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tudentait-my.sharepoint.com/personal/a00268964_student_ait_ie/Documents/大四下/Heat Transfer/asse2_heated box evaluation/"/>
    </mc:Choice>
  </mc:AlternateContent>
  <xr:revisionPtr revIDLastSave="0" documentId="13_ncr:1_{BEE5E03E-365D-43C6-9F09-F4F597023A1E}" xr6:coauthVersionLast="47" xr6:coauthVersionMax="47" xr10:uidLastSave="{00000000-0000-0000-0000-000000000000}"/>
  <bookViews>
    <workbookView xWindow="-108" yWindow="-108" windowWidth="23256" windowHeight="12576" tabRatio="724" activeTab="8" xr2:uid="{00000000-000D-0000-FFFF-FFFF00000000}"/>
  </bookViews>
  <sheets>
    <sheet name="25W" sheetId="16" r:id="rId1"/>
    <sheet name="25W for Bottom" sheetId="17" r:id="rId2"/>
    <sheet name="25W for Front" sheetId="18" r:id="rId3"/>
    <sheet name="25W for Back" sheetId="19" r:id="rId4"/>
    <sheet name="25W for Right &amp; Left" sheetId="20" r:id="rId5"/>
    <sheet name="30W" sheetId="10" r:id="rId6"/>
    <sheet name="35W" sheetId="11" r:id="rId7"/>
    <sheet name="40W" sheetId="12" r:id="rId8"/>
    <sheet name="Result" sheetId="14" r:id="rId9"/>
    <sheet name="Position for sensors" sheetId="1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" i="14" l="1"/>
  <c r="L8" i="14"/>
  <c r="M8" i="14"/>
  <c r="K9" i="14"/>
  <c r="L9" i="14"/>
  <c r="M9" i="14"/>
  <c r="K10" i="14"/>
  <c r="L10" i="14"/>
  <c r="M10" i="14"/>
  <c r="K11" i="14"/>
  <c r="L11" i="14"/>
  <c r="M11" i="14"/>
  <c r="K12" i="14"/>
  <c r="L12" i="14"/>
  <c r="M12" i="14"/>
  <c r="K13" i="14"/>
  <c r="L13" i="14"/>
  <c r="M13" i="14"/>
  <c r="K14" i="14"/>
  <c r="L14" i="14"/>
  <c r="M14" i="14"/>
  <c r="K15" i="14"/>
  <c r="L15" i="14"/>
  <c r="M15" i="14"/>
  <c r="K16" i="14"/>
  <c r="L16" i="14"/>
  <c r="M16" i="14"/>
  <c r="K17" i="14"/>
  <c r="L17" i="14"/>
  <c r="M17" i="14"/>
  <c r="K18" i="14"/>
  <c r="L18" i="14"/>
  <c r="M18" i="14"/>
  <c r="K19" i="14"/>
  <c r="L19" i="14"/>
  <c r="M19" i="14"/>
  <c r="K20" i="14"/>
  <c r="L20" i="14"/>
  <c r="M20" i="14"/>
  <c r="K21" i="14"/>
  <c r="L21" i="14"/>
  <c r="M21" i="14"/>
  <c r="K22" i="14"/>
  <c r="L22" i="14"/>
  <c r="M22" i="14"/>
  <c r="K23" i="14"/>
  <c r="L23" i="14"/>
  <c r="M23" i="14"/>
  <c r="K24" i="14"/>
  <c r="L24" i="14"/>
  <c r="M24" i="14"/>
  <c r="K25" i="14"/>
  <c r="L25" i="14"/>
  <c r="M25" i="14"/>
  <c r="K26" i="14"/>
  <c r="L26" i="14"/>
  <c r="M26" i="14"/>
  <c r="K27" i="14"/>
  <c r="L27" i="14"/>
  <c r="M27" i="14"/>
  <c r="K28" i="14"/>
  <c r="L28" i="14"/>
  <c r="M28" i="14"/>
  <c r="K29" i="14"/>
  <c r="L29" i="14"/>
  <c r="M29" i="14"/>
  <c r="K30" i="14"/>
  <c r="L30" i="14"/>
  <c r="M30" i="14"/>
  <c r="K31" i="14"/>
  <c r="L31" i="14"/>
  <c r="M31" i="14"/>
  <c r="K32" i="14"/>
  <c r="L32" i="14"/>
  <c r="M32" i="14"/>
  <c r="K33" i="14"/>
  <c r="L33" i="14"/>
  <c r="M33" i="14"/>
  <c r="K34" i="14"/>
  <c r="L34" i="14"/>
  <c r="M34" i="14"/>
  <c r="K35" i="14"/>
  <c r="L35" i="14"/>
  <c r="M35" i="14"/>
  <c r="K36" i="14"/>
  <c r="L36" i="14"/>
  <c r="M36" i="14"/>
  <c r="K37" i="14"/>
  <c r="L37" i="14"/>
  <c r="M37" i="14"/>
  <c r="K38" i="14"/>
  <c r="L38" i="14"/>
  <c r="M38" i="14"/>
  <c r="K39" i="14"/>
  <c r="L39" i="14"/>
  <c r="M39" i="14"/>
  <c r="K40" i="14"/>
  <c r="L40" i="14"/>
  <c r="M40" i="14"/>
  <c r="K41" i="14"/>
  <c r="L41" i="14"/>
  <c r="M41" i="14"/>
  <c r="K42" i="14"/>
  <c r="L42" i="14"/>
  <c r="M42" i="14"/>
  <c r="K43" i="14"/>
  <c r="L43" i="14"/>
  <c r="M43" i="14"/>
  <c r="K44" i="14"/>
  <c r="L44" i="14"/>
  <c r="M44" i="14"/>
  <c r="K45" i="14"/>
  <c r="L45" i="14"/>
  <c r="M45" i="14"/>
  <c r="K46" i="14"/>
  <c r="L46" i="14"/>
  <c r="M46" i="14"/>
  <c r="K47" i="14"/>
  <c r="L47" i="14"/>
  <c r="M47" i="14"/>
  <c r="K48" i="14"/>
  <c r="L48" i="14"/>
  <c r="M48" i="14"/>
  <c r="K49" i="14"/>
  <c r="L49" i="14"/>
  <c r="M49" i="14"/>
  <c r="K50" i="14"/>
  <c r="L50" i="14"/>
  <c r="M50" i="14"/>
  <c r="K51" i="14"/>
  <c r="L51" i="14"/>
  <c r="M51" i="14"/>
  <c r="K52" i="14"/>
  <c r="L52" i="14"/>
  <c r="M52" i="14"/>
  <c r="K53" i="14"/>
  <c r="L53" i="14"/>
  <c r="M53" i="14"/>
  <c r="K54" i="14"/>
  <c r="L54" i="14"/>
  <c r="M54" i="14"/>
  <c r="K55" i="14"/>
  <c r="L55" i="14"/>
  <c r="M55" i="14"/>
  <c r="K56" i="14"/>
  <c r="L56" i="14"/>
  <c r="M56" i="14"/>
  <c r="K57" i="14"/>
  <c r="L57" i="14"/>
  <c r="M57" i="14"/>
  <c r="K58" i="14"/>
  <c r="L58" i="14"/>
  <c r="M58" i="14"/>
  <c r="K59" i="14"/>
  <c r="L59" i="14"/>
  <c r="M59" i="14"/>
  <c r="K60" i="14"/>
  <c r="L60" i="14"/>
  <c r="M60" i="14"/>
  <c r="K61" i="14"/>
  <c r="L61" i="14"/>
  <c r="M61" i="14"/>
  <c r="K62" i="14"/>
  <c r="L62" i="14"/>
  <c r="M62" i="14"/>
  <c r="K63" i="14"/>
  <c r="L63" i="14"/>
  <c r="M63" i="14"/>
  <c r="K64" i="14"/>
  <c r="L64" i="14"/>
  <c r="M64" i="14"/>
  <c r="K65" i="14"/>
  <c r="L65" i="14"/>
  <c r="M65" i="14"/>
  <c r="K66" i="14"/>
  <c r="L66" i="14"/>
  <c r="M66" i="14"/>
  <c r="K67" i="14"/>
  <c r="L67" i="14"/>
  <c r="M67" i="14"/>
  <c r="K68" i="14"/>
  <c r="L68" i="14"/>
  <c r="M68" i="14"/>
  <c r="K69" i="14"/>
  <c r="L69" i="14"/>
  <c r="M69" i="14"/>
  <c r="K70" i="14"/>
  <c r="L70" i="14"/>
  <c r="M70" i="14"/>
  <c r="K71" i="14"/>
  <c r="L71" i="14"/>
  <c r="M71" i="14"/>
  <c r="K72" i="14"/>
  <c r="L72" i="14"/>
  <c r="M72" i="14"/>
  <c r="K73" i="14"/>
  <c r="L73" i="14"/>
  <c r="M73" i="14"/>
  <c r="K74" i="14"/>
  <c r="L74" i="14"/>
  <c r="M74" i="14"/>
  <c r="K75" i="14"/>
  <c r="L75" i="14"/>
  <c r="M75" i="14"/>
  <c r="K76" i="14"/>
  <c r="L76" i="14"/>
  <c r="M76" i="14"/>
  <c r="K77" i="14"/>
  <c r="L77" i="14"/>
  <c r="M77" i="14"/>
  <c r="K78" i="14"/>
  <c r="L78" i="14"/>
  <c r="M78" i="14"/>
  <c r="K79" i="14"/>
  <c r="L79" i="14"/>
  <c r="M79" i="14"/>
  <c r="K80" i="14"/>
  <c r="L80" i="14"/>
  <c r="M80" i="14"/>
  <c r="K81" i="14"/>
  <c r="L81" i="14"/>
  <c r="M81" i="14"/>
  <c r="K82" i="14"/>
  <c r="L82" i="14"/>
  <c r="M82" i="14"/>
  <c r="K83" i="14"/>
  <c r="L83" i="14"/>
  <c r="M83" i="14"/>
  <c r="K84" i="14"/>
  <c r="L84" i="14"/>
  <c r="M84" i="14"/>
  <c r="K85" i="14"/>
  <c r="L85" i="14"/>
  <c r="M85" i="14"/>
  <c r="K86" i="14"/>
  <c r="L86" i="14"/>
  <c r="M86" i="14"/>
  <c r="K87" i="14"/>
  <c r="L87" i="14"/>
  <c r="M87" i="14"/>
  <c r="K88" i="14"/>
  <c r="L88" i="14"/>
  <c r="M88" i="14"/>
  <c r="K89" i="14"/>
  <c r="L89" i="14"/>
  <c r="M89" i="14"/>
  <c r="K90" i="14"/>
  <c r="L90" i="14"/>
  <c r="M90" i="14"/>
  <c r="K91" i="14"/>
  <c r="L91" i="14"/>
  <c r="M91" i="14"/>
  <c r="K92" i="14"/>
  <c r="L92" i="14"/>
  <c r="M92" i="14"/>
  <c r="K93" i="14"/>
  <c r="L93" i="14"/>
  <c r="M93" i="14"/>
  <c r="K94" i="14"/>
  <c r="L94" i="14"/>
  <c r="M94" i="14"/>
  <c r="K95" i="14"/>
  <c r="L95" i="14"/>
  <c r="M95" i="14"/>
  <c r="K96" i="14"/>
  <c r="L96" i="14"/>
  <c r="M96" i="14"/>
  <c r="K97" i="14"/>
  <c r="L97" i="14"/>
  <c r="M97" i="14"/>
  <c r="K98" i="14"/>
  <c r="L98" i="14"/>
  <c r="M98" i="14"/>
  <c r="K99" i="14"/>
  <c r="L99" i="14"/>
  <c r="M99" i="14"/>
  <c r="K100" i="14"/>
  <c r="L100" i="14"/>
  <c r="M100" i="14"/>
  <c r="K101" i="14"/>
  <c r="L101" i="14"/>
  <c r="M101" i="14"/>
  <c r="K102" i="14"/>
  <c r="L102" i="14"/>
  <c r="M102" i="14"/>
  <c r="K103" i="14"/>
  <c r="L103" i="14"/>
  <c r="M103" i="14"/>
  <c r="K104" i="14"/>
  <c r="L104" i="14"/>
  <c r="M104" i="14"/>
  <c r="K105" i="14"/>
  <c r="L105" i="14"/>
  <c r="M105" i="14"/>
  <c r="K106" i="14"/>
  <c r="L106" i="14"/>
  <c r="M106" i="14"/>
  <c r="K107" i="14"/>
  <c r="L107" i="14"/>
  <c r="M107" i="14"/>
  <c r="K108" i="14"/>
  <c r="L108" i="14"/>
  <c r="M108" i="14"/>
  <c r="K109" i="14"/>
  <c r="L109" i="14"/>
  <c r="M109" i="14"/>
  <c r="K110" i="14"/>
  <c r="L110" i="14"/>
  <c r="M110" i="14"/>
  <c r="K111" i="14"/>
  <c r="L111" i="14"/>
  <c r="M111" i="14"/>
  <c r="K112" i="14"/>
  <c r="L112" i="14"/>
  <c r="M112" i="14"/>
  <c r="K113" i="14"/>
  <c r="L113" i="14"/>
  <c r="M113" i="14"/>
  <c r="K114" i="14"/>
  <c r="L114" i="14"/>
  <c r="M114" i="14"/>
  <c r="K115" i="14"/>
  <c r="L115" i="14"/>
  <c r="M115" i="14"/>
  <c r="K116" i="14"/>
  <c r="L116" i="14"/>
  <c r="M116" i="14"/>
  <c r="K117" i="14"/>
  <c r="L117" i="14"/>
  <c r="M117" i="14"/>
  <c r="K118" i="14"/>
  <c r="L118" i="14"/>
  <c r="M118" i="14"/>
  <c r="K119" i="14"/>
  <c r="L119" i="14"/>
  <c r="M119" i="14"/>
  <c r="K120" i="14"/>
  <c r="L120" i="14"/>
  <c r="M120" i="14"/>
  <c r="K121" i="14"/>
  <c r="L121" i="14"/>
  <c r="M121" i="14"/>
  <c r="K122" i="14"/>
  <c r="L122" i="14"/>
  <c r="M122" i="14"/>
  <c r="K123" i="14"/>
  <c r="L123" i="14"/>
  <c r="M123" i="14"/>
  <c r="K124" i="14"/>
  <c r="L124" i="14"/>
  <c r="M124" i="14"/>
  <c r="K125" i="14"/>
  <c r="L125" i="14"/>
  <c r="M125" i="14"/>
  <c r="K126" i="14"/>
  <c r="L126" i="14"/>
  <c r="M126" i="14"/>
  <c r="K127" i="14"/>
  <c r="L127" i="14"/>
  <c r="M127" i="14"/>
  <c r="K128" i="14"/>
  <c r="L128" i="14"/>
  <c r="M128" i="14"/>
  <c r="K129" i="14"/>
  <c r="L129" i="14"/>
  <c r="M129" i="14"/>
  <c r="K130" i="14"/>
  <c r="L130" i="14"/>
  <c r="M130" i="14"/>
  <c r="K131" i="14"/>
  <c r="L131" i="14"/>
  <c r="M131" i="14"/>
  <c r="K132" i="14"/>
  <c r="L132" i="14"/>
  <c r="M132" i="14"/>
  <c r="K133" i="14"/>
  <c r="L133" i="14"/>
  <c r="M133" i="14"/>
  <c r="K134" i="14"/>
  <c r="L134" i="14"/>
  <c r="M134" i="14"/>
  <c r="K135" i="14"/>
  <c r="L135" i="14"/>
  <c r="M135" i="14"/>
  <c r="K136" i="14"/>
  <c r="L136" i="14"/>
  <c r="M136" i="14"/>
  <c r="K137" i="14"/>
  <c r="L137" i="14"/>
  <c r="M137" i="14"/>
  <c r="K138" i="14"/>
  <c r="L138" i="14"/>
  <c r="M138" i="14"/>
  <c r="K139" i="14"/>
  <c r="L139" i="14"/>
  <c r="M139" i="14"/>
  <c r="K140" i="14"/>
  <c r="L140" i="14"/>
  <c r="M140" i="14"/>
  <c r="K141" i="14"/>
  <c r="L141" i="14"/>
  <c r="M141" i="14"/>
  <c r="K142" i="14"/>
  <c r="L142" i="14"/>
  <c r="M142" i="14"/>
  <c r="K143" i="14"/>
  <c r="L143" i="14"/>
  <c r="M143" i="14"/>
  <c r="K144" i="14"/>
  <c r="L144" i="14"/>
  <c r="M144" i="14"/>
  <c r="K145" i="14"/>
  <c r="L145" i="14"/>
  <c r="M145" i="14"/>
  <c r="K146" i="14"/>
  <c r="L146" i="14"/>
  <c r="M146" i="14"/>
  <c r="K147" i="14"/>
  <c r="L147" i="14"/>
  <c r="M147" i="14"/>
  <c r="K148" i="14"/>
  <c r="L148" i="14"/>
  <c r="M148" i="14"/>
  <c r="K149" i="14"/>
  <c r="L149" i="14"/>
  <c r="M149" i="14"/>
  <c r="K150" i="14"/>
  <c r="L150" i="14"/>
  <c r="M150" i="14"/>
  <c r="K151" i="14"/>
  <c r="L151" i="14"/>
  <c r="M151" i="14"/>
  <c r="K152" i="14"/>
  <c r="L152" i="14"/>
  <c r="M152" i="14"/>
  <c r="K153" i="14"/>
  <c r="L153" i="14"/>
  <c r="M153" i="14"/>
  <c r="K154" i="14"/>
  <c r="L154" i="14"/>
  <c r="M154" i="14"/>
  <c r="K155" i="14"/>
  <c r="L155" i="14"/>
  <c r="M155" i="14"/>
  <c r="K156" i="14"/>
  <c r="L156" i="14"/>
  <c r="M156" i="14"/>
  <c r="K157" i="14"/>
  <c r="L157" i="14"/>
  <c r="M157" i="14"/>
  <c r="K158" i="14"/>
  <c r="L158" i="14"/>
  <c r="M158" i="14"/>
  <c r="K159" i="14"/>
  <c r="L159" i="14"/>
  <c r="M159" i="14"/>
  <c r="K160" i="14"/>
  <c r="L160" i="14"/>
  <c r="M160" i="14"/>
  <c r="K161" i="14"/>
  <c r="L161" i="14"/>
  <c r="M161" i="14"/>
  <c r="K162" i="14"/>
  <c r="L162" i="14"/>
  <c r="M162" i="14"/>
  <c r="K163" i="14"/>
  <c r="L163" i="14"/>
  <c r="M163" i="14"/>
  <c r="K164" i="14"/>
  <c r="L164" i="14"/>
  <c r="M164" i="14"/>
  <c r="K165" i="14"/>
  <c r="L165" i="14"/>
  <c r="M165" i="14"/>
  <c r="K166" i="14"/>
  <c r="L166" i="14"/>
  <c r="M166" i="14"/>
  <c r="K167" i="14"/>
  <c r="L167" i="14"/>
  <c r="M167" i="14"/>
  <c r="K168" i="14"/>
  <c r="L168" i="14"/>
  <c r="M168" i="14"/>
  <c r="K169" i="14"/>
  <c r="L169" i="14"/>
  <c r="M169" i="14"/>
  <c r="K170" i="14"/>
  <c r="L170" i="14"/>
  <c r="M170" i="14"/>
  <c r="K171" i="14"/>
  <c r="L171" i="14"/>
  <c r="M171" i="14"/>
  <c r="K172" i="14"/>
  <c r="L172" i="14"/>
  <c r="M172" i="14"/>
  <c r="K173" i="14"/>
  <c r="L173" i="14"/>
  <c r="M173" i="14"/>
  <c r="K174" i="14"/>
  <c r="L174" i="14"/>
  <c r="M174" i="14"/>
  <c r="K175" i="14"/>
  <c r="L175" i="14"/>
  <c r="M175" i="14"/>
  <c r="K176" i="14"/>
  <c r="L176" i="14"/>
  <c r="M176" i="14"/>
  <c r="K177" i="14"/>
  <c r="L177" i="14"/>
  <c r="M177" i="14"/>
  <c r="K178" i="14"/>
  <c r="L178" i="14"/>
  <c r="M178" i="14"/>
  <c r="K179" i="14"/>
  <c r="L179" i="14"/>
  <c r="M179" i="14"/>
  <c r="K180" i="14"/>
  <c r="L180" i="14"/>
  <c r="M180" i="14"/>
  <c r="K181" i="14"/>
  <c r="L181" i="14"/>
  <c r="M181" i="14"/>
  <c r="K182" i="14"/>
  <c r="L182" i="14"/>
  <c r="M182" i="14"/>
  <c r="K183" i="14"/>
  <c r="L183" i="14"/>
  <c r="M183" i="14"/>
  <c r="K184" i="14"/>
  <c r="L184" i="14"/>
  <c r="M184" i="14"/>
  <c r="K185" i="14"/>
  <c r="L185" i="14"/>
  <c r="M185" i="14"/>
  <c r="K186" i="14"/>
  <c r="L186" i="14"/>
  <c r="M186" i="14"/>
  <c r="K187" i="14"/>
  <c r="L187" i="14"/>
  <c r="M187" i="14"/>
  <c r="K188" i="14"/>
  <c r="L188" i="14"/>
  <c r="M188" i="14"/>
  <c r="K189" i="14"/>
  <c r="L189" i="14"/>
  <c r="M189" i="14"/>
  <c r="K190" i="14"/>
  <c r="L190" i="14"/>
  <c r="M190" i="14"/>
  <c r="K191" i="14"/>
  <c r="L191" i="14"/>
  <c r="M191" i="14"/>
  <c r="K192" i="14"/>
  <c r="L192" i="14"/>
  <c r="M192" i="14"/>
  <c r="K193" i="14"/>
  <c r="L193" i="14"/>
  <c r="M193" i="14"/>
  <c r="K194" i="14"/>
  <c r="L194" i="14"/>
  <c r="M194" i="14"/>
  <c r="K195" i="14"/>
  <c r="L195" i="14"/>
  <c r="M195" i="14"/>
  <c r="K196" i="14"/>
  <c r="L196" i="14"/>
  <c r="M196" i="14"/>
  <c r="K197" i="14"/>
  <c r="L197" i="14"/>
  <c r="M197" i="14"/>
  <c r="K198" i="14"/>
  <c r="L198" i="14"/>
  <c r="M198" i="14"/>
  <c r="K199" i="14"/>
  <c r="L199" i="14"/>
  <c r="M199" i="14"/>
  <c r="K200" i="14"/>
  <c r="L200" i="14"/>
  <c r="M200" i="14"/>
  <c r="K201" i="14"/>
  <c r="L201" i="14"/>
  <c r="M201" i="14"/>
  <c r="K202" i="14"/>
  <c r="L202" i="14"/>
  <c r="M202" i="14"/>
  <c r="K203" i="14"/>
  <c r="L203" i="14"/>
  <c r="M203" i="14"/>
  <c r="K204" i="14"/>
  <c r="L204" i="14"/>
  <c r="M204" i="14"/>
  <c r="K205" i="14"/>
  <c r="L205" i="14"/>
  <c r="M205" i="14"/>
  <c r="K206" i="14"/>
  <c r="L206" i="14"/>
  <c r="M206" i="14"/>
  <c r="K207" i="14"/>
  <c r="L207" i="14"/>
  <c r="M207" i="14"/>
  <c r="K208" i="14"/>
  <c r="L208" i="14"/>
  <c r="M208" i="14"/>
  <c r="K209" i="14"/>
  <c r="L209" i="14"/>
  <c r="M209" i="14"/>
  <c r="K210" i="14"/>
  <c r="L210" i="14"/>
  <c r="M210" i="14"/>
  <c r="K211" i="14"/>
  <c r="L211" i="14"/>
  <c r="M211" i="14"/>
  <c r="K212" i="14"/>
  <c r="L212" i="14"/>
  <c r="M212" i="14"/>
  <c r="K213" i="14"/>
  <c r="L213" i="14"/>
  <c r="M213" i="14"/>
  <c r="K214" i="14"/>
  <c r="L214" i="14"/>
  <c r="M214" i="14"/>
  <c r="K215" i="14"/>
  <c r="L215" i="14"/>
  <c r="M215" i="14"/>
  <c r="K216" i="14"/>
  <c r="L216" i="14"/>
  <c r="M216" i="14"/>
  <c r="K217" i="14"/>
  <c r="L217" i="14"/>
  <c r="M217" i="14"/>
  <c r="K218" i="14"/>
  <c r="L218" i="14"/>
  <c r="M218" i="14"/>
  <c r="K219" i="14"/>
  <c r="L219" i="14"/>
  <c r="M219" i="14"/>
  <c r="K220" i="14"/>
  <c r="L220" i="14"/>
  <c r="M220" i="14"/>
  <c r="K221" i="14"/>
  <c r="L221" i="14"/>
  <c r="M221" i="14"/>
  <c r="K222" i="14"/>
  <c r="L222" i="14"/>
  <c r="M222" i="14"/>
  <c r="K223" i="14"/>
  <c r="L223" i="14"/>
  <c r="M223" i="14"/>
  <c r="K224" i="14"/>
  <c r="L224" i="14"/>
  <c r="M224" i="14"/>
  <c r="K225" i="14"/>
  <c r="L225" i="14"/>
  <c r="M225" i="14"/>
  <c r="K226" i="14"/>
  <c r="L226" i="14"/>
  <c r="M226" i="14"/>
  <c r="K227" i="14"/>
  <c r="L227" i="14"/>
  <c r="M227" i="14"/>
  <c r="K228" i="14"/>
  <c r="L228" i="14"/>
  <c r="M228" i="14"/>
  <c r="K229" i="14"/>
  <c r="L229" i="14"/>
  <c r="M229" i="14"/>
  <c r="K230" i="14"/>
  <c r="L230" i="14"/>
  <c r="M230" i="14"/>
  <c r="K231" i="14"/>
  <c r="L231" i="14"/>
  <c r="M231" i="14"/>
  <c r="K232" i="14"/>
  <c r="L232" i="14"/>
  <c r="M232" i="14"/>
  <c r="K233" i="14"/>
  <c r="L233" i="14"/>
  <c r="M233" i="14"/>
  <c r="K234" i="14"/>
  <c r="L234" i="14"/>
  <c r="M234" i="14"/>
  <c r="K235" i="14"/>
  <c r="L235" i="14"/>
  <c r="M235" i="14"/>
  <c r="K236" i="14"/>
  <c r="L236" i="14"/>
  <c r="M236" i="14"/>
  <c r="K237" i="14"/>
  <c r="L237" i="14"/>
  <c r="M237" i="14"/>
  <c r="K238" i="14"/>
  <c r="L238" i="14"/>
  <c r="M238" i="14"/>
  <c r="K239" i="14"/>
  <c r="L239" i="14"/>
  <c r="M239" i="14"/>
  <c r="K240" i="14"/>
  <c r="L240" i="14"/>
  <c r="M240" i="14"/>
  <c r="K241" i="14"/>
  <c r="L241" i="14"/>
  <c r="M241" i="14"/>
  <c r="K242" i="14"/>
  <c r="L242" i="14"/>
  <c r="M242" i="14"/>
  <c r="K243" i="14"/>
  <c r="L243" i="14"/>
  <c r="M243" i="14"/>
  <c r="K244" i="14"/>
  <c r="L244" i="14"/>
  <c r="M244" i="14"/>
  <c r="K245" i="14"/>
  <c r="L245" i="14"/>
  <c r="M245" i="14"/>
  <c r="K246" i="14"/>
  <c r="L246" i="14"/>
  <c r="M246" i="14"/>
  <c r="K247" i="14"/>
  <c r="L247" i="14"/>
  <c r="M247" i="14"/>
  <c r="K248" i="14"/>
  <c r="L248" i="14"/>
  <c r="M248" i="14"/>
  <c r="K249" i="14"/>
  <c r="L249" i="14"/>
  <c r="M249" i="14"/>
  <c r="K250" i="14"/>
  <c r="L250" i="14"/>
  <c r="M250" i="14"/>
  <c r="K251" i="14"/>
  <c r="L251" i="14"/>
  <c r="M251" i="14"/>
  <c r="K252" i="14"/>
  <c r="L252" i="14"/>
  <c r="M252" i="14"/>
  <c r="K253" i="14"/>
  <c r="L253" i="14"/>
  <c r="M253" i="14"/>
  <c r="K254" i="14"/>
  <c r="L254" i="14"/>
  <c r="M254" i="14"/>
  <c r="K255" i="14"/>
  <c r="L255" i="14"/>
  <c r="M255" i="14"/>
  <c r="K256" i="14"/>
  <c r="L256" i="14"/>
  <c r="M256" i="14"/>
  <c r="K257" i="14"/>
  <c r="L257" i="14"/>
  <c r="M257" i="14"/>
  <c r="K258" i="14"/>
  <c r="L258" i="14"/>
  <c r="M258" i="14"/>
  <c r="K259" i="14"/>
  <c r="L259" i="14"/>
  <c r="M259" i="14"/>
  <c r="K260" i="14"/>
  <c r="L260" i="14"/>
  <c r="M260" i="14"/>
  <c r="K261" i="14"/>
  <c r="L261" i="14"/>
  <c r="M261" i="14"/>
  <c r="K262" i="14"/>
  <c r="L262" i="14"/>
  <c r="M262" i="14"/>
  <c r="K263" i="14"/>
  <c r="L263" i="14"/>
  <c r="M263" i="14"/>
  <c r="K264" i="14"/>
  <c r="L264" i="14"/>
  <c r="M264" i="14"/>
  <c r="K265" i="14"/>
  <c r="L265" i="14"/>
  <c r="M265" i="14"/>
  <c r="K266" i="14"/>
  <c r="L266" i="14"/>
  <c r="M266" i="14"/>
  <c r="K267" i="14"/>
  <c r="L267" i="14"/>
  <c r="M267" i="14"/>
  <c r="K268" i="14"/>
  <c r="L268" i="14"/>
  <c r="M268" i="14"/>
  <c r="K269" i="14"/>
  <c r="L269" i="14"/>
  <c r="M269" i="14"/>
  <c r="K270" i="14"/>
  <c r="L270" i="14"/>
  <c r="M270" i="14"/>
  <c r="K271" i="14"/>
  <c r="L271" i="14"/>
  <c r="M271" i="14"/>
  <c r="K272" i="14"/>
  <c r="L272" i="14"/>
  <c r="M272" i="14"/>
  <c r="K273" i="14"/>
  <c r="L273" i="14"/>
  <c r="M273" i="14"/>
  <c r="K274" i="14"/>
  <c r="L274" i="14"/>
  <c r="M274" i="14"/>
  <c r="K275" i="14"/>
  <c r="L275" i="14"/>
  <c r="M275" i="14"/>
  <c r="K276" i="14"/>
  <c r="L276" i="14"/>
  <c r="M276" i="14"/>
  <c r="K277" i="14"/>
  <c r="L277" i="14"/>
  <c r="M277" i="14"/>
  <c r="K278" i="14"/>
  <c r="L278" i="14"/>
  <c r="M278" i="14"/>
  <c r="K279" i="14"/>
  <c r="L279" i="14"/>
  <c r="M279" i="14"/>
  <c r="K280" i="14"/>
  <c r="L280" i="14"/>
  <c r="M280" i="14"/>
  <c r="K281" i="14"/>
  <c r="L281" i="14"/>
  <c r="M281" i="14"/>
  <c r="K282" i="14"/>
  <c r="L282" i="14"/>
  <c r="M282" i="14"/>
  <c r="K283" i="14"/>
  <c r="L283" i="14"/>
  <c r="M283" i="14"/>
  <c r="K284" i="14"/>
  <c r="L284" i="14"/>
  <c r="M284" i="14"/>
  <c r="K285" i="14"/>
  <c r="L285" i="14"/>
  <c r="M285" i="14"/>
  <c r="K286" i="14"/>
  <c r="L286" i="14"/>
  <c r="M286" i="14"/>
  <c r="K287" i="14"/>
  <c r="L287" i="14"/>
  <c r="M287" i="14"/>
  <c r="K288" i="14"/>
  <c r="L288" i="14"/>
  <c r="M288" i="14"/>
  <c r="K289" i="14"/>
  <c r="L289" i="14"/>
  <c r="M289" i="14"/>
  <c r="K290" i="14"/>
  <c r="L290" i="14"/>
  <c r="M290" i="14"/>
  <c r="K291" i="14"/>
  <c r="L291" i="14"/>
  <c r="M291" i="14"/>
  <c r="K292" i="14"/>
  <c r="L292" i="14"/>
  <c r="M292" i="14"/>
  <c r="K293" i="14"/>
  <c r="L293" i="14"/>
  <c r="M293" i="14"/>
  <c r="K294" i="14"/>
  <c r="L294" i="14"/>
  <c r="M294" i="14"/>
  <c r="K295" i="14"/>
  <c r="L295" i="14"/>
  <c r="M295" i="14"/>
  <c r="K296" i="14"/>
  <c r="L296" i="14"/>
  <c r="M296" i="14"/>
  <c r="K297" i="14"/>
  <c r="L297" i="14"/>
  <c r="M297" i="14"/>
  <c r="K298" i="14"/>
  <c r="L298" i="14"/>
  <c r="M298" i="14"/>
  <c r="K299" i="14"/>
  <c r="L299" i="14"/>
  <c r="M299" i="14"/>
  <c r="K300" i="14"/>
  <c r="L300" i="14"/>
  <c r="M300" i="14"/>
  <c r="K301" i="14"/>
  <c r="L301" i="14"/>
  <c r="M301" i="14"/>
  <c r="K302" i="14"/>
  <c r="L302" i="14"/>
  <c r="M302" i="14"/>
  <c r="K303" i="14"/>
  <c r="L303" i="14"/>
  <c r="M303" i="14"/>
  <c r="K304" i="14"/>
  <c r="L304" i="14"/>
  <c r="M304" i="14"/>
  <c r="K305" i="14"/>
  <c r="L305" i="14"/>
  <c r="M305" i="14"/>
  <c r="K306" i="14"/>
  <c r="L306" i="14"/>
  <c r="M306" i="14"/>
  <c r="K307" i="14"/>
  <c r="L307" i="14"/>
  <c r="M307" i="14"/>
  <c r="K308" i="14"/>
  <c r="L308" i="14"/>
  <c r="M308" i="14"/>
  <c r="K309" i="14"/>
  <c r="L309" i="14"/>
  <c r="M309" i="14"/>
  <c r="K310" i="14"/>
  <c r="L310" i="14"/>
  <c r="M310" i="14"/>
  <c r="K311" i="14"/>
  <c r="L311" i="14"/>
  <c r="M311" i="14"/>
  <c r="K312" i="14"/>
  <c r="L312" i="14"/>
  <c r="M312" i="14"/>
  <c r="K313" i="14"/>
  <c r="L313" i="14"/>
  <c r="M313" i="14"/>
  <c r="K314" i="14"/>
  <c r="L314" i="14"/>
  <c r="M314" i="14"/>
  <c r="K315" i="14"/>
  <c r="L315" i="14"/>
  <c r="M315" i="14"/>
  <c r="K316" i="14"/>
  <c r="L316" i="14"/>
  <c r="M316" i="14"/>
  <c r="K317" i="14"/>
  <c r="L317" i="14"/>
  <c r="M317" i="14"/>
  <c r="K318" i="14"/>
  <c r="L318" i="14"/>
  <c r="M318" i="14"/>
  <c r="K319" i="14"/>
  <c r="L319" i="14"/>
  <c r="M319" i="14"/>
  <c r="K320" i="14"/>
  <c r="L320" i="14"/>
  <c r="M320" i="14"/>
  <c r="K321" i="14"/>
  <c r="L321" i="14"/>
  <c r="M321" i="14"/>
  <c r="K322" i="14"/>
  <c r="L322" i="14"/>
  <c r="M322" i="14"/>
  <c r="K323" i="14"/>
  <c r="L323" i="14"/>
  <c r="M323" i="14"/>
  <c r="K324" i="14"/>
  <c r="L324" i="14"/>
  <c r="M324" i="14"/>
  <c r="K325" i="14"/>
  <c r="L325" i="14"/>
  <c r="M325" i="14"/>
  <c r="K326" i="14"/>
  <c r="L326" i="14"/>
  <c r="M326" i="14"/>
  <c r="K327" i="14"/>
  <c r="L327" i="14"/>
  <c r="M327" i="14"/>
  <c r="K328" i="14"/>
  <c r="L328" i="14"/>
  <c r="M328" i="14"/>
  <c r="K329" i="14"/>
  <c r="L329" i="14"/>
  <c r="M329" i="14"/>
  <c r="K330" i="14"/>
  <c r="L330" i="14"/>
  <c r="M330" i="14"/>
  <c r="K331" i="14"/>
  <c r="L331" i="14"/>
  <c r="M331" i="14"/>
  <c r="K332" i="14"/>
  <c r="L332" i="14"/>
  <c r="M332" i="14"/>
  <c r="K333" i="14"/>
  <c r="L333" i="14"/>
  <c r="M333" i="14"/>
  <c r="K334" i="14"/>
  <c r="L334" i="14"/>
  <c r="M334" i="14"/>
  <c r="K335" i="14"/>
  <c r="L335" i="14"/>
  <c r="M335" i="14"/>
  <c r="K336" i="14"/>
  <c r="L336" i="14"/>
  <c r="M336" i="14"/>
  <c r="K337" i="14"/>
  <c r="L337" i="14"/>
  <c r="M337" i="14"/>
  <c r="K338" i="14"/>
  <c r="L338" i="14"/>
  <c r="M338" i="14"/>
  <c r="K339" i="14"/>
  <c r="L339" i="14"/>
  <c r="M339" i="14"/>
  <c r="K340" i="14"/>
  <c r="L340" i="14"/>
  <c r="M340" i="14"/>
  <c r="K341" i="14"/>
  <c r="L341" i="14"/>
  <c r="M341" i="14"/>
  <c r="K342" i="14"/>
  <c r="L342" i="14"/>
  <c r="M342" i="14"/>
  <c r="K343" i="14"/>
  <c r="L343" i="14"/>
  <c r="M343" i="14"/>
  <c r="K344" i="14"/>
  <c r="L344" i="14"/>
  <c r="M344" i="14"/>
  <c r="K345" i="14"/>
  <c r="L345" i="14"/>
  <c r="M345" i="14"/>
  <c r="K346" i="14"/>
  <c r="L346" i="14"/>
  <c r="M346" i="14"/>
  <c r="K347" i="14"/>
  <c r="L347" i="14"/>
  <c r="M347" i="14"/>
  <c r="K348" i="14"/>
  <c r="L348" i="14"/>
  <c r="M348" i="14"/>
  <c r="K349" i="14"/>
  <c r="L349" i="14"/>
  <c r="M349" i="14"/>
  <c r="K350" i="14"/>
  <c r="L350" i="14"/>
  <c r="M350" i="14"/>
  <c r="K351" i="14"/>
  <c r="L351" i="14"/>
  <c r="M351" i="14"/>
  <c r="K352" i="14"/>
  <c r="L352" i="14"/>
  <c r="M352" i="14"/>
  <c r="K353" i="14"/>
  <c r="L353" i="14"/>
  <c r="M353" i="14"/>
  <c r="K354" i="14"/>
  <c r="L354" i="14"/>
  <c r="M354" i="14"/>
  <c r="K355" i="14"/>
  <c r="L355" i="14"/>
  <c r="M355" i="14"/>
  <c r="K356" i="14"/>
  <c r="L356" i="14"/>
  <c r="M356" i="14"/>
  <c r="K357" i="14"/>
  <c r="L357" i="14"/>
  <c r="M357" i="14"/>
  <c r="K358" i="14"/>
  <c r="L358" i="14"/>
  <c r="M358" i="14"/>
  <c r="K359" i="14"/>
  <c r="L359" i="14"/>
  <c r="M359" i="14"/>
  <c r="K360" i="14"/>
  <c r="L360" i="14"/>
  <c r="M360" i="14"/>
  <c r="K361" i="14"/>
  <c r="L361" i="14"/>
  <c r="M361" i="14"/>
  <c r="K362" i="14"/>
  <c r="L362" i="14"/>
  <c r="M362" i="14"/>
  <c r="K363" i="14"/>
  <c r="L363" i="14"/>
  <c r="M363" i="14"/>
  <c r="K364" i="14"/>
  <c r="L364" i="14"/>
  <c r="M364" i="14"/>
  <c r="K365" i="14"/>
  <c r="L365" i="14"/>
  <c r="M365" i="14"/>
  <c r="K366" i="14"/>
  <c r="L366" i="14"/>
  <c r="M366" i="14"/>
  <c r="K367" i="14"/>
  <c r="L367" i="14"/>
  <c r="M367" i="14"/>
  <c r="K368" i="14"/>
  <c r="L368" i="14"/>
  <c r="M368" i="14"/>
  <c r="K369" i="14"/>
  <c r="L369" i="14"/>
  <c r="M369" i="14"/>
  <c r="K370" i="14"/>
  <c r="L370" i="14"/>
  <c r="M370" i="14"/>
  <c r="K371" i="14"/>
  <c r="L371" i="14"/>
  <c r="M371" i="14"/>
  <c r="K372" i="14"/>
  <c r="L372" i="14"/>
  <c r="M372" i="14"/>
  <c r="K373" i="14"/>
  <c r="L373" i="14"/>
  <c r="M373" i="14"/>
  <c r="K374" i="14"/>
  <c r="L374" i="14"/>
  <c r="M374" i="14"/>
  <c r="K375" i="14"/>
  <c r="L375" i="14"/>
  <c r="M375" i="14"/>
  <c r="K376" i="14"/>
  <c r="L376" i="14"/>
  <c r="M376" i="14"/>
  <c r="K377" i="14"/>
  <c r="L377" i="14"/>
  <c r="M377" i="14"/>
  <c r="K378" i="14"/>
  <c r="L378" i="14"/>
  <c r="M378" i="14"/>
  <c r="K379" i="14"/>
  <c r="L379" i="14"/>
  <c r="M379" i="14"/>
  <c r="K380" i="14"/>
  <c r="L380" i="14"/>
  <c r="M380" i="14"/>
  <c r="K381" i="14"/>
  <c r="L381" i="14"/>
  <c r="M381" i="14"/>
  <c r="K382" i="14"/>
  <c r="L382" i="14"/>
  <c r="M382" i="14"/>
  <c r="K383" i="14"/>
  <c r="L383" i="14"/>
  <c r="M383" i="14"/>
  <c r="K384" i="14"/>
  <c r="L384" i="14"/>
  <c r="M384" i="14"/>
  <c r="K385" i="14"/>
  <c r="L385" i="14"/>
  <c r="M385" i="14"/>
  <c r="K386" i="14"/>
  <c r="L386" i="14"/>
  <c r="M386" i="14"/>
  <c r="K387" i="14"/>
  <c r="L387" i="14"/>
  <c r="M387" i="14"/>
  <c r="K388" i="14"/>
  <c r="L388" i="14"/>
  <c r="M388" i="14"/>
  <c r="K389" i="14"/>
  <c r="L389" i="14"/>
  <c r="M389" i="14"/>
  <c r="K390" i="14"/>
  <c r="L390" i="14"/>
  <c r="M390" i="14"/>
  <c r="K391" i="14"/>
  <c r="L391" i="14"/>
  <c r="M391" i="14"/>
  <c r="K392" i="14"/>
  <c r="L392" i="14"/>
  <c r="M392" i="14"/>
  <c r="K393" i="14"/>
  <c r="L393" i="14"/>
  <c r="M393" i="14"/>
  <c r="K394" i="14"/>
  <c r="L394" i="14"/>
  <c r="M394" i="14"/>
  <c r="K395" i="14"/>
  <c r="L395" i="14"/>
  <c r="M395" i="14"/>
  <c r="K396" i="14"/>
  <c r="L396" i="14"/>
  <c r="M396" i="14"/>
  <c r="K397" i="14"/>
  <c r="L397" i="14"/>
  <c r="M397" i="14"/>
  <c r="K398" i="14"/>
  <c r="L398" i="14"/>
  <c r="M398" i="14"/>
  <c r="K399" i="14"/>
  <c r="L399" i="14"/>
  <c r="M399" i="14"/>
  <c r="K400" i="14"/>
  <c r="L400" i="14"/>
  <c r="M400" i="14"/>
  <c r="K401" i="14"/>
  <c r="L401" i="14"/>
  <c r="M401" i="14"/>
  <c r="K402" i="14"/>
  <c r="L402" i="14"/>
  <c r="M402" i="14"/>
  <c r="K403" i="14"/>
  <c r="L403" i="14"/>
  <c r="M403" i="14"/>
  <c r="K404" i="14"/>
  <c r="L404" i="14"/>
  <c r="M404" i="14"/>
  <c r="K405" i="14"/>
  <c r="L405" i="14"/>
  <c r="M405" i="14"/>
  <c r="K406" i="14"/>
  <c r="L406" i="14"/>
  <c r="M406" i="14"/>
  <c r="K407" i="14"/>
  <c r="L407" i="14"/>
  <c r="M407" i="14"/>
  <c r="K408" i="14"/>
  <c r="L408" i="14"/>
  <c r="M408" i="14"/>
  <c r="K409" i="14"/>
  <c r="L409" i="14"/>
  <c r="M409" i="14"/>
  <c r="K410" i="14"/>
  <c r="L410" i="14"/>
  <c r="M410" i="14"/>
  <c r="K411" i="14"/>
  <c r="L411" i="14"/>
  <c r="M411" i="14"/>
  <c r="K412" i="14"/>
  <c r="L412" i="14"/>
  <c r="M412" i="14"/>
  <c r="K413" i="14"/>
  <c r="L413" i="14"/>
  <c r="M413" i="14"/>
  <c r="K414" i="14"/>
  <c r="L414" i="14"/>
  <c r="M414" i="14"/>
  <c r="K415" i="14"/>
  <c r="L415" i="14"/>
  <c r="M415" i="14"/>
  <c r="K416" i="14"/>
  <c r="L416" i="14"/>
  <c r="M416" i="14"/>
  <c r="K417" i="14"/>
  <c r="L417" i="14"/>
  <c r="M417" i="14"/>
  <c r="K418" i="14"/>
  <c r="L418" i="14"/>
  <c r="M418" i="14"/>
  <c r="K419" i="14"/>
  <c r="L419" i="14"/>
  <c r="M419" i="14"/>
  <c r="K420" i="14"/>
  <c r="L420" i="14"/>
  <c r="M420" i="14"/>
  <c r="K421" i="14"/>
  <c r="L421" i="14"/>
  <c r="M421" i="14"/>
  <c r="K422" i="14"/>
  <c r="L422" i="14"/>
  <c r="M422" i="14"/>
  <c r="K423" i="14"/>
  <c r="L423" i="14"/>
  <c r="M423" i="14"/>
  <c r="K424" i="14"/>
  <c r="L424" i="14"/>
  <c r="M424" i="14"/>
  <c r="K425" i="14"/>
  <c r="L425" i="14"/>
  <c r="M425" i="14"/>
  <c r="K426" i="14"/>
  <c r="L426" i="14"/>
  <c r="M426" i="14"/>
  <c r="K427" i="14"/>
  <c r="L427" i="14"/>
  <c r="M427" i="14"/>
  <c r="K428" i="14"/>
  <c r="L428" i="14"/>
  <c r="M428" i="14"/>
  <c r="K429" i="14"/>
  <c r="L429" i="14"/>
  <c r="M429" i="14"/>
  <c r="K430" i="14"/>
  <c r="L430" i="14"/>
  <c r="M430" i="14"/>
  <c r="K431" i="14"/>
  <c r="L431" i="14"/>
  <c r="M431" i="14"/>
  <c r="K432" i="14"/>
  <c r="L432" i="14"/>
  <c r="M432" i="14"/>
  <c r="K433" i="14"/>
  <c r="L433" i="14"/>
  <c r="M433" i="14"/>
  <c r="K434" i="14"/>
  <c r="L434" i="14"/>
  <c r="M434" i="14"/>
  <c r="K435" i="14"/>
  <c r="L435" i="14"/>
  <c r="M435" i="14"/>
  <c r="K436" i="14"/>
  <c r="L436" i="14"/>
  <c r="M436" i="14"/>
  <c r="K437" i="14"/>
  <c r="L437" i="14"/>
  <c r="M437" i="14"/>
  <c r="K438" i="14"/>
  <c r="L438" i="14"/>
  <c r="M438" i="14"/>
  <c r="K439" i="14"/>
  <c r="L439" i="14"/>
  <c r="M439" i="14"/>
  <c r="K440" i="14"/>
  <c r="L440" i="14"/>
  <c r="M440" i="14"/>
  <c r="K441" i="14"/>
  <c r="L441" i="14"/>
  <c r="M441" i="14"/>
  <c r="K442" i="14"/>
  <c r="L442" i="14"/>
  <c r="M442" i="14"/>
  <c r="K443" i="14"/>
  <c r="L443" i="14"/>
  <c r="M443" i="14"/>
  <c r="K444" i="14"/>
  <c r="L444" i="14"/>
  <c r="M444" i="14"/>
  <c r="K445" i="14"/>
  <c r="L445" i="14"/>
  <c r="M445" i="14"/>
  <c r="K446" i="14"/>
  <c r="L446" i="14"/>
  <c r="M446" i="14"/>
  <c r="K447" i="14"/>
  <c r="L447" i="14"/>
  <c r="M447" i="14"/>
  <c r="K448" i="14"/>
  <c r="L448" i="14"/>
  <c r="M448" i="14"/>
  <c r="K449" i="14"/>
  <c r="L449" i="14"/>
  <c r="M449" i="14"/>
  <c r="K450" i="14"/>
  <c r="L450" i="14"/>
  <c r="M450" i="14"/>
  <c r="K451" i="14"/>
  <c r="L451" i="14"/>
  <c r="M451" i="14"/>
  <c r="K452" i="14"/>
  <c r="L452" i="14"/>
  <c r="M452" i="14"/>
  <c r="K453" i="14"/>
  <c r="L453" i="14"/>
  <c r="M453" i="14"/>
  <c r="K454" i="14"/>
  <c r="L454" i="14"/>
  <c r="M454" i="14"/>
  <c r="K455" i="14"/>
  <c r="L455" i="14"/>
  <c r="M455" i="14"/>
  <c r="K456" i="14"/>
  <c r="L456" i="14"/>
  <c r="M456" i="14"/>
  <c r="K457" i="14"/>
  <c r="L457" i="14"/>
  <c r="M457" i="14"/>
  <c r="K458" i="14"/>
  <c r="L458" i="14"/>
  <c r="M458" i="14"/>
  <c r="K459" i="14"/>
  <c r="L459" i="14"/>
  <c r="M459" i="14"/>
  <c r="K460" i="14"/>
  <c r="L460" i="14"/>
  <c r="M460" i="14"/>
  <c r="K461" i="14"/>
  <c r="L461" i="14"/>
  <c r="M461" i="14"/>
  <c r="K462" i="14"/>
  <c r="L462" i="14"/>
  <c r="M462" i="14"/>
  <c r="K463" i="14"/>
  <c r="L463" i="14"/>
  <c r="M463" i="14"/>
  <c r="K464" i="14"/>
  <c r="L464" i="14"/>
  <c r="M464" i="14"/>
  <c r="K465" i="14"/>
  <c r="L465" i="14"/>
  <c r="M465" i="14"/>
  <c r="K466" i="14"/>
  <c r="L466" i="14"/>
  <c r="M466" i="14"/>
  <c r="K467" i="14"/>
  <c r="L467" i="14"/>
  <c r="M467" i="14"/>
  <c r="K468" i="14"/>
  <c r="L468" i="14"/>
  <c r="M468" i="14"/>
  <c r="K469" i="14"/>
  <c r="L469" i="14"/>
  <c r="M469" i="14"/>
  <c r="K470" i="14"/>
  <c r="L470" i="14"/>
  <c r="M470" i="14"/>
  <c r="K471" i="14"/>
  <c r="L471" i="14"/>
  <c r="M471" i="14"/>
  <c r="K472" i="14"/>
  <c r="L472" i="14"/>
  <c r="M472" i="14"/>
  <c r="K473" i="14"/>
  <c r="L473" i="14"/>
  <c r="M473" i="14"/>
  <c r="K474" i="14"/>
  <c r="L474" i="14"/>
  <c r="M474" i="14"/>
  <c r="K475" i="14"/>
  <c r="L475" i="14"/>
  <c r="M475" i="14"/>
  <c r="K476" i="14"/>
  <c r="L476" i="14"/>
  <c r="M476" i="14"/>
  <c r="K477" i="14"/>
  <c r="L477" i="14"/>
  <c r="M477" i="14"/>
  <c r="K478" i="14"/>
  <c r="L478" i="14"/>
  <c r="M478" i="14"/>
  <c r="K479" i="14"/>
  <c r="L479" i="14"/>
  <c r="M479" i="14"/>
  <c r="K480" i="14"/>
  <c r="L480" i="14"/>
  <c r="M480" i="14"/>
  <c r="K481" i="14"/>
  <c r="L481" i="14"/>
  <c r="M481" i="14"/>
  <c r="K482" i="14"/>
  <c r="L482" i="14"/>
  <c r="M482" i="14"/>
  <c r="K483" i="14"/>
  <c r="L483" i="14"/>
  <c r="M483" i="14"/>
  <c r="K484" i="14"/>
  <c r="L484" i="14"/>
  <c r="M484" i="14"/>
  <c r="K485" i="14"/>
  <c r="L485" i="14"/>
  <c r="M485" i="14"/>
  <c r="K486" i="14"/>
  <c r="L486" i="14"/>
  <c r="M486" i="14"/>
  <c r="L7" i="14"/>
  <c r="K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367" i="14"/>
  <c r="J368" i="14"/>
  <c r="J369" i="14"/>
  <c r="J370" i="14"/>
  <c r="J371" i="14"/>
  <c r="J372" i="14"/>
  <c r="J373" i="14"/>
  <c r="J374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426" i="14"/>
  <c r="J427" i="14"/>
  <c r="J428" i="14"/>
  <c r="J429" i="14"/>
  <c r="J430" i="14"/>
  <c r="J431" i="14"/>
  <c r="J432" i="14"/>
  <c r="J433" i="14"/>
  <c r="J434" i="14"/>
  <c r="J435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J459" i="14"/>
  <c r="J460" i="14"/>
  <c r="J461" i="14"/>
  <c r="J462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6" i="14"/>
  <c r="J7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8" i="14"/>
  <c r="I9" i="14"/>
  <c r="I10" i="14"/>
  <c r="I11" i="14"/>
  <c r="I12" i="14"/>
  <c r="I13" i="14"/>
  <c r="M7" i="14"/>
  <c r="I7" i="14"/>
  <c r="H26" i="14"/>
  <c r="H27" i="14" s="1"/>
  <c r="H28" i="14" s="1"/>
  <c r="H29" i="14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50" i="14" s="1"/>
  <c r="H51" i="14" s="1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H120" i="14" s="1"/>
  <c r="H121" i="14" s="1"/>
  <c r="H122" i="14" s="1"/>
  <c r="H123" i="14" s="1"/>
  <c r="H124" i="14" s="1"/>
  <c r="H125" i="14" s="1"/>
  <c r="H126" i="14" s="1"/>
  <c r="H127" i="14" s="1"/>
  <c r="H128" i="14" s="1"/>
  <c r="H129" i="14" s="1"/>
  <c r="H130" i="14" s="1"/>
  <c r="H131" i="14" s="1"/>
  <c r="H132" i="14" s="1"/>
  <c r="H133" i="14" s="1"/>
  <c r="H134" i="14" s="1"/>
  <c r="H135" i="14" s="1"/>
  <c r="H136" i="14" s="1"/>
  <c r="H137" i="14" s="1"/>
  <c r="H138" i="14" s="1"/>
  <c r="H139" i="14" s="1"/>
  <c r="H140" i="14" s="1"/>
  <c r="H141" i="14" s="1"/>
  <c r="H142" i="14" s="1"/>
  <c r="H143" i="14" s="1"/>
  <c r="H144" i="14" s="1"/>
  <c r="H145" i="14" s="1"/>
  <c r="H146" i="14" s="1"/>
  <c r="H147" i="14" s="1"/>
  <c r="H148" i="14" s="1"/>
  <c r="H149" i="14" s="1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H162" i="14" s="1"/>
  <c r="H163" i="14" s="1"/>
  <c r="H164" i="14" s="1"/>
  <c r="H165" i="14" s="1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76" i="14" s="1"/>
  <c r="H177" i="14" s="1"/>
  <c r="H178" i="14" s="1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190" i="14" s="1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H204" i="14" s="1"/>
  <c r="H205" i="14" s="1"/>
  <c r="H206" i="14" s="1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18" i="14" s="1"/>
  <c r="H219" i="14" s="1"/>
  <c r="H220" i="14" s="1"/>
  <c r="H221" i="14" s="1"/>
  <c r="H222" i="14" s="1"/>
  <c r="H223" i="14" s="1"/>
  <c r="H224" i="14" s="1"/>
  <c r="H225" i="14" s="1"/>
  <c r="H226" i="14" s="1"/>
  <c r="H227" i="14" s="1"/>
  <c r="H228" i="14" s="1"/>
  <c r="H229" i="14" s="1"/>
  <c r="H230" i="14" s="1"/>
  <c r="H231" i="14" s="1"/>
  <c r="H232" i="14" s="1"/>
  <c r="H233" i="14" s="1"/>
  <c r="H234" i="14" s="1"/>
  <c r="H235" i="14" s="1"/>
  <c r="H236" i="14" s="1"/>
  <c r="H237" i="14" s="1"/>
  <c r="H238" i="14" s="1"/>
  <c r="H239" i="14" s="1"/>
  <c r="H240" i="14" s="1"/>
  <c r="H241" i="14" s="1"/>
  <c r="H242" i="14" s="1"/>
  <c r="H243" i="14" s="1"/>
  <c r="H244" i="14" s="1"/>
  <c r="H245" i="14" s="1"/>
  <c r="H246" i="14" s="1"/>
  <c r="H247" i="14" s="1"/>
  <c r="H248" i="14" s="1"/>
  <c r="H249" i="14" s="1"/>
  <c r="H250" i="14" s="1"/>
  <c r="H251" i="14" s="1"/>
  <c r="H252" i="14" s="1"/>
  <c r="H253" i="14" s="1"/>
  <c r="H254" i="14" s="1"/>
  <c r="H255" i="14" s="1"/>
  <c r="H256" i="14" s="1"/>
  <c r="H257" i="14" s="1"/>
  <c r="H258" i="14" s="1"/>
  <c r="H259" i="14" s="1"/>
  <c r="H260" i="14" s="1"/>
  <c r="H261" i="14" s="1"/>
  <c r="H262" i="14" s="1"/>
  <c r="H263" i="14" s="1"/>
  <c r="H264" i="14" s="1"/>
  <c r="H265" i="14" s="1"/>
  <c r="H266" i="14" s="1"/>
  <c r="H267" i="14" s="1"/>
  <c r="H268" i="14" s="1"/>
  <c r="H269" i="14" s="1"/>
  <c r="H270" i="14" s="1"/>
  <c r="H271" i="14" s="1"/>
  <c r="H272" i="14" s="1"/>
  <c r="H273" i="14" s="1"/>
  <c r="H274" i="14" s="1"/>
  <c r="H275" i="14" s="1"/>
  <c r="H276" i="14" s="1"/>
  <c r="H277" i="14" s="1"/>
  <c r="H278" i="14" s="1"/>
  <c r="H279" i="14" s="1"/>
  <c r="H280" i="14" s="1"/>
  <c r="H281" i="14" s="1"/>
  <c r="H282" i="14" s="1"/>
  <c r="H283" i="14" s="1"/>
  <c r="H284" i="14" s="1"/>
  <c r="H285" i="14" s="1"/>
  <c r="H286" i="14" s="1"/>
  <c r="H287" i="14" s="1"/>
  <c r="H288" i="14" s="1"/>
  <c r="H289" i="14" s="1"/>
  <c r="H290" i="14" s="1"/>
  <c r="H291" i="14" s="1"/>
  <c r="H292" i="14" s="1"/>
  <c r="H293" i="14" s="1"/>
  <c r="H294" i="14" s="1"/>
  <c r="H295" i="14" s="1"/>
  <c r="H296" i="14" s="1"/>
  <c r="H297" i="14" s="1"/>
  <c r="H298" i="14" s="1"/>
  <c r="H299" i="14" s="1"/>
  <c r="H300" i="14" s="1"/>
  <c r="H301" i="14" s="1"/>
  <c r="H302" i="14" s="1"/>
  <c r="H303" i="14" s="1"/>
  <c r="H304" i="14" s="1"/>
  <c r="H305" i="14" s="1"/>
  <c r="H306" i="14" s="1"/>
  <c r="H307" i="14" s="1"/>
  <c r="H308" i="14" s="1"/>
  <c r="H309" i="14" s="1"/>
  <c r="H310" i="14" s="1"/>
  <c r="H311" i="14" s="1"/>
  <c r="H312" i="14" s="1"/>
  <c r="H313" i="14" s="1"/>
  <c r="H314" i="14" s="1"/>
  <c r="H315" i="14" s="1"/>
  <c r="H316" i="14" s="1"/>
  <c r="H317" i="14" s="1"/>
  <c r="H318" i="14" s="1"/>
  <c r="H319" i="14" s="1"/>
  <c r="H320" i="14" s="1"/>
  <c r="H321" i="14" s="1"/>
  <c r="H322" i="14" s="1"/>
  <c r="H323" i="14" s="1"/>
  <c r="H324" i="14" s="1"/>
  <c r="H325" i="14" s="1"/>
  <c r="H326" i="14" s="1"/>
  <c r="H327" i="14" s="1"/>
  <c r="H328" i="14" s="1"/>
  <c r="H329" i="14" s="1"/>
  <c r="H330" i="14" s="1"/>
  <c r="H331" i="14" s="1"/>
  <c r="H332" i="14" s="1"/>
  <c r="H333" i="14" s="1"/>
  <c r="H334" i="14" s="1"/>
  <c r="H335" i="14" s="1"/>
  <c r="H336" i="14" s="1"/>
  <c r="H337" i="14" s="1"/>
  <c r="H338" i="14" s="1"/>
  <c r="H339" i="14" s="1"/>
  <c r="H340" i="14" s="1"/>
  <c r="H341" i="14" s="1"/>
  <c r="H342" i="14" s="1"/>
  <c r="H343" i="14" s="1"/>
  <c r="H344" i="14" s="1"/>
  <c r="H345" i="14" s="1"/>
  <c r="H346" i="14" s="1"/>
  <c r="H347" i="14" s="1"/>
  <c r="H348" i="14" s="1"/>
  <c r="H349" i="14" s="1"/>
  <c r="H350" i="14" s="1"/>
  <c r="H351" i="14" s="1"/>
  <c r="H352" i="14" s="1"/>
  <c r="H353" i="14" s="1"/>
  <c r="H354" i="14" s="1"/>
  <c r="H355" i="14" s="1"/>
  <c r="H356" i="14" s="1"/>
  <c r="H357" i="14" s="1"/>
  <c r="H358" i="14" s="1"/>
  <c r="H359" i="14" s="1"/>
  <c r="H360" i="14" s="1"/>
  <c r="H361" i="14" s="1"/>
  <c r="H362" i="14" s="1"/>
  <c r="H363" i="14" s="1"/>
  <c r="H364" i="14" s="1"/>
  <c r="H365" i="14" s="1"/>
  <c r="H366" i="14" s="1"/>
  <c r="H367" i="14" s="1"/>
  <c r="H368" i="14" s="1"/>
  <c r="H369" i="14" s="1"/>
  <c r="H370" i="14" s="1"/>
  <c r="H371" i="14" s="1"/>
  <c r="H372" i="14" s="1"/>
  <c r="H373" i="14" s="1"/>
  <c r="H374" i="14" s="1"/>
  <c r="H375" i="14" s="1"/>
  <c r="H376" i="14" s="1"/>
  <c r="H377" i="14" s="1"/>
  <c r="H378" i="14" s="1"/>
  <c r="H379" i="14" s="1"/>
  <c r="H380" i="14" s="1"/>
  <c r="H381" i="14" s="1"/>
  <c r="H382" i="14" s="1"/>
  <c r="H383" i="14" s="1"/>
  <c r="H384" i="14" s="1"/>
  <c r="H385" i="14" s="1"/>
  <c r="H386" i="14" s="1"/>
  <c r="H387" i="14" s="1"/>
  <c r="H388" i="14" s="1"/>
  <c r="H389" i="14" s="1"/>
  <c r="H390" i="14" s="1"/>
  <c r="H391" i="14" s="1"/>
  <c r="H392" i="14" s="1"/>
  <c r="H393" i="14" s="1"/>
  <c r="H394" i="14" s="1"/>
  <c r="H395" i="14" s="1"/>
  <c r="H396" i="14" s="1"/>
  <c r="H397" i="14" s="1"/>
  <c r="H398" i="14" s="1"/>
  <c r="H399" i="14" s="1"/>
  <c r="H400" i="14" s="1"/>
  <c r="H401" i="14" s="1"/>
  <c r="H402" i="14" s="1"/>
  <c r="H403" i="14" s="1"/>
  <c r="H404" i="14" s="1"/>
  <c r="H405" i="14" s="1"/>
  <c r="H406" i="14" s="1"/>
  <c r="H407" i="14" s="1"/>
  <c r="H408" i="14" s="1"/>
  <c r="H409" i="14" s="1"/>
  <c r="H410" i="14" s="1"/>
  <c r="H411" i="14" s="1"/>
  <c r="H412" i="14" s="1"/>
  <c r="H413" i="14" s="1"/>
  <c r="H414" i="14" s="1"/>
  <c r="H415" i="14" s="1"/>
  <c r="H416" i="14" s="1"/>
  <c r="H417" i="14" s="1"/>
  <c r="H418" i="14" s="1"/>
  <c r="H419" i="14" s="1"/>
  <c r="H420" i="14" s="1"/>
  <c r="H421" i="14" s="1"/>
  <c r="H422" i="14" s="1"/>
  <c r="H423" i="14" s="1"/>
  <c r="H424" i="14" s="1"/>
  <c r="H425" i="14" s="1"/>
  <c r="H426" i="14" s="1"/>
  <c r="H427" i="14" s="1"/>
  <c r="H428" i="14" s="1"/>
  <c r="H429" i="14" s="1"/>
  <c r="H430" i="14" s="1"/>
  <c r="H431" i="14" s="1"/>
  <c r="H432" i="14" s="1"/>
  <c r="H433" i="14" s="1"/>
  <c r="H434" i="14" s="1"/>
  <c r="H435" i="14" s="1"/>
  <c r="H436" i="14" s="1"/>
  <c r="H437" i="14" s="1"/>
  <c r="H438" i="14" s="1"/>
  <c r="H439" i="14" s="1"/>
  <c r="H440" i="14" s="1"/>
  <c r="H441" i="14" s="1"/>
  <c r="H442" i="14" s="1"/>
  <c r="H443" i="14" s="1"/>
  <c r="H444" i="14" s="1"/>
  <c r="H445" i="14" s="1"/>
  <c r="H446" i="14" s="1"/>
  <c r="H447" i="14" s="1"/>
  <c r="H448" i="14" s="1"/>
  <c r="H449" i="14" s="1"/>
  <c r="H450" i="14" s="1"/>
  <c r="H451" i="14" s="1"/>
  <c r="H452" i="14" s="1"/>
  <c r="H453" i="14" s="1"/>
  <c r="H454" i="14" s="1"/>
  <c r="H455" i="14" s="1"/>
  <c r="H456" i="14" s="1"/>
  <c r="H457" i="14" s="1"/>
  <c r="H458" i="14" s="1"/>
  <c r="H459" i="14" s="1"/>
  <c r="H460" i="14" s="1"/>
  <c r="H461" i="14" s="1"/>
  <c r="H462" i="14" s="1"/>
  <c r="H463" i="14" s="1"/>
  <c r="H464" i="14" s="1"/>
  <c r="H465" i="14" s="1"/>
  <c r="H466" i="14" s="1"/>
  <c r="H467" i="14" s="1"/>
  <c r="H468" i="14" s="1"/>
  <c r="H469" i="14" s="1"/>
  <c r="H470" i="14" s="1"/>
  <c r="H471" i="14" s="1"/>
  <c r="H472" i="14" s="1"/>
  <c r="H473" i="14" s="1"/>
  <c r="H474" i="14" s="1"/>
  <c r="H475" i="14" s="1"/>
  <c r="H476" i="14" s="1"/>
  <c r="H477" i="14" s="1"/>
  <c r="H478" i="14" s="1"/>
  <c r="H479" i="14" s="1"/>
  <c r="H480" i="14" s="1"/>
  <c r="H481" i="14" s="1"/>
  <c r="H482" i="14" s="1"/>
  <c r="H483" i="14" s="1"/>
  <c r="H484" i="14" s="1"/>
  <c r="H485" i="14" s="1"/>
  <c r="H486" i="14" s="1"/>
  <c r="H9" i="14"/>
  <c r="H10" i="14"/>
  <c r="H11" i="14"/>
  <c r="H12" i="14"/>
  <c r="H13" i="14" s="1"/>
  <c r="H14" i="14" s="1"/>
  <c r="H15" i="14" s="1"/>
  <c r="H16" i="14" s="1"/>
  <c r="H17" i="14" s="1"/>
  <c r="H18" i="14" s="1"/>
  <c r="H19" i="14" s="1"/>
  <c r="H20" i="14" s="1"/>
  <c r="H21" i="14" s="1"/>
  <c r="H22" i="14" s="1"/>
  <c r="H23" i="14" s="1"/>
  <c r="H24" i="14" s="1"/>
  <c r="H25" i="14" s="1"/>
  <c r="H8" i="14"/>
  <c r="D17" i="14"/>
  <c r="D16" i="14"/>
  <c r="D15" i="14"/>
  <c r="D14" i="14"/>
  <c r="D13" i="14"/>
  <c r="F48" i="14"/>
  <c r="E48" i="14"/>
  <c r="D48" i="14"/>
  <c r="C48" i="14"/>
  <c r="AR8" i="12"/>
  <c r="AR8" i="11"/>
  <c r="AR8" i="10"/>
  <c r="AB5" i="20"/>
  <c r="AB5" i="19"/>
  <c r="AB5" i="18"/>
  <c r="AB5" i="17"/>
  <c r="AS6" i="16"/>
  <c r="D3" i="14"/>
  <c r="X13" i="20"/>
  <c r="W13" i="20"/>
  <c r="U13" i="20"/>
  <c r="T13" i="20"/>
  <c r="S13" i="20"/>
  <c r="R13" i="20"/>
  <c r="Q13" i="20"/>
  <c r="P13" i="20"/>
  <c r="C36" i="20"/>
  <c r="C35" i="20"/>
  <c r="C23" i="20"/>
  <c r="C21" i="20"/>
  <c r="C27" i="20" s="1"/>
  <c r="C32" i="20" s="1"/>
  <c r="C20" i="20"/>
  <c r="C26" i="20" s="1"/>
  <c r="C31" i="20" s="1"/>
  <c r="C19" i="20"/>
  <c r="C24" i="20" s="1"/>
  <c r="C29" i="20" s="1"/>
  <c r="F15" i="20"/>
  <c r="F16" i="20" s="1"/>
  <c r="F14" i="20"/>
  <c r="Z14" i="20" s="1"/>
  <c r="Z13" i="20"/>
  <c r="O13" i="20"/>
  <c r="M13" i="20"/>
  <c r="I13" i="20"/>
  <c r="H13" i="20"/>
  <c r="L13" i="20" s="1"/>
  <c r="C12" i="20"/>
  <c r="C6" i="20"/>
  <c r="O4" i="20"/>
  <c r="O3" i="20"/>
  <c r="H3" i="20"/>
  <c r="O2" i="20"/>
  <c r="O1" i="20"/>
  <c r="W13" i="19"/>
  <c r="U13" i="19"/>
  <c r="T13" i="19"/>
  <c r="S13" i="19"/>
  <c r="R13" i="19"/>
  <c r="Q13" i="19"/>
  <c r="P13" i="19"/>
  <c r="C36" i="19"/>
  <c r="C35" i="19"/>
  <c r="C26" i="19"/>
  <c r="C31" i="19" s="1"/>
  <c r="C25" i="19"/>
  <c r="C30" i="19" s="1"/>
  <c r="C23" i="19"/>
  <c r="C21" i="19"/>
  <c r="C27" i="19" s="1"/>
  <c r="C32" i="19" s="1"/>
  <c r="C20" i="19"/>
  <c r="C19" i="19"/>
  <c r="C24" i="19" s="1"/>
  <c r="C29" i="19" s="1"/>
  <c r="F14" i="19"/>
  <c r="F15" i="19" s="1"/>
  <c r="Z13" i="19"/>
  <c r="H13" i="19"/>
  <c r="L13" i="19" s="1"/>
  <c r="C12" i="19"/>
  <c r="C6" i="19"/>
  <c r="O4" i="19"/>
  <c r="O3" i="19"/>
  <c r="H3" i="19"/>
  <c r="O2" i="19"/>
  <c r="O1" i="19"/>
  <c r="W13" i="18"/>
  <c r="U13" i="18"/>
  <c r="T13" i="18"/>
  <c r="S13" i="18"/>
  <c r="R13" i="18"/>
  <c r="Q13" i="18"/>
  <c r="P13" i="18"/>
  <c r="C36" i="18"/>
  <c r="C35" i="18"/>
  <c r="C27" i="18"/>
  <c r="C32" i="18" s="1"/>
  <c r="C25" i="18"/>
  <c r="C30" i="18" s="1"/>
  <c r="C23" i="18"/>
  <c r="C21" i="18"/>
  <c r="C20" i="18"/>
  <c r="C26" i="18" s="1"/>
  <c r="C31" i="18" s="1"/>
  <c r="C19" i="18"/>
  <c r="C24" i="18" s="1"/>
  <c r="C29" i="18" s="1"/>
  <c r="C38" i="18" s="1"/>
  <c r="F14" i="18"/>
  <c r="F15" i="18" s="1"/>
  <c r="Z13" i="18"/>
  <c r="J13" i="18"/>
  <c r="K13" i="18" s="1"/>
  <c r="I13" i="18"/>
  <c r="H13" i="18"/>
  <c r="M13" i="18" s="1"/>
  <c r="C12" i="18"/>
  <c r="C6" i="18"/>
  <c r="O4" i="18"/>
  <c r="O3" i="18"/>
  <c r="H3" i="18"/>
  <c r="O2" i="18"/>
  <c r="G14" i="18" s="1"/>
  <c r="O1" i="18"/>
  <c r="H13" i="17"/>
  <c r="Z13" i="17"/>
  <c r="F15" i="17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F227" i="17" s="1"/>
  <c r="F228" i="17" s="1"/>
  <c r="F229" i="17" s="1"/>
  <c r="F230" i="17" s="1"/>
  <c r="F231" i="17" s="1"/>
  <c r="F232" i="17" s="1"/>
  <c r="F233" i="17" s="1"/>
  <c r="F234" i="17" s="1"/>
  <c r="F235" i="17" s="1"/>
  <c r="F236" i="17" s="1"/>
  <c r="F237" i="17" s="1"/>
  <c r="F238" i="17" s="1"/>
  <c r="F239" i="17" s="1"/>
  <c r="F240" i="17" s="1"/>
  <c r="F241" i="17" s="1"/>
  <c r="F242" i="17" s="1"/>
  <c r="F243" i="17" s="1"/>
  <c r="F244" i="17" s="1"/>
  <c r="F245" i="17" s="1"/>
  <c r="F246" i="17" s="1"/>
  <c r="F247" i="17" s="1"/>
  <c r="F248" i="17" s="1"/>
  <c r="F249" i="17" s="1"/>
  <c r="F250" i="17" s="1"/>
  <c r="F251" i="17" s="1"/>
  <c r="F252" i="17" s="1"/>
  <c r="F253" i="17" s="1"/>
  <c r="F254" i="17" s="1"/>
  <c r="F255" i="17" s="1"/>
  <c r="F256" i="17" s="1"/>
  <c r="F257" i="17" s="1"/>
  <c r="F258" i="17" s="1"/>
  <c r="F259" i="17" s="1"/>
  <c r="F260" i="17" s="1"/>
  <c r="F261" i="17" s="1"/>
  <c r="F262" i="17" s="1"/>
  <c r="F263" i="17" s="1"/>
  <c r="F264" i="17" s="1"/>
  <c r="F265" i="17" s="1"/>
  <c r="F266" i="17" s="1"/>
  <c r="F267" i="17" s="1"/>
  <c r="F268" i="17" s="1"/>
  <c r="F269" i="17" s="1"/>
  <c r="F270" i="17" s="1"/>
  <c r="F271" i="17" s="1"/>
  <c r="F272" i="17" s="1"/>
  <c r="F273" i="17" s="1"/>
  <c r="F274" i="17" s="1"/>
  <c r="F275" i="17" s="1"/>
  <c r="F276" i="17" s="1"/>
  <c r="F277" i="17" s="1"/>
  <c r="F278" i="17" s="1"/>
  <c r="F279" i="17" s="1"/>
  <c r="F280" i="17" s="1"/>
  <c r="F281" i="17" s="1"/>
  <c r="F282" i="17" s="1"/>
  <c r="F283" i="17" s="1"/>
  <c r="F284" i="17" s="1"/>
  <c r="F285" i="17" s="1"/>
  <c r="F286" i="17" s="1"/>
  <c r="F287" i="17" s="1"/>
  <c r="F288" i="17" s="1"/>
  <c r="F289" i="17" s="1"/>
  <c r="F290" i="17" s="1"/>
  <c r="F291" i="17" s="1"/>
  <c r="F292" i="17" s="1"/>
  <c r="F293" i="17" s="1"/>
  <c r="F294" i="17" s="1"/>
  <c r="F295" i="17" s="1"/>
  <c r="F296" i="17" s="1"/>
  <c r="F297" i="17" s="1"/>
  <c r="F298" i="17" s="1"/>
  <c r="F299" i="17" s="1"/>
  <c r="F300" i="17" s="1"/>
  <c r="F301" i="17" s="1"/>
  <c r="F302" i="17" s="1"/>
  <c r="F303" i="17" s="1"/>
  <c r="F304" i="17" s="1"/>
  <c r="F305" i="17" s="1"/>
  <c r="F306" i="17" s="1"/>
  <c r="F307" i="17" s="1"/>
  <c r="F308" i="17" s="1"/>
  <c r="F309" i="17" s="1"/>
  <c r="F310" i="17" s="1"/>
  <c r="F311" i="17" s="1"/>
  <c r="F312" i="17" s="1"/>
  <c r="F313" i="17" s="1"/>
  <c r="F314" i="17" s="1"/>
  <c r="F315" i="17" s="1"/>
  <c r="F316" i="17" s="1"/>
  <c r="F317" i="17" s="1"/>
  <c r="F318" i="17" s="1"/>
  <c r="F319" i="17" s="1"/>
  <c r="F320" i="17" s="1"/>
  <c r="F321" i="17" s="1"/>
  <c r="F322" i="17" s="1"/>
  <c r="F323" i="17" s="1"/>
  <c r="F324" i="17" s="1"/>
  <c r="F325" i="17" s="1"/>
  <c r="F326" i="17" s="1"/>
  <c r="F327" i="17" s="1"/>
  <c r="F328" i="17" s="1"/>
  <c r="F329" i="17" s="1"/>
  <c r="F330" i="17" s="1"/>
  <c r="F331" i="17" s="1"/>
  <c r="F332" i="17" s="1"/>
  <c r="F333" i="17" s="1"/>
  <c r="F334" i="17" s="1"/>
  <c r="F335" i="17" s="1"/>
  <c r="F336" i="17" s="1"/>
  <c r="F337" i="17" s="1"/>
  <c r="F338" i="17" s="1"/>
  <c r="F339" i="17" s="1"/>
  <c r="F340" i="17" s="1"/>
  <c r="F341" i="17" s="1"/>
  <c r="F342" i="17" s="1"/>
  <c r="F343" i="17" s="1"/>
  <c r="F344" i="17" s="1"/>
  <c r="F345" i="17" s="1"/>
  <c r="F346" i="17" s="1"/>
  <c r="F347" i="17" s="1"/>
  <c r="F348" i="17" s="1"/>
  <c r="F349" i="17" s="1"/>
  <c r="F350" i="17" s="1"/>
  <c r="F351" i="17" s="1"/>
  <c r="F352" i="17" s="1"/>
  <c r="F353" i="17" s="1"/>
  <c r="F354" i="17" s="1"/>
  <c r="F355" i="17" s="1"/>
  <c r="F356" i="17" s="1"/>
  <c r="F357" i="17" s="1"/>
  <c r="F358" i="17" s="1"/>
  <c r="F359" i="17" s="1"/>
  <c r="F360" i="17" s="1"/>
  <c r="F361" i="17" s="1"/>
  <c r="F362" i="17" s="1"/>
  <c r="F363" i="17" s="1"/>
  <c r="F364" i="17" s="1"/>
  <c r="F365" i="17" s="1"/>
  <c r="F366" i="17" s="1"/>
  <c r="F367" i="17" s="1"/>
  <c r="F368" i="17" s="1"/>
  <c r="F369" i="17" s="1"/>
  <c r="F370" i="17" s="1"/>
  <c r="F371" i="17" s="1"/>
  <c r="F372" i="17" s="1"/>
  <c r="F373" i="17" s="1"/>
  <c r="F374" i="17" s="1"/>
  <c r="F375" i="17" s="1"/>
  <c r="F376" i="17" s="1"/>
  <c r="F377" i="17" s="1"/>
  <c r="F378" i="17" s="1"/>
  <c r="F379" i="17" s="1"/>
  <c r="F380" i="17" s="1"/>
  <c r="F381" i="17" s="1"/>
  <c r="F382" i="17" s="1"/>
  <c r="F383" i="17" s="1"/>
  <c r="F384" i="17" s="1"/>
  <c r="F385" i="17" s="1"/>
  <c r="F386" i="17" s="1"/>
  <c r="F387" i="17" s="1"/>
  <c r="F388" i="17" s="1"/>
  <c r="F389" i="17" s="1"/>
  <c r="F390" i="17" s="1"/>
  <c r="F391" i="17" s="1"/>
  <c r="F392" i="17" s="1"/>
  <c r="F393" i="17" s="1"/>
  <c r="F394" i="17" s="1"/>
  <c r="F395" i="17" s="1"/>
  <c r="F396" i="17" s="1"/>
  <c r="F397" i="17" s="1"/>
  <c r="F398" i="17" s="1"/>
  <c r="F399" i="17" s="1"/>
  <c r="F400" i="17" s="1"/>
  <c r="F401" i="17" s="1"/>
  <c r="F402" i="17" s="1"/>
  <c r="F403" i="17" s="1"/>
  <c r="F404" i="17" s="1"/>
  <c r="F405" i="17" s="1"/>
  <c r="F406" i="17" s="1"/>
  <c r="F407" i="17" s="1"/>
  <c r="F408" i="17" s="1"/>
  <c r="F409" i="17" s="1"/>
  <c r="F410" i="17" s="1"/>
  <c r="F411" i="17" s="1"/>
  <c r="F412" i="17" s="1"/>
  <c r="F413" i="17" s="1"/>
  <c r="F414" i="17" s="1"/>
  <c r="F415" i="17" s="1"/>
  <c r="F416" i="17" s="1"/>
  <c r="F417" i="17" s="1"/>
  <c r="F418" i="17" s="1"/>
  <c r="F419" i="17" s="1"/>
  <c r="F420" i="17" s="1"/>
  <c r="F421" i="17" s="1"/>
  <c r="F422" i="17" s="1"/>
  <c r="F423" i="17" s="1"/>
  <c r="F424" i="17" s="1"/>
  <c r="F425" i="17" s="1"/>
  <c r="F426" i="17" s="1"/>
  <c r="F427" i="17" s="1"/>
  <c r="F428" i="17" s="1"/>
  <c r="F429" i="17" s="1"/>
  <c r="F430" i="17" s="1"/>
  <c r="F431" i="17" s="1"/>
  <c r="F432" i="17" s="1"/>
  <c r="F433" i="17" s="1"/>
  <c r="F434" i="17" s="1"/>
  <c r="F435" i="17" s="1"/>
  <c r="F436" i="17" s="1"/>
  <c r="F437" i="17" s="1"/>
  <c r="F438" i="17" s="1"/>
  <c r="F439" i="17" s="1"/>
  <c r="F440" i="17" s="1"/>
  <c r="F441" i="17" s="1"/>
  <c r="F442" i="17" s="1"/>
  <c r="F443" i="17" s="1"/>
  <c r="F444" i="17" s="1"/>
  <c r="F445" i="17" s="1"/>
  <c r="F446" i="17" s="1"/>
  <c r="F447" i="17" s="1"/>
  <c r="F448" i="17" s="1"/>
  <c r="F449" i="17" s="1"/>
  <c r="F450" i="17" s="1"/>
  <c r="F451" i="17" s="1"/>
  <c r="F452" i="17" s="1"/>
  <c r="F453" i="17" s="1"/>
  <c r="F454" i="17" s="1"/>
  <c r="F455" i="17" s="1"/>
  <c r="F456" i="17" s="1"/>
  <c r="F457" i="17" s="1"/>
  <c r="F458" i="17" s="1"/>
  <c r="F459" i="17" s="1"/>
  <c r="F460" i="17" s="1"/>
  <c r="F461" i="17" s="1"/>
  <c r="F462" i="17" s="1"/>
  <c r="F463" i="17" s="1"/>
  <c r="F464" i="17" s="1"/>
  <c r="F465" i="17" s="1"/>
  <c r="F466" i="17" s="1"/>
  <c r="F467" i="17" s="1"/>
  <c r="F468" i="17" s="1"/>
  <c r="F469" i="17" s="1"/>
  <c r="F470" i="17" s="1"/>
  <c r="F471" i="17" s="1"/>
  <c r="F472" i="17" s="1"/>
  <c r="F473" i="17" s="1"/>
  <c r="F474" i="17" s="1"/>
  <c r="F475" i="17" s="1"/>
  <c r="F476" i="17" s="1"/>
  <c r="F477" i="17" s="1"/>
  <c r="F478" i="17" s="1"/>
  <c r="F479" i="17" s="1"/>
  <c r="F480" i="17" s="1"/>
  <c r="F481" i="17" s="1"/>
  <c r="F482" i="17" s="1"/>
  <c r="F483" i="17" s="1"/>
  <c r="F484" i="17" s="1"/>
  <c r="F485" i="17" s="1"/>
  <c r="F486" i="17" s="1"/>
  <c r="F487" i="17" s="1"/>
  <c r="F488" i="17" s="1"/>
  <c r="F489" i="17" s="1"/>
  <c r="F490" i="17" s="1"/>
  <c r="F491" i="17" s="1"/>
  <c r="F492" i="17" s="1"/>
  <c r="F493" i="17" s="1"/>
  <c r="AB3" i="17" s="1"/>
  <c r="AB4" i="17" s="1"/>
  <c r="F14" i="17"/>
  <c r="Z14" i="17" s="1"/>
  <c r="C36" i="17"/>
  <c r="C35" i="17"/>
  <c r="C23" i="17"/>
  <c r="C21" i="17"/>
  <c r="C27" i="17" s="1"/>
  <c r="C32" i="17" s="1"/>
  <c r="C20" i="17"/>
  <c r="C25" i="17" s="1"/>
  <c r="C30" i="17" s="1"/>
  <c r="C19" i="17"/>
  <c r="C34" i="17" s="1"/>
  <c r="C12" i="17"/>
  <c r="C6" i="17"/>
  <c r="V11" i="16"/>
  <c r="O4" i="17"/>
  <c r="O3" i="17"/>
  <c r="O2" i="17"/>
  <c r="O1" i="17"/>
  <c r="H3" i="17"/>
  <c r="U13" i="17" s="1"/>
  <c r="J13" i="17"/>
  <c r="AO10" i="16"/>
  <c r="AO10" i="10"/>
  <c r="AO10" i="11"/>
  <c r="AR10" i="12"/>
  <c r="F26" i="14" s="1"/>
  <c r="AR9" i="12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N28" i="12"/>
  <c r="AN29" i="12"/>
  <c r="AN30" i="12"/>
  <c r="AN31" i="12"/>
  <c r="AN32" i="12"/>
  <c r="AN33" i="12"/>
  <c r="AN34" i="12"/>
  <c r="AN35" i="12"/>
  <c r="AN36" i="12"/>
  <c r="AN37" i="12"/>
  <c r="AN38" i="12"/>
  <c r="AN39" i="12"/>
  <c r="AN40" i="12"/>
  <c r="AN41" i="12"/>
  <c r="AN42" i="12"/>
  <c r="AN43" i="12"/>
  <c r="AN44" i="12"/>
  <c r="AN45" i="12"/>
  <c r="AN46" i="12"/>
  <c r="AN47" i="12"/>
  <c r="AN48" i="12"/>
  <c r="AN49" i="12"/>
  <c r="AN50" i="12"/>
  <c r="AN51" i="12"/>
  <c r="AN52" i="12"/>
  <c r="AN53" i="12"/>
  <c r="AN54" i="12"/>
  <c r="AN55" i="12"/>
  <c r="AN56" i="12"/>
  <c r="AN57" i="12"/>
  <c r="AN58" i="12"/>
  <c r="AN59" i="12"/>
  <c r="AN60" i="12"/>
  <c r="AN61" i="12"/>
  <c r="AN62" i="12"/>
  <c r="AN63" i="12"/>
  <c r="AN64" i="12"/>
  <c r="AN65" i="12"/>
  <c r="AN66" i="12"/>
  <c r="AN67" i="12"/>
  <c r="AN68" i="12"/>
  <c r="AN69" i="12"/>
  <c r="AN70" i="12"/>
  <c r="AN71" i="12"/>
  <c r="AN72" i="12"/>
  <c r="AN73" i="12"/>
  <c r="AN74" i="12"/>
  <c r="AN75" i="12"/>
  <c r="AN76" i="12"/>
  <c r="AN77" i="12"/>
  <c r="AN78" i="12"/>
  <c r="AN79" i="12"/>
  <c r="AN80" i="12"/>
  <c r="AN81" i="12"/>
  <c r="AN82" i="12"/>
  <c r="AN83" i="12"/>
  <c r="AN84" i="12"/>
  <c r="AN85" i="12"/>
  <c r="AN86" i="12"/>
  <c r="AN87" i="12"/>
  <c r="AN88" i="12"/>
  <c r="AN89" i="12"/>
  <c r="AN90" i="12"/>
  <c r="AN91" i="12"/>
  <c r="AN92" i="12"/>
  <c r="AN93" i="12"/>
  <c r="AN94" i="12"/>
  <c r="AN95" i="12"/>
  <c r="AN96" i="12"/>
  <c r="AN97" i="12"/>
  <c r="AN98" i="12"/>
  <c r="AN99" i="12"/>
  <c r="AN100" i="12"/>
  <c r="AN101" i="12"/>
  <c r="AN102" i="12"/>
  <c r="AN103" i="12"/>
  <c r="AN104" i="12"/>
  <c r="AN105" i="12"/>
  <c r="AN106" i="12"/>
  <c r="AN107" i="12"/>
  <c r="AN108" i="12"/>
  <c r="AN109" i="12"/>
  <c r="AN110" i="12"/>
  <c r="AN111" i="12"/>
  <c r="AN112" i="12"/>
  <c r="AN113" i="12"/>
  <c r="AN114" i="12"/>
  <c r="AN115" i="12"/>
  <c r="AN116" i="12"/>
  <c r="AN117" i="12"/>
  <c r="AN118" i="12"/>
  <c r="AN119" i="12"/>
  <c r="AN120" i="12"/>
  <c r="AN121" i="12"/>
  <c r="AN122" i="12"/>
  <c r="AN123" i="12"/>
  <c r="AN124" i="12"/>
  <c r="AN125" i="12"/>
  <c r="AN126" i="12"/>
  <c r="AN127" i="12"/>
  <c r="AN128" i="12"/>
  <c r="AN129" i="12"/>
  <c r="AN130" i="12"/>
  <c r="AN131" i="12"/>
  <c r="AN132" i="12"/>
  <c r="AN133" i="12"/>
  <c r="AN134" i="12"/>
  <c r="AN135" i="12"/>
  <c r="AN136" i="12"/>
  <c r="AN137" i="12"/>
  <c r="AN138" i="12"/>
  <c r="AN139" i="12"/>
  <c r="AN140" i="12"/>
  <c r="AN141" i="12"/>
  <c r="AN142" i="12"/>
  <c r="AN143" i="12"/>
  <c r="AN144" i="12"/>
  <c r="AN145" i="12"/>
  <c r="AN146" i="12"/>
  <c r="AN147" i="12"/>
  <c r="AN148" i="12"/>
  <c r="AN149" i="12"/>
  <c r="AN150" i="12"/>
  <c r="AN151" i="12"/>
  <c r="AN152" i="12"/>
  <c r="AN153" i="12"/>
  <c r="AN154" i="12"/>
  <c r="AN155" i="12"/>
  <c r="AN156" i="12"/>
  <c r="AN157" i="12"/>
  <c r="AN158" i="12"/>
  <c r="AN159" i="12"/>
  <c r="AN160" i="12"/>
  <c r="AN161" i="12"/>
  <c r="AN162" i="12"/>
  <c r="AN163" i="12"/>
  <c r="AN164" i="12"/>
  <c r="AN165" i="12"/>
  <c r="AN166" i="12"/>
  <c r="AN167" i="12"/>
  <c r="AN168" i="12"/>
  <c r="AN169" i="12"/>
  <c r="AN170" i="12"/>
  <c r="AN171" i="12"/>
  <c r="AN172" i="12"/>
  <c r="AN173" i="12"/>
  <c r="AN174" i="12"/>
  <c r="AN175" i="12"/>
  <c r="AN176" i="12"/>
  <c r="AN177" i="12"/>
  <c r="AN178" i="12"/>
  <c r="AN179" i="12"/>
  <c r="AN180" i="12"/>
  <c r="AN181" i="12"/>
  <c r="AN182" i="12"/>
  <c r="AN183" i="12"/>
  <c r="AN184" i="12"/>
  <c r="AN185" i="12"/>
  <c r="AN186" i="12"/>
  <c r="AN187" i="12"/>
  <c r="AN188" i="12"/>
  <c r="AN189" i="12"/>
  <c r="AN190" i="12"/>
  <c r="AN191" i="12"/>
  <c r="AN192" i="12"/>
  <c r="AN193" i="12"/>
  <c r="AN194" i="12"/>
  <c r="AN195" i="12"/>
  <c r="AN196" i="12"/>
  <c r="AN197" i="12"/>
  <c r="AN198" i="12"/>
  <c r="AN199" i="12"/>
  <c r="AN200" i="12"/>
  <c r="AN201" i="12"/>
  <c r="AN202" i="12"/>
  <c r="AN203" i="12"/>
  <c r="AN204" i="12"/>
  <c r="AN205" i="12"/>
  <c r="AN206" i="12"/>
  <c r="AN207" i="12"/>
  <c r="AN208" i="12"/>
  <c r="AN209" i="12"/>
  <c r="AN210" i="12"/>
  <c r="AN211" i="12"/>
  <c r="AN212" i="12"/>
  <c r="AN213" i="12"/>
  <c r="AN214" i="12"/>
  <c r="AN215" i="12"/>
  <c r="AN216" i="12"/>
  <c r="AN217" i="12"/>
  <c r="AN218" i="12"/>
  <c r="AN219" i="12"/>
  <c r="AN220" i="12"/>
  <c r="AN221" i="12"/>
  <c r="AN222" i="12"/>
  <c r="AN223" i="12"/>
  <c r="AN224" i="12"/>
  <c r="AN225" i="12"/>
  <c r="AN226" i="12"/>
  <c r="AN227" i="12"/>
  <c r="AN228" i="12"/>
  <c r="AN229" i="12"/>
  <c r="AN230" i="12"/>
  <c r="AN231" i="12"/>
  <c r="AN232" i="12"/>
  <c r="AN233" i="12"/>
  <c r="AN234" i="12"/>
  <c r="AN235" i="12"/>
  <c r="AN236" i="12"/>
  <c r="AN237" i="12"/>
  <c r="AN238" i="12"/>
  <c r="AN239" i="12"/>
  <c r="AN240" i="12"/>
  <c r="AN241" i="12"/>
  <c r="AN242" i="12"/>
  <c r="AN243" i="12"/>
  <c r="AN244" i="12"/>
  <c r="AN245" i="12"/>
  <c r="AN246" i="12"/>
  <c r="AN247" i="12"/>
  <c r="AN248" i="12"/>
  <c r="AN249" i="12"/>
  <c r="AN250" i="12"/>
  <c r="AN251" i="12"/>
  <c r="AN252" i="12"/>
  <c r="AN253" i="12"/>
  <c r="AN254" i="12"/>
  <c r="AN255" i="12"/>
  <c r="AN256" i="12"/>
  <c r="AN257" i="12"/>
  <c r="AN258" i="12"/>
  <c r="AN259" i="12"/>
  <c r="AN260" i="12"/>
  <c r="AN261" i="12"/>
  <c r="AN262" i="12"/>
  <c r="AN263" i="12"/>
  <c r="AN264" i="12"/>
  <c r="AN265" i="12"/>
  <c r="AN266" i="12"/>
  <c r="AN267" i="12"/>
  <c r="AN268" i="12"/>
  <c r="AN269" i="12"/>
  <c r="AN270" i="12"/>
  <c r="AN271" i="12"/>
  <c r="AN272" i="12"/>
  <c r="AN273" i="12"/>
  <c r="AN274" i="12"/>
  <c r="AN275" i="12"/>
  <c r="AN276" i="12"/>
  <c r="AN277" i="12"/>
  <c r="AN278" i="12"/>
  <c r="AN279" i="12"/>
  <c r="AN280" i="12"/>
  <c r="AN281" i="12"/>
  <c r="AN282" i="12"/>
  <c r="AN283" i="12"/>
  <c r="AN284" i="12"/>
  <c r="AN285" i="12"/>
  <c r="AN286" i="12"/>
  <c r="AN287" i="12"/>
  <c r="AN288" i="12"/>
  <c r="AN289" i="12"/>
  <c r="AN290" i="12"/>
  <c r="AN291" i="12"/>
  <c r="AN292" i="12"/>
  <c r="AN293" i="12"/>
  <c r="AN294" i="12"/>
  <c r="AN295" i="12"/>
  <c r="AN296" i="12"/>
  <c r="AN297" i="12"/>
  <c r="AN298" i="12"/>
  <c r="AN299" i="12"/>
  <c r="AN300" i="12"/>
  <c r="AN301" i="12"/>
  <c r="AN302" i="12"/>
  <c r="AN303" i="12"/>
  <c r="AN304" i="12"/>
  <c r="AN305" i="12"/>
  <c r="AN306" i="12"/>
  <c r="AN307" i="12"/>
  <c r="AN308" i="12"/>
  <c r="AN309" i="12"/>
  <c r="AN310" i="12"/>
  <c r="AN311" i="12"/>
  <c r="AN312" i="12"/>
  <c r="AN313" i="12"/>
  <c r="AN314" i="12"/>
  <c r="AN315" i="12"/>
  <c r="AN316" i="12"/>
  <c r="AN317" i="12"/>
  <c r="AN318" i="12"/>
  <c r="AN319" i="12"/>
  <c r="AN320" i="12"/>
  <c r="AN321" i="12"/>
  <c r="AN322" i="12"/>
  <c r="AN323" i="12"/>
  <c r="AN324" i="12"/>
  <c r="AN325" i="12"/>
  <c r="AN326" i="12"/>
  <c r="AN327" i="12"/>
  <c r="AN328" i="12"/>
  <c r="AN329" i="12"/>
  <c r="AN330" i="12"/>
  <c r="AN331" i="12"/>
  <c r="AN332" i="12"/>
  <c r="AN333" i="12"/>
  <c r="AN334" i="12"/>
  <c r="AN335" i="12"/>
  <c r="AN336" i="12"/>
  <c r="AN337" i="12"/>
  <c r="AN338" i="12"/>
  <c r="AN339" i="12"/>
  <c r="AN340" i="12"/>
  <c r="AN341" i="12"/>
  <c r="AN342" i="12"/>
  <c r="AN343" i="12"/>
  <c r="AN344" i="12"/>
  <c r="AN345" i="12"/>
  <c r="AN346" i="12"/>
  <c r="AN347" i="12"/>
  <c r="AN348" i="12"/>
  <c r="AN349" i="12"/>
  <c r="AN350" i="12"/>
  <c r="AN351" i="12"/>
  <c r="AN352" i="12"/>
  <c r="AN353" i="12"/>
  <c r="AN354" i="12"/>
  <c r="AN355" i="12"/>
  <c r="AN356" i="12"/>
  <c r="AN357" i="12"/>
  <c r="AN358" i="12"/>
  <c r="AN359" i="12"/>
  <c r="AN360" i="12"/>
  <c r="AN361" i="12"/>
  <c r="AN362" i="12"/>
  <c r="AN363" i="12"/>
  <c r="AN364" i="12"/>
  <c r="AN365" i="12"/>
  <c r="AN366" i="12"/>
  <c r="AN367" i="12"/>
  <c r="AN368" i="12"/>
  <c r="AN369" i="12"/>
  <c r="AN370" i="12"/>
  <c r="AN371" i="12"/>
  <c r="AN372" i="12"/>
  <c r="AN373" i="12"/>
  <c r="AN374" i="12"/>
  <c r="AN375" i="12"/>
  <c r="AN376" i="12"/>
  <c r="AN377" i="12"/>
  <c r="AN378" i="12"/>
  <c r="AN379" i="12"/>
  <c r="AN380" i="12"/>
  <c r="AN381" i="12"/>
  <c r="AN382" i="12"/>
  <c r="AN383" i="12"/>
  <c r="AN384" i="12"/>
  <c r="AN385" i="12"/>
  <c r="AN386" i="12"/>
  <c r="AN387" i="12"/>
  <c r="AN388" i="12"/>
  <c r="AN389" i="12"/>
  <c r="AN390" i="12"/>
  <c r="AN391" i="12"/>
  <c r="AN392" i="12"/>
  <c r="AN393" i="12"/>
  <c r="AN394" i="12"/>
  <c r="AN395" i="12"/>
  <c r="AN396" i="12"/>
  <c r="AN397" i="12"/>
  <c r="AN398" i="12"/>
  <c r="AN399" i="12"/>
  <c r="AN400" i="12"/>
  <c r="AN401" i="12"/>
  <c r="AN402" i="12"/>
  <c r="AN403" i="12"/>
  <c r="AN404" i="12"/>
  <c r="AN405" i="12"/>
  <c r="AN406" i="12"/>
  <c r="AN407" i="12"/>
  <c r="AN408" i="12"/>
  <c r="AN409" i="12"/>
  <c r="AN410" i="12"/>
  <c r="AN411" i="12"/>
  <c r="AN412" i="12"/>
  <c r="AN413" i="12"/>
  <c r="AN414" i="12"/>
  <c r="AN415" i="12"/>
  <c r="AN416" i="12"/>
  <c r="AN417" i="12"/>
  <c r="AN418" i="12"/>
  <c r="AN419" i="12"/>
  <c r="AN420" i="12"/>
  <c r="AN421" i="12"/>
  <c r="AN422" i="12"/>
  <c r="AN423" i="12"/>
  <c r="AN424" i="12"/>
  <c r="AN425" i="12"/>
  <c r="AN426" i="12"/>
  <c r="AN427" i="12"/>
  <c r="AN428" i="12"/>
  <c r="AN429" i="12"/>
  <c r="AN430" i="12"/>
  <c r="AN431" i="12"/>
  <c r="AN432" i="12"/>
  <c r="AN433" i="12"/>
  <c r="AN434" i="12"/>
  <c r="AN435" i="12"/>
  <c r="AN436" i="12"/>
  <c r="AN437" i="12"/>
  <c r="AN438" i="12"/>
  <c r="AN439" i="12"/>
  <c r="AN440" i="12"/>
  <c r="AN441" i="12"/>
  <c r="AN442" i="12"/>
  <c r="AN443" i="12"/>
  <c r="AN444" i="12"/>
  <c r="AN445" i="12"/>
  <c r="AN446" i="12"/>
  <c r="AN447" i="12"/>
  <c r="AN448" i="12"/>
  <c r="AN449" i="12"/>
  <c r="AN450" i="12"/>
  <c r="AN451" i="12"/>
  <c r="AN452" i="12"/>
  <c r="AN453" i="12"/>
  <c r="AN454" i="12"/>
  <c r="AN455" i="12"/>
  <c r="AN456" i="12"/>
  <c r="AN457" i="12"/>
  <c r="AN458" i="12"/>
  <c r="AN459" i="12"/>
  <c r="AN460" i="12"/>
  <c r="AN461" i="12"/>
  <c r="AN462" i="12"/>
  <c r="AN463" i="12"/>
  <c r="AN464" i="12"/>
  <c r="AN465" i="12"/>
  <c r="AN466" i="12"/>
  <c r="AN467" i="12"/>
  <c r="AN468" i="12"/>
  <c r="AN469" i="12"/>
  <c r="AN470" i="12"/>
  <c r="AN471" i="12"/>
  <c r="AN472" i="12"/>
  <c r="AN473" i="12"/>
  <c r="AN474" i="12"/>
  <c r="AN475" i="12"/>
  <c r="AN476" i="12"/>
  <c r="AN477" i="12"/>
  <c r="AN478" i="12"/>
  <c r="AN479" i="12"/>
  <c r="AN480" i="12"/>
  <c r="AN481" i="12"/>
  <c r="AN482" i="12"/>
  <c r="AN483" i="12"/>
  <c r="AN484" i="12"/>
  <c r="AN485" i="12"/>
  <c r="AN486" i="12"/>
  <c r="AN487" i="12"/>
  <c r="AN488" i="12"/>
  <c r="AN489" i="12"/>
  <c r="AN490" i="12"/>
  <c r="AN12" i="12"/>
  <c r="AN13" i="12"/>
  <c r="AN14" i="12"/>
  <c r="AN11" i="12"/>
  <c r="U14" i="18" l="1"/>
  <c r="Z16" i="20"/>
  <c r="F17" i="20"/>
  <c r="N13" i="20"/>
  <c r="J13" i="20"/>
  <c r="K13" i="20" s="1"/>
  <c r="C25" i="20"/>
  <c r="C30" i="20" s="1"/>
  <c r="C38" i="20" s="1"/>
  <c r="C34" i="20"/>
  <c r="Z15" i="20"/>
  <c r="F16" i="19"/>
  <c r="Z15" i="19"/>
  <c r="C38" i="19"/>
  <c r="I13" i="19"/>
  <c r="M13" i="19"/>
  <c r="J13" i="19"/>
  <c r="K13" i="19" s="1"/>
  <c r="Z14" i="19"/>
  <c r="C34" i="19"/>
  <c r="O13" i="19"/>
  <c r="F16" i="18"/>
  <c r="Z15" i="18"/>
  <c r="Z14" i="18"/>
  <c r="C34" i="18"/>
  <c r="O13" i="18"/>
  <c r="L13" i="18"/>
  <c r="N13" i="18" s="1"/>
  <c r="AB9" i="17"/>
  <c r="C26" i="17"/>
  <c r="C31" i="17" s="1"/>
  <c r="O13" i="17"/>
  <c r="C24" i="17"/>
  <c r="C29" i="17" s="1"/>
  <c r="Z16" i="17"/>
  <c r="Z15" i="17"/>
  <c r="I13" i="17"/>
  <c r="K13" i="17" s="1"/>
  <c r="M13" i="17"/>
  <c r="L13" i="17"/>
  <c r="N13" i="17" s="1"/>
  <c r="Z7" i="14"/>
  <c r="Y7" i="14"/>
  <c r="X7" i="14"/>
  <c r="W7" i="14"/>
  <c r="V7" i="14"/>
  <c r="U11" i="12"/>
  <c r="U12" i="12" s="1"/>
  <c r="AO10" i="12"/>
  <c r="W10" i="12"/>
  <c r="AB10" i="12" s="1"/>
  <c r="W3" i="12"/>
  <c r="U11" i="11"/>
  <c r="W10" i="11"/>
  <c r="X10" i="11" s="1"/>
  <c r="W3" i="11"/>
  <c r="U11" i="10"/>
  <c r="W10" i="10"/>
  <c r="Y10" i="10" s="1"/>
  <c r="W3" i="10"/>
  <c r="W10" i="16"/>
  <c r="AA10" i="16" s="1"/>
  <c r="U11" i="16"/>
  <c r="C36" i="16"/>
  <c r="C35" i="16"/>
  <c r="M30" i="16"/>
  <c r="H25" i="16"/>
  <c r="H26" i="16" s="1"/>
  <c r="H23" i="16"/>
  <c r="H24" i="16" s="1"/>
  <c r="C23" i="16"/>
  <c r="H21" i="16"/>
  <c r="H22" i="16" s="1"/>
  <c r="C21" i="16"/>
  <c r="C20" i="16"/>
  <c r="C26" i="16" s="1"/>
  <c r="C31" i="16" s="1"/>
  <c r="R19" i="16"/>
  <c r="M19" i="16"/>
  <c r="H19" i="16"/>
  <c r="H20" i="16" s="1"/>
  <c r="C19" i="16"/>
  <c r="C34" i="16" s="1"/>
  <c r="H17" i="16"/>
  <c r="H18" i="16" s="1"/>
  <c r="H30" i="16" s="1"/>
  <c r="H14" i="16"/>
  <c r="C12" i="16"/>
  <c r="R8" i="16"/>
  <c r="M8" i="16"/>
  <c r="C6" i="16"/>
  <c r="W3" i="16"/>
  <c r="F18" i="20" l="1"/>
  <c r="Z17" i="20"/>
  <c r="G14" i="20"/>
  <c r="U14" i="20" s="1"/>
  <c r="Z16" i="19"/>
  <c r="F17" i="19"/>
  <c r="G14" i="19"/>
  <c r="U14" i="19" s="1"/>
  <c r="N13" i="19"/>
  <c r="F17" i="18"/>
  <c r="Z16" i="18"/>
  <c r="AB10" i="17"/>
  <c r="P13" i="17"/>
  <c r="Q13" i="17" s="1"/>
  <c r="R13" i="17" s="1"/>
  <c r="S13" i="17" s="1"/>
  <c r="T13" i="17" s="1"/>
  <c r="V13" i="17" s="1"/>
  <c r="W13" i="17" s="1"/>
  <c r="C38" i="17"/>
  <c r="Z17" i="17"/>
  <c r="V8" i="14"/>
  <c r="AO11" i="16"/>
  <c r="AJ10" i="16"/>
  <c r="U12" i="10"/>
  <c r="AO12" i="10" s="1"/>
  <c r="AO11" i="10"/>
  <c r="U12" i="11"/>
  <c r="AO12" i="11" s="1"/>
  <c r="AO11" i="11"/>
  <c r="AO11" i="12"/>
  <c r="U13" i="12"/>
  <c r="AO12" i="12"/>
  <c r="Y10" i="12"/>
  <c r="AA10" i="12"/>
  <c r="AD10" i="12"/>
  <c r="X10" i="12"/>
  <c r="AA10" i="11"/>
  <c r="AB10" i="11"/>
  <c r="Y10" i="11"/>
  <c r="Z10" i="11" s="1"/>
  <c r="AD10" i="11"/>
  <c r="AD10" i="10"/>
  <c r="U13" i="10"/>
  <c r="AO13" i="10" s="1"/>
  <c r="X10" i="10"/>
  <c r="Z10" i="10" s="1"/>
  <c r="AA10" i="10"/>
  <c r="AB10" i="10"/>
  <c r="U12" i="16"/>
  <c r="M31" i="16"/>
  <c r="M9" i="16"/>
  <c r="R9" i="16"/>
  <c r="R20" i="16"/>
  <c r="X10" i="16"/>
  <c r="Y10" i="16"/>
  <c r="AB10" i="16"/>
  <c r="H46" i="16"/>
  <c r="H44" i="16"/>
  <c r="H49" i="16"/>
  <c r="H47" i="16"/>
  <c r="H45" i="16"/>
  <c r="H41" i="16"/>
  <c r="H39" i="16"/>
  <c r="H37" i="16"/>
  <c r="H36" i="16"/>
  <c r="H38" i="16"/>
  <c r="H29" i="16"/>
  <c r="H57" i="16"/>
  <c r="H55" i="16"/>
  <c r="H54" i="16"/>
  <c r="H53" i="16"/>
  <c r="H52" i="16"/>
  <c r="C24" i="16"/>
  <c r="C29" i="16" s="1"/>
  <c r="H65" i="16"/>
  <c r="H63" i="16"/>
  <c r="H62" i="16"/>
  <c r="H61" i="16"/>
  <c r="H60" i="16"/>
  <c r="H33" i="16"/>
  <c r="AD10" i="16"/>
  <c r="C25" i="16"/>
  <c r="C30" i="16" s="1"/>
  <c r="H31" i="16"/>
  <c r="C27" i="16"/>
  <c r="C32" i="16" s="1"/>
  <c r="M20" i="16"/>
  <c r="H28" i="16"/>
  <c r="V13" i="20" l="1"/>
  <c r="F19" i="20"/>
  <c r="Z18" i="20"/>
  <c r="V13" i="19"/>
  <c r="X13" i="19" s="1"/>
  <c r="F18" i="19"/>
  <c r="Z17" i="19"/>
  <c r="Z17" i="18"/>
  <c r="F18" i="18"/>
  <c r="G14" i="17"/>
  <c r="H14" i="17" s="1"/>
  <c r="X13" i="17"/>
  <c r="Z18" i="17"/>
  <c r="V9" i="14"/>
  <c r="AO12" i="16"/>
  <c r="U13" i="11"/>
  <c r="AO13" i="11" s="1"/>
  <c r="AC10" i="12"/>
  <c r="U14" i="12"/>
  <c r="AO13" i="12"/>
  <c r="Z10" i="12"/>
  <c r="AC10" i="11"/>
  <c r="U14" i="11"/>
  <c r="AO14" i="11" s="1"/>
  <c r="AC10" i="10"/>
  <c r="U14" i="10"/>
  <c r="AO14" i="10" s="1"/>
  <c r="U13" i="16"/>
  <c r="H34" i="16"/>
  <c r="M3" i="16" s="1"/>
  <c r="Z10" i="16"/>
  <c r="AE10" i="16" s="1"/>
  <c r="AC10" i="16"/>
  <c r="H66" i="16"/>
  <c r="R14" i="16" s="1"/>
  <c r="H56" i="16"/>
  <c r="H40" i="16"/>
  <c r="H32" i="16"/>
  <c r="H42" i="16"/>
  <c r="M14" i="16" s="1"/>
  <c r="H64" i="16"/>
  <c r="C38" i="16"/>
  <c r="H58" i="16"/>
  <c r="R3" i="16" s="1"/>
  <c r="H48" i="16"/>
  <c r="H50" i="16"/>
  <c r="M25" i="16" s="1"/>
  <c r="Z19" i="20" l="1"/>
  <c r="F20" i="20"/>
  <c r="H14" i="20"/>
  <c r="F19" i="19"/>
  <c r="Z18" i="19"/>
  <c r="H14" i="19"/>
  <c r="F19" i="18"/>
  <c r="Z18" i="18"/>
  <c r="U14" i="17"/>
  <c r="Z19" i="17"/>
  <c r="V10" i="14"/>
  <c r="AO13" i="16"/>
  <c r="U15" i="12"/>
  <c r="AO14" i="12"/>
  <c r="U15" i="11"/>
  <c r="AO15" i="11" s="1"/>
  <c r="U15" i="10"/>
  <c r="AO15" i="10" s="1"/>
  <c r="U14" i="16"/>
  <c r="M26" i="16"/>
  <c r="M27" i="16" s="1"/>
  <c r="M28" i="16" s="1"/>
  <c r="M29" i="16" s="1"/>
  <c r="M32" i="16" s="1"/>
  <c r="M33" i="16" s="1"/>
  <c r="M34" i="16" s="1"/>
  <c r="AF10" i="16"/>
  <c r="AG10" i="16" s="1"/>
  <c r="AH10" i="16" s="1"/>
  <c r="AI10" i="16" s="1"/>
  <c r="AK10" i="16" s="1"/>
  <c r="AL10" i="16" s="1"/>
  <c r="AM10" i="16" s="1"/>
  <c r="R4" i="16"/>
  <c r="R5" i="16" s="1"/>
  <c r="R6" i="16" s="1"/>
  <c r="R7" i="16" s="1"/>
  <c r="R10" i="16" s="1"/>
  <c r="M15" i="16"/>
  <c r="M16" i="16" s="1"/>
  <c r="M17" i="16" s="1"/>
  <c r="M18" i="16" s="1"/>
  <c r="M21" i="16" s="1"/>
  <c r="M22" i="16" s="1"/>
  <c r="M23" i="16" s="1"/>
  <c r="R15" i="16"/>
  <c r="R16" i="16" s="1"/>
  <c r="R17" i="16" s="1"/>
  <c r="R18" i="16" s="1"/>
  <c r="R21" i="16" s="1"/>
  <c r="R22" i="16" s="1"/>
  <c r="R23" i="16" s="1"/>
  <c r="M4" i="16"/>
  <c r="M5" i="16" s="1"/>
  <c r="M6" i="16" s="1"/>
  <c r="M7" i="16" s="1"/>
  <c r="M10" i="16" s="1"/>
  <c r="F21" i="20" l="1"/>
  <c r="Z20" i="20"/>
  <c r="L14" i="20"/>
  <c r="O14" i="20"/>
  <c r="M14" i="20"/>
  <c r="J14" i="20"/>
  <c r="I14" i="20"/>
  <c r="L14" i="19"/>
  <c r="O14" i="19"/>
  <c r="J14" i="19"/>
  <c r="M14" i="19"/>
  <c r="I14" i="19"/>
  <c r="Z19" i="19"/>
  <c r="F20" i="19"/>
  <c r="Z19" i="18"/>
  <c r="F20" i="18"/>
  <c r="L14" i="17"/>
  <c r="O14" i="17"/>
  <c r="J14" i="17"/>
  <c r="I14" i="17"/>
  <c r="M14" i="17"/>
  <c r="Z20" i="17"/>
  <c r="V11" i="14"/>
  <c r="AO14" i="16"/>
  <c r="R11" i="16"/>
  <c r="R12" i="16" s="1"/>
  <c r="AJ11" i="16"/>
  <c r="U16" i="12"/>
  <c r="AO15" i="12"/>
  <c r="U16" i="11"/>
  <c r="AO16" i="11" s="1"/>
  <c r="U16" i="10"/>
  <c r="AO16" i="10" s="1"/>
  <c r="U15" i="16"/>
  <c r="R26" i="16"/>
  <c r="M11" i="16"/>
  <c r="M12" i="16" s="1"/>
  <c r="N14" i="20" l="1"/>
  <c r="K14" i="20"/>
  <c r="P14" i="20" s="1"/>
  <c r="Z21" i="20"/>
  <c r="F22" i="20"/>
  <c r="N14" i="19"/>
  <c r="F21" i="19"/>
  <c r="Z20" i="19"/>
  <c r="K14" i="19"/>
  <c r="F21" i="18"/>
  <c r="Z20" i="18"/>
  <c r="N14" i="17"/>
  <c r="K14" i="17"/>
  <c r="P14" i="17" s="1"/>
  <c r="Z21" i="17"/>
  <c r="V12" i="14"/>
  <c r="AO15" i="16"/>
  <c r="W8" i="14"/>
  <c r="U17" i="12"/>
  <c r="AO16" i="12"/>
  <c r="U17" i="11"/>
  <c r="AO17" i="11" s="1"/>
  <c r="U17" i="10"/>
  <c r="AO17" i="10" s="1"/>
  <c r="U16" i="16"/>
  <c r="W11" i="16"/>
  <c r="AB11" i="16" s="1"/>
  <c r="Q14" i="20" l="1"/>
  <c r="R14" i="20" s="1"/>
  <c r="S14" i="20" s="1"/>
  <c r="F23" i="20"/>
  <c r="Z22" i="20"/>
  <c r="P14" i="19"/>
  <c r="Q14" i="19" s="1"/>
  <c r="R14" i="19" s="1"/>
  <c r="S14" i="19" s="1"/>
  <c r="Z21" i="19"/>
  <c r="F22" i="19"/>
  <c r="F22" i="18"/>
  <c r="Z21" i="18"/>
  <c r="Q14" i="17"/>
  <c r="R14" i="17" s="1"/>
  <c r="S14" i="17" s="1"/>
  <c r="Z22" i="17"/>
  <c r="V13" i="14"/>
  <c r="AO16" i="16"/>
  <c r="U18" i="12"/>
  <c r="AO17" i="12"/>
  <c r="U18" i="11"/>
  <c r="AO18" i="11" s="1"/>
  <c r="U18" i="10"/>
  <c r="AO18" i="10" s="1"/>
  <c r="AA11" i="16"/>
  <c r="Y11" i="16"/>
  <c r="X11" i="16"/>
  <c r="AD11" i="16"/>
  <c r="U17" i="16"/>
  <c r="G15" i="20" l="1"/>
  <c r="U15" i="20" s="1"/>
  <c r="T14" i="20"/>
  <c r="V14" i="20" s="1"/>
  <c r="F24" i="20"/>
  <c r="Z23" i="20"/>
  <c r="H15" i="20"/>
  <c r="G15" i="19"/>
  <c r="U15" i="19" s="1"/>
  <c r="T14" i="19"/>
  <c r="V14" i="19" s="1"/>
  <c r="F23" i="19"/>
  <c r="Z22" i="19"/>
  <c r="Z22" i="18"/>
  <c r="F23" i="18"/>
  <c r="T14" i="17"/>
  <c r="V14" i="17" s="1"/>
  <c r="G15" i="17"/>
  <c r="Z23" i="17"/>
  <c r="V14" i="14"/>
  <c r="AO17" i="16"/>
  <c r="U19" i="12"/>
  <c r="AO18" i="12"/>
  <c r="U19" i="11"/>
  <c r="AO19" i="11" s="1"/>
  <c r="U19" i="10"/>
  <c r="AO19" i="10" s="1"/>
  <c r="AC11" i="16"/>
  <c r="Z11" i="16"/>
  <c r="U18" i="16"/>
  <c r="W14" i="20" l="1"/>
  <c r="X14" i="20" s="1"/>
  <c r="H15" i="17"/>
  <c r="U15" i="17"/>
  <c r="W14" i="19"/>
  <c r="X14" i="19" s="1"/>
  <c r="Y14" i="20"/>
  <c r="O15" i="20"/>
  <c r="L15" i="20"/>
  <c r="J15" i="20"/>
  <c r="M15" i="20"/>
  <c r="I15" i="20"/>
  <c r="F25" i="20"/>
  <c r="Z24" i="20"/>
  <c r="Y14" i="19"/>
  <c r="H15" i="19"/>
  <c r="O15" i="19" s="1"/>
  <c r="J15" i="19"/>
  <c r="Z23" i="19"/>
  <c r="F24" i="19"/>
  <c r="F24" i="18"/>
  <c r="Z23" i="18"/>
  <c r="Y14" i="17"/>
  <c r="W14" i="17"/>
  <c r="X14" i="17" s="1"/>
  <c r="Z24" i="17"/>
  <c r="V15" i="14"/>
  <c r="AO18" i="16"/>
  <c r="AE11" i="16"/>
  <c r="AF11" i="16" s="1"/>
  <c r="AG11" i="16" s="1"/>
  <c r="AH11" i="16" s="1"/>
  <c r="U20" i="12"/>
  <c r="AO19" i="12"/>
  <c r="U20" i="11"/>
  <c r="AO20" i="11" s="1"/>
  <c r="U20" i="10"/>
  <c r="AO20" i="10" s="1"/>
  <c r="U19" i="16"/>
  <c r="M15" i="19" l="1"/>
  <c r="L15" i="19"/>
  <c r="N15" i="19" s="1"/>
  <c r="J15" i="17"/>
  <c r="K15" i="17" s="1"/>
  <c r="M15" i="17"/>
  <c r="I15" i="17"/>
  <c r="O15" i="17"/>
  <c r="L15" i="17"/>
  <c r="N15" i="17" s="1"/>
  <c r="K15" i="20"/>
  <c r="P15" i="20" s="1"/>
  <c r="F26" i="20"/>
  <c r="Z25" i="20"/>
  <c r="N15" i="20"/>
  <c r="I15" i="19"/>
  <c r="K15" i="19" s="1"/>
  <c r="P15" i="19" s="1"/>
  <c r="F25" i="19"/>
  <c r="Z24" i="19"/>
  <c r="Z24" i="18"/>
  <c r="F25" i="18"/>
  <c r="Z25" i="17"/>
  <c r="V12" i="16"/>
  <c r="AJ12" i="16" s="1"/>
  <c r="AI11" i="16"/>
  <c r="AK11" i="16" s="1"/>
  <c r="V16" i="14"/>
  <c r="AO19" i="16"/>
  <c r="W9" i="14"/>
  <c r="U21" i="12"/>
  <c r="AO20" i="12"/>
  <c r="U21" i="11"/>
  <c r="AO21" i="11" s="1"/>
  <c r="U21" i="10"/>
  <c r="AO21" i="10" s="1"/>
  <c r="U20" i="16"/>
  <c r="W12" i="16"/>
  <c r="AD12" i="16" s="1"/>
  <c r="P15" i="17" l="1"/>
  <c r="Q15" i="17" s="1"/>
  <c r="R15" i="17" s="1"/>
  <c r="S15" i="17" s="1"/>
  <c r="Q15" i="20"/>
  <c r="R15" i="20" s="1"/>
  <c r="S15" i="20" s="1"/>
  <c r="Z26" i="20"/>
  <c r="F27" i="20"/>
  <c r="Z25" i="19"/>
  <c r="F26" i="19"/>
  <c r="Q15" i="19"/>
  <c r="R15" i="19" s="1"/>
  <c r="F26" i="18"/>
  <c r="Z25" i="18"/>
  <c r="Z26" i="17"/>
  <c r="V17" i="14"/>
  <c r="AO20" i="16"/>
  <c r="AL11" i="16"/>
  <c r="AM11" i="16" s="1"/>
  <c r="AN11" i="16"/>
  <c r="U22" i="12"/>
  <c r="AO21" i="12"/>
  <c r="U22" i="11"/>
  <c r="AO22" i="11" s="1"/>
  <c r="U22" i="10"/>
  <c r="AO22" i="10" s="1"/>
  <c r="AB12" i="16"/>
  <c r="AA12" i="16"/>
  <c r="U21" i="16"/>
  <c r="Y12" i="16"/>
  <c r="X12" i="16"/>
  <c r="T15" i="17" l="1"/>
  <c r="V15" i="17" s="1"/>
  <c r="G16" i="17"/>
  <c r="G16" i="20"/>
  <c r="U16" i="20" s="1"/>
  <c r="T15" i="20"/>
  <c r="V15" i="20"/>
  <c r="F28" i="20"/>
  <c r="Z27" i="20"/>
  <c r="S15" i="19"/>
  <c r="G16" i="19" s="1"/>
  <c r="U16" i="19" s="1"/>
  <c r="F27" i="19"/>
  <c r="Z26" i="19"/>
  <c r="Z26" i="18"/>
  <c r="F27" i="18"/>
  <c r="Z27" i="17"/>
  <c r="V18" i="14"/>
  <c r="AO21" i="16"/>
  <c r="U23" i="12"/>
  <c r="AO22" i="12"/>
  <c r="U23" i="11"/>
  <c r="AO23" i="11" s="1"/>
  <c r="U23" i="10"/>
  <c r="AO23" i="10" s="1"/>
  <c r="Z12" i="16"/>
  <c r="AE12" i="16" s="1"/>
  <c r="AC12" i="16"/>
  <c r="U22" i="16"/>
  <c r="H16" i="20" l="1"/>
  <c r="I16" i="20" s="1"/>
  <c r="W15" i="17"/>
  <c r="X15" i="17" s="1"/>
  <c r="Y15" i="17"/>
  <c r="H16" i="17"/>
  <c r="U16" i="17"/>
  <c r="W15" i="20"/>
  <c r="X15" i="20" s="1"/>
  <c r="Y15" i="20"/>
  <c r="J16" i="20"/>
  <c r="O16" i="20"/>
  <c r="M16" i="20"/>
  <c r="L16" i="20"/>
  <c r="Z28" i="20"/>
  <c r="F29" i="20"/>
  <c r="T15" i="19"/>
  <c r="V15" i="19" s="1"/>
  <c r="W15" i="19" s="1"/>
  <c r="X15" i="19" s="1"/>
  <c r="H16" i="19"/>
  <c r="F28" i="19"/>
  <c r="Z27" i="19"/>
  <c r="F28" i="18"/>
  <c r="Z27" i="18"/>
  <c r="Z28" i="17"/>
  <c r="V19" i="14"/>
  <c r="AO22" i="16"/>
  <c r="U24" i="12"/>
  <c r="AO23" i="12"/>
  <c r="U24" i="11"/>
  <c r="AO24" i="11" s="1"/>
  <c r="U24" i="10"/>
  <c r="AO24" i="10" s="1"/>
  <c r="AF12" i="16"/>
  <c r="AG12" i="16" s="1"/>
  <c r="AH12" i="16" s="1"/>
  <c r="U23" i="16"/>
  <c r="J16" i="17" l="1"/>
  <c r="I16" i="17"/>
  <c r="L16" i="17"/>
  <c r="M16" i="17"/>
  <c r="O16" i="17"/>
  <c r="Y15" i="19"/>
  <c r="N16" i="20"/>
  <c r="K16" i="20"/>
  <c r="P16" i="20" s="1"/>
  <c r="F30" i="20"/>
  <c r="Z29" i="20"/>
  <c r="J16" i="19"/>
  <c r="M16" i="19"/>
  <c r="I16" i="19"/>
  <c r="L16" i="19"/>
  <c r="O16" i="19"/>
  <c r="Z28" i="19"/>
  <c r="F29" i="19"/>
  <c r="Z28" i="18"/>
  <c r="F29" i="18"/>
  <c r="Z29" i="17"/>
  <c r="V20" i="14"/>
  <c r="AO23" i="16"/>
  <c r="V13" i="16"/>
  <c r="AJ13" i="16" s="1"/>
  <c r="AI12" i="16"/>
  <c r="AK12" i="16" s="1"/>
  <c r="U25" i="12"/>
  <c r="AO24" i="12"/>
  <c r="U25" i="11"/>
  <c r="AO25" i="11" s="1"/>
  <c r="U25" i="10"/>
  <c r="AO25" i="10" s="1"/>
  <c r="U24" i="16"/>
  <c r="K16" i="17" l="1"/>
  <c r="P16" i="17" s="1"/>
  <c r="Q16" i="17" s="1"/>
  <c r="R16" i="17" s="1"/>
  <c r="S16" i="17" s="1"/>
  <c r="N16" i="17"/>
  <c r="Q16" i="20"/>
  <c r="R16" i="20" s="1"/>
  <c r="S16" i="20" s="1"/>
  <c r="Z30" i="20"/>
  <c r="F31" i="20"/>
  <c r="K16" i="19"/>
  <c r="F30" i="19"/>
  <c r="Z29" i="19"/>
  <c r="N16" i="19"/>
  <c r="F30" i="18"/>
  <c r="Z29" i="18"/>
  <c r="Z30" i="17"/>
  <c r="W13" i="16"/>
  <c r="Y13" i="16" s="1"/>
  <c r="AN12" i="16"/>
  <c r="AL12" i="16"/>
  <c r="AM12" i="16" s="1"/>
  <c r="V21" i="14"/>
  <c r="AO24" i="16"/>
  <c r="W10" i="14"/>
  <c r="U26" i="12"/>
  <c r="AO25" i="12"/>
  <c r="U26" i="11"/>
  <c r="AO26" i="11" s="1"/>
  <c r="U26" i="10"/>
  <c r="AO26" i="10" s="1"/>
  <c r="AB13" i="16"/>
  <c r="AA13" i="16"/>
  <c r="X13" i="16"/>
  <c r="Z13" i="16" s="1"/>
  <c r="U25" i="16"/>
  <c r="AD13" i="16"/>
  <c r="G17" i="20" l="1"/>
  <c r="U17" i="20" s="1"/>
  <c r="T16" i="20"/>
  <c r="T16" i="17"/>
  <c r="V16" i="17" s="1"/>
  <c r="G17" i="17"/>
  <c r="V16" i="20"/>
  <c r="F32" i="20"/>
  <c r="Z31" i="20"/>
  <c r="P16" i="19"/>
  <c r="Q16" i="19" s="1"/>
  <c r="R16" i="19" s="1"/>
  <c r="Z30" i="19"/>
  <c r="F31" i="19"/>
  <c r="Z30" i="18"/>
  <c r="F31" i="18"/>
  <c r="Z31" i="17"/>
  <c r="V22" i="14"/>
  <c r="AO25" i="16"/>
  <c r="AE13" i="16"/>
  <c r="U27" i="12"/>
  <c r="AO26" i="12"/>
  <c r="U27" i="11"/>
  <c r="AO27" i="11" s="1"/>
  <c r="U27" i="10"/>
  <c r="AO27" i="10" s="1"/>
  <c r="AC13" i="16"/>
  <c r="U26" i="16"/>
  <c r="W16" i="17" l="1"/>
  <c r="X16" i="17" s="1"/>
  <c r="Y16" i="17"/>
  <c r="U17" i="17"/>
  <c r="H17" i="17"/>
  <c r="H17" i="20"/>
  <c r="L17" i="20" s="1"/>
  <c r="W16" i="20"/>
  <c r="X16" i="20" s="1"/>
  <c r="Y16" i="20"/>
  <c r="M17" i="20"/>
  <c r="J17" i="20"/>
  <c r="O17" i="20"/>
  <c r="Z32" i="20"/>
  <c r="F33" i="20"/>
  <c r="S16" i="19"/>
  <c r="G17" i="19" s="1"/>
  <c r="F32" i="19"/>
  <c r="Z31" i="19"/>
  <c r="F32" i="18"/>
  <c r="Z31" i="18"/>
  <c r="Z32" i="17"/>
  <c r="V23" i="14"/>
  <c r="AO26" i="16"/>
  <c r="U28" i="12"/>
  <c r="AO27" i="12"/>
  <c r="U28" i="11"/>
  <c r="AO28" i="11" s="1"/>
  <c r="U28" i="10"/>
  <c r="AO28" i="10" s="1"/>
  <c r="AF13" i="16"/>
  <c r="AG13" i="16" s="1"/>
  <c r="AH13" i="16" s="1"/>
  <c r="U27" i="16"/>
  <c r="H17" i="19" l="1"/>
  <c r="U17" i="19"/>
  <c r="L17" i="17"/>
  <c r="J17" i="17"/>
  <c r="K17" i="17" s="1"/>
  <c r="I17" i="17"/>
  <c r="O17" i="17"/>
  <c r="M17" i="17"/>
  <c r="T16" i="19"/>
  <c r="V16" i="19" s="1"/>
  <c r="I17" i="20"/>
  <c r="N17" i="20"/>
  <c r="F34" i="20"/>
  <c r="Z33" i="20"/>
  <c r="K17" i="20"/>
  <c r="P17" i="20" s="1"/>
  <c r="M17" i="19"/>
  <c r="I17" i="19"/>
  <c r="L17" i="19"/>
  <c r="O17" i="19"/>
  <c r="J17" i="19"/>
  <c r="Z32" i="19"/>
  <c r="F33" i="19"/>
  <c r="F33" i="18"/>
  <c r="Z32" i="18"/>
  <c r="Z33" i="17"/>
  <c r="V24" i="14"/>
  <c r="AO27" i="16"/>
  <c r="V14" i="16"/>
  <c r="AJ14" i="16" s="1"/>
  <c r="AI13" i="16"/>
  <c r="AK13" i="16" s="1"/>
  <c r="U29" i="12"/>
  <c r="AO28" i="12"/>
  <c r="U29" i="11"/>
  <c r="AO29" i="11" s="1"/>
  <c r="U29" i="10"/>
  <c r="AO29" i="10" s="1"/>
  <c r="U28" i="16"/>
  <c r="Y16" i="19" l="1"/>
  <c r="W16" i="19"/>
  <c r="X16" i="19" s="1"/>
  <c r="N17" i="17"/>
  <c r="Q17" i="20"/>
  <c r="R17" i="20" s="1"/>
  <c r="S17" i="20" s="1"/>
  <c r="P17" i="17"/>
  <c r="Z34" i="20"/>
  <c r="F35" i="20"/>
  <c r="K17" i="19"/>
  <c r="P17" i="19" s="1"/>
  <c r="F34" i="19"/>
  <c r="Z33" i="19"/>
  <c r="N17" i="19"/>
  <c r="Z33" i="18"/>
  <c r="F34" i="18"/>
  <c r="Z34" i="17"/>
  <c r="AL13" i="16"/>
  <c r="AM13" i="16" s="1"/>
  <c r="AN13" i="16"/>
  <c r="V25" i="14"/>
  <c r="AO28" i="16"/>
  <c r="W14" i="16"/>
  <c r="AA14" i="16" s="1"/>
  <c r="W11" i="14"/>
  <c r="U30" i="12"/>
  <c r="AO29" i="12"/>
  <c r="U30" i="11"/>
  <c r="AO30" i="11" s="1"/>
  <c r="U30" i="10"/>
  <c r="AO30" i="10" s="1"/>
  <c r="U29" i="16"/>
  <c r="G18" i="20" l="1"/>
  <c r="U18" i="20" s="1"/>
  <c r="T17" i="20"/>
  <c r="V17" i="20" s="1"/>
  <c r="W17" i="20" s="1"/>
  <c r="Q17" i="17"/>
  <c r="R17" i="17" s="1"/>
  <c r="S17" i="17" s="1"/>
  <c r="F36" i="20"/>
  <c r="Z35" i="20"/>
  <c r="H18" i="20"/>
  <c r="Y17" i="20"/>
  <c r="X17" i="20"/>
  <c r="Z34" i="19"/>
  <c r="F35" i="19"/>
  <c r="Q17" i="19"/>
  <c r="R17" i="19" s="1"/>
  <c r="F35" i="18"/>
  <c r="Z34" i="18"/>
  <c r="Z35" i="17"/>
  <c r="V26" i="14"/>
  <c r="AO29" i="16"/>
  <c r="AD14" i="16"/>
  <c r="X14" i="16"/>
  <c r="AB14" i="16"/>
  <c r="Y14" i="16"/>
  <c r="U31" i="12"/>
  <c r="AO30" i="12"/>
  <c r="U31" i="11"/>
  <c r="AO31" i="11" s="1"/>
  <c r="U31" i="10"/>
  <c r="AO31" i="10" s="1"/>
  <c r="U30" i="16"/>
  <c r="T17" i="17" l="1"/>
  <c r="V17" i="17" s="1"/>
  <c r="G18" i="17"/>
  <c r="L18" i="20"/>
  <c r="I18" i="20"/>
  <c r="O18" i="20"/>
  <c r="M18" i="20"/>
  <c r="J18" i="20"/>
  <c r="F37" i="20"/>
  <c r="Z36" i="20"/>
  <c r="S17" i="19"/>
  <c r="T17" i="19" s="1"/>
  <c r="V17" i="19" s="1"/>
  <c r="W17" i="19" s="1"/>
  <c r="F36" i="19"/>
  <c r="Z35" i="19"/>
  <c r="Z35" i="18"/>
  <c r="F36" i="18"/>
  <c r="Z36" i="17"/>
  <c r="V27" i="14"/>
  <c r="AO30" i="16"/>
  <c r="AC14" i="16"/>
  <c r="Z14" i="16"/>
  <c r="U32" i="12"/>
  <c r="AO31" i="12"/>
  <c r="U32" i="11"/>
  <c r="AO32" i="11" s="1"/>
  <c r="U32" i="10"/>
  <c r="AO32" i="10" s="1"/>
  <c r="U31" i="16"/>
  <c r="G18" i="19" l="1"/>
  <c r="U18" i="19" s="1"/>
  <c r="U18" i="17"/>
  <c r="H18" i="17"/>
  <c r="Y17" i="17"/>
  <c r="W17" i="17"/>
  <c r="X17" i="17" s="1"/>
  <c r="N18" i="20"/>
  <c r="Z37" i="20"/>
  <c r="F38" i="20"/>
  <c r="K18" i="20"/>
  <c r="P18" i="20" s="1"/>
  <c r="H18" i="19"/>
  <c r="Y17" i="19"/>
  <c r="X17" i="19"/>
  <c r="F37" i="19"/>
  <c r="Z36" i="19"/>
  <c r="F37" i="18"/>
  <c r="Z36" i="18"/>
  <c r="Z37" i="17"/>
  <c r="V28" i="14"/>
  <c r="AO31" i="16"/>
  <c r="AE14" i="16"/>
  <c r="AF14" i="16" s="1"/>
  <c r="AG14" i="16" s="1"/>
  <c r="AH14" i="16" s="1"/>
  <c r="U33" i="12"/>
  <c r="AO32" i="12"/>
  <c r="U33" i="11"/>
  <c r="AO33" i="11" s="1"/>
  <c r="U33" i="10"/>
  <c r="AO33" i="10" s="1"/>
  <c r="U32" i="16"/>
  <c r="J18" i="17" l="1"/>
  <c r="M18" i="17"/>
  <c r="L18" i="17"/>
  <c r="N18" i="17" s="1"/>
  <c r="O18" i="17"/>
  <c r="I18" i="17"/>
  <c r="Q18" i="20"/>
  <c r="R18" i="20" s="1"/>
  <c r="S18" i="20" s="1"/>
  <c r="F39" i="20"/>
  <c r="Z38" i="20"/>
  <c r="L18" i="19"/>
  <c r="O18" i="19"/>
  <c r="J18" i="19"/>
  <c r="M18" i="19"/>
  <c r="I18" i="19"/>
  <c r="Z37" i="19"/>
  <c r="F38" i="19"/>
  <c r="Z37" i="18"/>
  <c r="F38" i="18"/>
  <c r="Z38" i="17"/>
  <c r="V29" i="14"/>
  <c r="AO32" i="16"/>
  <c r="V15" i="16"/>
  <c r="AJ15" i="16" s="1"/>
  <c r="AI14" i="16"/>
  <c r="AK14" i="16" s="1"/>
  <c r="U34" i="12"/>
  <c r="AO33" i="12"/>
  <c r="U34" i="11"/>
  <c r="AO34" i="11" s="1"/>
  <c r="U34" i="10"/>
  <c r="AO34" i="10" s="1"/>
  <c r="U33" i="16"/>
  <c r="G19" i="20" l="1"/>
  <c r="U19" i="20" s="1"/>
  <c r="T18" i="20"/>
  <c r="V18" i="20" s="1"/>
  <c r="W18" i="20" s="1"/>
  <c r="X18" i="20" s="1"/>
  <c r="K18" i="17"/>
  <c r="P18" i="17" s="1"/>
  <c r="Q18" i="17" s="1"/>
  <c r="R18" i="17" s="1"/>
  <c r="S18" i="17" s="1"/>
  <c r="F40" i="20"/>
  <c r="Z39" i="20"/>
  <c r="K18" i="19"/>
  <c r="P18" i="19" s="1"/>
  <c r="F39" i="19"/>
  <c r="Z38" i="19"/>
  <c r="N18" i="19"/>
  <c r="F39" i="18"/>
  <c r="Z38" i="18"/>
  <c r="Z39" i="17"/>
  <c r="AN14" i="16"/>
  <c r="AL14" i="16"/>
  <c r="AM14" i="16" s="1"/>
  <c r="W15" i="16"/>
  <c r="AD15" i="16" s="1"/>
  <c r="V30" i="14"/>
  <c r="AO33" i="16"/>
  <c r="W12" i="14"/>
  <c r="U35" i="12"/>
  <c r="AO34" i="12"/>
  <c r="U35" i="11"/>
  <c r="AO35" i="11" s="1"/>
  <c r="U35" i="10"/>
  <c r="AO35" i="10" s="1"/>
  <c r="U34" i="16"/>
  <c r="AA15" i="16"/>
  <c r="H19" i="20" l="1"/>
  <c r="T18" i="17"/>
  <c r="V18" i="17" s="1"/>
  <c r="G19" i="17"/>
  <c r="Y18" i="20"/>
  <c r="J19" i="20"/>
  <c r="M19" i="20"/>
  <c r="I19" i="20"/>
  <c r="O19" i="20"/>
  <c r="L19" i="20"/>
  <c r="Z40" i="20"/>
  <c r="F41" i="20"/>
  <c r="F40" i="19"/>
  <c r="Z39" i="19"/>
  <c r="Q18" i="19"/>
  <c r="R18" i="19" s="1"/>
  <c r="F40" i="18"/>
  <c r="Z39" i="18"/>
  <c r="Z40" i="17"/>
  <c r="AB15" i="16"/>
  <c r="V31" i="14"/>
  <c r="AO34" i="16"/>
  <c r="Y15" i="16"/>
  <c r="X15" i="16"/>
  <c r="U36" i="12"/>
  <c r="AO35" i="12"/>
  <c r="U36" i="11"/>
  <c r="AO36" i="11" s="1"/>
  <c r="U36" i="10"/>
  <c r="AO36" i="10" s="1"/>
  <c r="U35" i="16"/>
  <c r="H19" i="17" l="1"/>
  <c r="U19" i="17"/>
  <c r="Y18" i="17"/>
  <c r="W18" i="17"/>
  <c r="X18" i="17" s="1"/>
  <c r="N19" i="20"/>
  <c r="K19" i="20"/>
  <c r="P19" i="20"/>
  <c r="Z41" i="20"/>
  <c r="F42" i="20"/>
  <c r="S18" i="19"/>
  <c r="T18" i="19" s="1"/>
  <c r="V18" i="19" s="1"/>
  <c r="W18" i="19" s="1"/>
  <c r="Z40" i="19"/>
  <c r="F41" i="19"/>
  <c r="F41" i="18"/>
  <c r="Z40" i="18"/>
  <c r="Z41" i="17"/>
  <c r="Z15" i="16"/>
  <c r="AE15" i="16" s="1"/>
  <c r="AC15" i="16"/>
  <c r="V32" i="14"/>
  <c r="AO35" i="16"/>
  <c r="U37" i="12"/>
  <c r="AO36" i="12"/>
  <c r="U37" i="11"/>
  <c r="AO37" i="11" s="1"/>
  <c r="U37" i="10"/>
  <c r="AO37" i="10" s="1"/>
  <c r="U36" i="16"/>
  <c r="AF15" i="16"/>
  <c r="AG15" i="16" s="1"/>
  <c r="AH15" i="16" s="1"/>
  <c r="G19" i="19" l="1"/>
  <c r="U19" i="19" s="1"/>
  <c r="L19" i="17"/>
  <c r="I19" i="17"/>
  <c r="J19" i="17"/>
  <c r="K19" i="17" s="1"/>
  <c r="M19" i="17"/>
  <c r="O19" i="17"/>
  <c r="Q19" i="20"/>
  <c r="R19" i="20" s="1"/>
  <c r="S19" i="20" s="1"/>
  <c r="F43" i="20"/>
  <c r="Z42" i="20"/>
  <c r="F42" i="19"/>
  <c r="Z41" i="19"/>
  <c r="H19" i="19"/>
  <c r="X18" i="19"/>
  <c r="Y18" i="19"/>
  <c r="Z41" i="18"/>
  <c r="F42" i="18"/>
  <c r="Z42" i="17"/>
  <c r="V33" i="14"/>
  <c r="AO36" i="16"/>
  <c r="V16" i="16"/>
  <c r="AJ16" i="16" s="1"/>
  <c r="AI15" i="16"/>
  <c r="AK15" i="16" s="1"/>
  <c r="U38" i="12"/>
  <c r="AO37" i="12"/>
  <c r="U38" i="11"/>
  <c r="AO38" i="11" s="1"/>
  <c r="U38" i="10"/>
  <c r="AO38" i="10" s="1"/>
  <c r="U37" i="16"/>
  <c r="G20" i="20" l="1"/>
  <c r="U20" i="20" s="1"/>
  <c r="T19" i="20"/>
  <c r="P19" i="17"/>
  <c r="N19" i="17"/>
  <c r="V19" i="20"/>
  <c r="Y19" i="20" s="1"/>
  <c r="F44" i="20"/>
  <c r="Z43" i="20"/>
  <c r="H20" i="20"/>
  <c r="J19" i="19"/>
  <c r="M19" i="19"/>
  <c r="I19" i="19"/>
  <c r="L19" i="19"/>
  <c r="O19" i="19"/>
  <c r="F43" i="19"/>
  <c r="Z42" i="19"/>
  <c r="F43" i="18"/>
  <c r="Z42" i="18"/>
  <c r="Z43" i="17"/>
  <c r="AL15" i="16"/>
  <c r="AM15" i="16" s="1"/>
  <c r="AN15" i="16"/>
  <c r="V34" i="14"/>
  <c r="AO37" i="16"/>
  <c r="W13" i="14"/>
  <c r="U39" i="12"/>
  <c r="AO38" i="12"/>
  <c r="U39" i="11"/>
  <c r="AO39" i="11" s="1"/>
  <c r="U39" i="10"/>
  <c r="AO39" i="10" s="1"/>
  <c r="U38" i="16"/>
  <c r="W16" i="16"/>
  <c r="Q19" i="17" l="1"/>
  <c r="R19" i="17" s="1"/>
  <c r="S19" i="17" s="1"/>
  <c r="W19" i="20"/>
  <c r="X19" i="20" s="1"/>
  <c r="Z44" i="20"/>
  <c r="F45" i="20"/>
  <c r="L20" i="20"/>
  <c r="O20" i="20"/>
  <c r="I20" i="20"/>
  <c r="J20" i="20"/>
  <c r="M20" i="20"/>
  <c r="K19" i="19"/>
  <c r="P19" i="19" s="1"/>
  <c r="F44" i="19"/>
  <c r="Z43" i="19"/>
  <c r="N19" i="19"/>
  <c r="F44" i="18"/>
  <c r="Z43" i="18"/>
  <c r="Z44" i="17"/>
  <c r="V35" i="14"/>
  <c r="AO38" i="16"/>
  <c r="U40" i="12"/>
  <c r="AO39" i="12"/>
  <c r="U40" i="11"/>
  <c r="AO40" i="11" s="1"/>
  <c r="U40" i="10"/>
  <c r="AO40" i="10" s="1"/>
  <c r="U39" i="16"/>
  <c r="X16" i="16"/>
  <c r="Y16" i="16"/>
  <c r="AA16" i="16"/>
  <c r="AD16" i="16"/>
  <c r="AB16" i="16"/>
  <c r="T19" i="17" l="1"/>
  <c r="V19" i="17" s="1"/>
  <c r="G20" i="17"/>
  <c r="K20" i="20"/>
  <c r="P20" i="20" s="1"/>
  <c r="N20" i="20"/>
  <c r="Z45" i="20"/>
  <c r="F46" i="20"/>
  <c r="Q19" i="19"/>
  <c r="R19" i="19" s="1"/>
  <c r="Z44" i="19"/>
  <c r="F45" i="19"/>
  <c r="F45" i="18"/>
  <c r="Z44" i="18"/>
  <c r="Z45" i="17"/>
  <c r="V36" i="14"/>
  <c r="AO39" i="16"/>
  <c r="Z16" i="16"/>
  <c r="AE16" i="16"/>
  <c r="U41" i="12"/>
  <c r="AO40" i="12"/>
  <c r="U41" i="11"/>
  <c r="AO41" i="11" s="1"/>
  <c r="U41" i="10"/>
  <c r="AO41" i="10" s="1"/>
  <c r="AC16" i="16"/>
  <c r="U40" i="16"/>
  <c r="Y19" i="17" l="1"/>
  <c r="W19" i="17"/>
  <c r="X19" i="17" s="1"/>
  <c r="U20" i="17"/>
  <c r="H20" i="17"/>
  <c r="Q20" i="20"/>
  <c r="R20" i="20" s="1"/>
  <c r="S20" i="20" s="1"/>
  <c r="F47" i="20"/>
  <c r="Z46" i="20"/>
  <c r="G20" i="19"/>
  <c r="S19" i="19"/>
  <c r="T19" i="19" s="1"/>
  <c r="V19" i="19" s="1"/>
  <c r="F46" i="19"/>
  <c r="Z45" i="19"/>
  <c r="Z45" i="18"/>
  <c r="F46" i="18"/>
  <c r="Z46" i="17"/>
  <c r="V37" i="14"/>
  <c r="AO40" i="16"/>
  <c r="U42" i="12"/>
  <c r="AO41" i="12"/>
  <c r="U42" i="11"/>
  <c r="AO42" i="11" s="1"/>
  <c r="U42" i="10"/>
  <c r="AO42" i="10" s="1"/>
  <c r="AF16" i="16"/>
  <c r="AG16" i="16" s="1"/>
  <c r="AH16" i="16" s="1"/>
  <c r="U41" i="16"/>
  <c r="Y19" i="19" l="1"/>
  <c r="W19" i="19"/>
  <c r="X19" i="19" s="1"/>
  <c r="H20" i="19"/>
  <c r="M20" i="19" s="1"/>
  <c r="U20" i="19"/>
  <c r="O20" i="17"/>
  <c r="J20" i="17"/>
  <c r="I20" i="17"/>
  <c r="L20" i="17"/>
  <c r="N20" i="17" s="1"/>
  <c r="M20" i="17"/>
  <c r="G21" i="20"/>
  <c r="U21" i="20" s="1"/>
  <c r="T20" i="20"/>
  <c r="V20" i="20"/>
  <c r="F48" i="20"/>
  <c r="Z47" i="20"/>
  <c r="L20" i="19"/>
  <c r="O20" i="19"/>
  <c r="I20" i="19"/>
  <c r="F47" i="19"/>
  <c r="Z46" i="19"/>
  <c r="F47" i="18"/>
  <c r="Z46" i="18"/>
  <c r="Z47" i="17"/>
  <c r="V38" i="14"/>
  <c r="AO41" i="16"/>
  <c r="V17" i="16"/>
  <c r="AJ17" i="16" s="1"/>
  <c r="AI16" i="16"/>
  <c r="AK16" i="16" s="1"/>
  <c r="U43" i="12"/>
  <c r="AO42" i="12"/>
  <c r="U43" i="11"/>
  <c r="AO43" i="11" s="1"/>
  <c r="U43" i="10"/>
  <c r="AO43" i="10" s="1"/>
  <c r="U42" i="16"/>
  <c r="J20" i="19" l="1"/>
  <c r="H21" i="20"/>
  <c r="Y20" i="20"/>
  <c r="W20" i="20"/>
  <c r="X20" i="20" s="1"/>
  <c r="K20" i="17"/>
  <c r="P20" i="17" s="1"/>
  <c r="Q20" i="17" s="1"/>
  <c r="R20" i="17" s="1"/>
  <c r="S20" i="17" s="1"/>
  <c r="J21" i="20"/>
  <c r="M21" i="20"/>
  <c r="I21" i="20"/>
  <c r="O21" i="20"/>
  <c r="L21" i="20"/>
  <c r="Z48" i="20"/>
  <c r="F49" i="20"/>
  <c r="K20" i="19"/>
  <c r="P20" i="19" s="1"/>
  <c r="F48" i="19"/>
  <c r="Z47" i="19"/>
  <c r="N20" i="19"/>
  <c r="F48" i="18"/>
  <c r="Z47" i="18"/>
  <c r="Z48" i="17"/>
  <c r="AN16" i="16"/>
  <c r="AL16" i="16"/>
  <c r="AM16" i="16" s="1"/>
  <c r="V39" i="14"/>
  <c r="AO42" i="16"/>
  <c r="W17" i="16"/>
  <c r="AA17" i="16" s="1"/>
  <c r="W14" i="14"/>
  <c r="U44" i="12"/>
  <c r="AO43" i="12"/>
  <c r="U44" i="11"/>
  <c r="AO44" i="11" s="1"/>
  <c r="U44" i="10"/>
  <c r="AO44" i="10" s="1"/>
  <c r="U43" i="16"/>
  <c r="AB17" i="16"/>
  <c r="X17" i="16"/>
  <c r="T20" i="17" l="1"/>
  <c r="V20" i="17" s="1"/>
  <c r="G21" i="17"/>
  <c r="Z49" i="20"/>
  <c r="F50" i="20"/>
  <c r="K21" i="20"/>
  <c r="P21" i="20" s="1"/>
  <c r="N21" i="20"/>
  <c r="Z48" i="19"/>
  <c r="F49" i="19"/>
  <c r="Q20" i="19"/>
  <c r="R20" i="19" s="1"/>
  <c r="F49" i="18"/>
  <c r="Z48" i="18"/>
  <c r="Z49" i="17"/>
  <c r="V40" i="14"/>
  <c r="AO43" i="16"/>
  <c r="AD17" i="16"/>
  <c r="Y17" i="16"/>
  <c r="Z17" i="16" s="1"/>
  <c r="AE17" i="16" s="1"/>
  <c r="U45" i="12"/>
  <c r="AO44" i="12"/>
  <c r="U45" i="11"/>
  <c r="AO45" i="11" s="1"/>
  <c r="U45" i="10"/>
  <c r="AO45" i="10" s="1"/>
  <c r="U44" i="16"/>
  <c r="W20" i="17" l="1"/>
  <c r="X20" i="17" s="1"/>
  <c r="Y20" i="17"/>
  <c r="H21" i="17"/>
  <c r="U21" i="17"/>
  <c r="Q21" i="20"/>
  <c r="R21" i="20" s="1"/>
  <c r="S21" i="20" s="1"/>
  <c r="F51" i="20"/>
  <c r="Z50" i="20"/>
  <c r="S20" i="19"/>
  <c r="G21" i="19" s="1"/>
  <c r="U21" i="19" s="1"/>
  <c r="F50" i="19"/>
  <c r="Z49" i="19"/>
  <c r="Z49" i="18"/>
  <c r="F50" i="18"/>
  <c r="Z50" i="17"/>
  <c r="V41" i="14"/>
  <c r="AO44" i="16"/>
  <c r="AC17" i="16"/>
  <c r="AF17" i="16" s="1"/>
  <c r="AG17" i="16" s="1"/>
  <c r="AH17" i="16" s="1"/>
  <c r="U46" i="12"/>
  <c r="AO45" i="12"/>
  <c r="U46" i="11"/>
  <c r="AO46" i="11" s="1"/>
  <c r="U46" i="10"/>
  <c r="AO46" i="10" s="1"/>
  <c r="U45" i="16"/>
  <c r="T20" i="19" l="1"/>
  <c r="V20" i="19" s="1"/>
  <c r="W20" i="19" s="1"/>
  <c r="I21" i="17"/>
  <c r="M21" i="17"/>
  <c r="L21" i="17"/>
  <c r="O21" i="17"/>
  <c r="J21" i="17"/>
  <c r="K21" i="17" s="1"/>
  <c r="G22" i="20"/>
  <c r="U22" i="20" s="1"/>
  <c r="T21" i="20"/>
  <c r="V21" i="20" s="1"/>
  <c r="W21" i="20" s="1"/>
  <c r="X21" i="20" s="1"/>
  <c r="F52" i="20"/>
  <c r="Z51" i="20"/>
  <c r="Y21" i="20"/>
  <c r="F51" i="19"/>
  <c r="Z50" i="19"/>
  <c r="H21" i="19"/>
  <c r="X20" i="19"/>
  <c r="Y20" i="19"/>
  <c r="F51" i="18"/>
  <c r="Z50" i="18"/>
  <c r="Z51" i="17"/>
  <c r="V18" i="16"/>
  <c r="AJ18" i="16" s="1"/>
  <c r="AI17" i="16"/>
  <c r="AK17" i="16" s="1"/>
  <c r="V42" i="14"/>
  <c r="AO45" i="16"/>
  <c r="W15" i="14"/>
  <c r="U47" i="12"/>
  <c r="AO46" i="12"/>
  <c r="U47" i="11"/>
  <c r="AO47" i="11" s="1"/>
  <c r="U47" i="10"/>
  <c r="AO47" i="10" s="1"/>
  <c r="U46" i="16"/>
  <c r="N21" i="17" l="1"/>
  <c r="H22" i="20"/>
  <c r="P21" i="17"/>
  <c r="Q21" i="17" s="1"/>
  <c r="R21" i="17" s="1"/>
  <c r="S21" i="17" s="1"/>
  <c r="M22" i="20"/>
  <c r="I22" i="20"/>
  <c r="J22" i="20"/>
  <c r="L22" i="20"/>
  <c r="O22" i="20"/>
  <c r="Z52" i="20"/>
  <c r="F53" i="20"/>
  <c r="J21" i="19"/>
  <c r="M21" i="19"/>
  <c r="I21" i="19"/>
  <c r="L21" i="19"/>
  <c r="O21" i="19"/>
  <c r="F52" i="19"/>
  <c r="Z51" i="19"/>
  <c r="F52" i="18"/>
  <c r="Z51" i="18"/>
  <c r="Z52" i="17"/>
  <c r="W18" i="16"/>
  <c r="V43" i="14"/>
  <c r="AO46" i="16"/>
  <c r="AN17" i="16"/>
  <c r="AL17" i="16"/>
  <c r="AM17" i="16" s="1"/>
  <c r="U48" i="12"/>
  <c r="AO47" i="12"/>
  <c r="U48" i="11"/>
  <c r="AO48" i="11" s="1"/>
  <c r="U48" i="10"/>
  <c r="AO48" i="10" s="1"/>
  <c r="U47" i="16"/>
  <c r="Y18" i="16"/>
  <c r="AD18" i="16"/>
  <c r="AA18" i="16"/>
  <c r="AB18" i="16"/>
  <c r="X18" i="16"/>
  <c r="K22" i="20" l="1"/>
  <c r="T21" i="17"/>
  <c r="V21" i="17" s="1"/>
  <c r="G22" i="17"/>
  <c r="P22" i="20"/>
  <c r="Z53" i="20"/>
  <c r="F54" i="20"/>
  <c r="N22" i="20"/>
  <c r="Z52" i="19"/>
  <c r="F53" i="19"/>
  <c r="K21" i="19"/>
  <c r="P21" i="19" s="1"/>
  <c r="N21" i="19"/>
  <c r="F53" i="18"/>
  <c r="Z52" i="18"/>
  <c r="Z53" i="17"/>
  <c r="V44" i="14"/>
  <c r="AO47" i="16"/>
  <c r="U49" i="12"/>
  <c r="AO48" i="12"/>
  <c r="U49" i="11"/>
  <c r="AO49" i="11" s="1"/>
  <c r="U49" i="10"/>
  <c r="AO49" i="10" s="1"/>
  <c r="Z18" i="16"/>
  <c r="AE18" i="16" s="1"/>
  <c r="AC18" i="16"/>
  <c r="U48" i="16"/>
  <c r="U22" i="17" l="1"/>
  <c r="H22" i="17"/>
  <c r="Y21" i="17"/>
  <c r="W21" i="17"/>
  <c r="X21" i="17" s="1"/>
  <c r="F55" i="20"/>
  <c r="Z54" i="20"/>
  <c r="Q22" i="20"/>
  <c r="R22" i="20" s="1"/>
  <c r="S22" i="20" s="1"/>
  <c r="Q21" i="19"/>
  <c r="R21" i="19" s="1"/>
  <c r="S21" i="19" s="1"/>
  <c r="F54" i="19"/>
  <c r="Z53" i="19"/>
  <c r="Z53" i="18"/>
  <c r="F54" i="18"/>
  <c r="Z54" i="17"/>
  <c r="V45" i="14"/>
  <c r="AO48" i="16"/>
  <c r="U50" i="12"/>
  <c r="AO49" i="12"/>
  <c r="U50" i="11"/>
  <c r="AO50" i="11" s="1"/>
  <c r="U50" i="10"/>
  <c r="AO50" i="10" s="1"/>
  <c r="AF18" i="16"/>
  <c r="AG18" i="16" s="1"/>
  <c r="AH18" i="16" s="1"/>
  <c r="U49" i="16"/>
  <c r="G23" i="20" l="1"/>
  <c r="U23" i="20" s="1"/>
  <c r="T22" i="20"/>
  <c r="O22" i="17"/>
  <c r="L22" i="17"/>
  <c r="I22" i="17"/>
  <c r="J22" i="17"/>
  <c r="M22" i="17"/>
  <c r="V22" i="20"/>
  <c r="W22" i="20" s="1"/>
  <c r="F56" i="20"/>
  <c r="Z55" i="20"/>
  <c r="T21" i="19"/>
  <c r="V21" i="19" s="1"/>
  <c r="G22" i="19"/>
  <c r="U22" i="19" s="1"/>
  <c r="F55" i="19"/>
  <c r="Z54" i="19"/>
  <c r="F55" i="18"/>
  <c r="Z54" i="18"/>
  <c r="Z55" i="17"/>
  <c r="V46" i="14"/>
  <c r="AO49" i="16"/>
  <c r="V19" i="16"/>
  <c r="AJ19" i="16" s="1"/>
  <c r="AI18" i="16"/>
  <c r="AK18" i="16" s="1"/>
  <c r="U51" i="12"/>
  <c r="AO50" i="12"/>
  <c r="U51" i="11"/>
  <c r="AO51" i="11" s="1"/>
  <c r="U51" i="10"/>
  <c r="AO51" i="10" s="1"/>
  <c r="U50" i="16"/>
  <c r="N22" i="17" l="1"/>
  <c r="K22" i="17"/>
  <c r="P22" i="17" s="1"/>
  <c r="W21" i="19"/>
  <c r="X21" i="19" s="1"/>
  <c r="Z56" i="20"/>
  <c r="F57" i="20"/>
  <c r="H23" i="20"/>
  <c r="Y22" i="20"/>
  <c r="X22" i="20"/>
  <c r="Y21" i="19"/>
  <c r="H22" i="19"/>
  <c r="I22" i="19" s="1"/>
  <c r="F56" i="19"/>
  <c r="Z55" i="19"/>
  <c r="F56" i="18"/>
  <c r="Z55" i="18"/>
  <c r="Z56" i="17"/>
  <c r="AN18" i="16"/>
  <c r="AL18" i="16"/>
  <c r="AM18" i="16" s="1"/>
  <c r="V47" i="14"/>
  <c r="AO50" i="16"/>
  <c r="W19" i="16"/>
  <c r="AD19" i="16" s="1"/>
  <c r="W16" i="14"/>
  <c r="U52" i="12"/>
  <c r="AO51" i="12"/>
  <c r="U52" i="11"/>
  <c r="AO52" i="11" s="1"/>
  <c r="U52" i="10"/>
  <c r="AO52" i="10" s="1"/>
  <c r="U51" i="16"/>
  <c r="AB19" i="16"/>
  <c r="AA19" i="16"/>
  <c r="X19" i="16"/>
  <c r="M22" i="19" l="1"/>
  <c r="Q22" i="17"/>
  <c r="R22" i="17" s="1"/>
  <c r="S22" i="17" s="1"/>
  <c r="F58" i="20"/>
  <c r="Z57" i="20"/>
  <c r="O23" i="20"/>
  <c r="L23" i="20"/>
  <c r="J23" i="20"/>
  <c r="M23" i="20"/>
  <c r="I23" i="20"/>
  <c r="J22" i="19"/>
  <c r="K22" i="19" s="1"/>
  <c r="O22" i="19"/>
  <c r="L22" i="19"/>
  <c r="Z56" i="19"/>
  <c r="F57" i="19"/>
  <c r="F57" i="18"/>
  <c r="Z56" i="18"/>
  <c r="Z57" i="17"/>
  <c r="V48" i="14"/>
  <c r="AO51" i="16"/>
  <c r="Y19" i="16"/>
  <c r="AC19" i="16" s="1"/>
  <c r="U53" i="12"/>
  <c r="AO52" i="12"/>
  <c r="U53" i="11"/>
  <c r="AO53" i="11" s="1"/>
  <c r="U53" i="10"/>
  <c r="AO53" i="10" s="1"/>
  <c r="U52" i="16"/>
  <c r="T22" i="17" l="1"/>
  <c r="V22" i="17" s="1"/>
  <c r="G23" i="17"/>
  <c r="K23" i="20"/>
  <c r="P23" i="20" s="1"/>
  <c r="F59" i="20"/>
  <c r="Z58" i="20"/>
  <c r="N23" i="20"/>
  <c r="N22" i="19"/>
  <c r="P22" i="19"/>
  <c r="F58" i="19"/>
  <c r="Z57" i="19"/>
  <c r="Z57" i="18"/>
  <c r="F58" i="18"/>
  <c r="Z58" i="17"/>
  <c r="Z19" i="16"/>
  <c r="AE19" i="16" s="1"/>
  <c r="V49" i="14"/>
  <c r="AO52" i="16"/>
  <c r="AF19" i="16"/>
  <c r="AG19" i="16" s="1"/>
  <c r="AH19" i="16" s="1"/>
  <c r="U54" i="12"/>
  <c r="AO53" i="12"/>
  <c r="U54" i="11"/>
  <c r="AO54" i="11" s="1"/>
  <c r="U54" i="10"/>
  <c r="AO54" i="10" s="1"/>
  <c r="U53" i="16"/>
  <c r="Q22" i="19" l="1"/>
  <c r="R22" i="19" s="1"/>
  <c r="H23" i="17"/>
  <c r="U23" i="17"/>
  <c r="Y22" i="17"/>
  <c r="W22" i="17"/>
  <c r="X22" i="17" s="1"/>
  <c r="Q23" i="20"/>
  <c r="R23" i="20" s="1"/>
  <c r="S23" i="20" s="1"/>
  <c r="F60" i="20"/>
  <c r="Z59" i="20"/>
  <c r="S22" i="19"/>
  <c r="T22" i="19" s="1"/>
  <c r="V22" i="19" s="1"/>
  <c r="F59" i="19"/>
  <c r="Z58" i="19"/>
  <c r="F59" i="18"/>
  <c r="Z58" i="18"/>
  <c r="Z59" i="17"/>
  <c r="V20" i="16"/>
  <c r="AJ20" i="16" s="1"/>
  <c r="AI19" i="16"/>
  <c r="AK19" i="16" s="1"/>
  <c r="V50" i="14"/>
  <c r="AO53" i="16"/>
  <c r="W17" i="14"/>
  <c r="U55" i="12"/>
  <c r="AO54" i="12"/>
  <c r="U55" i="11"/>
  <c r="AO55" i="11" s="1"/>
  <c r="U55" i="10"/>
  <c r="AO55" i="10" s="1"/>
  <c r="U54" i="16"/>
  <c r="W20" i="16"/>
  <c r="Y22" i="19" l="1"/>
  <c r="W22" i="19"/>
  <c r="G23" i="19"/>
  <c r="G24" i="20"/>
  <c r="U24" i="20" s="1"/>
  <c r="T23" i="20"/>
  <c r="O23" i="17"/>
  <c r="J23" i="17"/>
  <c r="K23" i="17" s="1"/>
  <c r="L23" i="17"/>
  <c r="N23" i="17" s="1"/>
  <c r="I23" i="17"/>
  <c r="M23" i="17"/>
  <c r="V23" i="20"/>
  <c r="Z60" i="20"/>
  <c r="F61" i="20"/>
  <c r="X22" i="19"/>
  <c r="F60" i="19"/>
  <c r="Z59" i="19"/>
  <c r="F60" i="18"/>
  <c r="Z59" i="18"/>
  <c r="Z60" i="17"/>
  <c r="V51" i="14"/>
  <c r="AO54" i="16"/>
  <c r="AL19" i="16"/>
  <c r="AM19" i="16" s="1"/>
  <c r="AN19" i="16"/>
  <c r="U56" i="12"/>
  <c r="AO55" i="12"/>
  <c r="U56" i="11"/>
  <c r="AO56" i="11" s="1"/>
  <c r="U56" i="10"/>
  <c r="AO56" i="10" s="1"/>
  <c r="Y20" i="16"/>
  <c r="X20" i="16"/>
  <c r="AA20" i="16"/>
  <c r="AD20" i="16"/>
  <c r="AB20" i="16"/>
  <c r="U55" i="16"/>
  <c r="H23" i="19" l="1"/>
  <c r="U23" i="19"/>
  <c r="Y23" i="20"/>
  <c r="W23" i="20"/>
  <c r="X23" i="20" s="1"/>
  <c r="H24" i="20"/>
  <c r="P23" i="17"/>
  <c r="Q23" i="17" s="1"/>
  <c r="R23" i="17" s="1"/>
  <c r="S23" i="17" s="1"/>
  <c r="Z61" i="20"/>
  <c r="F62" i="20"/>
  <c r="M24" i="20"/>
  <c r="I24" i="20"/>
  <c r="L24" i="20"/>
  <c r="J24" i="20"/>
  <c r="O24" i="20"/>
  <c r="Z60" i="19"/>
  <c r="F61" i="19"/>
  <c r="F61" i="18"/>
  <c r="Z60" i="18"/>
  <c r="Z61" i="17"/>
  <c r="V52" i="14"/>
  <c r="AO55" i="16"/>
  <c r="U57" i="12"/>
  <c r="AO56" i="12"/>
  <c r="U57" i="11"/>
  <c r="AO57" i="11" s="1"/>
  <c r="U57" i="10"/>
  <c r="AO57" i="10" s="1"/>
  <c r="AC20" i="16"/>
  <c r="U56" i="16"/>
  <c r="Z20" i="16"/>
  <c r="AE20" i="16" s="1"/>
  <c r="T23" i="17" l="1"/>
  <c r="V23" i="17" s="1"/>
  <c r="G24" i="17"/>
  <c r="O23" i="19"/>
  <c r="L23" i="19"/>
  <c r="N23" i="19" s="1"/>
  <c r="J23" i="19"/>
  <c r="M23" i="19"/>
  <c r="I23" i="19"/>
  <c r="K24" i="20"/>
  <c r="P24" i="20" s="1"/>
  <c r="Q24" i="20" s="1"/>
  <c r="R24" i="20" s="1"/>
  <c r="S24" i="20" s="1"/>
  <c r="F63" i="20"/>
  <c r="Z62" i="20"/>
  <c r="N24" i="20"/>
  <c r="F62" i="19"/>
  <c r="Z61" i="19"/>
  <c r="Z61" i="18"/>
  <c r="F62" i="18"/>
  <c r="Z62" i="17"/>
  <c r="V53" i="14"/>
  <c r="AO56" i="16"/>
  <c r="AF20" i="16"/>
  <c r="AG20" i="16" s="1"/>
  <c r="AH20" i="16" s="1"/>
  <c r="U58" i="12"/>
  <c r="AO57" i="12"/>
  <c r="U58" i="11"/>
  <c r="AO58" i="11" s="1"/>
  <c r="U58" i="10"/>
  <c r="AO58" i="10" s="1"/>
  <c r="U57" i="16"/>
  <c r="G25" i="20" l="1"/>
  <c r="U25" i="20" s="1"/>
  <c r="T24" i="20"/>
  <c r="U24" i="17"/>
  <c r="H24" i="17"/>
  <c r="K23" i="19"/>
  <c r="P23" i="19" s="1"/>
  <c r="Q23" i="19" s="1"/>
  <c r="R23" i="19" s="1"/>
  <c r="S23" i="19" s="1"/>
  <c r="T23" i="19" s="1"/>
  <c r="V23" i="19" s="1"/>
  <c r="Y23" i="17"/>
  <c r="W23" i="17"/>
  <c r="X23" i="17" s="1"/>
  <c r="V24" i="20"/>
  <c r="W24" i="20" s="1"/>
  <c r="F64" i="20"/>
  <c r="Z63" i="20"/>
  <c r="F63" i="19"/>
  <c r="Z62" i="19"/>
  <c r="F63" i="18"/>
  <c r="Z62" i="18"/>
  <c r="Z63" i="17"/>
  <c r="V54" i="14"/>
  <c r="AO57" i="16"/>
  <c r="V21" i="16"/>
  <c r="AJ21" i="16" s="1"/>
  <c r="AI20" i="16"/>
  <c r="AK20" i="16" s="1"/>
  <c r="U59" i="12"/>
  <c r="AO58" i="12"/>
  <c r="U59" i="11"/>
  <c r="AO59" i="11" s="1"/>
  <c r="U59" i="10"/>
  <c r="AO59" i="10" s="1"/>
  <c r="U58" i="16"/>
  <c r="W23" i="19" l="1"/>
  <c r="X23" i="19" s="1"/>
  <c r="Y23" i="19"/>
  <c r="G24" i="19"/>
  <c r="J24" i="17"/>
  <c r="I24" i="17"/>
  <c r="L24" i="17"/>
  <c r="M24" i="17"/>
  <c r="O24" i="17"/>
  <c r="Z64" i="20"/>
  <c r="F65" i="20"/>
  <c r="H25" i="20"/>
  <c r="Y24" i="20"/>
  <c r="X24" i="20"/>
  <c r="F64" i="19"/>
  <c r="Z63" i="19"/>
  <c r="F64" i="18"/>
  <c r="Z63" i="18"/>
  <c r="Z64" i="17"/>
  <c r="V55" i="14"/>
  <c r="AO58" i="16"/>
  <c r="AN20" i="16"/>
  <c r="AL20" i="16"/>
  <c r="AM20" i="16" s="1"/>
  <c r="W21" i="16"/>
  <c r="Y21" i="16" s="1"/>
  <c r="W18" i="14"/>
  <c r="U60" i="12"/>
  <c r="AO59" i="12"/>
  <c r="U60" i="11"/>
  <c r="AO60" i="11" s="1"/>
  <c r="U60" i="10"/>
  <c r="AO60" i="10" s="1"/>
  <c r="X21" i="16"/>
  <c r="AA21" i="16"/>
  <c r="AD21" i="16"/>
  <c r="AB21" i="16"/>
  <c r="U59" i="16"/>
  <c r="H24" i="19" l="1"/>
  <c r="U24" i="19"/>
  <c r="N24" i="17"/>
  <c r="P24" i="17"/>
  <c r="K24" i="17"/>
  <c r="O25" i="20"/>
  <c r="J25" i="20"/>
  <c r="M25" i="20"/>
  <c r="I25" i="20"/>
  <c r="L25" i="20"/>
  <c r="Z65" i="20"/>
  <c r="F66" i="20"/>
  <c r="Z64" i="19"/>
  <c r="F65" i="19"/>
  <c r="F65" i="18"/>
  <c r="Z64" i="18"/>
  <c r="Z65" i="17"/>
  <c r="V56" i="14"/>
  <c r="AO59" i="16"/>
  <c r="U61" i="12"/>
  <c r="AO60" i="12"/>
  <c r="U61" i="11"/>
  <c r="AO61" i="11" s="1"/>
  <c r="U61" i="10"/>
  <c r="AO61" i="10" s="1"/>
  <c r="Z21" i="16"/>
  <c r="AE21" i="16" s="1"/>
  <c r="AC21" i="16"/>
  <c r="U60" i="16"/>
  <c r="Q24" i="17" l="1"/>
  <c r="R24" i="17" s="1"/>
  <c r="S24" i="17" s="1"/>
  <c r="L24" i="19"/>
  <c r="O24" i="19"/>
  <c r="M24" i="19"/>
  <c r="J24" i="19"/>
  <c r="I24" i="19"/>
  <c r="F67" i="20"/>
  <c r="Z66" i="20"/>
  <c r="K25" i="20"/>
  <c r="P25" i="20" s="1"/>
  <c r="N25" i="20"/>
  <c r="F66" i="19"/>
  <c r="Z65" i="19"/>
  <c r="Z65" i="18"/>
  <c r="F66" i="18"/>
  <c r="Z66" i="17"/>
  <c r="V57" i="14"/>
  <c r="AO60" i="16"/>
  <c r="U62" i="12"/>
  <c r="AO61" i="12"/>
  <c r="U62" i="11"/>
  <c r="AO62" i="11" s="1"/>
  <c r="U62" i="10"/>
  <c r="AO62" i="10" s="1"/>
  <c r="AF21" i="16"/>
  <c r="AG21" i="16" s="1"/>
  <c r="AH21" i="16" s="1"/>
  <c r="U61" i="16"/>
  <c r="N24" i="19" l="1"/>
  <c r="K24" i="19"/>
  <c r="P24" i="19" s="1"/>
  <c r="Q24" i="19" s="1"/>
  <c r="R24" i="19" s="1"/>
  <c r="S24" i="19" s="1"/>
  <c r="T24" i="17"/>
  <c r="V24" i="17" s="1"/>
  <c r="G25" i="17"/>
  <c r="Q25" i="20"/>
  <c r="R25" i="20" s="1"/>
  <c r="S25" i="20" s="1"/>
  <c r="F68" i="20"/>
  <c r="Z67" i="20"/>
  <c r="F67" i="19"/>
  <c r="Z66" i="19"/>
  <c r="F67" i="18"/>
  <c r="Z66" i="18"/>
  <c r="Z67" i="17"/>
  <c r="V58" i="14"/>
  <c r="AO61" i="16"/>
  <c r="V22" i="16"/>
  <c r="AJ22" i="16" s="1"/>
  <c r="AI21" i="16"/>
  <c r="AK21" i="16" s="1"/>
  <c r="U63" i="12"/>
  <c r="AO62" i="12"/>
  <c r="U63" i="11"/>
  <c r="AO63" i="11" s="1"/>
  <c r="U63" i="10"/>
  <c r="AO63" i="10" s="1"/>
  <c r="U62" i="16"/>
  <c r="T24" i="19" l="1"/>
  <c r="V24" i="19" s="1"/>
  <c r="G25" i="19"/>
  <c r="H25" i="17"/>
  <c r="U25" i="17"/>
  <c r="Y24" i="17"/>
  <c r="W24" i="17"/>
  <c r="X24" i="17" s="1"/>
  <c r="G26" i="20"/>
  <c r="U26" i="20" s="1"/>
  <c r="T25" i="20"/>
  <c r="V25" i="20" s="1"/>
  <c r="Z68" i="20"/>
  <c r="F69" i="20"/>
  <c r="Y24" i="19"/>
  <c r="F68" i="19"/>
  <c r="Z67" i="19"/>
  <c r="F68" i="18"/>
  <c r="Z67" i="18"/>
  <c r="Z68" i="17"/>
  <c r="W22" i="16"/>
  <c r="AL21" i="16"/>
  <c r="AM21" i="16" s="1"/>
  <c r="AN21" i="16"/>
  <c r="V59" i="14"/>
  <c r="AO62" i="16"/>
  <c r="W19" i="14"/>
  <c r="U64" i="12"/>
  <c r="AO63" i="12"/>
  <c r="U64" i="11"/>
  <c r="AO64" i="11" s="1"/>
  <c r="U64" i="10"/>
  <c r="AO64" i="10" s="1"/>
  <c r="AA22" i="16"/>
  <c r="AB22" i="16"/>
  <c r="X22" i="16"/>
  <c r="Y22" i="16"/>
  <c r="AD22" i="16"/>
  <c r="U63" i="16"/>
  <c r="J25" i="17" l="1"/>
  <c r="I25" i="17"/>
  <c r="L25" i="17"/>
  <c r="M25" i="17"/>
  <c r="O25" i="17"/>
  <c r="Y25" i="20"/>
  <c r="W25" i="20"/>
  <c r="X25" i="20" s="1"/>
  <c r="H25" i="19"/>
  <c r="U25" i="19"/>
  <c r="H26" i="20"/>
  <c r="L26" i="20" s="1"/>
  <c r="W24" i="19"/>
  <c r="X24" i="19" s="1"/>
  <c r="Z69" i="20"/>
  <c r="F70" i="20"/>
  <c r="I26" i="20"/>
  <c r="J26" i="20"/>
  <c r="Z68" i="19"/>
  <c r="F69" i="19"/>
  <c r="F69" i="18"/>
  <c r="Z68" i="18"/>
  <c r="Z69" i="17"/>
  <c r="V60" i="14"/>
  <c r="AO63" i="16"/>
  <c r="Z22" i="16"/>
  <c r="AE22" i="16" s="1"/>
  <c r="U65" i="12"/>
  <c r="AO64" i="12"/>
  <c r="U65" i="11"/>
  <c r="AO65" i="11" s="1"/>
  <c r="U65" i="10"/>
  <c r="AO65" i="10" s="1"/>
  <c r="U64" i="16"/>
  <c r="AC22" i="16"/>
  <c r="O26" i="20" l="1"/>
  <c r="M26" i="20"/>
  <c r="N26" i="20" s="1"/>
  <c r="N25" i="17"/>
  <c r="I25" i="19"/>
  <c r="O25" i="19"/>
  <c r="L25" i="19"/>
  <c r="M25" i="19"/>
  <c r="J25" i="19"/>
  <c r="K25" i="19" s="1"/>
  <c r="K25" i="17"/>
  <c r="P25" i="17" s="1"/>
  <c r="K26" i="20"/>
  <c r="P26" i="20" s="1"/>
  <c r="F71" i="20"/>
  <c r="Z70" i="20"/>
  <c r="P25" i="19"/>
  <c r="F70" i="19"/>
  <c r="Z69" i="19"/>
  <c r="Z69" i="18"/>
  <c r="F70" i="18"/>
  <c r="Z70" i="17"/>
  <c r="V61" i="14"/>
  <c r="AO64" i="16"/>
  <c r="U66" i="12"/>
  <c r="AO65" i="12"/>
  <c r="U66" i="11"/>
  <c r="AO66" i="11" s="1"/>
  <c r="U66" i="10"/>
  <c r="AO66" i="10" s="1"/>
  <c r="AF22" i="16"/>
  <c r="AG22" i="16" s="1"/>
  <c r="AH22" i="16" s="1"/>
  <c r="U65" i="16"/>
  <c r="N25" i="19" l="1"/>
  <c r="Q25" i="19"/>
  <c r="R25" i="19" s="1"/>
  <c r="S25" i="19" s="1"/>
  <c r="G26" i="19" s="1"/>
  <c r="Q25" i="17"/>
  <c r="R25" i="17" s="1"/>
  <c r="S25" i="17" s="1"/>
  <c r="Q26" i="20"/>
  <c r="R26" i="20" s="1"/>
  <c r="S26" i="20" s="1"/>
  <c r="F72" i="20"/>
  <c r="Z71" i="20"/>
  <c r="T25" i="19"/>
  <c r="V25" i="19" s="1"/>
  <c r="F71" i="19"/>
  <c r="Z70" i="19"/>
  <c r="F71" i="18"/>
  <c r="Z70" i="18"/>
  <c r="Z71" i="17"/>
  <c r="V62" i="14"/>
  <c r="AO65" i="16"/>
  <c r="V23" i="16"/>
  <c r="AJ23" i="16" s="1"/>
  <c r="AI22" i="16"/>
  <c r="AK22" i="16" s="1"/>
  <c r="U67" i="12"/>
  <c r="AO66" i="12"/>
  <c r="U67" i="11"/>
  <c r="AO67" i="11" s="1"/>
  <c r="U67" i="10"/>
  <c r="AO67" i="10" s="1"/>
  <c r="U66" i="16"/>
  <c r="G27" i="20" l="1"/>
  <c r="U27" i="20" s="1"/>
  <c r="T26" i="20"/>
  <c r="V26" i="20" s="1"/>
  <c r="W25" i="19"/>
  <c r="X25" i="19" s="1"/>
  <c r="H26" i="19"/>
  <c r="U26" i="19"/>
  <c r="T25" i="17"/>
  <c r="V25" i="17" s="1"/>
  <c r="G26" i="17"/>
  <c r="F73" i="20"/>
  <c r="Z72" i="20"/>
  <c r="H27" i="20"/>
  <c r="Y25" i="19"/>
  <c r="M26" i="19"/>
  <c r="I26" i="19"/>
  <c r="L26" i="19"/>
  <c r="O26" i="19"/>
  <c r="J26" i="19"/>
  <c r="F72" i="19"/>
  <c r="Z71" i="19"/>
  <c r="F72" i="18"/>
  <c r="Z71" i="18"/>
  <c r="Z72" i="17"/>
  <c r="W23" i="16"/>
  <c r="AN22" i="16"/>
  <c r="AL22" i="16"/>
  <c r="AM22" i="16" s="1"/>
  <c r="V63" i="14"/>
  <c r="AO66" i="16"/>
  <c r="W20" i="14"/>
  <c r="U68" i="12"/>
  <c r="AO67" i="12"/>
  <c r="U68" i="11"/>
  <c r="AO68" i="11" s="1"/>
  <c r="U68" i="10"/>
  <c r="AO68" i="10" s="1"/>
  <c r="AB23" i="16"/>
  <c r="AA23" i="16"/>
  <c r="X23" i="16"/>
  <c r="Y23" i="16"/>
  <c r="AD23" i="16"/>
  <c r="U67" i="16"/>
  <c r="W26" i="20" l="1"/>
  <c r="X26" i="20" s="1"/>
  <c r="Y26" i="20"/>
  <c r="U26" i="17"/>
  <c r="H26" i="17"/>
  <c r="Y25" i="17"/>
  <c r="W25" i="17"/>
  <c r="X25" i="17" s="1"/>
  <c r="O27" i="20"/>
  <c r="J27" i="20"/>
  <c r="M27" i="20"/>
  <c r="I27" i="20"/>
  <c r="L27" i="20"/>
  <c r="F74" i="20"/>
  <c r="Z73" i="20"/>
  <c r="N26" i="19"/>
  <c r="K26" i="19"/>
  <c r="P26" i="19" s="1"/>
  <c r="Z72" i="19"/>
  <c r="F73" i="19"/>
  <c r="F73" i="18"/>
  <c r="Z72" i="18"/>
  <c r="Z73" i="17"/>
  <c r="V64" i="14"/>
  <c r="AO67" i="16"/>
  <c r="U69" i="12"/>
  <c r="AO68" i="12"/>
  <c r="U69" i="11"/>
  <c r="AO69" i="11" s="1"/>
  <c r="U69" i="10"/>
  <c r="AO69" i="10" s="1"/>
  <c r="Z23" i="16"/>
  <c r="AE23" i="16" s="1"/>
  <c r="U68" i="16"/>
  <c r="AC23" i="16"/>
  <c r="O26" i="17" l="1"/>
  <c r="I26" i="17"/>
  <c r="J26" i="17"/>
  <c r="K26" i="17" s="1"/>
  <c r="M26" i="17"/>
  <c r="L26" i="17"/>
  <c r="Z74" i="20"/>
  <c r="F75" i="20"/>
  <c r="K27" i="20"/>
  <c r="P27" i="20" s="1"/>
  <c r="N27" i="20"/>
  <c r="Q26" i="19"/>
  <c r="R26" i="19" s="1"/>
  <c r="F74" i="19"/>
  <c r="Z73" i="19"/>
  <c r="Z73" i="18"/>
  <c r="F74" i="18"/>
  <c r="Z74" i="17"/>
  <c r="V65" i="14"/>
  <c r="AO68" i="16"/>
  <c r="U70" i="12"/>
  <c r="AO69" i="12"/>
  <c r="U70" i="11"/>
  <c r="AO70" i="11" s="1"/>
  <c r="U70" i="10"/>
  <c r="AO70" i="10" s="1"/>
  <c r="AF23" i="16"/>
  <c r="AG23" i="16" s="1"/>
  <c r="AH23" i="16" s="1"/>
  <c r="U69" i="16"/>
  <c r="N26" i="17" l="1"/>
  <c r="P26" i="17"/>
  <c r="Q27" i="20"/>
  <c r="R27" i="20" s="1"/>
  <c r="S27" i="20" s="1"/>
  <c r="F76" i="20"/>
  <c r="Z75" i="20"/>
  <c r="S26" i="19"/>
  <c r="T26" i="19" s="1"/>
  <c r="V26" i="19" s="1"/>
  <c r="W26" i="19" s="1"/>
  <c r="X26" i="19" s="1"/>
  <c r="F75" i="19"/>
  <c r="Z74" i="19"/>
  <c r="F75" i="18"/>
  <c r="Z74" i="18"/>
  <c r="Z75" i="17"/>
  <c r="V66" i="14"/>
  <c r="AO69" i="16"/>
  <c r="V24" i="16"/>
  <c r="AJ24" i="16" s="1"/>
  <c r="AI23" i="16"/>
  <c r="AK23" i="16" s="1"/>
  <c r="U71" i="12"/>
  <c r="AO70" i="12"/>
  <c r="U71" i="11"/>
  <c r="AO71" i="11" s="1"/>
  <c r="U71" i="10"/>
  <c r="AO71" i="10" s="1"/>
  <c r="U70" i="16"/>
  <c r="Y26" i="19" l="1"/>
  <c r="G28" i="20"/>
  <c r="U28" i="20" s="1"/>
  <c r="T27" i="20"/>
  <c r="G27" i="19"/>
  <c r="Q26" i="17"/>
  <c r="R26" i="17" s="1"/>
  <c r="S26" i="17" s="1"/>
  <c r="V27" i="20"/>
  <c r="F77" i="20"/>
  <c r="Z76" i="20"/>
  <c r="F76" i="19"/>
  <c r="Z75" i="19"/>
  <c r="F76" i="18"/>
  <c r="Z75" i="18"/>
  <c r="Z76" i="17"/>
  <c r="W24" i="16"/>
  <c r="AL23" i="16"/>
  <c r="AM23" i="16" s="1"/>
  <c r="AN23" i="16"/>
  <c r="V67" i="14"/>
  <c r="AO70" i="16"/>
  <c r="W21" i="14"/>
  <c r="U72" i="12"/>
  <c r="AO71" i="12"/>
  <c r="U72" i="11"/>
  <c r="AO72" i="11" s="1"/>
  <c r="U72" i="10"/>
  <c r="AO72" i="10" s="1"/>
  <c r="X24" i="16"/>
  <c r="AB24" i="16"/>
  <c r="Y24" i="16"/>
  <c r="AD24" i="16"/>
  <c r="AA24" i="16"/>
  <c r="U71" i="16"/>
  <c r="H27" i="19" l="1"/>
  <c r="U27" i="19"/>
  <c r="Y27" i="20"/>
  <c r="W27" i="20"/>
  <c r="X27" i="20" s="1"/>
  <c r="H28" i="20"/>
  <c r="T26" i="17"/>
  <c r="V26" i="17" s="1"/>
  <c r="G27" i="17"/>
  <c r="J28" i="20"/>
  <c r="M28" i="20"/>
  <c r="I28" i="20"/>
  <c r="L28" i="20"/>
  <c r="O28" i="20"/>
  <c r="F78" i="20"/>
  <c r="Z77" i="20"/>
  <c r="Z76" i="19"/>
  <c r="F77" i="19"/>
  <c r="F77" i="18"/>
  <c r="Z76" i="18"/>
  <c r="Z77" i="17"/>
  <c r="V68" i="14"/>
  <c r="AO71" i="16"/>
  <c r="U73" i="12"/>
  <c r="AO72" i="12"/>
  <c r="U73" i="11"/>
  <c r="AO73" i="11" s="1"/>
  <c r="U73" i="10"/>
  <c r="AO73" i="10" s="1"/>
  <c r="Z24" i="16"/>
  <c r="AE24" i="16" s="1"/>
  <c r="U72" i="16"/>
  <c r="AC24" i="16"/>
  <c r="H27" i="17" l="1"/>
  <c r="U27" i="17"/>
  <c r="Y26" i="17"/>
  <c r="W26" i="17"/>
  <c r="X26" i="17" s="1"/>
  <c r="M27" i="19"/>
  <c r="I27" i="19"/>
  <c r="O27" i="19"/>
  <c r="L27" i="19"/>
  <c r="J27" i="19"/>
  <c r="Z78" i="20"/>
  <c r="F79" i="20"/>
  <c r="K28" i="20"/>
  <c r="P28" i="20" s="1"/>
  <c r="Q28" i="20" s="1"/>
  <c r="R28" i="20" s="1"/>
  <c r="S28" i="20" s="1"/>
  <c r="N28" i="20"/>
  <c r="F78" i="19"/>
  <c r="Z77" i="19"/>
  <c r="Z77" i="18"/>
  <c r="F78" i="18"/>
  <c r="Z78" i="17"/>
  <c r="V69" i="14"/>
  <c r="AO72" i="16"/>
  <c r="U74" i="12"/>
  <c r="AO73" i="12"/>
  <c r="U74" i="11"/>
  <c r="AO74" i="11" s="1"/>
  <c r="U74" i="10"/>
  <c r="AO74" i="10" s="1"/>
  <c r="AF24" i="16"/>
  <c r="AG24" i="16" s="1"/>
  <c r="AH24" i="16" s="1"/>
  <c r="U73" i="16"/>
  <c r="K27" i="19" l="1"/>
  <c r="G29" i="20"/>
  <c r="U29" i="20" s="1"/>
  <c r="T28" i="20"/>
  <c r="V28" i="20" s="1"/>
  <c r="W28" i="20" s="1"/>
  <c r="P27" i="19"/>
  <c r="N27" i="19"/>
  <c r="O27" i="17"/>
  <c r="L27" i="17"/>
  <c r="I27" i="17"/>
  <c r="M27" i="17"/>
  <c r="J27" i="17"/>
  <c r="Z79" i="20"/>
  <c r="F80" i="20"/>
  <c r="F79" i="19"/>
  <c r="Z78" i="19"/>
  <c r="F79" i="18"/>
  <c r="Z78" i="18"/>
  <c r="Z79" i="17"/>
  <c r="V70" i="14"/>
  <c r="AO73" i="16"/>
  <c r="V25" i="16"/>
  <c r="AJ25" i="16" s="1"/>
  <c r="AI24" i="16"/>
  <c r="AK24" i="16" s="1"/>
  <c r="U75" i="12"/>
  <c r="AO74" i="12"/>
  <c r="U75" i="11"/>
  <c r="AO75" i="11" s="1"/>
  <c r="U75" i="10"/>
  <c r="AO75" i="10" s="1"/>
  <c r="U74" i="16"/>
  <c r="K27" i="17" l="1"/>
  <c r="Q27" i="19"/>
  <c r="R27" i="19" s="1"/>
  <c r="S27" i="19" s="1"/>
  <c r="N27" i="17"/>
  <c r="P27" i="17"/>
  <c r="Q27" i="17" s="1"/>
  <c r="R27" i="17" s="1"/>
  <c r="S27" i="17" s="1"/>
  <c r="X28" i="20"/>
  <c r="Y28" i="20"/>
  <c r="Z80" i="20"/>
  <c r="F81" i="20"/>
  <c r="H29" i="20"/>
  <c r="F80" i="19"/>
  <c r="Z79" i="19"/>
  <c r="F80" i="18"/>
  <c r="Z79" i="18"/>
  <c r="Z80" i="17"/>
  <c r="W25" i="16"/>
  <c r="AN24" i="16"/>
  <c r="AL24" i="16"/>
  <c r="AM24" i="16" s="1"/>
  <c r="V71" i="14"/>
  <c r="AO74" i="16"/>
  <c r="W22" i="14"/>
  <c r="U76" i="12"/>
  <c r="AO75" i="12"/>
  <c r="U76" i="11"/>
  <c r="AO76" i="11" s="1"/>
  <c r="U76" i="10"/>
  <c r="AO76" i="10" s="1"/>
  <c r="Y25" i="16"/>
  <c r="AA25" i="16"/>
  <c r="AD25" i="16"/>
  <c r="AB25" i="16"/>
  <c r="X25" i="16"/>
  <c r="U75" i="16"/>
  <c r="T27" i="17" l="1"/>
  <c r="V27" i="17" s="1"/>
  <c r="G28" i="17"/>
  <c r="G28" i="19"/>
  <c r="T27" i="19"/>
  <c r="V27" i="19" s="1"/>
  <c r="F82" i="20"/>
  <c r="Z81" i="20"/>
  <c r="L29" i="20"/>
  <c r="M29" i="20"/>
  <c r="O29" i="20"/>
  <c r="I29" i="20"/>
  <c r="J29" i="20"/>
  <c r="K29" i="20" s="1"/>
  <c r="Z80" i="19"/>
  <c r="F81" i="19"/>
  <c r="F81" i="18"/>
  <c r="Z80" i="18"/>
  <c r="Z81" i="17"/>
  <c r="V72" i="14"/>
  <c r="AO75" i="16"/>
  <c r="U77" i="12"/>
  <c r="AO76" i="12"/>
  <c r="U77" i="11"/>
  <c r="AO77" i="11" s="1"/>
  <c r="U77" i="10"/>
  <c r="AO77" i="10" s="1"/>
  <c r="AC25" i="16"/>
  <c r="Z25" i="16"/>
  <c r="U76" i="16"/>
  <c r="W27" i="19" l="1"/>
  <c r="X27" i="19" s="1"/>
  <c r="Y27" i="19"/>
  <c r="H28" i="19"/>
  <c r="U28" i="19"/>
  <c r="H28" i="17"/>
  <c r="U28" i="17"/>
  <c r="W27" i="17"/>
  <c r="X27" i="17" s="1"/>
  <c r="Y27" i="17"/>
  <c r="N29" i="20"/>
  <c r="P29" i="20"/>
  <c r="Q29" i="20" s="1"/>
  <c r="R29" i="20" s="1"/>
  <c r="S29" i="20" s="1"/>
  <c r="F83" i="20"/>
  <c r="Z82" i="20"/>
  <c r="F82" i="19"/>
  <c r="Z81" i="19"/>
  <c r="Z81" i="18"/>
  <c r="F82" i="18"/>
  <c r="Z82" i="17"/>
  <c r="V73" i="14"/>
  <c r="AO76" i="16"/>
  <c r="AE25" i="16"/>
  <c r="AF25" i="16" s="1"/>
  <c r="AG25" i="16" s="1"/>
  <c r="AH25" i="16" s="1"/>
  <c r="U78" i="12"/>
  <c r="AO77" i="12"/>
  <c r="U78" i="11"/>
  <c r="AO78" i="11" s="1"/>
  <c r="U78" i="10"/>
  <c r="AO78" i="10" s="1"/>
  <c r="U77" i="16"/>
  <c r="G30" i="20" l="1"/>
  <c r="U30" i="20" s="1"/>
  <c r="T29" i="20"/>
  <c r="L28" i="19"/>
  <c r="J28" i="19"/>
  <c r="O28" i="19"/>
  <c r="M28" i="19"/>
  <c r="I28" i="19"/>
  <c r="M28" i="17"/>
  <c r="O28" i="17"/>
  <c r="J28" i="17"/>
  <c r="I28" i="17"/>
  <c r="L28" i="17"/>
  <c r="F84" i="20"/>
  <c r="Z83" i="20"/>
  <c r="V29" i="20"/>
  <c r="W29" i="20" s="1"/>
  <c r="F83" i="19"/>
  <c r="Z82" i="19"/>
  <c r="F83" i="18"/>
  <c r="Z82" i="18"/>
  <c r="Z83" i="17"/>
  <c r="V74" i="14"/>
  <c r="AO77" i="16"/>
  <c r="V26" i="16"/>
  <c r="AJ26" i="16" s="1"/>
  <c r="AI25" i="16"/>
  <c r="AK25" i="16" s="1"/>
  <c r="U79" i="12"/>
  <c r="AO78" i="12"/>
  <c r="U79" i="11"/>
  <c r="AO79" i="11" s="1"/>
  <c r="U79" i="10"/>
  <c r="AO79" i="10" s="1"/>
  <c r="U78" i="16"/>
  <c r="N28" i="17" l="1"/>
  <c r="K28" i="19"/>
  <c r="P28" i="19" s="1"/>
  <c r="N28" i="19"/>
  <c r="K28" i="17"/>
  <c r="P28" i="17" s="1"/>
  <c r="Q28" i="17" s="1"/>
  <c r="R28" i="17" s="1"/>
  <c r="S28" i="17" s="1"/>
  <c r="H30" i="20"/>
  <c r="Y29" i="20"/>
  <c r="X29" i="20"/>
  <c r="Z84" i="20"/>
  <c r="F85" i="20"/>
  <c r="F84" i="19"/>
  <c r="Z83" i="19"/>
  <c r="F84" i="18"/>
  <c r="Z83" i="18"/>
  <c r="Z84" i="17"/>
  <c r="W26" i="16"/>
  <c r="X26" i="16" s="1"/>
  <c r="AL25" i="16"/>
  <c r="AM25" i="16" s="1"/>
  <c r="AN25" i="16"/>
  <c r="V75" i="14"/>
  <c r="AO78" i="16"/>
  <c r="W23" i="14"/>
  <c r="U80" i="12"/>
  <c r="AO79" i="12"/>
  <c r="U80" i="11"/>
  <c r="AO80" i="11" s="1"/>
  <c r="U80" i="10"/>
  <c r="AO80" i="10" s="1"/>
  <c r="AA26" i="16"/>
  <c r="U79" i="16"/>
  <c r="T28" i="17" l="1"/>
  <c r="V28" i="17" s="1"/>
  <c r="G29" i="17"/>
  <c r="Q28" i="19"/>
  <c r="R28" i="19" s="1"/>
  <c r="S28" i="19" s="1"/>
  <c r="J30" i="20"/>
  <c r="M30" i="20"/>
  <c r="I30" i="20"/>
  <c r="O30" i="20"/>
  <c r="L30" i="20"/>
  <c r="F86" i="20"/>
  <c r="Z85" i="20"/>
  <c r="Z84" i="19"/>
  <c r="F85" i="19"/>
  <c r="F85" i="18"/>
  <c r="Z84" i="18"/>
  <c r="Z85" i="17"/>
  <c r="AB26" i="16"/>
  <c r="AD26" i="16"/>
  <c r="Y26" i="16"/>
  <c r="AC26" i="16" s="1"/>
  <c r="V76" i="14"/>
  <c r="AO79" i="16"/>
  <c r="U81" i="12"/>
  <c r="AO80" i="12"/>
  <c r="U81" i="11"/>
  <c r="AO81" i="11" s="1"/>
  <c r="U81" i="10"/>
  <c r="AO81" i="10" s="1"/>
  <c r="U80" i="16"/>
  <c r="G29" i="19" l="1"/>
  <c r="T28" i="19"/>
  <c r="V28" i="19" s="1"/>
  <c r="U29" i="17"/>
  <c r="H29" i="17"/>
  <c r="W28" i="17"/>
  <c r="X28" i="17" s="1"/>
  <c r="Y28" i="17"/>
  <c r="N30" i="20"/>
  <c r="F87" i="20"/>
  <c r="Z86" i="20"/>
  <c r="K30" i="20"/>
  <c r="P30" i="20" s="1"/>
  <c r="F86" i="19"/>
  <c r="Z85" i="19"/>
  <c r="F86" i="18"/>
  <c r="Z85" i="18"/>
  <c r="Z86" i="17"/>
  <c r="Z26" i="16"/>
  <c r="V77" i="14"/>
  <c r="AO80" i="16"/>
  <c r="AE26" i="16"/>
  <c r="AF26" i="16" s="1"/>
  <c r="AG26" i="16" s="1"/>
  <c r="AH26" i="16" s="1"/>
  <c r="U82" i="12"/>
  <c r="AO81" i="12"/>
  <c r="U82" i="11"/>
  <c r="AO82" i="11" s="1"/>
  <c r="U82" i="10"/>
  <c r="AO82" i="10" s="1"/>
  <c r="U81" i="16"/>
  <c r="Q30" i="20" l="1"/>
  <c r="R30" i="20" s="1"/>
  <c r="S30" i="20" s="1"/>
  <c r="L29" i="17"/>
  <c r="O29" i="17"/>
  <c r="I29" i="17"/>
  <c r="M29" i="17"/>
  <c r="J29" i="17"/>
  <c r="G31" i="20"/>
  <c r="U31" i="20" s="1"/>
  <c r="T30" i="20"/>
  <c r="V30" i="20" s="1"/>
  <c r="W30" i="20" s="1"/>
  <c r="Y28" i="19"/>
  <c r="W28" i="19"/>
  <c r="X28" i="19" s="1"/>
  <c r="U29" i="19"/>
  <c r="H29" i="19"/>
  <c r="F88" i="20"/>
  <c r="Z87" i="20"/>
  <c r="F87" i="19"/>
  <c r="Z86" i="19"/>
  <c r="Z86" i="18"/>
  <c r="F87" i="18"/>
  <c r="Z87" i="17"/>
  <c r="V78" i="14"/>
  <c r="AO81" i="16"/>
  <c r="V27" i="16"/>
  <c r="AJ27" i="16" s="1"/>
  <c r="AI26" i="16"/>
  <c r="AK26" i="16" s="1"/>
  <c r="U83" i="12"/>
  <c r="AO82" i="12"/>
  <c r="U83" i="11"/>
  <c r="AO83" i="11" s="1"/>
  <c r="U83" i="10"/>
  <c r="AO83" i="10" s="1"/>
  <c r="U82" i="16"/>
  <c r="O29" i="19" l="1"/>
  <c r="M29" i="19"/>
  <c r="L29" i="19"/>
  <c r="J29" i="19"/>
  <c r="K29" i="19" s="1"/>
  <c r="P29" i="19" s="1"/>
  <c r="I29" i="19"/>
  <c r="K29" i="17"/>
  <c r="P29" i="17" s="1"/>
  <c r="Q29" i="17" s="1"/>
  <c r="R29" i="17" s="1"/>
  <c r="S29" i="17" s="1"/>
  <c r="N29" i="17"/>
  <c r="Z88" i="20"/>
  <c r="F89" i="20"/>
  <c r="H31" i="20"/>
  <c r="Y30" i="20"/>
  <c r="X30" i="20"/>
  <c r="F88" i="19"/>
  <c r="Z87" i="19"/>
  <c r="F88" i="18"/>
  <c r="Z87" i="18"/>
  <c r="Z88" i="17"/>
  <c r="AN26" i="16"/>
  <c r="AL26" i="16"/>
  <c r="AM26" i="16" s="1"/>
  <c r="V79" i="14"/>
  <c r="AO82" i="16"/>
  <c r="W27" i="16"/>
  <c r="Y27" i="16" s="1"/>
  <c r="W24" i="14"/>
  <c r="U84" i="12"/>
  <c r="AO83" i="12"/>
  <c r="U84" i="11"/>
  <c r="AO84" i="11" s="1"/>
  <c r="U84" i="10"/>
  <c r="AO84" i="10" s="1"/>
  <c r="U83" i="16"/>
  <c r="X27" i="16"/>
  <c r="AD27" i="16"/>
  <c r="AB27" i="16"/>
  <c r="T29" i="17" l="1"/>
  <c r="V29" i="17" s="1"/>
  <c r="G30" i="17"/>
  <c r="N29" i="19"/>
  <c r="Q29" i="19" s="1"/>
  <c r="R29" i="19" s="1"/>
  <c r="S29" i="19" s="1"/>
  <c r="L31" i="20"/>
  <c r="I31" i="20"/>
  <c r="O31" i="20"/>
  <c r="M31" i="20"/>
  <c r="J31" i="20"/>
  <c r="F90" i="20"/>
  <c r="Z89" i="20"/>
  <c r="Z88" i="19"/>
  <c r="F89" i="19"/>
  <c r="F89" i="18"/>
  <c r="Z88" i="18"/>
  <c r="Z89" i="17"/>
  <c r="V80" i="14"/>
  <c r="AO83" i="16"/>
  <c r="AA27" i="16"/>
  <c r="AC27" i="16" s="1"/>
  <c r="U85" i="12"/>
  <c r="AO84" i="12"/>
  <c r="U85" i="11"/>
  <c r="AO85" i="11" s="1"/>
  <c r="U85" i="10"/>
  <c r="AO85" i="10" s="1"/>
  <c r="Z27" i="16"/>
  <c r="U84" i="16"/>
  <c r="T29" i="19" l="1"/>
  <c r="V29" i="19" s="1"/>
  <c r="G30" i="19"/>
  <c r="H30" i="17"/>
  <c r="U30" i="17"/>
  <c r="Y29" i="17"/>
  <c r="W29" i="17"/>
  <c r="X29" i="17" s="1"/>
  <c r="K31" i="20"/>
  <c r="P31" i="20" s="1"/>
  <c r="F91" i="20"/>
  <c r="Z90" i="20"/>
  <c r="N31" i="20"/>
  <c r="F90" i="19"/>
  <c r="Z89" i="19"/>
  <c r="F90" i="18"/>
  <c r="Z89" i="18"/>
  <c r="Z90" i="17"/>
  <c r="V81" i="14"/>
  <c r="AO84" i="16"/>
  <c r="AE27" i="16"/>
  <c r="AF27" i="16" s="1"/>
  <c r="AG27" i="16" s="1"/>
  <c r="AH27" i="16" s="1"/>
  <c r="U86" i="12"/>
  <c r="AO85" i="12"/>
  <c r="U86" i="11"/>
  <c r="AO86" i="11" s="1"/>
  <c r="U86" i="10"/>
  <c r="AO86" i="10" s="1"/>
  <c r="U85" i="16"/>
  <c r="I30" i="17" l="1"/>
  <c r="J30" i="17"/>
  <c r="K30" i="17" s="1"/>
  <c r="M30" i="17"/>
  <c r="O30" i="17"/>
  <c r="P30" i="17" s="1"/>
  <c r="L30" i="17"/>
  <c r="U30" i="19"/>
  <c r="H30" i="19"/>
  <c r="X29" i="19"/>
  <c r="W29" i="19"/>
  <c r="Y29" i="19"/>
  <c r="Q31" i="20"/>
  <c r="R31" i="20" s="1"/>
  <c r="S31" i="20" s="1"/>
  <c r="T31" i="20" s="1"/>
  <c r="F92" i="20"/>
  <c r="Z91" i="20"/>
  <c r="F91" i="19"/>
  <c r="Z90" i="19"/>
  <c r="Z90" i="18"/>
  <c r="F91" i="18"/>
  <c r="Z91" i="17"/>
  <c r="V82" i="14"/>
  <c r="AO85" i="16"/>
  <c r="V28" i="16"/>
  <c r="AJ28" i="16" s="1"/>
  <c r="AI27" i="16"/>
  <c r="AK27" i="16" s="1"/>
  <c r="U87" i="12"/>
  <c r="AO86" i="12"/>
  <c r="U87" i="11"/>
  <c r="AO87" i="11" s="1"/>
  <c r="U87" i="10"/>
  <c r="AO87" i="10" s="1"/>
  <c r="U86" i="16"/>
  <c r="I30" i="19" l="1"/>
  <c r="M30" i="19"/>
  <c r="L30" i="19"/>
  <c r="N30" i="19" s="1"/>
  <c r="O30" i="19"/>
  <c r="J30" i="19"/>
  <c r="K30" i="19" s="1"/>
  <c r="N30" i="17"/>
  <c r="Q30" i="17" s="1"/>
  <c r="R30" i="17" s="1"/>
  <c r="S30" i="17" s="1"/>
  <c r="V31" i="20"/>
  <c r="G32" i="20"/>
  <c r="U32" i="20" s="1"/>
  <c r="Z92" i="20"/>
  <c r="F93" i="20"/>
  <c r="F92" i="19"/>
  <c r="Z91" i="19"/>
  <c r="F92" i="18"/>
  <c r="Z91" i="18"/>
  <c r="Z92" i="17"/>
  <c r="AL27" i="16"/>
  <c r="AM27" i="16" s="1"/>
  <c r="AN27" i="16"/>
  <c r="V83" i="14"/>
  <c r="AO86" i="16"/>
  <c r="W28" i="16"/>
  <c r="X28" i="16" s="1"/>
  <c r="W25" i="14"/>
  <c r="U88" i="12"/>
  <c r="AO87" i="12"/>
  <c r="U88" i="11"/>
  <c r="AO88" i="11" s="1"/>
  <c r="U88" i="10"/>
  <c r="AO88" i="10" s="1"/>
  <c r="U87" i="16"/>
  <c r="Y28" i="16"/>
  <c r="AA28" i="16"/>
  <c r="Y31" i="20" l="1"/>
  <c r="W31" i="20"/>
  <c r="T30" i="17"/>
  <c r="V30" i="17" s="1"/>
  <c r="G31" i="17"/>
  <c r="P30" i="19"/>
  <c r="Q30" i="19" s="1"/>
  <c r="R30" i="19" s="1"/>
  <c r="S30" i="19" s="1"/>
  <c r="X31" i="20"/>
  <c r="H32" i="20"/>
  <c r="M32" i="20" s="1"/>
  <c r="O32" i="20"/>
  <c r="F94" i="20"/>
  <c r="Z93" i="20"/>
  <c r="Z92" i="19"/>
  <c r="F93" i="19"/>
  <c r="F93" i="18"/>
  <c r="Z92" i="18"/>
  <c r="Z93" i="17"/>
  <c r="V84" i="14"/>
  <c r="AO87" i="16"/>
  <c r="AD28" i="16"/>
  <c r="AB28" i="16"/>
  <c r="AC28" i="16" s="1"/>
  <c r="U89" i="12"/>
  <c r="AO88" i="12"/>
  <c r="U89" i="11"/>
  <c r="AO89" i="11" s="1"/>
  <c r="U89" i="10"/>
  <c r="AO89" i="10" s="1"/>
  <c r="Z28" i="16"/>
  <c r="U88" i="16"/>
  <c r="U31" i="17" l="1"/>
  <c r="H31" i="17"/>
  <c r="W30" i="17"/>
  <c r="X30" i="17" s="1"/>
  <c r="Y30" i="17"/>
  <c r="G31" i="19"/>
  <c r="T30" i="19"/>
  <c r="V30" i="19" s="1"/>
  <c r="J32" i="20"/>
  <c r="L32" i="20"/>
  <c r="I32" i="20"/>
  <c r="F95" i="20"/>
  <c r="Z94" i="20"/>
  <c r="F94" i="19"/>
  <c r="Z93" i="19"/>
  <c r="F94" i="18"/>
  <c r="Z93" i="18"/>
  <c r="Z94" i="17"/>
  <c r="V85" i="14"/>
  <c r="AO88" i="16"/>
  <c r="AE28" i="16"/>
  <c r="AF28" i="16" s="1"/>
  <c r="AG28" i="16" s="1"/>
  <c r="AH28" i="16" s="1"/>
  <c r="U90" i="12"/>
  <c r="AO89" i="12"/>
  <c r="U90" i="11"/>
  <c r="AO90" i="11" s="1"/>
  <c r="U90" i="10"/>
  <c r="AO90" i="10" s="1"/>
  <c r="U89" i="16"/>
  <c r="K32" i="20" l="1"/>
  <c r="P32" i="20" s="1"/>
  <c r="W30" i="19"/>
  <c r="X30" i="19" s="1"/>
  <c r="Y30" i="19"/>
  <c r="H31" i="19"/>
  <c r="U31" i="19"/>
  <c r="M31" i="17"/>
  <c r="I31" i="17"/>
  <c r="L31" i="17"/>
  <c r="N31" i="17" s="1"/>
  <c r="O31" i="17"/>
  <c r="J31" i="17"/>
  <c r="N32" i="20"/>
  <c r="Q32" i="20"/>
  <c r="R32" i="20" s="1"/>
  <c r="S32" i="20" s="1"/>
  <c r="T32" i="20" s="1"/>
  <c r="F96" i="20"/>
  <c r="Z95" i="20"/>
  <c r="F95" i="19"/>
  <c r="Z94" i="19"/>
  <c r="Z94" i="18"/>
  <c r="F95" i="18"/>
  <c r="Z95" i="17"/>
  <c r="V86" i="14"/>
  <c r="AO89" i="16"/>
  <c r="V29" i="16"/>
  <c r="AJ29" i="16" s="1"/>
  <c r="AI28" i="16"/>
  <c r="AK28" i="16" s="1"/>
  <c r="U91" i="12"/>
  <c r="AO90" i="12"/>
  <c r="U91" i="11"/>
  <c r="AO91" i="11" s="1"/>
  <c r="U91" i="10"/>
  <c r="AO91" i="10" s="1"/>
  <c r="U90" i="16"/>
  <c r="O31" i="19" l="1"/>
  <c r="L31" i="19"/>
  <c r="J31" i="19"/>
  <c r="K31" i="19" s="1"/>
  <c r="P31" i="19" s="1"/>
  <c r="M31" i="19"/>
  <c r="I31" i="19"/>
  <c r="K31" i="17"/>
  <c r="P31" i="17" s="1"/>
  <c r="Q31" i="17" s="1"/>
  <c r="R31" i="17" s="1"/>
  <c r="S31" i="17" s="1"/>
  <c r="V32" i="20"/>
  <c r="G33" i="20"/>
  <c r="U33" i="20" s="1"/>
  <c r="Z96" i="20"/>
  <c r="F97" i="20"/>
  <c r="F96" i="19"/>
  <c r="Z95" i="19"/>
  <c r="F96" i="18"/>
  <c r="Z95" i="18"/>
  <c r="Z96" i="17"/>
  <c r="W29" i="16"/>
  <c r="AN28" i="16"/>
  <c r="AL28" i="16"/>
  <c r="AM28" i="16" s="1"/>
  <c r="V87" i="14"/>
  <c r="AO90" i="16"/>
  <c r="W26" i="14"/>
  <c r="U92" i="12"/>
  <c r="AO91" i="12"/>
  <c r="U92" i="11"/>
  <c r="AO92" i="11" s="1"/>
  <c r="U92" i="10"/>
  <c r="AO92" i="10" s="1"/>
  <c r="U91" i="16"/>
  <c r="AB29" i="16"/>
  <c r="AA29" i="16"/>
  <c r="AD29" i="16"/>
  <c r="X29" i="16"/>
  <c r="Y29" i="16"/>
  <c r="T31" i="17" l="1"/>
  <c r="V31" i="17" s="1"/>
  <c r="G32" i="17"/>
  <c r="W32" i="20"/>
  <c r="X32" i="20" s="1"/>
  <c r="N31" i="19"/>
  <c r="Q31" i="19" s="1"/>
  <c r="R31" i="19" s="1"/>
  <c r="S31" i="19" s="1"/>
  <c r="Y32" i="20"/>
  <c r="H33" i="20"/>
  <c r="L33" i="20" s="1"/>
  <c r="F98" i="20"/>
  <c r="Z97" i="20"/>
  <c r="Z96" i="19"/>
  <c r="F97" i="19"/>
  <c r="F97" i="18"/>
  <c r="Z96" i="18"/>
  <c r="Z97" i="17"/>
  <c r="V88" i="14"/>
  <c r="AO91" i="16"/>
  <c r="AC29" i="16"/>
  <c r="Z29" i="16"/>
  <c r="U93" i="12"/>
  <c r="AO92" i="12"/>
  <c r="U93" i="11"/>
  <c r="AO93" i="11" s="1"/>
  <c r="U93" i="10"/>
  <c r="AO93" i="10" s="1"/>
  <c r="U92" i="16"/>
  <c r="T31" i="19" l="1"/>
  <c r="V31" i="19" s="1"/>
  <c r="G32" i="19"/>
  <c r="H32" i="17"/>
  <c r="U32" i="17"/>
  <c r="Y31" i="17"/>
  <c r="W31" i="17"/>
  <c r="X31" i="17" s="1"/>
  <c r="J33" i="20"/>
  <c r="I33" i="20"/>
  <c r="O33" i="20"/>
  <c r="M33" i="20"/>
  <c r="F99" i="20"/>
  <c r="Z98" i="20"/>
  <c r="F98" i="19"/>
  <c r="Z97" i="19"/>
  <c r="F98" i="18"/>
  <c r="Z97" i="18"/>
  <c r="Z98" i="17"/>
  <c r="V89" i="14"/>
  <c r="AO92" i="16"/>
  <c r="AE29" i="16"/>
  <c r="AF29" i="16" s="1"/>
  <c r="AG29" i="16" s="1"/>
  <c r="AH29" i="16" s="1"/>
  <c r="U94" i="12"/>
  <c r="AO93" i="12"/>
  <c r="U94" i="11"/>
  <c r="AO94" i="11" s="1"/>
  <c r="U94" i="10"/>
  <c r="AO94" i="10" s="1"/>
  <c r="U93" i="16"/>
  <c r="N33" i="20" l="1"/>
  <c r="I32" i="17"/>
  <c r="M32" i="17"/>
  <c r="J32" i="17"/>
  <c r="K32" i="17" s="1"/>
  <c r="O32" i="17"/>
  <c r="L32" i="17"/>
  <c r="U32" i="19"/>
  <c r="H32" i="19"/>
  <c r="K33" i="20"/>
  <c r="P33" i="20" s="1"/>
  <c r="Y31" i="19"/>
  <c r="W31" i="19"/>
  <c r="X31" i="19" s="1"/>
  <c r="Q33" i="20"/>
  <c r="R33" i="20" s="1"/>
  <c r="S33" i="20" s="1"/>
  <c r="T33" i="20" s="1"/>
  <c r="F100" i="20"/>
  <c r="Z99" i="20"/>
  <c r="F99" i="19"/>
  <c r="Z98" i="19"/>
  <c r="Z98" i="18"/>
  <c r="F99" i="18"/>
  <c r="Z99" i="17"/>
  <c r="V90" i="14"/>
  <c r="AO93" i="16"/>
  <c r="V30" i="16"/>
  <c r="AJ30" i="16" s="1"/>
  <c r="AI29" i="16"/>
  <c r="AK29" i="16" s="1"/>
  <c r="U95" i="12"/>
  <c r="AO94" i="12"/>
  <c r="U95" i="11"/>
  <c r="AO95" i="11" s="1"/>
  <c r="U95" i="10"/>
  <c r="AO95" i="10" s="1"/>
  <c r="U94" i="16"/>
  <c r="I32" i="19" l="1"/>
  <c r="M32" i="19"/>
  <c r="L32" i="19"/>
  <c r="N32" i="19" s="1"/>
  <c r="O32" i="19"/>
  <c r="P32" i="19" s="1"/>
  <c r="J32" i="19"/>
  <c r="K32" i="19" s="1"/>
  <c r="N32" i="17"/>
  <c r="P32" i="17"/>
  <c r="Q32" i="17" s="1"/>
  <c r="R32" i="17" s="1"/>
  <c r="S32" i="17" s="1"/>
  <c r="V33" i="20"/>
  <c r="G34" i="20"/>
  <c r="U34" i="20" s="1"/>
  <c r="Z100" i="20"/>
  <c r="F101" i="20"/>
  <c r="Y33" i="20"/>
  <c r="F100" i="19"/>
  <c r="Z99" i="19"/>
  <c r="F100" i="18"/>
  <c r="Z99" i="18"/>
  <c r="Z100" i="17"/>
  <c r="AN29" i="16"/>
  <c r="AL29" i="16"/>
  <c r="AM29" i="16" s="1"/>
  <c r="V91" i="14"/>
  <c r="AO94" i="16"/>
  <c r="W30" i="16"/>
  <c r="AA30" i="16" s="1"/>
  <c r="W27" i="14"/>
  <c r="X30" i="16"/>
  <c r="Y30" i="16"/>
  <c r="AB30" i="16"/>
  <c r="U96" i="12"/>
  <c r="AO95" i="12"/>
  <c r="U96" i="11"/>
  <c r="AO96" i="11" s="1"/>
  <c r="U96" i="10"/>
  <c r="AO96" i="10" s="1"/>
  <c r="U95" i="16"/>
  <c r="W33" i="20" l="1"/>
  <c r="X33" i="20" s="1"/>
  <c r="T32" i="17"/>
  <c r="V32" i="17" s="1"/>
  <c r="G33" i="17"/>
  <c r="Q32" i="19"/>
  <c r="R32" i="19" s="1"/>
  <c r="S32" i="19" s="1"/>
  <c r="H34" i="20"/>
  <c r="L34" i="20" s="1"/>
  <c r="O34" i="20"/>
  <c r="M34" i="20"/>
  <c r="F102" i="20"/>
  <c r="Z101" i="20"/>
  <c r="Z100" i="19"/>
  <c r="F101" i="19"/>
  <c r="F101" i="18"/>
  <c r="Z100" i="18"/>
  <c r="Z101" i="17"/>
  <c r="V92" i="14"/>
  <c r="AO95" i="16"/>
  <c r="AD30" i="16"/>
  <c r="AC30" i="16"/>
  <c r="Z30" i="16"/>
  <c r="U97" i="12"/>
  <c r="AO96" i="12"/>
  <c r="U97" i="11"/>
  <c r="AO97" i="11" s="1"/>
  <c r="U97" i="10"/>
  <c r="AO97" i="10" s="1"/>
  <c r="U96" i="16"/>
  <c r="H33" i="17" l="1"/>
  <c r="U33" i="17"/>
  <c r="Y32" i="17"/>
  <c r="W32" i="17"/>
  <c r="X32" i="17" s="1"/>
  <c r="T32" i="19"/>
  <c r="V32" i="19" s="1"/>
  <c r="G33" i="19"/>
  <c r="I34" i="20"/>
  <c r="J34" i="20"/>
  <c r="N34" i="20" s="1"/>
  <c r="F103" i="20"/>
  <c r="Z102" i="20"/>
  <c r="F102" i="19"/>
  <c r="Z101" i="19"/>
  <c r="F102" i="18"/>
  <c r="Z101" i="18"/>
  <c r="Z102" i="17"/>
  <c r="V93" i="14"/>
  <c r="AO96" i="16"/>
  <c r="AE30" i="16"/>
  <c r="AF30" i="16" s="1"/>
  <c r="AG30" i="16" s="1"/>
  <c r="AH30" i="16" s="1"/>
  <c r="U98" i="12"/>
  <c r="AO97" i="12"/>
  <c r="U98" i="11"/>
  <c r="AO98" i="11" s="1"/>
  <c r="U98" i="10"/>
  <c r="AO98" i="10" s="1"/>
  <c r="U97" i="16"/>
  <c r="U33" i="19" l="1"/>
  <c r="H33" i="19"/>
  <c r="Y32" i="19"/>
  <c r="W32" i="19"/>
  <c r="X32" i="19" s="1"/>
  <c r="I33" i="17"/>
  <c r="M33" i="17"/>
  <c r="O33" i="17"/>
  <c r="L33" i="17"/>
  <c r="J33" i="17"/>
  <c r="K33" i="17" s="1"/>
  <c r="K34" i="20"/>
  <c r="P34" i="20" s="1"/>
  <c r="Q34" i="20" s="1"/>
  <c r="R34" i="20" s="1"/>
  <c r="S34" i="20" s="1"/>
  <c r="T34" i="20" s="1"/>
  <c r="F104" i="20"/>
  <c r="Z103" i="20"/>
  <c r="F103" i="19"/>
  <c r="Z102" i="19"/>
  <c r="Z102" i="18"/>
  <c r="F103" i="18"/>
  <c r="Z103" i="17"/>
  <c r="V94" i="14"/>
  <c r="AO97" i="16"/>
  <c r="V31" i="16"/>
  <c r="AJ31" i="16" s="1"/>
  <c r="AI30" i="16"/>
  <c r="AK30" i="16" s="1"/>
  <c r="U99" i="12"/>
  <c r="AO98" i="12"/>
  <c r="U99" i="11"/>
  <c r="AO99" i="11" s="1"/>
  <c r="U99" i="10"/>
  <c r="AO99" i="10" s="1"/>
  <c r="U98" i="16"/>
  <c r="P33" i="17" l="1"/>
  <c r="M33" i="19"/>
  <c r="J33" i="19"/>
  <c r="K33" i="19" s="1"/>
  <c r="O33" i="19"/>
  <c r="I33" i="19"/>
  <c r="L33" i="19"/>
  <c r="N33" i="17"/>
  <c r="G35" i="20"/>
  <c r="U35" i="20" s="1"/>
  <c r="V34" i="20"/>
  <c r="Z104" i="20"/>
  <c r="F105" i="20"/>
  <c r="F104" i="19"/>
  <c r="Z103" i="19"/>
  <c r="F104" i="18"/>
  <c r="Z103" i="18"/>
  <c r="Z104" i="17"/>
  <c r="W31" i="16"/>
  <c r="AN30" i="16"/>
  <c r="AL30" i="16"/>
  <c r="AM30" i="16" s="1"/>
  <c r="W28" i="14"/>
  <c r="V95" i="14"/>
  <c r="AO98" i="16"/>
  <c r="X31" i="16"/>
  <c r="Y31" i="16"/>
  <c r="U100" i="12"/>
  <c r="AO99" i="12"/>
  <c r="U100" i="11"/>
  <c r="AO100" i="11" s="1"/>
  <c r="U100" i="10"/>
  <c r="AO100" i="10" s="1"/>
  <c r="U99" i="16"/>
  <c r="P33" i="19" l="1"/>
  <c r="H35" i="20"/>
  <c r="N33" i="19"/>
  <c r="Y34" i="20"/>
  <c r="W34" i="20"/>
  <c r="X34" i="20" s="1"/>
  <c r="Q33" i="17"/>
  <c r="R33" i="17" s="1"/>
  <c r="S33" i="17" s="1"/>
  <c r="M35" i="20"/>
  <c r="I35" i="20"/>
  <c r="L35" i="20"/>
  <c r="J35" i="20"/>
  <c r="O35" i="20"/>
  <c r="F106" i="20"/>
  <c r="Z105" i="20"/>
  <c r="Z104" i="19"/>
  <c r="F105" i="19"/>
  <c r="F105" i="18"/>
  <c r="Z104" i="18"/>
  <c r="Z105" i="17"/>
  <c r="AB31" i="16"/>
  <c r="AD31" i="16"/>
  <c r="AA31" i="16"/>
  <c r="AC31" i="16" s="1"/>
  <c r="V96" i="14"/>
  <c r="AO99" i="16"/>
  <c r="Z31" i="16"/>
  <c r="AE31" i="16" s="1"/>
  <c r="U101" i="12"/>
  <c r="AO100" i="12"/>
  <c r="U101" i="11"/>
  <c r="AO101" i="11" s="1"/>
  <c r="U101" i="10"/>
  <c r="AO101" i="10" s="1"/>
  <c r="U100" i="16"/>
  <c r="T33" i="17" l="1"/>
  <c r="V33" i="17" s="1"/>
  <c r="G34" i="17"/>
  <c r="Q33" i="19"/>
  <c r="R33" i="19" s="1"/>
  <c r="S33" i="19" s="1"/>
  <c r="N35" i="20"/>
  <c r="F107" i="20"/>
  <c r="Z106" i="20"/>
  <c r="K35" i="20"/>
  <c r="P35" i="20" s="1"/>
  <c r="Q35" i="20" s="1"/>
  <c r="R35" i="20" s="1"/>
  <c r="S35" i="20" s="1"/>
  <c r="F106" i="19"/>
  <c r="Z105" i="19"/>
  <c r="F106" i="18"/>
  <c r="Z105" i="18"/>
  <c r="Z106" i="17"/>
  <c r="AF31" i="16"/>
  <c r="AG31" i="16" s="1"/>
  <c r="AH31" i="16" s="1"/>
  <c r="V97" i="14"/>
  <c r="AO100" i="16"/>
  <c r="V32" i="16"/>
  <c r="AJ32" i="16" s="1"/>
  <c r="AI31" i="16"/>
  <c r="AK31" i="16" s="1"/>
  <c r="U102" i="12"/>
  <c r="AO101" i="12"/>
  <c r="U102" i="11"/>
  <c r="AO102" i="11" s="1"/>
  <c r="U102" i="10"/>
  <c r="AO102" i="10" s="1"/>
  <c r="U101" i="16"/>
  <c r="T33" i="19" l="1"/>
  <c r="V33" i="19" s="1"/>
  <c r="G34" i="19"/>
  <c r="U34" i="17"/>
  <c r="H34" i="17"/>
  <c r="G36" i="20"/>
  <c r="U36" i="20" s="1"/>
  <c r="T35" i="20"/>
  <c r="V35" i="20" s="1"/>
  <c r="W35" i="20" s="1"/>
  <c r="Y33" i="17"/>
  <c r="W33" i="17"/>
  <c r="X33" i="17" s="1"/>
  <c r="F108" i="20"/>
  <c r="Z107" i="20"/>
  <c r="F107" i="19"/>
  <c r="Z106" i="19"/>
  <c r="Z106" i="18"/>
  <c r="F107" i="18"/>
  <c r="Z107" i="17"/>
  <c r="AL31" i="16"/>
  <c r="AM31" i="16" s="1"/>
  <c r="AN31" i="16"/>
  <c r="V98" i="14"/>
  <c r="AO101" i="16"/>
  <c r="W29" i="14"/>
  <c r="U103" i="12"/>
  <c r="AO102" i="12"/>
  <c r="U103" i="11"/>
  <c r="AO103" i="11" s="1"/>
  <c r="U103" i="10"/>
  <c r="AO103" i="10" s="1"/>
  <c r="U102" i="16"/>
  <c r="W32" i="16"/>
  <c r="I34" i="17" l="1"/>
  <c r="M34" i="17"/>
  <c r="J34" i="17"/>
  <c r="K34" i="17" s="1"/>
  <c r="L34" i="17"/>
  <c r="N34" i="17" s="1"/>
  <c r="O34" i="17"/>
  <c r="H34" i="19"/>
  <c r="U34" i="19"/>
  <c r="W33" i="19"/>
  <c r="X33" i="19" s="1"/>
  <c r="Y33" i="19"/>
  <c r="Z108" i="20"/>
  <c r="F109" i="20"/>
  <c r="H36" i="20"/>
  <c r="Y35" i="20"/>
  <c r="X35" i="20"/>
  <c r="Z107" i="19"/>
  <c r="F108" i="19"/>
  <c r="F108" i="18"/>
  <c r="Z107" i="18"/>
  <c r="Z108" i="17"/>
  <c r="V99" i="14"/>
  <c r="AO102" i="16"/>
  <c r="U104" i="12"/>
  <c r="AO103" i="12"/>
  <c r="U104" i="11"/>
  <c r="AO104" i="11" s="1"/>
  <c r="U104" i="10"/>
  <c r="AO104" i="10" s="1"/>
  <c r="X32" i="16"/>
  <c r="AB32" i="16"/>
  <c r="Y32" i="16"/>
  <c r="AA32" i="16"/>
  <c r="AD32" i="16"/>
  <c r="U103" i="16"/>
  <c r="M34" i="19" l="1"/>
  <c r="I34" i="19"/>
  <c r="J34" i="19"/>
  <c r="K34" i="19" s="1"/>
  <c r="O34" i="19"/>
  <c r="L34" i="19"/>
  <c r="P34" i="17"/>
  <c r="Q34" i="17" s="1"/>
  <c r="R34" i="17" s="1"/>
  <c r="S34" i="17" s="1"/>
  <c r="O36" i="20"/>
  <c r="J36" i="20"/>
  <c r="K36" i="20" s="1"/>
  <c r="L36" i="20"/>
  <c r="M36" i="20"/>
  <c r="I36" i="20"/>
  <c r="F110" i="20"/>
  <c r="Z109" i="20"/>
  <c r="Z108" i="19"/>
  <c r="F109" i="19"/>
  <c r="F109" i="18"/>
  <c r="Z108" i="18"/>
  <c r="Z109" i="17"/>
  <c r="V100" i="14"/>
  <c r="AO103" i="16"/>
  <c r="U105" i="12"/>
  <c r="AO104" i="12"/>
  <c r="U105" i="11"/>
  <c r="AO105" i="11" s="1"/>
  <c r="U105" i="10"/>
  <c r="AO105" i="10" s="1"/>
  <c r="Z32" i="16"/>
  <c r="AE32" i="16" s="1"/>
  <c r="AC32" i="16"/>
  <c r="U104" i="16"/>
  <c r="P34" i="19" l="1"/>
  <c r="T34" i="17"/>
  <c r="V34" i="17" s="1"/>
  <c r="G35" i="17"/>
  <c r="N34" i="19"/>
  <c r="F111" i="20"/>
  <c r="Z110" i="20"/>
  <c r="N36" i="20"/>
  <c r="P36" i="20"/>
  <c r="Q36" i="20" s="1"/>
  <c r="R36" i="20" s="1"/>
  <c r="S36" i="20" s="1"/>
  <c r="Z109" i="19"/>
  <c r="F110" i="19"/>
  <c r="F110" i="18"/>
  <c r="Z109" i="18"/>
  <c r="Z110" i="17"/>
  <c r="V101" i="14"/>
  <c r="AO104" i="16"/>
  <c r="U106" i="12"/>
  <c r="AO105" i="12"/>
  <c r="U106" i="11"/>
  <c r="AO106" i="11" s="1"/>
  <c r="U106" i="10"/>
  <c r="AO106" i="10" s="1"/>
  <c r="AF32" i="16"/>
  <c r="AG32" i="16" s="1"/>
  <c r="AH32" i="16" s="1"/>
  <c r="U105" i="16"/>
  <c r="G37" i="20" l="1"/>
  <c r="U37" i="20" s="1"/>
  <c r="T36" i="20"/>
  <c r="U35" i="17"/>
  <c r="H35" i="17"/>
  <c r="W34" i="17"/>
  <c r="X34" i="17" s="1"/>
  <c r="Y34" i="17"/>
  <c r="Q34" i="19"/>
  <c r="R34" i="19" s="1"/>
  <c r="S34" i="19" s="1"/>
  <c r="V36" i="20"/>
  <c r="W36" i="20" s="1"/>
  <c r="F112" i="20"/>
  <c r="Z111" i="20"/>
  <c r="F111" i="19"/>
  <c r="Z110" i="19"/>
  <c r="Z110" i="18"/>
  <c r="F111" i="18"/>
  <c r="Z111" i="17"/>
  <c r="V102" i="14"/>
  <c r="AO105" i="16"/>
  <c r="V33" i="16"/>
  <c r="AJ33" i="16" s="1"/>
  <c r="AI32" i="16"/>
  <c r="AK32" i="16" s="1"/>
  <c r="U107" i="12"/>
  <c r="AO106" i="12"/>
  <c r="U107" i="11"/>
  <c r="AO107" i="11" s="1"/>
  <c r="U107" i="10"/>
  <c r="AO107" i="10" s="1"/>
  <c r="U106" i="16"/>
  <c r="G35" i="19" l="1"/>
  <c r="T34" i="19"/>
  <c r="V34" i="19" s="1"/>
  <c r="M35" i="17"/>
  <c r="L35" i="17"/>
  <c r="O35" i="17"/>
  <c r="I35" i="17"/>
  <c r="J35" i="17"/>
  <c r="K35" i="17" s="1"/>
  <c r="Z112" i="20"/>
  <c r="F113" i="20"/>
  <c r="H37" i="20"/>
  <c r="X36" i="20"/>
  <c r="Y36" i="20"/>
  <c r="Z111" i="19"/>
  <c r="F112" i="19"/>
  <c r="F112" i="18"/>
  <c r="Z111" i="18"/>
  <c r="Z112" i="17"/>
  <c r="AN32" i="16"/>
  <c r="AL32" i="16"/>
  <c r="AM32" i="16" s="1"/>
  <c r="W33" i="16"/>
  <c r="AD33" i="16" s="1"/>
  <c r="V103" i="14"/>
  <c r="AO106" i="16"/>
  <c r="W30" i="14"/>
  <c r="U108" i="12"/>
  <c r="AO107" i="12"/>
  <c r="U108" i="11"/>
  <c r="AO108" i="11" s="1"/>
  <c r="U108" i="10"/>
  <c r="AO108" i="10" s="1"/>
  <c r="AB33" i="16"/>
  <c r="U107" i="16"/>
  <c r="N35" i="17" l="1"/>
  <c r="Y34" i="19"/>
  <c r="W34" i="19"/>
  <c r="X34" i="19" s="1"/>
  <c r="P35" i="17"/>
  <c r="Q35" i="17" s="1"/>
  <c r="R35" i="17" s="1"/>
  <c r="S35" i="17" s="1"/>
  <c r="U35" i="19"/>
  <c r="H35" i="19"/>
  <c r="F114" i="20"/>
  <c r="Z113" i="20"/>
  <c r="J37" i="20"/>
  <c r="O37" i="20"/>
  <c r="M37" i="20"/>
  <c r="I37" i="20"/>
  <c r="L37" i="20"/>
  <c r="F113" i="19"/>
  <c r="Z112" i="19"/>
  <c r="F113" i="18"/>
  <c r="Z112" i="18"/>
  <c r="Z113" i="17"/>
  <c r="X33" i="16"/>
  <c r="AA33" i="16"/>
  <c r="Y33" i="16"/>
  <c r="AC33" i="16" s="1"/>
  <c r="V104" i="14"/>
  <c r="AO107" i="16"/>
  <c r="U109" i="12"/>
  <c r="AO108" i="12"/>
  <c r="U109" i="11"/>
  <c r="AO109" i="11" s="1"/>
  <c r="U109" i="10"/>
  <c r="AO109" i="10" s="1"/>
  <c r="U108" i="16"/>
  <c r="K37" i="20" l="1"/>
  <c r="T35" i="17"/>
  <c r="V35" i="17" s="1"/>
  <c r="G36" i="17"/>
  <c r="I35" i="19"/>
  <c r="L35" i="19"/>
  <c r="O35" i="19"/>
  <c r="M35" i="19"/>
  <c r="J35" i="19"/>
  <c r="K35" i="19" s="1"/>
  <c r="P35" i="19" s="1"/>
  <c r="F115" i="20"/>
  <c r="Z114" i="20"/>
  <c r="N37" i="20"/>
  <c r="P37" i="20"/>
  <c r="Q37" i="20" s="1"/>
  <c r="R37" i="20" s="1"/>
  <c r="S37" i="20" s="1"/>
  <c r="F114" i="19"/>
  <c r="Z113" i="19"/>
  <c r="F114" i="18"/>
  <c r="Z113" i="18"/>
  <c r="Z114" i="17"/>
  <c r="Z33" i="16"/>
  <c r="V105" i="14"/>
  <c r="AO108" i="16"/>
  <c r="AE33" i="16"/>
  <c r="AF33" i="16" s="1"/>
  <c r="AG33" i="16" s="1"/>
  <c r="AH33" i="16" s="1"/>
  <c r="U110" i="12"/>
  <c r="AO109" i="12"/>
  <c r="U110" i="11"/>
  <c r="AO110" i="11" s="1"/>
  <c r="U110" i="10"/>
  <c r="AO110" i="10" s="1"/>
  <c r="U109" i="16"/>
  <c r="N35" i="19" l="1"/>
  <c r="Q35" i="19" s="1"/>
  <c r="R35" i="19" s="1"/>
  <c r="S35" i="19" s="1"/>
  <c r="U36" i="17"/>
  <c r="H36" i="17"/>
  <c r="G38" i="20"/>
  <c r="U38" i="20" s="1"/>
  <c r="T37" i="20"/>
  <c r="V37" i="20" s="1"/>
  <c r="W37" i="20" s="1"/>
  <c r="W35" i="17"/>
  <c r="X35" i="17" s="1"/>
  <c r="Y35" i="17"/>
  <c r="F116" i="20"/>
  <c r="Z115" i="20"/>
  <c r="F115" i="19"/>
  <c r="Z114" i="19"/>
  <c r="Z114" i="18"/>
  <c r="F115" i="18"/>
  <c r="Z115" i="17"/>
  <c r="V106" i="14"/>
  <c r="AO109" i="16"/>
  <c r="V34" i="16"/>
  <c r="AJ34" i="16" s="1"/>
  <c r="AI33" i="16"/>
  <c r="AK33" i="16" s="1"/>
  <c r="U111" i="12"/>
  <c r="AO110" i="12"/>
  <c r="U111" i="11"/>
  <c r="AO111" i="11" s="1"/>
  <c r="U111" i="10"/>
  <c r="AO111" i="10" s="1"/>
  <c r="U110" i="16"/>
  <c r="G36" i="19" l="1"/>
  <c r="T35" i="19"/>
  <c r="V35" i="19" s="1"/>
  <c r="O36" i="17"/>
  <c r="L36" i="17"/>
  <c r="I36" i="17"/>
  <c r="J36" i="17"/>
  <c r="K36" i="17" s="1"/>
  <c r="M36" i="17"/>
  <c r="Y35" i="19"/>
  <c r="W35" i="19"/>
  <c r="X35" i="19" s="1"/>
  <c r="U36" i="19"/>
  <c r="H36" i="19"/>
  <c r="Z116" i="20"/>
  <c r="F117" i="20"/>
  <c r="H38" i="20"/>
  <c r="Y37" i="20"/>
  <c r="X37" i="20"/>
  <c r="Z115" i="19"/>
  <c r="F116" i="19"/>
  <c r="F116" i="18"/>
  <c r="Z115" i="18"/>
  <c r="Z116" i="17"/>
  <c r="AN33" i="16"/>
  <c r="AL33" i="16"/>
  <c r="AM33" i="16" s="1"/>
  <c r="W34" i="16"/>
  <c r="AB34" i="16" s="1"/>
  <c r="V107" i="14"/>
  <c r="AO110" i="16"/>
  <c r="W31" i="14"/>
  <c r="U112" i="12"/>
  <c r="AO111" i="12"/>
  <c r="U112" i="11"/>
  <c r="AO112" i="11" s="1"/>
  <c r="U112" i="10"/>
  <c r="AO112" i="10" s="1"/>
  <c r="U111" i="16"/>
  <c r="N36" i="17" l="1"/>
  <c r="O36" i="19"/>
  <c r="M36" i="19"/>
  <c r="L36" i="19"/>
  <c r="I36" i="19"/>
  <c r="J36" i="19"/>
  <c r="K36" i="19" s="1"/>
  <c r="P36" i="19" s="1"/>
  <c r="P36" i="17"/>
  <c r="Q36" i="17" s="1"/>
  <c r="R36" i="17" s="1"/>
  <c r="S36" i="17" s="1"/>
  <c r="F118" i="20"/>
  <c r="Z117" i="20"/>
  <c r="L38" i="20"/>
  <c r="O38" i="20"/>
  <c r="M38" i="20"/>
  <c r="J38" i="20"/>
  <c r="I38" i="20"/>
  <c r="F117" i="19"/>
  <c r="Z116" i="19"/>
  <c r="F117" i="18"/>
  <c r="Z116" i="18"/>
  <c r="Z117" i="17"/>
  <c r="AD34" i="16"/>
  <c r="X34" i="16"/>
  <c r="AA34" i="16"/>
  <c r="Y34" i="16"/>
  <c r="V108" i="14"/>
  <c r="AO111" i="16"/>
  <c r="U113" i="12"/>
  <c r="AO112" i="12"/>
  <c r="U113" i="11"/>
  <c r="AO113" i="11" s="1"/>
  <c r="U113" i="10"/>
  <c r="AO113" i="10" s="1"/>
  <c r="U112" i="16"/>
  <c r="N36" i="19" l="1"/>
  <c r="T36" i="17"/>
  <c r="V36" i="17" s="1"/>
  <c r="G37" i="17"/>
  <c r="Q36" i="19"/>
  <c r="R36" i="19" s="1"/>
  <c r="S36" i="19" s="1"/>
  <c r="N38" i="20"/>
  <c r="K38" i="20"/>
  <c r="P38" i="20" s="1"/>
  <c r="F119" i="20"/>
  <c r="Z118" i="20"/>
  <c r="F118" i="19"/>
  <c r="Z117" i="19"/>
  <c r="F118" i="18"/>
  <c r="Z117" i="18"/>
  <c r="Z118" i="17"/>
  <c r="Z34" i="16"/>
  <c r="AE34" i="16" s="1"/>
  <c r="AC34" i="16"/>
  <c r="AF34" i="16" s="1"/>
  <c r="AG34" i="16" s="1"/>
  <c r="AH34" i="16" s="1"/>
  <c r="V109" i="14"/>
  <c r="AO112" i="16"/>
  <c r="U114" i="12"/>
  <c r="AO113" i="12"/>
  <c r="U114" i="11"/>
  <c r="AO114" i="11" s="1"/>
  <c r="U114" i="10"/>
  <c r="AO114" i="10" s="1"/>
  <c r="U113" i="16"/>
  <c r="U37" i="17" l="1"/>
  <c r="H37" i="17"/>
  <c r="T36" i="19"/>
  <c r="V36" i="19" s="1"/>
  <c r="G37" i="19"/>
  <c r="Q38" i="20"/>
  <c r="R38" i="20" s="1"/>
  <c r="S38" i="20" s="1"/>
  <c r="Y36" i="17"/>
  <c r="W36" i="17"/>
  <c r="X36" i="17" s="1"/>
  <c r="F120" i="20"/>
  <c r="Z119" i="20"/>
  <c r="F119" i="19"/>
  <c r="Z118" i="19"/>
  <c r="Z118" i="18"/>
  <c r="F119" i="18"/>
  <c r="Z119" i="17"/>
  <c r="V110" i="14"/>
  <c r="AO113" i="16"/>
  <c r="V35" i="16"/>
  <c r="AJ35" i="16" s="1"/>
  <c r="AI34" i="16"/>
  <c r="AK34" i="16" s="1"/>
  <c r="U115" i="12"/>
  <c r="AO114" i="12"/>
  <c r="U115" i="11"/>
  <c r="AO115" i="11" s="1"/>
  <c r="U115" i="10"/>
  <c r="AO115" i="10" s="1"/>
  <c r="U114" i="16"/>
  <c r="W36" i="19" l="1"/>
  <c r="X36" i="19" s="1"/>
  <c r="Y36" i="19"/>
  <c r="G39" i="20"/>
  <c r="U39" i="20" s="1"/>
  <c r="T38" i="20"/>
  <c r="V38" i="20" s="1"/>
  <c r="W38" i="20" s="1"/>
  <c r="O37" i="17"/>
  <c r="J37" i="17"/>
  <c r="I37" i="17"/>
  <c r="L37" i="17"/>
  <c r="N37" i="17" s="1"/>
  <c r="M37" i="17"/>
  <c r="U37" i="19"/>
  <c r="H37" i="19"/>
  <c r="X38" i="20"/>
  <c r="H39" i="20"/>
  <c r="Z120" i="20"/>
  <c r="F121" i="20"/>
  <c r="Z119" i="19"/>
  <c r="F120" i="19"/>
  <c r="F120" i="18"/>
  <c r="Z119" i="18"/>
  <c r="Z120" i="17"/>
  <c r="AN34" i="16"/>
  <c r="AL34" i="16"/>
  <c r="AM34" i="16" s="1"/>
  <c r="W35" i="16"/>
  <c r="AB35" i="16" s="1"/>
  <c r="V111" i="14"/>
  <c r="AO114" i="16"/>
  <c r="W32" i="14"/>
  <c r="U116" i="12"/>
  <c r="AO115" i="12"/>
  <c r="U116" i="11"/>
  <c r="AO116" i="11" s="1"/>
  <c r="U116" i="10"/>
  <c r="AO116" i="10" s="1"/>
  <c r="X35" i="16"/>
  <c r="U115" i="16"/>
  <c r="Y38" i="20" l="1"/>
  <c r="J37" i="19"/>
  <c r="O37" i="19"/>
  <c r="M37" i="19"/>
  <c r="I37" i="19"/>
  <c r="L37" i="19"/>
  <c r="K37" i="17"/>
  <c r="P37" i="17"/>
  <c r="Q37" i="17" s="1"/>
  <c r="R37" i="17" s="1"/>
  <c r="S37" i="17" s="1"/>
  <c r="F122" i="20"/>
  <c r="Z121" i="20"/>
  <c r="O39" i="20"/>
  <c r="L39" i="20"/>
  <c r="J39" i="20"/>
  <c r="M39" i="20"/>
  <c r="I39" i="20"/>
  <c r="F121" i="19"/>
  <c r="Z120" i="19"/>
  <c r="F121" i="18"/>
  <c r="Z120" i="18"/>
  <c r="Z121" i="17"/>
  <c r="Y35" i="16"/>
  <c r="AA35" i="16"/>
  <c r="AC35" i="16" s="1"/>
  <c r="AD35" i="16"/>
  <c r="V112" i="14"/>
  <c r="AO115" i="16"/>
  <c r="Z35" i="16"/>
  <c r="U117" i="12"/>
  <c r="AO116" i="12"/>
  <c r="U117" i="11"/>
  <c r="AO117" i="11" s="1"/>
  <c r="U117" i="10"/>
  <c r="AO117" i="10" s="1"/>
  <c r="U116" i="16"/>
  <c r="T37" i="17" l="1"/>
  <c r="V37" i="17" s="1"/>
  <c r="G38" i="17"/>
  <c r="N37" i="19"/>
  <c r="K37" i="19"/>
  <c r="P37" i="19" s="1"/>
  <c r="Q37" i="19" s="1"/>
  <c r="R37" i="19" s="1"/>
  <c r="S37" i="19" s="1"/>
  <c r="K39" i="20"/>
  <c r="P39" i="20" s="1"/>
  <c r="F123" i="20"/>
  <c r="Z122" i="20"/>
  <c r="N39" i="20"/>
  <c r="F122" i="19"/>
  <c r="Z121" i="19"/>
  <c r="F122" i="18"/>
  <c r="Z121" i="18"/>
  <c r="Z122" i="17"/>
  <c r="AE35" i="16"/>
  <c r="V113" i="14"/>
  <c r="AO116" i="16"/>
  <c r="U118" i="12"/>
  <c r="AO117" i="12"/>
  <c r="U118" i="11"/>
  <c r="AO118" i="11" s="1"/>
  <c r="U118" i="10"/>
  <c r="AO118" i="10" s="1"/>
  <c r="U117" i="16"/>
  <c r="AF35" i="16"/>
  <c r="AG35" i="16" s="1"/>
  <c r="AH35" i="16" s="1"/>
  <c r="T37" i="19" l="1"/>
  <c r="V37" i="19" s="1"/>
  <c r="G38" i="19"/>
  <c r="U38" i="17"/>
  <c r="H38" i="17"/>
  <c r="W37" i="17"/>
  <c r="X37" i="17" s="1"/>
  <c r="Y37" i="17"/>
  <c r="Q39" i="20"/>
  <c r="R39" i="20" s="1"/>
  <c r="S39" i="20" s="1"/>
  <c r="F124" i="20"/>
  <c r="Z123" i="20"/>
  <c r="F123" i="19"/>
  <c r="Z122" i="19"/>
  <c r="Z122" i="18"/>
  <c r="F123" i="18"/>
  <c r="Z123" i="17"/>
  <c r="V36" i="16"/>
  <c r="AJ36" i="16" s="1"/>
  <c r="AI35" i="16"/>
  <c r="AK35" i="16" s="1"/>
  <c r="V114" i="14"/>
  <c r="AO117" i="16"/>
  <c r="U119" i="12"/>
  <c r="AO118" i="12"/>
  <c r="U119" i="11"/>
  <c r="AO119" i="11" s="1"/>
  <c r="U119" i="10"/>
  <c r="AO119" i="10" s="1"/>
  <c r="U118" i="16"/>
  <c r="G40" i="20" l="1"/>
  <c r="U40" i="20" s="1"/>
  <c r="T39" i="20"/>
  <c r="J38" i="17"/>
  <c r="K38" i="17" s="1"/>
  <c r="O38" i="17"/>
  <c r="I38" i="17"/>
  <c r="L38" i="17"/>
  <c r="M38" i="17"/>
  <c r="U38" i="19"/>
  <c r="H38" i="19"/>
  <c r="W37" i="19"/>
  <c r="X37" i="19" s="1"/>
  <c r="Y37" i="19"/>
  <c r="V39" i="20"/>
  <c r="Z124" i="20"/>
  <c r="F125" i="20"/>
  <c r="H40" i="20"/>
  <c r="Y39" i="20"/>
  <c r="Z123" i="19"/>
  <c r="F124" i="19"/>
  <c r="F124" i="18"/>
  <c r="Z123" i="18"/>
  <c r="Z124" i="17"/>
  <c r="AL35" i="16"/>
  <c r="AM35" i="16" s="1"/>
  <c r="AN35" i="16"/>
  <c r="V115" i="14"/>
  <c r="AO118" i="16"/>
  <c r="W33" i="14"/>
  <c r="U120" i="12"/>
  <c r="AO119" i="12"/>
  <c r="U120" i="11"/>
  <c r="AO120" i="11" s="1"/>
  <c r="U120" i="10"/>
  <c r="AO120" i="10" s="1"/>
  <c r="U119" i="16"/>
  <c r="W36" i="16"/>
  <c r="P38" i="17" l="1"/>
  <c r="N38" i="17"/>
  <c r="W39" i="20"/>
  <c r="X39" i="20" s="1"/>
  <c r="O38" i="19"/>
  <c r="L38" i="19"/>
  <c r="I38" i="19"/>
  <c r="M38" i="19"/>
  <c r="J38" i="19"/>
  <c r="F126" i="20"/>
  <c r="Z125" i="20"/>
  <c r="J40" i="20"/>
  <c r="K40" i="20" s="1"/>
  <c r="M40" i="20"/>
  <c r="I40" i="20"/>
  <c r="L40" i="20"/>
  <c r="O40" i="20"/>
  <c r="Z124" i="19"/>
  <c r="F125" i="19"/>
  <c r="F125" i="18"/>
  <c r="Z124" i="18"/>
  <c r="Z125" i="17"/>
  <c r="V116" i="14"/>
  <c r="AO119" i="16"/>
  <c r="U121" i="12"/>
  <c r="AO120" i="12"/>
  <c r="U121" i="11"/>
  <c r="AO121" i="11" s="1"/>
  <c r="U121" i="10"/>
  <c r="AO121" i="10" s="1"/>
  <c r="AD36" i="16"/>
  <c r="Y36" i="16"/>
  <c r="AA36" i="16"/>
  <c r="X36" i="16"/>
  <c r="AB36" i="16"/>
  <c r="U120" i="16"/>
  <c r="N38" i="19" l="1"/>
  <c r="K38" i="19"/>
  <c r="P38" i="19" s="1"/>
  <c r="Q38" i="19" s="1"/>
  <c r="R38" i="19" s="1"/>
  <c r="S38" i="19" s="1"/>
  <c r="Q38" i="17"/>
  <c r="R38" i="17" s="1"/>
  <c r="S38" i="17" s="1"/>
  <c r="N40" i="20"/>
  <c r="F127" i="20"/>
  <c r="Z126" i="20"/>
  <c r="P40" i="20"/>
  <c r="Z125" i="19"/>
  <c r="F126" i="19"/>
  <c r="F126" i="18"/>
  <c r="Z125" i="18"/>
  <c r="Z126" i="17"/>
  <c r="V117" i="14"/>
  <c r="AO120" i="16"/>
  <c r="U122" i="12"/>
  <c r="AO121" i="12"/>
  <c r="U122" i="11"/>
  <c r="AO122" i="11" s="1"/>
  <c r="U122" i="10"/>
  <c r="AO122" i="10" s="1"/>
  <c r="AC36" i="16"/>
  <c r="Z36" i="16"/>
  <c r="AE36" i="16" s="1"/>
  <c r="U121" i="16"/>
  <c r="T38" i="19" l="1"/>
  <c r="V38" i="19" s="1"/>
  <c r="G39" i="19"/>
  <c r="T38" i="17"/>
  <c r="V38" i="17" s="1"/>
  <c r="G39" i="17"/>
  <c r="Q40" i="20"/>
  <c r="R40" i="20" s="1"/>
  <c r="S40" i="20" s="1"/>
  <c r="F128" i="20"/>
  <c r="Z127" i="20"/>
  <c r="F127" i="19"/>
  <c r="Z126" i="19"/>
  <c r="Z126" i="18"/>
  <c r="F127" i="18"/>
  <c r="Z127" i="17"/>
  <c r="V118" i="14"/>
  <c r="AO121" i="16"/>
  <c r="U123" i="12"/>
  <c r="AO122" i="12"/>
  <c r="U123" i="11"/>
  <c r="AO123" i="11" s="1"/>
  <c r="U123" i="10"/>
  <c r="AO123" i="10" s="1"/>
  <c r="AF36" i="16"/>
  <c r="AG36" i="16" s="1"/>
  <c r="AH36" i="16" s="1"/>
  <c r="U122" i="16"/>
  <c r="U39" i="17" l="1"/>
  <c r="H39" i="17"/>
  <c r="W38" i="17"/>
  <c r="X38" i="17" s="1"/>
  <c r="Y38" i="17"/>
  <c r="H39" i="19"/>
  <c r="U39" i="19"/>
  <c r="G41" i="20"/>
  <c r="U41" i="20" s="1"/>
  <c r="T40" i="20"/>
  <c r="V40" i="20" s="1"/>
  <c r="W40" i="20" s="1"/>
  <c r="X40" i="20" s="1"/>
  <c r="W38" i="19"/>
  <c r="X38" i="19" s="1"/>
  <c r="Y38" i="19"/>
  <c r="Y40" i="20"/>
  <c r="Z128" i="20"/>
  <c r="F129" i="20"/>
  <c r="Z127" i="19"/>
  <c r="F128" i="19"/>
  <c r="F128" i="18"/>
  <c r="Z127" i="18"/>
  <c r="Z128" i="17"/>
  <c r="V119" i="14"/>
  <c r="AO122" i="16"/>
  <c r="V37" i="16"/>
  <c r="AJ37" i="16" s="1"/>
  <c r="AI36" i="16"/>
  <c r="AK36" i="16" s="1"/>
  <c r="U124" i="12"/>
  <c r="AO123" i="12"/>
  <c r="U124" i="11"/>
  <c r="AO124" i="11" s="1"/>
  <c r="U124" i="10"/>
  <c r="AO124" i="10" s="1"/>
  <c r="U123" i="16"/>
  <c r="H41" i="20" l="1"/>
  <c r="I39" i="19"/>
  <c r="O39" i="19"/>
  <c r="L39" i="19"/>
  <c r="N39" i="19" s="1"/>
  <c r="M39" i="19"/>
  <c r="J39" i="19"/>
  <c r="K39" i="19" s="1"/>
  <c r="M39" i="17"/>
  <c r="O39" i="17"/>
  <c r="L39" i="17"/>
  <c r="J39" i="17"/>
  <c r="I39" i="17"/>
  <c r="M41" i="20"/>
  <c r="I41" i="20"/>
  <c r="J41" i="20"/>
  <c r="K41" i="20" s="1"/>
  <c r="L41" i="20"/>
  <c r="O41" i="20"/>
  <c r="F130" i="20"/>
  <c r="Z129" i="20"/>
  <c r="F129" i="19"/>
  <c r="Z128" i="19"/>
  <c r="F129" i="18"/>
  <c r="Z128" i="18"/>
  <c r="Z129" i="17"/>
  <c r="AN36" i="16"/>
  <c r="AL36" i="16"/>
  <c r="AM36" i="16" s="1"/>
  <c r="V120" i="14"/>
  <c r="AO123" i="16"/>
  <c r="W37" i="16"/>
  <c r="X37" i="16" s="1"/>
  <c r="W34" i="14"/>
  <c r="U125" i="12"/>
  <c r="AO124" i="12"/>
  <c r="U125" i="11"/>
  <c r="AO125" i="11" s="1"/>
  <c r="U125" i="10"/>
  <c r="AO125" i="10" s="1"/>
  <c r="Y37" i="16"/>
  <c r="AB37" i="16"/>
  <c r="AD37" i="16"/>
  <c r="U124" i="16"/>
  <c r="P39" i="19" l="1"/>
  <c r="Q39" i="19" s="1"/>
  <c r="R39" i="19" s="1"/>
  <c r="S39" i="19" s="1"/>
  <c r="T39" i="19" s="1"/>
  <c r="V39" i="19" s="1"/>
  <c r="K39" i="17"/>
  <c r="P39" i="17" s="1"/>
  <c r="Q39" i="17" s="1"/>
  <c r="R39" i="17" s="1"/>
  <c r="S39" i="17" s="1"/>
  <c r="N39" i="17"/>
  <c r="F131" i="20"/>
  <c r="Z130" i="20"/>
  <c r="P41" i="20"/>
  <c r="N41" i="20"/>
  <c r="F130" i="19"/>
  <c r="Z129" i="19"/>
  <c r="F130" i="18"/>
  <c r="Z129" i="18"/>
  <c r="Z130" i="17"/>
  <c r="AA37" i="16"/>
  <c r="V121" i="14"/>
  <c r="AO124" i="16"/>
  <c r="U126" i="12"/>
  <c r="AO125" i="12"/>
  <c r="U126" i="11"/>
  <c r="AO126" i="11" s="1"/>
  <c r="U126" i="10"/>
  <c r="AO126" i="10" s="1"/>
  <c r="Z37" i="16"/>
  <c r="AE37" i="16" s="1"/>
  <c r="AC37" i="16"/>
  <c r="U125" i="16"/>
  <c r="G40" i="19" l="1"/>
  <c r="T39" i="17"/>
  <c r="V39" i="17" s="1"/>
  <c r="G40" i="17"/>
  <c r="H40" i="19"/>
  <c r="U40" i="19"/>
  <c r="W39" i="19"/>
  <c r="X39" i="19" s="1"/>
  <c r="Y39" i="19"/>
  <c r="Q41" i="20"/>
  <c r="R41" i="20" s="1"/>
  <c r="S41" i="20" s="1"/>
  <c r="F132" i="20"/>
  <c r="Z131" i="20"/>
  <c r="F131" i="19"/>
  <c r="Z130" i="19"/>
  <c r="Z130" i="18"/>
  <c r="F131" i="18"/>
  <c r="Z131" i="17"/>
  <c r="V122" i="14"/>
  <c r="AO125" i="16"/>
  <c r="U127" i="12"/>
  <c r="AO126" i="12"/>
  <c r="U127" i="11"/>
  <c r="AO127" i="11" s="1"/>
  <c r="U127" i="10"/>
  <c r="AO127" i="10" s="1"/>
  <c r="AF37" i="16"/>
  <c r="AG37" i="16" s="1"/>
  <c r="AH37" i="16" s="1"/>
  <c r="U126" i="16"/>
  <c r="L40" i="19" l="1"/>
  <c r="J40" i="19"/>
  <c r="K40" i="19" s="1"/>
  <c r="P40" i="19" s="1"/>
  <c r="O40" i="19"/>
  <c r="M40" i="19"/>
  <c r="I40" i="19"/>
  <c r="U40" i="17"/>
  <c r="H40" i="17"/>
  <c r="G42" i="20"/>
  <c r="U42" i="20" s="1"/>
  <c r="T41" i="20"/>
  <c r="V41" i="20" s="1"/>
  <c r="Y39" i="17"/>
  <c r="W39" i="17"/>
  <c r="X39" i="17" s="1"/>
  <c r="Z132" i="20"/>
  <c r="F133" i="20"/>
  <c r="Z131" i="19"/>
  <c r="F132" i="19"/>
  <c r="F132" i="18"/>
  <c r="Z131" i="18"/>
  <c r="Z132" i="17"/>
  <c r="V123" i="14"/>
  <c r="AO126" i="16"/>
  <c r="V38" i="16"/>
  <c r="AJ38" i="16" s="1"/>
  <c r="AI37" i="16"/>
  <c r="AK37" i="16" s="1"/>
  <c r="U128" i="12"/>
  <c r="AO127" i="12"/>
  <c r="U128" i="11"/>
  <c r="AO128" i="11" s="1"/>
  <c r="U128" i="10"/>
  <c r="AO128" i="10" s="1"/>
  <c r="U127" i="16"/>
  <c r="H42" i="20" l="1"/>
  <c r="Y41" i="20"/>
  <c r="W41" i="20"/>
  <c r="X41" i="20" s="1"/>
  <c r="I40" i="17"/>
  <c r="L40" i="17"/>
  <c r="M40" i="17"/>
  <c r="J40" i="17"/>
  <c r="O40" i="17"/>
  <c r="N40" i="19"/>
  <c r="Q40" i="19" s="1"/>
  <c r="R40" i="19" s="1"/>
  <c r="S40" i="19" s="1"/>
  <c r="F134" i="20"/>
  <c r="Z133" i="20"/>
  <c r="L42" i="20"/>
  <c r="M42" i="20"/>
  <c r="O42" i="20"/>
  <c r="J42" i="20"/>
  <c r="I42" i="20"/>
  <c r="F133" i="19"/>
  <c r="Z132" i="19"/>
  <c r="F133" i="18"/>
  <c r="Z132" i="18"/>
  <c r="Z133" i="17"/>
  <c r="AL37" i="16"/>
  <c r="AM37" i="16" s="1"/>
  <c r="AN37" i="16"/>
  <c r="V124" i="14"/>
  <c r="AO127" i="16"/>
  <c r="W35" i="14"/>
  <c r="U129" i="12"/>
  <c r="AO128" i="12"/>
  <c r="U129" i="11"/>
  <c r="AO129" i="11" s="1"/>
  <c r="U129" i="10"/>
  <c r="AO129" i="10" s="1"/>
  <c r="W38" i="16"/>
  <c r="AB38" i="16" s="1"/>
  <c r="U128" i="16"/>
  <c r="K40" i="17" l="1"/>
  <c r="N40" i="17"/>
  <c r="T40" i="19"/>
  <c r="V40" i="19" s="1"/>
  <c r="G41" i="19"/>
  <c r="P40" i="17"/>
  <c r="N42" i="20"/>
  <c r="F135" i="20"/>
  <c r="Z134" i="20"/>
  <c r="K42" i="20"/>
  <c r="P42" i="20" s="1"/>
  <c r="Q42" i="20" s="1"/>
  <c r="R42" i="20" s="1"/>
  <c r="S42" i="20" s="1"/>
  <c r="F134" i="19"/>
  <c r="Z133" i="19"/>
  <c r="F134" i="18"/>
  <c r="Z133" i="18"/>
  <c r="Z134" i="17"/>
  <c r="V125" i="14"/>
  <c r="AO128" i="16"/>
  <c r="AA38" i="16"/>
  <c r="AD38" i="16"/>
  <c r="X38" i="16"/>
  <c r="Y38" i="16"/>
  <c r="U130" i="12"/>
  <c r="AO129" i="12"/>
  <c r="U130" i="11"/>
  <c r="AO130" i="11" s="1"/>
  <c r="U130" i="10"/>
  <c r="AO130" i="10" s="1"/>
  <c r="U129" i="16"/>
  <c r="Q40" i="17" l="1"/>
  <c r="R40" i="17" s="1"/>
  <c r="S40" i="17" s="1"/>
  <c r="T40" i="17"/>
  <c r="V40" i="17" s="1"/>
  <c r="G41" i="17"/>
  <c r="H41" i="19"/>
  <c r="U41" i="19"/>
  <c r="G43" i="20"/>
  <c r="U43" i="20" s="1"/>
  <c r="T42" i="20"/>
  <c r="V42" i="20" s="1"/>
  <c r="W42" i="20" s="1"/>
  <c r="Y40" i="19"/>
  <c r="W40" i="19"/>
  <c r="X40" i="19" s="1"/>
  <c r="F136" i="20"/>
  <c r="Z135" i="20"/>
  <c r="F135" i="19"/>
  <c r="Z134" i="19"/>
  <c r="Z134" i="18"/>
  <c r="F135" i="18"/>
  <c r="Z135" i="17"/>
  <c r="V126" i="14"/>
  <c r="AO129" i="16"/>
  <c r="Z38" i="16"/>
  <c r="AE38" i="16" s="1"/>
  <c r="AC38" i="16"/>
  <c r="U131" i="12"/>
  <c r="AO130" i="12"/>
  <c r="U131" i="11"/>
  <c r="AO131" i="11" s="1"/>
  <c r="U131" i="10"/>
  <c r="AO131" i="10" s="1"/>
  <c r="U130" i="16"/>
  <c r="M41" i="19" l="1"/>
  <c r="J41" i="19"/>
  <c r="I41" i="19"/>
  <c r="O41" i="19"/>
  <c r="L41" i="19"/>
  <c r="H41" i="17"/>
  <c r="U41" i="17"/>
  <c r="W40" i="17"/>
  <c r="X40" i="17" s="1"/>
  <c r="Y40" i="17"/>
  <c r="Z136" i="20"/>
  <c r="F137" i="20"/>
  <c r="H43" i="20"/>
  <c r="X42" i="20"/>
  <c r="Y42" i="20"/>
  <c r="Z135" i="19"/>
  <c r="F136" i="19"/>
  <c r="F136" i="18"/>
  <c r="Z135" i="18"/>
  <c r="Z136" i="17"/>
  <c r="V127" i="14"/>
  <c r="AO130" i="16"/>
  <c r="AF38" i="16"/>
  <c r="AG38" i="16" s="1"/>
  <c r="AH38" i="16" s="1"/>
  <c r="U132" i="12"/>
  <c r="AO131" i="12"/>
  <c r="U132" i="11"/>
  <c r="AO132" i="11" s="1"/>
  <c r="U132" i="10"/>
  <c r="AO132" i="10" s="1"/>
  <c r="U131" i="16"/>
  <c r="J41" i="17" l="1"/>
  <c r="I41" i="17"/>
  <c r="L41" i="17"/>
  <c r="N41" i="17" s="1"/>
  <c r="O41" i="17"/>
  <c r="M41" i="17"/>
  <c r="K41" i="19"/>
  <c r="P41" i="19" s="1"/>
  <c r="Q41" i="19" s="1"/>
  <c r="R41" i="19" s="1"/>
  <c r="S41" i="19" s="1"/>
  <c r="N41" i="19"/>
  <c r="O43" i="20"/>
  <c r="J43" i="20"/>
  <c r="L43" i="20"/>
  <c r="M43" i="20"/>
  <c r="I43" i="20"/>
  <c r="F138" i="20"/>
  <c r="Z137" i="20"/>
  <c r="Z136" i="19"/>
  <c r="F137" i="19"/>
  <c r="F137" i="18"/>
  <c r="Z136" i="18"/>
  <c r="Z137" i="17"/>
  <c r="V128" i="14"/>
  <c r="AO131" i="16"/>
  <c r="V39" i="16"/>
  <c r="AJ39" i="16" s="1"/>
  <c r="AI38" i="16"/>
  <c r="AK38" i="16" s="1"/>
  <c r="U133" i="12"/>
  <c r="AO132" i="12"/>
  <c r="U133" i="11"/>
  <c r="AO133" i="11" s="1"/>
  <c r="U133" i="10"/>
  <c r="AO133" i="10" s="1"/>
  <c r="U132" i="16"/>
  <c r="K43" i="20" l="1"/>
  <c r="T41" i="19"/>
  <c r="V41" i="19" s="1"/>
  <c r="G42" i="19"/>
  <c r="K41" i="17"/>
  <c r="P41" i="17" s="1"/>
  <c r="Q41" i="17" s="1"/>
  <c r="R41" i="17" s="1"/>
  <c r="S41" i="17" s="1"/>
  <c r="N43" i="20"/>
  <c r="F139" i="20"/>
  <c r="Z138" i="20"/>
  <c r="P43" i="20"/>
  <c r="Q43" i="20" s="1"/>
  <c r="R43" i="20" s="1"/>
  <c r="S43" i="20" s="1"/>
  <c r="Z137" i="19"/>
  <c r="F138" i="19"/>
  <c r="F138" i="18"/>
  <c r="Z137" i="18"/>
  <c r="Z138" i="17"/>
  <c r="AN38" i="16"/>
  <c r="AL38" i="16"/>
  <c r="AM38" i="16" s="1"/>
  <c r="W39" i="16"/>
  <c r="AD39" i="16" s="1"/>
  <c r="V129" i="14"/>
  <c r="AO132" i="16"/>
  <c r="W36" i="14"/>
  <c r="U134" i="12"/>
  <c r="AO133" i="12"/>
  <c r="U134" i="11"/>
  <c r="AO134" i="11" s="1"/>
  <c r="U134" i="10"/>
  <c r="AO134" i="10" s="1"/>
  <c r="X39" i="16"/>
  <c r="Y39" i="16"/>
  <c r="U133" i="16"/>
  <c r="T41" i="17" l="1"/>
  <c r="V41" i="17" s="1"/>
  <c r="G42" i="17"/>
  <c r="U42" i="19"/>
  <c r="H42" i="19"/>
  <c r="G44" i="20"/>
  <c r="U44" i="20" s="1"/>
  <c r="T43" i="20"/>
  <c r="V43" i="20" s="1"/>
  <c r="W43" i="20" s="1"/>
  <c r="Y41" i="19"/>
  <c r="W41" i="19"/>
  <c r="X41" i="19" s="1"/>
  <c r="F140" i="20"/>
  <c r="Z139" i="20"/>
  <c r="F139" i="19"/>
  <c r="Z138" i="19"/>
  <c r="Z138" i="18"/>
  <c r="F139" i="18"/>
  <c r="Z139" i="17"/>
  <c r="AA39" i="16"/>
  <c r="AB39" i="16"/>
  <c r="V130" i="14"/>
  <c r="AO133" i="16"/>
  <c r="Z39" i="16"/>
  <c r="AE39" i="16" s="1"/>
  <c r="U135" i="12"/>
  <c r="AO134" i="12"/>
  <c r="U135" i="11"/>
  <c r="AO135" i="11" s="1"/>
  <c r="U135" i="10"/>
  <c r="AO135" i="10" s="1"/>
  <c r="U134" i="16"/>
  <c r="AC39" i="16"/>
  <c r="L42" i="19" l="1"/>
  <c r="M42" i="19"/>
  <c r="I42" i="19"/>
  <c r="J42" i="19"/>
  <c r="K42" i="19" s="1"/>
  <c r="O42" i="19"/>
  <c r="U42" i="17"/>
  <c r="H42" i="17"/>
  <c r="Y41" i="17"/>
  <c r="W41" i="17"/>
  <c r="X41" i="17" s="1"/>
  <c r="Z140" i="20"/>
  <c r="F141" i="20"/>
  <c r="H44" i="20"/>
  <c r="X43" i="20"/>
  <c r="Y43" i="20"/>
  <c r="F140" i="19"/>
  <c r="Z139" i="19"/>
  <c r="F140" i="18"/>
  <c r="Z139" i="18"/>
  <c r="Z140" i="17"/>
  <c r="V131" i="14"/>
  <c r="AO134" i="16"/>
  <c r="U136" i="12"/>
  <c r="AO135" i="12"/>
  <c r="U136" i="11"/>
  <c r="AO136" i="11" s="1"/>
  <c r="U136" i="10"/>
  <c r="AO136" i="10" s="1"/>
  <c r="AF39" i="16"/>
  <c r="AG39" i="16" s="1"/>
  <c r="AH39" i="16" s="1"/>
  <c r="U135" i="16"/>
  <c r="I42" i="17" l="1"/>
  <c r="M42" i="17"/>
  <c r="J42" i="17"/>
  <c r="K42" i="17" s="1"/>
  <c r="L42" i="17"/>
  <c r="N42" i="17" s="1"/>
  <c r="O42" i="17"/>
  <c r="P42" i="19"/>
  <c r="Q42" i="19" s="1"/>
  <c r="R42" i="19" s="1"/>
  <c r="S42" i="19" s="1"/>
  <c r="N42" i="19"/>
  <c r="F142" i="20"/>
  <c r="Z141" i="20"/>
  <c r="J44" i="20"/>
  <c r="M44" i="20"/>
  <c r="I44" i="20"/>
  <c r="O44" i="20"/>
  <c r="L44" i="20"/>
  <c r="F141" i="19"/>
  <c r="Z140" i="19"/>
  <c r="F141" i="18"/>
  <c r="Z140" i="18"/>
  <c r="Z141" i="17"/>
  <c r="V132" i="14"/>
  <c r="AO135" i="16"/>
  <c r="V40" i="16"/>
  <c r="AJ40" i="16" s="1"/>
  <c r="AI39" i="16"/>
  <c r="AK39" i="16" s="1"/>
  <c r="U137" i="12"/>
  <c r="AO136" i="12"/>
  <c r="U137" i="11"/>
  <c r="AO137" i="11" s="1"/>
  <c r="U137" i="10"/>
  <c r="AO137" i="10" s="1"/>
  <c r="U136" i="16"/>
  <c r="T42" i="19" l="1"/>
  <c r="V42" i="19" s="1"/>
  <c r="G43" i="19"/>
  <c r="K44" i="20"/>
  <c r="P42" i="17"/>
  <c r="Q42" i="17" s="1"/>
  <c r="R42" i="17" s="1"/>
  <c r="S42" i="17" s="1"/>
  <c r="F143" i="20"/>
  <c r="Z142" i="20"/>
  <c r="N44" i="20"/>
  <c r="P44" i="20"/>
  <c r="Q44" i="20" s="1"/>
  <c r="R44" i="20" s="1"/>
  <c r="S44" i="20" s="1"/>
  <c r="F142" i="19"/>
  <c r="Z141" i="19"/>
  <c r="F142" i="18"/>
  <c r="Z141" i="18"/>
  <c r="Z142" i="17"/>
  <c r="V133" i="14"/>
  <c r="AO136" i="16"/>
  <c r="AL39" i="16"/>
  <c r="AM39" i="16" s="1"/>
  <c r="AN39" i="16"/>
  <c r="W37" i="14"/>
  <c r="U138" i="12"/>
  <c r="AO137" i="12"/>
  <c r="U138" i="11"/>
  <c r="AO138" i="11" s="1"/>
  <c r="U138" i="10"/>
  <c r="AO138" i="10" s="1"/>
  <c r="W40" i="16"/>
  <c r="U137" i="16"/>
  <c r="G45" i="20" l="1"/>
  <c r="U45" i="20" s="1"/>
  <c r="T44" i="20"/>
  <c r="U43" i="19"/>
  <c r="H43" i="19"/>
  <c r="T42" i="17"/>
  <c r="V42" i="17" s="1"/>
  <c r="G43" i="17"/>
  <c r="W42" i="19"/>
  <c r="X42" i="19" s="1"/>
  <c r="Y42" i="19"/>
  <c r="V44" i="20"/>
  <c r="W44" i="20" s="1"/>
  <c r="F144" i="20"/>
  <c r="Z143" i="20"/>
  <c r="Z142" i="19"/>
  <c r="F143" i="19"/>
  <c r="Z142" i="18"/>
  <c r="F143" i="18"/>
  <c r="Z143" i="17"/>
  <c r="V134" i="14"/>
  <c r="AO137" i="16"/>
  <c r="U139" i="12"/>
  <c r="AO138" i="12"/>
  <c r="U139" i="11"/>
  <c r="AO139" i="11" s="1"/>
  <c r="U139" i="10"/>
  <c r="AO139" i="10" s="1"/>
  <c r="U138" i="16"/>
  <c r="AB40" i="16"/>
  <c r="AA40" i="16"/>
  <c r="AD40" i="16"/>
  <c r="X40" i="16"/>
  <c r="Y40" i="16"/>
  <c r="J43" i="19" l="1"/>
  <c r="M43" i="19"/>
  <c r="I43" i="19"/>
  <c r="O43" i="19"/>
  <c r="L43" i="19"/>
  <c r="H43" i="17"/>
  <c r="U43" i="17"/>
  <c r="W42" i="17"/>
  <c r="X42" i="17" s="1"/>
  <c r="Y42" i="17"/>
  <c r="Z144" i="20"/>
  <c r="F145" i="20"/>
  <c r="H45" i="20"/>
  <c r="X44" i="20"/>
  <c r="Y44" i="20"/>
  <c r="F144" i="19"/>
  <c r="Z143" i="19"/>
  <c r="F144" i="18"/>
  <c r="Z143" i="18"/>
  <c r="Z144" i="17"/>
  <c r="V135" i="14"/>
  <c r="AO138" i="16"/>
  <c r="Z40" i="16"/>
  <c r="AE40" i="16" s="1"/>
  <c r="U140" i="12"/>
  <c r="AO139" i="12"/>
  <c r="U140" i="11"/>
  <c r="AO140" i="11" s="1"/>
  <c r="U140" i="10"/>
  <c r="AO140" i="10" s="1"/>
  <c r="AC40" i="16"/>
  <c r="U139" i="16"/>
  <c r="N43" i="19" l="1"/>
  <c r="M43" i="17"/>
  <c r="I43" i="17"/>
  <c r="J43" i="17"/>
  <c r="K43" i="17" s="1"/>
  <c r="L43" i="17"/>
  <c r="O43" i="17"/>
  <c r="K43" i="19"/>
  <c r="P43" i="19" s="1"/>
  <c r="Q43" i="19" s="1"/>
  <c r="R43" i="19" s="1"/>
  <c r="S43" i="19" s="1"/>
  <c r="F146" i="20"/>
  <c r="Z145" i="20"/>
  <c r="M45" i="20"/>
  <c r="I45" i="20"/>
  <c r="L45" i="20"/>
  <c r="O45" i="20"/>
  <c r="J45" i="20"/>
  <c r="F145" i="19"/>
  <c r="Z144" i="19"/>
  <c r="F145" i="18"/>
  <c r="Z144" i="18"/>
  <c r="Z145" i="17"/>
  <c r="V136" i="14"/>
  <c r="AO139" i="16"/>
  <c r="AF40" i="16"/>
  <c r="AG40" i="16" s="1"/>
  <c r="AH40" i="16" s="1"/>
  <c r="U141" i="12"/>
  <c r="AO140" i="12"/>
  <c r="U141" i="11"/>
  <c r="AO141" i="11" s="1"/>
  <c r="U141" i="10"/>
  <c r="AO141" i="10" s="1"/>
  <c r="U140" i="16"/>
  <c r="N43" i="17" l="1"/>
  <c r="T43" i="19"/>
  <c r="V43" i="19" s="1"/>
  <c r="G44" i="19"/>
  <c r="P43" i="17"/>
  <c r="Q43" i="17" s="1"/>
  <c r="R43" i="17" s="1"/>
  <c r="S43" i="17" s="1"/>
  <c r="K45" i="20"/>
  <c r="P45" i="20" s="1"/>
  <c r="F147" i="20"/>
  <c r="Z146" i="20"/>
  <c r="N45" i="20"/>
  <c r="F146" i="19"/>
  <c r="Z145" i="19"/>
  <c r="F146" i="18"/>
  <c r="Z145" i="18"/>
  <c r="Z146" i="17"/>
  <c r="V137" i="14"/>
  <c r="AO140" i="16"/>
  <c r="V41" i="16"/>
  <c r="AJ41" i="16" s="1"/>
  <c r="AI40" i="16"/>
  <c r="AK40" i="16" s="1"/>
  <c r="U142" i="12"/>
  <c r="AO141" i="12"/>
  <c r="U142" i="11"/>
  <c r="AO142" i="11" s="1"/>
  <c r="U142" i="10"/>
  <c r="AO142" i="10" s="1"/>
  <c r="U141" i="16"/>
  <c r="T43" i="17" l="1"/>
  <c r="V43" i="17" s="1"/>
  <c r="G44" i="17"/>
  <c r="H44" i="19"/>
  <c r="U44" i="19"/>
  <c r="W43" i="19"/>
  <c r="X43" i="19" s="1"/>
  <c r="Y43" i="19"/>
  <c r="F148" i="20"/>
  <c r="Z147" i="20"/>
  <c r="Q45" i="20"/>
  <c r="R45" i="20" s="1"/>
  <c r="S45" i="20" s="1"/>
  <c r="Z146" i="19"/>
  <c r="F147" i="19"/>
  <c r="F147" i="18"/>
  <c r="Z146" i="18"/>
  <c r="Z147" i="17"/>
  <c r="V138" i="14"/>
  <c r="AO141" i="16"/>
  <c r="AN40" i="16"/>
  <c r="AL40" i="16"/>
  <c r="AM40" i="16" s="1"/>
  <c r="W41" i="16"/>
  <c r="AB41" i="16" s="1"/>
  <c r="W38" i="14"/>
  <c r="U143" i="12"/>
  <c r="AO142" i="12"/>
  <c r="U143" i="11"/>
  <c r="AO143" i="11" s="1"/>
  <c r="U143" i="10"/>
  <c r="AO143" i="10" s="1"/>
  <c r="U142" i="16"/>
  <c r="Y41" i="16"/>
  <c r="AD41" i="16"/>
  <c r="X41" i="16"/>
  <c r="L44" i="19" l="1"/>
  <c r="J44" i="19"/>
  <c r="O44" i="19"/>
  <c r="I44" i="19"/>
  <c r="M44" i="19"/>
  <c r="H44" i="17"/>
  <c r="U44" i="17"/>
  <c r="G46" i="20"/>
  <c r="U46" i="20" s="1"/>
  <c r="T45" i="20"/>
  <c r="W43" i="17"/>
  <c r="X43" i="17" s="1"/>
  <c r="Y43" i="17"/>
  <c r="V45" i="20"/>
  <c r="W45" i="20" s="1"/>
  <c r="Z148" i="20"/>
  <c r="F149" i="20"/>
  <c r="F148" i="19"/>
  <c r="Z147" i="19"/>
  <c r="F148" i="18"/>
  <c r="Z147" i="18"/>
  <c r="Z148" i="17"/>
  <c r="V139" i="14"/>
  <c r="AO142" i="16"/>
  <c r="AA41" i="16"/>
  <c r="AC41" i="16" s="1"/>
  <c r="Z41" i="16"/>
  <c r="AE41" i="16" s="1"/>
  <c r="U144" i="12"/>
  <c r="AO143" i="12"/>
  <c r="U144" i="11"/>
  <c r="AO144" i="11" s="1"/>
  <c r="U144" i="10"/>
  <c r="AO144" i="10" s="1"/>
  <c r="U143" i="16"/>
  <c r="J44" i="17" l="1"/>
  <c r="O44" i="17"/>
  <c r="I44" i="17"/>
  <c r="L44" i="17"/>
  <c r="M44" i="17"/>
  <c r="K44" i="19"/>
  <c r="P44" i="19" s="1"/>
  <c r="Q44" i="19" s="1"/>
  <c r="R44" i="19" s="1"/>
  <c r="S44" i="19" s="1"/>
  <c r="N44" i="19"/>
  <c r="F150" i="20"/>
  <c r="Z149" i="20"/>
  <c r="H46" i="20"/>
  <c r="Y45" i="20"/>
  <c r="X45" i="20"/>
  <c r="F149" i="19"/>
  <c r="Z148" i="19"/>
  <c r="Z148" i="18"/>
  <c r="F149" i="18"/>
  <c r="Z149" i="17"/>
  <c r="V140" i="14"/>
  <c r="AO143" i="16"/>
  <c r="U145" i="12"/>
  <c r="AO144" i="12"/>
  <c r="U145" i="11"/>
  <c r="AO145" i="11" s="1"/>
  <c r="U145" i="10"/>
  <c r="AO145" i="10" s="1"/>
  <c r="AF41" i="16"/>
  <c r="AG41" i="16" s="1"/>
  <c r="AH41" i="16" s="1"/>
  <c r="U144" i="16"/>
  <c r="T44" i="19" l="1"/>
  <c r="V44" i="19" s="1"/>
  <c r="G45" i="19"/>
  <c r="K44" i="17"/>
  <c r="P44" i="17" s="1"/>
  <c r="N44" i="17"/>
  <c r="L46" i="20"/>
  <c r="O46" i="20"/>
  <c r="I46" i="20"/>
  <c r="J46" i="20"/>
  <c r="M46" i="20"/>
  <c r="F151" i="20"/>
  <c r="Z150" i="20"/>
  <c r="F150" i="19"/>
  <c r="Z149" i="19"/>
  <c r="F150" i="18"/>
  <c r="Z149" i="18"/>
  <c r="Z150" i="17"/>
  <c r="V141" i="14"/>
  <c r="AO144" i="16"/>
  <c r="V42" i="16"/>
  <c r="AJ42" i="16" s="1"/>
  <c r="AI41" i="16"/>
  <c r="AK41" i="16" s="1"/>
  <c r="U146" i="12"/>
  <c r="AO145" i="12"/>
  <c r="U146" i="11"/>
  <c r="AO146" i="11" s="1"/>
  <c r="U146" i="10"/>
  <c r="AO146" i="10" s="1"/>
  <c r="U145" i="16"/>
  <c r="U45" i="19" l="1"/>
  <c r="H45" i="19"/>
  <c r="Q44" i="17"/>
  <c r="R44" i="17" s="1"/>
  <c r="S44" i="17" s="1"/>
  <c r="W44" i="19"/>
  <c r="X44" i="19" s="1"/>
  <c r="Y44" i="19"/>
  <c r="F152" i="20"/>
  <c r="Z151" i="20"/>
  <c r="P46" i="20"/>
  <c r="N46" i="20"/>
  <c r="K46" i="20"/>
  <c r="Z150" i="19"/>
  <c r="F151" i="19"/>
  <c r="F151" i="18"/>
  <c r="Z150" i="18"/>
  <c r="Z151" i="17"/>
  <c r="AL41" i="16"/>
  <c r="AM41" i="16" s="1"/>
  <c r="AN41" i="16"/>
  <c r="W42" i="16"/>
  <c r="AA42" i="16" s="1"/>
  <c r="V142" i="14"/>
  <c r="AO145" i="16"/>
  <c r="W39" i="14"/>
  <c r="U147" i="12"/>
  <c r="AO146" i="12"/>
  <c r="U147" i="11"/>
  <c r="AO147" i="11" s="1"/>
  <c r="U147" i="10"/>
  <c r="AO147" i="10" s="1"/>
  <c r="AD42" i="16"/>
  <c r="X42" i="16"/>
  <c r="U146" i="16"/>
  <c r="T44" i="17" l="1"/>
  <c r="V44" i="17" s="1"/>
  <c r="G45" i="17"/>
  <c r="O45" i="19"/>
  <c r="M45" i="19"/>
  <c r="J45" i="19"/>
  <c r="I45" i="19"/>
  <c r="L45" i="19"/>
  <c r="Q46" i="20"/>
  <c r="R46" i="20" s="1"/>
  <c r="S46" i="20" s="1"/>
  <c r="Z152" i="20"/>
  <c r="F153" i="20"/>
  <c r="F152" i="19"/>
  <c r="Z151" i="19"/>
  <c r="F152" i="18"/>
  <c r="Z151" i="18"/>
  <c r="Z152" i="17"/>
  <c r="Y42" i="16"/>
  <c r="AB42" i="16"/>
  <c r="AC42" i="16" s="1"/>
  <c r="V143" i="14"/>
  <c r="AO146" i="16"/>
  <c r="U148" i="12"/>
  <c r="AO147" i="12"/>
  <c r="U148" i="11"/>
  <c r="AO148" i="11" s="1"/>
  <c r="U148" i="10"/>
  <c r="AO148" i="10" s="1"/>
  <c r="Z42" i="16"/>
  <c r="AE42" i="16" s="1"/>
  <c r="U147" i="16"/>
  <c r="N45" i="19" l="1"/>
  <c r="G47" i="20"/>
  <c r="U47" i="20" s="1"/>
  <c r="T46" i="20"/>
  <c r="H45" i="17"/>
  <c r="U45" i="17"/>
  <c r="K45" i="19"/>
  <c r="P45" i="19" s="1"/>
  <c r="Q45" i="19" s="1"/>
  <c r="R45" i="19" s="1"/>
  <c r="S45" i="19" s="1"/>
  <c r="Y44" i="17"/>
  <c r="W44" i="17"/>
  <c r="X44" i="17" s="1"/>
  <c r="V46" i="20"/>
  <c r="W46" i="20" s="1"/>
  <c r="F154" i="20"/>
  <c r="Z153" i="20"/>
  <c r="X46" i="20"/>
  <c r="Y46" i="20"/>
  <c r="F153" i="19"/>
  <c r="Z152" i="19"/>
  <c r="F153" i="18"/>
  <c r="Z152" i="18"/>
  <c r="Z153" i="17"/>
  <c r="V144" i="14"/>
  <c r="AO147" i="16"/>
  <c r="U149" i="12"/>
  <c r="AO148" i="12"/>
  <c r="U149" i="11"/>
  <c r="AO149" i="11" s="1"/>
  <c r="U149" i="10"/>
  <c r="AO149" i="10" s="1"/>
  <c r="AF42" i="16"/>
  <c r="AG42" i="16" s="1"/>
  <c r="AH42" i="16" s="1"/>
  <c r="U148" i="16"/>
  <c r="G46" i="19" l="1"/>
  <c r="T45" i="19"/>
  <c r="V45" i="19" s="1"/>
  <c r="O45" i="17"/>
  <c r="J45" i="17"/>
  <c r="K45" i="17" s="1"/>
  <c r="M45" i="17"/>
  <c r="I45" i="17"/>
  <c r="L45" i="17"/>
  <c r="H47" i="20"/>
  <c r="O47" i="20" s="1"/>
  <c r="F155" i="20"/>
  <c r="Z154" i="20"/>
  <c r="F154" i="19"/>
  <c r="Z153" i="19"/>
  <c r="Z153" i="18"/>
  <c r="F154" i="18"/>
  <c r="Z154" i="17"/>
  <c r="V145" i="14"/>
  <c r="AO148" i="16"/>
  <c r="V43" i="16"/>
  <c r="AJ43" i="16" s="1"/>
  <c r="AI42" i="16"/>
  <c r="AK42" i="16" s="1"/>
  <c r="U150" i="12"/>
  <c r="AO149" i="12"/>
  <c r="U150" i="11"/>
  <c r="AO150" i="11" s="1"/>
  <c r="U150" i="10"/>
  <c r="AO150" i="10" s="1"/>
  <c r="U149" i="16"/>
  <c r="N45" i="17" l="1"/>
  <c r="M47" i="20"/>
  <c r="P45" i="17"/>
  <c r="Q45" i="17" s="1"/>
  <c r="R45" i="17" s="1"/>
  <c r="S45" i="17" s="1"/>
  <c r="J47" i="20"/>
  <c r="K47" i="20" s="1"/>
  <c r="P47" i="20" s="1"/>
  <c r="Q47" i="20" s="1"/>
  <c r="R47" i="20" s="1"/>
  <c r="S47" i="20" s="1"/>
  <c r="W45" i="19"/>
  <c r="X45" i="19" s="1"/>
  <c r="Y45" i="19"/>
  <c r="L47" i="20"/>
  <c r="N47" i="20" s="1"/>
  <c r="I47" i="20"/>
  <c r="U46" i="19"/>
  <c r="H46" i="19"/>
  <c r="F156" i="20"/>
  <c r="Z155" i="20"/>
  <c r="Z154" i="19"/>
  <c r="F155" i="19"/>
  <c r="F155" i="18"/>
  <c r="Z154" i="18"/>
  <c r="Z155" i="17"/>
  <c r="AN42" i="16"/>
  <c r="AL42" i="16"/>
  <c r="AM42" i="16" s="1"/>
  <c r="V146" i="14"/>
  <c r="AO149" i="16"/>
  <c r="W43" i="16"/>
  <c r="X43" i="16" s="1"/>
  <c r="W40" i="14"/>
  <c r="U151" i="12"/>
  <c r="AO150" i="12"/>
  <c r="U151" i="11"/>
  <c r="AO151" i="11" s="1"/>
  <c r="U151" i="10"/>
  <c r="AO151" i="10" s="1"/>
  <c r="U150" i="16"/>
  <c r="Y43" i="16"/>
  <c r="AB43" i="16"/>
  <c r="AA43" i="16"/>
  <c r="G48" i="20" l="1"/>
  <c r="U48" i="20" s="1"/>
  <c r="T47" i="20"/>
  <c r="O46" i="19"/>
  <c r="J46" i="19"/>
  <c r="K46" i="19" s="1"/>
  <c r="P46" i="19" s="1"/>
  <c r="L46" i="19"/>
  <c r="I46" i="19"/>
  <c r="M46" i="19"/>
  <c r="T45" i="17"/>
  <c r="V45" i="17" s="1"/>
  <c r="G46" i="17"/>
  <c r="V47" i="20"/>
  <c r="W47" i="20" s="1"/>
  <c r="Z156" i="20"/>
  <c r="F157" i="20"/>
  <c r="F156" i="19"/>
  <c r="Z155" i="19"/>
  <c r="F156" i="18"/>
  <c r="Z155" i="18"/>
  <c r="Z156" i="17"/>
  <c r="V147" i="14"/>
  <c r="AO150" i="16"/>
  <c r="AD43" i="16"/>
  <c r="U152" i="12"/>
  <c r="AO151" i="12"/>
  <c r="U152" i="11"/>
  <c r="AO152" i="11" s="1"/>
  <c r="U152" i="10"/>
  <c r="AO152" i="10" s="1"/>
  <c r="Z43" i="16"/>
  <c r="AC43" i="16"/>
  <c r="U151" i="16"/>
  <c r="W45" i="17" l="1"/>
  <c r="X45" i="17" s="1"/>
  <c r="Y45" i="17"/>
  <c r="U46" i="17"/>
  <c r="H46" i="17"/>
  <c r="N46" i="19"/>
  <c r="Q46" i="19" s="1"/>
  <c r="R46" i="19" s="1"/>
  <c r="S46" i="19" s="1"/>
  <c r="H48" i="20"/>
  <c r="F158" i="20"/>
  <c r="Z157" i="20"/>
  <c r="X47" i="20"/>
  <c r="Y47" i="20"/>
  <c r="F157" i="19"/>
  <c r="Z156" i="19"/>
  <c r="F157" i="18"/>
  <c r="Z156" i="18"/>
  <c r="Z157" i="17"/>
  <c r="AE43" i="16"/>
  <c r="V148" i="14"/>
  <c r="AO151" i="16"/>
  <c r="AF43" i="16"/>
  <c r="AG43" i="16" s="1"/>
  <c r="AH43" i="16" s="1"/>
  <c r="U153" i="12"/>
  <c r="AO152" i="12"/>
  <c r="U153" i="11"/>
  <c r="AO153" i="11" s="1"/>
  <c r="U153" i="10"/>
  <c r="AO153" i="10" s="1"/>
  <c r="U152" i="16"/>
  <c r="G47" i="19" l="1"/>
  <c r="T46" i="19"/>
  <c r="V46" i="19" s="1"/>
  <c r="M46" i="17"/>
  <c r="O46" i="17"/>
  <c r="J46" i="17"/>
  <c r="I46" i="17"/>
  <c r="L46" i="17"/>
  <c r="N46" i="17" s="1"/>
  <c r="J48" i="20"/>
  <c r="M48" i="20"/>
  <c r="I48" i="20"/>
  <c r="L48" i="20"/>
  <c r="O48" i="20"/>
  <c r="F159" i="20"/>
  <c r="Z158" i="20"/>
  <c r="F158" i="19"/>
  <c r="Z157" i="19"/>
  <c r="Z157" i="18"/>
  <c r="F158" i="18"/>
  <c r="Z158" i="17"/>
  <c r="V149" i="14"/>
  <c r="AO152" i="16"/>
  <c r="V44" i="16"/>
  <c r="AJ44" i="16" s="1"/>
  <c r="AI43" i="16"/>
  <c r="AK43" i="16" s="1"/>
  <c r="U154" i="12"/>
  <c r="AO153" i="12"/>
  <c r="U154" i="11"/>
  <c r="AO154" i="11" s="1"/>
  <c r="U154" i="10"/>
  <c r="AO154" i="10" s="1"/>
  <c r="U153" i="16"/>
  <c r="K46" i="17" l="1"/>
  <c r="P46" i="17" s="1"/>
  <c r="Q46" i="17" s="1"/>
  <c r="R46" i="17" s="1"/>
  <c r="S46" i="17" s="1"/>
  <c r="W46" i="19"/>
  <c r="X46" i="19" s="1"/>
  <c r="Y46" i="19"/>
  <c r="U47" i="19"/>
  <c r="H47" i="19"/>
  <c r="K48" i="20"/>
  <c r="F160" i="20"/>
  <c r="Z159" i="20"/>
  <c r="P48" i="20"/>
  <c r="Q48" i="20" s="1"/>
  <c r="R48" i="20" s="1"/>
  <c r="S48" i="20" s="1"/>
  <c r="N48" i="20"/>
  <c r="Z158" i="19"/>
  <c r="F159" i="19"/>
  <c r="F159" i="18"/>
  <c r="Z158" i="18"/>
  <c r="Z159" i="17"/>
  <c r="AL43" i="16"/>
  <c r="AM43" i="16" s="1"/>
  <c r="AN43" i="16"/>
  <c r="V150" i="14"/>
  <c r="AO153" i="16"/>
  <c r="W44" i="16"/>
  <c r="X44" i="16" s="1"/>
  <c r="W41" i="14"/>
  <c r="U155" i="12"/>
  <c r="AO154" i="12"/>
  <c r="U155" i="11"/>
  <c r="AO155" i="11" s="1"/>
  <c r="U155" i="10"/>
  <c r="AO155" i="10" s="1"/>
  <c r="U154" i="16"/>
  <c r="AD44" i="16"/>
  <c r="AB44" i="16"/>
  <c r="AA44" i="16"/>
  <c r="T46" i="17" l="1"/>
  <c r="V46" i="17" s="1"/>
  <c r="G47" i="17"/>
  <c r="U47" i="17" s="1"/>
  <c r="M47" i="19"/>
  <c r="L47" i="19"/>
  <c r="N47" i="19" s="1"/>
  <c r="I47" i="19"/>
  <c r="O47" i="19"/>
  <c r="J47" i="19"/>
  <c r="G49" i="20"/>
  <c r="U49" i="20" s="1"/>
  <c r="T48" i="20"/>
  <c r="Y46" i="17"/>
  <c r="W46" i="17"/>
  <c r="X46" i="17" s="1"/>
  <c r="V48" i="20"/>
  <c r="W48" i="20" s="1"/>
  <c r="Z160" i="20"/>
  <c r="F161" i="20"/>
  <c r="F160" i="19"/>
  <c r="Z159" i="19"/>
  <c r="F160" i="18"/>
  <c r="Z159" i="18"/>
  <c r="Z160" i="17"/>
  <c r="V151" i="14"/>
  <c r="AO154" i="16"/>
  <c r="Y44" i="16"/>
  <c r="Z44" i="16" s="1"/>
  <c r="AE44" i="16"/>
  <c r="U156" i="12"/>
  <c r="AO155" i="12"/>
  <c r="U156" i="11"/>
  <c r="AO156" i="11" s="1"/>
  <c r="U156" i="10"/>
  <c r="AO156" i="10" s="1"/>
  <c r="U155" i="16"/>
  <c r="H47" i="17" l="1"/>
  <c r="L47" i="17"/>
  <c r="M47" i="17"/>
  <c r="O47" i="17"/>
  <c r="I47" i="17"/>
  <c r="J47" i="17"/>
  <c r="K47" i="19"/>
  <c r="P47" i="19" s="1"/>
  <c r="Q47" i="19" s="1"/>
  <c r="R47" i="19" s="1"/>
  <c r="S47" i="19" s="1"/>
  <c r="H49" i="20"/>
  <c r="F162" i="20"/>
  <c r="Z161" i="20"/>
  <c r="Y48" i="20"/>
  <c r="X48" i="20"/>
  <c r="F161" i="19"/>
  <c r="Z160" i="19"/>
  <c r="F161" i="18"/>
  <c r="Z160" i="18"/>
  <c r="Z161" i="17"/>
  <c r="V152" i="14"/>
  <c r="AO155" i="16"/>
  <c r="AC44" i="16"/>
  <c r="U157" i="12"/>
  <c r="AO156" i="12"/>
  <c r="U157" i="11"/>
  <c r="AO157" i="11" s="1"/>
  <c r="U157" i="10"/>
  <c r="AO157" i="10" s="1"/>
  <c r="AF44" i="16"/>
  <c r="AG44" i="16" s="1"/>
  <c r="AH44" i="16" s="1"/>
  <c r="U156" i="16"/>
  <c r="G48" i="19" l="1"/>
  <c r="U48" i="19" s="1"/>
  <c r="T47" i="19"/>
  <c r="V47" i="19" s="1"/>
  <c r="W47" i="19" s="1"/>
  <c r="K47" i="17"/>
  <c r="P47" i="17" s="1"/>
  <c r="N47" i="17"/>
  <c r="M49" i="20"/>
  <c r="I49" i="20"/>
  <c r="L49" i="20"/>
  <c r="N49" i="20" s="1"/>
  <c r="O49" i="20"/>
  <c r="J49" i="20"/>
  <c r="F163" i="20"/>
  <c r="Z162" i="20"/>
  <c r="Z161" i="19"/>
  <c r="F162" i="19"/>
  <c r="H48" i="19"/>
  <c r="X47" i="19"/>
  <c r="Y47" i="19"/>
  <c r="Z161" i="18"/>
  <c r="F162" i="18"/>
  <c r="Z162" i="17"/>
  <c r="V45" i="16"/>
  <c r="AJ45" i="16" s="1"/>
  <c r="AI44" i="16"/>
  <c r="AK44" i="16" s="1"/>
  <c r="V153" i="14"/>
  <c r="AO156" i="16"/>
  <c r="W42" i="14"/>
  <c r="U158" i="12"/>
  <c r="AO157" i="12"/>
  <c r="U158" i="11"/>
  <c r="AO158" i="11" s="1"/>
  <c r="U158" i="10"/>
  <c r="AO158" i="10" s="1"/>
  <c r="U157" i="16"/>
  <c r="W45" i="16"/>
  <c r="Q47" i="17" l="1"/>
  <c r="R47" i="17" s="1"/>
  <c r="S47" i="17" s="1"/>
  <c r="K49" i="20"/>
  <c r="P49" i="20" s="1"/>
  <c r="Q49" i="20" s="1"/>
  <c r="R49" i="20" s="1"/>
  <c r="S49" i="20" s="1"/>
  <c r="F164" i="20"/>
  <c r="Z163" i="20"/>
  <c r="F163" i="19"/>
  <c r="Z162" i="19"/>
  <c r="J48" i="19"/>
  <c r="M48" i="19"/>
  <c r="I48" i="19"/>
  <c r="L48" i="19"/>
  <c r="O48" i="19"/>
  <c r="F163" i="18"/>
  <c r="Z162" i="18"/>
  <c r="Z163" i="17"/>
  <c r="V154" i="14"/>
  <c r="AO157" i="16"/>
  <c r="AN44" i="16"/>
  <c r="AL44" i="16"/>
  <c r="AM44" i="16" s="1"/>
  <c r="U159" i="12"/>
  <c r="AO158" i="12"/>
  <c r="U159" i="11"/>
  <c r="AO159" i="11" s="1"/>
  <c r="U159" i="10"/>
  <c r="AO159" i="10" s="1"/>
  <c r="Y45" i="16"/>
  <c r="AD45" i="16"/>
  <c r="AA45" i="16"/>
  <c r="AB45" i="16"/>
  <c r="X45" i="16"/>
  <c r="U158" i="16"/>
  <c r="G50" i="20" l="1"/>
  <c r="U50" i="20" s="1"/>
  <c r="T49" i="20"/>
  <c r="T47" i="17"/>
  <c r="V47" i="17" s="1"/>
  <c r="G48" i="17"/>
  <c r="V49" i="20"/>
  <c r="W49" i="20" s="1"/>
  <c r="Z164" i="20"/>
  <c r="F165" i="20"/>
  <c r="K48" i="19"/>
  <c r="P48" i="19" s="1"/>
  <c r="N48" i="19"/>
  <c r="F164" i="19"/>
  <c r="Z163" i="19"/>
  <c r="F164" i="18"/>
  <c r="Z163" i="18"/>
  <c r="Z164" i="17"/>
  <c r="V155" i="14"/>
  <c r="AO158" i="16"/>
  <c r="U160" i="12"/>
  <c r="AO159" i="12"/>
  <c r="U160" i="11"/>
  <c r="AO160" i="11" s="1"/>
  <c r="U160" i="10"/>
  <c r="AO160" i="10" s="1"/>
  <c r="AC45" i="16"/>
  <c r="U159" i="16"/>
  <c r="Z45" i="16"/>
  <c r="AE45" i="16" s="1"/>
  <c r="H48" i="17" l="1"/>
  <c r="U48" i="17"/>
  <c r="Y47" i="17"/>
  <c r="W47" i="17"/>
  <c r="X47" i="17" s="1"/>
  <c r="H50" i="20"/>
  <c r="F166" i="20"/>
  <c r="Z165" i="20"/>
  <c r="Y49" i="20"/>
  <c r="X49" i="20"/>
  <c r="Q48" i="19"/>
  <c r="R48" i="19" s="1"/>
  <c r="F165" i="19"/>
  <c r="Z164" i="19"/>
  <c r="F165" i="18"/>
  <c r="Z164" i="18"/>
  <c r="Z165" i="17"/>
  <c r="V156" i="14"/>
  <c r="AO159" i="16"/>
  <c r="U161" i="12"/>
  <c r="AO160" i="12"/>
  <c r="U161" i="11"/>
  <c r="AO161" i="11" s="1"/>
  <c r="U161" i="10"/>
  <c r="AO161" i="10" s="1"/>
  <c r="U160" i="16"/>
  <c r="AF45" i="16"/>
  <c r="AG45" i="16" s="1"/>
  <c r="AH45" i="16" s="1"/>
  <c r="L48" i="17" l="1"/>
  <c r="I48" i="17"/>
  <c r="J48" i="17"/>
  <c r="K48" i="17" s="1"/>
  <c r="O48" i="17"/>
  <c r="M48" i="17"/>
  <c r="L50" i="20"/>
  <c r="M50" i="20"/>
  <c r="O50" i="20"/>
  <c r="J50" i="20"/>
  <c r="I50" i="20"/>
  <c r="F167" i="20"/>
  <c r="Z166" i="20"/>
  <c r="S48" i="19"/>
  <c r="G49" i="19" s="1"/>
  <c r="U49" i="19" s="1"/>
  <c r="Z165" i="19"/>
  <c r="F166" i="19"/>
  <c r="Z165" i="18"/>
  <c r="F166" i="18"/>
  <c r="Z166" i="17"/>
  <c r="V157" i="14"/>
  <c r="AO160" i="16"/>
  <c r="V46" i="16"/>
  <c r="AJ46" i="16" s="1"/>
  <c r="AI45" i="16"/>
  <c r="AK45" i="16" s="1"/>
  <c r="U162" i="12"/>
  <c r="AO161" i="12"/>
  <c r="U162" i="11"/>
  <c r="AO162" i="11" s="1"/>
  <c r="U162" i="10"/>
  <c r="AO162" i="10" s="1"/>
  <c r="U161" i="16"/>
  <c r="P48" i="17" l="1"/>
  <c r="T48" i="19"/>
  <c r="V48" i="19" s="1"/>
  <c r="Y48" i="19"/>
  <c r="W48" i="19"/>
  <c r="X48" i="19" s="1"/>
  <c r="N48" i="17"/>
  <c r="Q48" i="17" s="1"/>
  <c r="R48" i="17" s="1"/>
  <c r="S48" i="17" s="1"/>
  <c r="N50" i="20"/>
  <c r="F168" i="20"/>
  <c r="Z167" i="20"/>
  <c r="K50" i="20"/>
  <c r="P50" i="20" s="1"/>
  <c r="Q50" i="20" s="1"/>
  <c r="R50" i="20" s="1"/>
  <c r="S50" i="20" s="1"/>
  <c r="H49" i="19"/>
  <c r="Z166" i="19"/>
  <c r="F167" i="19"/>
  <c r="M49" i="19"/>
  <c r="I49" i="19"/>
  <c r="L49" i="19"/>
  <c r="O49" i="19"/>
  <c r="J49" i="19"/>
  <c r="F167" i="18"/>
  <c r="Z166" i="18"/>
  <c r="Z167" i="17"/>
  <c r="AL45" i="16"/>
  <c r="AM45" i="16" s="1"/>
  <c r="AN45" i="16"/>
  <c r="V158" i="14"/>
  <c r="AO161" i="16"/>
  <c r="W43" i="14"/>
  <c r="U163" i="12"/>
  <c r="AO162" i="12"/>
  <c r="U163" i="11"/>
  <c r="AO163" i="11" s="1"/>
  <c r="U163" i="10"/>
  <c r="AO163" i="10" s="1"/>
  <c r="U162" i="16"/>
  <c r="W46" i="16"/>
  <c r="T48" i="17" l="1"/>
  <c r="V48" i="17" s="1"/>
  <c r="G49" i="17"/>
  <c r="G51" i="20"/>
  <c r="U51" i="20" s="1"/>
  <c r="T50" i="20"/>
  <c r="V50" i="20" s="1"/>
  <c r="W50" i="20" s="1"/>
  <c r="Z168" i="20"/>
  <c r="F169" i="20"/>
  <c r="K49" i="19"/>
  <c r="P49" i="19" s="1"/>
  <c r="F168" i="19"/>
  <c r="Z167" i="19"/>
  <c r="N49" i="19"/>
  <c r="F168" i="18"/>
  <c r="Z167" i="18"/>
  <c r="Z168" i="17"/>
  <c r="V159" i="14"/>
  <c r="AO162" i="16"/>
  <c r="U164" i="12"/>
  <c r="AO163" i="12"/>
  <c r="U164" i="11"/>
  <c r="AO164" i="11" s="1"/>
  <c r="U164" i="10"/>
  <c r="AO164" i="10" s="1"/>
  <c r="X46" i="16"/>
  <c r="AD46" i="16"/>
  <c r="Y46" i="16"/>
  <c r="AB46" i="16"/>
  <c r="AA46" i="16"/>
  <c r="U163" i="16"/>
  <c r="H49" i="17" l="1"/>
  <c r="U49" i="17"/>
  <c r="W48" i="17"/>
  <c r="X48" i="17" s="1"/>
  <c r="Y48" i="17"/>
  <c r="F170" i="20"/>
  <c r="Z169" i="20"/>
  <c r="H51" i="20"/>
  <c r="Y50" i="20"/>
  <c r="X50" i="20"/>
  <c r="F169" i="19"/>
  <c r="Z168" i="19"/>
  <c r="Q49" i="19"/>
  <c r="R49" i="19" s="1"/>
  <c r="F169" i="18"/>
  <c r="Z168" i="18"/>
  <c r="Z169" i="17"/>
  <c r="V160" i="14"/>
  <c r="AO163" i="16"/>
  <c r="U165" i="12"/>
  <c r="AO164" i="12"/>
  <c r="U165" i="11"/>
  <c r="AO165" i="11" s="1"/>
  <c r="U165" i="10"/>
  <c r="AO165" i="10" s="1"/>
  <c r="Z46" i="16"/>
  <c r="AE46" i="16" s="1"/>
  <c r="U164" i="16"/>
  <c r="AC46" i="16"/>
  <c r="M49" i="17" l="1"/>
  <c r="I49" i="17"/>
  <c r="L49" i="17"/>
  <c r="N49" i="17" s="1"/>
  <c r="O49" i="17"/>
  <c r="J49" i="17"/>
  <c r="O51" i="20"/>
  <c r="J51" i="20"/>
  <c r="K51" i="20" s="1"/>
  <c r="L51" i="20"/>
  <c r="M51" i="20"/>
  <c r="I51" i="20"/>
  <c r="F171" i="20"/>
  <c r="Z170" i="20"/>
  <c r="S49" i="19"/>
  <c r="G50" i="19" s="1"/>
  <c r="U50" i="19" s="1"/>
  <c r="Z169" i="19"/>
  <c r="F170" i="19"/>
  <c r="Z169" i="18"/>
  <c r="F170" i="18"/>
  <c r="Z170" i="17"/>
  <c r="V161" i="14"/>
  <c r="AO164" i="16"/>
  <c r="U166" i="12"/>
  <c r="AO165" i="12"/>
  <c r="U166" i="11"/>
  <c r="AO166" i="11" s="1"/>
  <c r="U166" i="10"/>
  <c r="AO166" i="10" s="1"/>
  <c r="U165" i="16"/>
  <c r="AF46" i="16"/>
  <c r="AG46" i="16" s="1"/>
  <c r="AH46" i="16" s="1"/>
  <c r="K49" i="17" l="1"/>
  <c r="P49" i="17" s="1"/>
  <c r="Q49" i="17" s="1"/>
  <c r="R49" i="17" s="1"/>
  <c r="S49" i="17" s="1"/>
  <c r="T49" i="19"/>
  <c r="V49" i="19" s="1"/>
  <c r="W49" i="19" s="1"/>
  <c r="N51" i="20"/>
  <c r="P51" i="20"/>
  <c r="F172" i="20"/>
  <c r="Z171" i="20"/>
  <c r="F171" i="19"/>
  <c r="Z170" i="19"/>
  <c r="H50" i="19"/>
  <c r="Y49" i="19"/>
  <c r="X49" i="19"/>
  <c r="F171" i="18"/>
  <c r="Z170" i="18"/>
  <c r="Z171" i="17"/>
  <c r="V47" i="16"/>
  <c r="AJ47" i="16" s="1"/>
  <c r="AI46" i="16"/>
  <c r="AK46" i="16" s="1"/>
  <c r="V162" i="14"/>
  <c r="AO165" i="16"/>
  <c r="U167" i="12"/>
  <c r="AO166" i="12"/>
  <c r="U167" i="11"/>
  <c r="AO167" i="11" s="1"/>
  <c r="U167" i="10"/>
  <c r="AO167" i="10" s="1"/>
  <c r="U166" i="16"/>
  <c r="G50" i="17" l="1"/>
  <c r="T49" i="17"/>
  <c r="V49" i="17" s="1"/>
  <c r="Q51" i="20"/>
  <c r="R51" i="20" s="1"/>
  <c r="S51" i="20" s="1"/>
  <c r="H50" i="17"/>
  <c r="U50" i="17"/>
  <c r="G52" i="20"/>
  <c r="U52" i="20" s="1"/>
  <c r="T51" i="20"/>
  <c r="Y49" i="17"/>
  <c r="W49" i="17"/>
  <c r="X49" i="17" s="1"/>
  <c r="F173" i="20"/>
  <c r="Z172" i="20"/>
  <c r="V51" i="20"/>
  <c r="W51" i="20" s="1"/>
  <c r="L50" i="19"/>
  <c r="O50" i="19"/>
  <c r="J50" i="19"/>
  <c r="M50" i="19"/>
  <c r="I50" i="19"/>
  <c r="F172" i="19"/>
  <c r="Z171" i="19"/>
  <c r="F172" i="18"/>
  <c r="Z171" i="18"/>
  <c r="Z172" i="17"/>
  <c r="V163" i="14"/>
  <c r="AO166" i="16"/>
  <c r="AN46" i="16"/>
  <c r="AL46" i="16"/>
  <c r="AM46" i="16" s="1"/>
  <c r="W44" i="14"/>
  <c r="U168" i="12"/>
  <c r="AO167" i="12"/>
  <c r="U168" i="11"/>
  <c r="AO168" i="11" s="1"/>
  <c r="U168" i="10"/>
  <c r="AO168" i="10" s="1"/>
  <c r="U167" i="16"/>
  <c r="W47" i="16"/>
  <c r="J50" i="17" l="1"/>
  <c r="L50" i="17"/>
  <c r="O50" i="17"/>
  <c r="M50" i="17"/>
  <c r="I50" i="17"/>
  <c r="H52" i="20"/>
  <c r="X51" i="20"/>
  <c r="Y51" i="20"/>
  <c r="F174" i="20"/>
  <c r="Z173" i="20"/>
  <c r="K50" i="19"/>
  <c r="P50" i="19"/>
  <c r="F173" i="19"/>
  <c r="Z172" i="19"/>
  <c r="N50" i="19"/>
  <c r="Z172" i="18"/>
  <c r="F173" i="18"/>
  <c r="Z173" i="17"/>
  <c r="V164" i="14"/>
  <c r="AO167" i="16"/>
  <c r="U169" i="12"/>
  <c r="AO168" i="12"/>
  <c r="U169" i="11"/>
  <c r="AO169" i="11" s="1"/>
  <c r="U169" i="10"/>
  <c r="AO169" i="10" s="1"/>
  <c r="Y47" i="16"/>
  <c r="AD47" i="16"/>
  <c r="AA47" i="16"/>
  <c r="X47" i="16"/>
  <c r="AB47" i="16"/>
  <c r="U168" i="16"/>
  <c r="N50" i="17" l="1"/>
  <c r="K50" i="17"/>
  <c r="P50" i="17" s="1"/>
  <c r="Q50" i="17" s="1"/>
  <c r="R50" i="17" s="1"/>
  <c r="S50" i="17" s="1"/>
  <c r="J52" i="20"/>
  <c r="M52" i="20"/>
  <c r="I52" i="20"/>
  <c r="L52" i="20"/>
  <c r="O52" i="20"/>
  <c r="Z174" i="20"/>
  <c r="F175" i="20"/>
  <c r="Q50" i="19"/>
  <c r="R50" i="19" s="1"/>
  <c r="F174" i="19"/>
  <c r="Z173" i="19"/>
  <c r="F174" i="18"/>
  <c r="Z173" i="18"/>
  <c r="Z174" i="17"/>
  <c r="V165" i="14"/>
  <c r="AO168" i="16"/>
  <c r="AC47" i="16"/>
  <c r="U170" i="12"/>
  <c r="AO169" i="12"/>
  <c r="U170" i="11"/>
  <c r="AO170" i="11" s="1"/>
  <c r="U170" i="10"/>
  <c r="AO170" i="10" s="1"/>
  <c r="U169" i="16"/>
  <c r="Z47" i="16"/>
  <c r="AE47" i="16" s="1"/>
  <c r="T50" i="17" l="1"/>
  <c r="V50" i="17" s="1"/>
  <c r="G51" i="17"/>
  <c r="N52" i="20"/>
  <c r="F176" i="20"/>
  <c r="Z175" i="20"/>
  <c r="K52" i="20"/>
  <c r="P52" i="20" s="1"/>
  <c r="Q52" i="20" s="1"/>
  <c r="R52" i="20" s="1"/>
  <c r="S52" i="20" s="1"/>
  <c r="S50" i="19"/>
  <c r="G51" i="19" s="1"/>
  <c r="U51" i="19" s="1"/>
  <c r="Z174" i="19"/>
  <c r="F175" i="19"/>
  <c r="F175" i="18"/>
  <c r="Z174" i="18"/>
  <c r="Z175" i="17"/>
  <c r="V166" i="14"/>
  <c r="AO169" i="16"/>
  <c r="AF47" i="16"/>
  <c r="AG47" i="16" s="1"/>
  <c r="AH47" i="16" s="1"/>
  <c r="U171" i="12"/>
  <c r="AO170" i="12"/>
  <c r="U171" i="11"/>
  <c r="AO171" i="11" s="1"/>
  <c r="U171" i="10"/>
  <c r="AO171" i="10" s="1"/>
  <c r="U170" i="16"/>
  <c r="T50" i="19" l="1"/>
  <c r="V50" i="19" s="1"/>
  <c r="H51" i="17"/>
  <c r="U51" i="17"/>
  <c r="G53" i="20"/>
  <c r="U53" i="20" s="1"/>
  <c r="T52" i="20"/>
  <c r="W50" i="17"/>
  <c r="X50" i="17" s="1"/>
  <c r="Y50" i="17"/>
  <c r="V52" i="20"/>
  <c r="W52" i="20" s="1"/>
  <c r="F177" i="20"/>
  <c r="Z176" i="20"/>
  <c r="Y50" i="19"/>
  <c r="H51" i="19"/>
  <c r="M51" i="19" s="1"/>
  <c r="F176" i="19"/>
  <c r="Z175" i="19"/>
  <c r="J51" i="19"/>
  <c r="F176" i="18"/>
  <c r="Z175" i="18"/>
  <c r="Z176" i="17"/>
  <c r="V167" i="14"/>
  <c r="AO170" i="16"/>
  <c r="V48" i="16"/>
  <c r="AJ48" i="16" s="1"/>
  <c r="AI47" i="16"/>
  <c r="AK47" i="16" s="1"/>
  <c r="U172" i="12"/>
  <c r="AO171" i="12"/>
  <c r="U172" i="11"/>
  <c r="AO172" i="11" s="1"/>
  <c r="U172" i="10"/>
  <c r="AO172" i="10" s="1"/>
  <c r="U171" i="16"/>
  <c r="O51" i="19" l="1"/>
  <c r="L51" i="19"/>
  <c r="I51" i="19"/>
  <c r="I51" i="17"/>
  <c r="L51" i="17"/>
  <c r="O51" i="17"/>
  <c r="M51" i="17"/>
  <c r="J51" i="17"/>
  <c r="K51" i="17" s="1"/>
  <c r="W50" i="19"/>
  <c r="X50" i="19" s="1"/>
  <c r="F178" i="20"/>
  <c r="Z177" i="20"/>
  <c r="H53" i="20"/>
  <c r="X52" i="20"/>
  <c r="Y52" i="20"/>
  <c r="N51" i="19"/>
  <c r="K51" i="19"/>
  <c r="P51" i="19" s="1"/>
  <c r="F177" i="19"/>
  <c r="Z176" i="19"/>
  <c r="Z176" i="18"/>
  <c r="F177" i="18"/>
  <c r="Z177" i="17"/>
  <c r="AL47" i="16"/>
  <c r="AM47" i="16" s="1"/>
  <c r="AN47" i="16"/>
  <c r="V168" i="14"/>
  <c r="AO171" i="16"/>
  <c r="W48" i="16"/>
  <c r="W45" i="14"/>
  <c r="U173" i="12"/>
  <c r="AO172" i="12"/>
  <c r="U173" i="11"/>
  <c r="AO173" i="11" s="1"/>
  <c r="U173" i="10"/>
  <c r="AO173" i="10" s="1"/>
  <c r="AA48" i="16"/>
  <c r="AB48" i="16"/>
  <c r="X48" i="16"/>
  <c r="AD48" i="16"/>
  <c r="Y48" i="16"/>
  <c r="U172" i="16"/>
  <c r="N51" i="17" l="1"/>
  <c r="P51" i="17"/>
  <c r="Q51" i="17" s="1"/>
  <c r="R51" i="17" s="1"/>
  <c r="S51" i="17" s="1"/>
  <c r="M53" i="20"/>
  <c r="I53" i="20"/>
  <c r="L53" i="20"/>
  <c r="J53" i="20"/>
  <c r="O53" i="20"/>
  <c r="Z178" i="20"/>
  <c r="F179" i="20"/>
  <c r="Q51" i="19"/>
  <c r="R51" i="19" s="1"/>
  <c r="F178" i="19"/>
  <c r="Z177" i="19"/>
  <c r="F178" i="18"/>
  <c r="Z177" i="18"/>
  <c r="Z178" i="17"/>
  <c r="V169" i="14"/>
  <c r="AO172" i="16"/>
  <c r="U174" i="12"/>
  <c r="AO173" i="12"/>
  <c r="U174" i="11"/>
  <c r="AO174" i="11" s="1"/>
  <c r="U174" i="10"/>
  <c r="AO174" i="10" s="1"/>
  <c r="U173" i="16"/>
  <c r="Z48" i="16"/>
  <c r="AE48" i="16" s="1"/>
  <c r="AC48" i="16"/>
  <c r="T51" i="17" l="1"/>
  <c r="V51" i="17" s="1"/>
  <c r="G52" i="17"/>
  <c r="N53" i="20"/>
  <c r="Z179" i="20"/>
  <c r="F180" i="20"/>
  <c r="K53" i="20"/>
  <c r="P53" i="20" s="1"/>
  <c r="S51" i="19"/>
  <c r="G52" i="19" s="1"/>
  <c r="U52" i="19" s="1"/>
  <c r="Z178" i="19"/>
  <c r="F179" i="19"/>
  <c r="F179" i="18"/>
  <c r="Z178" i="18"/>
  <c r="Z179" i="17"/>
  <c r="V170" i="14"/>
  <c r="AO173" i="16"/>
  <c r="U175" i="12"/>
  <c r="AO174" i="12"/>
  <c r="U175" i="11"/>
  <c r="AO175" i="11" s="1"/>
  <c r="U175" i="10"/>
  <c r="AO175" i="10" s="1"/>
  <c r="AF48" i="16"/>
  <c r="AG48" i="16" s="1"/>
  <c r="AH48" i="16" s="1"/>
  <c r="U174" i="16"/>
  <c r="Q53" i="20" l="1"/>
  <c r="R53" i="20" s="1"/>
  <c r="S53" i="20" s="1"/>
  <c r="T51" i="19"/>
  <c r="V51" i="19" s="1"/>
  <c r="H52" i="17"/>
  <c r="U52" i="17"/>
  <c r="G54" i="20"/>
  <c r="U54" i="20" s="1"/>
  <c r="T53" i="20"/>
  <c r="W51" i="17"/>
  <c r="X51" i="17" s="1"/>
  <c r="Y51" i="17"/>
  <c r="V53" i="20"/>
  <c r="W53" i="20" s="1"/>
  <c r="Z180" i="20"/>
  <c r="F181" i="20"/>
  <c r="H52" i="19"/>
  <c r="I52" i="19" s="1"/>
  <c r="Y51" i="19"/>
  <c r="F180" i="19"/>
  <c r="Z179" i="19"/>
  <c r="F180" i="18"/>
  <c r="Z179" i="18"/>
  <c r="Z180" i="17"/>
  <c r="V171" i="14"/>
  <c r="AO174" i="16"/>
  <c r="V49" i="16"/>
  <c r="AJ49" i="16" s="1"/>
  <c r="AI48" i="16"/>
  <c r="AK48" i="16" s="1"/>
  <c r="U176" i="12"/>
  <c r="AO175" i="12"/>
  <c r="U176" i="11"/>
  <c r="AO176" i="11" s="1"/>
  <c r="U176" i="10"/>
  <c r="AO176" i="10" s="1"/>
  <c r="U175" i="16"/>
  <c r="J52" i="19" l="1"/>
  <c r="O52" i="19"/>
  <c r="M52" i="19"/>
  <c r="L52" i="19"/>
  <c r="N52" i="19" s="1"/>
  <c r="M52" i="17"/>
  <c r="O52" i="17"/>
  <c r="I52" i="17"/>
  <c r="J52" i="17"/>
  <c r="L52" i="17"/>
  <c r="W51" i="19"/>
  <c r="X51" i="19" s="1"/>
  <c r="H54" i="20"/>
  <c r="F182" i="20"/>
  <c r="Z181" i="20"/>
  <c r="Y53" i="20"/>
  <c r="X53" i="20"/>
  <c r="K52" i="19"/>
  <c r="P52" i="19" s="1"/>
  <c r="F181" i="19"/>
  <c r="Z180" i="19"/>
  <c r="Z180" i="18"/>
  <c r="F181" i="18"/>
  <c r="Z181" i="17"/>
  <c r="AN48" i="16"/>
  <c r="AL48" i="16"/>
  <c r="AM48" i="16" s="1"/>
  <c r="V172" i="14"/>
  <c r="AO175" i="16"/>
  <c r="W46" i="14"/>
  <c r="W49" i="16"/>
  <c r="AA49" i="16" s="1"/>
  <c r="U177" i="12"/>
  <c r="AO176" i="12"/>
  <c r="U177" i="11"/>
  <c r="AO177" i="11" s="1"/>
  <c r="U177" i="10"/>
  <c r="AO177" i="10" s="1"/>
  <c r="U176" i="16"/>
  <c r="N52" i="17" l="1"/>
  <c r="K52" i="17"/>
  <c r="P52" i="17" s="1"/>
  <c r="Q52" i="17" s="1"/>
  <c r="R52" i="17" s="1"/>
  <c r="S52" i="17" s="1"/>
  <c r="L54" i="20"/>
  <c r="O54" i="20"/>
  <c r="I54" i="20"/>
  <c r="J54" i="20"/>
  <c r="M54" i="20"/>
  <c r="Z182" i="20"/>
  <c r="F183" i="20"/>
  <c r="Q52" i="19"/>
  <c r="R52" i="19" s="1"/>
  <c r="F182" i="19"/>
  <c r="Z181" i="19"/>
  <c r="F182" i="18"/>
  <c r="Z181" i="18"/>
  <c r="Z182" i="17"/>
  <c r="V173" i="14"/>
  <c r="AO176" i="16"/>
  <c r="AD49" i="16"/>
  <c r="Y49" i="16"/>
  <c r="X49" i="16"/>
  <c r="AB49" i="16"/>
  <c r="U178" i="12"/>
  <c r="AO177" i="12"/>
  <c r="U178" i="11"/>
  <c r="AO178" i="11" s="1"/>
  <c r="U178" i="10"/>
  <c r="AO178" i="10" s="1"/>
  <c r="U177" i="16"/>
  <c r="T52" i="17" l="1"/>
  <c r="V52" i="17" s="1"/>
  <c r="G53" i="17"/>
  <c r="N54" i="20"/>
  <c r="F184" i="20"/>
  <c r="Z183" i="20"/>
  <c r="K54" i="20"/>
  <c r="P54" i="20" s="1"/>
  <c r="Q54" i="20" s="1"/>
  <c r="R54" i="20" s="1"/>
  <c r="S54" i="20" s="1"/>
  <c r="S52" i="19"/>
  <c r="T52" i="19" s="1"/>
  <c r="V52" i="19" s="1"/>
  <c r="Z182" i="19"/>
  <c r="F183" i="19"/>
  <c r="F183" i="18"/>
  <c r="Z182" i="18"/>
  <c r="Z183" i="17"/>
  <c r="V174" i="14"/>
  <c r="AO177" i="16"/>
  <c r="AC49" i="16"/>
  <c r="Z49" i="16"/>
  <c r="U179" i="12"/>
  <c r="AO178" i="12"/>
  <c r="U179" i="11"/>
  <c r="AO179" i="11" s="1"/>
  <c r="U179" i="10"/>
  <c r="AO179" i="10" s="1"/>
  <c r="U178" i="16"/>
  <c r="Y52" i="19" l="1"/>
  <c r="W52" i="19"/>
  <c r="X52" i="19" s="1"/>
  <c r="G53" i="19"/>
  <c r="U53" i="19" s="1"/>
  <c r="H53" i="17"/>
  <c r="U53" i="17"/>
  <c r="G55" i="20"/>
  <c r="U55" i="20" s="1"/>
  <c r="T54" i="20"/>
  <c r="V54" i="20" s="1"/>
  <c r="W54" i="20" s="1"/>
  <c r="Y52" i="17"/>
  <c r="W52" i="17"/>
  <c r="X52" i="17" s="1"/>
  <c r="Z184" i="20"/>
  <c r="F185" i="20"/>
  <c r="F184" i="19"/>
  <c r="Z183" i="19"/>
  <c r="F184" i="18"/>
  <c r="Z183" i="18"/>
  <c r="Z184" i="17"/>
  <c r="V175" i="14"/>
  <c r="AO178" i="16"/>
  <c r="AE49" i="16"/>
  <c r="AF49" i="16" s="1"/>
  <c r="AG49" i="16" s="1"/>
  <c r="AH49" i="16" s="1"/>
  <c r="U180" i="12"/>
  <c r="AO179" i="12"/>
  <c r="U180" i="11"/>
  <c r="AO180" i="11" s="1"/>
  <c r="U180" i="10"/>
  <c r="AO180" i="10" s="1"/>
  <c r="U179" i="16"/>
  <c r="H53" i="19" l="1"/>
  <c r="M53" i="19"/>
  <c r="I53" i="17"/>
  <c r="O53" i="17"/>
  <c r="M53" i="17"/>
  <c r="J53" i="17"/>
  <c r="L53" i="17"/>
  <c r="N53" i="17" s="1"/>
  <c r="J53" i="19"/>
  <c r="H55" i="20"/>
  <c r="F186" i="20"/>
  <c r="Z185" i="20"/>
  <c r="X54" i="20"/>
  <c r="Y54" i="20"/>
  <c r="F185" i="19"/>
  <c r="Z184" i="19"/>
  <c r="Z184" i="18"/>
  <c r="F185" i="18"/>
  <c r="Z185" i="17"/>
  <c r="V176" i="14"/>
  <c r="AO179" i="16"/>
  <c r="V50" i="16"/>
  <c r="AJ50" i="16" s="1"/>
  <c r="AI49" i="16"/>
  <c r="AK49" i="16" s="1"/>
  <c r="U181" i="12"/>
  <c r="AO180" i="12"/>
  <c r="U181" i="11"/>
  <c r="AO181" i="11" s="1"/>
  <c r="U181" i="10"/>
  <c r="AO181" i="10" s="1"/>
  <c r="U180" i="16"/>
  <c r="L53" i="19" l="1"/>
  <c r="N53" i="19" s="1"/>
  <c r="O53" i="19"/>
  <c r="I53" i="19"/>
  <c r="K53" i="19" s="1"/>
  <c r="P53" i="19" s="1"/>
  <c r="K53" i="17"/>
  <c r="P53" i="17" s="1"/>
  <c r="Q53" i="17" s="1"/>
  <c r="R53" i="17" s="1"/>
  <c r="S53" i="17" s="1"/>
  <c r="O55" i="20"/>
  <c r="L55" i="20"/>
  <c r="J55" i="20"/>
  <c r="M55" i="20"/>
  <c r="I55" i="20"/>
  <c r="Z186" i="20"/>
  <c r="F187" i="20"/>
  <c r="F186" i="19"/>
  <c r="Z185" i="19"/>
  <c r="F186" i="18"/>
  <c r="Z185" i="18"/>
  <c r="Z186" i="17"/>
  <c r="W47" i="14"/>
  <c r="AL49" i="16"/>
  <c r="AM49" i="16" s="1"/>
  <c r="AN49" i="16"/>
  <c r="V177" i="14"/>
  <c r="AO180" i="16"/>
  <c r="W50" i="16"/>
  <c r="AB50" i="16" s="1"/>
  <c r="U182" i="12"/>
  <c r="AO181" i="12"/>
  <c r="U182" i="11"/>
  <c r="AO182" i="11" s="1"/>
  <c r="U182" i="10"/>
  <c r="AO182" i="10" s="1"/>
  <c r="AD50" i="16"/>
  <c r="X50" i="16"/>
  <c r="AA50" i="16"/>
  <c r="U181" i="16"/>
  <c r="Q53" i="19" l="1"/>
  <c r="R53" i="19" s="1"/>
  <c r="T53" i="17"/>
  <c r="V53" i="17" s="1"/>
  <c r="G54" i="17"/>
  <c r="K55" i="20"/>
  <c r="N55" i="20"/>
  <c r="F188" i="20"/>
  <c r="Z187" i="20"/>
  <c r="P55" i="20"/>
  <c r="Q55" i="20" s="1"/>
  <c r="R55" i="20" s="1"/>
  <c r="S55" i="20" s="1"/>
  <c r="S53" i="19"/>
  <c r="G54" i="19" s="1"/>
  <c r="U54" i="19" s="1"/>
  <c r="Z186" i="19"/>
  <c r="F187" i="19"/>
  <c r="F187" i="18"/>
  <c r="Z186" i="18"/>
  <c r="Z187" i="17"/>
  <c r="Y50" i="16"/>
  <c r="Z50" i="16" s="1"/>
  <c r="AE50" i="16" s="1"/>
  <c r="V178" i="14"/>
  <c r="AO181" i="16"/>
  <c r="U183" i="12"/>
  <c r="AO182" i="12"/>
  <c r="U183" i="11"/>
  <c r="AO183" i="11" s="1"/>
  <c r="U183" i="10"/>
  <c r="AO183" i="10" s="1"/>
  <c r="AC50" i="16"/>
  <c r="U182" i="16"/>
  <c r="G56" i="20" l="1"/>
  <c r="U56" i="20" s="1"/>
  <c r="T55" i="20"/>
  <c r="H54" i="17"/>
  <c r="U54" i="17"/>
  <c r="T53" i="19"/>
  <c r="V53" i="19" s="1"/>
  <c r="W53" i="17"/>
  <c r="X53" i="17" s="1"/>
  <c r="Y53" i="17"/>
  <c r="V55" i="20"/>
  <c r="W55" i="20" s="1"/>
  <c r="Z188" i="20"/>
  <c r="F189" i="20"/>
  <c r="H54" i="19"/>
  <c r="M54" i="19" s="1"/>
  <c r="J54" i="19"/>
  <c r="F188" i="19"/>
  <c r="Z187" i="19"/>
  <c r="F188" i="18"/>
  <c r="Z187" i="18"/>
  <c r="Z188" i="17"/>
  <c r="V179" i="14"/>
  <c r="AO182" i="16"/>
  <c r="AF50" i="16"/>
  <c r="AG50" i="16" s="1"/>
  <c r="AH50" i="16" s="1"/>
  <c r="U184" i="12"/>
  <c r="AO183" i="12"/>
  <c r="U184" i="11"/>
  <c r="AO184" i="11" s="1"/>
  <c r="U184" i="10"/>
  <c r="AO184" i="10" s="1"/>
  <c r="U183" i="16"/>
  <c r="O54" i="19" l="1"/>
  <c r="I54" i="17"/>
  <c r="J54" i="17"/>
  <c r="K54" i="17" s="1"/>
  <c r="O54" i="17"/>
  <c r="P54" i="17" s="1"/>
  <c r="M54" i="17"/>
  <c r="L54" i="17"/>
  <c r="I54" i="19"/>
  <c r="L54" i="19"/>
  <c r="N54" i="19" s="1"/>
  <c r="Y53" i="19"/>
  <c r="W53" i="19"/>
  <c r="X53" i="19" s="1"/>
  <c r="H56" i="20"/>
  <c r="F190" i="20"/>
  <c r="Z189" i="20"/>
  <c r="X55" i="20"/>
  <c r="Y55" i="20"/>
  <c r="K54" i="19"/>
  <c r="P54" i="19" s="1"/>
  <c r="F189" i="19"/>
  <c r="Z188" i="19"/>
  <c r="Z188" i="18"/>
  <c r="F189" i="18"/>
  <c r="Z189" i="17"/>
  <c r="V180" i="14"/>
  <c r="AO183" i="16"/>
  <c r="V51" i="16"/>
  <c r="AJ51" i="16" s="1"/>
  <c r="AI50" i="16"/>
  <c r="AK50" i="16" s="1"/>
  <c r="U185" i="12"/>
  <c r="AO184" i="12"/>
  <c r="U185" i="11"/>
  <c r="AO185" i="11" s="1"/>
  <c r="U185" i="10"/>
  <c r="AO185" i="10" s="1"/>
  <c r="U184" i="16"/>
  <c r="N54" i="17" l="1"/>
  <c r="Q54" i="17" s="1"/>
  <c r="R54" i="17" s="1"/>
  <c r="S54" i="17" s="1"/>
  <c r="J56" i="20"/>
  <c r="M56" i="20"/>
  <c r="I56" i="20"/>
  <c r="L56" i="20"/>
  <c r="O56" i="20"/>
  <c r="Z190" i="20"/>
  <c r="F191" i="20"/>
  <c r="Q54" i="19"/>
  <c r="R54" i="19" s="1"/>
  <c r="F190" i="19"/>
  <c r="Z189" i="19"/>
  <c r="F190" i="18"/>
  <c r="Z189" i="18"/>
  <c r="Z190" i="17"/>
  <c r="AN50" i="16"/>
  <c r="AL50" i="16"/>
  <c r="AM50" i="16" s="1"/>
  <c r="V181" i="14"/>
  <c r="AO184" i="16"/>
  <c r="W51" i="16"/>
  <c r="W48" i="14"/>
  <c r="U186" i="12"/>
  <c r="AO185" i="12"/>
  <c r="U186" i="11"/>
  <c r="AO186" i="11" s="1"/>
  <c r="U186" i="10"/>
  <c r="AO186" i="10" s="1"/>
  <c r="AB51" i="16"/>
  <c r="AA51" i="16"/>
  <c r="Y51" i="16"/>
  <c r="X51" i="16"/>
  <c r="AD51" i="16"/>
  <c r="U185" i="16"/>
  <c r="T54" i="17" l="1"/>
  <c r="V54" i="17" s="1"/>
  <c r="G55" i="17"/>
  <c r="N56" i="20"/>
  <c r="F192" i="20"/>
  <c r="Z191" i="20"/>
  <c r="K56" i="20"/>
  <c r="P56" i="20" s="1"/>
  <c r="Q56" i="20" s="1"/>
  <c r="R56" i="20" s="1"/>
  <c r="S56" i="20" s="1"/>
  <c r="S54" i="19"/>
  <c r="G55" i="19" s="1"/>
  <c r="U55" i="19" s="1"/>
  <c r="Z190" i="19"/>
  <c r="F191" i="19"/>
  <c r="F191" i="18"/>
  <c r="Z190" i="18"/>
  <c r="Z191" i="17"/>
  <c r="V182" i="14"/>
  <c r="AO185" i="16"/>
  <c r="U187" i="12"/>
  <c r="AO186" i="12"/>
  <c r="U187" i="11"/>
  <c r="AO187" i="11" s="1"/>
  <c r="U187" i="10"/>
  <c r="AO187" i="10" s="1"/>
  <c r="Z51" i="16"/>
  <c r="AE51" i="16" s="1"/>
  <c r="AC51" i="16"/>
  <c r="U186" i="16"/>
  <c r="T54" i="19" l="1"/>
  <c r="V54" i="19" s="1"/>
  <c r="H55" i="17"/>
  <c r="U55" i="17"/>
  <c r="G57" i="20"/>
  <c r="U57" i="20" s="1"/>
  <c r="T56" i="20"/>
  <c r="Y54" i="17"/>
  <c r="W54" i="17"/>
  <c r="X54" i="17" s="1"/>
  <c r="V56" i="20"/>
  <c r="W56" i="20" s="1"/>
  <c r="Z192" i="20"/>
  <c r="F193" i="20"/>
  <c r="H55" i="19"/>
  <c r="M55" i="19" s="1"/>
  <c r="F192" i="19"/>
  <c r="Z191" i="19"/>
  <c r="J55" i="19"/>
  <c r="L55" i="19"/>
  <c r="F192" i="18"/>
  <c r="Z191" i="18"/>
  <c r="Z192" i="17"/>
  <c r="V183" i="14"/>
  <c r="AO186" i="16"/>
  <c r="U188" i="12"/>
  <c r="AO187" i="12"/>
  <c r="U188" i="11"/>
  <c r="AO188" i="11" s="1"/>
  <c r="U188" i="10"/>
  <c r="AO188" i="10" s="1"/>
  <c r="AF51" i="16"/>
  <c r="AG51" i="16" s="1"/>
  <c r="AH51" i="16" s="1"/>
  <c r="U187" i="16"/>
  <c r="O55" i="19" l="1"/>
  <c r="I55" i="19"/>
  <c r="J55" i="17"/>
  <c r="K55" i="17" s="1"/>
  <c r="O55" i="17"/>
  <c r="I55" i="17"/>
  <c r="L55" i="17"/>
  <c r="M55" i="17"/>
  <c r="Y54" i="19"/>
  <c r="W54" i="19"/>
  <c r="X54" i="19" s="1"/>
  <c r="F194" i="20"/>
  <c r="Z193" i="20"/>
  <c r="H57" i="20"/>
  <c r="Y56" i="20"/>
  <c r="X56" i="20"/>
  <c r="N55" i="19"/>
  <c r="F193" i="19"/>
  <c r="Z192" i="19"/>
  <c r="K55" i="19"/>
  <c r="Z192" i="18"/>
  <c r="F193" i="18"/>
  <c r="Z193" i="17"/>
  <c r="V184" i="14"/>
  <c r="AO187" i="16"/>
  <c r="V52" i="16"/>
  <c r="AJ52" i="16" s="1"/>
  <c r="AI51" i="16"/>
  <c r="AK51" i="16" s="1"/>
  <c r="U189" i="12"/>
  <c r="AO188" i="12"/>
  <c r="U189" i="11"/>
  <c r="AO189" i="11" s="1"/>
  <c r="U189" i="10"/>
  <c r="AO189" i="10" s="1"/>
  <c r="U188" i="16"/>
  <c r="P55" i="17" l="1"/>
  <c r="N55" i="17"/>
  <c r="M57" i="20"/>
  <c r="I57" i="20"/>
  <c r="J57" i="20"/>
  <c r="L57" i="20"/>
  <c r="O57" i="20"/>
  <c r="Z194" i="20"/>
  <c r="F195" i="20"/>
  <c r="P55" i="19"/>
  <c r="Q55" i="19" s="1"/>
  <c r="R55" i="19" s="1"/>
  <c r="F194" i="19"/>
  <c r="Z193" i="19"/>
  <c r="F194" i="18"/>
  <c r="Z193" i="18"/>
  <c r="Z194" i="17"/>
  <c r="V185" i="14"/>
  <c r="AO188" i="16"/>
  <c r="W52" i="16"/>
  <c r="AD52" i="16" s="1"/>
  <c r="AL51" i="16"/>
  <c r="AM51" i="16" s="1"/>
  <c r="AN51" i="16"/>
  <c r="W49" i="14"/>
  <c r="U190" i="12"/>
  <c r="AO189" i="12"/>
  <c r="U190" i="11"/>
  <c r="AO190" i="11" s="1"/>
  <c r="U190" i="10"/>
  <c r="AO190" i="10" s="1"/>
  <c r="Y52" i="16"/>
  <c r="U189" i="16"/>
  <c r="K57" i="20" l="1"/>
  <c r="Q55" i="17"/>
  <c r="R55" i="17" s="1"/>
  <c r="S55" i="17" s="1"/>
  <c r="P57" i="20"/>
  <c r="F196" i="20"/>
  <c r="Z195" i="20"/>
  <c r="N57" i="20"/>
  <c r="S55" i="19"/>
  <c r="G56" i="19" s="1"/>
  <c r="U56" i="19" s="1"/>
  <c r="T55" i="19"/>
  <c r="V55" i="19" s="1"/>
  <c r="Z194" i="19"/>
  <c r="F195" i="19"/>
  <c r="F195" i="18"/>
  <c r="Z194" i="18"/>
  <c r="Z195" i="17"/>
  <c r="AB52" i="16"/>
  <c r="AA52" i="16"/>
  <c r="AC52" i="16" s="1"/>
  <c r="X52" i="16"/>
  <c r="Z52" i="16" s="1"/>
  <c r="AE52" i="16" s="1"/>
  <c r="V186" i="14"/>
  <c r="AO189" i="16"/>
  <c r="U191" i="12"/>
  <c r="AO190" i="12"/>
  <c r="U191" i="11"/>
  <c r="AO191" i="11" s="1"/>
  <c r="U191" i="10"/>
  <c r="AO191" i="10" s="1"/>
  <c r="U190" i="16"/>
  <c r="Y55" i="19" l="1"/>
  <c r="W55" i="19"/>
  <c r="T55" i="17"/>
  <c r="V55" i="17" s="1"/>
  <c r="G56" i="17"/>
  <c r="Z196" i="20"/>
  <c r="F197" i="20"/>
  <c r="Q57" i="20"/>
  <c r="R57" i="20" s="1"/>
  <c r="S57" i="20" s="1"/>
  <c r="X55" i="19"/>
  <c r="H56" i="19"/>
  <c r="J56" i="19" s="1"/>
  <c r="F196" i="19"/>
  <c r="Z195" i="19"/>
  <c r="I56" i="19"/>
  <c r="L56" i="19"/>
  <c r="F196" i="18"/>
  <c r="Z195" i="18"/>
  <c r="Z196" i="17"/>
  <c r="V187" i="14"/>
  <c r="AO190" i="16"/>
  <c r="U192" i="12"/>
  <c r="AO191" i="12"/>
  <c r="U192" i="11"/>
  <c r="AO192" i="11" s="1"/>
  <c r="U192" i="10"/>
  <c r="AO192" i="10" s="1"/>
  <c r="AF52" i="16"/>
  <c r="AG52" i="16" s="1"/>
  <c r="AH52" i="16" s="1"/>
  <c r="U191" i="16"/>
  <c r="U56" i="17" l="1"/>
  <c r="H56" i="17"/>
  <c r="G58" i="20"/>
  <c r="U58" i="20" s="1"/>
  <c r="T57" i="20"/>
  <c r="V57" i="20" s="1"/>
  <c r="W57" i="20" s="1"/>
  <c r="W55" i="17"/>
  <c r="X55" i="17" s="1"/>
  <c r="Y55" i="17"/>
  <c r="F198" i="20"/>
  <c r="Z197" i="20"/>
  <c r="M56" i="19"/>
  <c r="N56" i="19" s="1"/>
  <c r="O56" i="19"/>
  <c r="K56" i="19"/>
  <c r="F197" i="19"/>
  <c r="Z196" i="19"/>
  <c r="Z196" i="18"/>
  <c r="F197" i="18"/>
  <c r="Z197" i="17"/>
  <c r="V188" i="14"/>
  <c r="AO191" i="16"/>
  <c r="V53" i="16"/>
  <c r="AJ53" i="16" s="1"/>
  <c r="AI52" i="16"/>
  <c r="AK52" i="16" s="1"/>
  <c r="U193" i="12"/>
  <c r="AO192" i="12"/>
  <c r="U193" i="11"/>
  <c r="AO193" i="11" s="1"/>
  <c r="U193" i="10"/>
  <c r="AO193" i="10" s="1"/>
  <c r="U192" i="16"/>
  <c r="O56" i="17" l="1"/>
  <c r="L56" i="17"/>
  <c r="M56" i="17"/>
  <c r="I56" i="17"/>
  <c r="J56" i="17"/>
  <c r="P56" i="19"/>
  <c r="H58" i="20"/>
  <c r="Y57" i="20"/>
  <c r="X57" i="20"/>
  <c r="Z198" i="20"/>
  <c r="F199" i="20"/>
  <c r="Q56" i="19"/>
  <c r="R56" i="19" s="1"/>
  <c r="F198" i="19"/>
  <c r="Z197" i="19"/>
  <c r="F198" i="18"/>
  <c r="Z197" i="18"/>
  <c r="Z198" i="17"/>
  <c r="AN52" i="16"/>
  <c r="AL52" i="16"/>
  <c r="AM52" i="16" s="1"/>
  <c r="V189" i="14"/>
  <c r="AO192" i="16"/>
  <c r="W53" i="16"/>
  <c r="AA53" i="16" s="1"/>
  <c r="W50" i="14"/>
  <c r="U194" i="12"/>
  <c r="AO193" i="12"/>
  <c r="U194" i="11"/>
  <c r="AO194" i="11" s="1"/>
  <c r="U194" i="10"/>
  <c r="AO194" i="10" s="1"/>
  <c r="X53" i="16"/>
  <c r="AD53" i="16"/>
  <c r="Y53" i="16"/>
  <c r="AB53" i="16"/>
  <c r="U193" i="16"/>
  <c r="N56" i="17" l="1"/>
  <c r="K56" i="17"/>
  <c r="P56" i="17"/>
  <c r="Q56" i="17" s="1"/>
  <c r="R56" i="17" s="1"/>
  <c r="S56" i="17" s="1"/>
  <c r="L58" i="20"/>
  <c r="M58" i="20"/>
  <c r="O58" i="20"/>
  <c r="I58" i="20"/>
  <c r="J58" i="20"/>
  <c r="F200" i="20"/>
  <c r="Z199" i="20"/>
  <c r="S56" i="19"/>
  <c r="G57" i="19" s="1"/>
  <c r="U57" i="19" s="1"/>
  <c r="T56" i="19"/>
  <c r="V56" i="19" s="1"/>
  <c r="Z198" i="19"/>
  <c r="F199" i="19"/>
  <c r="F199" i="18"/>
  <c r="Z198" i="18"/>
  <c r="Z199" i="17"/>
  <c r="V190" i="14"/>
  <c r="AO193" i="16"/>
  <c r="Z53" i="16"/>
  <c r="AE53" i="16" s="1"/>
  <c r="U195" i="12"/>
  <c r="AO194" i="12"/>
  <c r="U195" i="11"/>
  <c r="AO195" i="11" s="1"/>
  <c r="U195" i="10"/>
  <c r="AO195" i="10" s="1"/>
  <c r="AC53" i="16"/>
  <c r="U194" i="16"/>
  <c r="T56" i="17" l="1"/>
  <c r="V56" i="17" s="1"/>
  <c r="G57" i="17"/>
  <c r="Y56" i="19"/>
  <c r="W56" i="19"/>
  <c r="K58" i="20"/>
  <c r="P58" i="20" s="1"/>
  <c r="Z200" i="20"/>
  <c r="F201" i="20"/>
  <c r="N58" i="20"/>
  <c r="H57" i="19"/>
  <c r="O57" i="19" s="1"/>
  <c r="X56" i="19"/>
  <c r="F200" i="19"/>
  <c r="Z199" i="19"/>
  <c r="M57" i="19"/>
  <c r="I57" i="19"/>
  <c r="L57" i="19"/>
  <c r="J57" i="19"/>
  <c r="F200" i="18"/>
  <c r="Z199" i="18"/>
  <c r="Z200" i="17"/>
  <c r="V191" i="14"/>
  <c r="AO194" i="16"/>
  <c r="AF53" i="16"/>
  <c r="AG53" i="16" s="1"/>
  <c r="AH53" i="16" s="1"/>
  <c r="U196" i="12"/>
  <c r="AO195" i="12"/>
  <c r="U196" i="11"/>
  <c r="AO196" i="11" s="1"/>
  <c r="U196" i="10"/>
  <c r="AO196" i="10" s="1"/>
  <c r="U195" i="16"/>
  <c r="H57" i="17" l="1"/>
  <c r="U57" i="17"/>
  <c r="Y56" i="17"/>
  <c r="W56" i="17"/>
  <c r="X56" i="17" s="1"/>
  <c r="Q58" i="20"/>
  <c r="R58" i="20" s="1"/>
  <c r="S58" i="20" s="1"/>
  <c r="T58" i="20" s="1"/>
  <c r="F202" i="20"/>
  <c r="Z201" i="20"/>
  <c r="K57" i="19"/>
  <c r="P57" i="19" s="1"/>
  <c r="N57" i="19"/>
  <c r="F201" i="19"/>
  <c r="Z200" i="19"/>
  <c r="Z200" i="18"/>
  <c r="F201" i="18"/>
  <c r="Z201" i="17"/>
  <c r="V192" i="14"/>
  <c r="AO195" i="16"/>
  <c r="V54" i="16"/>
  <c r="AJ54" i="16" s="1"/>
  <c r="AI53" i="16"/>
  <c r="AK53" i="16" s="1"/>
  <c r="U197" i="12"/>
  <c r="AO196" i="12"/>
  <c r="U197" i="11"/>
  <c r="AO197" i="11" s="1"/>
  <c r="U197" i="10"/>
  <c r="AO197" i="10" s="1"/>
  <c r="U196" i="16"/>
  <c r="I57" i="17" l="1"/>
  <c r="O57" i="17"/>
  <c r="J57" i="17"/>
  <c r="K57" i="17" s="1"/>
  <c r="L57" i="17"/>
  <c r="N57" i="17" s="1"/>
  <c r="M57" i="17"/>
  <c r="V58" i="20"/>
  <c r="W58" i="20" s="1"/>
  <c r="G59" i="20"/>
  <c r="U59" i="20" s="1"/>
  <c r="F203" i="20"/>
  <c r="Z202" i="20"/>
  <c r="Y58" i="20"/>
  <c r="X58" i="20"/>
  <c r="F202" i="19"/>
  <c r="Z201" i="19"/>
  <c r="Q57" i="19"/>
  <c r="R57" i="19" s="1"/>
  <c r="F202" i="18"/>
  <c r="Z201" i="18"/>
  <c r="Z202" i="17"/>
  <c r="V193" i="14"/>
  <c r="AO196" i="16"/>
  <c r="W54" i="16"/>
  <c r="Y54" i="16" s="1"/>
  <c r="AN53" i="16"/>
  <c r="AL53" i="16"/>
  <c r="AM53" i="16" s="1"/>
  <c r="W51" i="14"/>
  <c r="U198" i="12"/>
  <c r="AO197" i="12"/>
  <c r="U198" i="11"/>
  <c r="AO198" i="11" s="1"/>
  <c r="U198" i="10"/>
  <c r="AO198" i="10" s="1"/>
  <c r="U197" i="16"/>
  <c r="P57" i="17" l="1"/>
  <c r="Q57" i="17" s="1"/>
  <c r="R57" i="17" s="1"/>
  <c r="S57" i="17" s="1"/>
  <c r="H59" i="20"/>
  <c r="J59" i="20" s="1"/>
  <c r="O59" i="20"/>
  <c r="M59" i="20"/>
  <c r="F204" i="20"/>
  <c r="Z203" i="20"/>
  <c r="S57" i="19"/>
  <c r="G58" i="19" s="1"/>
  <c r="U58" i="19" s="1"/>
  <c r="T57" i="19"/>
  <c r="V57" i="19" s="1"/>
  <c r="W57" i="19" s="1"/>
  <c r="Z202" i="19"/>
  <c r="F203" i="19"/>
  <c r="F203" i="18"/>
  <c r="Z202" i="18"/>
  <c r="Z203" i="17"/>
  <c r="AD54" i="16"/>
  <c r="AA54" i="16"/>
  <c r="X54" i="16"/>
  <c r="Z54" i="16" s="1"/>
  <c r="AE54" i="16" s="1"/>
  <c r="AB54" i="16"/>
  <c r="AC54" i="16" s="1"/>
  <c r="V194" i="14"/>
  <c r="AO197" i="16"/>
  <c r="U199" i="12"/>
  <c r="AO198" i="12"/>
  <c r="U199" i="11"/>
  <c r="AO199" i="11" s="1"/>
  <c r="U199" i="10"/>
  <c r="AO199" i="10" s="1"/>
  <c r="U198" i="16"/>
  <c r="T57" i="17" l="1"/>
  <c r="V57" i="17" s="1"/>
  <c r="G58" i="17"/>
  <c r="I59" i="20"/>
  <c r="K59" i="20" s="1"/>
  <c r="P59" i="20" s="1"/>
  <c r="L59" i="20"/>
  <c r="N59" i="20" s="1"/>
  <c r="Z204" i="20"/>
  <c r="F205" i="20"/>
  <c r="F204" i="19"/>
  <c r="Z203" i="19"/>
  <c r="H58" i="19"/>
  <c r="Y57" i="19"/>
  <c r="X57" i="19"/>
  <c r="F204" i="18"/>
  <c r="Z203" i="18"/>
  <c r="Z204" i="17"/>
  <c r="V195" i="14"/>
  <c r="AO198" i="16"/>
  <c r="U200" i="12"/>
  <c r="AO199" i="12"/>
  <c r="U200" i="11"/>
  <c r="AO200" i="11" s="1"/>
  <c r="U200" i="10"/>
  <c r="AO200" i="10" s="1"/>
  <c r="AF54" i="16"/>
  <c r="AG54" i="16" s="1"/>
  <c r="AH54" i="16" s="1"/>
  <c r="U199" i="16"/>
  <c r="Q59" i="20" l="1"/>
  <c r="R59" i="20" s="1"/>
  <c r="S59" i="20" s="1"/>
  <c r="H58" i="17"/>
  <c r="U58" i="17"/>
  <c r="Y57" i="17"/>
  <c r="W57" i="17"/>
  <c r="X57" i="17" s="1"/>
  <c r="F206" i="20"/>
  <c r="Z205" i="20"/>
  <c r="L58" i="19"/>
  <c r="O58" i="19"/>
  <c r="J58" i="19"/>
  <c r="M58" i="19"/>
  <c r="I58" i="19"/>
  <c r="F205" i="19"/>
  <c r="Z204" i="19"/>
  <c r="Z204" i="18"/>
  <c r="F205" i="18"/>
  <c r="Z205" i="17"/>
  <c r="V196" i="14"/>
  <c r="AO199" i="16"/>
  <c r="V55" i="16"/>
  <c r="AJ55" i="16" s="1"/>
  <c r="AI54" i="16"/>
  <c r="AK54" i="16" s="1"/>
  <c r="U201" i="12"/>
  <c r="AO200" i="12"/>
  <c r="U201" i="11"/>
  <c r="AO201" i="11" s="1"/>
  <c r="U201" i="10"/>
  <c r="AO201" i="10" s="1"/>
  <c r="U200" i="16"/>
  <c r="I58" i="17" l="1"/>
  <c r="O58" i="17"/>
  <c r="J58" i="17"/>
  <c r="K58" i="17" s="1"/>
  <c r="M58" i="17"/>
  <c r="L58" i="17"/>
  <c r="G60" i="20"/>
  <c r="U60" i="20" s="1"/>
  <c r="T59" i="20"/>
  <c r="V59" i="20" s="1"/>
  <c r="W59" i="20" s="1"/>
  <c r="X59" i="20" s="1"/>
  <c r="Y59" i="20"/>
  <c r="F207" i="20"/>
  <c r="Z206" i="20"/>
  <c r="K58" i="19"/>
  <c r="P58" i="19" s="1"/>
  <c r="N58" i="19"/>
  <c r="F206" i="19"/>
  <c r="Z205" i="19"/>
  <c r="F206" i="18"/>
  <c r="Z205" i="18"/>
  <c r="Z206" i="17"/>
  <c r="AN54" i="16"/>
  <c r="AL54" i="16"/>
  <c r="AM54" i="16" s="1"/>
  <c r="V197" i="14"/>
  <c r="AO200" i="16"/>
  <c r="W52" i="14"/>
  <c r="U202" i="12"/>
  <c r="AO201" i="12"/>
  <c r="U202" i="11"/>
  <c r="AO202" i="11" s="1"/>
  <c r="U202" i="10"/>
  <c r="AO202" i="10" s="1"/>
  <c r="W55" i="16"/>
  <c r="U201" i="16"/>
  <c r="H60" i="20" l="1"/>
  <c r="P58" i="17"/>
  <c r="N58" i="17"/>
  <c r="J60" i="20"/>
  <c r="M60" i="20"/>
  <c r="I60" i="20"/>
  <c r="O60" i="20"/>
  <c r="L60" i="20"/>
  <c r="F208" i="20"/>
  <c r="Z207" i="20"/>
  <c r="Q58" i="19"/>
  <c r="R58" i="19" s="1"/>
  <c r="Z206" i="19"/>
  <c r="F207" i="19"/>
  <c r="F207" i="18"/>
  <c r="Z206" i="18"/>
  <c r="Z207" i="17"/>
  <c r="V198" i="14"/>
  <c r="AO201" i="16"/>
  <c r="U203" i="12"/>
  <c r="AO202" i="12"/>
  <c r="U203" i="11"/>
  <c r="AO203" i="11" s="1"/>
  <c r="U203" i="10"/>
  <c r="AO203" i="10" s="1"/>
  <c r="Y55" i="16"/>
  <c r="AB55" i="16"/>
  <c r="AD55" i="16"/>
  <c r="X55" i="16"/>
  <c r="AA55" i="16"/>
  <c r="U202" i="16"/>
  <c r="Q58" i="17" l="1"/>
  <c r="R58" i="17" s="1"/>
  <c r="S58" i="17" s="1"/>
  <c r="T58" i="17" s="1"/>
  <c r="V58" i="17" s="1"/>
  <c r="G59" i="17"/>
  <c r="N60" i="20"/>
  <c r="Z208" i="20"/>
  <c r="F209" i="20"/>
  <c r="K60" i="20"/>
  <c r="P60" i="20" s="1"/>
  <c r="Q60" i="20" s="1"/>
  <c r="R60" i="20" s="1"/>
  <c r="S60" i="20" s="1"/>
  <c r="S58" i="19"/>
  <c r="G59" i="19" s="1"/>
  <c r="U59" i="19" s="1"/>
  <c r="F208" i="19"/>
  <c r="Z207" i="19"/>
  <c r="F208" i="18"/>
  <c r="Z207" i="18"/>
  <c r="Z208" i="17"/>
  <c r="V199" i="14"/>
  <c r="AO202" i="16"/>
  <c r="U204" i="12"/>
  <c r="AO203" i="12"/>
  <c r="U204" i="11"/>
  <c r="AO204" i="11" s="1"/>
  <c r="U204" i="10"/>
  <c r="AO204" i="10" s="1"/>
  <c r="AC55" i="16"/>
  <c r="Z55" i="16"/>
  <c r="U203" i="16"/>
  <c r="T58" i="19" l="1"/>
  <c r="V58" i="19" s="1"/>
  <c r="U59" i="17"/>
  <c r="H59" i="17"/>
  <c r="G61" i="20"/>
  <c r="U61" i="20" s="1"/>
  <c r="T60" i="20"/>
  <c r="W58" i="17"/>
  <c r="X58" i="17" s="1"/>
  <c r="Y58" i="17"/>
  <c r="V60" i="20"/>
  <c r="W60" i="20" s="1"/>
  <c r="F210" i="20"/>
  <c r="Z209" i="20"/>
  <c r="H59" i="19"/>
  <c r="J59" i="19" s="1"/>
  <c r="Y58" i="19"/>
  <c r="F209" i="19"/>
  <c r="Z208" i="19"/>
  <c r="Z208" i="18"/>
  <c r="F209" i="18"/>
  <c r="Z209" i="17"/>
  <c r="V200" i="14"/>
  <c r="AO203" i="16"/>
  <c r="AE55" i="16"/>
  <c r="AF55" i="16" s="1"/>
  <c r="AG55" i="16" s="1"/>
  <c r="AH55" i="16" s="1"/>
  <c r="U205" i="12"/>
  <c r="AO204" i="12"/>
  <c r="U205" i="11"/>
  <c r="AO205" i="11" s="1"/>
  <c r="U205" i="10"/>
  <c r="AO205" i="10" s="1"/>
  <c r="U204" i="16"/>
  <c r="I59" i="19" l="1"/>
  <c r="M59" i="19"/>
  <c r="I59" i="17"/>
  <c r="L59" i="17"/>
  <c r="J59" i="17"/>
  <c r="M59" i="17"/>
  <c r="O59" i="17"/>
  <c r="O59" i="19"/>
  <c r="L59" i="19"/>
  <c r="W58" i="19"/>
  <c r="X58" i="19" s="1"/>
  <c r="F211" i="20"/>
  <c r="Z210" i="20"/>
  <c r="H61" i="20"/>
  <c r="Y60" i="20"/>
  <c r="X60" i="20"/>
  <c r="K59" i="19"/>
  <c r="P59" i="19" s="1"/>
  <c r="F210" i="19"/>
  <c r="Z209" i="19"/>
  <c r="F210" i="18"/>
  <c r="Z209" i="18"/>
  <c r="Z210" i="17"/>
  <c r="V201" i="14"/>
  <c r="AO204" i="16"/>
  <c r="V56" i="16"/>
  <c r="AJ56" i="16" s="1"/>
  <c r="AI55" i="16"/>
  <c r="AK55" i="16" s="1"/>
  <c r="U206" i="12"/>
  <c r="AO205" i="12"/>
  <c r="U206" i="11"/>
  <c r="AO206" i="11" s="1"/>
  <c r="U206" i="10"/>
  <c r="AO206" i="10" s="1"/>
  <c r="U205" i="16"/>
  <c r="N59" i="19" l="1"/>
  <c r="K59" i="17"/>
  <c r="P59" i="17" s="1"/>
  <c r="N59" i="17"/>
  <c r="M61" i="20"/>
  <c r="I61" i="20"/>
  <c r="L61" i="20"/>
  <c r="J61" i="20"/>
  <c r="O61" i="20"/>
  <c r="F212" i="20"/>
  <c r="Z211" i="20"/>
  <c r="Q59" i="19"/>
  <c r="R59" i="19" s="1"/>
  <c r="Z210" i="19"/>
  <c r="F211" i="19"/>
  <c r="F211" i="18"/>
  <c r="Z210" i="18"/>
  <c r="Z211" i="17"/>
  <c r="W53" i="14"/>
  <c r="AL55" i="16"/>
  <c r="AM55" i="16" s="1"/>
  <c r="AN55" i="16"/>
  <c r="V202" i="14"/>
  <c r="AO205" i="16"/>
  <c r="W56" i="16"/>
  <c r="AD56" i="16" s="1"/>
  <c r="U207" i="12"/>
  <c r="AO206" i="12"/>
  <c r="U207" i="11"/>
  <c r="AO207" i="11" s="1"/>
  <c r="U207" i="10"/>
  <c r="AO207" i="10" s="1"/>
  <c r="Y56" i="16"/>
  <c r="X56" i="16"/>
  <c r="AA56" i="16"/>
  <c r="U206" i="16"/>
  <c r="Q59" i="17" l="1"/>
  <c r="R59" i="17" s="1"/>
  <c r="S59" i="17" s="1"/>
  <c r="T59" i="17" s="1"/>
  <c r="V59" i="17" s="1"/>
  <c r="N61" i="20"/>
  <c r="Z212" i="20"/>
  <c r="F213" i="20"/>
  <c r="K61" i="20"/>
  <c r="P61" i="20" s="1"/>
  <c r="Q61" i="20" s="1"/>
  <c r="R61" i="20" s="1"/>
  <c r="S61" i="20" s="1"/>
  <c r="S59" i="19"/>
  <c r="G60" i="19" s="1"/>
  <c r="U60" i="19" s="1"/>
  <c r="F212" i="19"/>
  <c r="Z211" i="19"/>
  <c r="F212" i="18"/>
  <c r="Z211" i="18"/>
  <c r="Z212" i="17"/>
  <c r="AB56" i="16"/>
  <c r="V203" i="14"/>
  <c r="AO206" i="16"/>
  <c r="U208" i="12"/>
  <c r="AO207" i="12"/>
  <c r="U208" i="11"/>
  <c r="AO208" i="11" s="1"/>
  <c r="U208" i="10"/>
  <c r="AO208" i="10" s="1"/>
  <c r="AC56" i="16"/>
  <c r="Z56" i="16"/>
  <c r="AE56" i="16" s="1"/>
  <c r="U207" i="16"/>
  <c r="G60" i="17" l="1"/>
  <c r="H60" i="17" s="1"/>
  <c r="T59" i="19"/>
  <c r="V59" i="19" s="1"/>
  <c r="U60" i="17"/>
  <c r="G62" i="20"/>
  <c r="U62" i="20" s="1"/>
  <c r="T61" i="20"/>
  <c r="V61" i="20" s="1"/>
  <c r="W61" i="20" s="1"/>
  <c r="Y59" i="17"/>
  <c r="W59" i="17"/>
  <c r="X59" i="17" s="1"/>
  <c r="F214" i="20"/>
  <c r="Z213" i="20"/>
  <c r="H60" i="19"/>
  <c r="I60" i="19" s="1"/>
  <c r="J60" i="19"/>
  <c r="M60" i="19"/>
  <c r="O60" i="19"/>
  <c r="F213" i="19"/>
  <c r="Z212" i="19"/>
  <c r="Z212" i="18"/>
  <c r="F213" i="18"/>
  <c r="Z213" i="17"/>
  <c r="V204" i="14"/>
  <c r="AO207" i="16"/>
  <c r="U209" i="12"/>
  <c r="AO208" i="12"/>
  <c r="U209" i="11"/>
  <c r="AO209" i="11" s="1"/>
  <c r="U209" i="10"/>
  <c r="AO209" i="10" s="1"/>
  <c r="AF56" i="16"/>
  <c r="AG56" i="16" s="1"/>
  <c r="AH56" i="16" s="1"/>
  <c r="U208" i="16"/>
  <c r="L60" i="19" l="1"/>
  <c r="I60" i="17"/>
  <c r="J60" i="17"/>
  <c r="K60" i="17" s="1"/>
  <c r="L60" i="17"/>
  <c r="N60" i="17" s="1"/>
  <c r="O60" i="17"/>
  <c r="M60" i="17"/>
  <c r="Y59" i="19"/>
  <c r="W59" i="19"/>
  <c r="X59" i="19" s="1"/>
  <c r="F215" i="20"/>
  <c r="Z214" i="20"/>
  <c r="H62" i="20"/>
  <c r="Y61" i="20"/>
  <c r="X61" i="20"/>
  <c r="F214" i="19"/>
  <c r="Z213" i="19"/>
  <c r="K60" i="19"/>
  <c r="P60" i="19" s="1"/>
  <c r="N60" i="19"/>
  <c r="F214" i="18"/>
  <c r="Z213" i="18"/>
  <c r="Z214" i="17"/>
  <c r="V205" i="14"/>
  <c r="AO208" i="16"/>
  <c r="V57" i="16"/>
  <c r="AJ57" i="16" s="1"/>
  <c r="AI56" i="16"/>
  <c r="AK56" i="16" s="1"/>
  <c r="U210" i="12"/>
  <c r="AO209" i="12"/>
  <c r="U210" i="11"/>
  <c r="AO210" i="11" s="1"/>
  <c r="U210" i="10"/>
  <c r="AO210" i="10" s="1"/>
  <c r="U209" i="16"/>
  <c r="P60" i="17" l="1"/>
  <c r="Q60" i="17" s="1"/>
  <c r="R60" i="17" s="1"/>
  <c r="S60" i="17" s="1"/>
  <c r="L62" i="20"/>
  <c r="I62" i="20"/>
  <c r="O62" i="20"/>
  <c r="J62" i="20"/>
  <c r="M62" i="20"/>
  <c r="F216" i="20"/>
  <c r="Z215" i="20"/>
  <c r="Q60" i="19"/>
  <c r="R60" i="19" s="1"/>
  <c r="Z214" i="19"/>
  <c r="F215" i="19"/>
  <c r="F215" i="18"/>
  <c r="Z214" i="18"/>
  <c r="Z215" i="17"/>
  <c r="AN56" i="16"/>
  <c r="AL56" i="16"/>
  <c r="AM56" i="16" s="1"/>
  <c r="V206" i="14"/>
  <c r="AO209" i="16"/>
  <c r="W54" i="14"/>
  <c r="U211" i="12"/>
  <c r="AO210" i="12"/>
  <c r="U211" i="11"/>
  <c r="AO211" i="11" s="1"/>
  <c r="U211" i="10"/>
  <c r="AO211" i="10" s="1"/>
  <c r="W57" i="16"/>
  <c r="U210" i="16"/>
  <c r="T60" i="17" l="1"/>
  <c r="V60" i="17" s="1"/>
  <c r="G61" i="17"/>
  <c r="Z216" i="20"/>
  <c r="F217" i="20"/>
  <c r="N62" i="20"/>
  <c r="K62" i="20"/>
  <c r="P62" i="20" s="1"/>
  <c r="Q62" i="20" s="1"/>
  <c r="R62" i="20" s="1"/>
  <c r="S62" i="20" s="1"/>
  <c r="S60" i="19"/>
  <c r="G61" i="19" s="1"/>
  <c r="U61" i="19" s="1"/>
  <c r="F216" i="19"/>
  <c r="Z215" i="19"/>
  <c r="F216" i="18"/>
  <c r="Z215" i="18"/>
  <c r="Z216" i="17"/>
  <c r="V207" i="14"/>
  <c r="AO210" i="16"/>
  <c r="U212" i="12"/>
  <c r="AO211" i="12"/>
  <c r="U212" i="11"/>
  <c r="AO212" i="11" s="1"/>
  <c r="U212" i="10"/>
  <c r="AO212" i="10" s="1"/>
  <c r="AB57" i="16"/>
  <c r="Y57" i="16"/>
  <c r="AA57" i="16"/>
  <c r="AD57" i="16"/>
  <c r="X57" i="16"/>
  <c r="U211" i="16"/>
  <c r="T60" i="19" l="1"/>
  <c r="V60" i="19" s="1"/>
  <c r="U61" i="17"/>
  <c r="H61" i="17"/>
  <c r="G63" i="20"/>
  <c r="U63" i="20" s="1"/>
  <c r="T62" i="20"/>
  <c r="Y60" i="17"/>
  <c r="W60" i="17"/>
  <c r="X60" i="17" s="1"/>
  <c r="V62" i="20"/>
  <c r="W62" i="20" s="1"/>
  <c r="F218" i="20"/>
  <c r="Z217" i="20"/>
  <c r="H61" i="19"/>
  <c r="M61" i="19" s="1"/>
  <c r="L61" i="19"/>
  <c r="F217" i="19"/>
  <c r="Z216" i="19"/>
  <c r="Z216" i="18"/>
  <c r="F217" i="18"/>
  <c r="Z217" i="17"/>
  <c r="V208" i="14"/>
  <c r="AO211" i="16"/>
  <c r="U213" i="12"/>
  <c r="AO212" i="12"/>
  <c r="U213" i="11"/>
  <c r="AO213" i="11" s="1"/>
  <c r="U213" i="10"/>
  <c r="AO213" i="10" s="1"/>
  <c r="AC57" i="16"/>
  <c r="Z57" i="16"/>
  <c r="AE57" i="16" s="1"/>
  <c r="U212" i="16"/>
  <c r="O61" i="19" l="1"/>
  <c r="I61" i="19"/>
  <c r="M61" i="17"/>
  <c r="I61" i="17"/>
  <c r="O61" i="17"/>
  <c r="J61" i="17"/>
  <c r="L61" i="17"/>
  <c r="J61" i="19"/>
  <c r="K61" i="19" s="1"/>
  <c r="P61" i="19" s="1"/>
  <c r="Y60" i="19"/>
  <c r="W60" i="19"/>
  <c r="X60" i="19" s="1"/>
  <c r="F219" i="20"/>
  <c r="Z218" i="20"/>
  <c r="H63" i="20"/>
  <c r="X62" i="20"/>
  <c r="Y62" i="20"/>
  <c r="F218" i="19"/>
  <c r="Z217" i="19"/>
  <c r="F218" i="18"/>
  <c r="Z217" i="18"/>
  <c r="Z218" i="17"/>
  <c r="V209" i="14"/>
  <c r="AO212" i="16"/>
  <c r="U214" i="12"/>
  <c r="AO213" i="12"/>
  <c r="U214" i="11"/>
  <c r="AO214" i="11" s="1"/>
  <c r="U214" i="10"/>
  <c r="AO214" i="10" s="1"/>
  <c r="AF57" i="16"/>
  <c r="AG57" i="16" s="1"/>
  <c r="AH57" i="16" s="1"/>
  <c r="U213" i="16"/>
  <c r="N61" i="17" l="1"/>
  <c r="N61" i="19"/>
  <c r="Q61" i="19" s="1"/>
  <c r="R61" i="19" s="1"/>
  <c r="S61" i="19" s="1"/>
  <c r="G62" i="19" s="1"/>
  <c r="U62" i="19" s="1"/>
  <c r="K61" i="17"/>
  <c r="P61" i="17" s="1"/>
  <c r="Q61" i="17" s="1"/>
  <c r="R61" i="17" s="1"/>
  <c r="S61" i="17" s="1"/>
  <c r="O63" i="20"/>
  <c r="J63" i="20"/>
  <c r="L63" i="20"/>
  <c r="M63" i="20"/>
  <c r="I63" i="20"/>
  <c r="F220" i="20"/>
  <c r="Z219" i="20"/>
  <c r="Z218" i="19"/>
  <c r="F219" i="19"/>
  <c r="F219" i="18"/>
  <c r="Z218" i="18"/>
  <c r="Z219" i="17"/>
  <c r="V210" i="14"/>
  <c r="AO213" i="16"/>
  <c r="V58" i="16"/>
  <c r="AJ58" i="16" s="1"/>
  <c r="AI57" i="16"/>
  <c r="AK57" i="16" s="1"/>
  <c r="U215" i="12"/>
  <c r="AO214" i="12"/>
  <c r="U215" i="11"/>
  <c r="AO215" i="11" s="1"/>
  <c r="U215" i="10"/>
  <c r="AO215" i="10" s="1"/>
  <c r="U214" i="16"/>
  <c r="K63" i="20" l="1"/>
  <c r="T61" i="19"/>
  <c r="V61" i="19" s="1"/>
  <c r="W61" i="19" s="1"/>
  <c r="X61" i="19" s="1"/>
  <c r="T61" i="17"/>
  <c r="V61" i="17" s="1"/>
  <c r="G62" i="17"/>
  <c r="N63" i="20"/>
  <c r="Z220" i="20"/>
  <c r="F221" i="20"/>
  <c r="P63" i="20"/>
  <c r="Q63" i="20" s="1"/>
  <c r="R63" i="20" s="1"/>
  <c r="S63" i="20" s="1"/>
  <c r="F220" i="19"/>
  <c r="Z219" i="19"/>
  <c r="H62" i="19"/>
  <c r="Y61" i="19"/>
  <c r="F220" i="18"/>
  <c r="Z219" i="18"/>
  <c r="Z220" i="17"/>
  <c r="AL57" i="16"/>
  <c r="AM57" i="16" s="1"/>
  <c r="AN57" i="16"/>
  <c r="V211" i="14"/>
  <c r="AO214" i="16"/>
  <c r="W55" i="14"/>
  <c r="U216" i="12"/>
  <c r="AO215" i="12"/>
  <c r="U216" i="11"/>
  <c r="AO216" i="11" s="1"/>
  <c r="U216" i="10"/>
  <c r="AO216" i="10" s="1"/>
  <c r="W58" i="16"/>
  <c r="U215" i="16"/>
  <c r="U62" i="17" l="1"/>
  <c r="H62" i="17"/>
  <c r="W61" i="17"/>
  <c r="X61" i="17" s="1"/>
  <c r="Y61" i="17"/>
  <c r="G64" i="20"/>
  <c r="U64" i="20" s="1"/>
  <c r="T63" i="20"/>
  <c r="V63" i="20"/>
  <c r="W63" i="20" s="1"/>
  <c r="Z221" i="20"/>
  <c r="F222" i="20"/>
  <c r="L62" i="19"/>
  <c r="O62" i="19"/>
  <c r="J62" i="19"/>
  <c r="M62" i="19"/>
  <c r="I62" i="19"/>
  <c r="F221" i="19"/>
  <c r="Z220" i="19"/>
  <c r="Z220" i="18"/>
  <c r="F221" i="18"/>
  <c r="Z221" i="17"/>
  <c r="V212" i="14"/>
  <c r="AO215" i="16"/>
  <c r="U217" i="12"/>
  <c r="AO216" i="12"/>
  <c r="U217" i="11"/>
  <c r="AO217" i="11" s="1"/>
  <c r="U217" i="10"/>
  <c r="AO217" i="10" s="1"/>
  <c r="AB58" i="16"/>
  <c r="Y58" i="16"/>
  <c r="AD58" i="16"/>
  <c r="AA58" i="16"/>
  <c r="X58" i="16"/>
  <c r="U216" i="16"/>
  <c r="L62" i="17" l="1"/>
  <c r="M62" i="17"/>
  <c r="I62" i="17"/>
  <c r="J62" i="17"/>
  <c r="K62" i="17" s="1"/>
  <c r="P62" i="17" s="1"/>
  <c r="O62" i="17"/>
  <c r="Z222" i="20"/>
  <c r="F223" i="20"/>
  <c r="H64" i="20"/>
  <c r="X63" i="20"/>
  <c r="Y63" i="20"/>
  <c r="K62" i="19"/>
  <c r="P62" i="19" s="1"/>
  <c r="N62" i="19"/>
  <c r="F222" i="19"/>
  <c r="Z221" i="19"/>
  <c r="F222" i="18"/>
  <c r="Z221" i="18"/>
  <c r="Z222" i="17"/>
  <c r="V213" i="14"/>
  <c r="AO216" i="16"/>
  <c r="U218" i="12"/>
  <c r="AO217" i="12"/>
  <c r="U218" i="11"/>
  <c r="AO218" i="11" s="1"/>
  <c r="U218" i="10"/>
  <c r="AO218" i="10" s="1"/>
  <c r="AC58" i="16"/>
  <c r="Z58" i="16"/>
  <c r="U217" i="16"/>
  <c r="N62" i="17" l="1"/>
  <c r="Q62" i="17" s="1"/>
  <c r="R62" i="17" s="1"/>
  <c r="S62" i="17" s="1"/>
  <c r="F224" i="20"/>
  <c r="Z223" i="20"/>
  <c r="J64" i="20"/>
  <c r="M64" i="20"/>
  <c r="I64" i="20"/>
  <c r="L64" i="20"/>
  <c r="O64" i="20"/>
  <c r="Q62" i="19"/>
  <c r="R62" i="19" s="1"/>
  <c r="Z222" i="19"/>
  <c r="F223" i="19"/>
  <c r="F223" i="18"/>
  <c r="Z222" i="18"/>
  <c r="Z223" i="17"/>
  <c r="V214" i="14"/>
  <c r="AO217" i="16"/>
  <c r="AE58" i="16"/>
  <c r="AF58" i="16" s="1"/>
  <c r="AG58" i="16" s="1"/>
  <c r="AH58" i="16" s="1"/>
  <c r="U219" i="12"/>
  <c r="AO218" i="12"/>
  <c r="U219" i="11"/>
  <c r="AO219" i="11" s="1"/>
  <c r="U219" i="10"/>
  <c r="AO219" i="10" s="1"/>
  <c r="U218" i="16"/>
  <c r="T62" i="17" l="1"/>
  <c r="V62" i="17" s="1"/>
  <c r="G63" i="17"/>
  <c r="K64" i="20"/>
  <c r="P64" i="20"/>
  <c r="N64" i="20"/>
  <c r="Z224" i="20"/>
  <c r="F225" i="20"/>
  <c r="S62" i="19"/>
  <c r="G63" i="19" s="1"/>
  <c r="U63" i="19" s="1"/>
  <c r="Z223" i="19"/>
  <c r="F224" i="19"/>
  <c r="F224" i="18"/>
  <c r="Z223" i="18"/>
  <c r="Z224" i="17"/>
  <c r="V215" i="14"/>
  <c r="AO218" i="16"/>
  <c r="V59" i="16"/>
  <c r="AJ59" i="16" s="1"/>
  <c r="AI58" i="16"/>
  <c r="AK58" i="16" s="1"/>
  <c r="U220" i="12"/>
  <c r="AO219" i="12"/>
  <c r="U220" i="11"/>
  <c r="AO220" i="11" s="1"/>
  <c r="U220" i="10"/>
  <c r="AO220" i="10" s="1"/>
  <c r="U219" i="16"/>
  <c r="H63" i="17" l="1"/>
  <c r="U63" i="17"/>
  <c r="T62" i="19"/>
  <c r="V62" i="19" s="1"/>
  <c r="Y62" i="19" s="1"/>
  <c r="Y62" i="17"/>
  <c r="W62" i="17"/>
  <c r="X62" i="17" s="1"/>
  <c r="Q64" i="20"/>
  <c r="R64" i="20" s="1"/>
  <c r="S64" i="20" s="1"/>
  <c r="F226" i="20"/>
  <c r="Z225" i="20"/>
  <c r="H63" i="19"/>
  <c r="J63" i="19" s="1"/>
  <c r="I63" i="19"/>
  <c r="Z224" i="19"/>
  <c r="F225" i="19"/>
  <c r="Z224" i="18"/>
  <c r="F225" i="18"/>
  <c r="Z225" i="17"/>
  <c r="AN58" i="16"/>
  <c r="AL58" i="16"/>
  <c r="AM58" i="16" s="1"/>
  <c r="V216" i="14"/>
  <c r="AO219" i="16"/>
  <c r="W59" i="16"/>
  <c r="Y59" i="16" s="1"/>
  <c r="W56" i="14"/>
  <c r="U221" i="12"/>
  <c r="AO220" i="12"/>
  <c r="U221" i="11"/>
  <c r="AO221" i="11" s="1"/>
  <c r="U221" i="10"/>
  <c r="AO221" i="10" s="1"/>
  <c r="AD59" i="16"/>
  <c r="X59" i="16"/>
  <c r="AA59" i="16"/>
  <c r="AB59" i="16"/>
  <c r="U220" i="16"/>
  <c r="L63" i="19" l="1"/>
  <c r="W62" i="19"/>
  <c r="X62" i="19" s="1"/>
  <c r="G65" i="20"/>
  <c r="U65" i="20" s="1"/>
  <c r="T64" i="20"/>
  <c r="V64" i="20" s="1"/>
  <c r="W64" i="20" s="1"/>
  <c r="X64" i="20" s="1"/>
  <c r="M63" i="19"/>
  <c r="O63" i="19"/>
  <c r="J63" i="17"/>
  <c r="K63" i="17" s="1"/>
  <c r="M63" i="17"/>
  <c r="L63" i="17"/>
  <c r="I63" i="17"/>
  <c r="O63" i="17"/>
  <c r="Y64" i="20"/>
  <c r="F227" i="20"/>
  <c r="Z226" i="20"/>
  <c r="K63" i="19"/>
  <c r="P63" i="19" s="1"/>
  <c r="N63" i="19"/>
  <c r="F226" i="19"/>
  <c r="Z225" i="19"/>
  <c r="F226" i="18"/>
  <c r="Z225" i="18"/>
  <c r="Z226" i="17"/>
  <c r="V217" i="14"/>
  <c r="AO220" i="16"/>
  <c r="AC59" i="16"/>
  <c r="U222" i="12"/>
  <c r="AO221" i="12"/>
  <c r="U222" i="11"/>
  <c r="AO222" i="11" s="1"/>
  <c r="U222" i="10"/>
  <c r="AO222" i="10" s="1"/>
  <c r="Z59" i="16"/>
  <c r="AE59" i="16" s="1"/>
  <c r="U221" i="16"/>
  <c r="H65" i="20" l="1"/>
  <c r="N63" i="17"/>
  <c r="P63" i="17"/>
  <c r="Q63" i="17" s="1"/>
  <c r="R63" i="17" s="1"/>
  <c r="S63" i="17" s="1"/>
  <c r="F228" i="20"/>
  <c r="Z227" i="20"/>
  <c r="M65" i="20"/>
  <c r="I65" i="20"/>
  <c r="J65" i="20"/>
  <c r="L65" i="20"/>
  <c r="O65" i="20"/>
  <c r="Q63" i="19"/>
  <c r="R63" i="19" s="1"/>
  <c r="Z226" i="19"/>
  <c r="F227" i="19"/>
  <c r="F227" i="18"/>
  <c r="Z226" i="18"/>
  <c r="Z227" i="17"/>
  <c r="V218" i="14"/>
  <c r="AO221" i="16"/>
  <c r="AF59" i="16"/>
  <c r="AG59" i="16" s="1"/>
  <c r="AH59" i="16" s="1"/>
  <c r="U223" i="12"/>
  <c r="AO222" i="12"/>
  <c r="U223" i="11"/>
  <c r="AO223" i="11" s="1"/>
  <c r="U223" i="10"/>
  <c r="AO223" i="10" s="1"/>
  <c r="U222" i="16"/>
  <c r="T63" i="17" l="1"/>
  <c r="V63" i="17" s="1"/>
  <c r="G64" i="17"/>
  <c r="K65" i="20"/>
  <c r="P65" i="20" s="1"/>
  <c r="N65" i="20"/>
  <c r="Z228" i="20"/>
  <c r="F229" i="20"/>
  <c r="S63" i="19"/>
  <c r="T63" i="19" s="1"/>
  <c r="V63" i="19" s="1"/>
  <c r="W63" i="19" s="1"/>
  <c r="X63" i="19" s="1"/>
  <c r="Z227" i="19"/>
  <c r="F228" i="19"/>
  <c r="F228" i="18"/>
  <c r="Z227" i="18"/>
  <c r="Z228" i="17"/>
  <c r="V219" i="14"/>
  <c r="AO222" i="16"/>
  <c r="V60" i="16"/>
  <c r="AJ60" i="16" s="1"/>
  <c r="AI59" i="16"/>
  <c r="AK59" i="16" s="1"/>
  <c r="U224" i="12"/>
  <c r="AO223" i="12"/>
  <c r="U224" i="11"/>
  <c r="AO224" i="11" s="1"/>
  <c r="U224" i="10"/>
  <c r="AO224" i="10" s="1"/>
  <c r="U223" i="16"/>
  <c r="H64" i="17" l="1"/>
  <c r="U64" i="17"/>
  <c r="Y63" i="19"/>
  <c r="Y63" i="17"/>
  <c r="W63" i="17"/>
  <c r="X63" i="17" s="1"/>
  <c r="Q65" i="20"/>
  <c r="R65" i="20" s="1"/>
  <c r="S65" i="20" s="1"/>
  <c r="F230" i="20"/>
  <c r="Z229" i="20"/>
  <c r="G64" i="19"/>
  <c r="U64" i="19" s="1"/>
  <c r="F229" i="19"/>
  <c r="Z228" i="19"/>
  <c r="Z228" i="18"/>
  <c r="F229" i="18"/>
  <c r="Z229" i="17"/>
  <c r="AL59" i="16"/>
  <c r="AM59" i="16" s="1"/>
  <c r="AN59" i="16"/>
  <c r="V220" i="14"/>
  <c r="AO223" i="16"/>
  <c r="W60" i="16"/>
  <c r="X60" i="16" s="1"/>
  <c r="W57" i="14"/>
  <c r="U225" i="12"/>
  <c r="AO224" i="12"/>
  <c r="U225" i="11"/>
  <c r="AO225" i="11" s="1"/>
  <c r="U225" i="10"/>
  <c r="AO225" i="10" s="1"/>
  <c r="AD60" i="16"/>
  <c r="AB60" i="16"/>
  <c r="AA60" i="16"/>
  <c r="Y60" i="16"/>
  <c r="U224" i="16"/>
  <c r="G66" i="20" l="1"/>
  <c r="U66" i="20" s="1"/>
  <c r="T65" i="20"/>
  <c r="L64" i="17"/>
  <c r="I64" i="17"/>
  <c r="M64" i="17"/>
  <c r="J64" i="17"/>
  <c r="O64" i="17"/>
  <c r="V65" i="20"/>
  <c r="W65" i="20" s="1"/>
  <c r="X65" i="20" s="1"/>
  <c r="F231" i="20"/>
  <c r="Z230" i="20"/>
  <c r="H66" i="20"/>
  <c r="Y65" i="20"/>
  <c r="H64" i="19"/>
  <c r="F230" i="19"/>
  <c r="Z229" i="19"/>
  <c r="F230" i="18"/>
  <c r="Z229" i="18"/>
  <c r="Z230" i="17"/>
  <c r="V221" i="14"/>
  <c r="AO224" i="16"/>
  <c r="U226" i="12"/>
  <c r="AO225" i="12"/>
  <c r="U226" i="11"/>
  <c r="AO226" i="11" s="1"/>
  <c r="U226" i="10"/>
  <c r="AO226" i="10" s="1"/>
  <c r="Z60" i="16"/>
  <c r="AE60" i="16" s="1"/>
  <c r="AC60" i="16"/>
  <c r="U225" i="16"/>
  <c r="N64" i="17" l="1"/>
  <c r="K64" i="17"/>
  <c r="P64" i="17" s="1"/>
  <c r="Q64" i="17" s="1"/>
  <c r="R64" i="17" s="1"/>
  <c r="S64" i="17" s="1"/>
  <c r="L66" i="20"/>
  <c r="O66" i="20"/>
  <c r="I66" i="20"/>
  <c r="J66" i="20"/>
  <c r="M66" i="20"/>
  <c r="F232" i="20"/>
  <c r="Z231" i="20"/>
  <c r="I64" i="19"/>
  <c r="J64" i="19"/>
  <c r="L64" i="19"/>
  <c r="O64" i="19"/>
  <c r="M64" i="19"/>
  <c r="Z230" i="19"/>
  <c r="F231" i="19"/>
  <c r="F231" i="18"/>
  <c r="Z230" i="18"/>
  <c r="Z231" i="17"/>
  <c r="V222" i="14"/>
  <c r="AO225" i="16"/>
  <c r="AF60" i="16"/>
  <c r="AG60" i="16" s="1"/>
  <c r="AH60" i="16" s="1"/>
  <c r="U227" i="12"/>
  <c r="AO226" i="12"/>
  <c r="U227" i="11"/>
  <c r="AO227" i="11" s="1"/>
  <c r="U227" i="10"/>
  <c r="AO227" i="10" s="1"/>
  <c r="U226" i="16"/>
  <c r="N64" i="19" l="1"/>
  <c r="K64" i="19"/>
  <c r="P64" i="19" s="1"/>
  <c r="Q64" i="19" s="1"/>
  <c r="R64" i="19" s="1"/>
  <c r="T64" i="17"/>
  <c r="V64" i="17" s="1"/>
  <c r="G65" i="17"/>
  <c r="N66" i="20"/>
  <c r="Z232" i="20"/>
  <c r="F233" i="20"/>
  <c r="K66" i="20"/>
  <c r="P66" i="20" s="1"/>
  <c r="Q66" i="20" s="1"/>
  <c r="R66" i="20" s="1"/>
  <c r="S66" i="20" s="1"/>
  <c r="F232" i="19"/>
  <c r="Z231" i="19"/>
  <c r="F232" i="18"/>
  <c r="Z231" i="18"/>
  <c r="Z232" i="17"/>
  <c r="V223" i="14"/>
  <c r="AO226" i="16"/>
  <c r="V61" i="16"/>
  <c r="AJ61" i="16" s="1"/>
  <c r="AI60" i="16"/>
  <c r="AK60" i="16" s="1"/>
  <c r="U228" i="12"/>
  <c r="AO227" i="12"/>
  <c r="U228" i="11"/>
  <c r="AO228" i="11" s="1"/>
  <c r="U228" i="10"/>
  <c r="AO228" i="10" s="1"/>
  <c r="U227" i="16"/>
  <c r="Y64" i="17" l="1"/>
  <c r="W64" i="17"/>
  <c r="X64" i="17" s="1"/>
  <c r="H65" i="17"/>
  <c r="U65" i="17"/>
  <c r="G67" i="20"/>
  <c r="U67" i="20" s="1"/>
  <c r="T66" i="20"/>
  <c r="V66" i="20"/>
  <c r="W66" i="20" s="1"/>
  <c r="F234" i="20"/>
  <c r="Z233" i="20"/>
  <c r="S64" i="19"/>
  <c r="T64" i="19" s="1"/>
  <c r="V64" i="19" s="1"/>
  <c r="W64" i="19" s="1"/>
  <c r="F233" i="19"/>
  <c r="Z232" i="19"/>
  <c r="Z232" i="18"/>
  <c r="F233" i="18"/>
  <c r="Z233" i="17"/>
  <c r="AN60" i="16"/>
  <c r="AL60" i="16"/>
  <c r="AM60" i="16" s="1"/>
  <c r="V224" i="14"/>
  <c r="AO227" i="16"/>
  <c r="W61" i="16"/>
  <c r="W58" i="14"/>
  <c r="U229" i="12"/>
  <c r="AO228" i="12"/>
  <c r="U229" i="11"/>
  <c r="AO229" i="11" s="1"/>
  <c r="U229" i="10"/>
  <c r="AO229" i="10" s="1"/>
  <c r="AD61" i="16"/>
  <c r="X61" i="16"/>
  <c r="Y61" i="16"/>
  <c r="AA61" i="16"/>
  <c r="AB61" i="16"/>
  <c r="U228" i="16"/>
  <c r="G65" i="19" l="1"/>
  <c r="U65" i="19" s="1"/>
  <c r="O65" i="17"/>
  <c r="I65" i="17"/>
  <c r="L65" i="17"/>
  <c r="N65" i="17" s="1"/>
  <c r="J65" i="17"/>
  <c r="M65" i="17"/>
  <c r="F235" i="20"/>
  <c r="Z234" i="20"/>
  <c r="H67" i="20"/>
  <c r="X66" i="20"/>
  <c r="Y66" i="20"/>
  <c r="Y64" i="19"/>
  <c r="X64" i="19"/>
  <c r="H65" i="19"/>
  <c r="F234" i="19"/>
  <c r="Z233" i="19"/>
  <c r="F234" i="18"/>
  <c r="Z233" i="18"/>
  <c r="Z234" i="17"/>
  <c r="V225" i="14"/>
  <c r="AO228" i="16"/>
  <c r="Z61" i="16"/>
  <c r="AE61" i="16" s="1"/>
  <c r="U230" i="12"/>
  <c r="AO229" i="12"/>
  <c r="U230" i="11"/>
  <c r="AO230" i="11" s="1"/>
  <c r="U230" i="10"/>
  <c r="AO230" i="10" s="1"/>
  <c r="AC61" i="16"/>
  <c r="U229" i="16"/>
  <c r="K65" i="17" l="1"/>
  <c r="P65" i="17"/>
  <c r="Q65" i="17" s="1"/>
  <c r="R65" i="17" s="1"/>
  <c r="S65" i="17" s="1"/>
  <c r="O67" i="20"/>
  <c r="L67" i="20"/>
  <c r="J67" i="20"/>
  <c r="M67" i="20"/>
  <c r="I67" i="20"/>
  <c r="F236" i="20"/>
  <c r="Z235" i="20"/>
  <c r="L65" i="19"/>
  <c r="O65" i="19"/>
  <c r="M65" i="19"/>
  <c r="J65" i="19"/>
  <c r="I65" i="19"/>
  <c r="Z234" i="19"/>
  <c r="F235" i="19"/>
  <c r="F235" i="18"/>
  <c r="Z234" i="18"/>
  <c r="Z235" i="17"/>
  <c r="V226" i="14"/>
  <c r="AO229" i="16"/>
  <c r="U231" i="12"/>
  <c r="AO230" i="12"/>
  <c r="U231" i="11"/>
  <c r="AO231" i="11" s="1"/>
  <c r="U231" i="10"/>
  <c r="AO231" i="10" s="1"/>
  <c r="AF61" i="16"/>
  <c r="AG61" i="16" s="1"/>
  <c r="AH61" i="16" s="1"/>
  <c r="U230" i="16"/>
  <c r="T65" i="17" l="1"/>
  <c r="V65" i="17" s="1"/>
  <c r="G66" i="17"/>
  <c r="K65" i="19"/>
  <c r="P65" i="19" s="1"/>
  <c r="Q65" i="19" s="1"/>
  <c r="R65" i="19" s="1"/>
  <c r="K67" i="20"/>
  <c r="F237" i="20"/>
  <c r="Z236" i="20"/>
  <c r="N67" i="20"/>
  <c r="P67" i="20"/>
  <c r="Q67" i="20" s="1"/>
  <c r="R67" i="20" s="1"/>
  <c r="S67" i="20" s="1"/>
  <c r="N65" i="19"/>
  <c r="Z235" i="19"/>
  <c r="F236" i="19"/>
  <c r="F236" i="18"/>
  <c r="Z235" i="18"/>
  <c r="Z236" i="17"/>
  <c r="V227" i="14"/>
  <c r="AO230" i="16"/>
  <c r="V62" i="16"/>
  <c r="AJ62" i="16" s="1"/>
  <c r="AI61" i="16"/>
  <c r="AK61" i="16" s="1"/>
  <c r="U232" i="12"/>
  <c r="AO231" i="12"/>
  <c r="U232" i="11"/>
  <c r="AO232" i="11" s="1"/>
  <c r="U232" i="10"/>
  <c r="AO232" i="10" s="1"/>
  <c r="U231" i="16"/>
  <c r="G68" i="20" l="1"/>
  <c r="U68" i="20" s="1"/>
  <c r="T67" i="20"/>
  <c r="H66" i="17"/>
  <c r="U66" i="17"/>
  <c r="Y65" i="17"/>
  <c r="W65" i="17"/>
  <c r="X65" i="17" s="1"/>
  <c r="V67" i="20"/>
  <c r="W67" i="20" s="1"/>
  <c r="Z237" i="20"/>
  <c r="F238" i="20"/>
  <c r="S65" i="19"/>
  <c r="T65" i="19" s="1"/>
  <c r="V65" i="19" s="1"/>
  <c r="W65" i="19" s="1"/>
  <c r="F237" i="19"/>
  <c r="Z236" i="19"/>
  <c r="Z236" i="18"/>
  <c r="F237" i="18"/>
  <c r="Z237" i="17"/>
  <c r="V228" i="14"/>
  <c r="AO231" i="16"/>
  <c r="AN61" i="16"/>
  <c r="AL61" i="16"/>
  <c r="AM61" i="16" s="1"/>
  <c r="W59" i="14"/>
  <c r="U233" i="12"/>
  <c r="AO232" i="12"/>
  <c r="U233" i="11"/>
  <c r="AO233" i="11" s="1"/>
  <c r="U233" i="10"/>
  <c r="AO233" i="10" s="1"/>
  <c r="W62" i="16"/>
  <c r="U232" i="16"/>
  <c r="G66" i="19" l="1"/>
  <c r="U66" i="19" s="1"/>
  <c r="M66" i="17"/>
  <c r="L66" i="17"/>
  <c r="N66" i="17" s="1"/>
  <c r="O66" i="17"/>
  <c r="I66" i="17"/>
  <c r="J66" i="17"/>
  <c r="F239" i="20"/>
  <c r="Z238" i="20"/>
  <c r="H68" i="20"/>
  <c r="X67" i="20"/>
  <c r="Y67" i="20"/>
  <c r="X65" i="19"/>
  <c r="Y65" i="19"/>
  <c r="H66" i="19"/>
  <c r="F238" i="19"/>
  <c r="Z237" i="19"/>
  <c r="F238" i="18"/>
  <c r="Z237" i="18"/>
  <c r="Z238" i="17"/>
  <c r="V229" i="14"/>
  <c r="AO232" i="16"/>
  <c r="U234" i="12"/>
  <c r="AO233" i="12"/>
  <c r="U234" i="11"/>
  <c r="AO234" i="11" s="1"/>
  <c r="U234" i="10"/>
  <c r="AO234" i="10" s="1"/>
  <c r="X62" i="16"/>
  <c r="AD62" i="16"/>
  <c r="Y62" i="16"/>
  <c r="AA62" i="16"/>
  <c r="AB62" i="16"/>
  <c r="U233" i="16"/>
  <c r="K66" i="17" l="1"/>
  <c r="P66" i="17" s="1"/>
  <c r="Q66" i="17" s="1"/>
  <c r="R66" i="17" s="1"/>
  <c r="S66" i="17" s="1"/>
  <c r="J68" i="20"/>
  <c r="O68" i="20"/>
  <c r="M68" i="20"/>
  <c r="I68" i="20"/>
  <c r="L68" i="20"/>
  <c r="F240" i="20"/>
  <c r="Z239" i="20"/>
  <c r="O66" i="19"/>
  <c r="L66" i="19"/>
  <c r="J66" i="19"/>
  <c r="K66" i="19" s="1"/>
  <c r="P66" i="19" s="1"/>
  <c r="M66" i="19"/>
  <c r="I66" i="19"/>
  <c r="Z238" i="19"/>
  <c r="F239" i="19"/>
  <c r="F239" i="18"/>
  <c r="Z238" i="18"/>
  <c r="Z239" i="17"/>
  <c r="V230" i="14"/>
  <c r="AO233" i="16"/>
  <c r="Z62" i="16"/>
  <c r="AE62" i="16" s="1"/>
  <c r="AC62" i="16"/>
  <c r="U235" i="12"/>
  <c r="AO234" i="12"/>
  <c r="U235" i="11"/>
  <c r="AO235" i="11" s="1"/>
  <c r="U235" i="10"/>
  <c r="AO235" i="10" s="1"/>
  <c r="U234" i="16"/>
  <c r="T66" i="17" l="1"/>
  <c r="V66" i="17" s="1"/>
  <c r="G67" i="17"/>
  <c r="K68" i="20"/>
  <c r="P68" i="20" s="1"/>
  <c r="F241" i="20"/>
  <c r="Z240" i="20"/>
  <c r="N68" i="20"/>
  <c r="N66" i="19"/>
  <c r="Q66" i="19" s="1"/>
  <c r="R66" i="19" s="1"/>
  <c r="Z239" i="19"/>
  <c r="F240" i="19"/>
  <c r="F240" i="18"/>
  <c r="Z239" i="18"/>
  <c r="Z240" i="17"/>
  <c r="V231" i="14"/>
  <c r="AO234" i="16"/>
  <c r="AF62" i="16"/>
  <c r="AG62" i="16" s="1"/>
  <c r="AH62" i="16" s="1"/>
  <c r="U236" i="12"/>
  <c r="AO235" i="12"/>
  <c r="U236" i="11"/>
  <c r="AO236" i="11" s="1"/>
  <c r="U236" i="10"/>
  <c r="AO236" i="10" s="1"/>
  <c r="U235" i="16"/>
  <c r="H67" i="17" l="1"/>
  <c r="U67" i="17"/>
  <c r="Y66" i="17"/>
  <c r="W66" i="17"/>
  <c r="X66" i="17" s="1"/>
  <c r="Q68" i="20"/>
  <c r="R68" i="20" s="1"/>
  <c r="S68" i="20" s="1"/>
  <c r="F242" i="20"/>
  <c r="Z241" i="20"/>
  <c r="S66" i="19"/>
  <c r="T66" i="19" s="1"/>
  <c r="V66" i="19" s="1"/>
  <c r="Y66" i="19" s="1"/>
  <c r="F241" i="19"/>
  <c r="Z240" i="19"/>
  <c r="Z240" i="18"/>
  <c r="F241" i="18"/>
  <c r="Z241" i="17"/>
  <c r="V232" i="14"/>
  <c r="AO235" i="16"/>
  <c r="V63" i="16"/>
  <c r="AJ63" i="16" s="1"/>
  <c r="AI62" i="16"/>
  <c r="AK62" i="16" s="1"/>
  <c r="U237" i="12"/>
  <c r="AO236" i="12"/>
  <c r="U237" i="11"/>
  <c r="AO237" i="11" s="1"/>
  <c r="U237" i="10"/>
  <c r="AO237" i="10" s="1"/>
  <c r="U236" i="16"/>
  <c r="G69" i="20" l="1"/>
  <c r="U69" i="20" s="1"/>
  <c r="T68" i="20"/>
  <c r="W66" i="19"/>
  <c r="X66" i="19" s="1"/>
  <c r="L67" i="17"/>
  <c r="N67" i="17" s="1"/>
  <c r="J67" i="17"/>
  <c r="M67" i="17"/>
  <c r="I67" i="17"/>
  <c r="O67" i="17"/>
  <c r="V68" i="20"/>
  <c r="Z242" i="20"/>
  <c r="F243" i="20"/>
  <c r="H69" i="20"/>
  <c r="G67" i="19"/>
  <c r="U67" i="19" s="1"/>
  <c r="F242" i="19"/>
  <c r="Z241" i="19"/>
  <c r="F242" i="18"/>
  <c r="Z241" i="18"/>
  <c r="Z242" i="17"/>
  <c r="AN62" i="16"/>
  <c r="AL62" i="16"/>
  <c r="AM62" i="16" s="1"/>
  <c r="V233" i="14"/>
  <c r="AO236" i="16"/>
  <c r="W63" i="16"/>
  <c r="W60" i="14"/>
  <c r="U238" i="12"/>
  <c r="AO237" i="12"/>
  <c r="U238" i="11"/>
  <c r="AO238" i="11" s="1"/>
  <c r="U238" i="10"/>
  <c r="AO238" i="10" s="1"/>
  <c r="U237" i="16"/>
  <c r="Y68" i="20" l="1"/>
  <c r="W68" i="20"/>
  <c r="X68" i="20" s="1"/>
  <c r="K67" i="17"/>
  <c r="P67" i="17" s="1"/>
  <c r="Q67" i="17" s="1"/>
  <c r="R67" i="17" s="1"/>
  <c r="S67" i="17" s="1"/>
  <c r="F244" i="20"/>
  <c r="Z243" i="20"/>
  <c r="M69" i="20"/>
  <c r="I69" i="20"/>
  <c r="L69" i="20"/>
  <c r="O69" i="20"/>
  <c r="J69" i="20"/>
  <c r="H67" i="19"/>
  <c r="F243" i="19"/>
  <c r="Z242" i="19"/>
  <c r="F243" i="18"/>
  <c r="Z242" i="18"/>
  <c r="Z243" i="17"/>
  <c r="V234" i="14"/>
  <c r="AO237" i="16"/>
  <c r="AA63" i="16"/>
  <c r="Y63" i="16"/>
  <c r="X63" i="16"/>
  <c r="AB63" i="16"/>
  <c r="AD63" i="16"/>
  <c r="U239" i="12"/>
  <c r="AO238" i="12"/>
  <c r="U239" i="11"/>
  <c r="AO239" i="11" s="1"/>
  <c r="U239" i="10"/>
  <c r="AO239" i="10" s="1"/>
  <c r="U238" i="16"/>
  <c r="T67" i="17" l="1"/>
  <c r="V67" i="17" s="1"/>
  <c r="G68" i="17"/>
  <c r="K69" i="20"/>
  <c r="N69" i="20"/>
  <c r="F245" i="20"/>
  <c r="Z244" i="20"/>
  <c r="P69" i="20"/>
  <c r="I67" i="19"/>
  <c r="L67" i="19"/>
  <c r="M67" i="19"/>
  <c r="O67" i="19"/>
  <c r="J67" i="19"/>
  <c r="K67" i="19" s="1"/>
  <c r="P67" i="19" s="1"/>
  <c r="Z243" i="19"/>
  <c r="F244" i="19"/>
  <c r="F244" i="18"/>
  <c r="Z243" i="18"/>
  <c r="Z244" i="17"/>
  <c r="V235" i="14"/>
  <c r="AO238" i="16"/>
  <c r="Z63" i="16"/>
  <c r="AE63" i="16" s="1"/>
  <c r="AC63" i="16"/>
  <c r="U240" i="12"/>
  <c r="AO239" i="12"/>
  <c r="U240" i="11"/>
  <c r="AO240" i="11" s="1"/>
  <c r="U240" i="10"/>
  <c r="AO240" i="10" s="1"/>
  <c r="U239" i="16"/>
  <c r="H68" i="17" l="1"/>
  <c r="U68" i="17"/>
  <c r="Y67" i="17"/>
  <c r="W67" i="17"/>
  <c r="X67" i="17" s="1"/>
  <c r="Q69" i="20"/>
  <c r="R69" i="20" s="1"/>
  <c r="S69" i="20" s="1"/>
  <c r="T69" i="20" s="1"/>
  <c r="F246" i="20"/>
  <c r="Z245" i="20"/>
  <c r="N67" i="19"/>
  <c r="Q67" i="19" s="1"/>
  <c r="R67" i="19" s="1"/>
  <c r="F245" i="19"/>
  <c r="Z244" i="19"/>
  <c r="Z244" i="18"/>
  <c r="F245" i="18"/>
  <c r="Z245" i="17"/>
  <c r="V236" i="14"/>
  <c r="AO239" i="16"/>
  <c r="AF63" i="16"/>
  <c r="AG63" i="16" s="1"/>
  <c r="AH63" i="16" s="1"/>
  <c r="U241" i="12"/>
  <c r="AO240" i="12"/>
  <c r="U241" i="11"/>
  <c r="AO241" i="11" s="1"/>
  <c r="U241" i="10"/>
  <c r="AO241" i="10" s="1"/>
  <c r="U240" i="16"/>
  <c r="O68" i="17" l="1"/>
  <c r="I68" i="17"/>
  <c r="L68" i="17"/>
  <c r="M68" i="17"/>
  <c r="J68" i="17"/>
  <c r="V69" i="20"/>
  <c r="W69" i="20" s="1"/>
  <c r="X69" i="20" s="1"/>
  <c r="G70" i="20"/>
  <c r="U70" i="20" s="1"/>
  <c r="Y69" i="20"/>
  <c r="Z246" i="20"/>
  <c r="F247" i="20"/>
  <c r="S67" i="19"/>
  <c r="T67" i="19" s="1"/>
  <c r="V67" i="19" s="1"/>
  <c r="W67" i="19" s="1"/>
  <c r="F246" i="19"/>
  <c r="Z245" i="19"/>
  <c r="F246" i="18"/>
  <c r="Z245" i="18"/>
  <c r="Z246" i="17"/>
  <c r="V64" i="16"/>
  <c r="AJ64" i="16" s="1"/>
  <c r="AI63" i="16"/>
  <c r="AK63" i="16" s="1"/>
  <c r="V237" i="14"/>
  <c r="AO240" i="16"/>
  <c r="U242" i="12"/>
  <c r="AO241" i="12"/>
  <c r="U242" i="11"/>
  <c r="AO242" i="11" s="1"/>
  <c r="U242" i="10"/>
  <c r="AO242" i="10" s="1"/>
  <c r="U241" i="16"/>
  <c r="G68" i="19" l="1"/>
  <c r="U68" i="19" s="1"/>
  <c r="K68" i="17"/>
  <c r="N68" i="17"/>
  <c r="P68" i="17"/>
  <c r="Q68" i="17" s="1"/>
  <c r="R68" i="17" s="1"/>
  <c r="S68" i="17" s="1"/>
  <c r="H70" i="20"/>
  <c r="O70" i="20" s="1"/>
  <c r="F248" i="20"/>
  <c r="Z247" i="20"/>
  <c r="H68" i="19"/>
  <c r="X67" i="19"/>
  <c r="Y67" i="19"/>
  <c r="F247" i="19"/>
  <c r="Z246" i="19"/>
  <c r="F247" i="18"/>
  <c r="Z246" i="18"/>
  <c r="Z247" i="17"/>
  <c r="W61" i="14"/>
  <c r="V238" i="14"/>
  <c r="AO241" i="16"/>
  <c r="AL63" i="16"/>
  <c r="AM63" i="16" s="1"/>
  <c r="AN63" i="16"/>
  <c r="W64" i="16"/>
  <c r="Y64" i="16" s="1"/>
  <c r="AD64" i="16"/>
  <c r="U243" i="12"/>
  <c r="AO242" i="12"/>
  <c r="U243" i="11"/>
  <c r="AO243" i="11" s="1"/>
  <c r="U243" i="10"/>
  <c r="AO243" i="10" s="1"/>
  <c r="U242" i="16"/>
  <c r="L70" i="20" l="1"/>
  <c r="T68" i="17"/>
  <c r="V68" i="17" s="1"/>
  <c r="G69" i="17"/>
  <c r="M70" i="20"/>
  <c r="I70" i="20"/>
  <c r="J70" i="20"/>
  <c r="K70" i="20"/>
  <c r="P70" i="20" s="1"/>
  <c r="F249" i="20"/>
  <c r="Z248" i="20"/>
  <c r="J68" i="19"/>
  <c r="O68" i="19"/>
  <c r="I68" i="19"/>
  <c r="M68" i="19"/>
  <c r="L68" i="19"/>
  <c r="Z247" i="19"/>
  <c r="F248" i="19"/>
  <c r="F248" i="18"/>
  <c r="Z247" i="18"/>
  <c r="Z248" i="17"/>
  <c r="X64" i="16"/>
  <c r="Z64" i="16" s="1"/>
  <c r="AB64" i="16"/>
  <c r="V239" i="14"/>
  <c r="AO242" i="16"/>
  <c r="AA64" i="16"/>
  <c r="AE64" i="16"/>
  <c r="U244" i="12"/>
  <c r="AO243" i="12"/>
  <c r="U244" i="11"/>
  <c r="AO244" i="11" s="1"/>
  <c r="U244" i="10"/>
  <c r="AO244" i="10" s="1"/>
  <c r="U243" i="16"/>
  <c r="U69" i="17" l="1"/>
  <c r="H69" i="17"/>
  <c r="N68" i="19"/>
  <c r="K68" i="19"/>
  <c r="P68" i="19" s="1"/>
  <c r="Q68" i="19" s="1"/>
  <c r="R68" i="19" s="1"/>
  <c r="S68" i="19" s="1"/>
  <c r="T68" i="19" s="1"/>
  <c r="V68" i="19" s="1"/>
  <c r="W68" i="19" s="1"/>
  <c r="N70" i="20"/>
  <c r="W68" i="17"/>
  <c r="X68" i="17" s="1"/>
  <c r="Y68" i="17"/>
  <c r="Q70" i="20"/>
  <c r="R70" i="20" s="1"/>
  <c r="S70" i="20" s="1"/>
  <c r="F250" i="20"/>
  <c r="Z249" i="20"/>
  <c r="F249" i="19"/>
  <c r="Z248" i="19"/>
  <c r="Z248" i="18"/>
  <c r="F249" i="18"/>
  <c r="Z249" i="17"/>
  <c r="AC64" i="16"/>
  <c r="V240" i="14"/>
  <c r="AO243" i="16"/>
  <c r="AF64" i="16"/>
  <c r="AG64" i="16" s="1"/>
  <c r="AH64" i="16" s="1"/>
  <c r="U245" i="12"/>
  <c r="AO244" i="12"/>
  <c r="U245" i="11"/>
  <c r="AO245" i="11" s="1"/>
  <c r="U245" i="10"/>
  <c r="AO245" i="10" s="1"/>
  <c r="U244" i="16"/>
  <c r="G71" i="20" l="1"/>
  <c r="U71" i="20" s="1"/>
  <c r="T70" i="20"/>
  <c r="I69" i="17"/>
  <c r="L69" i="17"/>
  <c r="N69" i="17" s="1"/>
  <c r="J69" i="17"/>
  <c r="M69" i="17"/>
  <c r="O69" i="17"/>
  <c r="Z250" i="20"/>
  <c r="F251" i="20"/>
  <c r="V70" i="20"/>
  <c r="W70" i="20" s="1"/>
  <c r="X68" i="19"/>
  <c r="Y68" i="19"/>
  <c r="G69" i="19"/>
  <c r="U69" i="19" s="1"/>
  <c r="F250" i="19"/>
  <c r="Z249" i="19"/>
  <c r="F250" i="18"/>
  <c r="Z249" i="18"/>
  <c r="Z250" i="17"/>
  <c r="V241" i="14"/>
  <c r="AO244" i="16"/>
  <c r="V65" i="16"/>
  <c r="AI64" i="16"/>
  <c r="AK64" i="16" s="1"/>
  <c r="U246" i="12"/>
  <c r="AO245" i="12"/>
  <c r="U246" i="11"/>
  <c r="AO246" i="11" s="1"/>
  <c r="U246" i="10"/>
  <c r="AO246" i="10" s="1"/>
  <c r="U245" i="16"/>
  <c r="K69" i="17" l="1"/>
  <c r="P69" i="17"/>
  <c r="Q69" i="17" s="1"/>
  <c r="R69" i="17" s="1"/>
  <c r="S69" i="17" s="1"/>
  <c r="H71" i="20"/>
  <c r="X70" i="20"/>
  <c r="Y70" i="20"/>
  <c r="F252" i="20"/>
  <c r="Z251" i="20"/>
  <c r="H69" i="19"/>
  <c r="F251" i="19"/>
  <c r="Z250" i="19"/>
  <c r="F251" i="18"/>
  <c r="Z250" i="18"/>
  <c r="Z251" i="17"/>
  <c r="AN64" i="16"/>
  <c r="AL64" i="16"/>
  <c r="AM64" i="16" s="1"/>
  <c r="AJ65" i="16"/>
  <c r="W65" i="16"/>
  <c r="W62" i="14"/>
  <c r="V242" i="14"/>
  <c r="AO245" i="16"/>
  <c r="U247" i="12"/>
  <c r="AO246" i="12"/>
  <c r="U247" i="11"/>
  <c r="AO247" i="11" s="1"/>
  <c r="U247" i="10"/>
  <c r="AO247" i="10" s="1"/>
  <c r="U246" i="16"/>
  <c r="T69" i="17" l="1"/>
  <c r="V69" i="17" s="1"/>
  <c r="G70" i="17"/>
  <c r="F253" i="20"/>
  <c r="Z252" i="20"/>
  <c r="M71" i="20"/>
  <c r="L71" i="20"/>
  <c r="O71" i="20"/>
  <c r="J71" i="20"/>
  <c r="I71" i="20"/>
  <c r="M69" i="19"/>
  <c r="J69" i="19"/>
  <c r="I69" i="19"/>
  <c r="L69" i="19"/>
  <c r="O69" i="19"/>
  <c r="Z251" i="19"/>
  <c r="F252" i="19"/>
  <c r="F252" i="18"/>
  <c r="Z251" i="18"/>
  <c r="Z252" i="17"/>
  <c r="AD65" i="16"/>
  <c r="AB65" i="16"/>
  <c r="X65" i="16"/>
  <c r="AA65" i="16"/>
  <c r="Y65" i="16"/>
  <c r="V243" i="14"/>
  <c r="AO246" i="16"/>
  <c r="U248" i="12"/>
  <c r="AO247" i="12"/>
  <c r="U248" i="11"/>
  <c r="AO248" i="11" s="1"/>
  <c r="U248" i="10"/>
  <c r="AO248" i="10" s="1"/>
  <c r="U247" i="16"/>
  <c r="H70" i="17" l="1"/>
  <c r="U70" i="17"/>
  <c r="N69" i="19"/>
  <c r="W69" i="17"/>
  <c r="X69" i="17" s="1"/>
  <c r="Y69" i="17"/>
  <c r="K71" i="20"/>
  <c r="P71" i="20" s="1"/>
  <c r="F254" i="20"/>
  <c r="Z253" i="20"/>
  <c r="N71" i="20"/>
  <c r="K69" i="19"/>
  <c r="P69" i="19" s="1"/>
  <c r="Q69" i="19" s="1"/>
  <c r="R69" i="19" s="1"/>
  <c r="F253" i="19"/>
  <c r="Z252" i="19"/>
  <c r="Z252" i="18"/>
  <c r="F253" i="18"/>
  <c r="Z253" i="17"/>
  <c r="V244" i="14"/>
  <c r="AO247" i="16"/>
  <c r="Z65" i="16"/>
  <c r="AE65" i="16" s="1"/>
  <c r="AC65" i="16"/>
  <c r="U249" i="12"/>
  <c r="AO248" i="12"/>
  <c r="U249" i="11"/>
  <c r="AO249" i="11" s="1"/>
  <c r="U249" i="10"/>
  <c r="AO249" i="10" s="1"/>
  <c r="U248" i="16"/>
  <c r="J70" i="17" l="1"/>
  <c r="O70" i="17"/>
  <c r="I70" i="17"/>
  <c r="M70" i="17"/>
  <c r="L70" i="17"/>
  <c r="Z254" i="20"/>
  <c r="F255" i="20"/>
  <c r="Q71" i="20"/>
  <c r="R71" i="20" s="1"/>
  <c r="S71" i="20" s="1"/>
  <c r="S69" i="19"/>
  <c r="T69" i="19" s="1"/>
  <c r="V69" i="19" s="1"/>
  <c r="W69" i="19" s="1"/>
  <c r="F254" i="19"/>
  <c r="Z253" i="19"/>
  <c r="F254" i="18"/>
  <c r="Z253" i="18"/>
  <c r="Z254" i="17"/>
  <c r="AF65" i="16"/>
  <c r="AG65" i="16" s="1"/>
  <c r="AH65" i="16" s="1"/>
  <c r="V245" i="14"/>
  <c r="AO248" i="16"/>
  <c r="U250" i="12"/>
  <c r="AO249" i="12"/>
  <c r="U250" i="11"/>
  <c r="AO250" i="11" s="1"/>
  <c r="U250" i="10"/>
  <c r="AO250" i="10" s="1"/>
  <c r="U249" i="16"/>
  <c r="G72" i="20" l="1"/>
  <c r="U72" i="20" s="1"/>
  <c r="T71" i="20"/>
  <c r="G70" i="19"/>
  <c r="U70" i="19" s="1"/>
  <c r="N70" i="17"/>
  <c r="K70" i="17"/>
  <c r="P70" i="17" s="1"/>
  <c r="V71" i="20"/>
  <c r="W71" i="20" s="1"/>
  <c r="F256" i="20"/>
  <c r="Z255" i="20"/>
  <c r="Y69" i="19"/>
  <c r="X69" i="19"/>
  <c r="H70" i="19"/>
  <c r="F255" i="19"/>
  <c r="Z254" i="19"/>
  <c r="F255" i="18"/>
  <c r="Z254" i="18"/>
  <c r="Z255" i="17"/>
  <c r="V246" i="14"/>
  <c r="AO249" i="16"/>
  <c r="V66" i="16"/>
  <c r="AI65" i="16"/>
  <c r="AK65" i="16" s="1"/>
  <c r="U251" i="12"/>
  <c r="AO250" i="12"/>
  <c r="U251" i="11"/>
  <c r="AO251" i="11" s="1"/>
  <c r="U251" i="10"/>
  <c r="AO251" i="10" s="1"/>
  <c r="U250" i="16"/>
  <c r="Q70" i="17" l="1"/>
  <c r="R70" i="17" s="1"/>
  <c r="S70" i="17" s="1"/>
  <c r="T70" i="17"/>
  <c r="V70" i="17" s="1"/>
  <c r="G71" i="17"/>
  <c r="H72" i="20"/>
  <c r="F257" i="20"/>
  <c r="Z256" i="20"/>
  <c r="Y71" i="20"/>
  <c r="X71" i="20"/>
  <c r="M70" i="19"/>
  <c r="J70" i="19"/>
  <c r="L70" i="19"/>
  <c r="I70" i="19"/>
  <c r="O70" i="19"/>
  <c r="Z255" i="19"/>
  <c r="F256" i="19"/>
  <c r="F256" i="18"/>
  <c r="Z255" i="18"/>
  <c r="Z256" i="17"/>
  <c r="AL65" i="16"/>
  <c r="AM65" i="16" s="1"/>
  <c r="AN65" i="16"/>
  <c r="V247" i="14"/>
  <c r="AO250" i="16"/>
  <c r="AJ66" i="16"/>
  <c r="W63" i="14"/>
  <c r="W66" i="16"/>
  <c r="U252" i="12"/>
  <c r="AO251" i="12"/>
  <c r="U252" i="11"/>
  <c r="AO252" i="11" s="1"/>
  <c r="U252" i="10"/>
  <c r="AO252" i="10" s="1"/>
  <c r="U251" i="16"/>
  <c r="N70" i="19" l="1"/>
  <c r="U71" i="17"/>
  <c r="H71" i="17"/>
  <c r="W70" i="17"/>
  <c r="X70" i="17" s="1"/>
  <c r="Y70" i="17"/>
  <c r="L72" i="20"/>
  <c r="O72" i="20"/>
  <c r="J72" i="20"/>
  <c r="K72" i="20" s="1"/>
  <c r="M72" i="20"/>
  <c r="I72" i="20"/>
  <c r="F258" i="20"/>
  <c r="Z257" i="20"/>
  <c r="K70" i="19"/>
  <c r="P70" i="19"/>
  <c r="Q70" i="19" s="1"/>
  <c r="R70" i="19" s="1"/>
  <c r="F257" i="19"/>
  <c r="Z256" i="19"/>
  <c r="Z256" i="18"/>
  <c r="F257" i="18"/>
  <c r="Z257" i="17"/>
  <c r="V248" i="14"/>
  <c r="AO251" i="16"/>
  <c r="AA66" i="16"/>
  <c r="AB66" i="16"/>
  <c r="X66" i="16"/>
  <c r="Y66" i="16"/>
  <c r="AD66" i="16"/>
  <c r="U253" i="12"/>
  <c r="AO252" i="12"/>
  <c r="U253" i="11"/>
  <c r="AO253" i="11" s="1"/>
  <c r="U253" i="10"/>
  <c r="AO253" i="10" s="1"/>
  <c r="U252" i="16"/>
  <c r="L71" i="17" l="1"/>
  <c r="I71" i="17"/>
  <c r="O71" i="17"/>
  <c r="J71" i="17"/>
  <c r="M71" i="17"/>
  <c r="P72" i="20"/>
  <c r="N72" i="20"/>
  <c r="Z258" i="20"/>
  <c r="F259" i="20"/>
  <c r="S70" i="19"/>
  <c r="T70" i="19" s="1"/>
  <c r="V70" i="19" s="1"/>
  <c r="W70" i="19" s="1"/>
  <c r="X70" i="19" s="1"/>
  <c r="F258" i="19"/>
  <c r="Z257" i="19"/>
  <c r="F258" i="18"/>
  <c r="Z257" i="18"/>
  <c r="Z258" i="17"/>
  <c r="V249" i="14"/>
  <c r="AO252" i="16"/>
  <c r="AC66" i="16"/>
  <c r="Z66" i="16"/>
  <c r="AE66" i="16" s="1"/>
  <c r="AF66" i="16" s="1"/>
  <c r="AG66" i="16" s="1"/>
  <c r="AH66" i="16" s="1"/>
  <c r="U254" i="12"/>
  <c r="AO253" i="12"/>
  <c r="U254" i="11"/>
  <c r="AO254" i="11" s="1"/>
  <c r="U254" i="10"/>
  <c r="AO254" i="10" s="1"/>
  <c r="U253" i="16"/>
  <c r="G71" i="19" l="1"/>
  <c r="U71" i="19" s="1"/>
  <c r="K71" i="17"/>
  <c r="P71" i="17" s="1"/>
  <c r="H71" i="19"/>
  <c r="Y70" i="19"/>
  <c r="N71" i="17"/>
  <c r="Q72" i="20"/>
  <c r="R72" i="20" s="1"/>
  <c r="S72" i="20" s="1"/>
  <c r="F260" i="20"/>
  <c r="Z259" i="20"/>
  <c r="F259" i="19"/>
  <c r="Z258" i="19"/>
  <c r="O71" i="19"/>
  <c r="J71" i="19"/>
  <c r="M71" i="19"/>
  <c r="I71" i="19"/>
  <c r="L71" i="19"/>
  <c r="F259" i="18"/>
  <c r="Z258" i="18"/>
  <c r="Z259" i="17"/>
  <c r="V67" i="16"/>
  <c r="AI66" i="16"/>
  <c r="AK66" i="16" s="1"/>
  <c r="V250" i="14"/>
  <c r="AO253" i="16"/>
  <c r="U255" i="12"/>
  <c r="AO254" i="12"/>
  <c r="U255" i="11"/>
  <c r="AO255" i="11" s="1"/>
  <c r="U255" i="10"/>
  <c r="AO255" i="10" s="1"/>
  <c r="U254" i="16"/>
  <c r="G73" i="20" l="1"/>
  <c r="U73" i="20" s="1"/>
  <c r="T72" i="20"/>
  <c r="Q71" i="17"/>
  <c r="R71" i="17" s="1"/>
  <c r="S71" i="17" s="1"/>
  <c r="V72" i="20"/>
  <c r="H73" i="20"/>
  <c r="F261" i="20"/>
  <c r="Z260" i="20"/>
  <c r="N71" i="19"/>
  <c r="Z259" i="19"/>
  <c r="F260" i="19"/>
  <c r="K71" i="19"/>
  <c r="F260" i="18"/>
  <c r="Z259" i="18"/>
  <c r="Z260" i="17"/>
  <c r="AJ67" i="16"/>
  <c r="W67" i="16"/>
  <c r="W64" i="14"/>
  <c r="V251" i="14"/>
  <c r="AO254" i="16"/>
  <c r="AN66" i="16"/>
  <c r="AL66" i="16"/>
  <c r="AM66" i="16" s="1"/>
  <c r="U256" i="12"/>
  <c r="AO255" i="12"/>
  <c r="U256" i="11"/>
  <c r="AO256" i="11" s="1"/>
  <c r="U256" i="10"/>
  <c r="AO256" i="10" s="1"/>
  <c r="U255" i="16"/>
  <c r="T71" i="17" l="1"/>
  <c r="V71" i="17" s="1"/>
  <c r="G72" i="17"/>
  <c r="Y72" i="20"/>
  <c r="W72" i="20"/>
  <c r="X72" i="20" s="1"/>
  <c r="O73" i="20"/>
  <c r="L73" i="20"/>
  <c r="J73" i="20"/>
  <c r="M73" i="20"/>
  <c r="I73" i="20"/>
  <c r="F262" i="20"/>
  <c r="Z261" i="20"/>
  <c r="P71" i="19"/>
  <c r="Q71" i="19" s="1"/>
  <c r="R71" i="19" s="1"/>
  <c r="F261" i="19"/>
  <c r="Z260" i="19"/>
  <c r="Z260" i="18"/>
  <c r="F261" i="18"/>
  <c r="Z261" i="17"/>
  <c r="V252" i="14"/>
  <c r="AO255" i="16"/>
  <c r="AB67" i="16"/>
  <c r="X67" i="16"/>
  <c r="AA67" i="16"/>
  <c r="AD67" i="16"/>
  <c r="Y67" i="16"/>
  <c r="U257" i="12"/>
  <c r="AO256" i="12"/>
  <c r="U257" i="11"/>
  <c r="AO257" i="11" s="1"/>
  <c r="U257" i="10"/>
  <c r="AO257" i="10" s="1"/>
  <c r="U256" i="16"/>
  <c r="H72" i="17" l="1"/>
  <c r="U72" i="17"/>
  <c r="Y71" i="17"/>
  <c r="W71" i="17"/>
  <c r="X71" i="17" s="1"/>
  <c r="K73" i="20"/>
  <c r="N73" i="20"/>
  <c r="P73" i="20"/>
  <c r="Q73" i="20" s="1"/>
  <c r="R73" i="20" s="1"/>
  <c r="S73" i="20" s="1"/>
  <c r="Z262" i="20"/>
  <c r="F263" i="20"/>
  <c r="S71" i="19"/>
  <c r="T71" i="19" s="1"/>
  <c r="V71" i="19" s="1"/>
  <c r="F262" i="19"/>
  <c r="Z261" i="19"/>
  <c r="F262" i="18"/>
  <c r="Z261" i="18"/>
  <c r="Z262" i="17"/>
  <c r="AC67" i="16"/>
  <c r="Z67" i="16"/>
  <c r="AE67" i="16" s="1"/>
  <c r="AF67" i="16" s="1"/>
  <c r="AG67" i="16" s="1"/>
  <c r="AH67" i="16" s="1"/>
  <c r="V253" i="14"/>
  <c r="AO256" i="16"/>
  <c r="U258" i="12"/>
  <c r="AO257" i="12"/>
  <c r="U258" i="11"/>
  <c r="AO258" i="11" s="1"/>
  <c r="U258" i="10"/>
  <c r="AO258" i="10" s="1"/>
  <c r="U257" i="16"/>
  <c r="W71" i="19" l="1"/>
  <c r="X71" i="19" s="1"/>
  <c r="G74" i="20"/>
  <c r="U74" i="20" s="1"/>
  <c r="T73" i="20"/>
  <c r="G72" i="19"/>
  <c r="O72" i="17"/>
  <c r="M72" i="17"/>
  <c r="J72" i="17"/>
  <c r="K72" i="17" s="1"/>
  <c r="L72" i="17"/>
  <c r="I72" i="17"/>
  <c r="V73" i="20"/>
  <c r="W73" i="20" s="1"/>
  <c r="F264" i="20"/>
  <c r="Z263" i="20"/>
  <c r="Y71" i="19"/>
  <c r="F263" i="19"/>
  <c r="Z262" i="19"/>
  <c r="F263" i="18"/>
  <c r="Z262" i="18"/>
  <c r="Z263" i="17"/>
  <c r="V254" i="14"/>
  <c r="AO257" i="16"/>
  <c r="V68" i="16"/>
  <c r="AI67" i="16"/>
  <c r="AK67" i="16" s="1"/>
  <c r="U259" i="12"/>
  <c r="AO258" i="12"/>
  <c r="U259" i="11"/>
  <c r="AO259" i="11" s="1"/>
  <c r="U259" i="10"/>
  <c r="AO259" i="10" s="1"/>
  <c r="U258" i="16"/>
  <c r="P72" i="17" l="1"/>
  <c r="N72" i="17"/>
  <c r="H72" i="19"/>
  <c r="U72" i="19"/>
  <c r="F265" i="20"/>
  <c r="Z264" i="20"/>
  <c r="H74" i="20"/>
  <c r="X73" i="20"/>
  <c r="Y73" i="20"/>
  <c r="Z263" i="19"/>
  <c r="F264" i="19"/>
  <c r="F264" i="18"/>
  <c r="Z263" i="18"/>
  <c r="Z264" i="17"/>
  <c r="AL67" i="16"/>
  <c r="AM67" i="16" s="1"/>
  <c r="AN67" i="16"/>
  <c r="V255" i="14"/>
  <c r="AO258" i="16"/>
  <c r="AJ68" i="16"/>
  <c r="W65" i="14"/>
  <c r="W68" i="16"/>
  <c r="U260" i="12"/>
  <c r="AO259" i="12"/>
  <c r="U260" i="11"/>
  <c r="AO260" i="11" s="1"/>
  <c r="U260" i="10"/>
  <c r="AO260" i="10" s="1"/>
  <c r="U259" i="16"/>
  <c r="I72" i="19" l="1"/>
  <c r="L72" i="19"/>
  <c r="O72" i="19"/>
  <c r="J72" i="19"/>
  <c r="K72" i="19" s="1"/>
  <c r="P72" i="19" s="1"/>
  <c r="M72" i="19"/>
  <c r="Q72" i="17"/>
  <c r="R72" i="17" s="1"/>
  <c r="S72" i="17" s="1"/>
  <c r="J74" i="20"/>
  <c r="L74" i="20"/>
  <c r="M74" i="20"/>
  <c r="O74" i="20"/>
  <c r="I74" i="20"/>
  <c r="F266" i="20"/>
  <c r="Z265" i="20"/>
  <c r="F265" i="19"/>
  <c r="Z264" i="19"/>
  <c r="Z264" i="18"/>
  <c r="F265" i="18"/>
  <c r="Z265" i="17"/>
  <c r="V256" i="14"/>
  <c r="AO259" i="16"/>
  <c r="X68" i="16"/>
  <c r="AA68" i="16"/>
  <c r="AB68" i="16"/>
  <c r="AD68" i="16"/>
  <c r="Y68" i="16"/>
  <c r="U261" i="12"/>
  <c r="AO260" i="12"/>
  <c r="U261" i="11"/>
  <c r="AO261" i="11" s="1"/>
  <c r="U261" i="10"/>
  <c r="AO261" i="10" s="1"/>
  <c r="U260" i="16"/>
  <c r="T72" i="17" l="1"/>
  <c r="V72" i="17" s="1"/>
  <c r="G73" i="17"/>
  <c r="N72" i="19"/>
  <c r="Q72" i="19" s="1"/>
  <c r="R72" i="19" s="1"/>
  <c r="S72" i="19" s="1"/>
  <c r="N74" i="20"/>
  <c r="K74" i="20"/>
  <c r="P74" i="20" s="1"/>
  <c r="F267" i="20"/>
  <c r="Z266" i="20"/>
  <c r="F266" i="19"/>
  <c r="Z265" i="19"/>
  <c r="F266" i="18"/>
  <c r="Z265" i="18"/>
  <c r="Z266" i="17"/>
  <c r="AC68" i="16"/>
  <c r="Z68" i="16"/>
  <c r="AE68" i="16" s="1"/>
  <c r="AF68" i="16" s="1"/>
  <c r="AG68" i="16" s="1"/>
  <c r="AH68" i="16" s="1"/>
  <c r="V257" i="14"/>
  <c r="AO260" i="16"/>
  <c r="U262" i="12"/>
  <c r="AO261" i="12"/>
  <c r="U262" i="11"/>
  <c r="AO262" i="11" s="1"/>
  <c r="U262" i="10"/>
  <c r="AO262" i="10" s="1"/>
  <c r="U261" i="16"/>
  <c r="Q74" i="20" l="1"/>
  <c r="R74" i="20" s="1"/>
  <c r="S74" i="20" s="1"/>
  <c r="T72" i="19"/>
  <c r="V72" i="19" s="1"/>
  <c r="G73" i="19"/>
  <c r="U73" i="19" s="1"/>
  <c r="U73" i="17"/>
  <c r="H73" i="17"/>
  <c r="G75" i="20"/>
  <c r="U75" i="20" s="1"/>
  <c r="T74" i="20"/>
  <c r="V74" i="20" s="1"/>
  <c r="W74" i="20" s="1"/>
  <c r="W72" i="17"/>
  <c r="X72" i="17" s="1"/>
  <c r="Y72" i="17"/>
  <c r="Z267" i="20"/>
  <c r="F268" i="20"/>
  <c r="Y72" i="19"/>
  <c r="H73" i="19"/>
  <c r="I73" i="19" s="1"/>
  <c r="Z266" i="19"/>
  <c r="F267" i="19"/>
  <c r="F267" i="18"/>
  <c r="Z266" i="18"/>
  <c r="Z267" i="17"/>
  <c r="V258" i="14"/>
  <c r="AO261" i="16"/>
  <c r="V69" i="16"/>
  <c r="AI68" i="16"/>
  <c r="AK68" i="16" s="1"/>
  <c r="U263" i="12"/>
  <c r="AO262" i="12"/>
  <c r="U263" i="11"/>
  <c r="AO263" i="11" s="1"/>
  <c r="U263" i="10"/>
  <c r="AO263" i="10" s="1"/>
  <c r="U262" i="16"/>
  <c r="L73" i="17" l="1"/>
  <c r="J73" i="17"/>
  <c r="O73" i="17"/>
  <c r="I73" i="17"/>
  <c r="M73" i="17"/>
  <c r="O73" i="19"/>
  <c r="W72" i="19"/>
  <c r="X72" i="19" s="1"/>
  <c r="F269" i="20"/>
  <c r="Z268" i="20"/>
  <c r="H75" i="20"/>
  <c r="X74" i="20"/>
  <c r="Y74" i="20"/>
  <c r="M73" i="19"/>
  <c r="J73" i="19"/>
  <c r="K73" i="19" s="1"/>
  <c r="P73" i="19" s="1"/>
  <c r="L73" i="19"/>
  <c r="F268" i="19"/>
  <c r="Z267" i="19"/>
  <c r="F268" i="18"/>
  <c r="Z267" i="18"/>
  <c r="Z268" i="17"/>
  <c r="AN68" i="16"/>
  <c r="AL68" i="16"/>
  <c r="AM68" i="16" s="1"/>
  <c r="V259" i="14"/>
  <c r="AO262" i="16"/>
  <c r="AJ69" i="16"/>
  <c r="W66" i="14"/>
  <c r="W69" i="16"/>
  <c r="U264" i="12"/>
  <c r="AO263" i="12"/>
  <c r="U264" i="11"/>
  <c r="AO264" i="11" s="1"/>
  <c r="U264" i="10"/>
  <c r="AO264" i="10" s="1"/>
  <c r="U263" i="16"/>
  <c r="K73" i="17" l="1"/>
  <c r="P73" i="17" s="1"/>
  <c r="N73" i="17"/>
  <c r="M75" i="20"/>
  <c r="I75" i="20"/>
  <c r="L75" i="20"/>
  <c r="O75" i="20"/>
  <c r="J75" i="20"/>
  <c r="F270" i="20"/>
  <c r="Z269" i="20"/>
  <c r="N73" i="19"/>
  <c r="Q73" i="19" s="1"/>
  <c r="R73" i="19" s="1"/>
  <c r="F269" i="19"/>
  <c r="Z268" i="19"/>
  <c r="Z268" i="18"/>
  <c r="F269" i="18"/>
  <c r="Z269" i="17"/>
  <c r="Y69" i="16"/>
  <c r="AD69" i="16"/>
  <c r="AB69" i="16"/>
  <c r="X69" i="16"/>
  <c r="AA69" i="16"/>
  <c r="V260" i="14"/>
  <c r="AO263" i="16"/>
  <c r="U265" i="12"/>
  <c r="AO264" i="12"/>
  <c r="U265" i="11"/>
  <c r="AO265" i="11" s="1"/>
  <c r="U265" i="10"/>
  <c r="AO265" i="10" s="1"/>
  <c r="U264" i="16"/>
  <c r="Q73" i="17" l="1"/>
  <c r="R73" i="17" s="1"/>
  <c r="S73" i="17" s="1"/>
  <c r="T73" i="17" s="1"/>
  <c r="V73" i="17" s="1"/>
  <c r="G74" i="17"/>
  <c r="N75" i="20"/>
  <c r="K75" i="20"/>
  <c r="P75" i="20" s="1"/>
  <c r="Q75" i="20" s="1"/>
  <c r="R75" i="20" s="1"/>
  <c r="S75" i="20" s="1"/>
  <c r="F271" i="20"/>
  <c r="Z270" i="20"/>
  <c r="S73" i="19"/>
  <c r="T73" i="19" s="1"/>
  <c r="V73" i="19" s="1"/>
  <c r="F270" i="19"/>
  <c r="Z269" i="19"/>
  <c r="F270" i="18"/>
  <c r="Z269" i="18"/>
  <c r="Z270" i="17"/>
  <c r="AC69" i="16"/>
  <c r="V261" i="14"/>
  <c r="AO264" i="16"/>
  <c r="Z69" i="16"/>
  <c r="AE69" i="16" s="1"/>
  <c r="AF69" i="16" s="1"/>
  <c r="AG69" i="16" s="1"/>
  <c r="AH69" i="16" s="1"/>
  <c r="U266" i="12"/>
  <c r="AO265" i="12"/>
  <c r="U266" i="11"/>
  <c r="AO266" i="11" s="1"/>
  <c r="U266" i="10"/>
  <c r="AO266" i="10" s="1"/>
  <c r="U265" i="16"/>
  <c r="Y73" i="19" l="1"/>
  <c r="W73" i="19"/>
  <c r="G76" i="20"/>
  <c r="U76" i="20" s="1"/>
  <c r="T75" i="20"/>
  <c r="V75" i="20" s="1"/>
  <c r="W75" i="20" s="1"/>
  <c r="G74" i="19"/>
  <c r="U74" i="17"/>
  <c r="H74" i="17"/>
  <c r="W73" i="17"/>
  <c r="X73" i="17" s="1"/>
  <c r="Y73" i="17"/>
  <c r="Z271" i="20"/>
  <c r="F272" i="20"/>
  <c r="X73" i="19"/>
  <c r="Z270" i="19"/>
  <c r="F271" i="19"/>
  <c r="F271" i="18"/>
  <c r="Z270" i="18"/>
  <c r="Z271" i="17"/>
  <c r="V70" i="16"/>
  <c r="AI69" i="16"/>
  <c r="AK69" i="16" s="1"/>
  <c r="V262" i="14"/>
  <c r="AO265" i="16"/>
  <c r="U267" i="12"/>
  <c r="AO266" i="12"/>
  <c r="U267" i="11"/>
  <c r="AO267" i="11" s="1"/>
  <c r="U267" i="10"/>
  <c r="AO267" i="10" s="1"/>
  <c r="U266" i="16"/>
  <c r="M74" i="17" l="1"/>
  <c r="O74" i="17"/>
  <c r="I74" i="17"/>
  <c r="L74" i="17"/>
  <c r="J74" i="17"/>
  <c r="H74" i="19"/>
  <c r="U74" i="19"/>
  <c r="Z272" i="20"/>
  <c r="F273" i="20"/>
  <c r="H76" i="20"/>
  <c r="Y75" i="20"/>
  <c r="X75" i="20"/>
  <c r="Z271" i="19"/>
  <c r="F272" i="19"/>
  <c r="F272" i="18"/>
  <c r="Z271" i="18"/>
  <c r="Z272" i="17"/>
  <c r="V263" i="14"/>
  <c r="AO266" i="16"/>
  <c r="AL69" i="16"/>
  <c r="AM69" i="16" s="1"/>
  <c r="AN69" i="16"/>
  <c r="AJ70" i="16"/>
  <c r="W67" i="14"/>
  <c r="W70" i="16"/>
  <c r="U268" i="12"/>
  <c r="AO267" i="12"/>
  <c r="U268" i="11"/>
  <c r="AO268" i="11" s="1"/>
  <c r="U268" i="10"/>
  <c r="AO268" i="10" s="1"/>
  <c r="U267" i="16"/>
  <c r="N74" i="17" l="1"/>
  <c r="J74" i="19"/>
  <c r="L74" i="19"/>
  <c r="I74" i="19"/>
  <c r="M74" i="19"/>
  <c r="O74" i="19"/>
  <c r="K74" i="17"/>
  <c r="P74" i="17" s="1"/>
  <c r="Q74" i="17" s="1"/>
  <c r="R74" i="17" s="1"/>
  <c r="S74" i="17" s="1"/>
  <c r="Z273" i="20"/>
  <c r="F274" i="20"/>
  <c r="L76" i="20"/>
  <c r="M76" i="20"/>
  <c r="I76" i="20"/>
  <c r="O76" i="20"/>
  <c r="J76" i="20"/>
  <c r="F273" i="19"/>
  <c r="Z272" i="19"/>
  <c r="Z272" i="18"/>
  <c r="F273" i="18"/>
  <c r="Z273" i="17"/>
  <c r="AB70" i="16"/>
  <c r="AD70" i="16"/>
  <c r="X70" i="16"/>
  <c r="AA70" i="16"/>
  <c r="AC70" i="16" s="1"/>
  <c r="Y70" i="16"/>
  <c r="V264" i="14"/>
  <c r="AO267" i="16"/>
  <c r="U269" i="12"/>
  <c r="AO268" i="12"/>
  <c r="U269" i="11"/>
  <c r="AO269" i="11" s="1"/>
  <c r="U269" i="10"/>
  <c r="AO269" i="10" s="1"/>
  <c r="U268" i="16"/>
  <c r="T74" i="17" l="1"/>
  <c r="V74" i="17" s="1"/>
  <c r="G75" i="17"/>
  <c r="K76" i="20"/>
  <c r="N74" i="19"/>
  <c r="K74" i="19"/>
  <c r="P74" i="19" s="1"/>
  <c r="N76" i="20"/>
  <c r="F275" i="20"/>
  <c r="Z274" i="20"/>
  <c r="P76" i="20"/>
  <c r="F274" i="19"/>
  <c r="Z273" i="19"/>
  <c r="F274" i="18"/>
  <c r="Z273" i="18"/>
  <c r="Z274" i="17"/>
  <c r="V265" i="14"/>
  <c r="AO268" i="16"/>
  <c r="Z70" i="16"/>
  <c r="AE70" i="16" s="1"/>
  <c r="AF70" i="16" s="1"/>
  <c r="AG70" i="16" s="1"/>
  <c r="AH70" i="16" s="1"/>
  <c r="U270" i="12"/>
  <c r="AO269" i="12"/>
  <c r="U270" i="11"/>
  <c r="AO270" i="11" s="1"/>
  <c r="U270" i="10"/>
  <c r="AO270" i="10" s="1"/>
  <c r="U269" i="16"/>
  <c r="Q74" i="19" l="1"/>
  <c r="R74" i="19" s="1"/>
  <c r="S74" i="19" s="1"/>
  <c r="T74" i="19" s="1"/>
  <c r="V74" i="19" s="1"/>
  <c r="H75" i="17"/>
  <c r="U75" i="17"/>
  <c r="W74" i="17"/>
  <c r="X74" i="17" s="1"/>
  <c r="Y74" i="17"/>
  <c r="Q76" i="20"/>
  <c r="R76" i="20" s="1"/>
  <c r="S76" i="20" s="1"/>
  <c r="Z275" i="20"/>
  <c r="F276" i="20"/>
  <c r="Z274" i="19"/>
  <c r="F275" i="19"/>
  <c r="F275" i="18"/>
  <c r="Z274" i="18"/>
  <c r="Z275" i="17"/>
  <c r="V71" i="16"/>
  <c r="AI70" i="16"/>
  <c r="AK70" i="16" s="1"/>
  <c r="V266" i="14"/>
  <c r="AO269" i="16"/>
  <c r="U271" i="12"/>
  <c r="AO270" i="12"/>
  <c r="U271" i="11"/>
  <c r="AO271" i="11" s="1"/>
  <c r="U271" i="10"/>
  <c r="AO271" i="10" s="1"/>
  <c r="U270" i="16"/>
  <c r="W74" i="19" l="1"/>
  <c r="X74" i="19" s="1"/>
  <c r="Y74" i="19"/>
  <c r="G75" i="19"/>
  <c r="G77" i="20"/>
  <c r="U77" i="20" s="1"/>
  <c r="T76" i="20"/>
  <c r="V76" i="20" s="1"/>
  <c r="W76" i="20" s="1"/>
  <c r="M75" i="17"/>
  <c r="O75" i="17"/>
  <c r="J75" i="17"/>
  <c r="K75" i="17" s="1"/>
  <c r="I75" i="17"/>
  <c r="L75" i="17"/>
  <c r="F277" i="20"/>
  <c r="Z276" i="20"/>
  <c r="X76" i="20"/>
  <c r="Y76" i="20"/>
  <c r="F276" i="19"/>
  <c r="Z275" i="19"/>
  <c r="F276" i="18"/>
  <c r="Z275" i="18"/>
  <c r="Z276" i="17"/>
  <c r="V267" i="14"/>
  <c r="AO270" i="16"/>
  <c r="AN70" i="16"/>
  <c r="AL70" i="16"/>
  <c r="AM70" i="16" s="1"/>
  <c r="AJ71" i="16"/>
  <c r="W68" i="14"/>
  <c r="W71" i="16"/>
  <c r="U272" i="12"/>
  <c r="AO271" i="12"/>
  <c r="U272" i="11"/>
  <c r="AO272" i="11" s="1"/>
  <c r="U272" i="10"/>
  <c r="AO272" i="10" s="1"/>
  <c r="U271" i="16"/>
  <c r="U75" i="19" l="1"/>
  <c r="H75" i="19"/>
  <c r="H77" i="20"/>
  <c r="I77" i="20" s="1"/>
  <c r="P75" i="17"/>
  <c r="Q75" i="17" s="1"/>
  <c r="R75" i="17" s="1"/>
  <c r="S75" i="17" s="1"/>
  <c r="N75" i="17"/>
  <c r="M77" i="20"/>
  <c r="L77" i="20"/>
  <c r="J77" i="20"/>
  <c r="F278" i="20"/>
  <c r="Z277" i="20"/>
  <c r="F277" i="19"/>
  <c r="Z276" i="19"/>
  <c r="Z276" i="18"/>
  <c r="F277" i="18"/>
  <c r="Z277" i="17"/>
  <c r="Y71" i="16"/>
  <c r="AB71" i="16"/>
  <c r="AA71" i="16"/>
  <c r="X71" i="16"/>
  <c r="AD71" i="16"/>
  <c r="V268" i="14"/>
  <c r="AO271" i="16"/>
  <c r="U273" i="12"/>
  <c r="AO272" i="12"/>
  <c r="U273" i="11"/>
  <c r="AO273" i="11" s="1"/>
  <c r="U273" i="10"/>
  <c r="AO273" i="10" s="1"/>
  <c r="U272" i="16"/>
  <c r="O77" i="20" l="1"/>
  <c r="O75" i="19"/>
  <c r="L75" i="19"/>
  <c r="N75" i="19" s="1"/>
  <c r="I75" i="19"/>
  <c r="J75" i="19"/>
  <c r="M75" i="19"/>
  <c r="T75" i="17"/>
  <c r="V75" i="17" s="1"/>
  <c r="G76" i="17"/>
  <c r="N77" i="20"/>
  <c r="F279" i="20"/>
  <c r="Z278" i="20"/>
  <c r="K77" i="20"/>
  <c r="P77" i="20" s="1"/>
  <c r="Q77" i="20" s="1"/>
  <c r="R77" i="20" s="1"/>
  <c r="S77" i="20" s="1"/>
  <c r="F278" i="19"/>
  <c r="Z277" i="19"/>
  <c r="F278" i="18"/>
  <c r="Z277" i="18"/>
  <c r="Z278" i="17"/>
  <c r="V269" i="14"/>
  <c r="AO272" i="16"/>
  <c r="AC71" i="16"/>
  <c r="Z71" i="16"/>
  <c r="AE71" i="16" s="1"/>
  <c r="AF71" i="16" s="1"/>
  <c r="AG71" i="16" s="1"/>
  <c r="AH71" i="16" s="1"/>
  <c r="U274" i="12"/>
  <c r="AO273" i="12"/>
  <c r="U274" i="11"/>
  <c r="AO274" i="11" s="1"/>
  <c r="U274" i="10"/>
  <c r="AO274" i="10" s="1"/>
  <c r="U273" i="16"/>
  <c r="K75" i="19" l="1"/>
  <c r="P75" i="19" s="1"/>
  <c r="Q75" i="19" s="1"/>
  <c r="R75" i="19" s="1"/>
  <c r="H76" i="17"/>
  <c r="U76" i="17"/>
  <c r="G78" i="20"/>
  <c r="U78" i="20" s="1"/>
  <c r="T77" i="20"/>
  <c r="Y75" i="17"/>
  <c r="W75" i="17"/>
  <c r="X75" i="17" s="1"/>
  <c r="V77" i="20"/>
  <c r="W77" i="20" s="1"/>
  <c r="Z279" i="20"/>
  <c r="F280" i="20"/>
  <c r="S75" i="19"/>
  <c r="T75" i="19" s="1"/>
  <c r="V75" i="19" s="1"/>
  <c r="Z278" i="19"/>
  <c r="F279" i="19"/>
  <c r="F279" i="18"/>
  <c r="Z278" i="18"/>
  <c r="Z279" i="17"/>
  <c r="V72" i="16"/>
  <c r="AI71" i="16"/>
  <c r="AK71" i="16" s="1"/>
  <c r="V270" i="14"/>
  <c r="AO273" i="16"/>
  <c r="U275" i="12"/>
  <c r="AO274" i="12"/>
  <c r="U275" i="11"/>
  <c r="AO275" i="11" s="1"/>
  <c r="U275" i="10"/>
  <c r="AO275" i="10" s="1"/>
  <c r="U274" i="16"/>
  <c r="W75" i="19" l="1"/>
  <c r="X75" i="19" s="1"/>
  <c r="G76" i="19"/>
  <c r="U76" i="19" s="1"/>
  <c r="M76" i="17"/>
  <c r="L76" i="17"/>
  <c r="I76" i="17"/>
  <c r="O76" i="17"/>
  <c r="J76" i="17"/>
  <c r="K76" i="17" s="1"/>
  <c r="H78" i="20"/>
  <c r="F281" i="20"/>
  <c r="Z280" i="20"/>
  <c r="X77" i="20"/>
  <c r="Y77" i="20"/>
  <c r="Y75" i="19"/>
  <c r="Z279" i="19"/>
  <c r="F280" i="19"/>
  <c r="F280" i="18"/>
  <c r="Z279" i="18"/>
  <c r="Z280" i="17"/>
  <c r="V271" i="14"/>
  <c r="AO274" i="16"/>
  <c r="AL71" i="16"/>
  <c r="AM71" i="16" s="1"/>
  <c r="AN71" i="16"/>
  <c r="AJ72" i="16"/>
  <c r="W69" i="14"/>
  <c r="W72" i="16"/>
  <c r="U276" i="12"/>
  <c r="AO275" i="12"/>
  <c r="U276" i="11"/>
  <c r="AO276" i="11" s="1"/>
  <c r="U276" i="10"/>
  <c r="AO276" i="10" s="1"/>
  <c r="U275" i="16"/>
  <c r="P76" i="17" l="1"/>
  <c r="H76" i="19"/>
  <c r="N76" i="17"/>
  <c r="J78" i="20"/>
  <c r="M78" i="20"/>
  <c r="L78" i="20"/>
  <c r="O78" i="20"/>
  <c r="I78" i="20"/>
  <c r="F282" i="20"/>
  <c r="Z281" i="20"/>
  <c r="F281" i="19"/>
  <c r="Z280" i="19"/>
  <c r="Z280" i="18"/>
  <c r="F281" i="18"/>
  <c r="Z281" i="17"/>
  <c r="AD72" i="16"/>
  <c r="Y72" i="16"/>
  <c r="X72" i="16"/>
  <c r="AB72" i="16"/>
  <c r="AA72" i="16"/>
  <c r="V272" i="14"/>
  <c r="AO275" i="16"/>
  <c r="U277" i="12"/>
  <c r="AO276" i="12"/>
  <c r="U277" i="11"/>
  <c r="AO277" i="11" s="1"/>
  <c r="U277" i="10"/>
  <c r="AO277" i="10" s="1"/>
  <c r="U276" i="16"/>
  <c r="N78" i="20" l="1"/>
  <c r="M76" i="19"/>
  <c r="O76" i="19"/>
  <c r="I76" i="19"/>
  <c r="L76" i="19"/>
  <c r="J76" i="19"/>
  <c r="Q76" i="17"/>
  <c r="R76" i="17" s="1"/>
  <c r="S76" i="17" s="1"/>
  <c r="K78" i="20"/>
  <c r="P78" i="20" s="1"/>
  <c r="Q78" i="20" s="1"/>
  <c r="R78" i="20" s="1"/>
  <c r="S78" i="20" s="1"/>
  <c r="F283" i="20"/>
  <c r="Z282" i="20"/>
  <c r="F282" i="19"/>
  <c r="Z281" i="19"/>
  <c r="F282" i="18"/>
  <c r="Z281" i="18"/>
  <c r="Z282" i="17"/>
  <c r="Z72" i="16"/>
  <c r="V273" i="14"/>
  <c r="AO276" i="16"/>
  <c r="AC72" i="16"/>
  <c r="AE72" i="16"/>
  <c r="U278" i="12"/>
  <c r="AO277" i="12"/>
  <c r="U278" i="11"/>
  <c r="AO278" i="11" s="1"/>
  <c r="U278" i="10"/>
  <c r="AO278" i="10" s="1"/>
  <c r="U277" i="16"/>
  <c r="T76" i="17" l="1"/>
  <c r="V76" i="17" s="1"/>
  <c r="G77" i="17"/>
  <c r="K76" i="19"/>
  <c r="P76" i="19" s="1"/>
  <c r="Q76" i="19" s="1"/>
  <c r="R76" i="19" s="1"/>
  <c r="S76" i="19" s="1"/>
  <c r="G79" i="20"/>
  <c r="U79" i="20" s="1"/>
  <c r="T78" i="20"/>
  <c r="N76" i="19"/>
  <c r="V78" i="20"/>
  <c r="W78" i="20" s="1"/>
  <c r="Z283" i="20"/>
  <c r="F284" i="20"/>
  <c r="Z282" i="19"/>
  <c r="F283" i="19"/>
  <c r="F283" i="18"/>
  <c r="Z282" i="18"/>
  <c r="Z283" i="17"/>
  <c r="AF72" i="16"/>
  <c r="AG72" i="16" s="1"/>
  <c r="AH72" i="16" s="1"/>
  <c r="V73" i="16"/>
  <c r="AI72" i="16"/>
  <c r="AK72" i="16" s="1"/>
  <c r="V274" i="14"/>
  <c r="AO277" i="16"/>
  <c r="AO278" i="12"/>
  <c r="U279" i="12"/>
  <c r="U279" i="11"/>
  <c r="AO279" i="11" s="1"/>
  <c r="U279" i="10"/>
  <c r="AO279" i="10" s="1"/>
  <c r="U278" i="16"/>
  <c r="T76" i="19" l="1"/>
  <c r="V76" i="19" s="1"/>
  <c r="G77" i="19"/>
  <c r="U77" i="17"/>
  <c r="H77" i="17"/>
  <c r="Y76" i="17"/>
  <c r="W76" i="17"/>
  <c r="X76" i="17" s="1"/>
  <c r="F285" i="20"/>
  <c r="Z284" i="20"/>
  <c r="H79" i="20"/>
  <c r="X78" i="20"/>
  <c r="Y78" i="20"/>
  <c r="F284" i="19"/>
  <c r="Z283" i="19"/>
  <c r="Z283" i="18"/>
  <c r="F284" i="18"/>
  <c r="Z284" i="17"/>
  <c r="V275" i="14"/>
  <c r="AO278" i="16"/>
  <c r="AN72" i="16"/>
  <c r="AL72" i="16"/>
  <c r="AM72" i="16" s="1"/>
  <c r="AJ73" i="16"/>
  <c r="W70" i="14"/>
  <c r="W73" i="16"/>
  <c r="AO279" i="12"/>
  <c r="U280" i="12"/>
  <c r="U280" i="11"/>
  <c r="AO280" i="11" s="1"/>
  <c r="U280" i="10"/>
  <c r="AO280" i="10" s="1"/>
  <c r="U279" i="16"/>
  <c r="I77" i="17" l="1"/>
  <c r="O77" i="17"/>
  <c r="J77" i="17"/>
  <c r="K77" i="17" s="1"/>
  <c r="P77" i="17" s="1"/>
  <c r="M77" i="17"/>
  <c r="L77" i="17"/>
  <c r="H77" i="19"/>
  <c r="U77" i="19"/>
  <c r="Y76" i="19"/>
  <c r="W76" i="19"/>
  <c r="X76" i="19" s="1"/>
  <c r="M79" i="20"/>
  <c r="I79" i="20"/>
  <c r="J79" i="20"/>
  <c r="K79" i="20" s="1"/>
  <c r="L79" i="20"/>
  <c r="O79" i="20"/>
  <c r="F286" i="20"/>
  <c r="Z285" i="20"/>
  <c r="Z284" i="19"/>
  <c r="F285" i="19"/>
  <c r="F285" i="18"/>
  <c r="Z284" i="18"/>
  <c r="Z285" i="17"/>
  <c r="Y73" i="16"/>
  <c r="X73" i="16"/>
  <c r="AA73" i="16"/>
  <c r="AB73" i="16"/>
  <c r="AD73" i="16"/>
  <c r="V276" i="14"/>
  <c r="AO279" i="16"/>
  <c r="AO280" i="12"/>
  <c r="U281" i="12"/>
  <c r="U281" i="11"/>
  <c r="AO281" i="11" s="1"/>
  <c r="U281" i="10"/>
  <c r="AO281" i="10" s="1"/>
  <c r="U280" i="16"/>
  <c r="I77" i="19" l="1"/>
  <c r="L77" i="19"/>
  <c r="O77" i="19"/>
  <c r="J77" i="19"/>
  <c r="K77" i="19" s="1"/>
  <c r="M77" i="19"/>
  <c r="N79" i="20"/>
  <c r="N77" i="17"/>
  <c r="Q77" i="17" s="1"/>
  <c r="R77" i="17" s="1"/>
  <c r="S77" i="17" s="1"/>
  <c r="F287" i="20"/>
  <c r="Z286" i="20"/>
  <c r="P79" i="20"/>
  <c r="Q79" i="20" s="1"/>
  <c r="R79" i="20" s="1"/>
  <c r="S79" i="20" s="1"/>
  <c r="F286" i="19"/>
  <c r="Z285" i="19"/>
  <c r="F286" i="18"/>
  <c r="Z285" i="18"/>
  <c r="Z286" i="17"/>
  <c r="V277" i="14"/>
  <c r="AO280" i="16"/>
  <c r="AC73" i="16"/>
  <c r="AE73" i="16"/>
  <c r="AF73" i="16" s="1"/>
  <c r="AG73" i="16" s="1"/>
  <c r="AH73" i="16" s="1"/>
  <c r="Z73" i="16"/>
  <c r="AO281" i="12"/>
  <c r="U282" i="12"/>
  <c r="U282" i="11"/>
  <c r="AO282" i="11" s="1"/>
  <c r="U282" i="10"/>
  <c r="AO282" i="10" s="1"/>
  <c r="U281" i="16"/>
  <c r="N77" i="19" l="1"/>
  <c r="T77" i="17"/>
  <c r="V77" i="17" s="1"/>
  <c r="G78" i="17"/>
  <c r="G80" i="20"/>
  <c r="U80" i="20" s="1"/>
  <c r="T79" i="20"/>
  <c r="V79" i="20" s="1"/>
  <c r="W79" i="20" s="1"/>
  <c r="P77" i="19"/>
  <c r="Q77" i="19" s="1"/>
  <c r="R77" i="19" s="1"/>
  <c r="S77" i="19" s="1"/>
  <c r="G78" i="19" s="1"/>
  <c r="U78" i="19" s="1"/>
  <c r="Z287" i="20"/>
  <c r="F288" i="20"/>
  <c r="F287" i="19"/>
  <c r="Z286" i="19"/>
  <c r="F287" i="18"/>
  <c r="Z286" i="18"/>
  <c r="Z287" i="17"/>
  <c r="V74" i="16"/>
  <c r="AI73" i="16"/>
  <c r="AK73" i="16" s="1"/>
  <c r="V278" i="14"/>
  <c r="AO281" i="16"/>
  <c r="AO282" i="12"/>
  <c r="U283" i="12"/>
  <c r="U283" i="11"/>
  <c r="AO283" i="11" s="1"/>
  <c r="U283" i="10"/>
  <c r="AO283" i="10" s="1"/>
  <c r="U282" i="16"/>
  <c r="T77" i="19" l="1"/>
  <c r="V77" i="19" s="1"/>
  <c r="W77" i="19" s="1"/>
  <c r="X77" i="19" s="1"/>
  <c r="Y77" i="19"/>
  <c r="H78" i="19"/>
  <c r="L78" i="19" s="1"/>
  <c r="U78" i="17"/>
  <c r="H78" i="17"/>
  <c r="Y77" i="17"/>
  <c r="W77" i="17"/>
  <c r="X77" i="17" s="1"/>
  <c r="Z288" i="20"/>
  <c r="F289" i="20"/>
  <c r="H80" i="20"/>
  <c r="Y79" i="20"/>
  <c r="X79" i="20"/>
  <c r="J78" i="19"/>
  <c r="M78" i="19"/>
  <c r="F288" i="19"/>
  <c r="Z287" i="19"/>
  <c r="Z287" i="18"/>
  <c r="F288" i="18"/>
  <c r="Z288" i="17"/>
  <c r="V279" i="14"/>
  <c r="AO282" i="16"/>
  <c r="AL73" i="16"/>
  <c r="AM73" i="16" s="1"/>
  <c r="AN73" i="16"/>
  <c r="AJ74" i="16"/>
  <c r="W71" i="14"/>
  <c r="W74" i="16"/>
  <c r="AO283" i="12"/>
  <c r="U284" i="12"/>
  <c r="U284" i="11"/>
  <c r="AO284" i="11" s="1"/>
  <c r="U284" i="10"/>
  <c r="AO284" i="10" s="1"/>
  <c r="U283" i="16"/>
  <c r="O78" i="19" l="1"/>
  <c r="I78" i="17"/>
  <c r="J78" i="17"/>
  <c r="K78" i="17" s="1"/>
  <c r="O78" i="17"/>
  <c r="P78" i="17" s="1"/>
  <c r="L78" i="17"/>
  <c r="M78" i="17"/>
  <c r="I78" i="19"/>
  <c r="Z289" i="20"/>
  <c r="F290" i="20"/>
  <c r="L80" i="20"/>
  <c r="I80" i="20"/>
  <c r="M80" i="20"/>
  <c r="O80" i="20"/>
  <c r="J80" i="20"/>
  <c r="K78" i="19"/>
  <c r="P78" i="19" s="1"/>
  <c r="Q78" i="19" s="1"/>
  <c r="R78" i="19" s="1"/>
  <c r="Z288" i="19"/>
  <c r="F289" i="19"/>
  <c r="N78" i="19"/>
  <c r="F289" i="18"/>
  <c r="Z288" i="18"/>
  <c r="Z289" i="17"/>
  <c r="Y74" i="16"/>
  <c r="X74" i="16"/>
  <c r="AA74" i="16"/>
  <c r="AB74" i="16"/>
  <c r="AD74" i="16"/>
  <c r="V280" i="14"/>
  <c r="AO283" i="16"/>
  <c r="AO284" i="12"/>
  <c r="U285" i="12"/>
  <c r="U285" i="11"/>
  <c r="AO285" i="11" s="1"/>
  <c r="U285" i="10"/>
  <c r="AO285" i="10" s="1"/>
  <c r="U284" i="16"/>
  <c r="N78" i="17" l="1"/>
  <c r="Q78" i="17" s="1"/>
  <c r="R78" i="17" s="1"/>
  <c r="S78" i="17" s="1"/>
  <c r="K80" i="20"/>
  <c r="N80" i="20"/>
  <c r="F291" i="20"/>
  <c r="Z290" i="20"/>
  <c r="P80" i="20"/>
  <c r="Q80" i="20" s="1"/>
  <c r="R80" i="20" s="1"/>
  <c r="S80" i="20" s="1"/>
  <c r="S78" i="19"/>
  <c r="G79" i="19" s="1"/>
  <c r="U79" i="19" s="1"/>
  <c r="F290" i="19"/>
  <c r="Z289" i="19"/>
  <c r="F290" i="18"/>
  <c r="Z289" i="18"/>
  <c r="Z290" i="17"/>
  <c r="AC74" i="16"/>
  <c r="V281" i="14"/>
  <c r="AO284" i="16"/>
  <c r="Z74" i="16"/>
  <c r="AE74" i="16" s="1"/>
  <c r="AF74" i="16" s="1"/>
  <c r="AG74" i="16" s="1"/>
  <c r="AH74" i="16" s="1"/>
  <c r="AO285" i="12"/>
  <c r="U286" i="12"/>
  <c r="U286" i="11"/>
  <c r="AO286" i="11" s="1"/>
  <c r="U286" i="10"/>
  <c r="AO286" i="10" s="1"/>
  <c r="U285" i="16"/>
  <c r="T78" i="19" l="1"/>
  <c r="V78" i="19" s="1"/>
  <c r="W78" i="19" s="1"/>
  <c r="G81" i="20"/>
  <c r="U81" i="20" s="1"/>
  <c r="T80" i="20"/>
  <c r="T78" i="17"/>
  <c r="V78" i="17" s="1"/>
  <c r="G79" i="17"/>
  <c r="Z291" i="20"/>
  <c r="F292" i="20"/>
  <c r="V80" i="20"/>
  <c r="W80" i="20" s="1"/>
  <c r="H79" i="19"/>
  <c r="F291" i="19"/>
  <c r="Z290" i="19"/>
  <c r="X78" i="19"/>
  <c r="Y78" i="19"/>
  <c r="F291" i="18"/>
  <c r="Z290" i="18"/>
  <c r="Z291" i="17"/>
  <c r="V282" i="14"/>
  <c r="AO285" i="16"/>
  <c r="V75" i="16"/>
  <c r="AI74" i="16"/>
  <c r="AK74" i="16" s="1"/>
  <c r="AO286" i="12"/>
  <c r="U287" i="12"/>
  <c r="U287" i="11"/>
  <c r="AO287" i="11" s="1"/>
  <c r="U287" i="10"/>
  <c r="AO287" i="10" s="1"/>
  <c r="U286" i="16"/>
  <c r="W78" i="17" l="1"/>
  <c r="X78" i="17" s="1"/>
  <c r="Y78" i="17"/>
  <c r="U79" i="17"/>
  <c r="H79" i="17"/>
  <c r="Y80" i="20"/>
  <c r="X80" i="20"/>
  <c r="F293" i="20"/>
  <c r="Z292" i="20"/>
  <c r="H81" i="20"/>
  <c r="O79" i="19"/>
  <c r="J79" i="19"/>
  <c r="M79" i="19"/>
  <c r="I79" i="19"/>
  <c r="L79" i="19"/>
  <c r="F292" i="19"/>
  <c r="Z291" i="19"/>
  <c r="Z291" i="18"/>
  <c r="F292" i="18"/>
  <c r="Z292" i="17"/>
  <c r="AN74" i="16"/>
  <c r="AL74" i="16"/>
  <c r="AM74" i="16" s="1"/>
  <c r="AJ75" i="16"/>
  <c r="W72" i="14"/>
  <c r="W75" i="16"/>
  <c r="V283" i="14"/>
  <c r="AO286" i="16"/>
  <c r="AO287" i="12"/>
  <c r="U288" i="12"/>
  <c r="U288" i="11"/>
  <c r="AO288" i="11" s="1"/>
  <c r="U288" i="10"/>
  <c r="AO288" i="10" s="1"/>
  <c r="U287" i="16"/>
  <c r="M79" i="17" l="1"/>
  <c r="L79" i="17"/>
  <c r="I79" i="17"/>
  <c r="J79" i="17"/>
  <c r="K79" i="17" s="1"/>
  <c r="O79" i="17"/>
  <c r="F294" i="20"/>
  <c r="Z293" i="20"/>
  <c r="L81" i="20"/>
  <c r="N81" i="20" s="1"/>
  <c r="O81" i="20"/>
  <c r="M81" i="20"/>
  <c r="J81" i="20"/>
  <c r="I81" i="20"/>
  <c r="K79" i="19"/>
  <c r="P79" i="19" s="1"/>
  <c r="Z292" i="19"/>
  <c r="F293" i="19"/>
  <c r="N79" i="19"/>
  <c r="F293" i="18"/>
  <c r="Z292" i="18"/>
  <c r="Z293" i="17"/>
  <c r="V284" i="14"/>
  <c r="AO287" i="16"/>
  <c r="AA75" i="16"/>
  <c r="Y75" i="16"/>
  <c r="AD75" i="16"/>
  <c r="AB75" i="16"/>
  <c r="X75" i="16"/>
  <c r="AO288" i="12"/>
  <c r="U289" i="12"/>
  <c r="U289" i="11"/>
  <c r="AO289" i="11" s="1"/>
  <c r="U289" i="10"/>
  <c r="AO289" i="10" s="1"/>
  <c r="U288" i="16"/>
  <c r="N79" i="17" l="1"/>
  <c r="P79" i="17"/>
  <c r="F295" i="20"/>
  <c r="Z294" i="20"/>
  <c r="K81" i="20"/>
  <c r="P81" i="20"/>
  <c r="Q81" i="20" s="1"/>
  <c r="R81" i="20" s="1"/>
  <c r="S81" i="20" s="1"/>
  <c r="Q79" i="19"/>
  <c r="R79" i="19" s="1"/>
  <c r="F294" i="19"/>
  <c r="Z293" i="19"/>
  <c r="F294" i="18"/>
  <c r="Z293" i="18"/>
  <c r="Z294" i="17"/>
  <c r="AC75" i="16"/>
  <c r="V285" i="14"/>
  <c r="AO288" i="16"/>
  <c r="Z75" i="16"/>
  <c r="AE75" i="16" s="1"/>
  <c r="AF75" i="16" s="1"/>
  <c r="AG75" i="16" s="1"/>
  <c r="AH75" i="16" s="1"/>
  <c r="AO289" i="12"/>
  <c r="U290" i="12"/>
  <c r="U290" i="11"/>
  <c r="AO290" i="11" s="1"/>
  <c r="U290" i="10"/>
  <c r="AO290" i="10" s="1"/>
  <c r="U289" i="16"/>
  <c r="G82" i="20" l="1"/>
  <c r="U82" i="20" s="1"/>
  <c r="T81" i="20"/>
  <c r="Q79" i="17"/>
  <c r="R79" i="17" s="1"/>
  <c r="S79" i="17" s="1"/>
  <c r="V81" i="20"/>
  <c r="W81" i="20" s="1"/>
  <c r="Z295" i="20"/>
  <c r="F296" i="20"/>
  <c r="S79" i="19"/>
  <c r="T79" i="19" s="1"/>
  <c r="V79" i="19" s="1"/>
  <c r="F295" i="19"/>
  <c r="Z294" i="19"/>
  <c r="F295" i="18"/>
  <c r="Z294" i="18"/>
  <c r="Z295" i="17"/>
  <c r="V286" i="14"/>
  <c r="AO289" i="16"/>
  <c r="V76" i="16"/>
  <c r="AJ76" i="16" s="1"/>
  <c r="AI75" i="16"/>
  <c r="AK75" i="16" s="1"/>
  <c r="AO290" i="12"/>
  <c r="U291" i="12"/>
  <c r="U291" i="11"/>
  <c r="AO291" i="11" s="1"/>
  <c r="U291" i="10"/>
  <c r="AO291" i="10" s="1"/>
  <c r="U290" i="16"/>
  <c r="W79" i="19" l="1"/>
  <c r="X79" i="19" s="1"/>
  <c r="T79" i="17"/>
  <c r="V79" i="17" s="1"/>
  <c r="G80" i="17"/>
  <c r="G80" i="19"/>
  <c r="U80" i="19" s="1"/>
  <c r="F297" i="20"/>
  <c r="Z296" i="20"/>
  <c r="H82" i="20"/>
  <c r="X81" i="20"/>
  <c r="Y81" i="20"/>
  <c r="Y79" i="19"/>
  <c r="F296" i="19"/>
  <c r="Z295" i="19"/>
  <c r="Z295" i="18"/>
  <c r="F296" i="18"/>
  <c r="Z296" i="17"/>
  <c r="AL75" i="16"/>
  <c r="AM75" i="16" s="1"/>
  <c r="AN75" i="16"/>
  <c r="W76" i="16"/>
  <c r="AB76" i="16" s="1"/>
  <c r="V287" i="14"/>
  <c r="AO290" i="16"/>
  <c r="W73" i="14"/>
  <c r="AO291" i="12"/>
  <c r="U292" i="12"/>
  <c r="U292" i="11"/>
  <c r="AO292" i="11" s="1"/>
  <c r="U292" i="10"/>
  <c r="AO292" i="10" s="1"/>
  <c r="Y76" i="16"/>
  <c r="X76" i="16"/>
  <c r="U291" i="16"/>
  <c r="H80" i="19" l="1"/>
  <c r="H80" i="17"/>
  <c r="U80" i="17"/>
  <c r="Y79" i="17"/>
  <c r="W79" i="17"/>
  <c r="X79" i="17" s="1"/>
  <c r="L80" i="19"/>
  <c r="I80" i="19"/>
  <c r="M80" i="19"/>
  <c r="O82" i="20"/>
  <c r="J82" i="20"/>
  <c r="K82" i="20" s="1"/>
  <c r="M82" i="20"/>
  <c r="L82" i="20"/>
  <c r="N82" i="20" s="1"/>
  <c r="I82" i="20"/>
  <c r="Z297" i="20"/>
  <c r="F298" i="20"/>
  <c r="Z296" i="19"/>
  <c r="F297" i="19"/>
  <c r="F297" i="18"/>
  <c r="Z296" i="18"/>
  <c r="Z297" i="17"/>
  <c r="AD76" i="16"/>
  <c r="AA76" i="16"/>
  <c r="AC76" i="16" s="1"/>
  <c r="V288" i="14"/>
  <c r="AO291" i="16"/>
  <c r="AO292" i="12"/>
  <c r="U293" i="12"/>
  <c r="U293" i="11"/>
  <c r="AO293" i="11" s="1"/>
  <c r="U293" i="10"/>
  <c r="AO293" i="10" s="1"/>
  <c r="Z76" i="16"/>
  <c r="AE76" i="16" s="1"/>
  <c r="U292" i="16"/>
  <c r="J80" i="19" l="1"/>
  <c r="K80" i="19" s="1"/>
  <c r="O80" i="19"/>
  <c r="M80" i="17"/>
  <c r="I80" i="17"/>
  <c r="O80" i="17"/>
  <c r="J80" i="17"/>
  <c r="L80" i="17"/>
  <c r="F299" i="20"/>
  <c r="Z298" i="20"/>
  <c r="P82" i="20"/>
  <c r="Q82" i="20" s="1"/>
  <c r="R82" i="20" s="1"/>
  <c r="S82" i="20" s="1"/>
  <c r="F298" i="19"/>
  <c r="Z297" i="19"/>
  <c r="F298" i="18"/>
  <c r="Z297" i="18"/>
  <c r="Z298" i="17"/>
  <c r="V289" i="14"/>
  <c r="AO292" i="16"/>
  <c r="AO293" i="12"/>
  <c r="U294" i="12"/>
  <c r="U294" i="11"/>
  <c r="AO294" i="11" s="1"/>
  <c r="U294" i="10"/>
  <c r="AO294" i="10" s="1"/>
  <c r="AF76" i="16"/>
  <c r="AG76" i="16" s="1"/>
  <c r="AH76" i="16" s="1"/>
  <c r="U293" i="16"/>
  <c r="K80" i="17" l="1"/>
  <c r="P80" i="19"/>
  <c r="N80" i="19"/>
  <c r="P80" i="17"/>
  <c r="G83" i="20"/>
  <c r="U83" i="20" s="1"/>
  <c r="T82" i="20"/>
  <c r="V82" i="20" s="1"/>
  <c r="W82" i="20" s="1"/>
  <c r="N80" i="17"/>
  <c r="Z299" i="20"/>
  <c r="F300" i="20"/>
  <c r="F299" i="19"/>
  <c r="Z298" i="19"/>
  <c r="F299" i="18"/>
  <c r="Z298" i="18"/>
  <c r="Z299" i="17"/>
  <c r="V77" i="16"/>
  <c r="AJ77" i="16" s="1"/>
  <c r="AI76" i="16"/>
  <c r="AK76" i="16" s="1"/>
  <c r="V290" i="14"/>
  <c r="AO293" i="16"/>
  <c r="W74" i="14"/>
  <c r="AO294" i="12"/>
  <c r="U295" i="12"/>
  <c r="U295" i="11"/>
  <c r="AO295" i="11" s="1"/>
  <c r="U295" i="10"/>
  <c r="AO295" i="10" s="1"/>
  <c r="U294" i="16"/>
  <c r="Q80" i="19" l="1"/>
  <c r="R80" i="19" s="1"/>
  <c r="S80" i="19" s="1"/>
  <c r="G81" i="19" s="1"/>
  <c r="U81" i="19" s="1"/>
  <c r="T80" i="19"/>
  <c r="V80" i="19" s="1"/>
  <c r="Q80" i="17"/>
  <c r="R80" i="17" s="1"/>
  <c r="S80" i="17" s="1"/>
  <c r="H83" i="20"/>
  <c r="F301" i="20"/>
  <c r="Z300" i="20"/>
  <c r="X82" i="20"/>
  <c r="Y82" i="20"/>
  <c r="H81" i="19"/>
  <c r="O81" i="19" s="1"/>
  <c r="L81" i="19"/>
  <c r="F300" i="19"/>
  <c r="Z299" i="19"/>
  <c r="Z299" i="18"/>
  <c r="F300" i="18"/>
  <c r="Z300" i="17"/>
  <c r="W77" i="16"/>
  <c r="X77" i="16" s="1"/>
  <c r="V291" i="14"/>
  <c r="AO294" i="16"/>
  <c r="AN76" i="16"/>
  <c r="AL76" i="16"/>
  <c r="AM76" i="16" s="1"/>
  <c r="AO295" i="12"/>
  <c r="U296" i="12"/>
  <c r="U296" i="11"/>
  <c r="AO296" i="11" s="1"/>
  <c r="U296" i="10"/>
  <c r="AO296" i="10" s="1"/>
  <c r="AD77" i="16"/>
  <c r="U295" i="16"/>
  <c r="T80" i="17" l="1"/>
  <c r="V80" i="17" s="1"/>
  <c r="G81" i="17"/>
  <c r="I81" i="19"/>
  <c r="J81" i="19"/>
  <c r="K81" i="19" s="1"/>
  <c r="P81" i="19" s="1"/>
  <c r="M81" i="19"/>
  <c r="Y80" i="19"/>
  <c r="W80" i="19"/>
  <c r="X80" i="19" s="1"/>
  <c r="Z301" i="20"/>
  <c r="F302" i="20"/>
  <c r="J83" i="20"/>
  <c r="M83" i="20"/>
  <c r="I83" i="20"/>
  <c r="O83" i="20"/>
  <c r="L83" i="20"/>
  <c r="Z300" i="19"/>
  <c r="F301" i="19"/>
  <c r="F301" i="18"/>
  <c r="Z300" i="18"/>
  <c r="Z301" i="17"/>
  <c r="AB77" i="16"/>
  <c r="Y77" i="16"/>
  <c r="AA77" i="16"/>
  <c r="AC77" i="16" s="1"/>
  <c r="V292" i="14"/>
  <c r="AO295" i="16"/>
  <c r="Z77" i="16"/>
  <c r="AE77" i="16" s="1"/>
  <c r="AO296" i="12"/>
  <c r="U297" i="12"/>
  <c r="U297" i="11"/>
  <c r="AO297" i="11" s="1"/>
  <c r="U297" i="10"/>
  <c r="AO297" i="10" s="1"/>
  <c r="U296" i="16"/>
  <c r="N81" i="19" l="1"/>
  <c r="H81" i="17"/>
  <c r="U81" i="17"/>
  <c r="K83" i="20"/>
  <c r="P83" i="20" s="1"/>
  <c r="Q83" i="20" s="1"/>
  <c r="R83" i="20" s="1"/>
  <c r="S83" i="20" s="1"/>
  <c r="Y80" i="17"/>
  <c r="W80" i="17"/>
  <c r="X80" i="17" s="1"/>
  <c r="N83" i="20"/>
  <c r="F303" i="20"/>
  <c r="Z302" i="20"/>
  <c r="Q81" i="19"/>
  <c r="R81" i="19" s="1"/>
  <c r="F302" i="19"/>
  <c r="Z301" i="19"/>
  <c r="F302" i="18"/>
  <c r="Z301" i="18"/>
  <c r="Z302" i="17"/>
  <c r="V293" i="14"/>
  <c r="AO296" i="16"/>
  <c r="AF77" i="16"/>
  <c r="AG77" i="16" s="1"/>
  <c r="AH77" i="16" s="1"/>
  <c r="AO297" i="12"/>
  <c r="U298" i="12"/>
  <c r="U298" i="11"/>
  <c r="AO298" i="11" s="1"/>
  <c r="U298" i="10"/>
  <c r="AO298" i="10" s="1"/>
  <c r="U297" i="16"/>
  <c r="G84" i="20" l="1"/>
  <c r="U84" i="20" s="1"/>
  <c r="T83" i="20"/>
  <c r="M81" i="17"/>
  <c r="I81" i="17"/>
  <c r="J81" i="17"/>
  <c r="L81" i="17"/>
  <c r="O81" i="17"/>
  <c r="V83" i="20"/>
  <c r="W83" i="20" s="1"/>
  <c r="Z303" i="20"/>
  <c r="F304" i="20"/>
  <c r="S81" i="19"/>
  <c r="G82" i="19" s="1"/>
  <c r="T81" i="19"/>
  <c r="V81" i="19" s="1"/>
  <c r="F303" i="19"/>
  <c r="Z302" i="19"/>
  <c r="F303" i="18"/>
  <c r="Z302" i="18"/>
  <c r="Z303" i="17"/>
  <c r="V78" i="16"/>
  <c r="AJ78" i="16" s="1"/>
  <c r="AI77" i="16"/>
  <c r="AK77" i="16" s="1"/>
  <c r="V294" i="14"/>
  <c r="AO297" i="16"/>
  <c r="W75" i="14"/>
  <c r="AO298" i="12"/>
  <c r="U299" i="12"/>
  <c r="U299" i="11"/>
  <c r="AO299" i="11" s="1"/>
  <c r="U299" i="10"/>
  <c r="AO299" i="10" s="1"/>
  <c r="W78" i="16"/>
  <c r="U298" i="16"/>
  <c r="K81" i="17" l="1"/>
  <c r="P81" i="17" s="1"/>
  <c r="H82" i="19"/>
  <c r="U82" i="19"/>
  <c r="Y81" i="19"/>
  <c r="W81" i="19"/>
  <c r="N81" i="17"/>
  <c r="Q81" i="17"/>
  <c r="R81" i="17" s="1"/>
  <c r="S81" i="17" s="1"/>
  <c r="F305" i="20"/>
  <c r="Z304" i="20"/>
  <c r="H84" i="20"/>
  <c r="X83" i="20"/>
  <c r="Y83" i="20"/>
  <c r="X81" i="19"/>
  <c r="F304" i="19"/>
  <c r="Z303" i="19"/>
  <c r="L82" i="19"/>
  <c r="O82" i="19"/>
  <c r="J82" i="19"/>
  <c r="M82" i="19"/>
  <c r="I82" i="19"/>
  <c r="Z303" i="18"/>
  <c r="F304" i="18"/>
  <c r="Z304" i="17"/>
  <c r="V295" i="14"/>
  <c r="AO298" i="16"/>
  <c r="AL77" i="16"/>
  <c r="AM77" i="16" s="1"/>
  <c r="AN77" i="16"/>
  <c r="AO299" i="12"/>
  <c r="U300" i="12"/>
  <c r="U300" i="11"/>
  <c r="AO300" i="11" s="1"/>
  <c r="U300" i="10"/>
  <c r="AO300" i="10" s="1"/>
  <c r="Y78" i="16"/>
  <c r="AA78" i="16"/>
  <c r="AB78" i="16"/>
  <c r="AD78" i="16"/>
  <c r="X78" i="16"/>
  <c r="U299" i="16"/>
  <c r="T81" i="17" l="1"/>
  <c r="V81" i="17" s="1"/>
  <c r="G82" i="17"/>
  <c r="J84" i="20"/>
  <c r="M84" i="20"/>
  <c r="I84" i="20"/>
  <c r="L84" i="20"/>
  <c r="O84" i="20"/>
  <c r="F306" i="20"/>
  <c r="Z305" i="20"/>
  <c r="N82" i="19"/>
  <c r="K82" i="19"/>
  <c r="Z304" i="19"/>
  <c r="F305" i="19"/>
  <c r="F305" i="18"/>
  <c r="Z304" i="18"/>
  <c r="Z305" i="17"/>
  <c r="V296" i="14"/>
  <c r="AO299" i="16"/>
  <c r="AO300" i="12"/>
  <c r="U301" i="12"/>
  <c r="U301" i="11"/>
  <c r="AO301" i="11" s="1"/>
  <c r="U301" i="10"/>
  <c r="AO301" i="10" s="1"/>
  <c r="AC78" i="16"/>
  <c r="Z78" i="16"/>
  <c r="AE78" i="16" s="1"/>
  <c r="U300" i="16"/>
  <c r="U82" i="17" l="1"/>
  <c r="H82" i="17"/>
  <c r="W81" i="17"/>
  <c r="X81" i="17" s="1"/>
  <c r="Y81" i="17"/>
  <c r="K84" i="20"/>
  <c r="P84" i="20" s="1"/>
  <c r="F307" i="20"/>
  <c r="Z306" i="20"/>
  <c r="N84" i="20"/>
  <c r="P82" i="19"/>
  <c r="Q82" i="19" s="1"/>
  <c r="R82" i="19" s="1"/>
  <c r="S82" i="19" s="1"/>
  <c r="F306" i="19"/>
  <c r="Z305" i="19"/>
  <c r="F306" i="18"/>
  <c r="Z305" i="18"/>
  <c r="Z306" i="17"/>
  <c r="V297" i="14"/>
  <c r="AO300" i="16"/>
  <c r="AF78" i="16"/>
  <c r="AG78" i="16" s="1"/>
  <c r="AH78" i="16" s="1"/>
  <c r="AO301" i="12"/>
  <c r="U302" i="12"/>
  <c r="U302" i="11"/>
  <c r="AO302" i="11" s="1"/>
  <c r="U302" i="10"/>
  <c r="AO302" i="10" s="1"/>
  <c r="U301" i="16"/>
  <c r="J82" i="17" l="1"/>
  <c r="M82" i="17"/>
  <c r="O82" i="17"/>
  <c r="L82" i="17"/>
  <c r="N82" i="17" s="1"/>
  <c r="I82" i="17"/>
  <c r="Q84" i="20"/>
  <c r="R84" i="20" s="1"/>
  <c r="S84" i="20" s="1"/>
  <c r="T84" i="20" s="1"/>
  <c r="Z307" i="20"/>
  <c r="F308" i="20"/>
  <c r="G83" i="19"/>
  <c r="U83" i="19" s="1"/>
  <c r="T82" i="19"/>
  <c r="V82" i="19" s="1"/>
  <c r="F307" i="19"/>
  <c r="Z306" i="19"/>
  <c r="F307" i="18"/>
  <c r="Z306" i="18"/>
  <c r="Z307" i="17"/>
  <c r="V79" i="16"/>
  <c r="AJ79" i="16" s="1"/>
  <c r="AI78" i="16"/>
  <c r="AK78" i="16" s="1"/>
  <c r="V298" i="14"/>
  <c r="AO301" i="16"/>
  <c r="W76" i="14"/>
  <c r="AO302" i="12"/>
  <c r="U303" i="12"/>
  <c r="U303" i="11"/>
  <c r="AO303" i="11" s="1"/>
  <c r="U303" i="10"/>
  <c r="AO303" i="10" s="1"/>
  <c r="W79" i="16"/>
  <c r="U302" i="16"/>
  <c r="W82" i="19" l="1"/>
  <c r="X82" i="19" s="1"/>
  <c r="K82" i="17"/>
  <c r="P82" i="17" s="1"/>
  <c r="Q82" i="17" s="1"/>
  <c r="R82" i="17" s="1"/>
  <c r="S82" i="17" s="1"/>
  <c r="V84" i="20"/>
  <c r="Y84" i="20" s="1"/>
  <c r="G85" i="20"/>
  <c r="U85" i="20" s="1"/>
  <c r="F309" i="20"/>
  <c r="Z308" i="20"/>
  <c r="Y82" i="19"/>
  <c r="H83" i="19"/>
  <c r="O83" i="19" s="1"/>
  <c r="F308" i="19"/>
  <c r="Z307" i="19"/>
  <c r="Z307" i="18"/>
  <c r="F308" i="18"/>
  <c r="Z308" i="17"/>
  <c r="V299" i="14"/>
  <c r="AO302" i="16"/>
  <c r="AN78" i="16"/>
  <c r="AL78" i="16"/>
  <c r="AM78" i="16" s="1"/>
  <c r="AO303" i="12"/>
  <c r="U304" i="12"/>
  <c r="U304" i="11"/>
  <c r="AO304" i="11" s="1"/>
  <c r="U304" i="10"/>
  <c r="AO304" i="10" s="1"/>
  <c r="Y79" i="16"/>
  <c r="X79" i="16"/>
  <c r="AA79" i="16"/>
  <c r="AB79" i="16"/>
  <c r="AD79" i="16"/>
  <c r="U303" i="16"/>
  <c r="T82" i="17" l="1"/>
  <c r="V82" i="17" s="1"/>
  <c r="G83" i="17"/>
  <c r="W84" i="20"/>
  <c r="X84" i="20" s="1"/>
  <c r="H85" i="20"/>
  <c r="I85" i="20" s="1"/>
  <c r="F310" i="20"/>
  <c r="Z309" i="20"/>
  <c r="M83" i="19"/>
  <c r="I83" i="19"/>
  <c r="J83" i="19"/>
  <c r="K83" i="19" s="1"/>
  <c r="P83" i="19" s="1"/>
  <c r="L83" i="19"/>
  <c r="Z308" i="19"/>
  <c r="F309" i="19"/>
  <c r="F309" i="18"/>
  <c r="Z308" i="18"/>
  <c r="Z309" i="17"/>
  <c r="V300" i="14"/>
  <c r="AO303" i="16"/>
  <c r="AO304" i="12"/>
  <c r="U305" i="12"/>
  <c r="U305" i="11"/>
  <c r="AO305" i="11" s="1"/>
  <c r="U305" i="10"/>
  <c r="AO305" i="10" s="1"/>
  <c r="Z79" i="16"/>
  <c r="AE79" i="16" s="1"/>
  <c r="AC79" i="16"/>
  <c r="U304" i="16"/>
  <c r="J85" i="20" l="1"/>
  <c r="M85" i="20"/>
  <c r="U83" i="17"/>
  <c r="H83" i="17"/>
  <c r="Y82" i="17"/>
  <c r="W82" i="17"/>
  <c r="X82" i="17" s="1"/>
  <c r="O85" i="20"/>
  <c r="L85" i="20"/>
  <c r="N85" i="20" s="1"/>
  <c r="K85" i="20"/>
  <c r="F311" i="20"/>
  <c r="Z310" i="20"/>
  <c r="N83" i="19"/>
  <c r="Q83" i="19" s="1"/>
  <c r="R83" i="19" s="1"/>
  <c r="S83" i="19" s="1"/>
  <c r="F310" i="19"/>
  <c r="Z309" i="19"/>
  <c r="F310" i="18"/>
  <c r="Z309" i="18"/>
  <c r="Z310" i="17"/>
  <c r="V301" i="14"/>
  <c r="AO304" i="16"/>
  <c r="AF79" i="16"/>
  <c r="AG79" i="16" s="1"/>
  <c r="AH79" i="16" s="1"/>
  <c r="AO305" i="12"/>
  <c r="U306" i="12"/>
  <c r="U306" i="11"/>
  <c r="AO306" i="11" s="1"/>
  <c r="U306" i="10"/>
  <c r="AO306" i="10" s="1"/>
  <c r="U305" i="16"/>
  <c r="P85" i="20" l="1"/>
  <c r="Q85" i="20" s="1"/>
  <c r="R85" i="20" s="1"/>
  <c r="S85" i="20" s="1"/>
  <c r="G86" i="20" s="1"/>
  <c r="U86" i="20" s="1"/>
  <c r="L83" i="17"/>
  <c r="O83" i="17"/>
  <c r="M83" i="17"/>
  <c r="J83" i="17"/>
  <c r="I83" i="17"/>
  <c r="Z311" i="20"/>
  <c r="F312" i="20"/>
  <c r="T83" i="19"/>
  <c r="V83" i="19" s="1"/>
  <c r="G84" i="19"/>
  <c r="U84" i="19" s="1"/>
  <c r="F311" i="19"/>
  <c r="Z310" i="19"/>
  <c r="F311" i="18"/>
  <c r="Z310" i="18"/>
  <c r="Z311" i="17"/>
  <c r="V80" i="16"/>
  <c r="AJ80" i="16" s="1"/>
  <c r="AI79" i="16"/>
  <c r="AK79" i="16" s="1"/>
  <c r="V302" i="14"/>
  <c r="AO305" i="16"/>
  <c r="W77" i="14"/>
  <c r="AO306" i="12"/>
  <c r="U307" i="12"/>
  <c r="U307" i="11"/>
  <c r="AO307" i="11" s="1"/>
  <c r="U307" i="10"/>
  <c r="AO307" i="10" s="1"/>
  <c r="W80" i="16"/>
  <c r="U306" i="16"/>
  <c r="N83" i="17" l="1"/>
  <c r="T85" i="20"/>
  <c r="V85" i="20" s="1"/>
  <c r="W85" i="20" s="1"/>
  <c r="X85" i="20" s="1"/>
  <c r="W83" i="19"/>
  <c r="X83" i="19" s="1"/>
  <c r="K83" i="17"/>
  <c r="P83" i="17" s="1"/>
  <c r="Q83" i="17" s="1"/>
  <c r="R83" i="17" s="1"/>
  <c r="S83" i="17" s="1"/>
  <c r="F313" i="20"/>
  <c r="Z312" i="20"/>
  <c r="H86" i="20"/>
  <c r="Y85" i="20"/>
  <c r="Y83" i="19"/>
  <c r="H84" i="19"/>
  <c r="M84" i="19" s="1"/>
  <c r="F312" i="19"/>
  <c r="Z311" i="19"/>
  <c r="Z311" i="18"/>
  <c r="F312" i="18"/>
  <c r="Z312" i="17"/>
  <c r="V303" i="14"/>
  <c r="AO306" i="16"/>
  <c r="AL79" i="16"/>
  <c r="AM79" i="16" s="1"/>
  <c r="AN79" i="16"/>
  <c r="AO307" i="12"/>
  <c r="U308" i="12"/>
  <c r="U308" i="11"/>
  <c r="AO308" i="11" s="1"/>
  <c r="U308" i="10"/>
  <c r="AO308" i="10" s="1"/>
  <c r="Y80" i="16"/>
  <c r="X80" i="16"/>
  <c r="AA80" i="16"/>
  <c r="AD80" i="16"/>
  <c r="AB80" i="16"/>
  <c r="U307" i="16"/>
  <c r="T83" i="17" l="1"/>
  <c r="V83" i="17" s="1"/>
  <c r="G84" i="17"/>
  <c r="L86" i="20"/>
  <c r="O86" i="20"/>
  <c r="J86" i="20"/>
  <c r="M86" i="20"/>
  <c r="I86" i="20"/>
  <c r="F314" i="20"/>
  <c r="Z313" i="20"/>
  <c r="I84" i="19"/>
  <c r="J84" i="19"/>
  <c r="L84" i="19"/>
  <c r="N84" i="19" s="1"/>
  <c r="O84" i="19"/>
  <c r="Z312" i="19"/>
  <c r="F313" i="19"/>
  <c r="K84" i="19"/>
  <c r="P84" i="19" s="1"/>
  <c r="F313" i="18"/>
  <c r="Z312" i="18"/>
  <c r="Z313" i="17"/>
  <c r="V304" i="14"/>
  <c r="AO307" i="16"/>
  <c r="AO308" i="12"/>
  <c r="U309" i="12"/>
  <c r="U309" i="11"/>
  <c r="AO309" i="11" s="1"/>
  <c r="U309" i="10"/>
  <c r="AO309" i="10" s="1"/>
  <c r="AC80" i="16"/>
  <c r="Z80" i="16"/>
  <c r="U308" i="16"/>
  <c r="U84" i="17" l="1"/>
  <c r="H84" i="17"/>
  <c r="K86" i="20"/>
  <c r="P86" i="20" s="1"/>
  <c r="W83" i="17"/>
  <c r="X83" i="17" s="1"/>
  <c r="Y83" i="17"/>
  <c r="N86" i="20"/>
  <c r="F315" i="20"/>
  <c r="Z314" i="20"/>
  <c r="Q84" i="19"/>
  <c r="R84" i="19" s="1"/>
  <c r="S84" i="19" s="1"/>
  <c r="F314" i="19"/>
  <c r="Z313" i="19"/>
  <c r="F314" i="18"/>
  <c r="Z313" i="18"/>
  <c r="Z314" i="17"/>
  <c r="V305" i="14"/>
  <c r="AO308" i="16"/>
  <c r="AE80" i="16"/>
  <c r="AF80" i="16" s="1"/>
  <c r="AG80" i="16" s="1"/>
  <c r="AH80" i="16" s="1"/>
  <c r="AO309" i="12"/>
  <c r="U310" i="12"/>
  <c r="U310" i="11"/>
  <c r="AO310" i="11" s="1"/>
  <c r="U310" i="10"/>
  <c r="AO310" i="10" s="1"/>
  <c r="U309" i="16"/>
  <c r="L84" i="17" l="1"/>
  <c r="M84" i="17"/>
  <c r="J84" i="17"/>
  <c r="I84" i="17"/>
  <c r="O84" i="17"/>
  <c r="Q86" i="20"/>
  <c r="R86" i="20" s="1"/>
  <c r="S86" i="20" s="1"/>
  <c r="Z315" i="20"/>
  <c r="F316" i="20"/>
  <c r="T84" i="19"/>
  <c r="V84" i="19" s="1"/>
  <c r="W84" i="19" s="1"/>
  <c r="X84" i="19" s="1"/>
  <c r="G85" i="19"/>
  <c r="U85" i="19" s="1"/>
  <c r="Y84" i="19"/>
  <c r="F315" i="19"/>
  <c r="Z314" i="19"/>
  <c r="F315" i="18"/>
  <c r="Z314" i="18"/>
  <c r="Z315" i="17"/>
  <c r="V81" i="16"/>
  <c r="AJ81" i="16" s="1"/>
  <c r="AI80" i="16"/>
  <c r="AK80" i="16" s="1"/>
  <c r="V306" i="14"/>
  <c r="AO309" i="16"/>
  <c r="AO310" i="12"/>
  <c r="U311" i="12"/>
  <c r="U311" i="11"/>
  <c r="AO311" i="11" s="1"/>
  <c r="U311" i="10"/>
  <c r="AO311" i="10" s="1"/>
  <c r="U310" i="16"/>
  <c r="G87" i="20" l="1"/>
  <c r="U87" i="20" s="1"/>
  <c r="T86" i="20"/>
  <c r="V86" i="20" s="1"/>
  <c r="W86" i="20" s="1"/>
  <c r="K84" i="17"/>
  <c r="P84" i="17" s="1"/>
  <c r="N84" i="17"/>
  <c r="H87" i="20"/>
  <c r="Z316" i="20"/>
  <c r="F317" i="20"/>
  <c r="X86" i="20"/>
  <c r="Y86" i="20"/>
  <c r="H85" i="19"/>
  <c r="I85" i="19" s="1"/>
  <c r="M85" i="19"/>
  <c r="O85" i="19"/>
  <c r="J85" i="19"/>
  <c r="F316" i="19"/>
  <c r="Z315" i="19"/>
  <c r="Z315" i="18"/>
  <c r="F316" i="18"/>
  <c r="Z316" i="17"/>
  <c r="W78" i="14"/>
  <c r="W81" i="16"/>
  <c r="AB81" i="16" s="1"/>
  <c r="V307" i="14"/>
  <c r="AO310" i="16"/>
  <c r="AN80" i="16"/>
  <c r="AL80" i="16"/>
  <c r="AM80" i="16" s="1"/>
  <c r="AO311" i="12"/>
  <c r="U312" i="12"/>
  <c r="U312" i="11"/>
  <c r="AO312" i="11" s="1"/>
  <c r="U312" i="10"/>
  <c r="AO312" i="10" s="1"/>
  <c r="Y81" i="16"/>
  <c r="U311" i="16"/>
  <c r="Q84" i="17" l="1"/>
  <c r="R84" i="17" s="1"/>
  <c r="S84" i="17" s="1"/>
  <c r="O87" i="20"/>
  <c r="J87" i="20"/>
  <c r="M87" i="20"/>
  <c r="I87" i="20"/>
  <c r="L87" i="20"/>
  <c r="Z317" i="20"/>
  <c r="F318" i="20"/>
  <c r="L85" i="19"/>
  <c r="N85" i="19" s="1"/>
  <c r="K85" i="19"/>
  <c r="Z316" i="19"/>
  <c r="F317" i="19"/>
  <c r="F317" i="18"/>
  <c r="Z316" i="18"/>
  <c r="Z317" i="17"/>
  <c r="AD81" i="16"/>
  <c r="AA81" i="16"/>
  <c r="X81" i="16"/>
  <c r="Z81" i="16" s="1"/>
  <c r="AE81" i="16" s="1"/>
  <c r="V308" i="14"/>
  <c r="AO311" i="16"/>
  <c r="AO312" i="12"/>
  <c r="U313" i="12"/>
  <c r="U313" i="11"/>
  <c r="AO313" i="11" s="1"/>
  <c r="U313" i="10"/>
  <c r="AO313" i="10" s="1"/>
  <c r="AC81" i="16"/>
  <c r="U312" i="16"/>
  <c r="T84" i="17" l="1"/>
  <c r="V84" i="17" s="1"/>
  <c r="G85" i="17"/>
  <c r="K87" i="20"/>
  <c r="P87" i="20" s="1"/>
  <c r="F319" i="20"/>
  <c r="Z318" i="20"/>
  <c r="N87" i="20"/>
  <c r="P85" i="19"/>
  <c r="Q85" i="19" s="1"/>
  <c r="R85" i="19" s="1"/>
  <c r="S85" i="19" s="1"/>
  <c r="F318" i="19"/>
  <c r="Z317" i="19"/>
  <c r="F318" i="18"/>
  <c r="Z317" i="18"/>
  <c r="Z318" i="17"/>
  <c r="V309" i="14"/>
  <c r="AO312" i="16"/>
  <c r="AF81" i="16"/>
  <c r="AG81" i="16" s="1"/>
  <c r="AH81" i="16" s="1"/>
  <c r="AO313" i="12"/>
  <c r="U314" i="12"/>
  <c r="U314" i="11"/>
  <c r="AO314" i="11" s="1"/>
  <c r="U314" i="10"/>
  <c r="AO314" i="10" s="1"/>
  <c r="U313" i="16"/>
  <c r="H85" i="17" l="1"/>
  <c r="U85" i="17"/>
  <c r="Y84" i="17"/>
  <c r="W84" i="17"/>
  <c r="X84" i="17" s="1"/>
  <c r="Q87" i="20"/>
  <c r="R87" i="20" s="1"/>
  <c r="S87" i="20" s="1"/>
  <c r="T87" i="20" s="1"/>
  <c r="Z319" i="20"/>
  <c r="F320" i="20"/>
  <c r="G86" i="19"/>
  <c r="T85" i="19"/>
  <c r="V85" i="19" s="1"/>
  <c r="F319" i="19"/>
  <c r="Z318" i="19"/>
  <c r="F319" i="18"/>
  <c r="Z318" i="18"/>
  <c r="Z319" i="17"/>
  <c r="V310" i="14"/>
  <c r="AO313" i="16"/>
  <c r="V82" i="16"/>
  <c r="AJ82" i="16" s="1"/>
  <c r="AI81" i="16"/>
  <c r="AK81" i="16" s="1"/>
  <c r="AO314" i="12"/>
  <c r="U315" i="12"/>
  <c r="U315" i="11"/>
  <c r="AO315" i="11" s="1"/>
  <c r="U315" i="10"/>
  <c r="AO315" i="10" s="1"/>
  <c r="U314" i="16"/>
  <c r="Y85" i="19" l="1"/>
  <c r="W85" i="19"/>
  <c r="H86" i="19"/>
  <c r="L86" i="19" s="1"/>
  <c r="U86" i="19"/>
  <c r="O85" i="17"/>
  <c r="L85" i="17"/>
  <c r="M85" i="17"/>
  <c r="I85" i="17"/>
  <c r="J85" i="17"/>
  <c r="V87" i="20"/>
  <c r="W87" i="20" s="1"/>
  <c r="G88" i="20"/>
  <c r="U88" i="20" s="1"/>
  <c r="F321" i="20"/>
  <c r="Z320" i="20"/>
  <c r="X87" i="20"/>
  <c r="Y87" i="20"/>
  <c r="X85" i="19"/>
  <c r="O86" i="19"/>
  <c r="J86" i="19"/>
  <c r="M86" i="19"/>
  <c r="F320" i="19"/>
  <c r="Z319" i="19"/>
  <c r="Z319" i="18"/>
  <c r="F320" i="18"/>
  <c r="Z320" i="17"/>
  <c r="AL81" i="16"/>
  <c r="AM81" i="16" s="1"/>
  <c r="AN81" i="16"/>
  <c r="V311" i="14"/>
  <c r="AO314" i="16"/>
  <c r="W82" i="16"/>
  <c r="AD82" i="16" s="1"/>
  <c r="W79" i="14"/>
  <c r="AO315" i="12"/>
  <c r="U316" i="12"/>
  <c r="U316" i="11"/>
  <c r="AO316" i="11" s="1"/>
  <c r="U316" i="10"/>
  <c r="AO316" i="10" s="1"/>
  <c r="Y82" i="16"/>
  <c r="AB82" i="16"/>
  <c r="AA82" i="16"/>
  <c r="X82" i="16"/>
  <c r="U315" i="16"/>
  <c r="I86" i="19" l="1"/>
  <c r="N85" i="17"/>
  <c r="K85" i="17"/>
  <c r="P85" i="17"/>
  <c r="Q85" i="17" s="1"/>
  <c r="R85" i="17" s="1"/>
  <c r="S85" i="17" s="1"/>
  <c r="H88" i="20"/>
  <c r="I88" i="20" s="1"/>
  <c r="O88" i="20"/>
  <c r="F322" i="20"/>
  <c r="Z321" i="20"/>
  <c r="K86" i="19"/>
  <c r="P86" i="19" s="1"/>
  <c r="N86" i="19"/>
  <c r="Z320" i="19"/>
  <c r="F321" i="19"/>
  <c r="F321" i="18"/>
  <c r="Z320" i="18"/>
  <c r="Z321" i="17"/>
  <c r="V312" i="14"/>
  <c r="AO315" i="16"/>
  <c r="AO316" i="12"/>
  <c r="U317" i="12"/>
  <c r="U317" i="11"/>
  <c r="AO317" i="11" s="1"/>
  <c r="U317" i="10"/>
  <c r="AO317" i="10" s="1"/>
  <c r="AC82" i="16"/>
  <c r="Z82" i="16"/>
  <c r="AE82" i="16" s="1"/>
  <c r="U316" i="16"/>
  <c r="T85" i="17" l="1"/>
  <c r="V85" i="17" s="1"/>
  <c r="G86" i="17"/>
  <c r="M88" i="20"/>
  <c r="L88" i="20"/>
  <c r="N88" i="20" s="1"/>
  <c r="J88" i="20"/>
  <c r="K88" i="20"/>
  <c r="P88" i="20" s="1"/>
  <c r="F323" i="20"/>
  <c r="Z322" i="20"/>
  <c r="Q86" i="19"/>
  <c r="R86" i="19" s="1"/>
  <c r="F322" i="19"/>
  <c r="Z321" i="19"/>
  <c r="F322" i="18"/>
  <c r="Z321" i="18"/>
  <c r="Z322" i="17"/>
  <c r="V313" i="14"/>
  <c r="AO316" i="16"/>
  <c r="AO317" i="12"/>
  <c r="U318" i="12"/>
  <c r="U318" i="11"/>
  <c r="AO318" i="11" s="1"/>
  <c r="U318" i="10"/>
  <c r="AO318" i="10" s="1"/>
  <c r="AF82" i="16"/>
  <c r="AG82" i="16" s="1"/>
  <c r="AH82" i="16" s="1"/>
  <c r="U317" i="16"/>
  <c r="H86" i="17" l="1"/>
  <c r="U86" i="17"/>
  <c r="W85" i="17"/>
  <c r="X85" i="17" s="1"/>
  <c r="Y85" i="17"/>
  <c r="Q88" i="20"/>
  <c r="R88" i="20" s="1"/>
  <c r="S88" i="20" s="1"/>
  <c r="T88" i="20" s="1"/>
  <c r="Z323" i="20"/>
  <c r="F324" i="20"/>
  <c r="S86" i="19"/>
  <c r="G87" i="19" s="1"/>
  <c r="U87" i="19" s="1"/>
  <c r="F323" i="19"/>
  <c r="Z322" i="19"/>
  <c r="F323" i="18"/>
  <c r="Z322" i="18"/>
  <c r="Z323" i="17"/>
  <c r="V83" i="16"/>
  <c r="AJ83" i="16" s="1"/>
  <c r="AI82" i="16"/>
  <c r="AK82" i="16" s="1"/>
  <c r="V314" i="14"/>
  <c r="AO317" i="16"/>
  <c r="AO318" i="12"/>
  <c r="U319" i="12"/>
  <c r="U319" i="11"/>
  <c r="AO319" i="11" s="1"/>
  <c r="U319" i="10"/>
  <c r="AO319" i="10" s="1"/>
  <c r="U318" i="16"/>
  <c r="T86" i="19" l="1"/>
  <c r="V86" i="19" s="1"/>
  <c r="W86" i="19"/>
  <c r="X86" i="19" s="1"/>
  <c r="L86" i="17"/>
  <c r="M86" i="17"/>
  <c r="J86" i="17"/>
  <c r="O86" i="17"/>
  <c r="I86" i="17"/>
  <c r="V88" i="20"/>
  <c r="W88" i="20" s="1"/>
  <c r="X88" i="20" s="1"/>
  <c r="G89" i="20"/>
  <c r="U89" i="20" s="1"/>
  <c r="F325" i="20"/>
  <c r="Z324" i="20"/>
  <c r="Y88" i="20"/>
  <c r="H87" i="19"/>
  <c r="Y86" i="19"/>
  <c r="F324" i="19"/>
  <c r="Z323" i="19"/>
  <c r="O87" i="19"/>
  <c r="J87" i="19"/>
  <c r="M87" i="19"/>
  <c r="I87" i="19"/>
  <c r="L87" i="19"/>
  <c r="Z323" i="18"/>
  <c r="F324" i="18"/>
  <c r="Z324" i="17"/>
  <c r="AN82" i="16"/>
  <c r="AL82" i="16"/>
  <c r="AM82" i="16" s="1"/>
  <c r="V315" i="14"/>
  <c r="AO318" i="16"/>
  <c r="W80" i="14"/>
  <c r="AO319" i="12"/>
  <c r="U320" i="12"/>
  <c r="U320" i="11"/>
  <c r="AO320" i="11" s="1"/>
  <c r="U320" i="10"/>
  <c r="AO320" i="10" s="1"/>
  <c r="W83" i="16"/>
  <c r="U319" i="16"/>
  <c r="N86" i="17" l="1"/>
  <c r="K86" i="17"/>
  <c r="P86" i="17" s="1"/>
  <c r="Q86" i="17" s="1"/>
  <c r="R86" i="17" s="1"/>
  <c r="S86" i="17" s="1"/>
  <c r="H89" i="20"/>
  <c r="I89" i="20" s="1"/>
  <c r="F326" i="20"/>
  <c r="Z325" i="20"/>
  <c r="N87" i="19"/>
  <c r="K87" i="19"/>
  <c r="P87" i="19" s="1"/>
  <c r="Z324" i="19"/>
  <c r="F325" i="19"/>
  <c r="F325" i="18"/>
  <c r="Z324" i="18"/>
  <c r="Z325" i="17"/>
  <c r="V316" i="14"/>
  <c r="AO319" i="16"/>
  <c r="AO320" i="12"/>
  <c r="U321" i="12"/>
  <c r="U321" i="11"/>
  <c r="AO321" i="11" s="1"/>
  <c r="U321" i="10"/>
  <c r="AO321" i="10" s="1"/>
  <c r="AB83" i="16"/>
  <c r="AA83" i="16"/>
  <c r="AD83" i="16"/>
  <c r="Y83" i="16"/>
  <c r="X83" i="16"/>
  <c r="U320" i="16"/>
  <c r="T86" i="17" l="1"/>
  <c r="V86" i="17" s="1"/>
  <c r="G87" i="17"/>
  <c r="O89" i="20"/>
  <c r="M89" i="20"/>
  <c r="J89" i="20"/>
  <c r="L89" i="20"/>
  <c r="K89" i="20"/>
  <c r="P89" i="20" s="1"/>
  <c r="F327" i="20"/>
  <c r="Z326" i="20"/>
  <c r="Q87" i="19"/>
  <c r="R87" i="19" s="1"/>
  <c r="S87" i="19" s="1"/>
  <c r="F326" i="19"/>
  <c r="Z325" i="19"/>
  <c r="F326" i="18"/>
  <c r="Z325" i="18"/>
  <c r="Z326" i="17"/>
  <c r="V317" i="14"/>
  <c r="AO320" i="16"/>
  <c r="Z83" i="16"/>
  <c r="AE83" i="16" s="1"/>
  <c r="AO321" i="12"/>
  <c r="U322" i="12"/>
  <c r="U322" i="11"/>
  <c r="AO322" i="11" s="1"/>
  <c r="U322" i="10"/>
  <c r="AO322" i="10" s="1"/>
  <c r="AC83" i="16"/>
  <c r="U321" i="16"/>
  <c r="N89" i="20" l="1"/>
  <c r="Q89" i="20"/>
  <c r="R89" i="20" s="1"/>
  <c r="S89" i="20" s="1"/>
  <c r="U87" i="17"/>
  <c r="H87" i="17"/>
  <c r="W86" i="17"/>
  <c r="X86" i="17" s="1"/>
  <c r="Y86" i="17"/>
  <c r="Z327" i="20"/>
  <c r="F328" i="20"/>
  <c r="T87" i="19"/>
  <c r="V87" i="19" s="1"/>
  <c r="G88" i="19"/>
  <c r="U88" i="19" s="1"/>
  <c r="F327" i="19"/>
  <c r="Z326" i="19"/>
  <c r="F327" i="18"/>
  <c r="Z326" i="18"/>
  <c r="Z327" i="17"/>
  <c r="V318" i="14"/>
  <c r="AO321" i="16"/>
  <c r="AO322" i="12"/>
  <c r="U323" i="12"/>
  <c r="U323" i="11"/>
  <c r="AO323" i="11" s="1"/>
  <c r="U323" i="10"/>
  <c r="AO323" i="10" s="1"/>
  <c r="AF83" i="16"/>
  <c r="AG83" i="16" s="1"/>
  <c r="AH83" i="16" s="1"/>
  <c r="U322" i="16"/>
  <c r="O87" i="17" l="1"/>
  <c r="M87" i="17"/>
  <c r="L87" i="17"/>
  <c r="N87" i="17" s="1"/>
  <c r="I87" i="17"/>
  <c r="J87" i="17"/>
  <c r="Y87" i="19"/>
  <c r="W87" i="19"/>
  <c r="G90" i="20"/>
  <c r="U90" i="20" s="1"/>
  <c r="T89" i="20"/>
  <c r="V89" i="20" s="1"/>
  <c r="W89" i="20" s="1"/>
  <c r="F329" i="20"/>
  <c r="Z328" i="20"/>
  <c r="Y89" i="20"/>
  <c r="X89" i="20"/>
  <c r="X87" i="19"/>
  <c r="H88" i="19"/>
  <c r="M88" i="19" s="1"/>
  <c r="F328" i="19"/>
  <c r="Z327" i="19"/>
  <c r="Z327" i="18"/>
  <c r="F328" i="18"/>
  <c r="Z328" i="17"/>
  <c r="V319" i="14"/>
  <c r="AO322" i="16"/>
  <c r="V84" i="16"/>
  <c r="AJ84" i="16" s="1"/>
  <c r="AI83" i="16"/>
  <c r="AK83" i="16" s="1"/>
  <c r="AO323" i="12"/>
  <c r="U324" i="12"/>
  <c r="U324" i="11"/>
  <c r="AO324" i="11" s="1"/>
  <c r="U324" i="10"/>
  <c r="AO324" i="10" s="1"/>
  <c r="U323" i="16"/>
  <c r="H90" i="20" l="1"/>
  <c r="J90" i="20" s="1"/>
  <c r="J88" i="19"/>
  <c r="K87" i="17"/>
  <c r="P87" i="17" s="1"/>
  <c r="Q87" i="17" s="1"/>
  <c r="R87" i="17" s="1"/>
  <c r="S87" i="17" s="1"/>
  <c r="O90" i="20"/>
  <c r="F330" i="20"/>
  <c r="Z329" i="20"/>
  <c r="O88" i="19"/>
  <c r="I88" i="19"/>
  <c r="K88" i="19" s="1"/>
  <c r="L88" i="19"/>
  <c r="Z328" i="19"/>
  <c r="F329" i="19"/>
  <c r="F329" i="18"/>
  <c r="Z328" i="18"/>
  <c r="Z329" i="17"/>
  <c r="AL83" i="16"/>
  <c r="AM83" i="16" s="1"/>
  <c r="AN83" i="16"/>
  <c r="V320" i="14"/>
  <c r="AO323" i="16"/>
  <c r="W81" i="14"/>
  <c r="AO324" i="12"/>
  <c r="U325" i="12"/>
  <c r="U325" i="11"/>
  <c r="AO325" i="11" s="1"/>
  <c r="U325" i="10"/>
  <c r="AO325" i="10" s="1"/>
  <c r="W84" i="16"/>
  <c r="U324" i="16"/>
  <c r="I90" i="20" l="1"/>
  <c r="L90" i="20"/>
  <c r="M90" i="20"/>
  <c r="T87" i="17"/>
  <c r="V87" i="17" s="1"/>
  <c r="G88" i="17"/>
  <c r="K90" i="20"/>
  <c r="P90" i="20" s="1"/>
  <c r="N88" i="19"/>
  <c r="N90" i="20"/>
  <c r="F331" i="20"/>
  <c r="Z330" i="20"/>
  <c r="P88" i="19"/>
  <c r="F330" i="19"/>
  <c r="Z329" i="19"/>
  <c r="F330" i="18"/>
  <c r="Z329" i="18"/>
  <c r="Z330" i="17"/>
  <c r="V321" i="14"/>
  <c r="AO324" i="16"/>
  <c r="AO325" i="12"/>
  <c r="U326" i="12"/>
  <c r="U326" i="11"/>
  <c r="AO326" i="11" s="1"/>
  <c r="U326" i="10"/>
  <c r="AO326" i="10" s="1"/>
  <c r="AD84" i="16"/>
  <c r="Y84" i="16"/>
  <c r="X84" i="16"/>
  <c r="AA84" i="16"/>
  <c r="AB84" i="16"/>
  <c r="U325" i="16"/>
  <c r="H88" i="17" l="1"/>
  <c r="U88" i="17"/>
  <c r="Q88" i="19"/>
  <c r="R88" i="19" s="1"/>
  <c r="S88" i="19" s="1"/>
  <c r="Y87" i="17"/>
  <c r="W87" i="17"/>
  <c r="X87" i="17" s="1"/>
  <c r="Z331" i="20"/>
  <c r="F332" i="20"/>
  <c r="Q90" i="20"/>
  <c r="R90" i="20" s="1"/>
  <c r="S90" i="20" s="1"/>
  <c r="F331" i="19"/>
  <c r="Z330" i="19"/>
  <c r="F331" i="18"/>
  <c r="Z330" i="18"/>
  <c r="Z331" i="17"/>
  <c r="V322" i="14"/>
  <c r="AO325" i="16"/>
  <c r="AC84" i="16"/>
  <c r="AO326" i="12"/>
  <c r="U327" i="12"/>
  <c r="U327" i="11"/>
  <c r="AO327" i="11" s="1"/>
  <c r="U327" i="10"/>
  <c r="AO327" i="10" s="1"/>
  <c r="Z84" i="16"/>
  <c r="U326" i="16"/>
  <c r="G89" i="19" l="1"/>
  <c r="T88" i="19"/>
  <c r="V88" i="19" s="1"/>
  <c r="G91" i="20"/>
  <c r="U91" i="20" s="1"/>
  <c r="T90" i="20"/>
  <c r="M88" i="17"/>
  <c r="I88" i="17"/>
  <c r="L88" i="17"/>
  <c r="J88" i="17"/>
  <c r="K88" i="17" s="1"/>
  <c r="O88" i="17"/>
  <c r="Z332" i="20"/>
  <c r="F333" i="20"/>
  <c r="V90" i="20"/>
  <c r="W90" i="20" s="1"/>
  <c r="F332" i="19"/>
  <c r="Z331" i="19"/>
  <c r="Z331" i="18"/>
  <c r="F332" i="18"/>
  <c r="Z332" i="17"/>
  <c r="V323" i="14"/>
  <c r="AO326" i="16"/>
  <c r="AE84" i="16"/>
  <c r="AF84" i="16" s="1"/>
  <c r="AG84" i="16" s="1"/>
  <c r="AH84" i="16" s="1"/>
  <c r="AO327" i="12"/>
  <c r="U328" i="12"/>
  <c r="U328" i="11"/>
  <c r="AO328" i="11" s="1"/>
  <c r="U328" i="10"/>
  <c r="AO328" i="10" s="1"/>
  <c r="U327" i="16"/>
  <c r="N88" i="17" l="1"/>
  <c r="Y88" i="19"/>
  <c r="W88" i="19"/>
  <c r="X88" i="19" s="1"/>
  <c r="P88" i="17"/>
  <c r="Q88" i="17" s="1"/>
  <c r="R88" i="17" s="1"/>
  <c r="S88" i="17" s="1"/>
  <c r="H89" i="19"/>
  <c r="U89" i="19"/>
  <c r="H91" i="20"/>
  <c r="Z333" i="20"/>
  <c r="F334" i="20"/>
  <c r="X90" i="20"/>
  <c r="Y90" i="20"/>
  <c r="Z332" i="19"/>
  <c r="F333" i="19"/>
  <c r="F333" i="18"/>
  <c r="Z332" i="18"/>
  <c r="Z333" i="17"/>
  <c r="V85" i="16"/>
  <c r="AJ85" i="16" s="1"/>
  <c r="AI84" i="16"/>
  <c r="AK84" i="16" s="1"/>
  <c r="V324" i="14"/>
  <c r="AO327" i="16"/>
  <c r="AO328" i="12"/>
  <c r="U329" i="12"/>
  <c r="U329" i="11"/>
  <c r="AO329" i="11" s="1"/>
  <c r="U329" i="10"/>
  <c r="AO329" i="10" s="1"/>
  <c r="U328" i="16"/>
  <c r="T88" i="17" l="1"/>
  <c r="V88" i="17" s="1"/>
  <c r="G89" i="17"/>
  <c r="M89" i="19"/>
  <c r="J89" i="19"/>
  <c r="K89" i="19" s="1"/>
  <c r="P89" i="19" s="1"/>
  <c r="I89" i="19"/>
  <c r="L89" i="19"/>
  <c r="O89" i="19"/>
  <c r="O91" i="20"/>
  <c r="J91" i="20"/>
  <c r="M91" i="20"/>
  <c r="I91" i="20"/>
  <c r="L91" i="20"/>
  <c r="F335" i="20"/>
  <c r="Z334" i="20"/>
  <c r="F334" i="19"/>
  <c r="Z333" i="19"/>
  <c r="F334" i="18"/>
  <c r="Z333" i="18"/>
  <c r="Z334" i="17"/>
  <c r="W82" i="14"/>
  <c r="W85" i="16"/>
  <c r="Y85" i="16" s="1"/>
  <c r="V325" i="14"/>
  <c r="AO328" i="16"/>
  <c r="AN84" i="16"/>
  <c r="AL84" i="16"/>
  <c r="AM84" i="16" s="1"/>
  <c r="AO329" i="12"/>
  <c r="U330" i="12"/>
  <c r="U330" i="11"/>
  <c r="AO330" i="11" s="1"/>
  <c r="U330" i="10"/>
  <c r="AO330" i="10" s="1"/>
  <c r="AA85" i="16"/>
  <c r="AB85" i="16"/>
  <c r="AD85" i="16"/>
  <c r="U329" i="16"/>
  <c r="N89" i="19" l="1"/>
  <c r="Q89" i="19" s="1"/>
  <c r="R89" i="19" s="1"/>
  <c r="S89" i="19" s="1"/>
  <c r="T89" i="19" s="1"/>
  <c r="V89" i="19" s="1"/>
  <c r="U89" i="17"/>
  <c r="H89" i="17"/>
  <c r="W88" i="17"/>
  <c r="X88" i="17" s="1"/>
  <c r="Y88" i="17"/>
  <c r="K91" i="20"/>
  <c r="P91" i="20" s="1"/>
  <c r="Q91" i="20" s="1"/>
  <c r="R91" i="20" s="1"/>
  <c r="S91" i="20" s="1"/>
  <c r="Z335" i="20"/>
  <c r="F336" i="20"/>
  <c r="N91" i="20"/>
  <c r="F335" i="19"/>
  <c r="Z334" i="19"/>
  <c r="Z334" i="18"/>
  <c r="F335" i="18"/>
  <c r="Z335" i="17"/>
  <c r="X85" i="16"/>
  <c r="Z85" i="16" s="1"/>
  <c r="AE85" i="16" s="1"/>
  <c r="V326" i="14"/>
  <c r="AO329" i="16"/>
  <c r="AO330" i="12"/>
  <c r="U331" i="12"/>
  <c r="U331" i="11"/>
  <c r="AO331" i="11" s="1"/>
  <c r="U331" i="10"/>
  <c r="AO331" i="10" s="1"/>
  <c r="AC85" i="16"/>
  <c r="U330" i="16"/>
  <c r="Y89" i="19" l="1"/>
  <c r="W89" i="19"/>
  <c r="X89" i="19" s="1"/>
  <c r="I89" i="17"/>
  <c r="J89" i="17"/>
  <c r="K89" i="17" s="1"/>
  <c r="M89" i="17"/>
  <c r="L89" i="17"/>
  <c r="O89" i="17"/>
  <c r="G92" i="20"/>
  <c r="U92" i="20" s="1"/>
  <c r="T91" i="20"/>
  <c r="V91" i="20"/>
  <c r="W91" i="20" s="1"/>
  <c r="Z336" i="20"/>
  <c r="F337" i="20"/>
  <c r="G90" i="19"/>
  <c r="U90" i="19" s="1"/>
  <c r="F336" i="19"/>
  <c r="Z335" i="19"/>
  <c r="F336" i="18"/>
  <c r="Z335" i="18"/>
  <c r="Z336" i="17"/>
  <c r="V327" i="14"/>
  <c r="AO330" i="16"/>
  <c r="AF85" i="16"/>
  <c r="AG85" i="16" s="1"/>
  <c r="AH85" i="16" s="1"/>
  <c r="AO331" i="12"/>
  <c r="U332" i="12"/>
  <c r="U332" i="11"/>
  <c r="AO332" i="11" s="1"/>
  <c r="U332" i="10"/>
  <c r="AO332" i="10" s="1"/>
  <c r="U331" i="16"/>
  <c r="P89" i="17" l="1"/>
  <c r="N89" i="17"/>
  <c r="Z337" i="20"/>
  <c r="F338" i="20"/>
  <c r="H92" i="20"/>
  <c r="X91" i="20"/>
  <c r="Y91" i="20"/>
  <c r="H90" i="19"/>
  <c r="Z336" i="19"/>
  <c r="F337" i="19"/>
  <c r="F337" i="18"/>
  <c r="Z336" i="18"/>
  <c r="Z337" i="17"/>
  <c r="V86" i="16"/>
  <c r="AJ86" i="16" s="1"/>
  <c r="AI85" i="16"/>
  <c r="AK85" i="16" s="1"/>
  <c r="V328" i="14"/>
  <c r="AO331" i="16"/>
  <c r="AO332" i="12"/>
  <c r="U333" i="12"/>
  <c r="U333" i="11"/>
  <c r="AO333" i="11" s="1"/>
  <c r="U333" i="10"/>
  <c r="AO333" i="10" s="1"/>
  <c r="U332" i="16"/>
  <c r="Q89" i="17" l="1"/>
  <c r="R89" i="17" s="1"/>
  <c r="S89" i="17" s="1"/>
  <c r="F339" i="20"/>
  <c r="Z338" i="20"/>
  <c r="J92" i="20"/>
  <c r="K92" i="20" s="1"/>
  <c r="M92" i="20"/>
  <c r="I92" i="20"/>
  <c r="L92" i="20"/>
  <c r="O92" i="20"/>
  <c r="L90" i="19"/>
  <c r="I90" i="19"/>
  <c r="O90" i="19"/>
  <c r="J90" i="19"/>
  <c r="K90" i="19" s="1"/>
  <c r="M90" i="19"/>
  <c r="Z337" i="19"/>
  <c r="F338" i="19"/>
  <c r="F338" i="18"/>
  <c r="Z337" i="18"/>
  <c r="Z338" i="17"/>
  <c r="W83" i="14"/>
  <c r="W86" i="16"/>
  <c r="AB86" i="16" s="1"/>
  <c r="V329" i="14"/>
  <c r="AO332" i="16"/>
  <c r="AN85" i="16"/>
  <c r="AL85" i="16"/>
  <c r="AM85" i="16" s="1"/>
  <c r="AO333" i="12"/>
  <c r="U334" i="12"/>
  <c r="U334" i="11"/>
  <c r="AO334" i="11" s="1"/>
  <c r="U334" i="10"/>
  <c r="AO334" i="10" s="1"/>
  <c r="AD86" i="16"/>
  <c r="Y86" i="16"/>
  <c r="X86" i="16"/>
  <c r="U333" i="16"/>
  <c r="T89" i="17" l="1"/>
  <c r="V89" i="17" s="1"/>
  <c r="G90" i="17"/>
  <c r="P92" i="20"/>
  <c r="Z339" i="20"/>
  <c r="F340" i="20"/>
  <c r="N92" i="20"/>
  <c r="P90" i="19"/>
  <c r="N90" i="19"/>
  <c r="F339" i="19"/>
  <c r="Z338" i="19"/>
  <c r="Z338" i="18"/>
  <c r="F339" i="18"/>
  <c r="Z339" i="17"/>
  <c r="AA86" i="16"/>
  <c r="AC86" i="16" s="1"/>
  <c r="V330" i="14"/>
  <c r="AO333" i="16"/>
  <c r="AO334" i="12"/>
  <c r="U335" i="12"/>
  <c r="U335" i="11"/>
  <c r="AO335" i="11" s="1"/>
  <c r="U335" i="10"/>
  <c r="AO335" i="10" s="1"/>
  <c r="Z86" i="16"/>
  <c r="AE86" i="16" s="1"/>
  <c r="U334" i="16"/>
  <c r="Q90" i="19" l="1"/>
  <c r="R90" i="19" s="1"/>
  <c r="H90" i="17"/>
  <c r="U90" i="17"/>
  <c r="Y89" i="17"/>
  <c r="W89" i="17"/>
  <c r="X89" i="17" s="1"/>
  <c r="F341" i="20"/>
  <c r="Z340" i="20"/>
  <c r="Q92" i="20"/>
  <c r="R92" i="20" s="1"/>
  <c r="S92" i="20" s="1"/>
  <c r="S90" i="19"/>
  <c r="T90" i="19" s="1"/>
  <c r="V90" i="19" s="1"/>
  <c r="W90" i="19" s="1"/>
  <c r="F340" i="19"/>
  <c r="Z339" i="19"/>
  <c r="F340" i="18"/>
  <c r="Z339" i="18"/>
  <c r="Z340" i="17"/>
  <c r="V331" i="14"/>
  <c r="AO334" i="16"/>
  <c r="AO335" i="12"/>
  <c r="U336" i="12"/>
  <c r="U336" i="11"/>
  <c r="AO336" i="11" s="1"/>
  <c r="U336" i="10"/>
  <c r="AO336" i="10" s="1"/>
  <c r="AF86" i="16"/>
  <c r="AG86" i="16" s="1"/>
  <c r="AH86" i="16" s="1"/>
  <c r="U335" i="16"/>
  <c r="G93" i="20" l="1"/>
  <c r="U93" i="20" s="1"/>
  <c r="T92" i="20"/>
  <c r="G91" i="19"/>
  <c r="U91" i="19" s="1"/>
  <c r="J90" i="17"/>
  <c r="K90" i="17" s="1"/>
  <c r="M90" i="17"/>
  <c r="I90" i="17"/>
  <c r="O90" i="17"/>
  <c r="P90" i="17" s="1"/>
  <c r="L90" i="17"/>
  <c r="N90" i="17" s="1"/>
  <c r="V92" i="20"/>
  <c r="W92" i="20" s="1"/>
  <c r="F342" i="20"/>
  <c r="Z341" i="20"/>
  <c r="Y90" i="19"/>
  <c r="X90" i="19"/>
  <c r="F341" i="19"/>
  <c r="Z340" i="19"/>
  <c r="F341" i="18"/>
  <c r="Z340" i="18"/>
  <c r="Z341" i="17"/>
  <c r="V332" i="14"/>
  <c r="AO335" i="16"/>
  <c r="V87" i="16"/>
  <c r="AJ87" i="16" s="1"/>
  <c r="AI86" i="16"/>
  <c r="AK86" i="16" s="1"/>
  <c r="AO336" i="12"/>
  <c r="U337" i="12"/>
  <c r="U337" i="11"/>
  <c r="AO337" i="11" s="1"/>
  <c r="U337" i="10"/>
  <c r="AO337" i="10" s="1"/>
  <c r="U336" i="16"/>
  <c r="Q90" i="17" l="1"/>
  <c r="R90" i="17" s="1"/>
  <c r="S90" i="17" s="1"/>
  <c r="H91" i="19"/>
  <c r="F343" i="20"/>
  <c r="Z342" i="20"/>
  <c r="H93" i="20"/>
  <c r="Y92" i="20"/>
  <c r="X92" i="20"/>
  <c r="I91" i="19"/>
  <c r="M91" i="19"/>
  <c r="O91" i="19"/>
  <c r="L91" i="19"/>
  <c r="J91" i="19"/>
  <c r="K91" i="19" s="1"/>
  <c r="Z341" i="19"/>
  <c r="F342" i="19"/>
  <c r="F342" i="18"/>
  <c r="Z341" i="18"/>
  <c r="Z342" i="17"/>
  <c r="AN86" i="16"/>
  <c r="AL86" i="16"/>
  <c r="AM86" i="16" s="1"/>
  <c r="V333" i="14"/>
  <c r="AO336" i="16"/>
  <c r="W87" i="16"/>
  <c r="Y87" i="16" s="1"/>
  <c r="W84" i="14"/>
  <c r="AO337" i="12"/>
  <c r="U338" i="12"/>
  <c r="U338" i="11"/>
  <c r="AO338" i="11" s="1"/>
  <c r="U338" i="10"/>
  <c r="AO338" i="10" s="1"/>
  <c r="AA87" i="16"/>
  <c r="AD87" i="16"/>
  <c r="AB87" i="16"/>
  <c r="U337" i="16"/>
  <c r="N91" i="19" l="1"/>
  <c r="T90" i="17"/>
  <c r="V90" i="17" s="1"/>
  <c r="G91" i="17"/>
  <c r="M93" i="20"/>
  <c r="I93" i="20"/>
  <c r="L93" i="20"/>
  <c r="O93" i="20"/>
  <c r="J93" i="20"/>
  <c r="Z343" i="20"/>
  <c r="F344" i="20"/>
  <c r="P91" i="19"/>
  <c r="Q91" i="19" s="1"/>
  <c r="R91" i="19" s="1"/>
  <c r="F343" i="19"/>
  <c r="Z342" i="19"/>
  <c r="Z342" i="18"/>
  <c r="F343" i="18"/>
  <c r="Z343" i="17"/>
  <c r="X87" i="16"/>
  <c r="V334" i="14"/>
  <c r="AO337" i="16"/>
  <c r="Z87" i="16"/>
  <c r="AE87" i="16" s="1"/>
  <c r="AO338" i="12"/>
  <c r="U339" i="12"/>
  <c r="U339" i="11"/>
  <c r="AO339" i="11" s="1"/>
  <c r="U339" i="10"/>
  <c r="AO339" i="10" s="1"/>
  <c r="AC87" i="16"/>
  <c r="U338" i="16"/>
  <c r="H91" i="17" l="1"/>
  <c r="U91" i="17"/>
  <c r="N93" i="20"/>
  <c r="Y90" i="17"/>
  <c r="W90" i="17"/>
  <c r="X90" i="17" s="1"/>
  <c r="F345" i="20"/>
  <c r="Z344" i="20"/>
  <c r="K93" i="20"/>
  <c r="P93" i="20" s="1"/>
  <c r="Q93" i="20" s="1"/>
  <c r="R93" i="20" s="1"/>
  <c r="S93" i="20" s="1"/>
  <c r="S91" i="19"/>
  <c r="T91" i="19" s="1"/>
  <c r="V91" i="19" s="1"/>
  <c r="W91" i="19" s="1"/>
  <c r="F344" i="19"/>
  <c r="Z343" i="19"/>
  <c r="F344" i="18"/>
  <c r="Z343" i="18"/>
  <c r="Z344" i="17"/>
  <c r="V335" i="14"/>
  <c r="AO338" i="16"/>
  <c r="AF87" i="16"/>
  <c r="AG87" i="16" s="1"/>
  <c r="AH87" i="16" s="1"/>
  <c r="AO339" i="12"/>
  <c r="U340" i="12"/>
  <c r="U340" i="11"/>
  <c r="AO340" i="11" s="1"/>
  <c r="U340" i="10"/>
  <c r="AO340" i="10" s="1"/>
  <c r="U339" i="16"/>
  <c r="G92" i="19" l="1"/>
  <c r="U92" i="19" s="1"/>
  <c r="J91" i="17"/>
  <c r="O91" i="17"/>
  <c r="L91" i="17"/>
  <c r="I91" i="17"/>
  <c r="M91" i="17"/>
  <c r="G94" i="20"/>
  <c r="U94" i="20" s="1"/>
  <c r="T93" i="20"/>
  <c r="V93" i="20" s="1"/>
  <c r="W93" i="20" s="1"/>
  <c r="F346" i="20"/>
  <c r="Z345" i="20"/>
  <c r="X91" i="19"/>
  <c r="Y91" i="19"/>
  <c r="H92" i="19"/>
  <c r="F345" i="19"/>
  <c r="Z344" i="19"/>
  <c r="F345" i="18"/>
  <c r="Z344" i="18"/>
  <c r="Z345" i="17"/>
  <c r="V336" i="14"/>
  <c r="AO339" i="16"/>
  <c r="V88" i="16"/>
  <c r="AJ88" i="16" s="1"/>
  <c r="AI87" i="16"/>
  <c r="AK87" i="16" s="1"/>
  <c r="AO340" i="12"/>
  <c r="U341" i="12"/>
  <c r="U341" i="11"/>
  <c r="AO341" i="11" s="1"/>
  <c r="U341" i="10"/>
  <c r="AO341" i="10" s="1"/>
  <c r="U340" i="16"/>
  <c r="N91" i="17" l="1"/>
  <c r="K91" i="17"/>
  <c r="P91" i="17" s="1"/>
  <c r="Q91" i="17" s="1"/>
  <c r="R91" i="17" s="1"/>
  <c r="S91" i="17" s="1"/>
  <c r="F347" i="20"/>
  <c r="Z346" i="20"/>
  <c r="H94" i="20"/>
  <c r="Y93" i="20"/>
  <c r="X93" i="20"/>
  <c r="L92" i="19"/>
  <c r="M92" i="19"/>
  <c r="J92" i="19"/>
  <c r="O92" i="19"/>
  <c r="I92" i="19"/>
  <c r="Z345" i="19"/>
  <c r="F346" i="19"/>
  <c r="F346" i="18"/>
  <c r="Z345" i="18"/>
  <c r="Z346" i="17"/>
  <c r="AL87" i="16"/>
  <c r="AM87" i="16" s="1"/>
  <c r="AN87" i="16"/>
  <c r="V337" i="14"/>
  <c r="AO340" i="16"/>
  <c r="W88" i="16"/>
  <c r="AD88" i="16" s="1"/>
  <c r="W85" i="14"/>
  <c r="U342" i="12"/>
  <c r="AO341" i="12"/>
  <c r="U342" i="11"/>
  <c r="AO342" i="11" s="1"/>
  <c r="U342" i="10"/>
  <c r="AO342" i="10" s="1"/>
  <c r="X88" i="16"/>
  <c r="AB88" i="16"/>
  <c r="AA88" i="16"/>
  <c r="Y88" i="16"/>
  <c r="U341" i="16"/>
  <c r="T91" i="17" l="1"/>
  <c r="V91" i="17" s="1"/>
  <c r="G92" i="17"/>
  <c r="K92" i="19"/>
  <c r="L94" i="20"/>
  <c r="O94" i="20"/>
  <c r="J94" i="20"/>
  <c r="M94" i="20"/>
  <c r="I94" i="20"/>
  <c r="Z347" i="20"/>
  <c r="F348" i="20"/>
  <c r="P92" i="19"/>
  <c r="N92" i="19"/>
  <c r="F347" i="19"/>
  <c r="Z346" i="19"/>
  <c r="Z346" i="18"/>
  <c r="F347" i="18"/>
  <c r="Z347" i="17"/>
  <c r="V338" i="14"/>
  <c r="AO341" i="16"/>
  <c r="Z88" i="16"/>
  <c r="AE88" i="16" s="1"/>
  <c r="U343" i="12"/>
  <c r="AO342" i="12"/>
  <c r="U343" i="11"/>
  <c r="AO343" i="11" s="1"/>
  <c r="U343" i="10"/>
  <c r="AO343" i="10" s="1"/>
  <c r="AC88" i="16"/>
  <c r="U342" i="16"/>
  <c r="Q92" i="19" l="1"/>
  <c r="R92" i="19" s="1"/>
  <c r="U92" i="17"/>
  <c r="H92" i="17"/>
  <c r="K94" i="20"/>
  <c r="P94" i="20" s="1"/>
  <c r="W91" i="17"/>
  <c r="X91" i="17" s="1"/>
  <c r="Y91" i="17"/>
  <c r="F349" i="20"/>
  <c r="Z348" i="20"/>
  <c r="N94" i="20"/>
  <c r="S92" i="19"/>
  <c r="T92" i="19" s="1"/>
  <c r="V92" i="19" s="1"/>
  <c r="W92" i="19" s="1"/>
  <c r="F348" i="19"/>
  <c r="Z347" i="19"/>
  <c r="F348" i="18"/>
  <c r="Z347" i="18"/>
  <c r="Z348" i="17"/>
  <c r="V339" i="14"/>
  <c r="AO342" i="16"/>
  <c r="AF88" i="16"/>
  <c r="AG88" i="16" s="1"/>
  <c r="AH88" i="16" s="1"/>
  <c r="U344" i="12"/>
  <c r="AO343" i="12"/>
  <c r="U344" i="11"/>
  <c r="AO344" i="11" s="1"/>
  <c r="U344" i="10"/>
  <c r="AO344" i="10" s="1"/>
  <c r="U343" i="16"/>
  <c r="I92" i="17" l="1"/>
  <c r="L92" i="17"/>
  <c r="J92" i="17"/>
  <c r="K92" i="17" s="1"/>
  <c r="P92" i="17" s="1"/>
  <c r="M92" i="17"/>
  <c r="O92" i="17"/>
  <c r="Z349" i="20"/>
  <c r="F350" i="20"/>
  <c r="Q94" i="20"/>
  <c r="R94" i="20" s="1"/>
  <c r="S94" i="20" s="1"/>
  <c r="Y92" i="19"/>
  <c r="X92" i="19"/>
  <c r="G93" i="19"/>
  <c r="U93" i="19" s="1"/>
  <c r="F349" i="19"/>
  <c r="Z348" i="19"/>
  <c r="F349" i="18"/>
  <c r="Z348" i="18"/>
  <c r="Z349" i="17"/>
  <c r="V340" i="14"/>
  <c r="AO343" i="16"/>
  <c r="V89" i="16"/>
  <c r="AJ89" i="16" s="1"/>
  <c r="AI88" i="16"/>
  <c r="AK88" i="16" s="1"/>
  <c r="U345" i="12"/>
  <c r="AO344" i="12"/>
  <c r="U345" i="11"/>
  <c r="AO345" i="11" s="1"/>
  <c r="U345" i="10"/>
  <c r="AO345" i="10" s="1"/>
  <c r="U344" i="16"/>
  <c r="G95" i="20" l="1"/>
  <c r="U95" i="20" s="1"/>
  <c r="T94" i="20"/>
  <c r="N92" i="17"/>
  <c r="Q92" i="17" s="1"/>
  <c r="R92" i="17" s="1"/>
  <c r="S92" i="17" s="1"/>
  <c r="V94" i="20"/>
  <c r="W94" i="20" s="1"/>
  <c r="F351" i="20"/>
  <c r="Z350" i="20"/>
  <c r="H93" i="19"/>
  <c r="F350" i="19"/>
  <c r="Z349" i="19"/>
  <c r="F350" i="18"/>
  <c r="Z349" i="18"/>
  <c r="Z350" i="17"/>
  <c r="AN88" i="16"/>
  <c r="AL88" i="16"/>
  <c r="AM88" i="16" s="1"/>
  <c r="V341" i="14"/>
  <c r="AO344" i="16"/>
  <c r="W89" i="16"/>
  <c r="X89" i="16" s="1"/>
  <c r="W86" i="14"/>
  <c r="U346" i="12"/>
  <c r="AO345" i="12"/>
  <c r="U346" i="11"/>
  <c r="AO346" i="11" s="1"/>
  <c r="U346" i="10"/>
  <c r="AO346" i="10" s="1"/>
  <c r="AB89" i="16"/>
  <c r="AA89" i="16"/>
  <c r="Y89" i="16"/>
  <c r="AD89" i="16"/>
  <c r="U345" i="16"/>
  <c r="T92" i="17" l="1"/>
  <c r="V92" i="17" s="1"/>
  <c r="G93" i="17"/>
  <c r="Z351" i="20"/>
  <c r="F352" i="20"/>
  <c r="H95" i="20"/>
  <c r="X94" i="20"/>
  <c r="Y94" i="20"/>
  <c r="L93" i="19"/>
  <c r="J93" i="19"/>
  <c r="O93" i="19"/>
  <c r="I93" i="19"/>
  <c r="M93" i="19"/>
  <c r="Z350" i="19"/>
  <c r="F351" i="19"/>
  <c r="Z350" i="18"/>
  <c r="F351" i="18"/>
  <c r="Z351" i="17"/>
  <c r="V342" i="14"/>
  <c r="AO345" i="16"/>
  <c r="Z89" i="16"/>
  <c r="AE89" i="16" s="1"/>
  <c r="U347" i="12"/>
  <c r="AO346" i="12"/>
  <c r="U347" i="11"/>
  <c r="AO347" i="11" s="1"/>
  <c r="U347" i="10"/>
  <c r="AO347" i="10" s="1"/>
  <c r="AC89" i="16"/>
  <c r="U346" i="16"/>
  <c r="U93" i="17" l="1"/>
  <c r="H93" i="17"/>
  <c r="Y92" i="17"/>
  <c r="W92" i="17"/>
  <c r="X92" i="17" s="1"/>
  <c r="O95" i="20"/>
  <c r="J95" i="20"/>
  <c r="M95" i="20"/>
  <c r="I95" i="20"/>
  <c r="L95" i="20"/>
  <c r="F353" i="20"/>
  <c r="Z352" i="20"/>
  <c r="P93" i="19"/>
  <c r="K93" i="19"/>
  <c r="N93" i="19"/>
  <c r="F352" i="19"/>
  <c r="Z351" i="19"/>
  <c r="F352" i="18"/>
  <c r="Z351" i="18"/>
  <c r="Z352" i="17"/>
  <c r="V343" i="14"/>
  <c r="AO346" i="16"/>
  <c r="U348" i="12"/>
  <c r="AO347" i="12"/>
  <c r="U348" i="11"/>
  <c r="AO348" i="11" s="1"/>
  <c r="U348" i="10"/>
  <c r="AO348" i="10" s="1"/>
  <c r="AF89" i="16"/>
  <c r="AG89" i="16" s="1"/>
  <c r="AH89" i="16" s="1"/>
  <c r="U347" i="16"/>
  <c r="O93" i="17" l="1"/>
  <c r="L93" i="17"/>
  <c r="J93" i="17"/>
  <c r="I93" i="17"/>
  <c r="M93" i="17"/>
  <c r="F354" i="20"/>
  <c r="Z353" i="20"/>
  <c r="K95" i="20"/>
  <c r="P95" i="20" s="1"/>
  <c r="Q95" i="20" s="1"/>
  <c r="R95" i="20" s="1"/>
  <c r="S95" i="20" s="1"/>
  <c r="N95" i="20"/>
  <c r="Q93" i="19"/>
  <c r="R93" i="19" s="1"/>
  <c r="S93" i="19" s="1"/>
  <c r="F353" i="19"/>
  <c r="Z352" i="19"/>
  <c r="F353" i="18"/>
  <c r="Z352" i="18"/>
  <c r="Z353" i="17"/>
  <c r="V344" i="14"/>
  <c r="AO347" i="16"/>
  <c r="V90" i="16"/>
  <c r="AJ90" i="16" s="1"/>
  <c r="AI89" i="16"/>
  <c r="AK89" i="16" s="1"/>
  <c r="U349" i="12"/>
  <c r="AO348" i="12"/>
  <c r="U349" i="11"/>
  <c r="AO349" i="11" s="1"/>
  <c r="U349" i="10"/>
  <c r="AO349" i="10" s="1"/>
  <c r="U348" i="16"/>
  <c r="K93" i="17" l="1"/>
  <c r="G96" i="20"/>
  <c r="U96" i="20" s="1"/>
  <c r="T95" i="20"/>
  <c r="N93" i="17"/>
  <c r="P93" i="17"/>
  <c r="V95" i="20"/>
  <c r="W95" i="20" s="1"/>
  <c r="F355" i="20"/>
  <c r="Z354" i="20"/>
  <c r="G94" i="19"/>
  <c r="U94" i="19" s="1"/>
  <c r="T93" i="19"/>
  <c r="V93" i="19" s="1"/>
  <c r="W93" i="19" s="1"/>
  <c r="F354" i="19"/>
  <c r="Z353" i="19"/>
  <c r="F354" i="18"/>
  <c r="Z353" i="18"/>
  <c r="Z354" i="17"/>
  <c r="AL89" i="16"/>
  <c r="AM89" i="16" s="1"/>
  <c r="AN89" i="16"/>
  <c r="V345" i="14"/>
  <c r="AO348" i="16"/>
  <c r="W87" i="14"/>
  <c r="U350" i="12"/>
  <c r="AO349" i="12"/>
  <c r="U350" i="11"/>
  <c r="AO350" i="11" s="1"/>
  <c r="U350" i="10"/>
  <c r="AO350" i="10" s="1"/>
  <c r="W90" i="16"/>
  <c r="U349" i="16"/>
  <c r="Q93" i="17" l="1"/>
  <c r="R93" i="17" s="1"/>
  <c r="S93" i="17" s="1"/>
  <c r="T93" i="17" s="1"/>
  <c r="V93" i="17" s="1"/>
  <c r="G94" i="17"/>
  <c r="Z355" i="20"/>
  <c r="F356" i="20"/>
  <c r="H96" i="20"/>
  <c r="X95" i="20"/>
  <c r="Y95" i="20"/>
  <c r="Y93" i="19"/>
  <c r="X93" i="19"/>
  <c r="H94" i="19"/>
  <c r="Z354" i="19"/>
  <c r="F355" i="19"/>
  <c r="Z354" i="18"/>
  <c r="F355" i="18"/>
  <c r="Z355" i="17"/>
  <c r="V346" i="14"/>
  <c r="AO349" i="16"/>
  <c r="U351" i="12"/>
  <c r="AO350" i="12"/>
  <c r="U351" i="11"/>
  <c r="AO351" i="11" s="1"/>
  <c r="U351" i="10"/>
  <c r="AO351" i="10" s="1"/>
  <c r="X90" i="16"/>
  <c r="AB90" i="16"/>
  <c r="AD90" i="16"/>
  <c r="Y90" i="16"/>
  <c r="AA90" i="16"/>
  <c r="U350" i="16"/>
  <c r="H94" i="17" l="1"/>
  <c r="U94" i="17"/>
  <c r="W93" i="17"/>
  <c r="X93" i="17" s="1"/>
  <c r="Y93" i="17"/>
  <c r="F357" i="20"/>
  <c r="Z356" i="20"/>
  <c r="J96" i="20"/>
  <c r="M96" i="20"/>
  <c r="I96" i="20"/>
  <c r="L96" i="20"/>
  <c r="O96" i="20"/>
  <c r="L94" i="19"/>
  <c r="I94" i="19"/>
  <c r="M94" i="19"/>
  <c r="O94" i="19"/>
  <c r="J94" i="19"/>
  <c r="F356" i="19"/>
  <c r="Z355" i="19"/>
  <c r="F356" i="18"/>
  <c r="Z355" i="18"/>
  <c r="Z356" i="17"/>
  <c r="V347" i="14"/>
  <c r="AO350" i="16"/>
  <c r="Z90" i="16"/>
  <c r="AE90" i="16" s="1"/>
  <c r="U352" i="12"/>
  <c r="AO351" i="12"/>
  <c r="U352" i="11"/>
  <c r="AO352" i="11" s="1"/>
  <c r="U352" i="10"/>
  <c r="AO352" i="10" s="1"/>
  <c r="AC90" i="16"/>
  <c r="U351" i="16"/>
  <c r="L94" i="17" l="1"/>
  <c r="I94" i="17"/>
  <c r="O94" i="17"/>
  <c r="M94" i="17"/>
  <c r="J94" i="17"/>
  <c r="K94" i="17" s="1"/>
  <c r="K96" i="20"/>
  <c r="F358" i="20"/>
  <c r="Z357" i="20"/>
  <c r="P96" i="20"/>
  <c r="Q96" i="20" s="1"/>
  <c r="R96" i="20" s="1"/>
  <c r="S96" i="20" s="1"/>
  <c r="N96" i="20"/>
  <c r="K94" i="19"/>
  <c r="P94" i="19" s="1"/>
  <c r="N94" i="19"/>
  <c r="F357" i="19"/>
  <c r="Z356" i="19"/>
  <c r="F357" i="18"/>
  <c r="Z356" i="18"/>
  <c r="Z357" i="17"/>
  <c r="V348" i="14"/>
  <c r="AO351" i="16"/>
  <c r="U353" i="12"/>
  <c r="AO352" i="12"/>
  <c r="U353" i="11"/>
  <c r="AO353" i="11" s="1"/>
  <c r="U353" i="10"/>
  <c r="AO353" i="10" s="1"/>
  <c r="AF90" i="16"/>
  <c r="AG90" i="16" s="1"/>
  <c r="AH90" i="16" s="1"/>
  <c r="U352" i="16"/>
  <c r="P94" i="17" l="1"/>
  <c r="G97" i="20"/>
  <c r="U97" i="20" s="1"/>
  <c r="T96" i="20"/>
  <c r="V96" i="20" s="1"/>
  <c r="W96" i="20" s="1"/>
  <c r="N94" i="17"/>
  <c r="Q94" i="17" s="1"/>
  <c r="R94" i="17" s="1"/>
  <c r="S94" i="17" s="1"/>
  <c r="F359" i="20"/>
  <c r="Z358" i="20"/>
  <c r="Q94" i="19"/>
  <c r="R94" i="19" s="1"/>
  <c r="F358" i="19"/>
  <c r="Z357" i="19"/>
  <c r="F358" i="18"/>
  <c r="Z357" i="18"/>
  <c r="Z358" i="17"/>
  <c r="V349" i="14"/>
  <c r="AO352" i="16"/>
  <c r="V91" i="16"/>
  <c r="AJ91" i="16" s="1"/>
  <c r="AI90" i="16"/>
  <c r="AK90" i="16" s="1"/>
  <c r="U354" i="12"/>
  <c r="AO353" i="12"/>
  <c r="U354" i="11"/>
  <c r="AO354" i="11" s="1"/>
  <c r="U354" i="10"/>
  <c r="AO354" i="10" s="1"/>
  <c r="U353" i="16"/>
  <c r="T94" i="17" l="1"/>
  <c r="V94" i="17" s="1"/>
  <c r="G95" i="17"/>
  <c r="F360" i="20"/>
  <c r="Z359" i="20"/>
  <c r="H97" i="20"/>
  <c r="Y96" i="20"/>
  <c r="X96" i="20"/>
  <c r="S94" i="19"/>
  <c r="T94" i="19" s="1"/>
  <c r="V94" i="19" s="1"/>
  <c r="W94" i="19" s="1"/>
  <c r="Z358" i="19"/>
  <c r="F359" i="19"/>
  <c r="Z358" i="18"/>
  <c r="F359" i="18"/>
  <c r="Z359" i="17"/>
  <c r="AN90" i="16"/>
  <c r="AL90" i="16"/>
  <c r="AM90" i="16" s="1"/>
  <c r="V350" i="14"/>
  <c r="AO353" i="16"/>
  <c r="W88" i="14"/>
  <c r="U355" i="12"/>
  <c r="AO354" i="12"/>
  <c r="U355" i="11"/>
  <c r="AO355" i="11" s="1"/>
  <c r="U355" i="10"/>
  <c r="AO355" i="10" s="1"/>
  <c r="W91" i="16"/>
  <c r="U354" i="16"/>
  <c r="H95" i="17" l="1"/>
  <c r="U95" i="17"/>
  <c r="W94" i="17"/>
  <c r="X94" i="17" s="1"/>
  <c r="Y94" i="17"/>
  <c r="M97" i="20"/>
  <c r="I97" i="20"/>
  <c r="L97" i="20"/>
  <c r="N97" i="20" s="1"/>
  <c r="O97" i="20"/>
  <c r="J97" i="20"/>
  <c r="F361" i="20"/>
  <c r="Z360" i="20"/>
  <c r="Y94" i="19"/>
  <c r="X94" i="19"/>
  <c r="G95" i="19"/>
  <c r="U95" i="19" s="1"/>
  <c r="F360" i="19"/>
  <c r="Z359" i="19"/>
  <c r="F360" i="18"/>
  <c r="Z359" i="18"/>
  <c r="Z360" i="17"/>
  <c r="V351" i="14"/>
  <c r="AO354" i="16"/>
  <c r="U356" i="12"/>
  <c r="AO355" i="12"/>
  <c r="U356" i="11"/>
  <c r="AO356" i="11" s="1"/>
  <c r="U356" i="10"/>
  <c r="AO356" i="10" s="1"/>
  <c r="AD91" i="16"/>
  <c r="Y91" i="16"/>
  <c r="AA91" i="16"/>
  <c r="AB91" i="16"/>
  <c r="X91" i="16"/>
  <c r="U355" i="16"/>
  <c r="M95" i="17" l="1"/>
  <c r="L95" i="17"/>
  <c r="I95" i="17"/>
  <c r="J95" i="17"/>
  <c r="K95" i="17" s="1"/>
  <c r="P95" i="17" s="1"/>
  <c r="O95" i="17"/>
  <c r="K97" i="20"/>
  <c r="P97" i="20" s="1"/>
  <c r="Q97" i="20" s="1"/>
  <c r="R97" i="20" s="1"/>
  <c r="S97" i="20" s="1"/>
  <c r="Z361" i="20"/>
  <c r="F362" i="20"/>
  <c r="H95" i="19"/>
  <c r="F361" i="19"/>
  <c r="Z360" i="19"/>
  <c r="F361" i="18"/>
  <c r="Z360" i="18"/>
  <c r="Z361" i="17"/>
  <c r="V352" i="14"/>
  <c r="AO355" i="16"/>
  <c r="Z91" i="16"/>
  <c r="AE91" i="16" s="1"/>
  <c r="U357" i="12"/>
  <c r="AO356" i="12"/>
  <c r="U357" i="11"/>
  <c r="AO357" i="11" s="1"/>
  <c r="U357" i="10"/>
  <c r="AO357" i="10" s="1"/>
  <c r="AC91" i="16"/>
  <c r="U356" i="16"/>
  <c r="G98" i="20" l="1"/>
  <c r="U98" i="20" s="1"/>
  <c r="T97" i="20"/>
  <c r="N95" i="17"/>
  <c r="Q95" i="17" s="1"/>
  <c r="R95" i="17" s="1"/>
  <c r="S95" i="17" s="1"/>
  <c r="V97" i="20"/>
  <c r="W97" i="20" s="1"/>
  <c r="F363" i="20"/>
  <c r="Z362" i="20"/>
  <c r="J95" i="19"/>
  <c r="M95" i="19"/>
  <c r="I95" i="19"/>
  <c r="O95" i="19"/>
  <c r="L95" i="19"/>
  <c r="F362" i="19"/>
  <c r="Z361" i="19"/>
  <c r="F362" i="18"/>
  <c r="Z361" i="18"/>
  <c r="Z362" i="17"/>
  <c r="V353" i="14"/>
  <c r="AO356" i="16"/>
  <c r="AF91" i="16"/>
  <c r="AG91" i="16" s="1"/>
  <c r="AH91" i="16" s="1"/>
  <c r="U358" i="12"/>
  <c r="AO357" i="12"/>
  <c r="U358" i="11"/>
  <c r="AO358" i="11" s="1"/>
  <c r="U358" i="10"/>
  <c r="AO358" i="10" s="1"/>
  <c r="U357" i="16"/>
  <c r="T95" i="17" l="1"/>
  <c r="V95" i="17" s="1"/>
  <c r="G96" i="17"/>
  <c r="N95" i="19"/>
  <c r="Z363" i="20"/>
  <c r="F364" i="20"/>
  <c r="H98" i="20"/>
  <c r="Y97" i="20"/>
  <c r="X97" i="20"/>
  <c r="K95" i="19"/>
  <c r="P95" i="19" s="1"/>
  <c r="Z362" i="19"/>
  <c r="F363" i="19"/>
  <c r="Z362" i="18"/>
  <c r="F363" i="18"/>
  <c r="Z363" i="17"/>
  <c r="V354" i="14"/>
  <c r="AO357" i="16"/>
  <c r="V92" i="16"/>
  <c r="AJ92" i="16" s="1"/>
  <c r="AI91" i="16"/>
  <c r="AK91" i="16" s="1"/>
  <c r="U359" i="12"/>
  <c r="AO358" i="12"/>
  <c r="U359" i="11"/>
  <c r="AO359" i="11" s="1"/>
  <c r="U359" i="10"/>
  <c r="AO359" i="10" s="1"/>
  <c r="U358" i="16"/>
  <c r="Q95" i="19" l="1"/>
  <c r="R95" i="19" s="1"/>
  <c r="S95" i="19" s="1"/>
  <c r="H96" i="17"/>
  <c r="U96" i="17"/>
  <c r="W95" i="17"/>
  <c r="X95" i="17" s="1"/>
  <c r="Y95" i="17"/>
  <c r="F365" i="20"/>
  <c r="Z364" i="20"/>
  <c r="L98" i="20"/>
  <c r="O98" i="20"/>
  <c r="J98" i="20"/>
  <c r="I98" i="20"/>
  <c r="M98" i="20"/>
  <c r="T95" i="19"/>
  <c r="V95" i="19" s="1"/>
  <c r="W95" i="19" s="1"/>
  <c r="G96" i="19"/>
  <c r="U96" i="19" s="1"/>
  <c r="F364" i="19"/>
  <c r="Z363" i="19"/>
  <c r="F364" i="18"/>
  <c r="Z363" i="18"/>
  <c r="Z364" i="17"/>
  <c r="AL91" i="16"/>
  <c r="AM91" i="16" s="1"/>
  <c r="AN91" i="16"/>
  <c r="V355" i="14"/>
  <c r="AO358" i="16"/>
  <c r="W92" i="16"/>
  <c r="Y92" i="16" s="1"/>
  <c r="W89" i="14"/>
  <c r="U360" i="12"/>
  <c r="AO359" i="12"/>
  <c r="U360" i="11"/>
  <c r="AO360" i="11" s="1"/>
  <c r="U360" i="10"/>
  <c r="AO360" i="10" s="1"/>
  <c r="AA92" i="16"/>
  <c r="AB92" i="16"/>
  <c r="X92" i="16"/>
  <c r="AD92" i="16"/>
  <c r="U359" i="16"/>
  <c r="J96" i="17" l="1"/>
  <c r="I96" i="17"/>
  <c r="M96" i="17"/>
  <c r="O96" i="17"/>
  <c r="L96" i="17"/>
  <c r="N98" i="20"/>
  <c r="K98" i="20"/>
  <c r="P98" i="20" s="1"/>
  <c r="Q98" i="20" s="1"/>
  <c r="R98" i="20" s="1"/>
  <c r="S98" i="20" s="1"/>
  <c r="Z365" i="20"/>
  <c r="F366" i="20"/>
  <c r="H96" i="19"/>
  <c r="X95" i="19"/>
  <c r="Y95" i="19"/>
  <c r="F365" i="19"/>
  <c r="Z364" i="19"/>
  <c r="F365" i="18"/>
  <c r="Z364" i="18"/>
  <c r="Z365" i="17"/>
  <c r="V356" i="14"/>
  <c r="AO359" i="16"/>
  <c r="U361" i="12"/>
  <c r="AO360" i="12"/>
  <c r="U361" i="11"/>
  <c r="AO361" i="11" s="1"/>
  <c r="U361" i="10"/>
  <c r="AO361" i="10" s="1"/>
  <c r="Z92" i="16"/>
  <c r="AE92" i="16" s="1"/>
  <c r="AC92" i="16"/>
  <c r="U360" i="16"/>
  <c r="G99" i="20" l="1"/>
  <c r="U99" i="20" s="1"/>
  <c r="T98" i="20"/>
  <c r="N96" i="17"/>
  <c r="K96" i="17"/>
  <c r="P96" i="17" s="1"/>
  <c r="Q96" i="17" s="1"/>
  <c r="R96" i="17" s="1"/>
  <c r="S96" i="17" s="1"/>
  <c r="F367" i="20"/>
  <c r="Z366" i="20"/>
  <c r="V98" i="20"/>
  <c r="W98" i="20" s="1"/>
  <c r="L96" i="19"/>
  <c r="J96" i="19"/>
  <c r="O96" i="19"/>
  <c r="M96" i="19"/>
  <c r="I96" i="19"/>
  <c r="F366" i="19"/>
  <c r="Z365" i="19"/>
  <c r="F366" i="18"/>
  <c r="Z365" i="18"/>
  <c r="Z366" i="17"/>
  <c r="V357" i="14"/>
  <c r="AO360" i="16"/>
  <c r="U362" i="12"/>
  <c r="AO361" i="12"/>
  <c r="U362" i="11"/>
  <c r="AO362" i="11" s="1"/>
  <c r="U362" i="10"/>
  <c r="AO362" i="10" s="1"/>
  <c r="AF92" i="16"/>
  <c r="AG92" i="16" s="1"/>
  <c r="AH92" i="16" s="1"/>
  <c r="U361" i="16"/>
  <c r="T96" i="17" l="1"/>
  <c r="V96" i="17" s="1"/>
  <c r="G97" i="17"/>
  <c r="N96" i="19"/>
  <c r="X98" i="20"/>
  <c r="Y98" i="20"/>
  <c r="H99" i="20"/>
  <c r="F368" i="20"/>
  <c r="Z367" i="20"/>
  <c r="K96" i="19"/>
  <c r="P96" i="19" s="1"/>
  <c r="Z366" i="19"/>
  <c r="F367" i="19"/>
  <c r="Z366" i="18"/>
  <c r="F367" i="18"/>
  <c r="Z367" i="17"/>
  <c r="V358" i="14"/>
  <c r="AO361" i="16"/>
  <c r="V93" i="16"/>
  <c r="AJ93" i="16" s="1"/>
  <c r="AI92" i="16"/>
  <c r="AK92" i="16" s="1"/>
  <c r="U363" i="12"/>
  <c r="AO362" i="12"/>
  <c r="U363" i="11"/>
  <c r="AO363" i="11" s="1"/>
  <c r="U363" i="10"/>
  <c r="AO363" i="10" s="1"/>
  <c r="U362" i="16"/>
  <c r="Q96" i="19" l="1"/>
  <c r="R96" i="19" s="1"/>
  <c r="H97" i="17"/>
  <c r="U97" i="17"/>
  <c r="Y96" i="17"/>
  <c r="W96" i="17"/>
  <c r="X96" i="17" s="1"/>
  <c r="F369" i="20"/>
  <c r="Z368" i="20"/>
  <c r="O99" i="20"/>
  <c r="J99" i="20"/>
  <c r="M99" i="20"/>
  <c r="I99" i="20"/>
  <c r="L99" i="20"/>
  <c r="S96" i="19"/>
  <c r="T96" i="19" s="1"/>
  <c r="V96" i="19" s="1"/>
  <c r="W96" i="19" s="1"/>
  <c r="F368" i="19"/>
  <c r="Z367" i="19"/>
  <c r="F368" i="18"/>
  <c r="Z367" i="18"/>
  <c r="Z368" i="17"/>
  <c r="AN92" i="16"/>
  <c r="AL92" i="16"/>
  <c r="AM92" i="16" s="1"/>
  <c r="V359" i="14"/>
  <c r="AO362" i="16"/>
  <c r="W90" i="14"/>
  <c r="U364" i="12"/>
  <c r="AO363" i="12"/>
  <c r="U364" i="11"/>
  <c r="AO364" i="11" s="1"/>
  <c r="U364" i="10"/>
  <c r="AO364" i="10" s="1"/>
  <c r="W93" i="16"/>
  <c r="U363" i="16"/>
  <c r="L97" i="17" l="1"/>
  <c r="M97" i="17"/>
  <c r="I97" i="17"/>
  <c r="O97" i="17"/>
  <c r="J97" i="17"/>
  <c r="N99" i="20"/>
  <c r="Z369" i="20"/>
  <c r="F370" i="20"/>
  <c r="K99" i="20"/>
  <c r="P99" i="20" s="1"/>
  <c r="Q99" i="20" s="1"/>
  <c r="R99" i="20" s="1"/>
  <c r="S99" i="20" s="1"/>
  <c r="X96" i="19"/>
  <c r="Y96" i="19"/>
  <c r="G97" i="19"/>
  <c r="U97" i="19" s="1"/>
  <c r="F369" i="19"/>
  <c r="Z368" i="19"/>
  <c r="F369" i="18"/>
  <c r="Z368" i="18"/>
  <c r="Z369" i="17"/>
  <c r="V360" i="14"/>
  <c r="AO363" i="16"/>
  <c r="U365" i="12"/>
  <c r="AO364" i="12"/>
  <c r="U365" i="11"/>
  <c r="AO365" i="11" s="1"/>
  <c r="U365" i="10"/>
  <c r="AO365" i="10" s="1"/>
  <c r="X93" i="16"/>
  <c r="AA93" i="16"/>
  <c r="AD93" i="16"/>
  <c r="AB93" i="16"/>
  <c r="Y93" i="16"/>
  <c r="U364" i="16"/>
  <c r="G100" i="20" l="1"/>
  <c r="U100" i="20" s="1"/>
  <c r="T99" i="20"/>
  <c r="V99" i="20" s="1"/>
  <c r="W99" i="20" s="1"/>
  <c r="K97" i="17"/>
  <c r="P97" i="17" s="1"/>
  <c r="N97" i="17"/>
  <c r="Z370" i="20"/>
  <c r="F371" i="20"/>
  <c r="H97" i="19"/>
  <c r="F370" i="19"/>
  <c r="Z369" i="19"/>
  <c r="F370" i="18"/>
  <c r="Z369" i="18"/>
  <c r="Z370" i="17"/>
  <c r="V361" i="14"/>
  <c r="AO364" i="16"/>
  <c r="Z93" i="16"/>
  <c r="AE93" i="16" s="1"/>
  <c r="U366" i="12"/>
  <c r="AO365" i="12"/>
  <c r="U366" i="11"/>
  <c r="AO366" i="11" s="1"/>
  <c r="U366" i="10"/>
  <c r="AO366" i="10" s="1"/>
  <c r="AC93" i="16"/>
  <c r="U365" i="16"/>
  <c r="Q97" i="17" l="1"/>
  <c r="R97" i="17" s="1"/>
  <c r="S97" i="17" s="1"/>
  <c r="H100" i="20"/>
  <c r="Z371" i="20"/>
  <c r="F372" i="20"/>
  <c r="X99" i="20"/>
  <c r="Y99" i="20"/>
  <c r="M97" i="19"/>
  <c r="J97" i="19"/>
  <c r="I97" i="19"/>
  <c r="L97" i="19"/>
  <c r="O97" i="19"/>
  <c r="Z370" i="19"/>
  <c r="F371" i="19"/>
  <c r="Z370" i="18"/>
  <c r="F371" i="18"/>
  <c r="Z371" i="17"/>
  <c r="V362" i="14"/>
  <c r="AO365" i="16"/>
  <c r="AF93" i="16"/>
  <c r="AG93" i="16" s="1"/>
  <c r="AH93" i="16" s="1"/>
  <c r="U367" i="12"/>
  <c r="AO366" i="12"/>
  <c r="U367" i="11"/>
  <c r="AO367" i="11" s="1"/>
  <c r="U367" i="10"/>
  <c r="AO367" i="10" s="1"/>
  <c r="U366" i="16"/>
  <c r="N97" i="19" l="1"/>
  <c r="T97" i="17"/>
  <c r="V97" i="17" s="1"/>
  <c r="G98" i="17"/>
  <c r="J100" i="20"/>
  <c r="M100" i="20"/>
  <c r="I100" i="20"/>
  <c r="L100" i="20"/>
  <c r="O100" i="20"/>
  <c r="F373" i="20"/>
  <c r="Z372" i="20"/>
  <c r="K97" i="19"/>
  <c r="P97" i="19" s="1"/>
  <c r="Q97" i="19" s="1"/>
  <c r="R97" i="19" s="1"/>
  <c r="F372" i="19"/>
  <c r="Z371" i="19"/>
  <c r="F372" i="18"/>
  <c r="Z371" i="18"/>
  <c r="Z372" i="17"/>
  <c r="V363" i="14"/>
  <c r="AO366" i="16"/>
  <c r="V94" i="16"/>
  <c r="AJ94" i="16" s="1"/>
  <c r="AI93" i="16"/>
  <c r="AK93" i="16" s="1"/>
  <c r="U368" i="12"/>
  <c r="AO367" i="12"/>
  <c r="U368" i="11"/>
  <c r="AO368" i="11" s="1"/>
  <c r="U368" i="10"/>
  <c r="AO368" i="10" s="1"/>
  <c r="U367" i="16"/>
  <c r="U98" i="17" l="1"/>
  <c r="H98" i="17"/>
  <c r="W97" i="17"/>
  <c r="X97" i="17" s="1"/>
  <c r="Y97" i="17"/>
  <c r="N100" i="20"/>
  <c r="Z373" i="20"/>
  <c r="F374" i="20"/>
  <c r="K100" i="20"/>
  <c r="P100" i="20" s="1"/>
  <c r="Q100" i="20" s="1"/>
  <c r="R100" i="20" s="1"/>
  <c r="S100" i="20" s="1"/>
  <c r="S97" i="19"/>
  <c r="T97" i="19" s="1"/>
  <c r="V97" i="19" s="1"/>
  <c r="W97" i="19" s="1"/>
  <c r="F373" i="19"/>
  <c r="Z372" i="19"/>
  <c r="F373" i="18"/>
  <c r="Z372" i="18"/>
  <c r="Z373" i="17"/>
  <c r="AN93" i="16"/>
  <c r="AL93" i="16"/>
  <c r="AM93" i="16" s="1"/>
  <c r="V364" i="14"/>
  <c r="AO367" i="16"/>
  <c r="W94" i="16"/>
  <c r="AB94" i="16" s="1"/>
  <c r="W91" i="14"/>
  <c r="U369" i="12"/>
  <c r="AO368" i="12"/>
  <c r="U369" i="11"/>
  <c r="AO369" i="11" s="1"/>
  <c r="U369" i="10"/>
  <c r="AO369" i="10" s="1"/>
  <c r="Y94" i="16"/>
  <c r="AA94" i="16"/>
  <c r="U368" i="16"/>
  <c r="M98" i="17" l="1"/>
  <c r="I98" i="17"/>
  <c r="L98" i="17"/>
  <c r="J98" i="17"/>
  <c r="K98" i="17" s="1"/>
  <c r="O98" i="17"/>
  <c r="G101" i="20"/>
  <c r="U101" i="20" s="1"/>
  <c r="T100" i="20"/>
  <c r="V100" i="20" s="1"/>
  <c r="W100" i="20" s="1"/>
  <c r="F375" i="20"/>
  <c r="Z374" i="20"/>
  <c r="Y97" i="19"/>
  <c r="X97" i="19"/>
  <c r="G98" i="19"/>
  <c r="U98" i="19" s="1"/>
  <c r="F374" i="19"/>
  <c r="Z373" i="19"/>
  <c r="F374" i="18"/>
  <c r="Z373" i="18"/>
  <c r="Z374" i="17"/>
  <c r="AD94" i="16"/>
  <c r="X94" i="16"/>
  <c r="Z94" i="16" s="1"/>
  <c r="AE94" i="16" s="1"/>
  <c r="V365" i="14"/>
  <c r="AO368" i="16"/>
  <c r="U370" i="12"/>
  <c r="AO369" i="12"/>
  <c r="U370" i="11"/>
  <c r="AO370" i="11" s="1"/>
  <c r="U370" i="10"/>
  <c r="AO370" i="10" s="1"/>
  <c r="AC94" i="16"/>
  <c r="U369" i="16"/>
  <c r="N98" i="17" l="1"/>
  <c r="P98" i="17"/>
  <c r="Q98" i="17" s="1"/>
  <c r="R98" i="17" s="1"/>
  <c r="S98" i="17" s="1"/>
  <c r="F376" i="20"/>
  <c r="Z375" i="20"/>
  <c r="H101" i="20"/>
  <c r="Y100" i="20"/>
  <c r="X100" i="20"/>
  <c r="H98" i="19"/>
  <c r="Z374" i="19"/>
  <c r="F375" i="19"/>
  <c r="Z374" i="18"/>
  <c r="F375" i="18"/>
  <c r="Z375" i="17"/>
  <c r="V366" i="14"/>
  <c r="AO369" i="16"/>
  <c r="AF94" i="16"/>
  <c r="AG94" i="16" s="1"/>
  <c r="AH94" i="16" s="1"/>
  <c r="U371" i="12"/>
  <c r="AO370" i="12"/>
  <c r="U371" i="11"/>
  <c r="AO371" i="11" s="1"/>
  <c r="U371" i="10"/>
  <c r="AO371" i="10" s="1"/>
  <c r="U370" i="16"/>
  <c r="T98" i="17" l="1"/>
  <c r="V98" i="17" s="1"/>
  <c r="G99" i="17"/>
  <c r="M101" i="20"/>
  <c r="I101" i="20"/>
  <c r="L101" i="20"/>
  <c r="O101" i="20"/>
  <c r="J101" i="20"/>
  <c r="F377" i="20"/>
  <c r="Z376" i="20"/>
  <c r="O98" i="19"/>
  <c r="M98" i="19"/>
  <c r="L98" i="19"/>
  <c r="J98" i="19"/>
  <c r="I98" i="19"/>
  <c r="Z375" i="19"/>
  <c r="F376" i="19"/>
  <c r="F376" i="18"/>
  <c r="Z375" i="18"/>
  <c r="Z376" i="17"/>
  <c r="V367" i="14"/>
  <c r="AO370" i="16"/>
  <c r="V95" i="16"/>
  <c r="AJ95" i="16" s="1"/>
  <c r="AI94" i="16"/>
  <c r="AK94" i="16" s="1"/>
  <c r="U372" i="12"/>
  <c r="AO371" i="12"/>
  <c r="U372" i="11"/>
  <c r="AO372" i="11" s="1"/>
  <c r="U372" i="10"/>
  <c r="AO372" i="10" s="1"/>
  <c r="U371" i="16"/>
  <c r="K98" i="19" l="1"/>
  <c r="H99" i="17"/>
  <c r="U99" i="17"/>
  <c r="N101" i="20"/>
  <c r="Y98" i="17"/>
  <c r="W98" i="17"/>
  <c r="X98" i="17" s="1"/>
  <c r="K101" i="20"/>
  <c r="P101" i="20" s="1"/>
  <c r="Q101" i="20" s="1"/>
  <c r="R101" i="20" s="1"/>
  <c r="S101" i="20" s="1"/>
  <c r="Z377" i="20"/>
  <c r="F378" i="20"/>
  <c r="N98" i="19"/>
  <c r="P98" i="19"/>
  <c r="Q98" i="19" s="1"/>
  <c r="R98" i="19" s="1"/>
  <c r="F377" i="19"/>
  <c r="Z376" i="19"/>
  <c r="Z376" i="18"/>
  <c r="F377" i="18"/>
  <c r="Z377" i="17"/>
  <c r="AN94" i="16"/>
  <c r="AL94" i="16"/>
  <c r="AM94" i="16" s="1"/>
  <c r="V368" i="14"/>
  <c r="AO371" i="16"/>
  <c r="W95" i="16"/>
  <c r="AA95" i="16" s="1"/>
  <c r="W92" i="14"/>
  <c r="U373" i="12"/>
  <c r="AO372" i="12"/>
  <c r="U373" i="11"/>
  <c r="AO373" i="11" s="1"/>
  <c r="U373" i="10"/>
  <c r="AO373" i="10" s="1"/>
  <c r="Y95" i="16"/>
  <c r="AB95" i="16"/>
  <c r="U372" i="16"/>
  <c r="G102" i="20" l="1"/>
  <c r="U102" i="20" s="1"/>
  <c r="T101" i="20"/>
  <c r="O99" i="17"/>
  <c r="L99" i="17"/>
  <c r="N99" i="17" s="1"/>
  <c r="I99" i="17"/>
  <c r="J99" i="17"/>
  <c r="M99" i="17"/>
  <c r="Z378" i="20"/>
  <c r="F379" i="20"/>
  <c r="V101" i="20"/>
  <c r="W101" i="20" s="1"/>
  <c r="S98" i="19"/>
  <c r="T98" i="19" s="1"/>
  <c r="V98" i="19" s="1"/>
  <c r="W98" i="19" s="1"/>
  <c r="F378" i="19"/>
  <c r="Z377" i="19"/>
  <c r="F378" i="18"/>
  <c r="Z377" i="18"/>
  <c r="Z378" i="17"/>
  <c r="X95" i="16"/>
  <c r="Z95" i="16" s="1"/>
  <c r="AE95" i="16" s="1"/>
  <c r="AD95" i="16"/>
  <c r="V369" i="14"/>
  <c r="AO372" i="16"/>
  <c r="U374" i="12"/>
  <c r="AO373" i="12"/>
  <c r="U374" i="11"/>
  <c r="AO374" i="11" s="1"/>
  <c r="U374" i="10"/>
  <c r="AO374" i="10" s="1"/>
  <c r="AC95" i="16"/>
  <c r="U373" i="16"/>
  <c r="K99" i="17" l="1"/>
  <c r="P99" i="17" s="1"/>
  <c r="Q99" i="17" s="1"/>
  <c r="R99" i="17" s="1"/>
  <c r="S99" i="17" s="1"/>
  <c r="H102" i="20"/>
  <c r="Z379" i="20"/>
  <c r="F380" i="20"/>
  <c r="Y101" i="20"/>
  <c r="X101" i="20"/>
  <c r="X98" i="19"/>
  <c r="Y98" i="19"/>
  <c r="G99" i="19"/>
  <c r="U99" i="19" s="1"/>
  <c r="Z378" i="19"/>
  <c r="F379" i="19"/>
  <c r="F379" i="18"/>
  <c r="Z378" i="18"/>
  <c r="Z379" i="17"/>
  <c r="V370" i="14"/>
  <c r="AO373" i="16"/>
  <c r="AF95" i="16"/>
  <c r="AG95" i="16" s="1"/>
  <c r="AH95" i="16" s="1"/>
  <c r="U375" i="12"/>
  <c r="AO374" i="12"/>
  <c r="U375" i="11"/>
  <c r="AO375" i="11" s="1"/>
  <c r="U375" i="10"/>
  <c r="AO375" i="10" s="1"/>
  <c r="U374" i="16"/>
  <c r="T99" i="17" l="1"/>
  <c r="V99" i="17" s="1"/>
  <c r="G100" i="17"/>
  <c r="L102" i="20"/>
  <c r="O102" i="20"/>
  <c r="J102" i="20"/>
  <c r="M102" i="20"/>
  <c r="I102" i="20"/>
  <c r="F381" i="20"/>
  <c r="Z380" i="20"/>
  <c r="H99" i="19"/>
  <c r="F380" i="19"/>
  <c r="Z379" i="19"/>
  <c r="F380" i="18"/>
  <c r="Z379" i="18"/>
  <c r="Z380" i="17"/>
  <c r="V371" i="14"/>
  <c r="AO374" i="16"/>
  <c r="V96" i="16"/>
  <c r="AJ96" i="16" s="1"/>
  <c r="AI95" i="16"/>
  <c r="AK95" i="16" s="1"/>
  <c r="U376" i="12"/>
  <c r="AO375" i="12"/>
  <c r="U376" i="11"/>
  <c r="AO376" i="11" s="1"/>
  <c r="U376" i="10"/>
  <c r="AO376" i="10" s="1"/>
  <c r="U375" i="16"/>
  <c r="H100" i="17" l="1"/>
  <c r="U100" i="17"/>
  <c r="K102" i="20"/>
  <c r="P102" i="20" s="1"/>
  <c r="W99" i="17"/>
  <c r="X99" i="17" s="1"/>
  <c r="Y99" i="17"/>
  <c r="Z381" i="20"/>
  <c r="F382" i="20"/>
  <c r="N102" i="20"/>
  <c r="M99" i="19"/>
  <c r="I99" i="19"/>
  <c r="O99" i="19"/>
  <c r="L99" i="19"/>
  <c r="N99" i="19" s="1"/>
  <c r="J99" i="19"/>
  <c r="F381" i="19"/>
  <c r="Z380" i="19"/>
  <c r="Z380" i="18"/>
  <c r="F381" i="18"/>
  <c r="Z381" i="17"/>
  <c r="AL95" i="16"/>
  <c r="AM95" i="16" s="1"/>
  <c r="AN95" i="16"/>
  <c r="V372" i="14"/>
  <c r="AO375" i="16"/>
  <c r="W96" i="16"/>
  <c r="AB96" i="16" s="1"/>
  <c r="W93" i="14"/>
  <c r="U377" i="12"/>
  <c r="AO376" i="12"/>
  <c r="U377" i="11"/>
  <c r="AO377" i="11" s="1"/>
  <c r="U377" i="10"/>
  <c r="AO377" i="10" s="1"/>
  <c r="AA96" i="16"/>
  <c r="Y96" i="16"/>
  <c r="X96" i="16"/>
  <c r="AD96" i="16"/>
  <c r="U376" i="16"/>
  <c r="J100" i="17" l="1"/>
  <c r="M100" i="17"/>
  <c r="I100" i="17"/>
  <c r="L100" i="17"/>
  <c r="N100" i="17" s="1"/>
  <c r="O100" i="17"/>
  <c r="F383" i="20"/>
  <c r="Z382" i="20"/>
  <c r="Q102" i="20"/>
  <c r="R102" i="20" s="1"/>
  <c r="S102" i="20" s="1"/>
  <c r="K99" i="19"/>
  <c r="P99" i="19" s="1"/>
  <c r="Q99" i="19" s="1"/>
  <c r="R99" i="19" s="1"/>
  <c r="F382" i="19"/>
  <c r="Z381" i="19"/>
  <c r="Z381" i="18"/>
  <c r="F382" i="18"/>
  <c r="Z382" i="17"/>
  <c r="V373" i="14"/>
  <c r="AO376" i="16"/>
  <c r="U378" i="12"/>
  <c r="AO377" i="12"/>
  <c r="U378" i="11"/>
  <c r="AO378" i="11" s="1"/>
  <c r="U378" i="10"/>
  <c r="AO378" i="10" s="1"/>
  <c r="Z96" i="16"/>
  <c r="AE96" i="16" s="1"/>
  <c r="AC96" i="16"/>
  <c r="U377" i="16"/>
  <c r="G103" i="20" l="1"/>
  <c r="U103" i="20" s="1"/>
  <c r="T102" i="20"/>
  <c r="K100" i="17"/>
  <c r="P100" i="17" s="1"/>
  <c r="Q100" i="17" s="1"/>
  <c r="R100" i="17" s="1"/>
  <c r="S100" i="17" s="1"/>
  <c r="V102" i="20"/>
  <c r="W102" i="20" s="1"/>
  <c r="F384" i="20"/>
  <c r="Z383" i="20"/>
  <c r="S99" i="19"/>
  <c r="T99" i="19" s="1"/>
  <c r="V99" i="19" s="1"/>
  <c r="W99" i="19" s="1"/>
  <c r="Z382" i="19"/>
  <c r="F383" i="19"/>
  <c r="Z382" i="18"/>
  <c r="F383" i="18"/>
  <c r="Z383" i="17"/>
  <c r="V374" i="14"/>
  <c r="AO377" i="16"/>
  <c r="AF96" i="16"/>
  <c r="AG96" i="16" s="1"/>
  <c r="AH96" i="16" s="1"/>
  <c r="U379" i="12"/>
  <c r="AO378" i="12"/>
  <c r="U379" i="11"/>
  <c r="AO379" i="11" s="1"/>
  <c r="U379" i="10"/>
  <c r="AO379" i="10" s="1"/>
  <c r="U378" i="16"/>
  <c r="T100" i="17" l="1"/>
  <c r="V100" i="17" s="1"/>
  <c r="G101" i="17"/>
  <c r="H103" i="20"/>
  <c r="F385" i="20"/>
  <c r="Z384" i="20"/>
  <c r="X102" i="20"/>
  <c r="Y102" i="20"/>
  <c r="X99" i="19"/>
  <c r="Y99" i="19"/>
  <c r="G100" i="19"/>
  <c r="U100" i="19" s="1"/>
  <c r="Z383" i="19"/>
  <c r="F384" i="19"/>
  <c r="F384" i="18"/>
  <c r="Z383" i="18"/>
  <c r="Z384" i="17"/>
  <c r="V375" i="14"/>
  <c r="AO378" i="16"/>
  <c r="V97" i="16"/>
  <c r="AJ97" i="16" s="1"/>
  <c r="AI96" i="16"/>
  <c r="AK96" i="16" s="1"/>
  <c r="U380" i="12"/>
  <c r="AO379" i="12"/>
  <c r="U380" i="11"/>
  <c r="AO380" i="11" s="1"/>
  <c r="U380" i="10"/>
  <c r="AO380" i="10" s="1"/>
  <c r="U379" i="16"/>
  <c r="U101" i="17" l="1"/>
  <c r="H101" i="17"/>
  <c r="Y100" i="17"/>
  <c r="W100" i="17"/>
  <c r="X100" i="17" s="1"/>
  <c r="O103" i="20"/>
  <c r="J103" i="20"/>
  <c r="M103" i="20"/>
  <c r="I103" i="20"/>
  <c r="L103" i="20"/>
  <c r="Z385" i="20"/>
  <c r="F386" i="20"/>
  <c r="H100" i="19"/>
  <c r="F385" i="19"/>
  <c r="Z384" i="19"/>
  <c r="Z384" i="18"/>
  <c r="F385" i="18"/>
  <c r="Z385" i="17"/>
  <c r="AN96" i="16"/>
  <c r="AL96" i="16"/>
  <c r="AM96" i="16" s="1"/>
  <c r="W97" i="16"/>
  <c r="X97" i="16" s="1"/>
  <c r="V376" i="14"/>
  <c r="AO379" i="16"/>
  <c r="W94" i="14"/>
  <c r="U381" i="12"/>
  <c r="AO380" i="12"/>
  <c r="U381" i="11"/>
  <c r="AO381" i="11" s="1"/>
  <c r="U381" i="10"/>
  <c r="AO381" i="10" s="1"/>
  <c r="AB97" i="16"/>
  <c r="Y97" i="16"/>
  <c r="U380" i="16"/>
  <c r="I101" i="17" l="1"/>
  <c r="J101" i="17"/>
  <c r="K101" i="17" s="1"/>
  <c r="L101" i="17"/>
  <c r="N101" i="17" s="1"/>
  <c r="O101" i="17"/>
  <c r="P101" i="17" s="1"/>
  <c r="M101" i="17"/>
  <c r="N103" i="20"/>
  <c r="F387" i="20"/>
  <c r="Z386" i="20"/>
  <c r="K103" i="20"/>
  <c r="P103" i="20" s="1"/>
  <c r="Q103" i="20" s="1"/>
  <c r="R103" i="20" s="1"/>
  <c r="S103" i="20" s="1"/>
  <c r="J100" i="19"/>
  <c r="O100" i="19"/>
  <c r="I100" i="19"/>
  <c r="L100" i="19"/>
  <c r="N100" i="19" s="1"/>
  <c r="M100" i="19"/>
  <c r="F386" i="19"/>
  <c r="Z385" i="19"/>
  <c r="F386" i="18"/>
  <c r="Z385" i="18"/>
  <c r="Z386" i="17"/>
  <c r="AD97" i="16"/>
  <c r="AA97" i="16"/>
  <c r="AC97" i="16" s="1"/>
  <c r="V377" i="14"/>
  <c r="AO380" i="16"/>
  <c r="Z97" i="16"/>
  <c r="AE97" i="16" s="1"/>
  <c r="U382" i="12"/>
  <c r="AO381" i="12"/>
  <c r="U382" i="11"/>
  <c r="AO382" i="11" s="1"/>
  <c r="U382" i="10"/>
  <c r="AO382" i="10" s="1"/>
  <c r="U381" i="16"/>
  <c r="Q101" i="17" l="1"/>
  <c r="R101" i="17" s="1"/>
  <c r="S101" i="17" s="1"/>
  <c r="T101" i="17" s="1"/>
  <c r="V101" i="17" s="1"/>
  <c r="G102" i="17"/>
  <c r="G104" i="20"/>
  <c r="U104" i="20" s="1"/>
  <c r="T103" i="20"/>
  <c r="V103" i="20" s="1"/>
  <c r="W103" i="20" s="1"/>
  <c r="F388" i="20"/>
  <c r="Z387" i="20"/>
  <c r="K100" i="19"/>
  <c r="P100" i="19" s="1"/>
  <c r="Q100" i="19" s="1"/>
  <c r="R100" i="19" s="1"/>
  <c r="S100" i="19" s="1"/>
  <c r="Z386" i="19"/>
  <c r="F387" i="19"/>
  <c r="F387" i="18"/>
  <c r="Z386" i="18"/>
  <c r="Z387" i="17"/>
  <c r="V378" i="14"/>
  <c r="AO381" i="16"/>
  <c r="AF97" i="16"/>
  <c r="AG97" i="16" s="1"/>
  <c r="AH97" i="16" s="1"/>
  <c r="U383" i="12"/>
  <c r="AO382" i="12"/>
  <c r="U383" i="11"/>
  <c r="AO383" i="11" s="1"/>
  <c r="U383" i="10"/>
  <c r="AO383" i="10" s="1"/>
  <c r="U382" i="16"/>
  <c r="U102" i="17" l="1"/>
  <c r="H102" i="17"/>
  <c r="Y101" i="17"/>
  <c r="W101" i="17"/>
  <c r="X101" i="17" s="1"/>
  <c r="F389" i="20"/>
  <c r="Z388" i="20"/>
  <c r="H104" i="20"/>
  <c r="X103" i="20"/>
  <c r="Y103" i="20"/>
  <c r="T100" i="19"/>
  <c r="V100" i="19" s="1"/>
  <c r="W100" i="19" s="1"/>
  <c r="G101" i="19"/>
  <c r="U101" i="19" s="1"/>
  <c r="F388" i="19"/>
  <c r="Z387" i="19"/>
  <c r="F388" i="18"/>
  <c r="Z387" i="18"/>
  <c r="Z388" i="17"/>
  <c r="V379" i="14"/>
  <c r="AO382" i="16"/>
  <c r="V98" i="16"/>
  <c r="AJ98" i="16" s="1"/>
  <c r="AI97" i="16"/>
  <c r="AK97" i="16" s="1"/>
  <c r="U384" i="12"/>
  <c r="AO383" i="12"/>
  <c r="U384" i="11"/>
  <c r="AO384" i="11" s="1"/>
  <c r="U384" i="10"/>
  <c r="AO384" i="10" s="1"/>
  <c r="U383" i="16"/>
  <c r="O102" i="17" l="1"/>
  <c r="J102" i="17"/>
  <c r="M102" i="17"/>
  <c r="I102" i="17"/>
  <c r="L102" i="17"/>
  <c r="J104" i="20"/>
  <c r="M104" i="20"/>
  <c r="I104" i="20"/>
  <c r="L104" i="20"/>
  <c r="O104" i="20"/>
  <c r="Z389" i="20"/>
  <c r="F390" i="20"/>
  <c r="H101" i="19"/>
  <c r="Y100" i="19"/>
  <c r="X100" i="19"/>
  <c r="F389" i="19"/>
  <c r="Z388" i="19"/>
  <c r="F389" i="18"/>
  <c r="Z388" i="18"/>
  <c r="Z389" i="17"/>
  <c r="V380" i="14"/>
  <c r="AO383" i="16"/>
  <c r="AL97" i="16"/>
  <c r="AM97" i="16" s="1"/>
  <c r="AN97" i="16"/>
  <c r="W98" i="16"/>
  <c r="AD98" i="16" s="1"/>
  <c r="W95" i="14"/>
  <c r="U385" i="12"/>
  <c r="AO384" i="12"/>
  <c r="U385" i="11"/>
  <c r="AO385" i="11" s="1"/>
  <c r="U385" i="10"/>
  <c r="AO385" i="10" s="1"/>
  <c r="AB98" i="16"/>
  <c r="X98" i="16"/>
  <c r="Y98" i="16"/>
  <c r="AA98" i="16"/>
  <c r="U384" i="16"/>
  <c r="K102" i="17" l="1"/>
  <c r="P102" i="17" s="1"/>
  <c r="N102" i="17"/>
  <c r="F391" i="20"/>
  <c r="Z390" i="20"/>
  <c r="K104" i="20"/>
  <c r="P104" i="20" s="1"/>
  <c r="N104" i="20"/>
  <c r="L101" i="19"/>
  <c r="I101" i="19"/>
  <c r="O101" i="19"/>
  <c r="M101" i="19"/>
  <c r="J101" i="19"/>
  <c r="Z389" i="19"/>
  <c r="F390" i="19"/>
  <c r="Z389" i="18"/>
  <c r="F390" i="18"/>
  <c r="Z390" i="17"/>
  <c r="V381" i="14"/>
  <c r="AO384" i="16"/>
  <c r="Z98" i="16"/>
  <c r="AE98" i="16" s="1"/>
  <c r="U386" i="12"/>
  <c r="AO385" i="12"/>
  <c r="U386" i="11"/>
  <c r="AO386" i="11" s="1"/>
  <c r="U386" i="10"/>
  <c r="AO386" i="10" s="1"/>
  <c r="AC98" i="16"/>
  <c r="U385" i="16"/>
  <c r="Q104" i="20" l="1"/>
  <c r="R104" i="20" s="1"/>
  <c r="S104" i="20" s="1"/>
  <c r="Q102" i="17"/>
  <c r="R102" i="17" s="1"/>
  <c r="S102" i="17" s="1"/>
  <c r="T102" i="17" s="1"/>
  <c r="V102" i="17" s="1"/>
  <c r="G105" i="20"/>
  <c r="U105" i="20" s="1"/>
  <c r="T104" i="20"/>
  <c r="V104" i="20" s="1"/>
  <c r="W104" i="20" s="1"/>
  <c r="F392" i="20"/>
  <c r="Z391" i="20"/>
  <c r="K101" i="19"/>
  <c r="P101" i="19" s="1"/>
  <c r="N101" i="19"/>
  <c r="F391" i="19"/>
  <c r="Z390" i="19"/>
  <c r="F391" i="18"/>
  <c r="Z390" i="18"/>
  <c r="Z391" i="17"/>
  <c r="V382" i="14"/>
  <c r="AO385" i="16"/>
  <c r="AF98" i="16"/>
  <c r="AG98" i="16" s="1"/>
  <c r="AH98" i="16" s="1"/>
  <c r="U387" i="12"/>
  <c r="AO386" i="12"/>
  <c r="U387" i="11"/>
  <c r="AO387" i="11" s="1"/>
  <c r="U387" i="10"/>
  <c r="AO387" i="10" s="1"/>
  <c r="U386" i="16"/>
  <c r="G103" i="17" l="1"/>
  <c r="U103" i="17"/>
  <c r="H103" i="17"/>
  <c r="W102" i="17"/>
  <c r="X102" i="17" s="1"/>
  <c r="Y102" i="17"/>
  <c r="Q101" i="19"/>
  <c r="R101" i="19" s="1"/>
  <c r="S101" i="19" s="1"/>
  <c r="G102" i="19" s="1"/>
  <c r="U102" i="19" s="1"/>
  <c r="F393" i="20"/>
  <c r="Z392" i="20"/>
  <c r="H105" i="20"/>
  <c r="Y104" i="20"/>
  <c r="X104" i="20"/>
  <c r="T101" i="19"/>
  <c r="V101" i="19" s="1"/>
  <c r="W101" i="19" s="1"/>
  <c r="F392" i="19"/>
  <c r="Z391" i="19"/>
  <c r="F392" i="18"/>
  <c r="Z391" i="18"/>
  <c r="Z392" i="17"/>
  <c r="V383" i="14"/>
  <c r="AO386" i="16"/>
  <c r="V99" i="16"/>
  <c r="AJ99" i="16" s="1"/>
  <c r="AI98" i="16"/>
  <c r="AK98" i="16" s="1"/>
  <c r="U388" i="12"/>
  <c r="AO387" i="12"/>
  <c r="U388" i="11"/>
  <c r="AO388" i="11" s="1"/>
  <c r="U388" i="10"/>
  <c r="AO388" i="10" s="1"/>
  <c r="U387" i="16"/>
  <c r="M103" i="17" l="1"/>
  <c r="L103" i="17"/>
  <c r="N103" i="17" s="1"/>
  <c r="I103" i="17"/>
  <c r="O103" i="17"/>
  <c r="J103" i="17"/>
  <c r="M105" i="20"/>
  <c r="I105" i="20"/>
  <c r="L105" i="20"/>
  <c r="N105" i="20" s="1"/>
  <c r="O105" i="20"/>
  <c r="J105" i="20"/>
  <c r="Z393" i="20"/>
  <c r="F394" i="20"/>
  <c r="H102" i="19"/>
  <c r="Y101" i="19"/>
  <c r="X101" i="19"/>
  <c r="F393" i="19"/>
  <c r="Z392" i="19"/>
  <c r="F393" i="18"/>
  <c r="Z392" i="18"/>
  <c r="Z393" i="17"/>
  <c r="AN98" i="16"/>
  <c r="AL98" i="16"/>
  <c r="AM98" i="16" s="1"/>
  <c r="W99" i="16"/>
  <c r="X99" i="16" s="1"/>
  <c r="V384" i="14"/>
  <c r="AO387" i="16"/>
  <c r="W96" i="14"/>
  <c r="U389" i="12"/>
  <c r="AO388" i="12"/>
  <c r="U389" i="11"/>
  <c r="AO389" i="11" s="1"/>
  <c r="U389" i="10"/>
  <c r="AO389" i="10" s="1"/>
  <c r="AA99" i="16"/>
  <c r="U388" i="16"/>
  <c r="K103" i="17" l="1"/>
  <c r="P103" i="17" s="1"/>
  <c r="Q103" i="17" s="1"/>
  <c r="R103" i="17" s="1"/>
  <c r="S103" i="17" s="1"/>
  <c r="Z394" i="20"/>
  <c r="F395" i="20"/>
  <c r="K105" i="20"/>
  <c r="P105" i="20" s="1"/>
  <c r="Q105" i="20" s="1"/>
  <c r="R105" i="20" s="1"/>
  <c r="S105" i="20" s="1"/>
  <c r="M102" i="19"/>
  <c r="L102" i="19"/>
  <c r="I102" i="19"/>
  <c r="O102" i="19"/>
  <c r="J102" i="19"/>
  <c r="Z393" i="19"/>
  <c r="F394" i="19"/>
  <c r="Z393" i="18"/>
  <c r="F394" i="18"/>
  <c r="Z394" i="17"/>
  <c r="AB99" i="16"/>
  <c r="Y99" i="16"/>
  <c r="V385" i="14"/>
  <c r="AO388" i="16"/>
  <c r="AD99" i="16"/>
  <c r="U390" i="12"/>
  <c r="AO389" i="12"/>
  <c r="U390" i="11"/>
  <c r="AO390" i="11" s="1"/>
  <c r="U390" i="10"/>
  <c r="AO390" i="10" s="1"/>
  <c r="AC99" i="16"/>
  <c r="Z99" i="16"/>
  <c r="U389" i="16"/>
  <c r="G106" i="20" l="1"/>
  <c r="U106" i="20" s="1"/>
  <c r="T105" i="20"/>
  <c r="T103" i="17"/>
  <c r="V103" i="17" s="1"/>
  <c r="G104" i="17"/>
  <c r="V105" i="20"/>
  <c r="W105" i="20" s="1"/>
  <c r="F396" i="20"/>
  <c r="Z395" i="20"/>
  <c r="P102" i="19"/>
  <c r="N102" i="19"/>
  <c r="K102" i="19"/>
  <c r="Z394" i="19"/>
  <c r="F395" i="19"/>
  <c r="F395" i="18"/>
  <c r="Z394" i="18"/>
  <c r="Z395" i="17"/>
  <c r="V386" i="14"/>
  <c r="AO389" i="16"/>
  <c r="AE99" i="16"/>
  <c r="AF99" i="16" s="1"/>
  <c r="AG99" i="16" s="1"/>
  <c r="AH99" i="16" s="1"/>
  <c r="U391" i="12"/>
  <c r="AO390" i="12"/>
  <c r="U391" i="11"/>
  <c r="AO391" i="11" s="1"/>
  <c r="U391" i="10"/>
  <c r="AO391" i="10" s="1"/>
  <c r="U390" i="16"/>
  <c r="U104" i="17" l="1"/>
  <c r="H104" i="17"/>
  <c r="W103" i="17"/>
  <c r="X103" i="17" s="1"/>
  <c r="Y103" i="17"/>
  <c r="Q102" i="19"/>
  <c r="R102" i="19" s="1"/>
  <c r="S102" i="19" s="1"/>
  <c r="F397" i="20"/>
  <c r="Z396" i="20"/>
  <c r="H106" i="20"/>
  <c r="Y105" i="20"/>
  <c r="X105" i="20"/>
  <c r="F396" i="19"/>
  <c r="Z395" i="19"/>
  <c r="F396" i="18"/>
  <c r="Z395" i="18"/>
  <c r="Z396" i="17"/>
  <c r="V387" i="14"/>
  <c r="AO390" i="16"/>
  <c r="V100" i="16"/>
  <c r="AJ100" i="16" s="1"/>
  <c r="AI99" i="16"/>
  <c r="AK99" i="16" s="1"/>
  <c r="U392" i="12"/>
  <c r="AO391" i="12"/>
  <c r="U392" i="11"/>
  <c r="AO392" i="11" s="1"/>
  <c r="U392" i="10"/>
  <c r="AO392" i="10" s="1"/>
  <c r="U391" i="16"/>
  <c r="T102" i="19" l="1"/>
  <c r="V102" i="19" s="1"/>
  <c r="W102" i="19" s="1"/>
  <c r="G103" i="19"/>
  <c r="U103" i="19" s="1"/>
  <c r="L104" i="17"/>
  <c r="J104" i="17"/>
  <c r="O104" i="17"/>
  <c r="M104" i="17"/>
  <c r="I104" i="17"/>
  <c r="L106" i="20"/>
  <c r="O106" i="20"/>
  <c r="J106" i="20"/>
  <c r="M106" i="20"/>
  <c r="I106" i="20"/>
  <c r="F398" i="20"/>
  <c r="Z397" i="20"/>
  <c r="X102" i="19"/>
  <c r="Y102" i="19"/>
  <c r="F397" i="19"/>
  <c r="Z396" i="19"/>
  <c r="F397" i="18"/>
  <c r="Z396" i="18"/>
  <c r="Z397" i="17"/>
  <c r="V388" i="14"/>
  <c r="AO391" i="16"/>
  <c r="AL99" i="16"/>
  <c r="AM99" i="16" s="1"/>
  <c r="AN99" i="16"/>
  <c r="W100" i="16"/>
  <c r="AB100" i="16" s="1"/>
  <c r="W97" i="14"/>
  <c r="U393" i="12"/>
  <c r="AO392" i="12"/>
  <c r="U393" i="11"/>
  <c r="AO393" i="11" s="1"/>
  <c r="U393" i="10"/>
  <c r="AO393" i="10" s="1"/>
  <c r="Y100" i="16"/>
  <c r="U392" i="16"/>
  <c r="K104" i="17" l="1"/>
  <c r="N104" i="17"/>
  <c r="K106" i="20"/>
  <c r="H103" i="19"/>
  <c r="I103" i="19" s="1"/>
  <c r="P104" i="17"/>
  <c r="Z398" i="20"/>
  <c r="F399" i="20"/>
  <c r="P106" i="20"/>
  <c r="N106" i="20"/>
  <c r="Z397" i="19"/>
  <c r="F398" i="19"/>
  <c r="Z397" i="18"/>
  <c r="F398" i="18"/>
  <c r="Z398" i="17"/>
  <c r="AD100" i="16"/>
  <c r="AA100" i="16"/>
  <c r="X100" i="16"/>
  <c r="Z100" i="16" s="1"/>
  <c r="V389" i="14"/>
  <c r="AO392" i="16"/>
  <c r="AC100" i="16"/>
  <c r="U394" i="12"/>
  <c r="AO393" i="12"/>
  <c r="U394" i="11"/>
  <c r="AO394" i="11" s="1"/>
  <c r="U394" i="10"/>
  <c r="AO394" i="10" s="1"/>
  <c r="U393" i="16"/>
  <c r="AO393" i="16" s="1"/>
  <c r="O103" i="19" l="1"/>
  <c r="M103" i="19"/>
  <c r="Q104" i="17"/>
  <c r="R104" i="17" s="1"/>
  <c r="S104" i="17" s="1"/>
  <c r="G105" i="17" s="1"/>
  <c r="Q106" i="20"/>
  <c r="R106" i="20" s="1"/>
  <c r="S106" i="20" s="1"/>
  <c r="J103" i="19"/>
  <c r="L103" i="19"/>
  <c r="N103" i="19" s="1"/>
  <c r="F400" i="20"/>
  <c r="Z399" i="20"/>
  <c r="K103" i="19"/>
  <c r="P103" i="19" s="1"/>
  <c r="Q103" i="19" s="1"/>
  <c r="R103" i="19" s="1"/>
  <c r="F399" i="19"/>
  <c r="Z398" i="19"/>
  <c r="F399" i="18"/>
  <c r="Z398" i="18"/>
  <c r="Z399" i="17"/>
  <c r="V390" i="14"/>
  <c r="AE100" i="16"/>
  <c r="AF100" i="16" s="1"/>
  <c r="AG100" i="16" s="1"/>
  <c r="AH100" i="16" s="1"/>
  <c r="U395" i="12"/>
  <c r="AO394" i="12"/>
  <c r="U395" i="11"/>
  <c r="AO395" i="11" s="1"/>
  <c r="U395" i="10"/>
  <c r="AO395" i="10" s="1"/>
  <c r="U394" i="16"/>
  <c r="T104" i="17" l="1"/>
  <c r="V104" i="17" s="1"/>
  <c r="G107" i="20"/>
  <c r="U107" i="20" s="1"/>
  <c r="T106" i="20"/>
  <c r="V106" i="20" s="1"/>
  <c r="W106" i="20" s="1"/>
  <c r="Y104" i="17"/>
  <c r="W104" i="17"/>
  <c r="X104" i="17" s="1"/>
  <c r="H105" i="17"/>
  <c r="U105" i="17"/>
  <c r="Z400" i="20"/>
  <c r="F401" i="20"/>
  <c r="X106" i="20"/>
  <c r="Y106" i="20"/>
  <c r="S103" i="19"/>
  <c r="T103" i="19" s="1"/>
  <c r="V103" i="19" s="1"/>
  <c r="W103" i="19" s="1"/>
  <c r="F400" i="19"/>
  <c r="Z399" i="19"/>
  <c r="F400" i="18"/>
  <c r="Z399" i="18"/>
  <c r="Z400" i="17"/>
  <c r="V391" i="14"/>
  <c r="AO394" i="16"/>
  <c r="V101" i="16"/>
  <c r="AJ101" i="16" s="1"/>
  <c r="AI100" i="16"/>
  <c r="AK100" i="16" s="1"/>
  <c r="U396" i="12"/>
  <c r="AO395" i="12"/>
  <c r="U396" i="11"/>
  <c r="AO396" i="11" s="1"/>
  <c r="U396" i="10"/>
  <c r="AO396" i="10" s="1"/>
  <c r="U395" i="16"/>
  <c r="H107" i="20" l="1"/>
  <c r="M105" i="17"/>
  <c r="J105" i="17"/>
  <c r="I105" i="17"/>
  <c r="O105" i="17"/>
  <c r="L105" i="17"/>
  <c r="F402" i="20"/>
  <c r="Z401" i="20"/>
  <c r="O107" i="20"/>
  <c r="J107" i="20"/>
  <c r="M107" i="20"/>
  <c r="I107" i="20"/>
  <c r="L107" i="20"/>
  <c r="X103" i="19"/>
  <c r="Y103" i="19"/>
  <c r="G104" i="19"/>
  <c r="U104" i="19" s="1"/>
  <c r="F401" i="19"/>
  <c r="Z400" i="19"/>
  <c r="F401" i="18"/>
  <c r="Z400" i="18"/>
  <c r="Z401" i="17"/>
  <c r="AL100" i="16"/>
  <c r="AM100" i="16" s="1"/>
  <c r="AN100" i="16"/>
  <c r="V392" i="14"/>
  <c r="AO395" i="16"/>
  <c r="W101" i="16"/>
  <c r="X101" i="16" s="1"/>
  <c r="W98" i="14"/>
  <c r="U397" i="12"/>
  <c r="AO396" i="12"/>
  <c r="U397" i="11"/>
  <c r="AO397" i="11" s="1"/>
  <c r="U397" i="10"/>
  <c r="AO397" i="10" s="1"/>
  <c r="AA101" i="16"/>
  <c r="U396" i="16"/>
  <c r="K105" i="17" l="1"/>
  <c r="P105" i="17" s="1"/>
  <c r="N105" i="17"/>
  <c r="N107" i="20"/>
  <c r="Z402" i="20"/>
  <c r="F403" i="20"/>
  <c r="K107" i="20"/>
  <c r="P107" i="20" s="1"/>
  <c r="H104" i="19"/>
  <c r="Z401" i="19"/>
  <c r="F402" i="19"/>
  <c r="F402" i="18"/>
  <c r="Z401" i="18"/>
  <c r="Z402" i="17"/>
  <c r="AD101" i="16"/>
  <c r="Y101" i="16"/>
  <c r="Z101" i="16" s="1"/>
  <c r="AB101" i="16"/>
  <c r="AC101" i="16" s="1"/>
  <c r="V393" i="14"/>
  <c r="AO396" i="16"/>
  <c r="U398" i="12"/>
  <c r="AO397" i="12"/>
  <c r="U398" i="11"/>
  <c r="AO398" i="11" s="1"/>
  <c r="U398" i="10"/>
  <c r="AO398" i="10" s="1"/>
  <c r="U397" i="16"/>
  <c r="Q105" i="17" l="1"/>
  <c r="R105" i="17" s="1"/>
  <c r="S105" i="17" s="1"/>
  <c r="T105" i="17" s="1"/>
  <c r="V105" i="17" s="1"/>
  <c r="Q107" i="20"/>
  <c r="R107" i="20" s="1"/>
  <c r="S107" i="20" s="1"/>
  <c r="G106" i="17"/>
  <c r="F404" i="20"/>
  <c r="Z403" i="20"/>
  <c r="I104" i="19"/>
  <c r="O104" i="19"/>
  <c r="L104" i="19"/>
  <c r="J104" i="19"/>
  <c r="M104" i="19"/>
  <c r="Z402" i="19"/>
  <c r="F403" i="19"/>
  <c r="F403" i="18"/>
  <c r="Z402" i="18"/>
  <c r="Z403" i="17"/>
  <c r="V394" i="14"/>
  <c r="AO397" i="16"/>
  <c r="AE101" i="16"/>
  <c r="AF101" i="16" s="1"/>
  <c r="AG101" i="16" s="1"/>
  <c r="AH101" i="16" s="1"/>
  <c r="U399" i="12"/>
  <c r="AO398" i="12"/>
  <c r="U399" i="11"/>
  <c r="AO399" i="11" s="1"/>
  <c r="U399" i="10"/>
  <c r="AO399" i="10" s="1"/>
  <c r="U398" i="16"/>
  <c r="U106" i="17" l="1"/>
  <c r="H106" i="17"/>
  <c r="K104" i="19"/>
  <c r="P104" i="19" s="1"/>
  <c r="W105" i="17"/>
  <c r="X105" i="17" s="1"/>
  <c r="Y105" i="17"/>
  <c r="G108" i="20"/>
  <c r="U108" i="20" s="1"/>
  <c r="T107" i="20"/>
  <c r="V107" i="20" s="1"/>
  <c r="W107" i="20" s="1"/>
  <c r="X107" i="20" s="1"/>
  <c r="Z404" i="20"/>
  <c r="F405" i="20"/>
  <c r="N104" i="19"/>
  <c r="F404" i="19"/>
  <c r="Z403" i="19"/>
  <c r="Z403" i="18"/>
  <c r="F404" i="18"/>
  <c r="Z404" i="17"/>
  <c r="V395" i="14"/>
  <c r="AO398" i="16"/>
  <c r="V102" i="16"/>
  <c r="AJ102" i="16" s="1"/>
  <c r="AI101" i="16"/>
  <c r="AK101" i="16" s="1"/>
  <c r="U400" i="12"/>
  <c r="AO399" i="12"/>
  <c r="U400" i="11"/>
  <c r="AO400" i="11" s="1"/>
  <c r="U400" i="10"/>
  <c r="AO400" i="10" s="1"/>
  <c r="U399" i="16"/>
  <c r="H108" i="20" l="1"/>
  <c r="J106" i="17"/>
  <c r="M106" i="17"/>
  <c r="I106" i="17"/>
  <c r="O106" i="17"/>
  <c r="L106" i="17"/>
  <c r="Y107" i="20"/>
  <c r="F406" i="20"/>
  <c r="Z405" i="20"/>
  <c r="J108" i="20"/>
  <c r="M108" i="20"/>
  <c r="I108" i="20"/>
  <c r="L108" i="20"/>
  <c r="O108" i="20"/>
  <c r="Q104" i="19"/>
  <c r="R104" i="19" s="1"/>
  <c r="F405" i="19"/>
  <c r="Z404" i="19"/>
  <c r="F405" i="18"/>
  <c r="Z404" i="18"/>
  <c r="Z405" i="17"/>
  <c r="AL101" i="16"/>
  <c r="AM101" i="16" s="1"/>
  <c r="AN101" i="16"/>
  <c r="V396" i="14"/>
  <c r="AO399" i="16"/>
  <c r="W102" i="16"/>
  <c r="W99" i="14"/>
  <c r="U401" i="12"/>
  <c r="AO400" i="12"/>
  <c r="U401" i="11"/>
  <c r="AO401" i="11" s="1"/>
  <c r="U401" i="10"/>
  <c r="AO401" i="10" s="1"/>
  <c r="AB102" i="16"/>
  <c r="AD102" i="16"/>
  <c r="Y102" i="16"/>
  <c r="X102" i="16"/>
  <c r="AA102" i="16"/>
  <c r="U400" i="16"/>
  <c r="K108" i="20" l="1"/>
  <c r="N106" i="17"/>
  <c r="K106" i="17"/>
  <c r="P106" i="17"/>
  <c r="Q106" i="17" s="1"/>
  <c r="R106" i="17" s="1"/>
  <c r="S106" i="17" s="1"/>
  <c r="N108" i="20"/>
  <c r="F407" i="20"/>
  <c r="Z406" i="20"/>
  <c r="P108" i="20"/>
  <c r="Q108" i="20" s="1"/>
  <c r="R108" i="20" s="1"/>
  <c r="S108" i="20" s="1"/>
  <c r="S104" i="19"/>
  <c r="T104" i="19" s="1"/>
  <c r="V104" i="19" s="1"/>
  <c r="W104" i="19" s="1"/>
  <c r="Z405" i="19"/>
  <c r="F406" i="19"/>
  <c r="F406" i="18"/>
  <c r="Z405" i="18"/>
  <c r="Z406" i="17"/>
  <c r="V397" i="14"/>
  <c r="AO400" i="16"/>
  <c r="U402" i="12"/>
  <c r="AO401" i="12"/>
  <c r="U402" i="11"/>
  <c r="AO402" i="11" s="1"/>
  <c r="U402" i="10"/>
  <c r="AO402" i="10" s="1"/>
  <c r="Z102" i="16"/>
  <c r="AE102" i="16" s="1"/>
  <c r="AC102" i="16"/>
  <c r="U401" i="16"/>
  <c r="T106" i="17" l="1"/>
  <c r="V106" i="17" s="1"/>
  <c r="G107" i="17"/>
  <c r="G109" i="20"/>
  <c r="U109" i="20" s="1"/>
  <c r="T108" i="20"/>
  <c r="V108" i="20" s="1"/>
  <c r="W108" i="20" s="1"/>
  <c r="G105" i="19"/>
  <c r="U105" i="19" s="1"/>
  <c r="F408" i="20"/>
  <c r="Z407" i="20"/>
  <c r="Y104" i="19"/>
  <c r="X104" i="19"/>
  <c r="H105" i="19"/>
  <c r="Z406" i="19"/>
  <c r="F407" i="19"/>
  <c r="F407" i="18"/>
  <c r="Z406" i="18"/>
  <c r="Z407" i="17"/>
  <c r="V398" i="14"/>
  <c r="AO401" i="16"/>
  <c r="U403" i="12"/>
  <c r="AO402" i="12"/>
  <c r="U403" i="11"/>
  <c r="AO403" i="11" s="1"/>
  <c r="U403" i="10"/>
  <c r="AO403" i="10" s="1"/>
  <c r="AF102" i="16"/>
  <c r="AG102" i="16" s="1"/>
  <c r="AH102" i="16" s="1"/>
  <c r="U402" i="16"/>
  <c r="H107" i="17" l="1"/>
  <c r="U107" i="17"/>
  <c r="W106" i="17"/>
  <c r="X106" i="17" s="1"/>
  <c r="Y106" i="17"/>
  <c r="H109" i="20"/>
  <c r="Z408" i="20"/>
  <c r="F409" i="20"/>
  <c r="Y108" i="20"/>
  <c r="X108" i="20"/>
  <c r="M105" i="19"/>
  <c r="I105" i="19"/>
  <c r="L105" i="19"/>
  <c r="O105" i="19"/>
  <c r="J105" i="19"/>
  <c r="F408" i="19"/>
  <c r="Z407" i="19"/>
  <c r="Z407" i="18"/>
  <c r="F408" i="18"/>
  <c r="Z408" i="17"/>
  <c r="V399" i="14"/>
  <c r="AO402" i="16"/>
  <c r="V103" i="16"/>
  <c r="AJ103" i="16" s="1"/>
  <c r="AI102" i="16"/>
  <c r="AK102" i="16" s="1"/>
  <c r="U404" i="12"/>
  <c r="AO403" i="12"/>
  <c r="U404" i="11"/>
  <c r="AO404" i="11" s="1"/>
  <c r="U404" i="10"/>
  <c r="AO404" i="10" s="1"/>
  <c r="U403" i="16"/>
  <c r="K105" i="19" l="1"/>
  <c r="P105" i="19" s="1"/>
  <c r="N105" i="19"/>
  <c r="O107" i="17"/>
  <c r="M107" i="17"/>
  <c r="I107" i="17"/>
  <c r="L107" i="17"/>
  <c r="J107" i="17"/>
  <c r="K107" i="17" s="1"/>
  <c r="P107" i="17" s="1"/>
  <c r="M109" i="20"/>
  <c r="I109" i="20"/>
  <c r="L109" i="20"/>
  <c r="O109" i="20"/>
  <c r="J109" i="20"/>
  <c r="F410" i="20"/>
  <c r="Z409" i="20"/>
  <c r="F409" i="19"/>
  <c r="Z408" i="19"/>
  <c r="F409" i="18"/>
  <c r="Z408" i="18"/>
  <c r="Z409" i="17"/>
  <c r="AN102" i="16"/>
  <c r="AL102" i="16"/>
  <c r="AM102" i="16" s="1"/>
  <c r="V400" i="14"/>
  <c r="AO403" i="16"/>
  <c r="W100" i="14"/>
  <c r="U405" i="12"/>
  <c r="AO404" i="12"/>
  <c r="U405" i="11"/>
  <c r="AO405" i="11" s="1"/>
  <c r="U405" i="10"/>
  <c r="AO405" i="10" s="1"/>
  <c r="W103" i="16"/>
  <c r="U404" i="16"/>
  <c r="N109" i="20" l="1"/>
  <c r="Q105" i="19"/>
  <c r="R105" i="19" s="1"/>
  <c r="S105" i="19" s="1"/>
  <c r="G106" i="19" s="1"/>
  <c r="N107" i="17"/>
  <c r="Q107" i="17" s="1"/>
  <c r="R107" i="17" s="1"/>
  <c r="S107" i="17" s="1"/>
  <c r="K109" i="20"/>
  <c r="P109" i="20" s="1"/>
  <c r="Q109" i="20" s="1"/>
  <c r="R109" i="20" s="1"/>
  <c r="S109" i="20" s="1"/>
  <c r="F411" i="20"/>
  <c r="Z410" i="20"/>
  <c r="Z409" i="19"/>
  <c r="F410" i="19"/>
  <c r="F410" i="18"/>
  <c r="Z409" i="18"/>
  <c r="Z410" i="17"/>
  <c r="V401" i="14"/>
  <c r="AO404" i="16"/>
  <c r="U406" i="12"/>
  <c r="AO405" i="12"/>
  <c r="U406" i="11"/>
  <c r="AO406" i="11" s="1"/>
  <c r="U406" i="10"/>
  <c r="AO406" i="10" s="1"/>
  <c r="AB103" i="16"/>
  <c r="AA103" i="16"/>
  <c r="X103" i="16"/>
  <c r="AD103" i="16"/>
  <c r="Y103" i="16"/>
  <c r="U405" i="16"/>
  <c r="U106" i="19" l="1"/>
  <c r="H106" i="19"/>
  <c r="T105" i="19"/>
  <c r="V105" i="19" s="1"/>
  <c r="T107" i="17"/>
  <c r="V107" i="17" s="1"/>
  <c r="G108" i="17"/>
  <c r="G110" i="20"/>
  <c r="U110" i="20" s="1"/>
  <c r="T109" i="20"/>
  <c r="V109" i="20" s="1"/>
  <c r="W109" i="20" s="1"/>
  <c r="F412" i="20"/>
  <c r="Z411" i="20"/>
  <c r="O106" i="19"/>
  <c r="J106" i="19"/>
  <c r="I106" i="19"/>
  <c r="M106" i="19"/>
  <c r="L106" i="19"/>
  <c r="F411" i="19"/>
  <c r="Z410" i="19"/>
  <c r="F411" i="18"/>
  <c r="Z410" i="18"/>
  <c r="Z411" i="17"/>
  <c r="V402" i="14"/>
  <c r="AO405" i="16"/>
  <c r="AC103" i="16"/>
  <c r="U407" i="12"/>
  <c r="AO406" i="12"/>
  <c r="U407" i="11"/>
  <c r="AO407" i="11" s="1"/>
  <c r="U407" i="10"/>
  <c r="AO407" i="10" s="1"/>
  <c r="Z103" i="16"/>
  <c r="U406" i="16"/>
  <c r="W105" i="19" l="1"/>
  <c r="X105" i="19" s="1"/>
  <c r="Y105" i="19"/>
  <c r="U108" i="17"/>
  <c r="H108" i="17"/>
  <c r="W107" i="17"/>
  <c r="X107" i="17" s="1"/>
  <c r="Y107" i="17"/>
  <c r="Z412" i="20"/>
  <c r="F413" i="20"/>
  <c r="H110" i="20"/>
  <c r="Y109" i="20"/>
  <c r="X109" i="20"/>
  <c r="K106" i="19"/>
  <c r="P106" i="19" s="1"/>
  <c r="N106" i="19"/>
  <c r="F412" i="19"/>
  <c r="Z411" i="19"/>
  <c r="Z411" i="18"/>
  <c r="F412" i="18"/>
  <c r="Z412" i="17"/>
  <c r="V403" i="14"/>
  <c r="AO406" i="16"/>
  <c r="AE103" i="16"/>
  <c r="AF103" i="16" s="1"/>
  <c r="AG103" i="16" s="1"/>
  <c r="AH103" i="16" s="1"/>
  <c r="AO407" i="12"/>
  <c r="U408" i="12"/>
  <c r="U408" i="11"/>
  <c r="AO408" i="11" s="1"/>
  <c r="U408" i="10"/>
  <c r="AO408" i="10" s="1"/>
  <c r="U407" i="16"/>
  <c r="Q106" i="19" l="1"/>
  <c r="R106" i="19" s="1"/>
  <c r="I108" i="17"/>
  <c r="L108" i="17"/>
  <c r="N108" i="17" s="1"/>
  <c r="O108" i="17"/>
  <c r="P108" i="17" s="1"/>
  <c r="Q108" i="17" s="1"/>
  <c r="R108" i="17" s="1"/>
  <c r="S108" i="17" s="1"/>
  <c r="J108" i="17"/>
  <c r="K108" i="17" s="1"/>
  <c r="M108" i="17"/>
  <c r="F414" i="20"/>
  <c r="Z413" i="20"/>
  <c r="L110" i="20"/>
  <c r="O110" i="20"/>
  <c r="J110" i="20"/>
  <c r="M110" i="20"/>
  <c r="I110" i="20"/>
  <c r="S106" i="19"/>
  <c r="T106" i="19" s="1"/>
  <c r="V106" i="19" s="1"/>
  <c r="W106" i="19" s="1"/>
  <c r="F413" i="19"/>
  <c r="Z412" i="19"/>
  <c r="Z412" i="18"/>
  <c r="F413" i="18"/>
  <c r="Z413" i="17"/>
  <c r="V404" i="14"/>
  <c r="AO407" i="16"/>
  <c r="V104" i="16"/>
  <c r="AJ104" i="16" s="1"/>
  <c r="AI103" i="16"/>
  <c r="AK103" i="16" s="1"/>
  <c r="AO408" i="12"/>
  <c r="U409" i="12"/>
  <c r="U409" i="11"/>
  <c r="AO409" i="11" s="1"/>
  <c r="U409" i="10"/>
  <c r="AO409" i="10" s="1"/>
  <c r="U408" i="16"/>
  <c r="G107" i="19" l="1"/>
  <c r="U107" i="19" s="1"/>
  <c r="T108" i="17"/>
  <c r="V108" i="17" s="1"/>
  <c r="G109" i="17"/>
  <c r="N110" i="20"/>
  <c r="K110" i="20"/>
  <c r="P110" i="20" s="1"/>
  <c r="F415" i="20"/>
  <c r="Z414" i="20"/>
  <c r="X106" i="19"/>
  <c r="Y106" i="19"/>
  <c r="H107" i="19"/>
  <c r="F414" i="19"/>
  <c r="Z413" i="19"/>
  <c r="Z413" i="18"/>
  <c r="F414" i="18"/>
  <c r="Z414" i="17"/>
  <c r="V405" i="14"/>
  <c r="AO408" i="16"/>
  <c r="AL103" i="16"/>
  <c r="AM103" i="16" s="1"/>
  <c r="AN103" i="16"/>
  <c r="W104" i="16"/>
  <c r="W101" i="14"/>
  <c r="AO409" i="12"/>
  <c r="U410" i="12"/>
  <c r="U410" i="11"/>
  <c r="AO410" i="11" s="1"/>
  <c r="U410" i="10"/>
  <c r="AO410" i="10" s="1"/>
  <c r="AD104" i="16"/>
  <c r="AB104" i="16"/>
  <c r="X104" i="16"/>
  <c r="Y104" i="16"/>
  <c r="AA104" i="16"/>
  <c r="U409" i="16"/>
  <c r="U109" i="17" l="1"/>
  <c r="H109" i="17"/>
  <c r="W108" i="17"/>
  <c r="X108" i="17" s="1"/>
  <c r="Y108" i="17"/>
  <c r="Q110" i="20"/>
  <c r="R110" i="20" s="1"/>
  <c r="S110" i="20" s="1"/>
  <c r="F416" i="20"/>
  <c r="Z415" i="20"/>
  <c r="I107" i="19"/>
  <c r="M107" i="19"/>
  <c r="J107" i="19"/>
  <c r="L107" i="19"/>
  <c r="O107" i="19"/>
  <c r="F415" i="19"/>
  <c r="Z414" i="19"/>
  <c r="F415" i="18"/>
  <c r="Z414" i="18"/>
  <c r="Z415" i="17"/>
  <c r="V406" i="14"/>
  <c r="AO409" i="16"/>
  <c r="Z104" i="16"/>
  <c r="AE104" i="16" s="1"/>
  <c r="AO410" i="12"/>
  <c r="U411" i="12"/>
  <c r="U411" i="11"/>
  <c r="AO411" i="11" s="1"/>
  <c r="U411" i="10"/>
  <c r="AO411" i="10" s="1"/>
  <c r="AC104" i="16"/>
  <c r="U410" i="16"/>
  <c r="AO410" i="16" s="1"/>
  <c r="K107" i="19" l="1"/>
  <c r="P107" i="19" s="1"/>
  <c r="G111" i="20"/>
  <c r="U111" i="20" s="1"/>
  <c r="T110" i="20"/>
  <c r="V110" i="20" s="1"/>
  <c r="W110" i="20" s="1"/>
  <c r="X110" i="20" s="1"/>
  <c r="M109" i="17"/>
  <c r="J109" i="17"/>
  <c r="O109" i="17"/>
  <c r="L109" i="17"/>
  <c r="I109" i="17"/>
  <c r="N107" i="19"/>
  <c r="Q107" i="19" s="1"/>
  <c r="R107" i="19" s="1"/>
  <c r="S107" i="19" s="1"/>
  <c r="T107" i="19" s="1"/>
  <c r="V107" i="19" s="1"/>
  <c r="W107" i="19" s="1"/>
  <c r="Z416" i="20"/>
  <c r="F417" i="20"/>
  <c r="H111" i="20"/>
  <c r="Y110" i="20"/>
  <c r="Z415" i="19"/>
  <c r="F416" i="19"/>
  <c r="Z415" i="18"/>
  <c r="F416" i="18"/>
  <c r="Z416" i="17"/>
  <c r="V407" i="14"/>
  <c r="U411" i="16"/>
  <c r="AO411" i="16" s="1"/>
  <c r="AF104" i="16"/>
  <c r="AG104" i="16" s="1"/>
  <c r="AH104" i="16" s="1"/>
  <c r="AO411" i="12"/>
  <c r="U412" i="12"/>
  <c r="U412" i="11"/>
  <c r="AO412" i="11" s="1"/>
  <c r="U412" i="10"/>
  <c r="AO412" i="10" s="1"/>
  <c r="N109" i="17" l="1"/>
  <c r="K109" i="17"/>
  <c r="P109" i="17" s="1"/>
  <c r="Q109" i="17" s="1"/>
  <c r="R109" i="17" s="1"/>
  <c r="S109" i="17" s="1"/>
  <c r="O111" i="20"/>
  <c r="J111" i="20"/>
  <c r="M111" i="20"/>
  <c r="I111" i="20"/>
  <c r="L111" i="20"/>
  <c r="Z417" i="20"/>
  <c r="F418" i="20"/>
  <c r="X107" i="19"/>
  <c r="Y107" i="19"/>
  <c r="G108" i="19"/>
  <c r="U108" i="19" s="1"/>
  <c r="Z416" i="19"/>
  <c r="F417" i="19"/>
  <c r="F417" i="18"/>
  <c r="Z416" i="18"/>
  <c r="Z417" i="17"/>
  <c r="V105" i="16"/>
  <c r="AJ105" i="16" s="1"/>
  <c r="AI104" i="16"/>
  <c r="AK104" i="16" s="1"/>
  <c r="U412" i="16"/>
  <c r="AO412" i="16" s="1"/>
  <c r="V408" i="14"/>
  <c r="W102" i="14"/>
  <c r="AO412" i="12"/>
  <c r="U413" i="12"/>
  <c r="U413" i="11"/>
  <c r="AO413" i="11" s="1"/>
  <c r="U413" i="10"/>
  <c r="AO413" i="10" s="1"/>
  <c r="W105" i="16"/>
  <c r="V409" i="14"/>
  <c r="T109" i="17" l="1"/>
  <c r="V109" i="17" s="1"/>
  <c r="G110" i="17"/>
  <c r="Z418" i="20"/>
  <c r="F419" i="20"/>
  <c r="K111" i="20"/>
  <c r="P111" i="20" s="1"/>
  <c r="N111" i="20"/>
  <c r="H108" i="19"/>
  <c r="F418" i="19"/>
  <c r="Z417" i="19"/>
  <c r="F418" i="18"/>
  <c r="Z417" i="18"/>
  <c r="Z418" i="17"/>
  <c r="AL104" i="16"/>
  <c r="AM104" i="16" s="1"/>
  <c r="AN104" i="16"/>
  <c r="U413" i="16"/>
  <c r="AO413" i="16" s="1"/>
  <c r="AO413" i="12"/>
  <c r="U414" i="12"/>
  <c r="U414" i="11"/>
  <c r="AO414" i="11" s="1"/>
  <c r="U414" i="10"/>
  <c r="AO414" i="10" s="1"/>
  <c r="AA105" i="16"/>
  <c r="AB105" i="16"/>
  <c r="X105" i="16"/>
  <c r="Y105" i="16"/>
  <c r="AD105" i="16"/>
  <c r="U110" i="17" l="1"/>
  <c r="H110" i="17"/>
  <c r="W109" i="17"/>
  <c r="X109" i="17" s="1"/>
  <c r="Y109" i="17"/>
  <c r="Q111" i="20"/>
  <c r="R111" i="20" s="1"/>
  <c r="S111" i="20" s="1"/>
  <c r="F420" i="20"/>
  <c r="Z419" i="20"/>
  <c r="M108" i="19"/>
  <c r="I108" i="19"/>
  <c r="O108" i="19"/>
  <c r="J108" i="19"/>
  <c r="K108" i="19" s="1"/>
  <c r="L108" i="19"/>
  <c r="F419" i="19"/>
  <c r="Z418" i="19"/>
  <c r="F419" i="18"/>
  <c r="Z418" i="18"/>
  <c r="Z419" i="17"/>
  <c r="U414" i="16"/>
  <c r="AO414" i="16" s="1"/>
  <c r="V410" i="14"/>
  <c r="Z105" i="16"/>
  <c r="AE105" i="16" s="1"/>
  <c r="AO414" i="12"/>
  <c r="U415" i="12"/>
  <c r="U415" i="11"/>
  <c r="AO415" i="11" s="1"/>
  <c r="U415" i="10"/>
  <c r="AO415" i="10" s="1"/>
  <c r="AC105" i="16"/>
  <c r="P108" i="19" l="1"/>
  <c r="G112" i="20"/>
  <c r="U112" i="20" s="1"/>
  <c r="T111" i="20"/>
  <c r="V111" i="20" s="1"/>
  <c r="I110" i="17"/>
  <c r="J110" i="17"/>
  <c r="M110" i="17"/>
  <c r="L110" i="17"/>
  <c r="O110" i="17"/>
  <c r="Z420" i="20"/>
  <c r="F421" i="20"/>
  <c r="H112" i="20"/>
  <c r="N108" i="19"/>
  <c r="Q108" i="19" s="1"/>
  <c r="R108" i="19" s="1"/>
  <c r="S108" i="19" s="1"/>
  <c r="Z419" i="19"/>
  <c r="F420" i="19"/>
  <c r="Z419" i="18"/>
  <c r="F420" i="18"/>
  <c r="Z420" i="17"/>
  <c r="U415" i="16"/>
  <c r="AO415" i="16" s="1"/>
  <c r="V411" i="14"/>
  <c r="AO415" i="12"/>
  <c r="U416" i="12"/>
  <c r="U416" i="11"/>
  <c r="AO416" i="11" s="1"/>
  <c r="U416" i="10"/>
  <c r="AO416" i="10" s="1"/>
  <c r="AF105" i="16"/>
  <c r="AG105" i="16" s="1"/>
  <c r="AH105" i="16" s="1"/>
  <c r="W111" i="20" l="1"/>
  <c r="X111" i="20" s="1"/>
  <c r="Y111" i="20"/>
  <c r="N110" i="17"/>
  <c r="P110" i="17"/>
  <c r="K110" i="17"/>
  <c r="F422" i="20"/>
  <c r="Z421" i="20"/>
  <c r="J112" i="20"/>
  <c r="K112" i="20" s="1"/>
  <c r="M112" i="20"/>
  <c r="I112" i="20"/>
  <c r="L112" i="20"/>
  <c r="O112" i="20"/>
  <c r="T108" i="19"/>
  <c r="V108" i="19" s="1"/>
  <c r="W108" i="19" s="1"/>
  <c r="G109" i="19"/>
  <c r="U109" i="19" s="1"/>
  <c r="F421" i="19"/>
  <c r="Z420" i="19"/>
  <c r="Z420" i="18"/>
  <c r="F421" i="18"/>
  <c r="Z421" i="17"/>
  <c r="V106" i="16"/>
  <c r="AJ106" i="16" s="1"/>
  <c r="AI105" i="16"/>
  <c r="AK105" i="16" s="1"/>
  <c r="U416" i="16"/>
  <c r="AO416" i="16" s="1"/>
  <c r="V412" i="14"/>
  <c r="AO416" i="12"/>
  <c r="U417" i="12"/>
  <c r="U417" i="11"/>
  <c r="AO417" i="11" s="1"/>
  <c r="U417" i="10"/>
  <c r="AO417" i="10" s="1"/>
  <c r="Q110" i="17" l="1"/>
  <c r="R110" i="17" s="1"/>
  <c r="S110" i="17" s="1"/>
  <c r="P112" i="20"/>
  <c r="F423" i="20"/>
  <c r="Z422" i="20"/>
  <c r="N112" i="20"/>
  <c r="H109" i="19"/>
  <c r="X108" i="19"/>
  <c r="Y108" i="19"/>
  <c r="F422" i="19"/>
  <c r="Z421" i="19"/>
  <c r="F422" i="18"/>
  <c r="Z421" i="18"/>
  <c r="Z422" i="17"/>
  <c r="AL105" i="16"/>
  <c r="AM105" i="16" s="1"/>
  <c r="AN105" i="16"/>
  <c r="U417" i="16"/>
  <c r="AO417" i="16" s="1"/>
  <c r="V413" i="14"/>
  <c r="W103" i="14"/>
  <c r="U418" i="12"/>
  <c r="AO417" i="12"/>
  <c r="U418" i="11"/>
  <c r="AO418" i="11" s="1"/>
  <c r="U418" i="10"/>
  <c r="AO418" i="10" s="1"/>
  <c r="W106" i="16"/>
  <c r="V414" i="14"/>
  <c r="T110" i="17" l="1"/>
  <c r="V110" i="17" s="1"/>
  <c r="G111" i="17"/>
  <c r="F424" i="20"/>
  <c r="Z423" i="20"/>
  <c r="Q112" i="20"/>
  <c r="R112" i="20" s="1"/>
  <c r="S112" i="20" s="1"/>
  <c r="I109" i="19"/>
  <c r="J109" i="19"/>
  <c r="M109" i="19"/>
  <c r="L109" i="19"/>
  <c r="O109" i="19"/>
  <c r="F423" i="19"/>
  <c r="Z422" i="19"/>
  <c r="F423" i="18"/>
  <c r="Z422" i="18"/>
  <c r="Z423" i="17"/>
  <c r="U418" i="16"/>
  <c r="AO418" i="16" s="1"/>
  <c r="U419" i="12"/>
  <c r="AO418" i="12"/>
  <c r="U419" i="11"/>
  <c r="AO419" i="11" s="1"/>
  <c r="U419" i="10"/>
  <c r="AO419" i="10" s="1"/>
  <c r="AA106" i="16"/>
  <c r="AB106" i="16"/>
  <c r="AD106" i="16"/>
  <c r="X106" i="16"/>
  <c r="Y106" i="16"/>
  <c r="U111" i="17" l="1"/>
  <c r="H111" i="17"/>
  <c r="N109" i="19"/>
  <c r="G113" i="20"/>
  <c r="U113" i="20" s="1"/>
  <c r="T112" i="20"/>
  <c r="W110" i="17"/>
  <c r="X110" i="17" s="1"/>
  <c r="Y110" i="17"/>
  <c r="V112" i="20"/>
  <c r="W112" i="20" s="1"/>
  <c r="Z424" i="20"/>
  <c r="F425" i="20"/>
  <c r="K109" i="19"/>
  <c r="P109" i="19" s="1"/>
  <c r="Q109" i="19" s="1"/>
  <c r="R109" i="19" s="1"/>
  <c r="F424" i="19"/>
  <c r="Z423" i="19"/>
  <c r="Z423" i="18"/>
  <c r="F424" i="18"/>
  <c r="Z424" i="17"/>
  <c r="U419" i="16"/>
  <c r="AO419" i="16" s="1"/>
  <c r="V415" i="14"/>
  <c r="U420" i="12"/>
  <c r="AO419" i="12"/>
  <c r="U420" i="11"/>
  <c r="AO420" i="11" s="1"/>
  <c r="U420" i="10"/>
  <c r="AO420" i="10" s="1"/>
  <c r="Z106" i="16"/>
  <c r="AE106" i="16" s="1"/>
  <c r="AC106" i="16"/>
  <c r="V416" i="14"/>
  <c r="J111" i="17" l="1"/>
  <c r="I111" i="17"/>
  <c r="O111" i="17"/>
  <c r="M111" i="17"/>
  <c r="L111" i="17"/>
  <c r="H113" i="20"/>
  <c r="F426" i="20"/>
  <c r="Z425" i="20"/>
  <c r="Y112" i="20"/>
  <c r="X112" i="20"/>
  <c r="S109" i="19"/>
  <c r="T109" i="19" s="1"/>
  <c r="V109" i="19" s="1"/>
  <c r="W109" i="19" s="1"/>
  <c r="Z424" i="19"/>
  <c r="F425" i="19"/>
  <c r="Z424" i="18"/>
  <c r="F425" i="18"/>
  <c r="Z425" i="17"/>
  <c r="U420" i="16"/>
  <c r="AO420" i="16" s="1"/>
  <c r="U421" i="12"/>
  <c r="AO420" i="12"/>
  <c r="U421" i="11"/>
  <c r="AO421" i="11" s="1"/>
  <c r="U421" i="10"/>
  <c r="AO421" i="10" s="1"/>
  <c r="AF106" i="16"/>
  <c r="AG106" i="16" s="1"/>
  <c r="AH106" i="16" s="1"/>
  <c r="V417" i="14"/>
  <c r="K111" i="17" l="1"/>
  <c r="P111" i="17" s="1"/>
  <c r="G110" i="19"/>
  <c r="U110" i="19" s="1"/>
  <c r="N111" i="17"/>
  <c r="M113" i="20"/>
  <c r="I113" i="20"/>
  <c r="L113" i="20"/>
  <c r="N113" i="20" s="1"/>
  <c r="O113" i="20"/>
  <c r="J113" i="20"/>
  <c r="F427" i="20"/>
  <c r="Z426" i="20"/>
  <c r="Y109" i="19"/>
  <c r="X109" i="19"/>
  <c r="F426" i="19"/>
  <c r="Z425" i="19"/>
  <c r="F426" i="18"/>
  <c r="Z425" i="18"/>
  <c r="Z426" i="17"/>
  <c r="V107" i="16"/>
  <c r="AJ107" i="16" s="1"/>
  <c r="AI106" i="16"/>
  <c r="AK106" i="16" s="1"/>
  <c r="U421" i="16"/>
  <c r="AO421" i="16" s="1"/>
  <c r="W104" i="14"/>
  <c r="U422" i="12"/>
  <c r="AO421" i="12"/>
  <c r="U422" i="11"/>
  <c r="AO422" i="11" s="1"/>
  <c r="U422" i="10"/>
  <c r="AO422" i="10" s="1"/>
  <c r="W107" i="16"/>
  <c r="H110" i="19" l="1"/>
  <c r="Q111" i="17"/>
  <c r="R111" i="17" s="1"/>
  <c r="S111" i="17" s="1"/>
  <c r="T111" i="17" s="1"/>
  <c r="V111" i="17" s="1"/>
  <c r="K113" i="20"/>
  <c r="P113" i="20" s="1"/>
  <c r="Q113" i="20" s="1"/>
  <c r="R113" i="20" s="1"/>
  <c r="S113" i="20" s="1"/>
  <c r="F428" i="20"/>
  <c r="Z427" i="20"/>
  <c r="J110" i="19"/>
  <c r="I110" i="19"/>
  <c r="O110" i="19"/>
  <c r="M110" i="19"/>
  <c r="L110" i="19"/>
  <c r="N110" i="19" s="1"/>
  <c r="F427" i="19"/>
  <c r="Z426" i="19"/>
  <c r="F427" i="18"/>
  <c r="Z426" i="18"/>
  <c r="Z427" i="17"/>
  <c r="AN106" i="16"/>
  <c r="AL106" i="16"/>
  <c r="AM106" i="16" s="1"/>
  <c r="V418" i="14"/>
  <c r="U422" i="16"/>
  <c r="AO422" i="16" s="1"/>
  <c r="U423" i="12"/>
  <c r="AO422" i="12"/>
  <c r="U423" i="11"/>
  <c r="AO423" i="11" s="1"/>
  <c r="U423" i="10"/>
  <c r="AO423" i="10" s="1"/>
  <c r="AB107" i="16"/>
  <c r="X107" i="16"/>
  <c r="AD107" i="16"/>
  <c r="Y107" i="16"/>
  <c r="AA107" i="16"/>
  <c r="G112" i="17" l="1"/>
  <c r="H112" i="17" s="1"/>
  <c r="G114" i="20"/>
  <c r="U114" i="20" s="1"/>
  <c r="T113" i="20"/>
  <c r="V113" i="20" s="1"/>
  <c r="K110" i="19"/>
  <c r="P110" i="19" s="1"/>
  <c r="Q110" i="19" s="1"/>
  <c r="R110" i="19" s="1"/>
  <c r="S110" i="19" s="1"/>
  <c r="T110" i="19" s="1"/>
  <c r="V110" i="19" s="1"/>
  <c r="W110" i="19" s="1"/>
  <c r="U112" i="17"/>
  <c r="Y111" i="17"/>
  <c r="W111" i="17"/>
  <c r="X111" i="17" s="1"/>
  <c r="H114" i="20"/>
  <c r="Z428" i="20"/>
  <c r="F429" i="20"/>
  <c r="F428" i="19"/>
  <c r="Z427" i="19"/>
  <c r="Z427" i="18"/>
  <c r="F428" i="18"/>
  <c r="Z428" i="17"/>
  <c r="U423" i="16"/>
  <c r="AO423" i="16" s="1"/>
  <c r="V419" i="14"/>
  <c r="Z107" i="16"/>
  <c r="AE107" i="16" s="1"/>
  <c r="U424" i="12"/>
  <c r="AO423" i="12"/>
  <c r="U424" i="11"/>
  <c r="AO424" i="11" s="1"/>
  <c r="U424" i="10"/>
  <c r="AO424" i="10" s="1"/>
  <c r="AC107" i="16"/>
  <c r="G111" i="19" l="1"/>
  <c r="U111" i="19" s="1"/>
  <c r="W113" i="20"/>
  <c r="X113" i="20" s="1"/>
  <c r="Y113" i="20"/>
  <c r="O112" i="17"/>
  <c r="L112" i="17"/>
  <c r="I112" i="17"/>
  <c r="J112" i="17"/>
  <c r="K112" i="17" s="1"/>
  <c r="M112" i="17"/>
  <c r="Z429" i="20"/>
  <c r="F430" i="20"/>
  <c r="L114" i="20"/>
  <c r="O114" i="20"/>
  <c r="J114" i="20"/>
  <c r="I114" i="20"/>
  <c r="M114" i="20"/>
  <c r="Y110" i="19"/>
  <c r="X110" i="19"/>
  <c r="H111" i="19"/>
  <c r="Z428" i="19"/>
  <c r="F429" i="19"/>
  <c r="F429" i="18"/>
  <c r="Z428" i="18"/>
  <c r="Z429" i="17"/>
  <c r="U424" i="16"/>
  <c r="AO424" i="16" s="1"/>
  <c r="V420" i="14"/>
  <c r="AF107" i="16"/>
  <c r="AG107" i="16" s="1"/>
  <c r="AH107" i="16" s="1"/>
  <c r="U425" i="12"/>
  <c r="AO424" i="12"/>
  <c r="U425" i="11"/>
  <c r="AO425" i="11" s="1"/>
  <c r="U425" i="10"/>
  <c r="AO425" i="10" s="1"/>
  <c r="V421" i="14"/>
  <c r="N112" i="17" l="1"/>
  <c r="P112" i="17"/>
  <c r="N114" i="20"/>
  <c r="Z430" i="20"/>
  <c r="F431" i="20"/>
  <c r="K114" i="20"/>
  <c r="P114" i="20" s="1"/>
  <c r="Q114" i="20" s="1"/>
  <c r="R114" i="20" s="1"/>
  <c r="S114" i="20" s="1"/>
  <c r="I111" i="19"/>
  <c r="M111" i="19"/>
  <c r="O111" i="19"/>
  <c r="L111" i="19"/>
  <c r="J111" i="19"/>
  <c r="F430" i="19"/>
  <c r="Z429" i="19"/>
  <c r="Z429" i="18"/>
  <c r="F430" i="18"/>
  <c r="Z430" i="17"/>
  <c r="V108" i="16"/>
  <c r="AJ108" i="16" s="1"/>
  <c r="AI107" i="16"/>
  <c r="AK107" i="16" s="1"/>
  <c r="U425" i="16"/>
  <c r="AO425" i="16" s="1"/>
  <c r="U426" i="12"/>
  <c r="AO425" i="12"/>
  <c r="U426" i="11"/>
  <c r="AO426" i="11" s="1"/>
  <c r="U426" i="10"/>
  <c r="AO426" i="10" s="1"/>
  <c r="W108" i="16"/>
  <c r="Q112" i="17" l="1"/>
  <c r="R112" i="17" s="1"/>
  <c r="S112" i="17" s="1"/>
  <c r="T112" i="17" s="1"/>
  <c r="V112" i="17" s="1"/>
  <c r="G115" i="20"/>
  <c r="U115" i="20" s="1"/>
  <c r="T114" i="20"/>
  <c r="G113" i="17"/>
  <c r="V114" i="20"/>
  <c r="W114" i="20" s="1"/>
  <c r="F432" i="20"/>
  <c r="Z431" i="20"/>
  <c r="P111" i="19"/>
  <c r="Q111" i="19" s="1"/>
  <c r="R111" i="19" s="1"/>
  <c r="S111" i="19" s="1"/>
  <c r="N111" i="19"/>
  <c r="K111" i="19"/>
  <c r="Z430" i="19"/>
  <c r="F431" i="19"/>
  <c r="F431" i="18"/>
  <c r="Z430" i="18"/>
  <c r="Z431" i="17"/>
  <c r="W105" i="14"/>
  <c r="V422" i="14"/>
  <c r="AL107" i="16"/>
  <c r="AM107" i="16" s="1"/>
  <c r="AN107" i="16"/>
  <c r="U426" i="16"/>
  <c r="AO426" i="16" s="1"/>
  <c r="U427" i="12"/>
  <c r="AO426" i="12"/>
  <c r="U427" i="11"/>
  <c r="AO427" i="11" s="1"/>
  <c r="U427" i="10"/>
  <c r="AO427" i="10" s="1"/>
  <c r="AD108" i="16"/>
  <c r="AA108" i="16"/>
  <c r="AB108" i="16"/>
  <c r="X108" i="16"/>
  <c r="Y108" i="16"/>
  <c r="V423" i="14"/>
  <c r="U113" i="17" l="1"/>
  <c r="H113" i="17"/>
  <c r="W112" i="17"/>
  <c r="X112" i="17" s="1"/>
  <c r="Y112" i="17"/>
  <c r="Z432" i="20"/>
  <c r="F433" i="20"/>
  <c r="H115" i="20"/>
  <c r="X114" i="20"/>
  <c r="Y114" i="20"/>
  <c r="T111" i="19"/>
  <c r="V111" i="19" s="1"/>
  <c r="W111" i="19" s="1"/>
  <c r="G112" i="19"/>
  <c r="U112" i="19" s="1"/>
  <c r="F432" i="19"/>
  <c r="Z431" i="19"/>
  <c r="Z431" i="18"/>
  <c r="F432" i="18"/>
  <c r="Z432" i="17"/>
  <c r="U427" i="16"/>
  <c r="U428" i="12"/>
  <c r="AO427" i="12"/>
  <c r="U428" i="11"/>
  <c r="AO428" i="11" s="1"/>
  <c r="U428" i="10"/>
  <c r="AO428" i="10" s="1"/>
  <c r="AC108" i="16"/>
  <c r="Z108" i="16"/>
  <c r="M113" i="17" l="1"/>
  <c r="I113" i="17"/>
  <c r="J113" i="17"/>
  <c r="K113" i="17" s="1"/>
  <c r="O113" i="17"/>
  <c r="L113" i="17"/>
  <c r="Z433" i="20"/>
  <c r="F434" i="20"/>
  <c r="O115" i="20"/>
  <c r="J115" i="20"/>
  <c r="M115" i="20"/>
  <c r="I115" i="20"/>
  <c r="L115" i="20"/>
  <c r="H112" i="19"/>
  <c r="Y111" i="19"/>
  <c r="X111" i="19"/>
  <c r="F433" i="19"/>
  <c r="Z432" i="19"/>
  <c r="Z432" i="18"/>
  <c r="F433" i="18"/>
  <c r="Z433" i="17"/>
  <c r="V424" i="14"/>
  <c r="AO427" i="16"/>
  <c r="U428" i="16"/>
  <c r="AO428" i="16" s="1"/>
  <c r="AE108" i="16"/>
  <c r="AF108" i="16" s="1"/>
  <c r="AG108" i="16" s="1"/>
  <c r="AH108" i="16" s="1"/>
  <c r="U429" i="12"/>
  <c r="AO428" i="12"/>
  <c r="U429" i="11"/>
  <c r="AO429" i="11" s="1"/>
  <c r="U429" i="10"/>
  <c r="AO429" i="10" s="1"/>
  <c r="P113" i="17" l="1"/>
  <c r="N113" i="17"/>
  <c r="N115" i="20"/>
  <c r="Z434" i="20"/>
  <c r="F435" i="20"/>
  <c r="K115" i="20"/>
  <c r="P115" i="20" s="1"/>
  <c r="Q115" i="20" s="1"/>
  <c r="R115" i="20" s="1"/>
  <c r="S115" i="20" s="1"/>
  <c r="J112" i="19"/>
  <c r="L112" i="19"/>
  <c r="I112" i="19"/>
  <c r="O112" i="19"/>
  <c r="M112" i="19"/>
  <c r="F434" i="19"/>
  <c r="Z433" i="19"/>
  <c r="Z433" i="18"/>
  <c r="F434" i="18"/>
  <c r="Z434" i="17"/>
  <c r="V109" i="16"/>
  <c r="AJ109" i="16" s="1"/>
  <c r="AI108" i="16"/>
  <c r="AK108" i="16" s="1"/>
  <c r="U429" i="16"/>
  <c r="AO429" i="16" s="1"/>
  <c r="V425" i="14"/>
  <c r="W106" i="14"/>
  <c r="U430" i="12"/>
  <c r="AO429" i="12"/>
  <c r="U430" i="11"/>
  <c r="AO430" i="11" s="1"/>
  <c r="U430" i="10"/>
  <c r="AO430" i="10" s="1"/>
  <c r="W109" i="16"/>
  <c r="V426" i="14"/>
  <c r="Q113" i="17" l="1"/>
  <c r="R113" i="17" s="1"/>
  <c r="S113" i="17" s="1"/>
  <c r="G114" i="17" s="1"/>
  <c r="K112" i="19"/>
  <c r="P112" i="19" s="1"/>
  <c r="Q112" i="19" s="1"/>
  <c r="R112" i="19" s="1"/>
  <c r="G116" i="20"/>
  <c r="U116" i="20" s="1"/>
  <c r="T115" i="20"/>
  <c r="V115" i="20" s="1"/>
  <c r="W115" i="20" s="1"/>
  <c r="F436" i="20"/>
  <c r="Z435" i="20"/>
  <c r="N112" i="19"/>
  <c r="Z434" i="19"/>
  <c r="F435" i="19"/>
  <c r="F435" i="18"/>
  <c r="Z434" i="18"/>
  <c r="Z435" i="17"/>
  <c r="AL108" i="16"/>
  <c r="AM108" i="16" s="1"/>
  <c r="AN108" i="16"/>
  <c r="U430" i="16"/>
  <c r="AO430" i="16" s="1"/>
  <c r="U431" i="12"/>
  <c r="AO430" i="12"/>
  <c r="U431" i="11"/>
  <c r="AO431" i="11" s="1"/>
  <c r="U431" i="10"/>
  <c r="AO431" i="10" s="1"/>
  <c r="X109" i="16"/>
  <c r="AA109" i="16"/>
  <c r="AD109" i="16"/>
  <c r="Y109" i="16"/>
  <c r="AB109" i="16"/>
  <c r="T113" i="17" l="1"/>
  <c r="V113" i="17" s="1"/>
  <c r="H114" i="17"/>
  <c r="U114" i="17"/>
  <c r="Y113" i="17"/>
  <c r="W113" i="17"/>
  <c r="X113" i="17" s="1"/>
  <c r="Z436" i="20"/>
  <c r="F437" i="20"/>
  <c r="H116" i="20"/>
  <c r="X115" i="20"/>
  <c r="Y115" i="20"/>
  <c r="S112" i="19"/>
  <c r="T112" i="19" s="1"/>
  <c r="V112" i="19" s="1"/>
  <c r="W112" i="19" s="1"/>
  <c r="F436" i="19"/>
  <c r="Z435" i="19"/>
  <c r="Z435" i="18"/>
  <c r="F436" i="18"/>
  <c r="Z436" i="17"/>
  <c r="U431" i="16"/>
  <c r="AO431" i="16" s="1"/>
  <c r="V427" i="14"/>
  <c r="Z109" i="16"/>
  <c r="AE109" i="16" s="1"/>
  <c r="U432" i="12"/>
  <c r="AO431" i="12"/>
  <c r="U432" i="11"/>
  <c r="AO432" i="11" s="1"/>
  <c r="U432" i="10"/>
  <c r="AO432" i="10" s="1"/>
  <c r="AC109" i="16"/>
  <c r="V428" i="14"/>
  <c r="G113" i="19" l="1"/>
  <c r="U113" i="19" s="1"/>
  <c r="O114" i="17"/>
  <c r="L114" i="17"/>
  <c r="J114" i="17"/>
  <c r="K114" i="17" s="1"/>
  <c r="I114" i="17"/>
  <c r="M114" i="17"/>
  <c r="F438" i="20"/>
  <c r="Z437" i="20"/>
  <c r="J116" i="20"/>
  <c r="M116" i="20"/>
  <c r="I116" i="20"/>
  <c r="L116" i="20"/>
  <c r="O116" i="20"/>
  <c r="H113" i="19"/>
  <c r="Y112" i="19"/>
  <c r="X112" i="19"/>
  <c r="F437" i="19"/>
  <c r="Z436" i="19"/>
  <c r="F437" i="18"/>
  <c r="Z436" i="18"/>
  <c r="Z437" i="17"/>
  <c r="U432" i="16"/>
  <c r="AO432" i="16" s="1"/>
  <c r="AF109" i="16"/>
  <c r="AG109" i="16" s="1"/>
  <c r="AH109" i="16" s="1"/>
  <c r="U433" i="12"/>
  <c r="AO432" i="12"/>
  <c r="U433" i="11"/>
  <c r="AO433" i="11" s="1"/>
  <c r="U433" i="10"/>
  <c r="AO433" i="10" s="1"/>
  <c r="N114" i="17" l="1"/>
  <c r="P114" i="17"/>
  <c r="Q114" i="17" s="1"/>
  <c r="R114" i="17" s="1"/>
  <c r="S114" i="17" s="1"/>
  <c r="K116" i="20"/>
  <c r="P116" i="20"/>
  <c r="N116" i="20"/>
  <c r="F439" i="20"/>
  <c r="Z438" i="20"/>
  <c r="J113" i="19"/>
  <c r="L113" i="19"/>
  <c r="O113" i="19"/>
  <c r="I113" i="19"/>
  <c r="M113" i="19"/>
  <c r="F438" i="19"/>
  <c r="Z437" i="19"/>
  <c r="F438" i="18"/>
  <c r="Z437" i="18"/>
  <c r="Z438" i="17"/>
  <c r="V429" i="14"/>
  <c r="V110" i="16"/>
  <c r="AJ110" i="16" s="1"/>
  <c r="AI109" i="16"/>
  <c r="AK109" i="16" s="1"/>
  <c r="U433" i="16"/>
  <c r="AO433" i="16" s="1"/>
  <c r="U434" i="12"/>
  <c r="AO433" i="12"/>
  <c r="U434" i="11"/>
  <c r="AO434" i="11" s="1"/>
  <c r="U434" i="10"/>
  <c r="AO434" i="10" s="1"/>
  <c r="T114" i="17" l="1"/>
  <c r="V114" i="17" s="1"/>
  <c r="G115" i="17"/>
  <c r="Q116" i="20"/>
  <c r="R116" i="20" s="1"/>
  <c r="S116" i="20" s="1"/>
  <c r="F440" i="20"/>
  <c r="Z439" i="20"/>
  <c r="N113" i="19"/>
  <c r="K113" i="19"/>
  <c r="P113" i="19" s="1"/>
  <c r="Q113" i="19" s="1"/>
  <c r="R113" i="19" s="1"/>
  <c r="S113" i="19" s="1"/>
  <c r="Z438" i="19"/>
  <c r="F439" i="19"/>
  <c r="F439" i="18"/>
  <c r="Z438" i="18"/>
  <c r="Z439" i="17"/>
  <c r="W110" i="16"/>
  <c r="W107" i="14"/>
  <c r="AL109" i="16"/>
  <c r="AM109" i="16" s="1"/>
  <c r="AN109" i="16"/>
  <c r="V430" i="14"/>
  <c r="U434" i="16"/>
  <c r="AO434" i="16" s="1"/>
  <c r="U435" i="12"/>
  <c r="AO434" i="12"/>
  <c r="U435" i="11"/>
  <c r="AO435" i="11" s="1"/>
  <c r="U435" i="10"/>
  <c r="AO435" i="10" s="1"/>
  <c r="AA110" i="16"/>
  <c r="Y110" i="16"/>
  <c r="X110" i="16"/>
  <c r="AB110" i="16"/>
  <c r="AD110" i="16"/>
  <c r="G117" i="20" l="1"/>
  <c r="T116" i="20"/>
  <c r="V116" i="20" s="1"/>
  <c r="U115" i="17"/>
  <c r="H115" i="17"/>
  <c r="W114" i="17"/>
  <c r="X114" i="17" s="1"/>
  <c r="Y114" i="17"/>
  <c r="Z440" i="20"/>
  <c r="F441" i="20"/>
  <c r="T113" i="19"/>
  <c r="V113" i="19" s="1"/>
  <c r="W113" i="19" s="1"/>
  <c r="G114" i="19"/>
  <c r="U114" i="19" s="1"/>
  <c r="F440" i="19"/>
  <c r="Z439" i="19"/>
  <c r="Z439" i="18"/>
  <c r="F440" i="18"/>
  <c r="Z440" i="17"/>
  <c r="U435" i="16"/>
  <c r="AO435" i="16" s="1"/>
  <c r="V431" i="14"/>
  <c r="U436" i="12"/>
  <c r="AO435" i="12"/>
  <c r="U436" i="11"/>
  <c r="AO436" i="11" s="1"/>
  <c r="U436" i="10"/>
  <c r="AO436" i="10" s="1"/>
  <c r="Z110" i="16"/>
  <c r="AE110" i="16" s="1"/>
  <c r="AC110" i="16"/>
  <c r="L115" i="17" l="1"/>
  <c r="O115" i="17"/>
  <c r="I115" i="17"/>
  <c r="M115" i="17"/>
  <c r="J115" i="17"/>
  <c r="W116" i="20"/>
  <c r="X116" i="20" s="1"/>
  <c r="Y116" i="20"/>
  <c r="U117" i="20"/>
  <c r="H117" i="20"/>
  <c r="F442" i="20"/>
  <c r="Z441" i="20"/>
  <c r="H114" i="19"/>
  <c r="Y113" i="19"/>
  <c r="X113" i="19"/>
  <c r="F441" i="19"/>
  <c r="Z440" i="19"/>
  <c r="F441" i="18"/>
  <c r="Z440" i="18"/>
  <c r="Z441" i="17"/>
  <c r="U436" i="16"/>
  <c r="AO436" i="16" s="1"/>
  <c r="V432" i="14"/>
  <c r="U437" i="12"/>
  <c r="AO436" i="12"/>
  <c r="U437" i="11"/>
  <c r="AO437" i="11" s="1"/>
  <c r="U437" i="10"/>
  <c r="AO437" i="10" s="1"/>
  <c r="AF110" i="16"/>
  <c r="AG110" i="16" s="1"/>
  <c r="AH110" i="16" s="1"/>
  <c r="K115" i="17" l="1"/>
  <c r="I117" i="20"/>
  <c r="J117" i="20"/>
  <c r="L117" i="20"/>
  <c r="O117" i="20"/>
  <c r="M117" i="20"/>
  <c r="N115" i="17"/>
  <c r="P115" i="17"/>
  <c r="Q115" i="17" s="1"/>
  <c r="R115" i="17" s="1"/>
  <c r="S115" i="17" s="1"/>
  <c r="F443" i="20"/>
  <c r="Z442" i="20"/>
  <c r="L114" i="19"/>
  <c r="M114" i="19"/>
  <c r="O114" i="19"/>
  <c r="J114" i="19"/>
  <c r="I114" i="19"/>
  <c r="F442" i="19"/>
  <c r="Z441" i="19"/>
  <c r="F442" i="18"/>
  <c r="Z441" i="18"/>
  <c r="Z442" i="17"/>
  <c r="V433" i="14"/>
  <c r="V111" i="16"/>
  <c r="AJ111" i="16" s="1"/>
  <c r="AI110" i="16"/>
  <c r="AK110" i="16" s="1"/>
  <c r="U437" i="16"/>
  <c r="AO437" i="16" s="1"/>
  <c r="U438" i="12"/>
  <c r="AO437" i="12"/>
  <c r="U438" i="11"/>
  <c r="AO438" i="11" s="1"/>
  <c r="U438" i="10"/>
  <c r="AO438" i="10" s="1"/>
  <c r="N117" i="20" l="1"/>
  <c r="T115" i="17"/>
  <c r="V115" i="17" s="1"/>
  <c r="G116" i="17"/>
  <c r="K114" i="19"/>
  <c r="K117" i="20"/>
  <c r="P117" i="20" s="1"/>
  <c r="Q117" i="20" s="1"/>
  <c r="R117" i="20" s="1"/>
  <c r="S117" i="20" s="1"/>
  <c r="F444" i="20"/>
  <c r="Z443" i="20"/>
  <c r="P114" i="19"/>
  <c r="Q114" i="19" s="1"/>
  <c r="R114" i="19" s="1"/>
  <c r="N114" i="19"/>
  <c r="Z442" i="19"/>
  <c r="F443" i="19"/>
  <c r="F443" i="18"/>
  <c r="Z442" i="18"/>
  <c r="Z443" i="17"/>
  <c r="V434" i="14"/>
  <c r="AN110" i="16"/>
  <c r="AL110" i="16"/>
  <c r="AM110" i="16" s="1"/>
  <c r="U438" i="16"/>
  <c r="AO438" i="16" s="1"/>
  <c r="W108" i="14"/>
  <c r="U439" i="12"/>
  <c r="AO438" i="12"/>
  <c r="U439" i="11"/>
  <c r="AO439" i="11" s="1"/>
  <c r="U439" i="10"/>
  <c r="AO439" i="10" s="1"/>
  <c r="W111" i="16"/>
  <c r="Y115" i="17" l="1"/>
  <c r="W115" i="17"/>
  <c r="X115" i="17" s="1"/>
  <c r="G118" i="20"/>
  <c r="T117" i="20"/>
  <c r="V117" i="20" s="1"/>
  <c r="U116" i="17"/>
  <c r="H116" i="17"/>
  <c r="Z444" i="20"/>
  <c r="F445" i="20"/>
  <c r="S114" i="19"/>
  <c r="T114" i="19" s="1"/>
  <c r="V114" i="19" s="1"/>
  <c r="W114" i="19" s="1"/>
  <c r="F444" i="19"/>
  <c r="Z443" i="19"/>
  <c r="Z443" i="18"/>
  <c r="F444" i="18"/>
  <c r="Z444" i="17"/>
  <c r="U439" i="16"/>
  <c r="AO439" i="16" s="1"/>
  <c r="V435" i="14"/>
  <c r="U440" i="12"/>
  <c r="AO439" i="12"/>
  <c r="U440" i="11"/>
  <c r="AO440" i="11" s="1"/>
  <c r="U440" i="10"/>
  <c r="AO440" i="10" s="1"/>
  <c r="X111" i="16"/>
  <c r="AD111" i="16"/>
  <c r="Y111" i="16"/>
  <c r="AA111" i="16"/>
  <c r="AB111" i="16"/>
  <c r="W117" i="20" l="1"/>
  <c r="X117" i="20" s="1"/>
  <c r="Y117" i="20"/>
  <c r="U118" i="20"/>
  <c r="H118" i="20"/>
  <c r="L116" i="17"/>
  <c r="M116" i="17"/>
  <c r="J116" i="17"/>
  <c r="K116" i="17" s="1"/>
  <c r="I116" i="17"/>
  <c r="O116" i="17"/>
  <c r="F446" i="20"/>
  <c r="Z445" i="20"/>
  <c r="Y114" i="19"/>
  <c r="X114" i="19"/>
  <c r="G115" i="19"/>
  <c r="U115" i="19" s="1"/>
  <c r="F445" i="19"/>
  <c r="Z444" i="19"/>
  <c r="F445" i="18"/>
  <c r="Z444" i="18"/>
  <c r="Z445" i="17"/>
  <c r="U440" i="16"/>
  <c r="AO440" i="16" s="1"/>
  <c r="V436" i="14"/>
  <c r="Z111" i="16"/>
  <c r="AE111" i="16" s="1"/>
  <c r="U441" i="12"/>
  <c r="AO440" i="12"/>
  <c r="U441" i="11"/>
  <c r="AO441" i="11" s="1"/>
  <c r="U441" i="10"/>
  <c r="AO441" i="10" s="1"/>
  <c r="AC111" i="16"/>
  <c r="V437" i="14"/>
  <c r="O118" i="20" l="1"/>
  <c r="M118" i="20"/>
  <c r="J118" i="20"/>
  <c r="K118" i="20" s="1"/>
  <c r="L118" i="20"/>
  <c r="I118" i="20"/>
  <c r="P116" i="17"/>
  <c r="N116" i="17"/>
  <c r="Z446" i="20"/>
  <c r="F447" i="20"/>
  <c r="H115" i="19"/>
  <c r="F446" i="19"/>
  <c r="Z445" i="19"/>
  <c r="F446" i="18"/>
  <c r="Z445" i="18"/>
  <c r="Z446" i="17"/>
  <c r="U441" i="16"/>
  <c r="AO441" i="16" s="1"/>
  <c r="AF111" i="16"/>
  <c r="AG111" i="16" s="1"/>
  <c r="AH111" i="16" s="1"/>
  <c r="U442" i="12"/>
  <c r="AO441" i="12"/>
  <c r="U442" i="11"/>
  <c r="AO442" i="11" s="1"/>
  <c r="U442" i="10"/>
  <c r="AO442" i="10" s="1"/>
  <c r="V438" i="14"/>
  <c r="N118" i="20" l="1"/>
  <c r="Q116" i="17"/>
  <c r="R116" i="17" s="1"/>
  <c r="S116" i="17" s="1"/>
  <c r="P118" i="20"/>
  <c r="Q118" i="20" s="1"/>
  <c r="R118" i="20" s="1"/>
  <c r="S118" i="20" s="1"/>
  <c r="F448" i="20"/>
  <c r="Z447" i="20"/>
  <c r="O115" i="19"/>
  <c r="I115" i="19"/>
  <c r="M115" i="19"/>
  <c r="L115" i="19"/>
  <c r="J115" i="19"/>
  <c r="Z446" i="19"/>
  <c r="F447" i="19"/>
  <c r="F447" i="18"/>
  <c r="Z446" i="18"/>
  <c r="Z447" i="17"/>
  <c r="V112" i="16"/>
  <c r="AJ112" i="16" s="1"/>
  <c r="AI111" i="16"/>
  <c r="AK111" i="16" s="1"/>
  <c r="U442" i="16"/>
  <c r="W109" i="14"/>
  <c r="U443" i="12"/>
  <c r="AO442" i="12"/>
  <c r="U443" i="11"/>
  <c r="AO443" i="11" s="1"/>
  <c r="U443" i="10"/>
  <c r="AO443" i="10" s="1"/>
  <c r="W112" i="16"/>
  <c r="K115" i="19" l="1"/>
  <c r="T116" i="17"/>
  <c r="V116" i="17" s="1"/>
  <c r="G117" i="17"/>
  <c r="G119" i="20"/>
  <c r="T118" i="20"/>
  <c r="V118" i="20" s="1"/>
  <c r="N115" i="19"/>
  <c r="Z448" i="20"/>
  <c r="F449" i="20"/>
  <c r="P115" i="19"/>
  <c r="F448" i="19"/>
  <c r="Z447" i="19"/>
  <c r="Z447" i="18"/>
  <c r="F448" i="18"/>
  <c r="Z448" i="17"/>
  <c r="AL111" i="16"/>
  <c r="AM111" i="16" s="1"/>
  <c r="AN111" i="16"/>
  <c r="V439" i="14"/>
  <c r="AO442" i="16"/>
  <c r="U443" i="16"/>
  <c r="AO443" i="16" s="1"/>
  <c r="U444" i="12"/>
  <c r="AO443" i="12"/>
  <c r="U444" i="11"/>
  <c r="AO444" i="11" s="1"/>
  <c r="U444" i="10"/>
  <c r="AO444" i="10" s="1"/>
  <c r="AB112" i="16"/>
  <c r="AA112" i="16"/>
  <c r="X112" i="16"/>
  <c r="AD112" i="16"/>
  <c r="Y112" i="16"/>
  <c r="Q115" i="19" l="1"/>
  <c r="R115" i="19" s="1"/>
  <c r="U119" i="20"/>
  <c r="H119" i="20"/>
  <c r="U117" i="17"/>
  <c r="H117" i="17"/>
  <c r="Y116" i="17"/>
  <c r="W116" i="17"/>
  <c r="X116" i="17" s="1"/>
  <c r="W118" i="20"/>
  <c r="X118" i="20" s="1"/>
  <c r="Y118" i="20"/>
  <c r="Z449" i="20"/>
  <c r="F450" i="20"/>
  <c r="S115" i="19"/>
  <c r="T115" i="19" s="1"/>
  <c r="V115" i="19" s="1"/>
  <c r="W115" i="19" s="1"/>
  <c r="F449" i="19"/>
  <c r="Z448" i="19"/>
  <c r="Z448" i="18"/>
  <c r="F449" i="18"/>
  <c r="Z449" i="17"/>
  <c r="U444" i="16"/>
  <c r="AO444" i="16" s="1"/>
  <c r="V440" i="14"/>
  <c r="U445" i="12"/>
  <c r="AO444" i="12"/>
  <c r="U445" i="11"/>
  <c r="AO445" i="11" s="1"/>
  <c r="U445" i="10"/>
  <c r="AO445" i="10" s="1"/>
  <c r="AC112" i="16"/>
  <c r="Z112" i="16"/>
  <c r="V441" i="14"/>
  <c r="L117" i="17" l="1"/>
  <c r="O117" i="17"/>
  <c r="I117" i="17"/>
  <c r="M117" i="17"/>
  <c r="J117" i="17"/>
  <c r="M119" i="20"/>
  <c r="O119" i="20"/>
  <c r="L119" i="20"/>
  <c r="N119" i="20" s="1"/>
  <c r="J119" i="20"/>
  <c r="I119" i="20"/>
  <c r="Z450" i="20"/>
  <c r="F451" i="20"/>
  <c r="X115" i="19"/>
  <c r="Y115" i="19"/>
  <c r="G116" i="19"/>
  <c r="U116" i="19" s="1"/>
  <c r="F450" i="19"/>
  <c r="Z449" i="19"/>
  <c r="F450" i="18"/>
  <c r="Z449" i="18"/>
  <c r="Z450" i="17"/>
  <c r="U445" i="16"/>
  <c r="AO445" i="16" s="1"/>
  <c r="AE112" i="16"/>
  <c r="AF112" i="16" s="1"/>
  <c r="AG112" i="16" s="1"/>
  <c r="AH112" i="16" s="1"/>
  <c r="U446" i="12"/>
  <c r="AO445" i="12"/>
  <c r="U446" i="11"/>
  <c r="AO446" i="11" s="1"/>
  <c r="U446" i="10"/>
  <c r="AO446" i="10" s="1"/>
  <c r="K119" i="20" l="1"/>
  <c r="P119" i="20"/>
  <c r="Q119" i="20" s="1"/>
  <c r="R119" i="20" s="1"/>
  <c r="S119" i="20" s="1"/>
  <c r="P117" i="17"/>
  <c r="Q117" i="17" s="1"/>
  <c r="R117" i="17" s="1"/>
  <c r="S117" i="17" s="1"/>
  <c r="K117" i="17"/>
  <c r="N117" i="17"/>
  <c r="F452" i="20"/>
  <c r="Z451" i="20"/>
  <c r="H116" i="19"/>
  <c r="Z450" i="19"/>
  <c r="F451" i="19"/>
  <c r="Z450" i="18"/>
  <c r="F451" i="18"/>
  <c r="Z451" i="17"/>
  <c r="V113" i="16"/>
  <c r="AJ113" i="16" s="1"/>
  <c r="AI112" i="16"/>
  <c r="AK112" i="16" s="1"/>
  <c r="U446" i="16"/>
  <c r="V442" i="14"/>
  <c r="W110" i="14"/>
  <c r="U447" i="12"/>
  <c r="AO446" i="12"/>
  <c r="U447" i="11"/>
  <c r="AO447" i="11" s="1"/>
  <c r="U447" i="10"/>
  <c r="AO447" i="10" s="1"/>
  <c r="W113" i="16"/>
  <c r="T117" i="17" l="1"/>
  <c r="V117" i="17" s="1"/>
  <c r="G118" i="17"/>
  <c r="G120" i="20"/>
  <c r="T119" i="20"/>
  <c r="V119" i="20" s="1"/>
  <c r="F453" i="20"/>
  <c r="Z452" i="20"/>
  <c r="O116" i="19"/>
  <c r="J116" i="19"/>
  <c r="I116" i="19"/>
  <c r="L116" i="19"/>
  <c r="M116" i="19"/>
  <c r="F452" i="19"/>
  <c r="Z451" i="19"/>
  <c r="F452" i="18"/>
  <c r="Z451" i="18"/>
  <c r="Z452" i="17"/>
  <c r="AL112" i="16"/>
  <c r="AM112" i="16" s="1"/>
  <c r="AN112" i="16"/>
  <c r="V443" i="14"/>
  <c r="AO446" i="16"/>
  <c r="U447" i="16"/>
  <c r="AO447" i="16" s="1"/>
  <c r="U448" i="12"/>
  <c r="AO447" i="12"/>
  <c r="U448" i="11"/>
  <c r="AO448" i="11" s="1"/>
  <c r="U448" i="10"/>
  <c r="AO448" i="10" s="1"/>
  <c r="AD113" i="16"/>
  <c r="X113" i="16"/>
  <c r="AA113" i="16"/>
  <c r="AB113" i="16"/>
  <c r="Y113" i="16"/>
  <c r="V444" i="14"/>
  <c r="U120" i="20" l="1"/>
  <c r="H120" i="20"/>
  <c r="W119" i="20"/>
  <c r="X119" i="20" s="1"/>
  <c r="Y119" i="20"/>
  <c r="H118" i="17"/>
  <c r="U118" i="17"/>
  <c r="N116" i="19"/>
  <c r="K116" i="19"/>
  <c r="P116" i="19" s="1"/>
  <c r="Y117" i="17"/>
  <c r="W117" i="17"/>
  <c r="X117" i="17" s="1"/>
  <c r="F454" i="20"/>
  <c r="Z453" i="20"/>
  <c r="F453" i="19"/>
  <c r="Z452" i="19"/>
  <c r="F453" i="18"/>
  <c r="Z452" i="18"/>
  <c r="Z453" i="17"/>
  <c r="U448" i="16"/>
  <c r="AO448" i="16" s="1"/>
  <c r="U449" i="12"/>
  <c r="AO448" i="12"/>
  <c r="U449" i="11"/>
  <c r="AO449" i="11" s="1"/>
  <c r="U449" i="10"/>
  <c r="AO449" i="10" s="1"/>
  <c r="AC113" i="16"/>
  <c r="Z113" i="16"/>
  <c r="J120" i="20" l="1"/>
  <c r="O120" i="20"/>
  <c r="L120" i="20"/>
  <c r="M120" i="20"/>
  <c r="I120" i="20"/>
  <c r="Q116" i="19"/>
  <c r="R116" i="19" s="1"/>
  <c r="S116" i="19" s="1"/>
  <c r="T116" i="19" s="1"/>
  <c r="V116" i="19" s="1"/>
  <c r="W116" i="19" s="1"/>
  <c r="X116" i="19" s="1"/>
  <c r="I118" i="17"/>
  <c r="J118" i="17"/>
  <c r="M118" i="17"/>
  <c r="O118" i="17"/>
  <c r="L118" i="17"/>
  <c r="F455" i="20"/>
  <c r="Z454" i="20"/>
  <c r="F454" i="19"/>
  <c r="Z453" i="19"/>
  <c r="Z453" i="18"/>
  <c r="F454" i="18"/>
  <c r="Z454" i="17"/>
  <c r="U449" i="16"/>
  <c r="AO449" i="16" s="1"/>
  <c r="V445" i="14"/>
  <c r="AE113" i="16"/>
  <c r="AF113" i="16" s="1"/>
  <c r="AG113" i="16" s="1"/>
  <c r="AH113" i="16" s="1"/>
  <c r="U450" i="12"/>
  <c r="AO449" i="12"/>
  <c r="U450" i="11"/>
  <c r="AO450" i="11" s="1"/>
  <c r="U450" i="10"/>
  <c r="AO450" i="10" s="1"/>
  <c r="N118" i="17" l="1"/>
  <c r="N120" i="20"/>
  <c r="Y116" i="19"/>
  <c r="K118" i="17"/>
  <c r="P118" i="17" s="1"/>
  <c r="Q118" i="17" s="1"/>
  <c r="R118" i="17" s="1"/>
  <c r="S118" i="17" s="1"/>
  <c r="G117" i="19"/>
  <c r="U117" i="19" s="1"/>
  <c r="K120" i="20"/>
  <c r="P120" i="20" s="1"/>
  <c r="Q120" i="20" s="1"/>
  <c r="R120" i="20" s="1"/>
  <c r="S120" i="20" s="1"/>
  <c r="T120" i="20" s="1"/>
  <c r="V120" i="20" s="1"/>
  <c r="Z455" i="20"/>
  <c r="F456" i="20"/>
  <c r="F455" i="19"/>
  <c r="Z454" i="19"/>
  <c r="Z454" i="18"/>
  <c r="F455" i="18"/>
  <c r="Z455" i="17"/>
  <c r="V114" i="16"/>
  <c r="AJ114" i="16" s="1"/>
  <c r="AI113" i="16"/>
  <c r="AK113" i="16" s="1"/>
  <c r="U450" i="16"/>
  <c r="AO450" i="16" s="1"/>
  <c r="V446" i="14"/>
  <c r="U451" i="12"/>
  <c r="AO450" i="12"/>
  <c r="U451" i="11"/>
  <c r="AO451" i="11" s="1"/>
  <c r="U451" i="10"/>
  <c r="AO451" i="10" s="1"/>
  <c r="V447" i="14"/>
  <c r="W120" i="20" l="1"/>
  <c r="X120" i="20" s="1"/>
  <c r="Y120" i="20"/>
  <c r="T118" i="17"/>
  <c r="V118" i="17" s="1"/>
  <c r="G119" i="17"/>
  <c r="H117" i="19"/>
  <c r="G121" i="20"/>
  <c r="U121" i="20" s="1"/>
  <c r="Z456" i="20"/>
  <c r="F457" i="20"/>
  <c r="J117" i="19"/>
  <c r="L117" i="19"/>
  <c r="I117" i="19"/>
  <c r="M117" i="19"/>
  <c r="O117" i="19"/>
  <c r="Z455" i="19"/>
  <c r="F456" i="19"/>
  <c r="F456" i="18"/>
  <c r="Z455" i="18"/>
  <c r="Z456" i="17"/>
  <c r="W111" i="14"/>
  <c r="W114" i="16"/>
  <c r="AL113" i="16"/>
  <c r="AM113" i="16" s="1"/>
  <c r="AN113" i="16"/>
  <c r="U451" i="16"/>
  <c r="AO451" i="16" s="1"/>
  <c r="U452" i="12"/>
  <c r="AO451" i="12"/>
  <c r="U452" i="11"/>
  <c r="AO452" i="11" s="1"/>
  <c r="U452" i="10"/>
  <c r="AO452" i="10" s="1"/>
  <c r="AA114" i="16"/>
  <c r="Y114" i="16"/>
  <c r="AB114" i="16"/>
  <c r="AD114" i="16"/>
  <c r="X114" i="16"/>
  <c r="V448" i="14"/>
  <c r="H119" i="17" l="1"/>
  <c r="U119" i="17"/>
  <c r="H121" i="20"/>
  <c r="O121" i="20" s="1"/>
  <c r="Y118" i="17"/>
  <c r="W118" i="17"/>
  <c r="X118" i="17" s="1"/>
  <c r="J121" i="20"/>
  <c r="Z457" i="20"/>
  <c r="F458" i="20"/>
  <c r="N117" i="19"/>
  <c r="K117" i="19"/>
  <c r="P117" i="19" s="1"/>
  <c r="Q117" i="19" s="1"/>
  <c r="R117" i="19" s="1"/>
  <c r="S117" i="19" s="1"/>
  <c r="F457" i="19"/>
  <c r="Z456" i="19"/>
  <c r="F457" i="18"/>
  <c r="Z456" i="18"/>
  <c r="Z457" i="17"/>
  <c r="U452" i="16"/>
  <c r="AO452" i="16" s="1"/>
  <c r="Z114" i="16"/>
  <c r="AE114" i="16" s="1"/>
  <c r="U453" i="12"/>
  <c r="AO452" i="12"/>
  <c r="U453" i="11"/>
  <c r="AO453" i="11" s="1"/>
  <c r="U453" i="10"/>
  <c r="AO453" i="10" s="1"/>
  <c r="AC114" i="16"/>
  <c r="I121" i="20" l="1"/>
  <c r="K121" i="20" s="1"/>
  <c r="P121" i="20" s="1"/>
  <c r="L121" i="20"/>
  <c r="N121" i="20" s="1"/>
  <c r="Q121" i="20" s="1"/>
  <c r="R121" i="20" s="1"/>
  <c r="S121" i="20" s="1"/>
  <c r="T121" i="20" s="1"/>
  <c r="M121" i="20"/>
  <c r="I119" i="17"/>
  <c r="J119" i="17"/>
  <c r="O119" i="17"/>
  <c r="M119" i="17"/>
  <c r="L119" i="17"/>
  <c r="F459" i="20"/>
  <c r="Z458" i="20"/>
  <c r="T117" i="19"/>
  <c r="V117" i="19" s="1"/>
  <c r="W117" i="19" s="1"/>
  <c r="G118" i="19"/>
  <c r="U118" i="19" s="1"/>
  <c r="F458" i="19"/>
  <c r="Z457" i="19"/>
  <c r="Z457" i="18"/>
  <c r="F458" i="18"/>
  <c r="Z458" i="17"/>
  <c r="U453" i="16"/>
  <c r="AO453" i="16" s="1"/>
  <c r="V449" i="14"/>
  <c r="AF114" i="16"/>
  <c r="AG114" i="16" s="1"/>
  <c r="AH114" i="16" s="1"/>
  <c r="U454" i="12"/>
  <c r="AO453" i="12"/>
  <c r="U454" i="11"/>
  <c r="AO454" i="11" s="1"/>
  <c r="U454" i="10"/>
  <c r="AO454" i="10" s="1"/>
  <c r="K119" i="17" l="1"/>
  <c r="N119" i="17"/>
  <c r="P119" i="17"/>
  <c r="Q119" i="17" s="1"/>
  <c r="R119" i="17" s="1"/>
  <c r="S119" i="17" s="1"/>
  <c r="G122" i="20"/>
  <c r="U122" i="20" s="1"/>
  <c r="V121" i="20"/>
  <c r="F460" i="20"/>
  <c r="Z459" i="20"/>
  <c r="H118" i="19"/>
  <c r="X117" i="19"/>
  <c r="Y117" i="19"/>
  <c r="F459" i="19"/>
  <c r="Z458" i="19"/>
  <c r="Z458" i="18"/>
  <c r="F459" i="18"/>
  <c r="Z459" i="17"/>
  <c r="V115" i="16"/>
  <c r="AJ115" i="16" s="1"/>
  <c r="AI114" i="16"/>
  <c r="AK114" i="16" s="1"/>
  <c r="U454" i="16"/>
  <c r="AO454" i="16" s="1"/>
  <c r="V450" i="14"/>
  <c r="W112" i="14"/>
  <c r="U455" i="12"/>
  <c r="AO454" i="12"/>
  <c r="U455" i="11"/>
  <c r="AO455" i="11" s="1"/>
  <c r="U455" i="10"/>
  <c r="AO455" i="10" s="1"/>
  <c r="V451" i="14"/>
  <c r="T119" i="17" l="1"/>
  <c r="V119" i="17" s="1"/>
  <c r="G120" i="17"/>
  <c r="Y121" i="20"/>
  <c r="W121" i="20"/>
  <c r="X121" i="20" s="1"/>
  <c r="H122" i="20"/>
  <c r="L122" i="20"/>
  <c r="O122" i="20"/>
  <c r="J122" i="20"/>
  <c r="M122" i="20"/>
  <c r="I122" i="20"/>
  <c r="Z460" i="20"/>
  <c r="F461" i="20"/>
  <c r="O118" i="19"/>
  <c r="I118" i="19"/>
  <c r="L118" i="19"/>
  <c r="J118" i="19"/>
  <c r="M118" i="19"/>
  <c r="Z459" i="19"/>
  <c r="F460" i="19"/>
  <c r="F460" i="18"/>
  <c r="Z459" i="18"/>
  <c r="Z460" i="17"/>
  <c r="W115" i="16"/>
  <c r="AN114" i="16"/>
  <c r="AL114" i="16"/>
  <c r="AM114" i="16" s="1"/>
  <c r="U455" i="16"/>
  <c r="AO455" i="16" s="1"/>
  <c r="U456" i="12"/>
  <c r="AO455" i="12"/>
  <c r="U456" i="11"/>
  <c r="AO456" i="11" s="1"/>
  <c r="U456" i="10"/>
  <c r="AO456" i="10" s="1"/>
  <c r="AB115" i="16"/>
  <c r="AA115" i="16"/>
  <c r="Y115" i="16"/>
  <c r="X115" i="16"/>
  <c r="AD115" i="16"/>
  <c r="V452" i="14"/>
  <c r="K118" i="19" l="1"/>
  <c r="P118" i="19" s="1"/>
  <c r="K122" i="20"/>
  <c r="U120" i="17"/>
  <c r="H120" i="17"/>
  <c r="Y119" i="17"/>
  <c r="W119" i="17"/>
  <c r="X119" i="17" s="1"/>
  <c r="P122" i="20"/>
  <c r="Z461" i="20"/>
  <c r="F462" i="20"/>
  <c r="N122" i="20"/>
  <c r="N118" i="19"/>
  <c r="Q118" i="19" s="1"/>
  <c r="R118" i="19" s="1"/>
  <c r="S118" i="19" s="1"/>
  <c r="F461" i="19"/>
  <c r="Z460" i="19"/>
  <c r="F461" i="18"/>
  <c r="Z460" i="18"/>
  <c r="Z461" i="17"/>
  <c r="U456" i="16"/>
  <c r="AO456" i="16" s="1"/>
  <c r="U457" i="12"/>
  <c r="AO456" i="12"/>
  <c r="U457" i="11"/>
  <c r="AO457" i="11" s="1"/>
  <c r="U457" i="10"/>
  <c r="AO457" i="10" s="1"/>
  <c r="Z115" i="16"/>
  <c r="AE115" i="16" s="1"/>
  <c r="AC115" i="16"/>
  <c r="J120" i="17" l="1"/>
  <c r="M120" i="17"/>
  <c r="I120" i="17"/>
  <c r="O120" i="17"/>
  <c r="L120" i="17"/>
  <c r="F463" i="20"/>
  <c r="Z462" i="20"/>
  <c r="Q122" i="20"/>
  <c r="R122" i="20" s="1"/>
  <c r="S122" i="20" s="1"/>
  <c r="T118" i="19"/>
  <c r="V118" i="19" s="1"/>
  <c r="W118" i="19" s="1"/>
  <c r="G119" i="19"/>
  <c r="U119" i="19" s="1"/>
  <c r="F462" i="19"/>
  <c r="Z461" i="19"/>
  <c r="Z461" i="18"/>
  <c r="F462" i="18"/>
  <c r="Z462" i="17"/>
  <c r="U457" i="16"/>
  <c r="AO457" i="16" s="1"/>
  <c r="V453" i="14"/>
  <c r="AF115" i="16"/>
  <c r="AG115" i="16" s="1"/>
  <c r="AH115" i="16" s="1"/>
  <c r="U458" i="12"/>
  <c r="AO457" i="12"/>
  <c r="U458" i="11"/>
  <c r="AO458" i="11" s="1"/>
  <c r="U458" i="10"/>
  <c r="AO458" i="10" s="1"/>
  <c r="N120" i="17" l="1"/>
  <c r="G123" i="20"/>
  <c r="U123" i="20" s="1"/>
  <c r="T122" i="20"/>
  <c r="V122" i="20" s="1"/>
  <c r="W122" i="20" s="1"/>
  <c r="K120" i="17"/>
  <c r="P120" i="17" s="1"/>
  <c r="Q120" i="17" s="1"/>
  <c r="R120" i="17" s="1"/>
  <c r="S120" i="17" s="1"/>
  <c r="F464" i="20"/>
  <c r="Z463" i="20"/>
  <c r="H119" i="19"/>
  <c r="X118" i="19"/>
  <c r="Y118" i="19"/>
  <c r="F463" i="19"/>
  <c r="Z462" i="19"/>
  <c r="Z462" i="18"/>
  <c r="F463" i="18"/>
  <c r="Z463" i="17"/>
  <c r="V116" i="16"/>
  <c r="AJ116" i="16" s="1"/>
  <c r="AI115" i="16"/>
  <c r="AK115" i="16" s="1"/>
  <c r="U458" i="16"/>
  <c r="V454" i="14"/>
  <c r="W113" i="14"/>
  <c r="AO458" i="12"/>
  <c r="U459" i="12"/>
  <c r="U459" i="11"/>
  <c r="AO459" i="11" s="1"/>
  <c r="U459" i="10"/>
  <c r="AO459" i="10" s="1"/>
  <c r="W116" i="16"/>
  <c r="T120" i="17" l="1"/>
  <c r="V120" i="17" s="1"/>
  <c r="G121" i="17"/>
  <c r="Z464" i="20"/>
  <c r="F465" i="20"/>
  <c r="H123" i="20"/>
  <c r="X122" i="20"/>
  <c r="Y122" i="20"/>
  <c r="J119" i="19"/>
  <c r="I119" i="19"/>
  <c r="M119" i="19"/>
  <c r="L119" i="19"/>
  <c r="O119" i="19"/>
  <c r="Z463" i="19"/>
  <c r="F464" i="19"/>
  <c r="F464" i="18"/>
  <c r="Z463" i="18"/>
  <c r="Z464" i="17"/>
  <c r="AL115" i="16"/>
  <c r="AM115" i="16" s="1"/>
  <c r="AN115" i="16"/>
  <c r="V455" i="14"/>
  <c r="AO458" i="16"/>
  <c r="U459" i="16"/>
  <c r="AO459" i="16" s="1"/>
  <c r="AO459" i="12"/>
  <c r="U460" i="12"/>
  <c r="U460" i="11"/>
  <c r="AO460" i="11" s="1"/>
  <c r="U460" i="10"/>
  <c r="AO460" i="10" s="1"/>
  <c r="X116" i="16"/>
  <c r="AD116" i="16"/>
  <c r="AA116" i="16"/>
  <c r="AB116" i="16"/>
  <c r="Y116" i="16"/>
  <c r="V456" i="14"/>
  <c r="N119" i="19" l="1"/>
  <c r="H121" i="17"/>
  <c r="U121" i="17"/>
  <c r="Y120" i="17"/>
  <c r="W120" i="17"/>
  <c r="X120" i="17" s="1"/>
  <c r="Z465" i="20"/>
  <c r="F466" i="20"/>
  <c r="O123" i="20"/>
  <c r="J123" i="20"/>
  <c r="M123" i="20"/>
  <c r="I123" i="20"/>
  <c r="L123" i="20"/>
  <c r="K119" i="19"/>
  <c r="P119" i="19" s="1"/>
  <c r="Q119" i="19" s="1"/>
  <c r="R119" i="19" s="1"/>
  <c r="F465" i="19"/>
  <c r="Z464" i="19"/>
  <c r="F465" i="18"/>
  <c r="Z464" i="18"/>
  <c r="Z465" i="17"/>
  <c r="U460" i="16"/>
  <c r="Z116" i="16"/>
  <c r="AE116" i="16" s="1"/>
  <c r="AO460" i="12"/>
  <c r="U461" i="12"/>
  <c r="U461" i="11"/>
  <c r="AO461" i="11" s="1"/>
  <c r="U461" i="10"/>
  <c r="AO461" i="10" s="1"/>
  <c r="AC116" i="16"/>
  <c r="M121" i="17" l="1"/>
  <c r="L121" i="17"/>
  <c r="O121" i="17"/>
  <c r="I121" i="17"/>
  <c r="J121" i="17"/>
  <c r="N123" i="20"/>
  <c r="F467" i="20"/>
  <c r="Z466" i="20"/>
  <c r="K123" i="20"/>
  <c r="P123" i="20" s="1"/>
  <c r="Q123" i="20" s="1"/>
  <c r="R123" i="20" s="1"/>
  <c r="S123" i="20" s="1"/>
  <c r="S119" i="19"/>
  <c r="T119" i="19" s="1"/>
  <c r="V119" i="19" s="1"/>
  <c r="W119" i="19" s="1"/>
  <c r="F466" i="19"/>
  <c r="Z465" i="19"/>
  <c r="Z465" i="18"/>
  <c r="F466" i="18"/>
  <c r="Z466" i="17"/>
  <c r="V457" i="14"/>
  <c r="AO460" i="16"/>
  <c r="U461" i="16"/>
  <c r="AO461" i="16" s="1"/>
  <c r="AF116" i="16"/>
  <c r="AG116" i="16" s="1"/>
  <c r="AH116" i="16" s="1"/>
  <c r="AO461" i="12"/>
  <c r="U462" i="12"/>
  <c r="U462" i="11"/>
  <c r="AO462" i="11" s="1"/>
  <c r="U462" i="10"/>
  <c r="AO462" i="10" s="1"/>
  <c r="N121" i="17" l="1"/>
  <c r="G124" i="20"/>
  <c r="U124" i="20" s="1"/>
  <c r="T123" i="20"/>
  <c r="V123" i="20" s="1"/>
  <c r="W123" i="20" s="1"/>
  <c r="K121" i="17"/>
  <c r="P121" i="17" s="1"/>
  <c r="Q121" i="17" s="1"/>
  <c r="R121" i="17" s="1"/>
  <c r="S121" i="17" s="1"/>
  <c r="F468" i="20"/>
  <c r="Z467" i="20"/>
  <c r="X119" i="19"/>
  <c r="Y119" i="19"/>
  <c r="G120" i="19"/>
  <c r="U120" i="19" s="1"/>
  <c r="F467" i="19"/>
  <c r="Z466" i="19"/>
  <c r="F467" i="18"/>
  <c r="Z466" i="18"/>
  <c r="Z467" i="17"/>
  <c r="V117" i="16"/>
  <c r="AJ117" i="16" s="1"/>
  <c r="AI116" i="16"/>
  <c r="AK116" i="16" s="1"/>
  <c r="V458" i="14"/>
  <c r="U462" i="16"/>
  <c r="AO462" i="16" s="1"/>
  <c r="W114" i="14"/>
  <c r="AO462" i="12"/>
  <c r="U463" i="12"/>
  <c r="U463" i="11"/>
  <c r="AO463" i="11" s="1"/>
  <c r="U463" i="10"/>
  <c r="AO463" i="10" s="1"/>
  <c r="W117" i="16"/>
  <c r="T121" i="17" l="1"/>
  <c r="V121" i="17" s="1"/>
  <c r="G122" i="17"/>
  <c r="Z468" i="20"/>
  <c r="F469" i="20"/>
  <c r="H124" i="20"/>
  <c r="X123" i="20"/>
  <c r="Y123" i="20"/>
  <c r="H120" i="19"/>
  <c r="Z467" i="19"/>
  <c r="F468" i="19"/>
  <c r="F468" i="18"/>
  <c r="Z467" i="18"/>
  <c r="Z468" i="17"/>
  <c r="V459" i="14"/>
  <c r="AL116" i="16"/>
  <c r="AM116" i="16" s="1"/>
  <c r="AN116" i="16"/>
  <c r="U463" i="16"/>
  <c r="AO463" i="16" s="1"/>
  <c r="AO463" i="12"/>
  <c r="U464" i="12"/>
  <c r="U464" i="11"/>
  <c r="AO464" i="11" s="1"/>
  <c r="U464" i="10"/>
  <c r="AO464" i="10" s="1"/>
  <c r="X117" i="16"/>
  <c r="AA117" i="16"/>
  <c r="AB117" i="16"/>
  <c r="Y117" i="16"/>
  <c r="AD117" i="16"/>
  <c r="U122" i="17" l="1"/>
  <c r="H122" i="17"/>
  <c r="Y121" i="17"/>
  <c r="W121" i="17"/>
  <c r="X121" i="17" s="1"/>
  <c r="Z469" i="20"/>
  <c r="F470" i="20"/>
  <c r="J124" i="20"/>
  <c r="K124" i="20" s="1"/>
  <c r="M124" i="20"/>
  <c r="I124" i="20"/>
  <c r="L124" i="20"/>
  <c r="O124" i="20"/>
  <c r="I120" i="19"/>
  <c r="J120" i="19"/>
  <c r="L120" i="19"/>
  <c r="O120" i="19"/>
  <c r="M120" i="19"/>
  <c r="F469" i="19"/>
  <c r="Z468" i="19"/>
  <c r="F469" i="18"/>
  <c r="Z468" i="18"/>
  <c r="Z469" i="17"/>
  <c r="V460" i="14"/>
  <c r="U464" i="16"/>
  <c r="AO464" i="16" s="1"/>
  <c r="Z117" i="16"/>
  <c r="AE117" i="16" s="1"/>
  <c r="AO464" i="12"/>
  <c r="U465" i="12"/>
  <c r="U465" i="11"/>
  <c r="AO465" i="11" s="1"/>
  <c r="U465" i="10"/>
  <c r="AO465" i="10" s="1"/>
  <c r="AC117" i="16"/>
  <c r="N120" i="19" l="1"/>
  <c r="K120" i="19"/>
  <c r="J122" i="17"/>
  <c r="I122" i="17"/>
  <c r="L122" i="17"/>
  <c r="O122" i="17"/>
  <c r="M122" i="17"/>
  <c r="F471" i="20"/>
  <c r="Z470" i="20"/>
  <c r="P124" i="20"/>
  <c r="N124" i="20"/>
  <c r="P120" i="19"/>
  <c r="Q120" i="19" s="1"/>
  <c r="R120" i="19" s="1"/>
  <c r="F470" i="19"/>
  <c r="Z469" i="19"/>
  <c r="F470" i="18"/>
  <c r="Z469" i="18"/>
  <c r="Z470" i="17"/>
  <c r="U465" i="16"/>
  <c r="AO465" i="16" s="1"/>
  <c r="V461" i="14"/>
  <c r="AF117" i="16"/>
  <c r="AG117" i="16" s="1"/>
  <c r="AH117" i="16" s="1"/>
  <c r="AO465" i="12"/>
  <c r="U466" i="12"/>
  <c r="U466" i="11"/>
  <c r="AO466" i="11" s="1"/>
  <c r="U466" i="10"/>
  <c r="AO466" i="10" s="1"/>
  <c r="V462" i="14"/>
  <c r="N122" i="17" l="1"/>
  <c r="K122" i="17"/>
  <c r="P122" i="17"/>
  <c r="Q122" i="17" s="1"/>
  <c r="R122" i="17" s="1"/>
  <c r="S122" i="17" s="1"/>
  <c r="Q124" i="20"/>
  <c r="R124" i="20" s="1"/>
  <c r="S124" i="20" s="1"/>
  <c r="F472" i="20"/>
  <c r="Z471" i="20"/>
  <c r="S120" i="19"/>
  <c r="T120" i="19" s="1"/>
  <c r="V120" i="19" s="1"/>
  <c r="W120" i="19" s="1"/>
  <c r="F471" i="19"/>
  <c r="Z470" i="19"/>
  <c r="Z470" i="18"/>
  <c r="F471" i="18"/>
  <c r="Z471" i="17"/>
  <c r="V118" i="16"/>
  <c r="AJ118" i="16" s="1"/>
  <c r="AI117" i="16"/>
  <c r="AK117" i="16" s="1"/>
  <c r="U466" i="16"/>
  <c r="AO466" i="16" s="1"/>
  <c r="W115" i="14"/>
  <c r="AO466" i="12"/>
  <c r="U467" i="12"/>
  <c r="U467" i="11"/>
  <c r="AO467" i="11" s="1"/>
  <c r="U467" i="10"/>
  <c r="AO467" i="10" s="1"/>
  <c r="W118" i="16"/>
  <c r="V463" i="14"/>
  <c r="G125" i="20" l="1"/>
  <c r="U125" i="20" s="1"/>
  <c r="T124" i="20"/>
  <c r="T122" i="17"/>
  <c r="V122" i="17" s="1"/>
  <c r="G123" i="17"/>
  <c r="Z472" i="20"/>
  <c r="F473" i="20"/>
  <c r="V124" i="20"/>
  <c r="W124" i="20" s="1"/>
  <c r="X120" i="19"/>
  <c r="Y120" i="19"/>
  <c r="G121" i="19"/>
  <c r="U121" i="19" s="1"/>
  <c r="Z471" i="19"/>
  <c r="F472" i="19"/>
  <c r="F472" i="18"/>
  <c r="Z471" i="18"/>
  <c r="Z472" i="17"/>
  <c r="AL117" i="16"/>
  <c r="AM117" i="16" s="1"/>
  <c r="AN117" i="16"/>
  <c r="U467" i="16"/>
  <c r="AO467" i="16" s="1"/>
  <c r="AO467" i="12"/>
  <c r="U468" i="12"/>
  <c r="U468" i="11"/>
  <c r="AO468" i="11" s="1"/>
  <c r="U468" i="10"/>
  <c r="AO468" i="10" s="1"/>
  <c r="X118" i="16"/>
  <c r="AA118" i="16"/>
  <c r="Y118" i="16"/>
  <c r="AD118" i="16"/>
  <c r="AB118" i="16"/>
  <c r="V464" i="14"/>
  <c r="H123" i="17" l="1"/>
  <c r="U123" i="17"/>
  <c r="W122" i="17"/>
  <c r="X122" i="17" s="1"/>
  <c r="Y122" i="17"/>
  <c r="H125" i="20"/>
  <c r="Y124" i="20"/>
  <c r="X124" i="20"/>
  <c r="F474" i="20"/>
  <c r="Z473" i="20"/>
  <c r="H121" i="19"/>
  <c r="F473" i="19"/>
  <c r="Z472" i="19"/>
  <c r="F473" i="18"/>
  <c r="Z472" i="18"/>
  <c r="Z473" i="17"/>
  <c r="U468" i="16"/>
  <c r="AO468" i="16" s="1"/>
  <c r="Z118" i="16"/>
  <c r="AE118" i="16" s="1"/>
  <c r="AO468" i="12"/>
  <c r="U469" i="12"/>
  <c r="U469" i="11"/>
  <c r="AO469" i="11" s="1"/>
  <c r="U469" i="10"/>
  <c r="AO469" i="10" s="1"/>
  <c r="AC118" i="16"/>
  <c r="J123" i="17" l="1"/>
  <c r="I123" i="17"/>
  <c r="L123" i="17"/>
  <c r="N123" i="17" s="1"/>
  <c r="O123" i="17"/>
  <c r="M123" i="17"/>
  <c r="M125" i="20"/>
  <c r="I125" i="20"/>
  <c r="L125" i="20"/>
  <c r="N125" i="20" s="1"/>
  <c r="O125" i="20"/>
  <c r="J125" i="20"/>
  <c r="Z474" i="20"/>
  <c r="F475" i="20"/>
  <c r="L121" i="19"/>
  <c r="J121" i="19"/>
  <c r="I121" i="19"/>
  <c r="M121" i="19"/>
  <c r="O121" i="19"/>
  <c r="F474" i="19"/>
  <c r="Z473" i="19"/>
  <c r="F474" i="18"/>
  <c r="Z473" i="18"/>
  <c r="Z474" i="17"/>
  <c r="U469" i="16"/>
  <c r="AO469" i="16" s="1"/>
  <c r="V465" i="14"/>
  <c r="AF118" i="16"/>
  <c r="AG118" i="16" s="1"/>
  <c r="AH118" i="16" s="1"/>
  <c r="AO469" i="12"/>
  <c r="U470" i="12"/>
  <c r="U470" i="11"/>
  <c r="AO470" i="11" s="1"/>
  <c r="U470" i="10"/>
  <c r="AO470" i="10" s="1"/>
  <c r="K123" i="17" l="1"/>
  <c r="P123" i="17" s="1"/>
  <c r="Q123" i="17" s="1"/>
  <c r="R123" i="17" s="1"/>
  <c r="S123" i="17" s="1"/>
  <c r="K125" i="20"/>
  <c r="P125" i="20" s="1"/>
  <c r="Q125" i="20" s="1"/>
  <c r="R125" i="20" s="1"/>
  <c r="S125" i="20" s="1"/>
  <c r="F476" i="20"/>
  <c r="Z475" i="20"/>
  <c r="K121" i="19"/>
  <c r="P121" i="19" s="1"/>
  <c r="N121" i="19"/>
  <c r="F475" i="19"/>
  <c r="Z474" i="19"/>
  <c r="Z474" i="18"/>
  <c r="F475" i="18"/>
  <c r="Z475" i="17"/>
  <c r="V119" i="16"/>
  <c r="AJ119" i="16" s="1"/>
  <c r="AI118" i="16"/>
  <c r="AK118" i="16" s="1"/>
  <c r="U470" i="16"/>
  <c r="AO470" i="16" s="1"/>
  <c r="V466" i="14"/>
  <c r="W116" i="14"/>
  <c r="AO470" i="12"/>
  <c r="U471" i="12"/>
  <c r="U471" i="11"/>
  <c r="AO471" i="11" s="1"/>
  <c r="U471" i="10"/>
  <c r="AO471" i="10" s="1"/>
  <c r="W119" i="16"/>
  <c r="V467" i="14"/>
  <c r="T123" i="17" l="1"/>
  <c r="V123" i="17" s="1"/>
  <c r="G124" i="17"/>
  <c r="G126" i="20"/>
  <c r="U126" i="20" s="1"/>
  <c r="T125" i="20"/>
  <c r="V125" i="20" s="1"/>
  <c r="Q121" i="19"/>
  <c r="R121" i="19" s="1"/>
  <c r="S121" i="19" s="1"/>
  <c r="F477" i="20"/>
  <c r="Z476" i="20"/>
  <c r="T121" i="19"/>
  <c r="V121" i="19" s="1"/>
  <c r="W121" i="19" s="1"/>
  <c r="G122" i="19"/>
  <c r="U122" i="19" s="1"/>
  <c r="Z475" i="19"/>
  <c r="F476" i="19"/>
  <c r="Z475" i="18"/>
  <c r="F476" i="18"/>
  <c r="Z476" i="17"/>
  <c r="AN118" i="16"/>
  <c r="AL118" i="16"/>
  <c r="AM118" i="16" s="1"/>
  <c r="U471" i="16"/>
  <c r="AO471" i="16" s="1"/>
  <c r="AO471" i="12"/>
  <c r="U472" i="12"/>
  <c r="U472" i="11"/>
  <c r="AO472" i="11" s="1"/>
  <c r="U472" i="10"/>
  <c r="AO472" i="10" s="1"/>
  <c r="AA119" i="16"/>
  <c r="AD119" i="16"/>
  <c r="Y119" i="16"/>
  <c r="AB119" i="16"/>
  <c r="X119" i="16"/>
  <c r="H126" i="20" l="1"/>
  <c r="W125" i="20"/>
  <c r="X125" i="20" s="1"/>
  <c r="Y125" i="20"/>
  <c r="H124" i="17"/>
  <c r="U124" i="17"/>
  <c r="Y123" i="17"/>
  <c r="W123" i="17"/>
  <c r="X123" i="17" s="1"/>
  <c r="L126" i="20"/>
  <c r="O126" i="20"/>
  <c r="J126" i="20"/>
  <c r="M126" i="20"/>
  <c r="I126" i="20"/>
  <c r="F478" i="20"/>
  <c r="Z477" i="20"/>
  <c r="H122" i="19"/>
  <c r="Y121" i="19"/>
  <c r="X121" i="19"/>
  <c r="F477" i="19"/>
  <c r="Z476" i="19"/>
  <c r="F477" i="18"/>
  <c r="Z476" i="18"/>
  <c r="Z477" i="17"/>
  <c r="V468" i="14"/>
  <c r="U472" i="16"/>
  <c r="AO472" i="16" s="1"/>
  <c r="Z119" i="16"/>
  <c r="AE119" i="16" s="1"/>
  <c r="AO472" i="12"/>
  <c r="U473" i="12"/>
  <c r="U473" i="11"/>
  <c r="AO473" i="11" s="1"/>
  <c r="U473" i="10"/>
  <c r="AO473" i="10" s="1"/>
  <c r="AC119" i="16"/>
  <c r="K126" i="20" l="1"/>
  <c r="J124" i="17"/>
  <c r="M124" i="17"/>
  <c r="O124" i="17"/>
  <c r="L124" i="17"/>
  <c r="I124" i="17"/>
  <c r="P126" i="20"/>
  <c r="N126" i="20"/>
  <c r="F479" i="20"/>
  <c r="Z478" i="20"/>
  <c r="I122" i="19"/>
  <c r="J122" i="19"/>
  <c r="K122" i="19" s="1"/>
  <c r="O122" i="19"/>
  <c r="L122" i="19"/>
  <c r="M122" i="19"/>
  <c r="Z477" i="19"/>
  <c r="F478" i="19"/>
  <c r="Z477" i="18"/>
  <c r="F478" i="18"/>
  <c r="Z478" i="17"/>
  <c r="U473" i="16"/>
  <c r="V469" i="14"/>
  <c r="AF119" i="16"/>
  <c r="AG119" i="16" s="1"/>
  <c r="AH119" i="16" s="1"/>
  <c r="AO473" i="12"/>
  <c r="U474" i="12"/>
  <c r="U474" i="11"/>
  <c r="AO474" i="11" s="1"/>
  <c r="U474" i="10"/>
  <c r="AO474" i="10" s="1"/>
  <c r="K124" i="17" l="1"/>
  <c r="N122" i="19"/>
  <c r="N124" i="17"/>
  <c r="P124" i="17"/>
  <c r="Q124" i="17" s="1"/>
  <c r="R124" i="17" s="1"/>
  <c r="S124" i="17" s="1"/>
  <c r="Q126" i="20"/>
  <c r="R126" i="20" s="1"/>
  <c r="S126" i="20" s="1"/>
  <c r="F480" i="20"/>
  <c r="Z479" i="20"/>
  <c r="P122" i="19"/>
  <c r="Q122" i="19" s="1"/>
  <c r="R122" i="19" s="1"/>
  <c r="S122" i="19" s="1"/>
  <c r="F479" i="19"/>
  <c r="Z478" i="19"/>
  <c r="Z478" i="18"/>
  <c r="F479" i="18"/>
  <c r="Z479" i="17"/>
  <c r="V120" i="16"/>
  <c r="AJ120" i="16" s="1"/>
  <c r="AI119" i="16"/>
  <c r="AK119" i="16" s="1"/>
  <c r="V470" i="14"/>
  <c r="AO473" i="16"/>
  <c r="U474" i="16"/>
  <c r="AO474" i="16" s="1"/>
  <c r="W117" i="14"/>
  <c r="AO474" i="12"/>
  <c r="U475" i="12"/>
  <c r="U475" i="11"/>
  <c r="AO475" i="11" s="1"/>
  <c r="U475" i="10"/>
  <c r="AO475" i="10" s="1"/>
  <c r="W120" i="16"/>
  <c r="V471" i="14"/>
  <c r="G127" i="20" l="1"/>
  <c r="U127" i="20" s="1"/>
  <c r="T126" i="20"/>
  <c r="V126" i="20" s="1"/>
  <c r="W126" i="20" s="1"/>
  <c r="T124" i="17"/>
  <c r="V124" i="17" s="1"/>
  <c r="G125" i="17"/>
  <c r="H127" i="20"/>
  <c r="X126" i="20"/>
  <c r="Y126" i="20"/>
  <c r="Z480" i="20"/>
  <c r="F481" i="20"/>
  <c r="T122" i="19"/>
  <c r="V122" i="19" s="1"/>
  <c r="W122" i="19" s="1"/>
  <c r="G123" i="19"/>
  <c r="U123" i="19" s="1"/>
  <c r="F480" i="19"/>
  <c r="Z479" i="19"/>
  <c r="F480" i="18"/>
  <c r="Z479" i="18"/>
  <c r="Z480" i="17"/>
  <c r="AL119" i="16"/>
  <c r="AM119" i="16" s="1"/>
  <c r="AN119" i="16"/>
  <c r="U475" i="16"/>
  <c r="AO475" i="16" s="1"/>
  <c r="AO475" i="12"/>
  <c r="U476" i="12"/>
  <c r="U476" i="11"/>
  <c r="AO476" i="11" s="1"/>
  <c r="U476" i="10"/>
  <c r="AO476" i="10" s="1"/>
  <c r="X120" i="16"/>
  <c r="Y120" i="16"/>
  <c r="AD120" i="16"/>
  <c r="AB120" i="16"/>
  <c r="AA120" i="16"/>
  <c r="W124" i="17" l="1"/>
  <c r="X124" i="17" s="1"/>
  <c r="Y124" i="17"/>
  <c r="U125" i="17"/>
  <c r="H125" i="17"/>
  <c r="Z481" i="20"/>
  <c r="F482" i="20"/>
  <c r="O127" i="20"/>
  <c r="J127" i="20"/>
  <c r="M127" i="20"/>
  <c r="I127" i="20"/>
  <c r="L127" i="20"/>
  <c r="H123" i="19"/>
  <c r="Y122" i="19"/>
  <c r="X122" i="19"/>
  <c r="F481" i="19"/>
  <c r="Z480" i="19"/>
  <c r="F481" i="18"/>
  <c r="Z480" i="18"/>
  <c r="Z481" i="17"/>
  <c r="Z120" i="16"/>
  <c r="U476" i="16"/>
  <c r="AO476" i="16" s="1"/>
  <c r="V472" i="14"/>
  <c r="AE120" i="16"/>
  <c r="AO476" i="12"/>
  <c r="U477" i="12"/>
  <c r="U477" i="11"/>
  <c r="AO477" i="11" s="1"/>
  <c r="U477" i="10"/>
  <c r="AO477" i="10" s="1"/>
  <c r="AC120" i="16"/>
  <c r="M125" i="17" l="1"/>
  <c r="L125" i="17"/>
  <c r="I125" i="17"/>
  <c r="J125" i="17"/>
  <c r="K125" i="17" s="1"/>
  <c r="O125" i="17"/>
  <c r="N127" i="20"/>
  <c r="F483" i="20"/>
  <c r="Z482" i="20"/>
  <c r="K127" i="20"/>
  <c r="P127" i="20" s="1"/>
  <c r="Q127" i="20" s="1"/>
  <c r="R127" i="20" s="1"/>
  <c r="S127" i="20" s="1"/>
  <c r="O123" i="19"/>
  <c r="I123" i="19"/>
  <c r="M123" i="19"/>
  <c r="J123" i="19"/>
  <c r="K123" i="19" s="1"/>
  <c r="P123" i="19" s="1"/>
  <c r="L123" i="19"/>
  <c r="Z481" i="19"/>
  <c r="F482" i="19"/>
  <c r="Z481" i="18"/>
  <c r="F482" i="18"/>
  <c r="Z482" i="17"/>
  <c r="U477" i="16"/>
  <c r="V473" i="14"/>
  <c r="AO477" i="12"/>
  <c r="U478" i="12"/>
  <c r="U478" i="11"/>
  <c r="AO478" i="11" s="1"/>
  <c r="U478" i="10"/>
  <c r="AO478" i="10" s="1"/>
  <c r="AF120" i="16"/>
  <c r="AG120" i="16" s="1"/>
  <c r="AH120" i="16" s="1"/>
  <c r="N125" i="17" l="1"/>
  <c r="G128" i="20"/>
  <c r="U128" i="20" s="1"/>
  <c r="T127" i="20"/>
  <c r="V127" i="20" s="1"/>
  <c r="W127" i="20" s="1"/>
  <c r="P125" i="17"/>
  <c r="Q125" i="17" s="1"/>
  <c r="R125" i="17" s="1"/>
  <c r="S125" i="17" s="1"/>
  <c r="F484" i="20"/>
  <c r="Z483" i="20"/>
  <c r="N123" i="19"/>
  <c r="Q123" i="19" s="1"/>
  <c r="R123" i="19" s="1"/>
  <c r="F483" i="19"/>
  <c r="Z482" i="19"/>
  <c r="F483" i="18"/>
  <c r="Z482" i="18"/>
  <c r="Z483" i="17"/>
  <c r="V121" i="16"/>
  <c r="AJ121" i="16" s="1"/>
  <c r="AI120" i="16"/>
  <c r="AK120" i="16" s="1"/>
  <c r="V474" i="14"/>
  <c r="AO477" i="16"/>
  <c r="U478" i="16"/>
  <c r="AO478" i="16" s="1"/>
  <c r="AO478" i="12"/>
  <c r="U479" i="12"/>
  <c r="U479" i="11"/>
  <c r="AO479" i="11" s="1"/>
  <c r="U479" i="10"/>
  <c r="AO479" i="10" s="1"/>
  <c r="T125" i="17" l="1"/>
  <c r="V125" i="17" s="1"/>
  <c r="G126" i="17"/>
  <c r="Z484" i="20"/>
  <c r="F485" i="20"/>
  <c r="H128" i="20"/>
  <c r="X127" i="20"/>
  <c r="Y127" i="20"/>
  <c r="S123" i="19"/>
  <c r="T123" i="19" s="1"/>
  <c r="V123" i="19" s="1"/>
  <c r="W123" i="19" s="1"/>
  <c r="F484" i="19"/>
  <c r="Z483" i="19"/>
  <c r="F484" i="18"/>
  <c r="Z483" i="18"/>
  <c r="Z484" i="17"/>
  <c r="AL120" i="16"/>
  <c r="AM120" i="16" s="1"/>
  <c r="AN120" i="16"/>
  <c r="U479" i="16"/>
  <c r="V475" i="14"/>
  <c r="W118" i="14"/>
  <c r="AO479" i="12"/>
  <c r="U480" i="12"/>
  <c r="U480" i="11"/>
  <c r="AO480" i="11" s="1"/>
  <c r="U480" i="10"/>
  <c r="AO480" i="10" s="1"/>
  <c r="W121" i="16"/>
  <c r="U126" i="17" l="1"/>
  <c r="H126" i="17"/>
  <c r="Y125" i="17"/>
  <c r="W125" i="17"/>
  <c r="X125" i="17" s="1"/>
  <c r="Z485" i="20"/>
  <c r="F486" i="20"/>
  <c r="J128" i="20"/>
  <c r="K128" i="20" s="1"/>
  <c r="M128" i="20"/>
  <c r="I128" i="20"/>
  <c r="L128" i="20"/>
  <c r="O128" i="20"/>
  <c r="Y123" i="19"/>
  <c r="X123" i="19"/>
  <c r="G124" i="19"/>
  <c r="U124" i="19" s="1"/>
  <c r="F485" i="19"/>
  <c r="Z484" i="19"/>
  <c r="F485" i="18"/>
  <c r="Z484" i="18"/>
  <c r="Z485" i="17"/>
  <c r="V476" i="14"/>
  <c r="AO479" i="16"/>
  <c r="U480" i="16"/>
  <c r="AO480" i="16" s="1"/>
  <c r="AO480" i="12"/>
  <c r="U481" i="12"/>
  <c r="U481" i="11"/>
  <c r="AO481" i="11" s="1"/>
  <c r="U481" i="10"/>
  <c r="AO481" i="10" s="1"/>
  <c r="Y121" i="16"/>
  <c r="X121" i="16"/>
  <c r="AD121" i="16"/>
  <c r="AB121" i="16"/>
  <c r="AA121" i="16"/>
  <c r="J126" i="17" l="1"/>
  <c r="I126" i="17"/>
  <c r="M126" i="17"/>
  <c r="L126" i="17"/>
  <c r="N126" i="17" s="1"/>
  <c r="O126" i="17"/>
  <c r="Z486" i="20"/>
  <c r="F487" i="20"/>
  <c r="P128" i="20"/>
  <c r="N128" i="20"/>
  <c r="H124" i="19"/>
  <c r="Z485" i="19"/>
  <c r="F486" i="19"/>
  <c r="Z485" i="18"/>
  <c r="F486" i="18"/>
  <c r="Z486" i="17"/>
  <c r="U481" i="16"/>
  <c r="AO481" i="16" s="1"/>
  <c r="V477" i="14"/>
  <c r="AO481" i="12"/>
  <c r="U482" i="12"/>
  <c r="U482" i="11"/>
  <c r="AO482" i="11" s="1"/>
  <c r="U482" i="10"/>
  <c r="AO482" i="10" s="1"/>
  <c r="AC121" i="16"/>
  <c r="Z121" i="16"/>
  <c r="AE121" i="16" s="1"/>
  <c r="V478" i="14"/>
  <c r="K126" i="17" l="1"/>
  <c r="P126" i="17" s="1"/>
  <c r="Q126" i="17" s="1"/>
  <c r="R126" i="17" s="1"/>
  <c r="S126" i="17" s="1"/>
  <c r="Q128" i="20"/>
  <c r="R128" i="20" s="1"/>
  <c r="S128" i="20" s="1"/>
  <c r="F488" i="20"/>
  <c r="Z487" i="20"/>
  <c r="O124" i="19"/>
  <c r="J124" i="19"/>
  <c r="L124" i="19"/>
  <c r="I124" i="19"/>
  <c r="M124" i="19"/>
  <c r="F487" i="19"/>
  <c r="Z486" i="19"/>
  <c r="Z486" i="18"/>
  <c r="F487" i="18"/>
  <c r="Z487" i="17"/>
  <c r="U482" i="16"/>
  <c r="AO482" i="16" s="1"/>
  <c r="AO482" i="12"/>
  <c r="U483" i="12"/>
  <c r="U483" i="11"/>
  <c r="AO483" i="11" s="1"/>
  <c r="U483" i="10"/>
  <c r="AO483" i="10" s="1"/>
  <c r="AF121" i="16"/>
  <c r="AG121" i="16" s="1"/>
  <c r="AH121" i="16" s="1"/>
  <c r="V479" i="14"/>
  <c r="N124" i="19" l="1"/>
  <c r="G129" i="20"/>
  <c r="U129" i="20" s="1"/>
  <c r="T128" i="20"/>
  <c r="T126" i="17"/>
  <c r="V126" i="17" s="1"/>
  <c r="G127" i="17"/>
  <c r="V128" i="20"/>
  <c r="W128" i="20" s="1"/>
  <c r="X128" i="20" s="1"/>
  <c r="H129" i="20"/>
  <c r="Y128" i="20"/>
  <c r="Z488" i="20"/>
  <c r="F489" i="20"/>
  <c r="K124" i="19"/>
  <c r="P124" i="19" s="1"/>
  <c r="Q124" i="19" s="1"/>
  <c r="R124" i="19" s="1"/>
  <c r="F488" i="19"/>
  <c r="Z487" i="19"/>
  <c r="F488" i="18"/>
  <c r="Z487" i="18"/>
  <c r="Z488" i="17"/>
  <c r="V122" i="16"/>
  <c r="AJ122" i="16" s="1"/>
  <c r="AI121" i="16"/>
  <c r="AK121" i="16" s="1"/>
  <c r="U483" i="16"/>
  <c r="AO483" i="16" s="1"/>
  <c r="AO483" i="12"/>
  <c r="U484" i="12"/>
  <c r="U484" i="11"/>
  <c r="AO484" i="11" s="1"/>
  <c r="U484" i="10"/>
  <c r="AO484" i="10" s="1"/>
  <c r="Y126" i="17" l="1"/>
  <c r="W126" i="17"/>
  <c r="X126" i="17" s="1"/>
  <c r="H127" i="17"/>
  <c r="U127" i="17"/>
  <c r="M129" i="20"/>
  <c r="I129" i="20"/>
  <c r="L129" i="20"/>
  <c r="O129" i="20"/>
  <c r="J129" i="20"/>
  <c r="F490" i="20"/>
  <c r="Z489" i="20"/>
  <c r="S124" i="19"/>
  <c r="T124" i="19" s="1"/>
  <c r="V124" i="19" s="1"/>
  <c r="W124" i="19" s="1"/>
  <c r="F489" i="19"/>
  <c r="Z488" i="19"/>
  <c r="F489" i="18"/>
  <c r="Z488" i="18"/>
  <c r="Z489" i="17"/>
  <c r="AN121" i="16"/>
  <c r="AL121" i="16"/>
  <c r="AM121" i="16" s="1"/>
  <c r="U484" i="16"/>
  <c r="V480" i="14"/>
  <c r="W119" i="14"/>
  <c r="AO484" i="12"/>
  <c r="U485" i="12"/>
  <c r="U485" i="11"/>
  <c r="AO485" i="11" s="1"/>
  <c r="U485" i="10"/>
  <c r="AO485" i="10" s="1"/>
  <c r="W122" i="16"/>
  <c r="I127" i="17" l="1"/>
  <c r="M127" i="17"/>
  <c r="J127" i="17"/>
  <c r="K127" i="17" s="1"/>
  <c r="L127" i="17"/>
  <c r="O127" i="17"/>
  <c r="N129" i="20"/>
  <c r="F491" i="20"/>
  <c r="Z490" i="20"/>
  <c r="K129" i="20"/>
  <c r="P129" i="20" s="1"/>
  <c r="Y124" i="19"/>
  <c r="X124" i="19"/>
  <c r="G125" i="19"/>
  <c r="U125" i="19" s="1"/>
  <c r="Z489" i="19"/>
  <c r="F490" i="19"/>
  <c r="Z489" i="18"/>
  <c r="F490" i="18"/>
  <c r="Z490" i="17"/>
  <c r="V481" i="14"/>
  <c r="AO484" i="16"/>
  <c r="U485" i="16"/>
  <c r="AO485" i="16" s="1"/>
  <c r="U486" i="12"/>
  <c r="AO485" i="12"/>
  <c r="U486" i="11"/>
  <c r="AO486" i="11" s="1"/>
  <c r="U486" i="10"/>
  <c r="AO486" i="10" s="1"/>
  <c r="AA122" i="16"/>
  <c r="X122" i="16"/>
  <c r="AD122" i="16"/>
  <c r="Y122" i="16"/>
  <c r="AB122" i="16"/>
  <c r="N127" i="17" l="1"/>
  <c r="Q129" i="20"/>
  <c r="R129" i="20" s="1"/>
  <c r="S129" i="20" s="1"/>
  <c r="G130" i="20" s="1"/>
  <c r="U130" i="20" s="1"/>
  <c r="T129" i="20"/>
  <c r="V129" i="20" s="1"/>
  <c r="W129" i="20" s="1"/>
  <c r="P127" i="17"/>
  <c r="Q127" i="17" s="1"/>
  <c r="R127" i="17" s="1"/>
  <c r="S127" i="17" s="1"/>
  <c r="F492" i="20"/>
  <c r="Z491" i="20"/>
  <c r="H125" i="19"/>
  <c r="F491" i="19"/>
  <c r="Z490" i="19"/>
  <c r="F491" i="18"/>
  <c r="Z490" i="18"/>
  <c r="Z491" i="17"/>
  <c r="V482" i="14"/>
  <c r="U486" i="16"/>
  <c r="Z122" i="16"/>
  <c r="AE122" i="16" s="1"/>
  <c r="U487" i="12"/>
  <c r="AO486" i="12"/>
  <c r="U487" i="11"/>
  <c r="AO487" i="11" s="1"/>
  <c r="U487" i="10"/>
  <c r="AO487" i="10" s="1"/>
  <c r="AC122" i="16"/>
  <c r="T127" i="17" l="1"/>
  <c r="V127" i="17" s="1"/>
  <c r="G128" i="17"/>
  <c r="Z492" i="20"/>
  <c r="F493" i="20"/>
  <c r="H130" i="20"/>
  <c r="Y129" i="20"/>
  <c r="X129" i="20"/>
  <c r="J125" i="19"/>
  <c r="O125" i="19"/>
  <c r="I125" i="19"/>
  <c r="L125" i="19"/>
  <c r="M125" i="19"/>
  <c r="F492" i="19"/>
  <c r="Z491" i="19"/>
  <c r="F492" i="18"/>
  <c r="Z491" i="18"/>
  <c r="Z492" i="17"/>
  <c r="V483" i="14"/>
  <c r="AO486" i="16"/>
  <c r="U487" i="16"/>
  <c r="AO487" i="16" s="1"/>
  <c r="U488" i="12"/>
  <c r="AO487" i="12"/>
  <c r="U488" i="11"/>
  <c r="AO488" i="11" s="1"/>
  <c r="U488" i="10"/>
  <c r="AO488" i="10" s="1"/>
  <c r="AF122" i="16"/>
  <c r="AG122" i="16" s="1"/>
  <c r="AH122" i="16" s="1"/>
  <c r="N125" i="19" l="1"/>
  <c r="H128" i="17"/>
  <c r="U128" i="17"/>
  <c r="Y127" i="17"/>
  <c r="W127" i="17"/>
  <c r="X127" i="17" s="1"/>
  <c r="Z493" i="20"/>
  <c r="AB3" i="20"/>
  <c r="L130" i="20"/>
  <c r="O130" i="20"/>
  <c r="J130" i="20"/>
  <c r="I130" i="20"/>
  <c r="M130" i="20"/>
  <c r="K125" i="19"/>
  <c r="P125" i="19" s="1"/>
  <c r="Q125" i="19" s="1"/>
  <c r="R125" i="19" s="1"/>
  <c r="F493" i="19"/>
  <c r="Z492" i="19"/>
  <c r="F493" i="18"/>
  <c r="Z492" i="18"/>
  <c r="Z493" i="17"/>
  <c r="V123" i="16"/>
  <c r="AJ123" i="16" s="1"/>
  <c r="AI122" i="16"/>
  <c r="AK122" i="16" s="1"/>
  <c r="V484" i="14"/>
  <c r="U488" i="16"/>
  <c r="AO488" i="16" s="1"/>
  <c r="U489" i="12"/>
  <c r="AO488" i="12"/>
  <c r="U489" i="11"/>
  <c r="AO489" i="11" s="1"/>
  <c r="U489" i="10"/>
  <c r="AO489" i="10" s="1"/>
  <c r="I128" i="17" l="1"/>
  <c r="J128" i="17"/>
  <c r="M128" i="17"/>
  <c r="L128" i="17"/>
  <c r="N128" i="17" s="1"/>
  <c r="O128" i="17"/>
  <c r="AB9" i="20"/>
  <c r="AB4" i="20"/>
  <c r="K130" i="20"/>
  <c r="P130" i="20" s="1"/>
  <c r="Q130" i="20" s="1"/>
  <c r="R130" i="20" s="1"/>
  <c r="S130" i="20" s="1"/>
  <c r="N130" i="20"/>
  <c r="S125" i="19"/>
  <c r="T125" i="19" s="1"/>
  <c r="V125" i="19" s="1"/>
  <c r="W125" i="19" s="1"/>
  <c r="Z493" i="19"/>
  <c r="AB3" i="19"/>
  <c r="Z493" i="18"/>
  <c r="AB3" i="18"/>
  <c r="V485" i="14"/>
  <c r="AN122" i="16"/>
  <c r="AL122" i="16"/>
  <c r="AM122" i="16" s="1"/>
  <c r="U489" i="16"/>
  <c r="AO489" i="16" s="1"/>
  <c r="W120" i="14"/>
  <c r="U490" i="12"/>
  <c r="AR6" i="12" s="1"/>
  <c r="AO489" i="12"/>
  <c r="U490" i="11"/>
  <c r="U490" i="10"/>
  <c r="W123" i="16"/>
  <c r="K128" i="17" l="1"/>
  <c r="P128" i="17" s="1"/>
  <c r="Q128" i="17" s="1"/>
  <c r="R128" i="17" s="1"/>
  <c r="S128" i="17" s="1"/>
  <c r="G131" i="20"/>
  <c r="U131" i="20" s="1"/>
  <c r="T130" i="20"/>
  <c r="V130" i="20"/>
  <c r="W130" i="20" s="1"/>
  <c r="AB10" i="20"/>
  <c r="Y125" i="19"/>
  <c r="X125" i="19"/>
  <c r="G126" i="19"/>
  <c r="U126" i="19" s="1"/>
  <c r="AB9" i="19"/>
  <c r="AB4" i="19"/>
  <c r="AB9" i="18"/>
  <c r="AB4" i="18"/>
  <c r="V486" i="14"/>
  <c r="AR6" i="10"/>
  <c r="AO490" i="10"/>
  <c r="AO490" i="11"/>
  <c r="AR6" i="11"/>
  <c r="U490" i="16"/>
  <c r="AS4" i="16" s="1"/>
  <c r="AO490" i="12"/>
  <c r="AB123" i="16"/>
  <c r="X123" i="16"/>
  <c r="AA123" i="16"/>
  <c r="AD123" i="16"/>
  <c r="Y123" i="16"/>
  <c r="T128" i="17" l="1"/>
  <c r="V128" i="17" s="1"/>
  <c r="G129" i="17"/>
  <c r="H131" i="20"/>
  <c r="X130" i="20"/>
  <c r="Y130" i="20"/>
  <c r="H126" i="19"/>
  <c r="AB10" i="19"/>
  <c r="AB10" i="18"/>
  <c r="AS5" i="16"/>
  <c r="AS10" i="16"/>
  <c r="D2" i="14" s="1"/>
  <c r="V487" i="14"/>
  <c r="AO490" i="16"/>
  <c r="AR12" i="10"/>
  <c r="AR7" i="10"/>
  <c r="AR7" i="11"/>
  <c r="AR12" i="11"/>
  <c r="AC123" i="16"/>
  <c r="Z123" i="16"/>
  <c r="U129" i="17" l="1"/>
  <c r="H129" i="17"/>
  <c r="W128" i="17"/>
  <c r="X128" i="17" s="1"/>
  <c r="Y128" i="17"/>
  <c r="O131" i="20"/>
  <c r="J131" i="20"/>
  <c r="M131" i="20"/>
  <c r="I131" i="20"/>
  <c r="L131" i="20"/>
  <c r="I126" i="19"/>
  <c r="M126" i="19"/>
  <c r="O126" i="19"/>
  <c r="J126" i="19"/>
  <c r="L126" i="19"/>
  <c r="AS11" i="16"/>
  <c r="C27" i="14" s="1"/>
  <c r="AR13" i="10"/>
  <c r="D27" i="14" s="1"/>
  <c r="AR13" i="11"/>
  <c r="E27" i="14" s="1"/>
  <c r="AE123" i="16"/>
  <c r="AF123" i="16" s="1"/>
  <c r="AG123" i="16" s="1"/>
  <c r="AH123" i="16" s="1"/>
  <c r="K126" i="19" l="1"/>
  <c r="J129" i="17"/>
  <c r="M129" i="17"/>
  <c r="O129" i="17"/>
  <c r="L129" i="17"/>
  <c r="I129" i="17"/>
  <c r="K131" i="20"/>
  <c r="P131" i="20" s="1"/>
  <c r="Q131" i="20" s="1"/>
  <c r="R131" i="20" s="1"/>
  <c r="S131" i="20" s="1"/>
  <c r="N131" i="20"/>
  <c r="P126" i="19"/>
  <c r="N126" i="19"/>
  <c r="V124" i="16"/>
  <c r="AJ124" i="16" s="1"/>
  <c r="AI123" i="16"/>
  <c r="AK123" i="16" s="1"/>
  <c r="W121" i="14"/>
  <c r="W124" i="16"/>
  <c r="Q126" i="19" l="1"/>
  <c r="R126" i="19" s="1"/>
  <c r="G132" i="20"/>
  <c r="U132" i="20" s="1"/>
  <c r="T131" i="20"/>
  <c r="V131" i="20" s="1"/>
  <c r="W131" i="20" s="1"/>
  <c r="K129" i="17"/>
  <c r="P129" i="17" s="1"/>
  <c r="Q129" i="17" s="1"/>
  <c r="R129" i="17" s="1"/>
  <c r="S129" i="17" s="1"/>
  <c r="N129" i="17"/>
  <c r="S126" i="19"/>
  <c r="T126" i="19" s="1"/>
  <c r="V126" i="19" s="1"/>
  <c r="W126" i="19" s="1"/>
  <c r="AN123" i="16"/>
  <c r="AL123" i="16"/>
  <c r="AM123" i="16" s="1"/>
  <c r="AD124" i="16"/>
  <c r="X124" i="16"/>
  <c r="Y124" i="16"/>
  <c r="AA124" i="16"/>
  <c r="AB124" i="16"/>
  <c r="T129" i="17" l="1"/>
  <c r="V129" i="17" s="1"/>
  <c r="G130" i="17"/>
  <c r="H132" i="20"/>
  <c r="X131" i="20"/>
  <c r="Y131" i="20"/>
  <c r="X126" i="19"/>
  <c r="Y126" i="19"/>
  <c r="G127" i="19"/>
  <c r="U127" i="19" s="1"/>
  <c r="Z124" i="16"/>
  <c r="AE124" i="16" s="1"/>
  <c r="AC124" i="16"/>
  <c r="U130" i="17" l="1"/>
  <c r="H130" i="17"/>
  <c r="Y129" i="17"/>
  <c r="W129" i="17"/>
  <c r="X129" i="17" s="1"/>
  <c r="J132" i="20"/>
  <c r="M132" i="20"/>
  <c r="I132" i="20"/>
  <c r="L132" i="20"/>
  <c r="O132" i="20"/>
  <c r="H127" i="19"/>
  <c r="AF124" i="16"/>
  <c r="AG124" i="16" s="1"/>
  <c r="AH124" i="16" s="1"/>
  <c r="O130" i="17" l="1"/>
  <c r="J130" i="17"/>
  <c r="I130" i="17"/>
  <c r="L130" i="17"/>
  <c r="N130" i="17" s="1"/>
  <c r="M130" i="17"/>
  <c r="K132" i="20"/>
  <c r="P132" i="20" s="1"/>
  <c r="N132" i="20"/>
  <c r="M127" i="19"/>
  <c r="J127" i="19"/>
  <c r="L127" i="19"/>
  <c r="O127" i="19"/>
  <c r="I127" i="19"/>
  <c r="V125" i="16"/>
  <c r="AJ125" i="16" s="1"/>
  <c r="AI124" i="16"/>
  <c r="AK124" i="16" s="1"/>
  <c r="W122" i="14"/>
  <c r="W125" i="16"/>
  <c r="AB125" i="16" s="1"/>
  <c r="N127" i="19" l="1"/>
  <c r="K130" i="17"/>
  <c r="P130" i="17" s="1"/>
  <c r="Q130" i="17" s="1"/>
  <c r="R130" i="17" s="1"/>
  <c r="S130" i="17" s="1"/>
  <c r="K127" i="19"/>
  <c r="P127" i="19" s="1"/>
  <c r="Q127" i="19" s="1"/>
  <c r="R127" i="19" s="1"/>
  <c r="S127" i="19" s="1"/>
  <c r="Q132" i="20"/>
  <c r="R132" i="20" s="1"/>
  <c r="S132" i="20" s="1"/>
  <c r="T132" i="20" s="1"/>
  <c r="AL124" i="16"/>
  <c r="AM124" i="16" s="1"/>
  <c r="AN124" i="16"/>
  <c r="X125" i="16"/>
  <c r="Y125" i="16"/>
  <c r="AD125" i="16"/>
  <c r="AA125" i="16"/>
  <c r="T127" i="19" l="1"/>
  <c r="V127" i="19" s="1"/>
  <c r="W127" i="19" s="1"/>
  <c r="G128" i="19"/>
  <c r="U128" i="19" s="1"/>
  <c r="T130" i="17"/>
  <c r="V130" i="17" s="1"/>
  <c r="G131" i="17"/>
  <c r="V132" i="20"/>
  <c r="W132" i="20" s="1"/>
  <c r="G133" i="20"/>
  <c r="U133" i="20" s="1"/>
  <c r="Y132" i="20"/>
  <c r="X132" i="20"/>
  <c r="X127" i="19"/>
  <c r="Y127" i="19"/>
  <c r="Z125" i="16"/>
  <c r="AE125" i="16" s="1"/>
  <c r="AC125" i="16"/>
  <c r="U131" i="17" l="1"/>
  <c r="H131" i="17"/>
  <c r="W130" i="17"/>
  <c r="X130" i="17" s="1"/>
  <c r="Y130" i="17"/>
  <c r="H128" i="19"/>
  <c r="H133" i="20"/>
  <c r="L133" i="20" s="1"/>
  <c r="M133" i="20"/>
  <c r="M128" i="19"/>
  <c r="L128" i="19"/>
  <c r="I128" i="19"/>
  <c r="O128" i="19"/>
  <c r="J128" i="19"/>
  <c r="AF125" i="16"/>
  <c r="AG125" i="16" s="1"/>
  <c r="AH125" i="16" s="1"/>
  <c r="AI125" i="16" s="1"/>
  <c r="AK125" i="16" s="1"/>
  <c r="J133" i="20" l="1"/>
  <c r="O133" i="20"/>
  <c r="J131" i="17"/>
  <c r="I131" i="17"/>
  <c r="L131" i="17"/>
  <c r="O131" i="17"/>
  <c r="M131" i="17"/>
  <c r="N128" i="19"/>
  <c r="I133" i="20"/>
  <c r="N133" i="20"/>
  <c r="K133" i="20"/>
  <c r="P133" i="20" s="1"/>
  <c r="Q133" i="20" s="1"/>
  <c r="R133" i="20" s="1"/>
  <c r="S133" i="20" s="1"/>
  <c r="K128" i="19"/>
  <c r="P128" i="19" s="1"/>
  <c r="Q128" i="19" s="1"/>
  <c r="R128" i="19" s="1"/>
  <c r="AN125" i="16"/>
  <c r="AL125" i="16"/>
  <c r="AM125" i="16" s="1"/>
  <c r="V126" i="16"/>
  <c r="AJ126" i="16" s="1"/>
  <c r="K131" i="17" l="1"/>
  <c r="G134" i="20"/>
  <c r="U134" i="20" s="1"/>
  <c r="T133" i="20"/>
  <c r="P131" i="17"/>
  <c r="Q131" i="17" s="1"/>
  <c r="R131" i="17" s="1"/>
  <c r="S131" i="17" s="1"/>
  <c r="N131" i="17"/>
  <c r="V133" i="20"/>
  <c r="W133" i="20" s="1"/>
  <c r="S128" i="19"/>
  <c r="T128" i="19" s="1"/>
  <c r="V128" i="19" s="1"/>
  <c r="W128" i="19" s="1"/>
  <c r="W126" i="16"/>
  <c r="AA126" i="16" s="1"/>
  <c r="W123" i="14"/>
  <c r="X126" i="16"/>
  <c r="T131" i="17" l="1"/>
  <c r="V131" i="17" s="1"/>
  <c r="G132" i="17"/>
  <c r="H134" i="20"/>
  <c r="Y133" i="20"/>
  <c r="X133" i="20"/>
  <c r="Y128" i="19"/>
  <c r="X128" i="19"/>
  <c r="G129" i="19"/>
  <c r="U129" i="19" s="1"/>
  <c r="AD126" i="16"/>
  <c r="Y126" i="16"/>
  <c r="Z126" i="16" s="1"/>
  <c r="AE126" i="16" s="1"/>
  <c r="AB126" i="16"/>
  <c r="H132" i="17" l="1"/>
  <c r="U132" i="17"/>
  <c r="Y131" i="17"/>
  <c r="W131" i="17"/>
  <c r="X131" i="17" s="1"/>
  <c r="L134" i="20"/>
  <c r="O134" i="20"/>
  <c r="J134" i="20"/>
  <c r="K134" i="20" s="1"/>
  <c r="M134" i="20"/>
  <c r="I134" i="20"/>
  <c r="H129" i="19"/>
  <c r="AC126" i="16"/>
  <c r="AF126" i="16" s="1"/>
  <c r="AG126" i="16" s="1"/>
  <c r="AH126" i="16" s="1"/>
  <c r="AI126" i="16" s="1"/>
  <c r="AK126" i="16" s="1"/>
  <c r="L132" i="17" l="1"/>
  <c r="J132" i="17"/>
  <c r="O132" i="17"/>
  <c r="I132" i="17"/>
  <c r="M132" i="17"/>
  <c r="P134" i="20"/>
  <c r="N134" i="20"/>
  <c r="O129" i="19"/>
  <c r="J129" i="19"/>
  <c r="I129" i="19"/>
  <c r="L129" i="19"/>
  <c r="M129" i="19"/>
  <c r="AN126" i="16"/>
  <c r="AL126" i="16"/>
  <c r="AM126" i="16" s="1"/>
  <c r="V127" i="16"/>
  <c r="AJ127" i="16" s="1"/>
  <c r="N129" i="19" l="1"/>
  <c r="K129" i="19"/>
  <c r="P129" i="19" s="1"/>
  <c r="Q129" i="19" s="1"/>
  <c r="R129" i="19" s="1"/>
  <c r="S129" i="19" s="1"/>
  <c r="T129" i="19" s="1"/>
  <c r="V129" i="19" s="1"/>
  <c r="W129" i="19" s="1"/>
  <c r="K132" i="17"/>
  <c r="P132" i="17" s="1"/>
  <c r="N132" i="17"/>
  <c r="Q134" i="20"/>
  <c r="R134" i="20" s="1"/>
  <c r="S134" i="20" s="1"/>
  <c r="W124" i="14"/>
  <c r="W127" i="16"/>
  <c r="Q132" i="17" l="1"/>
  <c r="R132" i="17" s="1"/>
  <c r="S132" i="17" s="1"/>
  <c r="G130" i="19"/>
  <c r="U130" i="19" s="1"/>
  <c r="T132" i="17"/>
  <c r="V132" i="17" s="1"/>
  <c r="G133" i="17"/>
  <c r="G135" i="20"/>
  <c r="U135" i="20" s="1"/>
  <c r="T134" i="20"/>
  <c r="V134" i="20" s="1"/>
  <c r="W134" i="20" s="1"/>
  <c r="H130" i="19"/>
  <c r="Y129" i="19"/>
  <c r="X129" i="19"/>
  <c r="Y127" i="16"/>
  <c r="X127" i="16"/>
  <c r="AD127" i="16"/>
  <c r="AB127" i="16"/>
  <c r="AA127" i="16"/>
  <c r="H133" i="17" l="1"/>
  <c r="U133" i="17"/>
  <c r="Y132" i="17"/>
  <c r="W132" i="17"/>
  <c r="X132" i="17" s="1"/>
  <c r="H135" i="20"/>
  <c r="X134" i="20"/>
  <c r="Y134" i="20"/>
  <c r="L130" i="19"/>
  <c r="J130" i="19"/>
  <c r="O130" i="19"/>
  <c r="M130" i="19"/>
  <c r="I130" i="19"/>
  <c r="AC127" i="16"/>
  <c r="Z127" i="16"/>
  <c r="AE127" i="16" s="1"/>
  <c r="AF127" i="16" s="1"/>
  <c r="AG127" i="16" s="1"/>
  <c r="AH127" i="16" s="1"/>
  <c r="K130" i="19" l="1"/>
  <c r="P130" i="19" s="1"/>
  <c r="O133" i="17"/>
  <c r="I133" i="17"/>
  <c r="L133" i="17"/>
  <c r="M133" i="17"/>
  <c r="J133" i="17"/>
  <c r="K133" i="17" s="1"/>
  <c r="O135" i="20"/>
  <c r="J135" i="20"/>
  <c r="M135" i="20"/>
  <c r="I135" i="20"/>
  <c r="L135" i="20"/>
  <c r="N130" i="19"/>
  <c r="Q130" i="19" s="1"/>
  <c r="R130" i="19" s="1"/>
  <c r="V128" i="16"/>
  <c r="AJ128" i="16" s="1"/>
  <c r="AI127" i="16"/>
  <c r="AK127" i="16" s="1"/>
  <c r="W125" i="14"/>
  <c r="W128" i="16"/>
  <c r="AA128" i="16" s="1"/>
  <c r="N133" i="17" l="1"/>
  <c r="P133" i="17"/>
  <c r="Q133" i="17" s="1"/>
  <c r="R133" i="17" s="1"/>
  <c r="S133" i="17" s="1"/>
  <c r="K135" i="20"/>
  <c r="P135" i="20" s="1"/>
  <c r="Q135" i="20" s="1"/>
  <c r="R135" i="20" s="1"/>
  <c r="S135" i="20" s="1"/>
  <c r="N135" i="20"/>
  <c r="S130" i="19"/>
  <c r="T130" i="19" s="1"/>
  <c r="V130" i="19" s="1"/>
  <c r="W130" i="19" s="1"/>
  <c r="Y128" i="16"/>
  <c r="X128" i="16"/>
  <c r="Z128" i="16" s="1"/>
  <c r="AE128" i="16" s="1"/>
  <c r="AB128" i="16"/>
  <c r="AL127" i="16"/>
  <c r="AM127" i="16" s="1"/>
  <c r="AN127" i="16"/>
  <c r="AD128" i="16"/>
  <c r="AC128" i="16"/>
  <c r="G136" i="20" l="1"/>
  <c r="U136" i="20" s="1"/>
  <c r="T135" i="20"/>
  <c r="T133" i="17"/>
  <c r="V133" i="17" s="1"/>
  <c r="G134" i="17"/>
  <c r="V135" i="20"/>
  <c r="W135" i="20" s="1"/>
  <c r="X130" i="19"/>
  <c r="Y130" i="19"/>
  <c r="G131" i="19"/>
  <c r="U131" i="19" s="1"/>
  <c r="AF128" i="16"/>
  <c r="AG128" i="16" s="1"/>
  <c r="AH128" i="16" s="1"/>
  <c r="U134" i="17" l="1"/>
  <c r="H134" i="17"/>
  <c r="Y133" i="17"/>
  <c r="W133" i="17"/>
  <c r="X133" i="17" s="1"/>
  <c r="H136" i="20"/>
  <c r="X135" i="20"/>
  <c r="Y135" i="20"/>
  <c r="H131" i="19"/>
  <c r="V129" i="16"/>
  <c r="AJ129" i="16" s="1"/>
  <c r="AI128" i="16"/>
  <c r="AK128" i="16" s="1"/>
  <c r="W126" i="14"/>
  <c r="W129" i="16"/>
  <c r="L134" i="17" l="1"/>
  <c r="J134" i="17"/>
  <c r="M134" i="17"/>
  <c r="I134" i="17"/>
  <c r="O134" i="17"/>
  <c r="J136" i="20"/>
  <c r="M136" i="20"/>
  <c r="I136" i="20"/>
  <c r="L136" i="20"/>
  <c r="O136" i="20"/>
  <c r="J131" i="19"/>
  <c r="M131" i="19"/>
  <c r="L131" i="19"/>
  <c r="O131" i="19"/>
  <c r="I131" i="19"/>
  <c r="AL128" i="16"/>
  <c r="AM128" i="16" s="1"/>
  <c r="AN128" i="16"/>
  <c r="AA129" i="16"/>
  <c r="AB129" i="16"/>
  <c r="X129" i="16"/>
  <c r="Y129" i="16"/>
  <c r="AD129" i="16"/>
  <c r="K134" i="17" l="1"/>
  <c r="P134" i="17" s="1"/>
  <c r="N134" i="17"/>
  <c r="K136" i="20"/>
  <c r="P136" i="20"/>
  <c r="N136" i="20"/>
  <c r="P131" i="19"/>
  <c r="K131" i="19"/>
  <c r="N131" i="19"/>
  <c r="Z129" i="16"/>
  <c r="AE129" i="16" s="1"/>
  <c r="AC129" i="16"/>
  <c r="Q131" i="19" l="1"/>
  <c r="R131" i="19" s="1"/>
  <c r="S131" i="19" s="1"/>
  <c r="Q134" i="17"/>
  <c r="R134" i="17" s="1"/>
  <c r="S134" i="17" s="1"/>
  <c r="Q136" i="20"/>
  <c r="R136" i="20" s="1"/>
  <c r="S136" i="20" s="1"/>
  <c r="T131" i="19"/>
  <c r="V131" i="19" s="1"/>
  <c r="W131" i="19" s="1"/>
  <c r="G132" i="19"/>
  <c r="U132" i="19" s="1"/>
  <c r="AF129" i="16"/>
  <c r="AG129" i="16" s="1"/>
  <c r="AH129" i="16" s="1"/>
  <c r="G137" i="20" l="1"/>
  <c r="U137" i="20" s="1"/>
  <c r="T136" i="20"/>
  <c r="T134" i="17"/>
  <c r="V134" i="17" s="1"/>
  <c r="G135" i="17"/>
  <c r="V136" i="20"/>
  <c r="W136" i="20" s="1"/>
  <c r="H132" i="19"/>
  <c r="X131" i="19"/>
  <c r="Y131" i="19"/>
  <c r="V130" i="16"/>
  <c r="AJ130" i="16" s="1"/>
  <c r="AI129" i="16"/>
  <c r="AK129" i="16" s="1"/>
  <c r="U135" i="17" l="1"/>
  <c r="H135" i="17"/>
  <c r="Y134" i="17"/>
  <c r="W134" i="17"/>
  <c r="X134" i="17" s="1"/>
  <c r="H137" i="20"/>
  <c r="Y136" i="20"/>
  <c r="X136" i="20"/>
  <c r="M132" i="19"/>
  <c r="J132" i="19"/>
  <c r="I132" i="19"/>
  <c r="L132" i="19"/>
  <c r="O132" i="19"/>
  <c r="AN129" i="16"/>
  <c r="AL129" i="16"/>
  <c r="AM129" i="16" s="1"/>
  <c r="W127" i="14"/>
  <c r="W130" i="16"/>
  <c r="N132" i="19" l="1"/>
  <c r="J135" i="17"/>
  <c r="M135" i="17"/>
  <c r="I135" i="17"/>
  <c r="O135" i="17"/>
  <c r="L135" i="17"/>
  <c r="M137" i="20"/>
  <c r="I137" i="20"/>
  <c r="L137" i="20"/>
  <c r="O137" i="20"/>
  <c r="J137" i="20"/>
  <c r="K132" i="19"/>
  <c r="P132" i="19" s="1"/>
  <c r="Q132" i="19" s="1"/>
  <c r="R132" i="19" s="1"/>
  <c r="AD130" i="16"/>
  <c r="Y130" i="16"/>
  <c r="X130" i="16"/>
  <c r="AA130" i="16"/>
  <c r="AB130" i="16"/>
  <c r="N137" i="20" l="1"/>
  <c r="N135" i="17"/>
  <c r="K135" i="17"/>
  <c r="P135" i="17" s="1"/>
  <c r="Q135" i="17" s="1"/>
  <c r="R135" i="17" s="1"/>
  <c r="S135" i="17" s="1"/>
  <c r="K137" i="20"/>
  <c r="P137" i="20" s="1"/>
  <c r="Q137" i="20" s="1"/>
  <c r="R137" i="20" s="1"/>
  <c r="S137" i="20" s="1"/>
  <c r="S132" i="19"/>
  <c r="T132" i="19" s="1"/>
  <c r="V132" i="19" s="1"/>
  <c r="W132" i="19" s="1"/>
  <c r="AC130" i="16"/>
  <c r="Z130" i="16"/>
  <c r="G138" i="20" l="1"/>
  <c r="U138" i="20" s="1"/>
  <c r="T137" i="20"/>
  <c r="T135" i="17"/>
  <c r="V135" i="17" s="1"/>
  <c r="G136" i="17"/>
  <c r="V137" i="20"/>
  <c r="W137" i="20" s="1"/>
  <c r="Y132" i="19"/>
  <c r="X132" i="19"/>
  <c r="G133" i="19"/>
  <c r="U133" i="19" s="1"/>
  <c r="AE130" i="16"/>
  <c r="AF130" i="16" s="1"/>
  <c r="AG130" i="16" s="1"/>
  <c r="AH130" i="16" s="1"/>
  <c r="H136" i="17" l="1"/>
  <c r="U136" i="17"/>
  <c r="Y135" i="17"/>
  <c r="W135" i="17"/>
  <c r="X135" i="17" s="1"/>
  <c r="H138" i="20"/>
  <c r="Y137" i="20"/>
  <c r="X137" i="20"/>
  <c r="H133" i="19"/>
  <c r="V131" i="16"/>
  <c r="AJ131" i="16" s="1"/>
  <c r="AI130" i="16"/>
  <c r="AK130" i="16" s="1"/>
  <c r="W128" i="14"/>
  <c r="W131" i="16"/>
  <c r="L136" i="17" l="1"/>
  <c r="O136" i="17"/>
  <c r="I136" i="17"/>
  <c r="J136" i="17"/>
  <c r="K136" i="17" s="1"/>
  <c r="P136" i="17" s="1"/>
  <c r="M136" i="17"/>
  <c r="L138" i="20"/>
  <c r="O138" i="20"/>
  <c r="J138" i="20"/>
  <c r="K138" i="20" s="1"/>
  <c r="M138" i="20"/>
  <c r="I138" i="20"/>
  <c r="O133" i="19"/>
  <c r="J133" i="19"/>
  <c r="L133" i="19"/>
  <c r="I133" i="19"/>
  <c r="M133" i="19"/>
  <c r="AN130" i="16"/>
  <c r="AL130" i="16"/>
  <c r="AM130" i="16" s="1"/>
  <c r="Y131" i="16"/>
  <c r="AB131" i="16"/>
  <c r="AD131" i="16"/>
  <c r="AA131" i="16"/>
  <c r="X131" i="16"/>
  <c r="N133" i="19" l="1"/>
  <c r="N136" i="17"/>
  <c r="Q136" i="17" s="1"/>
  <c r="R136" i="17" s="1"/>
  <c r="S136" i="17" s="1"/>
  <c r="P138" i="20"/>
  <c r="N138" i="20"/>
  <c r="K133" i="19"/>
  <c r="P133" i="19"/>
  <c r="Q133" i="19" s="1"/>
  <c r="R133" i="19" s="1"/>
  <c r="S133" i="19" s="1"/>
  <c r="AC131" i="16"/>
  <c r="Z131" i="16"/>
  <c r="AE131" i="16" s="1"/>
  <c r="T136" i="17" l="1"/>
  <c r="V136" i="17" s="1"/>
  <c r="G137" i="17"/>
  <c r="Q138" i="20"/>
  <c r="R138" i="20" s="1"/>
  <c r="S138" i="20" s="1"/>
  <c r="T138" i="20" s="1"/>
  <c r="T133" i="19"/>
  <c r="V133" i="19" s="1"/>
  <c r="W133" i="19" s="1"/>
  <c r="G134" i="19"/>
  <c r="U134" i="19" s="1"/>
  <c r="AF131" i="16"/>
  <c r="AG131" i="16" s="1"/>
  <c r="AH131" i="16" s="1"/>
  <c r="U137" i="17" l="1"/>
  <c r="H137" i="17"/>
  <c r="W136" i="17"/>
  <c r="X136" i="17" s="1"/>
  <c r="Y136" i="17"/>
  <c r="V138" i="20"/>
  <c r="W138" i="20" s="1"/>
  <c r="G139" i="20"/>
  <c r="X138" i="20"/>
  <c r="Y138" i="20"/>
  <c r="X133" i="19"/>
  <c r="Y133" i="19"/>
  <c r="H134" i="19"/>
  <c r="V132" i="16"/>
  <c r="AJ132" i="16" s="1"/>
  <c r="AI131" i="16"/>
  <c r="AK131" i="16" s="1"/>
  <c r="W129" i="14"/>
  <c r="W132" i="16"/>
  <c r="H139" i="20" l="1"/>
  <c r="U139" i="20"/>
  <c r="L137" i="17"/>
  <c r="M137" i="17"/>
  <c r="I137" i="17"/>
  <c r="J137" i="17"/>
  <c r="K137" i="17" s="1"/>
  <c r="O137" i="17"/>
  <c r="O139" i="20"/>
  <c r="J139" i="20"/>
  <c r="M139" i="20"/>
  <c r="I139" i="20"/>
  <c r="L139" i="20"/>
  <c r="M134" i="19"/>
  <c r="L134" i="19"/>
  <c r="J134" i="19"/>
  <c r="O134" i="19"/>
  <c r="I134" i="19"/>
  <c r="AL131" i="16"/>
  <c r="AM131" i="16" s="1"/>
  <c r="AN131" i="16"/>
  <c r="AB132" i="16"/>
  <c r="Y132" i="16"/>
  <c r="X132" i="16"/>
  <c r="AA132" i="16"/>
  <c r="AD132" i="16"/>
  <c r="N137" i="17" l="1"/>
  <c r="P137" i="17"/>
  <c r="Q137" i="17" s="1"/>
  <c r="R137" i="17" s="1"/>
  <c r="S137" i="17" s="1"/>
  <c r="K139" i="20"/>
  <c r="P139" i="20" s="1"/>
  <c r="Q139" i="20" s="1"/>
  <c r="R139" i="20" s="1"/>
  <c r="S139" i="20" s="1"/>
  <c r="N139" i="20"/>
  <c r="K134" i="19"/>
  <c r="P134" i="19" s="1"/>
  <c r="N134" i="19"/>
  <c r="AC132" i="16"/>
  <c r="Z132" i="16"/>
  <c r="AE132" i="16" s="1"/>
  <c r="G140" i="20" l="1"/>
  <c r="U140" i="20" s="1"/>
  <c r="T139" i="20"/>
  <c r="T137" i="17"/>
  <c r="V137" i="17" s="1"/>
  <c r="G138" i="17"/>
  <c r="V139" i="20"/>
  <c r="W139" i="20" s="1"/>
  <c r="Q134" i="19"/>
  <c r="R134" i="19" s="1"/>
  <c r="AF132" i="16"/>
  <c r="AG132" i="16" s="1"/>
  <c r="AH132" i="16" s="1"/>
  <c r="H138" i="17" l="1"/>
  <c r="U138" i="17"/>
  <c r="W137" i="17"/>
  <c r="X137" i="17" s="1"/>
  <c r="Y137" i="17"/>
  <c r="H140" i="20"/>
  <c r="X139" i="20"/>
  <c r="Y139" i="20"/>
  <c r="S134" i="19"/>
  <c r="T134" i="19" s="1"/>
  <c r="V134" i="19" s="1"/>
  <c r="W134" i="19" s="1"/>
  <c r="V133" i="16"/>
  <c r="AJ133" i="16" s="1"/>
  <c r="AI132" i="16"/>
  <c r="AK132" i="16" s="1"/>
  <c r="W130" i="14"/>
  <c r="W133" i="16"/>
  <c r="L138" i="17" l="1"/>
  <c r="M138" i="17"/>
  <c r="O138" i="17"/>
  <c r="I138" i="17"/>
  <c r="J138" i="17"/>
  <c r="J140" i="20"/>
  <c r="M140" i="20"/>
  <c r="I140" i="20"/>
  <c r="L140" i="20"/>
  <c r="O140" i="20"/>
  <c r="Y134" i="19"/>
  <c r="X134" i="19"/>
  <c r="G135" i="19"/>
  <c r="U135" i="19" s="1"/>
  <c r="AL132" i="16"/>
  <c r="AM132" i="16" s="1"/>
  <c r="AN132" i="16"/>
  <c r="AD133" i="16"/>
  <c r="AB133" i="16"/>
  <c r="AA133" i="16"/>
  <c r="Y133" i="16"/>
  <c r="X133" i="16"/>
  <c r="N140" i="20" l="1"/>
  <c r="K138" i="17"/>
  <c r="P138" i="17" s="1"/>
  <c r="Q138" i="17" s="1"/>
  <c r="R138" i="17" s="1"/>
  <c r="S138" i="17" s="1"/>
  <c r="N138" i="17"/>
  <c r="K140" i="20"/>
  <c r="P140" i="20" s="1"/>
  <c r="Q140" i="20" s="1"/>
  <c r="R140" i="20" s="1"/>
  <c r="S140" i="20" s="1"/>
  <c r="H135" i="19"/>
  <c r="Z133" i="16"/>
  <c r="AE133" i="16" s="1"/>
  <c r="AC133" i="16"/>
  <c r="T138" i="17" l="1"/>
  <c r="V138" i="17" s="1"/>
  <c r="G139" i="17"/>
  <c r="G141" i="20"/>
  <c r="U141" i="20" s="1"/>
  <c r="T140" i="20"/>
  <c r="V140" i="20" s="1"/>
  <c r="W140" i="20" s="1"/>
  <c r="J135" i="19"/>
  <c r="I135" i="19"/>
  <c r="O135" i="19"/>
  <c r="M135" i="19"/>
  <c r="L135" i="19"/>
  <c r="AF133" i="16"/>
  <c r="AG133" i="16" s="1"/>
  <c r="AH133" i="16" s="1"/>
  <c r="U139" i="17" l="1"/>
  <c r="H139" i="17"/>
  <c r="Y138" i="17"/>
  <c r="W138" i="17"/>
  <c r="X138" i="17" s="1"/>
  <c r="H141" i="20"/>
  <c r="Y140" i="20"/>
  <c r="X140" i="20"/>
  <c r="N135" i="19"/>
  <c r="K135" i="19"/>
  <c r="P135" i="19" s="1"/>
  <c r="V134" i="16"/>
  <c r="AJ134" i="16" s="1"/>
  <c r="AI133" i="16"/>
  <c r="AK133" i="16" s="1"/>
  <c r="W131" i="14"/>
  <c r="W134" i="16"/>
  <c r="Q135" i="19" l="1"/>
  <c r="R135" i="19" s="1"/>
  <c r="J139" i="17"/>
  <c r="O139" i="17"/>
  <c r="L139" i="17"/>
  <c r="N139" i="17" s="1"/>
  <c r="M139" i="17"/>
  <c r="I139" i="17"/>
  <c r="M141" i="20"/>
  <c r="I141" i="20"/>
  <c r="L141" i="20"/>
  <c r="O141" i="20"/>
  <c r="J141" i="20"/>
  <c r="S135" i="19"/>
  <c r="T135" i="19" s="1"/>
  <c r="V135" i="19" s="1"/>
  <c r="W135" i="19" s="1"/>
  <c r="AN133" i="16"/>
  <c r="AL133" i="16"/>
  <c r="AM133" i="16" s="1"/>
  <c r="AB134" i="16"/>
  <c r="Y134" i="16"/>
  <c r="X134" i="16"/>
  <c r="AD134" i="16"/>
  <c r="AA134" i="16"/>
  <c r="N141" i="20" l="1"/>
  <c r="K139" i="17"/>
  <c r="P139" i="17" s="1"/>
  <c r="Q139" i="17" s="1"/>
  <c r="R139" i="17" s="1"/>
  <c r="S139" i="17" s="1"/>
  <c r="K141" i="20"/>
  <c r="P141" i="20" s="1"/>
  <c r="Q141" i="20" s="1"/>
  <c r="R141" i="20" s="1"/>
  <c r="S141" i="20" s="1"/>
  <c r="X135" i="19"/>
  <c r="Y135" i="19"/>
  <c r="G136" i="19"/>
  <c r="U136" i="19" s="1"/>
  <c r="Z134" i="16"/>
  <c r="AE134" i="16" s="1"/>
  <c r="AC134" i="16"/>
  <c r="T139" i="17" l="1"/>
  <c r="V139" i="17" s="1"/>
  <c r="G140" i="17"/>
  <c r="G142" i="20"/>
  <c r="U142" i="20" s="1"/>
  <c r="T141" i="20"/>
  <c r="V141" i="20" s="1"/>
  <c r="H136" i="19"/>
  <c r="AF134" i="16"/>
  <c r="AG134" i="16" s="1"/>
  <c r="AH134" i="16" s="1"/>
  <c r="Y141" i="20" l="1"/>
  <c r="W141" i="20"/>
  <c r="X141" i="20" s="1"/>
  <c r="U140" i="17"/>
  <c r="H140" i="17"/>
  <c r="H142" i="20"/>
  <c r="W139" i="17"/>
  <c r="X139" i="17" s="1"/>
  <c r="Y139" i="17"/>
  <c r="L142" i="20"/>
  <c r="O142" i="20"/>
  <c r="J142" i="20"/>
  <c r="K142" i="20" s="1"/>
  <c r="M142" i="20"/>
  <c r="I142" i="20"/>
  <c r="O136" i="19"/>
  <c r="M136" i="19"/>
  <c r="J136" i="19"/>
  <c r="L136" i="19"/>
  <c r="I136" i="19"/>
  <c r="V135" i="16"/>
  <c r="AJ135" i="16" s="1"/>
  <c r="AI134" i="16"/>
  <c r="AK134" i="16" s="1"/>
  <c r="L140" i="17" l="1"/>
  <c r="I140" i="17"/>
  <c r="J140" i="17"/>
  <c r="K140" i="17" s="1"/>
  <c r="P140" i="17" s="1"/>
  <c r="O140" i="17"/>
  <c r="M140" i="17"/>
  <c r="N136" i="19"/>
  <c r="K136" i="19"/>
  <c r="P136" i="19" s="1"/>
  <c r="Q136" i="19" s="1"/>
  <c r="R136" i="19" s="1"/>
  <c r="S136" i="19" s="1"/>
  <c r="P142" i="20"/>
  <c r="N142" i="20"/>
  <c r="AN134" i="16"/>
  <c r="AL134" i="16"/>
  <c r="AM134" i="16" s="1"/>
  <c r="W132" i="14"/>
  <c r="W135" i="16"/>
  <c r="N140" i="17" l="1"/>
  <c r="Q140" i="17" s="1"/>
  <c r="R140" i="17" s="1"/>
  <c r="S140" i="17" s="1"/>
  <c r="Q142" i="20"/>
  <c r="R142" i="20" s="1"/>
  <c r="S142" i="20" s="1"/>
  <c r="T142" i="20" s="1"/>
  <c r="T136" i="19"/>
  <c r="V136" i="19" s="1"/>
  <c r="W136" i="19" s="1"/>
  <c r="G137" i="19"/>
  <c r="U137" i="19" s="1"/>
  <c r="AB135" i="16"/>
  <c r="Y135" i="16"/>
  <c r="X135" i="16"/>
  <c r="AA135" i="16"/>
  <c r="AD135" i="16"/>
  <c r="T140" i="17" l="1"/>
  <c r="V140" i="17" s="1"/>
  <c r="G141" i="17"/>
  <c r="V142" i="20"/>
  <c r="W142" i="20" s="1"/>
  <c r="X142" i="20" s="1"/>
  <c r="G143" i="20"/>
  <c r="H137" i="19"/>
  <c r="X136" i="19"/>
  <c r="Y136" i="19"/>
  <c r="AC135" i="16"/>
  <c r="Z135" i="16"/>
  <c r="Y142" i="20" l="1"/>
  <c r="H143" i="20"/>
  <c r="U143" i="20"/>
  <c r="H141" i="17"/>
  <c r="U141" i="17"/>
  <c r="W140" i="17"/>
  <c r="X140" i="17" s="1"/>
  <c r="Y140" i="17"/>
  <c r="O143" i="20"/>
  <c r="J143" i="20"/>
  <c r="M143" i="20"/>
  <c r="I143" i="20"/>
  <c r="L143" i="20"/>
  <c r="I137" i="19"/>
  <c r="J137" i="19"/>
  <c r="O137" i="19"/>
  <c r="L137" i="19"/>
  <c r="N137" i="19" s="1"/>
  <c r="M137" i="19"/>
  <c r="AE135" i="16"/>
  <c r="AF135" i="16" s="1"/>
  <c r="AG135" i="16" s="1"/>
  <c r="AH135" i="16" s="1"/>
  <c r="K137" i="19" l="1"/>
  <c r="P137" i="19" s="1"/>
  <c r="Q137" i="19" s="1"/>
  <c r="R137" i="19" s="1"/>
  <c r="S137" i="19" s="1"/>
  <c r="J141" i="17"/>
  <c r="L141" i="17"/>
  <c r="M141" i="17"/>
  <c r="I141" i="17"/>
  <c r="O141" i="17"/>
  <c r="K143" i="20"/>
  <c r="P143" i="20" s="1"/>
  <c r="N143" i="20"/>
  <c r="V136" i="16"/>
  <c r="AJ136" i="16" s="1"/>
  <c r="AI135" i="16"/>
  <c r="AK135" i="16" s="1"/>
  <c r="W136" i="16"/>
  <c r="N141" i="17" l="1"/>
  <c r="K141" i="17"/>
  <c r="P141" i="17" s="1"/>
  <c r="Q141" i="17" s="1"/>
  <c r="R141" i="17" s="1"/>
  <c r="S141" i="17" s="1"/>
  <c r="Q143" i="20"/>
  <c r="R143" i="20" s="1"/>
  <c r="S143" i="20" s="1"/>
  <c r="T137" i="19"/>
  <c r="V137" i="19" s="1"/>
  <c r="W137" i="19" s="1"/>
  <c r="G138" i="19"/>
  <c r="U138" i="19" s="1"/>
  <c r="W133" i="14"/>
  <c r="AL135" i="16"/>
  <c r="AM135" i="16" s="1"/>
  <c r="AN135" i="16"/>
  <c r="AA136" i="16"/>
  <c r="AD136" i="16"/>
  <c r="X136" i="16"/>
  <c r="Y136" i="16"/>
  <c r="AB136" i="16"/>
  <c r="T141" i="17" l="1"/>
  <c r="V141" i="17" s="1"/>
  <c r="G142" i="17"/>
  <c r="G144" i="20"/>
  <c r="U144" i="20" s="1"/>
  <c r="T143" i="20"/>
  <c r="V143" i="20" s="1"/>
  <c r="W143" i="20" s="1"/>
  <c r="H138" i="19"/>
  <c r="X137" i="19"/>
  <c r="Y137" i="19"/>
  <c r="Z136" i="16"/>
  <c r="AE136" i="16" s="1"/>
  <c r="AC136" i="16"/>
  <c r="U142" i="17" l="1"/>
  <c r="H142" i="17"/>
  <c r="W141" i="17"/>
  <c r="X141" i="17" s="1"/>
  <c r="Y141" i="17"/>
  <c r="H144" i="20"/>
  <c r="X143" i="20"/>
  <c r="Y143" i="20"/>
  <c r="I138" i="19"/>
  <c r="L138" i="19"/>
  <c r="O138" i="19"/>
  <c r="J138" i="19"/>
  <c r="M138" i="19"/>
  <c r="AF136" i="16"/>
  <c r="AG136" i="16" s="1"/>
  <c r="AH136" i="16" s="1"/>
  <c r="K138" i="19" l="1"/>
  <c r="P138" i="19" s="1"/>
  <c r="J142" i="17"/>
  <c r="L142" i="17"/>
  <c r="O142" i="17"/>
  <c r="M142" i="17"/>
  <c r="I142" i="17"/>
  <c r="J144" i="20"/>
  <c r="M144" i="20"/>
  <c r="I144" i="20"/>
  <c r="L144" i="20"/>
  <c r="O144" i="20"/>
  <c r="N138" i="19"/>
  <c r="Q138" i="19" s="1"/>
  <c r="R138" i="19" s="1"/>
  <c r="V137" i="16"/>
  <c r="AJ137" i="16" s="1"/>
  <c r="AI136" i="16"/>
  <c r="AK136" i="16" s="1"/>
  <c r="N142" i="17" l="1"/>
  <c r="K142" i="17"/>
  <c r="P142" i="17" s="1"/>
  <c r="Q142" i="17" s="1"/>
  <c r="R142" i="17" s="1"/>
  <c r="S142" i="17" s="1"/>
  <c r="K144" i="20"/>
  <c r="P144" i="20"/>
  <c r="N144" i="20"/>
  <c r="S138" i="19"/>
  <c r="T138" i="19" s="1"/>
  <c r="V138" i="19" s="1"/>
  <c r="W138" i="19" s="1"/>
  <c r="W134" i="14"/>
  <c r="W137" i="16"/>
  <c r="X137" i="16" s="1"/>
  <c r="AL136" i="16"/>
  <c r="AM136" i="16" s="1"/>
  <c r="AN136" i="16"/>
  <c r="AA137" i="16"/>
  <c r="AD137" i="16"/>
  <c r="AB137" i="16"/>
  <c r="T142" i="17" l="1"/>
  <c r="V142" i="17" s="1"/>
  <c r="G143" i="17"/>
  <c r="Q144" i="20"/>
  <c r="R144" i="20" s="1"/>
  <c r="S144" i="20" s="1"/>
  <c r="X138" i="19"/>
  <c r="Y138" i="19"/>
  <c r="G139" i="19"/>
  <c r="U139" i="19" s="1"/>
  <c r="Y137" i="16"/>
  <c r="AC137" i="16"/>
  <c r="Z137" i="16"/>
  <c r="G145" i="20" l="1"/>
  <c r="U145" i="20" s="1"/>
  <c r="T144" i="20"/>
  <c r="H143" i="17"/>
  <c r="U143" i="17"/>
  <c r="W142" i="17"/>
  <c r="X142" i="17" s="1"/>
  <c r="Y142" i="17"/>
  <c r="V144" i="20"/>
  <c r="W144" i="20" s="1"/>
  <c r="X144" i="20" s="1"/>
  <c r="H145" i="20"/>
  <c r="H139" i="19"/>
  <c r="AE137" i="16"/>
  <c r="AF137" i="16" s="1"/>
  <c r="AG137" i="16" s="1"/>
  <c r="AH137" i="16" s="1"/>
  <c r="I143" i="17" l="1"/>
  <c r="O143" i="17"/>
  <c r="L143" i="17"/>
  <c r="J143" i="17"/>
  <c r="K143" i="17" s="1"/>
  <c r="P143" i="17" s="1"/>
  <c r="M143" i="17"/>
  <c r="Y144" i="20"/>
  <c r="M145" i="20"/>
  <c r="I145" i="20"/>
  <c r="L145" i="20"/>
  <c r="O145" i="20"/>
  <c r="J145" i="20"/>
  <c r="L139" i="19"/>
  <c r="O139" i="19"/>
  <c r="M139" i="19"/>
  <c r="I139" i="19"/>
  <c r="J139" i="19"/>
  <c r="V138" i="16"/>
  <c r="AJ138" i="16" s="1"/>
  <c r="AI137" i="16"/>
  <c r="AK137" i="16" s="1"/>
  <c r="W135" i="14"/>
  <c r="W138" i="16"/>
  <c r="N143" i="17" l="1"/>
  <c r="Q143" i="17" s="1"/>
  <c r="R143" i="17" s="1"/>
  <c r="S143" i="17" s="1"/>
  <c r="N145" i="20"/>
  <c r="K145" i="20"/>
  <c r="P145" i="20" s="1"/>
  <c r="Q145" i="20" s="1"/>
  <c r="R145" i="20" s="1"/>
  <c r="S145" i="20" s="1"/>
  <c r="K139" i="19"/>
  <c r="P139" i="19" s="1"/>
  <c r="N139" i="19"/>
  <c r="AN137" i="16"/>
  <c r="AL137" i="16"/>
  <c r="AM137" i="16" s="1"/>
  <c r="AA138" i="16"/>
  <c r="Y138" i="16"/>
  <c r="X138" i="16"/>
  <c r="AD138" i="16"/>
  <c r="AB138" i="16"/>
  <c r="G146" i="20" l="1"/>
  <c r="U146" i="20" s="1"/>
  <c r="T145" i="20"/>
  <c r="V145" i="20" s="1"/>
  <c r="W145" i="20" s="1"/>
  <c r="T143" i="17"/>
  <c r="V143" i="17" s="1"/>
  <c r="G144" i="17"/>
  <c r="Q139" i="19"/>
  <c r="R139" i="19" s="1"/>
  <c r="Z138" i="16"/>
  <c r="AE138" i="16" s="1"/>
  <c r="AC138" i="16"/>
  <c r="U144" i="17" l="1"/>
  <c r="H144" i="17"/>
  <c r="W143" i="17"/>
  <c r="X143" i="17" s="1"/>
  <c r="Y143" i="17"/>
  <c r="H146" i="20"/>
  <c r="Y145" i="20"/>
  <c r="X145" i="20"/>
  <c r="S139" i="19"/>
  <c r="T139" i="19" s="1"/>
  <c r="V139" i="19" s="1"/>
  <c r="W139" i="19" s="1"/>
  <c r="AF138" i="16"/>
  <c r="AG138" i="16" s="1"/>
  <c r="AH138" i="16" s="1"/>
  <c r="M144" i="17" l="1"/>
  <c r="I144" i="17"/>
  <c r="J144" i="17"/>
  <c r="K144" i="17" s="1"/>
  <c r="L144" i="17"/>
  <c r="O144" i="17"/>
  <c r="L146" i="20"/>
  <c r="O146" i="20"/>
  <c r="J146" i="20"/>
  <c r="I146" i="20"/>
  <c r="M146" i="20"/>
  <c r="Y139" i="19"/>
  <c r="X139" i="19"/>
  <c r="G140" i="19"/>
  <c r="U140" i="19" s="1"/>
  <c r="V139" i="16"/>
  <c r="AJ139" i="16" s="1"/>
  <c r="AI138" i="16"/>
  <c r="AK138" i="16" s="1"/>
  <c r="N144" i="17" l="1"/>
  <c r="P144" i="17"/>
  <c r="Q144" i="17" s="1"/>
  <c r="R144" i="17" s="1"/>
  <c r="S144" i="17" s="1"/>
  <c r="K146" i="20"/>
  <c r="P146" i="20"/>
  <c r="N146" i="20"/>
  <c r="H140" i="19"/>
  <c r="AN138" i="16"/>
  <c r="AL138" i="16"/>
  <c r="AM138" i="16" s="1"/>
  <c r="W136" i="14"/>
  <c r="W139" i="16"/>
  <c r="T144" i="17" l="1"/>
  <c r="V144" i="17" s="1"/>
  <c r="G145" i="17"/>
  <c r="Q146" i="20"/>
  <c r="R146" i="20" s="1"/>
  <c r="S146" i="20" s="1"/>
  <c r="T146" i="20" s="1"/>
  <c r="O140" i="19"/>
  <c r="J140" i="19"/>
  <c r="M140" i="19"/>
  <c r="L140" i="19"/>
  <c r="N140" i="19" s="1"/>
  <c r="I140" i="19"/>
  <c r="AD139" i="16"/>
  <c r="Y139" i="16"/>
  <c r="AB139" i="16"/>
  <c r="X139" i="16"/>
  <c r="AA139" i="16"/>
  <c r="U145" i="17" l="1"/>
  <c r="H145" i="17"/>
  <c r="Y144" i="17"/>
  <c r="W144" i="17"/>
  <c r="X144" i="17" s="1"/>
  <c r="V146" i="20"/>
  <c r="W146" i="20" s="1"/>
  <c r="X146" i="20" s="1"/>
  <c r="G147" i="20"/>
  <c r="U147" i="20" s="1"/>
  <c r="K140" i="19"/>
  <c r="P140" i="19"/>
  <c r="Q140" i="19" s="1"/>
  <c r="R140" i="19" s="1"/>
  <c r="Z139" i="16"/>
  <c r="AE139" i="16" s="1"/>
  <c r="AC139" i="16"/>
  <c r="I145" i="17" l="1"/>
  <c r="O145" i="17"/>
  <c r="L145" i="17"/>
  <c r="J145" i="17"/>
  <c r="K145" i="17" s="1"/>
  <c r="P145" i="17" s="1"/>
  <c r="M145" i="17"/>
  <c r="Y146" i="20"/>
  <c r="H147" i="20"/>
  <c r="J147" i="20" s="1"/>
  <c r="L147" i="20"/>
  <c r="S140" i="19"/>
  <c r="T140" i="19" s="1"/>
  <c r="V140" i="19" s="1"/>
  <c r="W140" i="19" s="1"/>
  <c r="AF139" i="16"/>
  <c r="AG139" i="16" s="1"/>
  <c r="AH139" i="16" s="1"/>
  <c r="N145" i="17" l="1"/>
  <c r="Q145" i="17" s="1"/>
  <c r="R145" i="17" s="1"/>
  <c r="S145" i="17" s="1"/>
  <c r="O147" i="20"/>
  <c r="I147" i="20"/>
  <c r="K147" i="20" s="1"/>
  <c r="P147" i="20" s="1"/>
  <c r="Q147" i="20" s="1"/>
  <c r="R147" i="20" s="1"/>
  <c r="S147" i="20" s="1"/>
  <c r="M147" i="20"/>
  <c r="N147" i="20" s="1"/>
  <c r="X140" i="19"/>
  <c r="Y140" i="19"/>
  <c r="G141" i="19"/>
  <c r="U141" i="19" s="1"/>
  <c r="V140" i="16"/>
  <c r="AJ140" i="16" s="1"/>
  <c r="AI139" i="16"/>
  <c r="AK139" i="16" s="1"/>
  <c r="W137" i="14"/>
  <c r="W140" i="16"/>
  <c r="G148" i="20" l="1"/>
  <c r="U148" i="20" s="1"/>
  <c r="T147" i="20"/>
  <c r="T145" i="17"/>
  <c r="V145" i="17" s="1"/>
  <c r="G146" i="17"/>
  <c r="V147" i="20"/>
  <c r="W147" i="20" s="1"/>
  <c r="H141" i="19"/>
  <c r="AL139" i="16"/>
  <c r="AM139" i="16" s="1"/>
  <c r="AN139" i="16"/>
  <c r="AA140" i="16"/>
  <c r="AB140" i="16"/>
  <c r="Y140" i="16"/>
  <c r="AD140" i="16"/>
  <c r="X140" i="16"/>
  <c r="U146" i="17" l="1"/>
  <c r="H146" i="17"/>
  <c r="W145" i="17"/>
  <c r="X145" i="17" s="1"/>
  <c r="Y145" i="17"/>
  <c r="H148" i="20"/>
  <c r="X147" i="20"/>
  <c r="Y147" i="20"/>
  <c r="I141" i="19"/>
  <c r="O141" i="19"/>
  <c r="L141" i="19"/>
  <c r="J141" i="19"/>
  <c r="K141" i="19" s="1"/>
  <c r="P141" i="19" s="1"/>
  <c r="M141" i="19"/>
  <c r="Z140" i="16"/>
  <c r="AE140" i="16" s="1"/>
  <c r="AC140" i="16"/>
  <c r="N141" i="19" l="1"/>
  <c r="J146" i="17"/>
  <c r="O146" i="17"/>
  <c r="L146" i="17"/>
  <c r="N146" i="17" s="1"/>
  <c r="M146" i="17"/>
  <c r="I146" i="17"/>
  <c r="Q141" i="19"/>
  <c r="R141" i="19" s="1"/>
  <c r="S141" i="19" s="1"/>
  <c r="T141" i="19" s="1"/>
  <c r="V141" i="19" s="1"/>
  <c r="W141" i="19" s="1"/>
  <c r="J148" i="20"/>
  <c r="M148" i="20"/>
  <c r="I148" i="20"/>
  <c r="L148" i="20"/>
  <c r="O148" i="20"/>
  <c r="AF140" i="16"/>
  <c r="AG140" i="16" s="1"/>
  <c r="AH140" i="16" s="1"/>
  <c r="K146" i="17" l="1"/>
  <c r="P146" i="17" s="1"/>
  <c r="Q146" i="17" s="1"/>
  <c r="R146" i="17" s="1"/>
  <c r="S146" i="17" s="1"/>
  <c r="K148" i="20"/>
  <c r="P148" i="20" s="1"/>
  <c r="N148" i="20"/>
  <c r="X141" i="19"/>
  <c r="Y141" i="19"/>
  <c r="G142" i="19"/>
  <c r="U142" i="19" s="1"/>
  <c r="V141" i="16"/>
  <c r="AJ141" i="16" s="1"/>
  <c r="AI140" i="16"/>
  <c r="AK140" i="16" s="1"/>
  <c r="W138" i="14"/>
  <c r="W141" i="16"/>
  <c r="T146" i="17" l="1"/>
  <c r="V146" i="17" s="1"/>
  <c r="G147" i="17"/>
  <c r="Q148" i="20"/>
  <c r="R148" i="20" s="1"/>
  <c r="S148" i="20" s="1"/>
  <c r="T148" i="20" s="1"/>
  <c r="H142" i="19"/>
  <c r="AN140" i="16"/>
  <c r="AL140" i="16"/>
  <c r="AM140" i="16" s="1"/>
  <c r="X141" i="16"/>
  <c r="Y141" i="16"/>
  <c r="AB141" i="16"/>
  <c r="AD141" i="16"/>
  <c r="AA141" i="16"/>
  <c r="H147" i="17" l="1"/>
  <c r="U147" i="17"/>
  <c r="Y146" i="17"/>
  <c r="W146" i="17"/>
  <c r="X146" i="17" s="1"/>
  <c r="V148" i="20"/>
  <c r="W148" i="20" s="1"/>
  <c r="X148" i="20" s="1"/>
  <c r="G149" i="20"/>
  <c r="Y148" i="20"/>
  <c r="J142" i="19"/>
  <c r="O142" i="19"/>
  <c r="M142" i="19"/>
  <c r="L142" i="19"/>
  <c r="I142" i="19"/>
  <c r="Z141" i="16"/>
  <c r="AE141" i="16"/>
  <c r="AC141" i="16"/>
  <c r="H149" i="20" l="1"/>
  <c r="U149" i="20"/>
  <c r="J147" i="17"/>
  <c r="O147" i="17"/>
  <c r="L147" i="17"/>
  <c r="M147" i="17"/>
  <c r="I147" i="17"/>
  <c r="M149" i="20"/>
  <c r="I149" i="20"/>
  <c r="L149" i="20"/>
  <c r="O149" i="20"/>
  <c r="J149" i="20"/>
  <c r="N142" i="19"/>
  <c r="K142" i="19"/>
  <c r="P142" i="19" s="1"/>
  <c r="Q142" i="19" s="1"/>
  <c r="R142" i="19" s="1"/>
  <c r="S142" i="19" s="1"/>
  <c r="AF141" i="16"/>
  <c r="AG141" i="16" s="1"/>
  <c r="AH141" i="16" s="1"/>
  <c r="K147" i="17" l="1"/>
  <c r="P147" i="17" s="1"/>
  <c r="N147" i="17"/>
  <c r="N149" i="20"/>
  <c r="K149" i="20"/>
  <c r="P149" i="20" s="1"/>
  <c r="T142" i="19"/>
  <c r="V142" i="19" s="1"/>
  <c r="W142" i="19" s="1"/>
  <c r="G143" i="19"/>
  <c r="U143" i="19" s="1"/>
  <c r="V142" i="16"/>
  <c r="AJ142" i="16" s="1"/>
  <c r="AI141" i="16"/>
  <c r="AK141" i="16" s="1"/>
  <c r="W139" i="14"/>
  <c r="W142" i="16"/>
  <c r="Q147" i="17" l="1"/>
  <c r="R147" i="17" s="1"/>
  <c r="S147" i="17" s="1"/>
  <c r="T147" i="17" s="1"/>
  <c r="V147" i="17" s="1"/>
  <c r="Q149" i="20"/>
  <c r="R149" i="20" s="1"/>
  <c r="S149" i="20" s="1"/>
  <c r="H143" i="19"/>
  <c r="Y142" i="19"/>
  <c r="X142" i="19"/>
  <c r="AL141" i="16"/>
  <c r="AM141" i="16" s="1"/>
  <c r="AN141" i="16"/>
  <c r="AA142" i="16"/>
  <c r="AD142" i="16"/>
  <c r="X142" i="16"/>
  <c r="Y142" i="16"/>
  <c r="AB142" i="16"/>
  <c r="G148" i="17" l="1"/>
  <c r="G150" i="20"/>
  <c r="U150" i="20" s="1"/>
  <c r="T149" i="20"/>
  <c r="V149" i="20" s="1"/>
  <c r="W149" i="20" s="1"/>
  <c r="H148" i="17"/>
  <c r="U148" i="17"/>
  <c r="Y147" i="17"/>
  <c r="W147" i="17"/>
  <c r="X147" i="17" s="1"/>
  <c r="H150" i="20"/>
  <c r="Y149" i="20"/>
  <c r="X149" i="20"/>
  <c r="I143" i="19"/>
  <c r="L143" i="19"/>
  <c r="O143" i="19"/>
  <c r="J143" i="19"/>
  <c r="M143" i="19"/>
  <c r="Z142" i="16"/>
  <c r="AE142" i="16" s="1"/>
  <c r="AC142" i="16"/>
  <c r="O148" i="17" l="1"/>
  <c r="M148" i="17"/>
  <c r="I148" i="17"/>
  <c r="J148" i="17"/>
  <c r="K148" i="17" s="1"/>
  <c r="L148" i="17"/>
  <c r="K143" i="19"/>
  <c r="P143" i="19" s="1"/>
  <c r="L150" i="20"/>
  <c r="O150" i="20"/>
  <c r="J150" i="20"/>
  <c r="M150" i="20"/>
  <c r="I150" i="20"/>
  <c r="N143" i="19"/>
  <c r="AF142" i="16"/>
  <c r="AG142" i="16" s="1"/>
  <c r="AH142" i="16" s="1"/>
  <c r="Q143" i="19" l="1"/>
  <c r="R143" i="19" s="1"/>
  <c r="S143" i="19" s="1"/>
  <c r="T143" i="19" s="1"/>
  <c r="V143" i="19" s="1"/>
  <c r="W143" i="19" s="1"/>
  <c r="K150" i="20"/>
  <c r="N148" i="17"/>
  <c r="P148" i="17"/>
  <c r="P150" i="20"/>
  <c r="N150" i="20"/>
  <c r="V143" i="16"/>
  <c r="AJ143" i="16" s="1"/>
  <c r="AI142" i="16"/>
  <c r="AK142" i="16" s="1"/>
  <c r="W140" i="14"/>
  <c r="W143" i="16"/>
  <c r="Q148" i="17" l="1"/>
  <c r="R148" i="17" s="1"/>
  <c r="S148" i="17" s="1"/>
  <c r="Q150" i="20"/>
  <c r="R150" i="20" s="1"/>
  <c r="S150" i="20" s="1"/>
  <c r="Y143" i="19"/>
  <c r="X143" i="19"/>
  <c r="G144" i="19"/>
  <c r="U144" i="19" s="1"/>
  <c r="AN142" i="16"/>
  <c r="AL142" i="16"/>
  <c r="AM142" i="16" s="1"/>
  <c r="AB143" i="16"/>
  <c r="AD143" i="16"/>
  <c r="X143" i="16"/>
  <c r="AA143" i="16"/>
  <c r="Y143" i="16"/>
  <c r="G151" i="20" l="1"/>
  <c r="U151" i="20" s="1"/>
  <c r="T150" i="20"/>
  <c r="T148" i="17"/>
  <c r="V148" i="17" s="1"/>
  <c r="G149" i="17"/>
  <c r="V150" i="20"/>
  <c r="W150" i="20" s="1"/>
  <c r="H144" i="19"/>
  <c r="AC143" i="16"/>
  <c r="Z143" i="16"/>
  <c r="U149" i="17" l="1"/>
  <c r="H149" i="17"/>
  <c r="W148" i="17"/>
  <c r="X148" i="17" s="1"/>
  <c r="Y148" i="17"/>
  <c r="H151" i="20"/>
  <c r="X150" i="20"/>
  <c r="Y150" i="20"/>
  <c r="L144" i="19"/>
  <c r="I144" i="19"/>
  <c r="J144" i="19"/>
  <c r="K144" i="19" s="1"/>
  <c r="M144" i="19"/>
  <c r="O144" i="19"/>
  <c r="AE143" i="16"/>
  <c r="AF143" i="16" s="1"/>
  <c r="AG143" i="16" s="1"/>
  <c r="AH143" i="16" s="1"/>
  <c r="I149" i="17" l="1"/>
  <c r="O149" i="17"/>
  <c r="J149" i="17"/>
  <c r="K149" i="17" s="1"/>
  <c r="P149" i="17" s="1"/>
  <c r="L149" i="17"/>
  <c r="M149" i="17"/>
  <c r="O151" i="20"/>
  <c r="J151" i="20"/>
  <c r="M151" i="20"/>
  <c r="I151" i="20"/>
  <c r="L151" i="20"/>
  <c r="P144" i="19"/>
  <c r="N144" i="19"/>
  <c r="V144" i="16"/>
  <c r="AJ144" i="16" s="1"/>
  <c r="AI143" i="16"/>
  <c r="AK143" i="16" s="1"/>
  <c r="W141" i="14"/>
  <c r="W144" i="16"/>
  <c r="N149" i="17" l="1"/>
  <c r="Q149" i="17"/>
  <c r="R149" i="17" s="1"/>
  <c r="S149" i="17" s="1"/>
  <c r="T149" i="17"/>
  <c r="V149" i="17" s="1"/>
  <c r="G150" i="17"/>
  <c r="K151" i="20"/>
  <c r="P151" i="20" s="1"/>
  <c r="Q151" i="20" s="1"/>
  <c r="R151" i="20" s="1"/>
  <c r="S151" i="20" s="1"/>
  <c r="N151" i="20"/>
  <c r="Q144" i="19"/>
  <c r="R144" i="19" s="1"/>
  <c r="AN143" i="16"/>
  <c r="AL143" i="16"/>
  <c r="AM143" i="16" s="1"/>
  <c r="X144" i="16"/>
  <c r="AB144" i="16"/>
  <c r="AA144" i="16"/>
  <c r="Y144" i="16"/>
  <c r="AD144" i="16"/>
  <c r="G152" i="20" l="1"/>
  <c r="U152" i="20" s="1"/>
  <c r="T151" i="20"/>
  <c r="H150" i="17"/>
  <c r="U150" i="17"/>
  <c r="Y149" i="17"/>
  <c r="W149" i="17"/>
  <c r="X149" i="17" s="1"/>
  <c r="V151" i="20"/>
  <c r="W151" i="20" s="1"/>
  <c r="S144" i="19"/>
  <c r="T144" i="19" s="1"/>
  <c r="V144" i="19" s="1"/>
  <c r="W144" i="19" s="1"/>
  <c r="Z144" i="16"/>
  <c r="AE144" i="16" s="1"/>
  <c r="AC144" i="16"/>
  <c r="M150" i="17" l="1"/>
  <c r="I150" i="17"/>
  <c r="O150" i="17"/>
  <c r="J150" i="17"/>
  <c r="K150" i="17" s="1"/>
  <c r="P150" i="17" s="1"/>
  <c r="L150" i="17"/>
  <c r="H152" i="20"/>
  <c r="X151" i="20"/>
  <c r="Y151" i="20"/>
  <c r="Y144" i="19"/>
  <c r="X144" i="19"/>
  <c r="G145" i="19"/>
  <c r="U145" i="19" s="1"/>
  <c r="AF144" i="16"/>
  <c r="AG144" i="16" s="1"/>
  <c r="AH144" i="16" s="1"/>
  <c r="N150" i="17" l="1"/>
  <c r="Q150" i="17" s="1"/>
  <c r="R150" i="17" s="1"/>
  <c r="S150" i="17" s="1"/>
  <c r="J152" i="20"/>
  <c r="M152" i="20"/>
  <c r="I152" i="20"/>
  <c r="L152" i="20"/>
  <c r="O152" i="20"/>
  <c r="H145" i="19"/>
  <c r="V145" i="16"/>
  <c r="AJ145" i="16" s="1"/>
  <c r="AI144" i="16"/>
  <c r="AK144" i="16" s="1"/>
  <c r="T150" i="17" l="1"/>
  <c r="V150" i="17" s="1"/>
  <c r="G151" i="17"/>
  <c r="N152" i="20"/>
  <c r="K152" i="20"/>
  <c r="P152" i="20" s="1"/>
  <c r="Q152" i="20" s="1"/>
  <c r="R152" i="20" s="1"/>
  <c r="S152" i="20" s="1"/>
  <c r="M145" i="19"/>
  <c r="I145" i="19"/>
  <c r="L145" i="19"/>
  <c r="N145" i="19" s="1"/>
  <c r="O145" i="19"/>
  <c r="J145" i="19"/>
  <c r="W145" i="16"/>
  <c r="AL144" i="16"/>
  <c r="AM144" i="16" s="1"/>
  <c r="AN144" i="16"/>
  <c r="AA145" i="16"/>
  <c r="X145" i="16"/>
  <c r="Y145" i="16"/>
  <c r="AD145" i="16"/>
  <c r="AB145" i="16"/>
  <c r="W142" i="14"/>
  <c r="G153" i="20" l="1"/>
  <c r="U153" i="20" s="1"/>
  <c r="T152" i="20"/>
  <c r="U151" i="17"/>
  <c r="H151" i="17"/>
  <c r="K145" i="19"/>
  <c r="P145" i="19" s="1"/>
  <c r="Q145" i="19" s="1"/>
  <c r="R145" i="19" s="1"/>
  <c r="S145" i="19" s="1"/>
  <c r="G146" i="19" s="1"/>
  <c r="U146" i="19" s="1"/>
  <c r="Y150" i="17"/>
  <c r="W150" i="17"/>
  <c r="X150" i="17" s="1"/>
  <c r="V152" i="20"/>
  <c r="W152" i="20" s="1"/>
  <c r="T145" i="19"/>
  <c r="V145" i="19" s="1"/>
  <c r="W145" i="19" s="1"/>
  <c r="AC145" i="16"/>
  <c r="Z145" i="16"/>
  <c r="AE145" i="16" s="1"/>
  <c r="AF145" i="16" s="1"/>
  <c r="AG145" i="16" s="1"/>
  <c r="AH145" i="16" s="1"/>
  <c r="L151" i="17" l="1"/>
  <c r="J151" i="17"/>
  <c r="M151" i="17"/>
  <c r="I151" i="17"/>
  <c r="O151" i="17"/>
  <c r="H153" i="20"/>
  <c r="Y152" i="20"/>
  <c r="X152" i="20"/>
  <c r="H146" i="19"/>
  <c r="X145" i="19"/>
  <c r="Y145" i="19"/>
  <c r="V146" i="16"/>
  <c r="AJ146" i="16" s="1"/>
  <c r="AI145" i="16"/>
  <c r="AK145" i="16" s="1"/>
  <c r="K151" i="17" l="1"/>
  <c r="P151" i="17"/>
  <c r="N151" i="17"/>
  <c r="M153" i="20"/>
  <c r="I153" i="20"/>
  <c r="L153" i="20"/>
  <c r="O153" i="20"/>
  <c r="J153" i="20"/>
  <c r="J146" i="19"/>
  <c r="O146" i="19"/>
  <c r="I146" i="19"/>
  <c r="M146" i="19"/>
  <c r="L146" i="19"/>
  <c r="AN145" i="16"/>
  <c r="AL145" i="16"/>
  <c r="AM145" i="16" s="1"/>
  <c r="W143" i="14"/>
  <c r="W146" i="16"/>
  <c r="N153" i="20" l="1"/>
  <c r="Q151" i="17"/>
  <c r="R151" i="17" s="1"/>
  <c r="S151" i="17" s="1"/>
  <c r="K153" i="20"/>
  <c r="P153" i="20"/>
  <c r="Q153" i="20" s="1"/>
  <c r="R153" i="20" s="1"/>
  <c r="S153" i="20" s="1"/>
  <c r="N146" i="19"/>
  <c r="K146" i="19"/>
  <c r="P146" i="19" s="1"/>
  <c r="Q146" i="19" s="1"/>
  <c r="R146" i="19" s="1"/>
  <c r="X146" i="16"/>
  <c r="AA146" i="16"/>
  <c r="AD146" i="16"/>
  <c r="Y146" i="16"/>
  <c r="AB146" i="16"/>
  <c r="G154" i="20" l="1"/>
  <c r="U154" i="20" s="1"/>
  <c r="T153" i="20"/>
  <c r="V153" i="20" s="1"/>
  <c r="W153" i="20" s="1"/>
  <c r="T151" i="17"/>
  <c r="V151" i="17" s="1"/>
  <c r="G152" i="17"/>
  <c r="S146" i="19"/>
  <c r="T146" i="19" s="1"/>
  <c r="V146" i="19" s="1"/>
  <c r="W146" i="19" s="1"/>
  <c r="Z146" i="16"/>
  <c r="AE146" i="16" s="1"/>
  <c r="AC146" i="16"/>
  <c r="H152" i="17" l="1"/>
  <c r="U152" i="17"/>
  <c r="Y151" i="17"/>
  <c r="W151" i="17"/>
  <c r="X151" i="17" s="1"/>
  <c r="H154" i="20"/>
  <c r="Y153" i="20"/>
  <c r="X153" i="20"/>
  <c r="Y146" i="19"/>
  <c r="X146" i="19"/>
  <c r="G147" i="19"/>
  <c r="U147" i="19" s="1"/>
  <c r="AF146" i="16"/>
  <c r="AG146" i="16" s="1"/>
  <c r="AH146" i="16" s="1"/>
  <c r="L152" i="17" l="1"/>
  <c r="O152" i="17"/>
  <c r="M152" i="17"/>
  <c r="I152" i="17"/>
  <c r="J152" i="17"/>
  <c r="L154" i="20"/>
  <c r="O154" i="20"/>
  <c r="J154" i="20"/>
  <c r="K154" i="20" s="1"/>
  <c r="M154" i="20"/>
  <c r="I154" i="20"/>
  <c r="H147" i="19"/>
  <c r="V147" i="16"/>
  <c r="AJ147" i="16" s="1"/>
  <c r="AI146" i="16"/>
  <c r="AK146" i="16" s="1"/>
  <c r="W144" i="14"/>
  <c r="W147" i="16"/>
  <c r="K152" i="17" l="1"/>
  <c r="P152" i="17" s="1"/>
  <c r="N152" i="17"/>
  <c r="P154" i="20"/>
  <c r="N154" i="20"/>
  <c r="I147" i="19"/>
  <c r="O147" i="19"/>
  <c r="J147" i="19"/>
  <c r="K147" i="19" s="1"/>
  <c r="P147" i="19" s="1"/>
  <c r="L147" i="19"/>
  <c r="M147" i="19"/>
  <c r="AN146" i="16"/>
  <c r="AL146" i="16"/>
  <c r="AM146" i="16" s="1"/>
  <c r="X147" i="16"/>
  <c r="Y147" i="16"/>
  <c r="AA147" i="16"/>
  <c r="AD147" i="16"/>
  <c r="AB147" i="16"/>
  <c r="Q152" i="17" l="1"/>
  <c r="R152" i="17" s="1"/>
  <c r="S152" i="17" s="1"/>
  <c r="T152" i="17"/>
  <c r="V152" i="17" s="1"/>
  <c r="G153" i="17"/>
  <c r="N147" i="19"/>
  <c r="Q147" i="19" s="1"/>
  <c r="R147" i="19" s="1"/>
  <c r="S147" i="19" s="1"/>
  <c r="T147" i="19" s="1"/>
  <c r="V147" i="19" s="1"/>
  <c r="W147" i="19" s="1"/>
  <c r="Q154" i="20"/>
  <c r="R154" i="20" s="1"/>
  <c r="S154" i="20" s="1"/>
  <c r="T154" i="20" s="1"/>
  <c r="Z147" i="16"/>
  <c r="AE147" i="16" s="1"/>
  <c r="AC147" i="16"/>
  <c r="H153" i="17" l="1"/>
  <c r="U153" i="17"/>
  <c r="Y152" i="17"/>
  <c r="W152" i="17"/>
  <c r="X152" i="17" s="1"/>
  <c r="V154" i="20"/>
  <c r="W154" i="20" s="1"/>
  <c r="G155" i="20"/>
  <c r="U155" i="20" s="1"/>
  <c r="X154" i="20"/>
  <c r="Y147" i="19"/>
  <c r="X147" i="19"/>
  <c r="G148" i="19"/>
  <c r="U148" i="19" s="1"/>
  <c r="AF147" i="16"/>
  <c r="AG147" i="16" s="1"/>
  <c r="AH147" i="16" s="1"/>
  <c r="Y154" i="20" l="1"/>
  <c r="J153" i="17"/>
  <c r="I153" i="17"/>
  <c r="L153" i="17"/>
  <c r="N153" i="17" s="1"/>
  <c r="O153" i="17"/>
  <c r="M153" i="17"/>
  <c r="H155" i="20"/>
  <c r="M155" i="20" s="1"/>
  <c r="H148" i="19"/>
  <c r="V148" i="16"/>
  <c r="AJ148" i="16" s="1"/>
  <c r="AI147" i="16"/>
  <c r="AK147" i="16" s="1"/>
  <c r="W145" i="14"/>
  <c r="W148" i="16"/>
  <c r="O155" i="20" l="1"/>
  <c r="L155" i="20"/>
  <c r="K153" i="17"/>
  <c r="P153" i="17" s="1"/>
  <c r="Q153" i="17" s="1"/>
  <c r="R153" i="17" s="1"/>
  <c r="S153" i="17" s="1"/>
  <c r="J155" i="20"/>
  <c r="K155" i="20" s="1"/>
  <c r="P155" i="20" s="1"/>
  <c r="I155" i="20"/>
  <c r="J148" i="19"/>
  <c r="M148" i="19"/>
  <c r="I148" i="19"/>
  <c r="O148" i="19"/>
  <c r="L148" i="19"/>
  <c r="AN147" i="16"/>
  <c r="AL147" i="16"/>
  <c r="AM147" i="16" s="1"/>
  <c r="AA148" i="16"/>
  <c r="Y148" i="16"/>
  <c r="AB148" i="16"/>
  <c r="X148" i="16"/>
  <c r="AD148" i="16"/>
  <c r="N155" i="20" l="1"/>
  <c r="Q155" i="20" s="1"/>
  <c r="R155" i="20" s="1"/>
  <c r="S155" i="20" s="1"/>
  <c r="T153" i="17"/>
  <c r="V153" i="17" s="1"/>
  <c r="G154" i="17"/>
  <c r="N148" i="19"/>
  <c r="K148" i="19"/>
  <c r="P148" i="19" s="1"/>
  <c r="Z148" i="16"/>
  <c r="AE148" i="16" s="1"/>
  <c r="AC148" i="16"/>
  <c r="T155" i="20" l="1"/>
  <c r="V155" i="20" s="1"/>
  <c r="W155" i="20" s="1"/>
  <c r="G156" i="20"/>
  <c r="U156" i="20" s="1"/>
  <c r="Q148" i="19"/>
  <c r="R148" i="19" s="1"/>
  <c r="S148" i="19" s="1"/>
  <c r="T148" i="19" s="1"/>
  <c r="V148" i="19" s="1"/>
  <c r="W148" i="19" s="1"/>
  <c r="H154" i="17"/>
  <c r="U154" i="17"/>
  <c r="W153" i="17"/>
  <c r="X153" i="17" s="1"/>
  <c r="Y153" i="17"/>
  <c r="H156" i="20"/>
  <c r="X155" i="20"/>
  <c r="Y155" i="20"/>
  <c r="AF148" i="16"/>
  <c r="AG148" i="16" s="1"/>
  <c r="AH148" i="16" s="1"/>
  <c r="G149" i="19" l="1"/>
  <c r="U149" i="19" s="1"/>
  <c r="L154" i="17"/>
  <c r="M154" i="17"/>
  <c r="I154" i="17"/>
  <c r="O154" i="17"/>
  <c r="J154" i="17"/>
  <c r="J156" i="20"/>
  <c r="M156" i="20"/>
  <c r="I156" i="20"/>
  <c r="L156" i="20"/>
  <c r="O156" i="20"/>
  <c r="H149" i="19"/>
  <c r="X148" i="19"/>
  <c r="Y148" i="19"/>
  <c r="V149" i="16"/>
  <c r="AJ149" i="16" s="1"/>
  <c r="AI148" i="16"/>
  <c r="AK148" i="16" s="1"/>
  <c r="K154" i="17" l="1"/>
  <c r="P154" i="17" s="1"/>
  <c r="N154" i="17"/>
  <c r="K156" i="20"/>
  <c r="P156" i="20" s="1"/>
  <c r="N156" i="20"/>
  <c r="J149" i="19"/>
  <c r="O149" i="19"/>
  <c r="I149" i="19"/>
  <c r="K149" i="19" s="1"/>
  <c r="L149" i="19"/>
  <c r="M149" i="19"/>
  <c r="AL148" i="16"/>
  <c r="AM148" i="16" s="1"/>
  <c r="AN148" i="16"/>
  <c r="W146" i="14"/>
  <c r="W149" i="16"/>
  <c r="Q154" i="17" l="1"/>
  <c r="R154" i="17" s="1"/>
  <c r="S154" i="17" s="1"/>
  <c r="T154" i="17" s="1"/>
  <c r="V154" i="17" s="1"/>
  <c r="G155" i="17"/>
  <c r="Q156" i="20"/>
  <c r="R156" i="20" s="1"/>
  <c r="S156" i="20" s="1"/>
  <c r="P149" i="19"/>
  <c r="Q149" i="19" s="1"/>
  <c r="R149" i="19" s="1"/>
  <c r="S149" i="19" s="1"/>
  <c r="N149" i="19"/>
  <c r="Y149" i="16"/>
  <c r="AD149" i="16"/>
  <c r="X149" i="16"/>
  <c r="AA149" i="16"/>
  <c r="AB149" i="16"/>
  <c r="G157" i="20" l="1"/>
  <c r="U157" i="20" s="1"/>
  <c r="T156" i="20"/>
  <c r="H155" i="17"/>
  <c r="U155" i="17"/>
  <c r="Y154" i="17"/>
  <c r="W154" i="17"/>
  <c r="X154" i="17" s="1"/>
  <c r="V156" i="20"/>
  <c r="W156" i="20" s="1"/>
  <c r="X156" i="20" s="1"/>
  <c r="H157" i="20"/>
  <c r="T149" i="19"/>
  <c r="V149" i="19" s="1"/>
  <c r="W149" i="19" s="1"/>
  <c r="G150" i="19"/>
  <c r="U150" i="19" s="1"/>
  <c r="AC149" i="16"/>
  <c r="Z149" i="16"/>
  <c r="J155" i="17" l="1"/>
  <c r="L155" i="17"/>
  <c r="I155" i="17"/>
  <c r="M155" i="17"/>
  <c r="O155" i="17"/>
  <c r="Y156" i="20"/>
  <c r="M157" i="20"/>
  <c r="I157" i="20"/>
  <c r="L157" i="20"/>
  <c r="O157" i="20"/>
  <c r="J157" i="20"/>
  <c r="H150" i="19"/>
  <c r="Y149" i="19"/>
  <c r="X149" i="19"/>
  <c r="AE149" i="16"/>
  <c r="AF149" i="16" s="1"/>
  <c r="AG149" i="16" s="1"/>
  <c r="AH149" i="16" s="1"/>
  <c r="N155" i="17" l="1"/>
  <c r="K155" i="17"/>
  <c r="P155" i="17" s="1"/>
  <c r="Q155" i="17" s="1"/>
  <c r="R155" i="17" s="1"/>
  <c r="S155" i="17" s="1"/>
  <c r="N157" i="20"/>
  <c r="K157" i="20"/>
  <c r="P157" i="20" s="1"/>
  <c r="Q157" i="20" s="1"/>
  <c r="R157" i="20" s="1"/>
  <c r="S157" i="20" s="1"/>
  <c r="M150" i="19"/>
  <c r="J150" i="19"/>
  <c r="L150" i="19"/>
  <c r="N150" i="19" s="1"/>
  <c r="I150" i="19"/>
  <c r="O150" i="19"/>
  <c r="V150" i="16"/>
  <c r="AJ150" i="16" s="1"/>
  <c r="AI149" i="16"/>
  <c r="AK149" i="16" s="1"/>
  <c r="W147" i="14"/>
  <c r="W150" i="16"/>
  <c r="G158" i="20" l="1"/>
  <c r="U158" i="20" s="1"/>
  <c r="T157" i="20"/>
  <c r="T155" i="17"/>
  <c r="V155" i="17" s="1"/>
  <c r="G156" i="17"/>
  <c r="V157" i="20"/>
  <c r="W157" i="20" s="1"/>
  <c r="K150" i="19"/>
  <c r="P150" i="19"/>
  <c r="Q150" i="19" s="1"/>
  <c r="R150" i="19" s="1"/>
  <c r="S150" i="19" s="1"/>
  <c r="AL149" i="16"/>
  <c r="AM149" i="16" s="1"/>
  <c r="AN149" i="16"/>
  <c r="AA150" i="16"/>
  <c r="AD150" i="16"/>
  <c r="AB150" i="16"/>
  <c r="X150" i="16"/>
  <c r="Y150" i="16"/>
  <c r="H156" i="17" l="1"/>
  <c r="U156" i="17"/>
  <c r="W155" i="17"/>
  <c r="X155" i="17" s="1"/>
  <c r="Y155" i="17"/>
  <c r="H158" i="20"/>
  <c r="Y157" i="20"/>
  <c r="X157" i="20"/>
  <c r="T150" i="19"/>
  <c r="V150" i="19" s="1"/>
  <c r="W150" i="19" s="1"/>
  <c r="G151" i="19"/>
  <c r="U151" i="19" s="1"/>
  <c r="Z150" i="16"/>
  <c r="AE150" i="16" s="1"/>
  <c r="AC150" i="16"/>
  <c r="O156" i="17" l="1"/>
  <c r="M156" i="17"/>
  <c r="L156" i="17"/>
  <c r="N156" i="17" s="1"/>
  <c r="I156" i="17"/>
  <c r="J156" i="17"/>
  <c r="L158" i="20"/>
  <c r="O158" i="20"/>
  <c r="J158" i="20"/>
  <c r="K158" i="20" s="1"/>
  <c r="M158" i="20"/>
  <c r="I158" i="20"/>
  <c r="H151" i="19"/>
  <c r="Y150" i="19"/>
  <c r="X150" i="19"/>
  <c r="AF150" i="16"/>
  <c r="AG150" i="16" s="1"/>
  <c r="AH150" i="16" s="1"/>
  <c r="K156" i="17" l="1"/>
  <c r="P156" i="17"/>
  <c r="Q156" i="17" s="1"/>
  <c r="R156" i="17" s="1"/>
  <c r="S156" i="17" s="1"/>
  <c r="P158" i="20"/>
  <c r="N158" i="20"/>
  <c r="I151" i="19"/>
  <c r="O151" i="19"/>
  <c r="M151" i="19"/>
  <c r="J151" i="19"/>
  <c r="L151" i="19"/>
  <c r="V151" i="16"/>
  <c r="AJ151" i="16" s="1"/>
  <c r="AI150" i="16"/>
  <c r="AK150" i="16" s="1"/>
  <c r="T156" i="17" l="1"/>
  <c r="V156" i="17" s="1"/>
  <c r="G157" i="17"/>
  <c r="K151" i="19"/>
  <c r="P151" i="19" s="1"/>
  <c r="Q158" i="20"/>
  <c r="R158" i="20" s="1"/>
  <c r="S158" i="20" s="1"/>
  <c r="T158" i="20" s="1"/>
  <c r="N151" i="19"/>
  <c r="AN150" i="16"/>
  <c r="AL150" i="16"/>
  <c r="AM150" i="16" s="1"/>
  <c r="W148" i="14"/>
  <c r="W151" i="16"/>
  <c r="H157" i="17" l="1"/>
  <c r="U157" i="17"/>
  <c r="Q151" i="19"/>
  <c r="R151" i="19" s="1"/>
  <c r="S151" i="19" s="1"/>
  <c r="T151" i="19" s="1"/>
  <c r="V151" i="19" s="1"/>
  <c r="W151" i="19" s="1"/>
  <c r="W156" i="17"/>
  <c r="X156" i="17" s="1"/>
  <c r="Y156" i="17"/>
  <c r="V158" i="20"/>
  <c r="W158" i="20" s="1"/>
  <c r="X158" i="20" s="1"/>
  <c r="G159" i="20"/>
  <c r="X151" i="16"/>
  <c r="Y151" i="16"/>
  <c r="AA151" i="16"/>
  <c r="AD151" i="16"/>
  <c r="AB151" i="16"/>
  <c r="Y158" i="20" l="1"/>
  <c r="H159" i="20"/>
  <c r="O159" i="20" s="1"/>
  <c r="U159" i="20"/>
  <c r="O157" i="17"/>
  <c r="L157" i="17"/>
  <c r="M157" i="17"/>
  <c r="J157" i="17"/>
  <c r="I157" i="17"/>
  <c r="J159" i="20"/>
  <c r="M159" i="20"/>
  <c r="I159" i="20"/>
  <c r="L159" i="20"/>
  <c r="X151" i="19"/>
  <c r="Y151" i="19"/>
  <c r="G152" i="19"/>
  <c r="U152" i="19" s="1"/>
  <c r="Z151" i="16"/>
  <c r="AE151" i="16" s="1"/>
  <c r="AC151" i="16"/>
  <c r="K157" i="17" l="1"/>
  <c r="P157" i="17"/>
  <c r="N157" i="17"/>
  <c r="K159" i="20"/>
  <c r="P159" i="20" s="1"/>
  <c r="N159" i="20"/>
  <c r="H152" i="19"/>
  <c r="AF151" i="16"/>
  <c r="AG151" i="16" s="1"/>
  <c r="AH151" i="16" s="1"/>
  <c r="Q157" i="17" l="1"/>
  <c r="R157" i="17" s="1"/>
  <c r="S157" i="17" s="1"/>
  <c r="T157" i="17"/>
  <c r="V157" i="17" s="1"/>
  <c r="G158" i="17"/>
  <c r="Q159" i="20"/>
  <c r="R159" i="20" s="1"/>
  <c r="S159" i="20" s="1"/>
  <c r="T159" i="20" s="1"/>
  <c r="M152" i="19"/>
  <c r="L152" i="19"/>
  <c r="I152" i="19"/>
  <c r="O152" i="19"/>
  <c r="J152" i="19"/>
  <c r="V152" i="16"/>
  <c r="AJ152" i="16" s="1"/>
  <c r="AI151" i="16"/>
  <c r="AK151" i="16" s="1"/>
  <c r="W149" i="14"/>
  <c r="H158" i="17" l="1"/>
  <c r="U158" i="17"/>
  <c r="N152" i="19"/>
  <c r="W157" i="17"/>
  <c r="X157" i="17" s="1"/>
  <c r="Y157" i="17"/>
  <c r="V159" i="20"/>
  <c r="W159" i="20" s="1"/>
  <c r="X159" i="20" s="1"/>
  <c r="G160" i="20"/>
  <c r="K152" i="19"/>
  <c r="P152" i="19" s="1"/>
  <c r="Q152" i="19" s="1"/>
  <c r="R152" i="19" s="1"/>
  <c r="AN151" i="16"/>
  <c r="AL151" i="16"/>
  <c r="AM151" i="16" s="1"/>
  <c r="W152" i="16"/>
  <c r="Y152" i="16" s="1"/>
  <c r="H160" i="20" l="1"/>
  <c r="U160" i="20"/>
  <c r="Y159" i="20"/>
  <c r="I158" i="17"/>
  <c r="J158" i="17"/>
  <c r="O158" i="17"/>
  <c r="M158" i="17"/>
  <c r="L158" i="17"/>
  <c r="J160" i="20"/>
  <c r="M160" i="20"/>
  <c r="I160" i="20"/>
  <c r="L160" i="20"/>
  <c r="O160" i="20"/>
  <c r="S152" i="19"/>
  <c r="T152" i="19" s="1"/>
  <c r="V152" i="19" s="1"/>
  <c r="W152" i="19" s="1"/>
  <c r="AA152" i="16"/>
  <c r="X152" i="16"/>
  <c r="Z152" i="16" s="1"/>
  <c r="AD152" i="16"/>
  <c r="AB152" i="16"/>
  <c r="AC152" i="16" s="1"/>
  <c r="AR12" i="12"/>
  <c r="AR13" i="12" s="1"/>
  <c r="F27" i="14" s="1"/>
  <c r="F28" i="14" s="1"/>
  <c r="AR7" i="12"/>
  <c r="N158" i="17" l="1"/>
  <c r="K158" i="17"/>
  <c r="P158" i="17" s="1"/>
  <c r="Q158" i="17" s="1"/>
  <c r="R158" i="17" s="1"/>
  <c r="S158" i="17" s="1"/>
  <c r="K160" i="20"/>
  <c r="P160" i="20"/>
  <c r="N160" i="20"/>
  <c r="X152" i="19"/>
  <c r="Y152" i="19"/>
  <c r="G153" i="19"/>
  <c r="U153" i="19" s="1"/>
  <c r="AE152" i="16"/>
  <c r="AF152" i="16" s="1"/>
  <c r="AG152" i="16" s="1"/>
  <c r="AH152" i="16" s="1"/>
  <c r="T158" i="17" l="1"/>
  <c r="V158" i="17" s="1"/>
  <c r="G159" i="17"/>
  <c r="Q160" i="20"/>
  <c r="R160" i="20" s="1"/>
  <c r="S160" i="20" s="1"/>
  <c r="H153" i="19"/>
  <c r="V153" i="16"/>
  <c r="AJ153" i="16" s="1"/>
  <c r="AI152" i="16"/>
  <c r="AK152" i="16" s="1"/>
  <c r="W150" i="14"/>
  <c r="W153" i="16"/>
  <c r="G161" i="20" l="1"/>
  <c r="U161" i="20" s="1"/>
  <c r="T160" i="20"/>
  <c r="H159" i="17"/>
  <c r="U159" i="17"/>
  <c r="W158" i="17"/>
  <c r="X158" i="17" s="1"/>
  <c r="Y158" i="17"/>
  <c r="V160" i="20"/>
  <c r="W160" i="20" s="1"/>
  <c r="X160" i="20" s="1"/>
  <c r="H161" i="20"/>
  <c r="I153" i="19"/>
  <c r="M153" i="19"/>
  <c r="O153" i="19"/>
  <c r="L153" i="19"/>
  <c r="J153" i="19"/>
  <c r="K153" i="19" s="1"/>
  <c r="AL152" i="16"/>
  <c r="AM152" i="16" s="1"/>
  <c r="AN152" i="16"/>
  <c r="Y153" i="16"/>
  <c r="AD153" i="16"/>
  <c r="AA153" i="16"/>
  <c r="X153" i="16"/>
  <c r="AB153" i="16"/>
  <c r="O159" i="17" l="1"/>
  <c r="L159" i="17"/>
  <c r="M159" i="17"/>
  <c r="I159" i="17"/>
  <c r="J159" i="17"/>
  <c r="N153" i="19"/>
  <c r="Y160" i="20"/>
  <c r="M161" i="20"/>
  <c r="I161" i="20"/>
  <c r="L161" i="20"/>
  <c r="O161" i="20"/>
  <c r="J161" i="20"/>
  <c r="P153" i="19"/>
  <c r="AC153" i="16"/>
  <c r="Z153" i="16"/>
  <c r="Q153" i="19" l="1"/>
  <c r="R153" i="19" s="1"/>
  <c r="N161" i="20"/>
  <c r="N159" i="17"/>
  <c r="K159" i="17"/>
  <c r="P159" i="17" s="1"/>
  <c r="Q159" i="17" s="1"/>
  <c r="R159" i="17" s="1"/>
  <c r="S159" i="17" s="1"/>
  <c r="K161" i="20"/>
  <c r="P161" i="20"/>
  <c r="Q161" i="20" s="1"/>
  <c r="R161" i="20" s="1"/>
  <c r="S161" i="20" s="1"/>
  <c r="S153" i="19"/>
  <c r="T153" i="19" s="1"/>
  <c r="V153" i="19" s="1"/>
  <c r="W153" i="19" s="1"/>
  <c r="AE153" i="16"/>
  <c r="AF153" i="16" s="1"/>
  <c r="AG153" i="16" s="1"/>
  <c r="AH153" i="16" s="1"/>
  <c r="T159" i="17" l="1"/>
  <c r="V159" i="17" s="1"/>
  <c r="G160" i="17"/>
  <c r="G162" i="20"/>
  <c r="U162" i="20" s="1"/>
  <c r="T161" i="20"/>
  <c r="V161" i="20" s="1"/>
  <c r="W161" i="20" s="1"/>
  <c r="Y153" i="19"/>
  <c r="X153" i="19"/>
  <c r="G154" i="19"/>
  <c r="U154" i="19" s="1"/>
  <c r="V154" i="16"/>
  <c r="AJ154" i="16" s="1"/>
  <c r="AI153" i="16"/>
  <c r="AK153" i="16" s="1"/>
  <c r="W151" i="14"/>
  <c r="W154" i="16"/>
  <c r="AB154" i="16" s="1"/>
  <c r="H160" i="17" l="1"/>
  <c r="U160" i="17"/>
  <c r="Y159" i="17"/>
  <c r="W159" i="17"/>
  <c r="X159" i="17" s="1"/>
  <c r="H162" i="20"/>
  <c r="Y161" i="20"/>
  <c r="X161" i="20"/>
  <c r="H154" i="19"/>
  <c r="AN153" i="16"/>
  <c r="AL153" i="16"/>
  <c r="AM153" i="16" s="1"/>
  <c r="AA154" i="16"/>
  <c r="X154" i="16"/>
  <c r="Y154" i="16"/>
  <c r="AD154" i="16"/>
  <c r="M160" i="17" l="1"/>
  <c r="I160" i="17"/>
  <c r="J160" i="17"/>
  <c r="K160" i="17" s="1"/>
  <c r="P160" i="17" s="1"/>
  <c r="L160" i="17"/>
  <c r="N160" i="17" s="1"/>
  <c r="O160" i="17"/>
  <c r="L162" i="20"/>
  <c r="O162" i="20"/>
  <c r="J162" i="20"/>
  <c r="I162" i="20"/>
  <c r="M162" i="20"/>
  <c r="M154" i="19"/>
  <c r="J154" i="19"/>
  <c r="O154" i="19"/>
  <c r="I154" i="19"/>
  <c r="L154" i="19"/>
  <c r="Z154" i="16"/>
  <c r="AE154" i="16" s="1"/>
  <c r="AC154" i="16"/>
  <c r="Q160" i="17" l="1"/>
  <c r="R160" i="17" s="1"/>
  <c r="S160" i="17" s="1"/>
  <c r="T160" i="17"/>
  <c r="V160" i="17" s="1"/>
  <c r="G161" i="17"/>
  <c r="K162" i="20"/>
  <c r="P162" i="20"/>
  <c r="N162" i="20"/>
  <c r="K154" i="19"/>
  <c r="P154" i="19" s="1"/>
  <c r="N154" i="19"/>
  <c r="AF154" i="16"/>
  <c r="AG154" i="16" s="1"/>
  <c r="AH154" i="16" s="1"/>
  <c r="U161" i="17" l="1"/>
  <c r="H161" i="17"/>
  <c r="Q154" i="19"/>
  <c r="R154" i="19" s="1"/>
  <c r="S154" i="19" s="1"/>
  <c r="G155" i="19" s="1"/>
  <c r="U155" i="19" s="1"/>
  <c r="W160" i="17"/>
  <c r="X160" i="17" s="1"/>
  <c r="Y160" i="17"/>
  <c r="Q162" i="20"/>
  <c r="R162" i="20" s="1"/>
  <c r="S162" i="20" s="1"/>
  <c r="T162" i="20" s="1"/>
  <c r="V155" i="16"/>
  <c r="AI154" i="16"/>
  <c r="AK154" i="16" s="1"/>
  <c r="W152" i="14"/>
  <c r="T154" i="19" l="1"/>
  <c r="V154" i="19" s="1"/>
  <c r="W154" i="19" s="1"/>
  <c r="I161" i="17"/>
  <c r="M161" i="17"/>
  <c r="J161" i="17"/>
  <c r="K161" i="17" s="1"/>
  <c r="P161" i="17" s="1"/>
  <c r="O161" i="17"/>
  <c r="L161" i="17"/>
  <c r="V162" i="20"/>
  <c r="W162" i="20" s="1"/>
  <c r="X162" i="20" s="1"/>
  <c r="G163" i="20"/>
  <c r="H155" i="19"/>
  <c r="X154" i="19"/>
  <c r="Y154" i="19"/>
  <c r="AN154" i="16"/>
  <c r="AL154" i="16"/>
  <c r="AM154" i="16" s="1"/>
  <c r="W155" i="16"/>
  <c r="AJ155" i="16"/>
  <c r="H163" i="20" l="1"/>
  <c r="I163" i="20" s="1"/>
  <c r="U163" i="20"/>
  <c r="Y162" i="20"/>
  <c r="N161" i="17"/>
  <c r="Q161" i="17" s="1"/>
  <c r="R161" i="17" s="1"/>
  <c r="S161" i="17" s="1"/>
  <c r="O163" i="20"/>
  <c r="J163" i="20"/>
  <c r="M163" i="20"/>
  <c r="L163" i="20"/>
  <c r="I155" i="19"/>
  <c r="L155" i="19"/>
  <c r="O155" i="19"/>
  <c r="M155" i="19"/>
  <c r="J155" i="19"/>
  <c r="AD155" i="16"/>
  <c r="AA155" i="16"/>
  <c r="AB155" i="16"/>
  <c r="Y155" i="16"/>
  <c r="Z155" i="16" s="1"/>
  <c r="AE155" i="16" s="1"/>
  <c r="X155" i="16"/>
  <c r="T161" i="17" l="1"/>
  <c r="V161" i="17" s="1"/>
  <c r="G162" i="17"/>
  <c r="K155" i="19"/>
  <c r="P155" i="19"/>
  <c r="K163" i="20"/>
  <c r="P163" i="20"/>
  <c r="N163" i="20"/>
  <c r="N155" i="19"/>
  <c r="AC155" i="16"/>
  <c r="AF155" i="16"/>
  <c r="AG155" i="16" s="1"/>
  <c r="AH155" i="16" s="1"/>
  <c r="Q155" i="19" l="1"/>
  <c r="R155" i="19" s="1"/>
  <c r="S155" i="19" s="1"/>
  <c r="H162" i="17"/>
  <c r="U162" i="17"/>
  <c r="W161" i="17"/>
  <c r="X161" i="17" s="1"/>
  <c r="Y161" i="17"/>
  <c r="Q163" i="20"/>
  <c r="R163" i="20" s="1"/>
  <c r="S163" i="20" s="1"/>
  <c r="T155" i="19"/>
  <c r="V155" i="19" s="1"/>
  <c r="W155" i="19" s="1"/>
  <c r="G156" i="19"/>
  <c r="U156" i="19" s="1"/>
  <c r="V156" i="16"/>
  <c r="AI155" i="16"/>
  <c r="AK155" i="16" s="1"/>
  <c r="G164" i="20" l="1"/>
  <c r="U164" i="20" s="1"/>
  <c r="T163" i="20"/>
  <c r="J162" i="17"/>
  <c r="O162" i="17"/>
  <c r="M162" i="17"/>
  <c r="L162" i="17"/>
  <c r="I162" i="17"/>
  <c r="V163" i="20"/>
  <c r="W163" i="20" s="1"/>
  <c r="X163" i="20" s="1"/>
  <c r="H164" i="20"/>
  <c r="H156" i="19"/>
  <c r="Y155" i="19"/>
  <c r="X155" i="19"/>
  <c r="AN155" i="16"/>
  <c r="AL155" i="16"/>
  <c r="AM155" i="16" s="1"/>
  <c r="AJ156" i="16"/>
  <c r="W153" i="14"/>
  <c r="W156" i="16"/>
  <c r="Y163" i="20" l="1"/>
  <c r="K162" i="17"/>
  <c r="P162" i="17" s="1"/>
  <c r="N162" i="17"/>
  <c r="J164" i="20"/>
  <c r="M164" i="20"/>
  <c r="I164" i="20"/>
  <c r="L164" i="20"/>
  <c r="O164" i="20"/>
  <c r="J156" i="19"/>
  <c r="M156" i="19"/>
  <c r="L156" i="19"/>
  <c r="N156" i="19" s="1"/>
  <c r="I156" i="19"/>
  <c r="O156" i="19"/>
  <c r="AD156" i="16"/>
  <c r="AA156" i="16"/>
  <c r="Y156" i="16"/>
  <c r="Z156" i="16" s="1"/>
  <c r="AE156" i="16" s="1"/>
  <c r="AB156" i="16"/>
  <c r="X156" i="16"/>
  <c r="Q162" i="17" l="1"/>
  <c r="R162" i="17" s="1"/>
  <c r="S162" i="17" s="1"/>
  <c r="T162" i="17" s="1"/>
  <c r="V162" i="17" s="1"/>
  <c r="G163" i="17"/>
  <c r="N164" i="20"/>
  <c r="K164" i="20"/>
  <c r="P164" i="20" s="1"/>
  <c r="K156" i="19"/>
  <c r="P156" i="19" s="1"/>
  <c r="Q156" i="19" s="1"/>
  <c r="R156" i="19" s="1"/>
  <c r="AC156" i="16"/>
  <c r="AF156" i="16" s="1"/>
  <c r="AG156" i="16" s="1"/>
  <c r="AH156" i="16" s="1"/>
  <c r="Q164" i="20" l="1"/>
  <c r="R164" i="20" s="1"/>
  <c r="S164" i="20" s="1"/>
  <c r="G165" i="20" s="1"/>
  <c r="U165" i="20" s="1"/>
  <c r="T164" i="20"/>
  <c r="H163" i="17"/>
  <c r="U163" i="17"/>
  <c r="Y162" i="17"/>
  <c r="W162" i="17"/>
  <c r="X162" i="17" s="1"/>
  <c r="V164" i="20"/>
  <c r="W164" i="20" s="1"/>
  <c r="S156" i="19"/>
  <c r="T156" i="19" s="1"/>
  <c r="V156" i="19" s="1"/>
  <c r="W156" i="19" s="1"/>
  <c r="V157" i="16"/>
  <c r="AI156" i="16"/>
  <c r="AK156" i="16" s="1"/>
  <c r="I163" i="17" l="1"/>
  <c r="J163" i="17"/>
  <c r="K163" i="17" s="1"/>
  <c r="O163" i="17"/>
  <c r="P163" i="17" s="1"/>
  <c r="M163" i="17"/>
  <c r="L163" i="17"/>
  <c r="H165" i="20"/>
  <c r="Y164" i="20"/>
  <c r="X164" i="20"/>
  <c r="Y156" i="19"/>
  <c r="X156" i="19"/>
  <c r="G157" i="19"/>
  <c r="U157" i="19" s="1"/>
  <c r="AL156" i="16"/>
  <c r="AM156" i="16" s="1"/>
  <c r="AN156" i="16"/>
  <c r="AJ157" i="16"/>
  <c r="W157" i="16"/>
  <c r="W154" i="14"/>
  <c r="N163" i="17" l="1"/>
  <c r="Q163" i="17" s="1"/>
  <c r="R163" i="17" s="1"/>
  <c r="S163" i="17" s="1"/>
  <c r="M165" i="20"/>
  <c r="I165" i="20"/>
  <c r="L165" i="20"/>
  <c r="O165" i="20"/>
  <c r="J165" i="20"/>
  <c r="H157" i="19"/>
  <c r="X157" i="16"/>
  <c r="AA157" i="16"/>
  <c r="Y157" i="16"/>
  <c r="Z157" i="16" s="1"/>
  <c r="AD157" i="16"/>
  <c r="AB157" i="16"/>
  <c r="T163" i="17" l="1"/>
  <c r="V163" i="17" s="1"/>
  <c r="G164" i="17"/>
  <c r="N165" i="20"/>
  <c r="K165" i="20"/>
  <c r="P165" i="20" s="1"/>
  <c r="Q165" i="20" s="1"/>
  <c r="R165" i="20" s="1"/>
  <c r="S165" i="20" s="1"/>
  <c r="M157" i="19"/>
  <c r="I157" i="19"/>
  <c r="L157" i="19"/>
  <c r="N157" i="19" s="1"/>
  <c r="O157" i="19"/>
  <c r="J157" i="19"/>
  <c r="AE157" i="16"/>
  <c r="AC157" i="16"/>
  <c r="AF157" i="16" s="1"/>
  <c r="AG157" i="16" s="1"/>
  <c r="AH157" i="16" s="1"/>
  <c r="G166" i="20" l="1"/>
  <c r="U166" i="20" s="1"/>
  <c r="T165" i="20"/>
  <c r="U164" i="17"/>
  <c r="H164" i="17"/>
  <c r="W163" i="17"/>
  <c r="X163" i="17" s="1"/>
  <c r="Y163" i="17"/>
  <c r="V165" i="20"/>
  <c r="W165" i="20" s="1"/>
  <c r="K157" i="19"/>
  <c r="P157" i="19" s="1"/>
  <c r="Q157" i="19" s="1"/>
  <c r="R157" i="19" s="1"/>
  <c r="V158" i="16"/>
  <c r="AI157" i="16"/>
  <c r="AK157" i="16" s="1"/>
  <c r="L164" i="17" l="1"/>
  <c r="I164" i="17"/>
  <c r="M164" i="17"/>
  <c r="J164" i="17"/>
  <c r="K164" i="17" s="1"/>
  <c r="O164" i="17"/>
  <c r="H166" i="20"/>
  <c r="Y165" i="20"/>
  <c r="X165" i="20"/>
  <c r="S157" i="19"/>
  <c r="T157" i="19" s="1"/>
  <c r="V157" i="19" s="1"/>
  <c r="W157" i="19" s="1"/>
  <c r="AN157" i="16"/>
  <c r="AL157" i="16"/>
  <c r="AM157" i="16" s="1"/>
  <c r="AJ158" i="16"/>
  <c r="W158" i="16"/>
  <c r="W155" i="14"/>
  <c r="P164" i="17" l="1"/>
  <c r="N164" i="17"/>
  <c r="L166" i="20"/>
  <c r="O166" i="20"/>
  <c r="J166" i="20"/>
  <c r="M166" i="20"/>
  <c r="I166" i="20"/>
  <c r="Y157" i="19"/>
  <c r="X157" i="19"/>
  <c r="G158" i="19"/>
  <c r="U158" i="19" s="1"/>
  <c r="AB158" i="16"/>
  <c r="X158" i="16"/>
  <c r="AD158" i="16"/>
  <c r="AA158" i="16"/>
  <c r="Y158" i="16"/>
  <c r="Q164" i="17" l="1"/>
  <c r="R164" i="17" s="1"/>
  <c r="S164" i="17" s="1"/>
  <c r="K166" i="20"/>
  <c r="P166" i="20"/>
  <c r="N166" i="20"/>
  <c r="H158" i="19"/>
  <c r="Z158" i="16"/>
  <c r="AE158" i="16" s="1"/>
  <c r="AC158" i="16"/>
  <c r="T164" i="17" l="1"/>
  <c r="V164" i="17" s="1"/>
  <c r="G165" i="17"/>
  <c r="Q166" i="20"/>
  <c r="R166" i="20" s="1"/>
  <c r="S166" i="20" s="1"/>
  <c r="I158" i="19"/>
  <c r="O158" i="19"/>
  <c r="L158" i="19"/>
  <c r="J158" i="19"/>
  <c r="K158" i="19" s="1"/>
  <c r="P158" i="19" s="1"/>
  <c r="M158" i="19"/>
  <c r="AF158" i="16"/>
  <c r="AG158" i="16" s="1"/>
  <c r="AH158" i="16" s="1"/>
  <c r="V159" i="16"/>
  <c r="AI158" i="16"/>
  <c r="AK158" i="16" s="1"/>
  <c r="G167" i="20" l="1"/>
  <c r="U167" i="20" s="1"/>
  <c r="T166" i="20"/>
  <c r="U165" i="17"/>
  <c r="H165" i="17"/>
  <c r="N158" i="19"/>
  <c r="Q158" i="19" s="1"/>
  <c r="R158" i="19" s="1"/>
  <c r="S158" i="19" s="1"/>
  <c r="T158" i="19" s="1"/>
  <c r="V158" i="19" s="1"/>
  <c r="W158" i="19" s="1"/>
  <c r="W164" i="17"/>
  <c r="X164" i="17" s="1"/>
  <c r="Y164" i="17"/>
  <c r="V166" i="20"/>
  <c r="W166" i="20" s="1"/>
  <c r="AN158" i="16"/>
  <c r="AL158" i="16"/>
  <c r="AM158" i="16" s="1"/>
  <c r="AJ159" i="16"/>
  <c r="W159" i="16"/>
  <c r="W156" i="14"/>
  <c r="I165" i="17" l="1"/>
  <c r="O165" i="17"/>
  <c r="J165" i="17"/>
  <c r="K165" i="17" s="1"/>
  <c r="L165" i="17"/>
  <c r="N165" i="17" s="1"/>
  <c r="M165" i="17"/>
  <c r="H167" i="20"/>
  <c r="X166" i="20"/>
  <c r="Y166" i="20"/>
  <c r="X158" i="19"/>
  <c r="Y158" i="19"/>
  <c r="G159" i="19"/>
  <c r="U159" i="19" s="1"/>
  <c r="AA159" i="16"/>
  <c r="X159" i="16"/>
  <c r="Z159" i="16" s="1"/>
  <c r="AD159" i="16"/>
  <c r="AE159" i="16" s="1"/>
  <c r="AB159" i="16"/>
  <c r="AC159" i="16" s="1"/>
  <c r="Y159" i="16"/>
  <c r="P165" i="17" l="1"/>
  <c r="Q165" i="17" s="1"/>
  <c r="R165" i="17" s="1"/>
  <c r="S165" i="17" s="1"/>
  <c r="O167" i="20"/>
  <c r="J167" i="20"/>
  <c r="M167" i="20"/>
  <c r="I167" i="20"/>
  <c r="L167" i="20"/>
  <c r="H159" i="19"/>
  <c r="AF159" i="16"/>
  <c r="AG159" i="16" s="1"/>
  <c r="AH159" i="16" s="1"/>
  <c r="T165" i="17" l="1"/>
  <c r="V165" i="17" s="1"/>
  <c r="G166" i="17"/>
  <c r="K167" i="20"/>
  <c r="P167" i="20"/>
  <c r="N167" i="20"/>
  <c r="M159" i="19"/>
  <c r="J159" i="19"/>
  <c r="I159" i="19"/>
  <c r="O159" i="19"/>
  <c r="L159" i="19"/>
  <c r="V160" i="16"/>
  <c r="AI159" i="16"/>
  <c r="AK159" i="16" s="1"/>
  <c r="K159" i="19" l="1"/>
  <c r="U166" i="17"/>
  <c r="H166" i="17"/>
  <c r="Y165" i="17"/>
  <c r="W165" i="17"/>
  <c r="X165" i="17" s="1"/>
  <c r="Q167" i="20"/>
  <c r="R167" i="20" s="1"/>
  <c r="S167" i="20" s="1"/>
  <c r="T167" i="20" s="1"/>
  <c r="P159" i="19"/>
  <c r="Q159" i="19" s="1"/>
  <c r="R159" i="19" s="1"/>
  <c r="N159" i="19"/>
  <c r="AN159" i="16"/>
  <c r="AL159" i="16"/>
  <c r="AM159" i="16" s="1"/>
  <c r="AJ160" i="16"/>
  <c r="W157" i="14"/>
  <c r="W160" i="16"/>
  <c r="O166" i="17" l="1"/>
  <c r="L166" i="17"/>
  <c r="J166" i="17"/>
  <c r="K166" i="17" s="1"/>
  <c r="I166" i="17"/>
  <c r="M166" i="17"/>
  <c r="V167" i="20"/>
  <c r="W167" i="20" s="1"/>
  <c r="G168" i="20"/>
  <c r="U168" i="20" s="1"/>
  <c r="X167" i="20"/>
  <c r="S159" i="19"/>
  <c r="T159" i="19" s="1"/>
  <c r="V159" i="19" s="1"/>
  <c r="W159" i="19" s="1"/>
  <c r="AA160" i="16"/>
  <c r="AD160" i="16"/>
  <c r="X160" i="16"/>
  <c r="AB160" i="16"/>
  <c r="Y160" i="16"/>
  <c r="N166" i="17" l="1"/>
  <c r="Y167" i="20"/>
  <c r="P166" i="17"/>
  <c r="Q166" i="17" s="1"/>
  <c r="R166" i="17" s="1"/>
  <c r="S166" i="17" s="1"/>
  <c r="H168" i="20"/>
  <c r="I168" i="20" s="1"/>
  <c r="Y159" i="19"/>
  <c r="X159" i="19"/>
  <c r="G160" i="19"/>
  <c r="U160" i="19" s="1"/>
  <c r="Z160" i="16"/>
  <c r="AE160" i="16" s="1"/>
  <c r="AC160" i="16"/>
  <c r="T166" i="17" l="1"/>
  <c r="V166" i="17" s="1"/>
  <c r="G167" i="17"/>
  <c r="M168" i="20"/>
  <c r="O168" i="20"/>
  <c r="J168" i="20"/>
  <c r="L168" i="20"/>
  <c r="K168" i="20"/>
  <c r="H160" i="19"/>
  <c r="AF160" i="16"/>
  <c r="AG160" i="16" s="1"/>
  <c r="AH160" i="16" s="1"/>
  <c r="P168" i="20" l="1"/>
  <c r="N168" i="20"/>
  <c r="U167" i="17"/>
  <c r="H167" i="17"/>
  <c r="Y166" i="17"/>
  <c r="W166" i="17"/>
  <c r="X166" i="17" s="1"/>
  <c r="M160" i="19"/>
  <c r="I160" i="19"/>
  <c r="J160" i="19"/>
  <c r="K160" i="19" s="1"/>
  <c r="L160" i="19"/>
  <c r="O160" i="19"/>
  <c r="AI160" i="16"/>
  <c r="AK160" i="16" s="1"/>
  <c r="V161" i="16"/>
  <c r="N160" i="19" l="1"/>
  <c r="Q168" i="20"/>
  <c r="R168" i="20" s="1"/>
  <c r="S168" i="20" s="1"/>
  <c r="I167" i="17"/>
  <c r="O167" i="17"/>
  <c r="L167" i="17"/>
  <c r="J167" i="17"/>
  <c r="M167" i="17"/>
  <c r="P160" i="19"/>
  <c r="Q160" i="19" s="1"/>
  <c r="R160" i="19" s="1"/>
  <c r="S160" i="19" s="1"/>
  <c r="AJ161" i="16"/>
  <c r="W158" i="14"/>
  <c r="W161" i="16"/>
  <c r="AL160" i="16"/>
  <c r="AM160" i="16" s="1"/>
  <c r="AN160" i="16"/>
  <c r="K167" i="17" l="1"/>
  <c r="P167" i="17" s="1"/>
  <c r="G169" i="20"/>
  <c r="T168" i="20"/>
  <c r="V168" i="20" s="1"/>
  <c r="N167" i="17"/>
  <c r="Q167" i="17" s="1"/>
  <c r="R167" i="17" s="1"/>
  <c r="S167" i="17" s="1"/>
  <c r="T160" i="19"/>
  <c r="V160" i="19" s="1"/>
  <c r="W160" i="19" s="1"/>
  <c r="G161" i="19"/>
  <c r="U161" i="19" s="1"/>
  <c r="AA161" i="16"/>
  <c r="AD161" i="16"/>
  <c r="AB161" i="16"/>
  <c r="X161" i="16"/>
  <c r="Y161" i="16"/>
  <c r="W168" i="20" l="1"/>
  <c r="X168" i="20" s="1"/>
  <c r="Y168" i="20"/>
  <c r="U169" i="20"/>
  <c r="H169" i="20"/>
  <c r="T167" i="17"/>
  <c r="V167" i="17" s="1"/>
  <c r="G168" i="17"/>
  <c r="H161" i="19"/>
  <c r="Y160" i="19"/>
  <c r="X160" i="19"/>
  <c r="Z161" i="16"/>
  <c r="AE161" i="16" s="1"/>
  <c r="AC161" i="16"/>
  <c r="I169" i="20" l="1"/>
  <c r="L169" i="20"/>
  <c r="O169" i="20"/>
  <c r="M169" i="20"/>
  <c r="J169" i="20"/>
  <c r="K169" i="20" s="1"/>
  <c r="U168" i="17"/>
  <c r="H168" i="17"/>
  <c r="W167" i="17"/>
  <c r="X167" i="17" s="1"/>
  <c r="Y167" i="17"/>
  <c r="M161" i="19"/>
  <c r="L161" i="19"/>
  <c r="I161" i="19"/>
  <c r="J161" i="19"/>
  <c r="O161" i="19"/>
  <c r="AF161" i="16"/>
  <c r="AG161" i="16" s="1"/>
  <c r="AH161" i="16" s="1"/>
  <c r="N169" i="20" l="1"/>
  <c r="P169" i="20"/>
  <c r="Q169" i="20" s="1"/>
  <c r="R169" i="20" s="1"/>
  <c r="S169" i="20" s="1"/>
  <c r="M168" i="17"/>
  <c r="L168" i="17"/>
  <c r="J168" i="17"/>
  <c r="O168" i="17"/>
  <c r="I168" i="17"/>
  <c r="K161" i="19"/>
  <c r="P161" i="19" s="1"/>
  <c r="Q161" i="19" s="1"/>
  <c r="R161" i="19" s="1"/>
  <c r="S161" i="19" s="1"/>
  <c r="N161" i="19"/>
  <c r="V162" i="16"/>
  <c r="AI161" i="16"/>
  <c r="AK161" i="16" s="1"/>
  <c r="G170" i="20" l="1"/>
  <c r="T169" i="20"/>
  <c r="V169" i="20" s="1"/>
  <c r="K168" i="17"/>
  <c r="P168" i="17"/>
  <c r="Q168" i="17" s="1"/>
  <c r="R168" i="17" s="1"/>
  <c r="S168" i="17" s="1"/>
  <c r="N168" i="17"/>
  <c r="T161" i="19"/>
  <c r="V161" i="19" s="1"/>
  <c r="W161" i="19" s="1"/>
  <c r="G162" i="19"/>
  <c r="U162" i="19" s="1"/>
  <c r="AL161" i="16"/>
  <c r="AM161" i="16" s="1"/>
  <c r="AN161" i="16"/>
  <c r="AJ162" i="16"/>
  <c r="W162" i="16"/>
  <c r="W159" i="14"/>
  <c r="W169" i="20" l="1"/>
  <c r="X169" i="20" s="1"/>
  <c r="Y169" i="20"/>
  <c r="U170" i="20"/>
  <c r="H170" i="20"/>
  <c r="T168" i="17"/>
  <c r="V168" i="17" s="1"/>
  <c r="G169" i="17"/>
  <c r="H162" i="19"/>
  <c r="Y161" i="19"/>
  <c r="X161" i="19"/>
  <c r="Y162" i="16"/>
  <c r="AB162" i="16"/>
  <c r="AA162" i="16"/>
  <c r="AD162" i="16"/>
  <c r="X162" i="16"/>
  <c r="M170" i="20" l="1"/>
  <c r="L170" i="20"/>
  <c r="N170" i="20" s="1"/>
  <c r="I170" i="20"/>
  <c r="O170" i="20"/>
  <c r="J170" i="20"/>
  <c r="U169" i="17"/>
  <c r="H169" i="17"/>
  <c r="W168" i="17"/>
  <c r="X168" i="17" s="1"/>
  <c r="Y168" i="17"/>
  <c r="L162" i="19"/>
  <c r="O162" i="19"/>
  <c r="J162" i="19"/>
  <c r="M162" i="19"/>
  <c r="I162" i="19"/>
  <c r="AC162" i="16"/>
  <c r="Z162" i="16"/>
  <c r="AE162" i="16" s="1"/>
  <c r="AF162" i="16" s="1"/>
  <c r="AG162" i="16" s="1"/>
  <c r="AH162" i="16" s="1"/>
  <c r="K170" i="20" l="1"/>
  <c r="P170" i="20" s="1"/>
  <c r="Q170" i="20" s="1"/>
  <c r="R170" i="20" s="1"/>
  <c r="S170" i="20" s="1"/>
  <c r="I169" i="17"/>
  <c r="L169" i="17"/>
  <c r="J169" i="17"/>
  <c r="K169" i="17" s="1"/>
  <c r="M169" i="17"/>
  <c r="O169" i="17"/>
  <c r="K162" i="19"/>
  <c r="P162" i="19" s="1"/>
  <c r="N162" i="19"/>
  <c r="AI162" i="16"/>
  <c r="AK162" i="16" s="1"/>
  <c r="V163" i="16"/>
  <c r="G171" i="20" l="1"/>
  <c r="U171" i="20" s="1"/>
  <c r="T170" i="20"/>
  <c r="V170" i="20" s="1"/>
  <c r="W170" i="20" s="1"/>
  <c r="Q162" i="19"/>
  <c r="R162" i="19" s="1"/>
  <c r="S162" i="19" s="1"/>
  <c r="T162" i="19" s="1"/>
  <c r="V162" i="19" s="1"/>
  <c r="W162" i="19" s="1"/>
  <c r="N169" i="17"/>
  <c r="P169" i="17"/>
  <c r="H171" i="20"/>
  <c r="X170" i="20"/>
  <c r="Y170" i="20"/>
  <c r="W163" i="16"/>
  <c r="AJ163" i="16"/>
  <c r="W160" i="14"/>
  <c r="AN162" i="16"/>
  <c r="AL162" i="16"/>
  <c r="AM162" i="16" s="1"/>
  <c r="G163" i="19" l="1"/>
  <c r="U163" i="19" s="1"/>
  <c r="Q169" i="17"/>
  <c r="R169" i="17" s="1"/>
  <c r="S169" i="17" s="1"/>
  <c r="T169" i="17" s="1"/>
  <c r="V169" i="17" s="1"/>
  <c r="G170" i="17"/>
  <c r="O171" i="20"/>
  <c r="J171" i="20"/>
  <c r="M171" i="20"/>
  <c r="I171" i="20"/>
  <c r="L171" i="20"/>
  <c r="H163" i="19"/>
  <c r="Y162" i="19"/>
  <c r="X162" i="19"/>
  <c r="AB163" i="16"/>
  <c r="X163" i="16"/>
  <c r="Z163" i="16" s="1"/>
  <c r="AA163" i="16"/>
  <c r="AD163" i="16"/>
  <c r="Y163" i="16"/>
  <c r="H170" i="17" l="1"/>
  <c r="U170" i="17"/>
  <c r="Y169" i="17"/>
  <c r="W169" i="17"/>
  <c r="X169" i="17" s="1"/>
  <c r="K171" i="20"/>
  <c r="P171" i="20" s="1"/>
  <c r="N171" i="20"/>
  <c r="O163" i="19"/>
  <c r="I163" i="19"/>
  <c r="M163" i="19"/>
  <c r="J163" i="19"/>
  <c r="L163" i="19"/>
  <c r="AC163" i="16"/>
  <c r="AE163" i="16"/>
  <c r="AF163" i="16" s="1"/>
  <c r="AG163" i="16" s="1"/>
  <c r="AH163" i="16" s="1"/>
  <c r="K163" i="19" l="1"/>
  <c r="Q171" i="20"/>
  <c r="R171" i="20" s="1"/>
  <c r="S171" i="20" s="1"/>
  <c r="G172" i="20" s="1"/>
  <c r="U172" i="20" s="1"/>
  <c r="I170" i="17"/>
  <c r="O170" i="17"/>
  <c r="J170" i="17"/>
  <c r="M170" i="17"/>
  <c r="L170" i="17"/>
  <c r="N163" i="19"/>
  <c r="P163" i="19"/>
  <c r="V164" i="16"/>
  <c r="AI163" i="16"/>
  <c r="AK163" i="16" s="1"/>
  <c r="K170" i="17" l="1"/>
  <c r="T171" i="20"/>
  <c r="V171" i="20" s="1"/>
  <c r="W171" i="20" s="1"/>
  <c r="P170" i="17"/>
  <c r="N170" i="17"/>
  <c r="Q163" i="19"/>
  <c r="R163" i="19" s="1"/>
  <c r="S163" i="19" s="1"/>
  <c r="T163" i="19" s="1"/>
  <c r="V163" i="19" s="1"/>
  <c r="W163" i="19" s="1"/>
  <c r="H172" i="20"/>
  <c r="Y171" i="20"/>
  <c r="X171" i="20"/>
  <c r="AN163" i="16"/>
  <c r="AL163" i="16"/>
  <c r="AM163" i="16" s="1"/>
  <c r="AJ164" i="16"/>
  <c r="W161" i="14"/>
  <c r="W164" i="16"/>
  <c r="Q170" i="17" l="1"/>
  <c r="R170" i="17" s="1"/>
  <c r="S170" i="17" s="1"/>
  <c r="G164" i="19"/>
  <c r="U164" i="19" s="1"/>
  <c r="T170" i="17"/>
  <c r="V170" i="17" s="1"/>
  <c r="G171" i="17"/>
  <c r="L172" i="20"/>
  <c r="M172" i="20"/>
  <c r="O172" i="20"/>
  <c r="J172" i="20"/>
  <c r="I172" i="20"/>
  <c r="H164" i="19"/>
  <c r="X163" i="19"/>
  <c r="Y163" i="19"/>
  <c r="AB164" i="16"/>
  <c r="X164" i="16"/>
  <c r="AD164" i="16"/>
  <c r="Y164" i="16"/>
  <c r="AA164" i="16"/>
  <c r="K172" i="20" l="1"/>
  <c r="H171" i="17"/>
  <c r="U171" i="17"/>
  <c r="Y170" i="17"/>
  <c r="W170" i="17"/>
  <c r="X170" i="17" s="1"/>
  <c r="P172" i="20"/>
  <c r="N172" i="20"/>
  <c r="J164" i="19"/>
  <c r="I164" i="19"/>
  <c r="M164" i="19"/>
  <c r="L164" i="19"/>
  <c r="O164" i="19"/>
  <c r="Z164" i="16"/>
  <c r="AE164" i="16" s="1"/>
  <c r="AC164" i="16"/>
  <c r="N164" i="19" l="1"/>
  <c r="O171" i="17"/>
  <c r="J171" i="17"/>
  <c r="K171" i="17" s="1"/>
  <c r="M171" i="17"/>
  <c r="L171" i="17"/>
  <c r="I171" i="17"/>
  <c r="Q172" i="20"/>
  <c r="R172" i="20" s="1"/>
  <c r="S172" i="20" s="1"/>
  <c r="T172" i="20" s="1"/>
  <c r="K164" i="19"/>
  <c r="P164" i="19" s="1"/>
  <c r="Q164" i="19" s="1"/>
  <c r="R164" i="19" s="1"/>
  <c r="AF164" i="16"/>
  <c r="AG164" i="16" s="1"/>
  <c r="AH164" i="16" s="1"/>
  <c r="V165" i="16"/>
  <c r="AI164" i="16"/>
  <c r="AK164" i="16" s="1"/>
  <c r="N171" i="17" l="1"/>
  <c r="P171" i="17"/>
  <c r="Q171" i="17" s="1"/>
  <c r="R171" i="17" s="1"/>
  <c r="S171" i="17" s="1"/>
  <c r="V172" i="20"/>
  <c r="W172" i="20" s="1"/>
  <c r="X172" i="20" s="1"/>
  <c r="G173" i="20"/>
  <c r="S164" i="19"/>
  <c r="T164" i="19" s="1"/>
  <c r="V164" i="19" s="1"/>
  <c r="W164" i="19" s="1"/>
  <c r="AL164" i="16"/>
  <c r="AM164" i="16" s="1"/>
  <c r="AN164" i="16"/>
  <c r="AJ165" i="16"/>
  <c r="W165" i="16"/>
  <c r="W162" i="14"/>
  <c r="Y172" i="20" l="1"/>
  <c r="H173" i="20"/>
  <c r="U173" i="20"/>
  <c r="T171" i="17"/>
  <c r="V171" i="17" s="1"/>
  <c r="G172" i="17"/>
  <c r="O173" i="20"/>
  <c r="M173" i="20"/>
  <c r="L173" i="20"/>
  <c r="J173" i="20"/>
  <c r="I173" i="20"/>
  <c r="X164" i="19"/>
  <c r="Y164" i="19"/>
  <c r="G165" i="19"/>
  <c r="U165" i="19" s="1"/>
  <c r="Y165" i="16"/>
  <c r="X165" i="16"/>
  <c r="Z165" i="16" s="1"/>
  <c r="AA165" i="16"/>
  <c r="AB165" i="16"/>
  <c r="AD165" i="16"/>
  <c r="H172" i="17" l="1"/>
  <c r="U172" i="17"/>
  <c r="W171" i="17"/>
  <c r="X171" i="17" s="1"/>
  <c r="Y171" i="17"/>
  <c r="N173" i="20"/>
  <c r="K173" i="20"/>
  <c r="P173" i="20" s="1"/>
  <c r="Q173" i="20" s="1"/>
  <c r="R173" i="20" s="1"/>
  <c r="S173" i="20" s="1"/>
  <c r="H165" i="19"/>
  <c r="AC165" i="16"/>
  <c r="AE165" i="16"/>
  <c r="AF165" i="16" s="1"/>
  <c r="AG165" i="16" s="1"/>
  <c r="AH165" i="16" s="1"/>
  <c r="G174" i="20" l="1"/>
  <c r="U174" i="20" s="1"/>
  <c r="T173" i="20"/>
  <c r="J172" i="17"/>
  <c r="O172" i="17"/>
  <c r="M172" i="17"/>
  <c r="L172" i="17"/>
  <c r="I172" i="17"/>
  <c r="V173" i="20"/>
  <c r="W173" i="20" s="1"/>
  <c r="M165" i="19"/>
  <c r="O165" i="19"/>
  <c r="L165" i="19"/>
  <c r="I165" i="19"/>
  <c r="J165" i="19"/>
  <c r="V166" i="16"/>
  <c r="AI165" i="16"/>
  <c r="AK165" i="16" s="1"/>
  <c r="N165" i="19" l="1"/>
  <c r="K172" i="17"/>
  <c r="P172" i="17" s="1"/>
  <c r="N172" i="17"/>
  <c r="H174" i="20"/>
  <c r="X173" i="20"/>
  <c r="Y173" i="20"/>
  <c r="K165" i="19"/>
  <c r="P165" i="19" s="1"/>
  <c r="Q165" i="19" s="1"/>
  <c r="R165" i="19" s="1"/>
  <c r="S165" i="19" s="1"/>
  <c r="AL165" i="16"/>
  <c r="AM165" i="16" s="1"/>
  <c r="AN165" i="16"/>
  <c r="AJ166" i="16"/>
  <c r="W166" i="16"/>
  <c r="W163" i="14"/>
  <c r="Q172" i="17" l="1"/>
  <c r="R172" i="17" s="1"/>
  <c r="S172" i="17" s="1"/>
  <c r="J174" i="20"/>
  <c r="M174" i="20"/>
  <c r="L174" i="20"/>
  <c r="I174" i="20"/>
  <c r="O174" i="20"/>
  <c r="T165" i="19"/>
  <c r="V165" i="19" s="1"/>
  <c r="W165" i="19" s="1"/>
  <c r="G166" i="19"/>
  <c r="U166" i="19" s="1"/>
  <c r="AD166" i="16"/>
  <c r="X166" i="16"/>
  <c r="Y166" i="16"/>
  <c r="AA166" i="16"/>
  <c r="AC166" i="16" s="1"/>
  <c r="AB166" i="16"/>
  <c r="T172" i="17" l="1"/>
  <c r="V172" i="17" s="1"/>
  <c r="G173" i="17"/>
  <c r="N174" i="20"/>
  <c r="K174" i="20"/>
  <c r="P174" i="20" s="1"/>
  <c r="Q174" i="20" s="1"/>
  <c r="R174" i="20" s="1"/>
  <c r="S174" i="20" s="1"/>
  <c r="H166" i="19"/>
  <c r="Y165" i="19"/>
  <c r="X165" i="19"/>
  <c r="Z166" i="16"/>
  <c r="AE166" i="16" s="1"/>
  <c r="AF166" i="16"/>
  <c r="AG166" i="16" s="1"/>
  <c r="AH166" i="16" s="1"/>
  <c r="G175" i="20" l="1"/>
  <c r="U175" i="20" s="1"/>
  <c r="T174" i="20"/>
  <c r="H173" i="17"/>
  <c r="U173" i="17"/>
  <c r="W172" i="17"/>
  <c r="X172" i="17" s="1"/>
  <c r="Y172" i="17"/>
  <c r="V174" i="20"/>
  <c r="W174" i="20" s="1"/>
  <c r="I166" i="19"/>
  <c r="L166" i="19"/>
  <c r="J166" i="19"/>
  <c r="M166" i="19"/>
  <c r="O166" i="19"/>
  <c r="AI166" i="16"/>
  <c r="AK166" i="16" s="1"/>
  <c r="V167" i="16"/>
  <c r="K166" i="19" l="1"/>
  <c r="I173" i="17"/>
  <c r="J173" i="17"/>
  <c r="K173" i="17" s="1"/>
  <c r="O173" i="17"/>
  <c r="P173" i="17" s="1"/>
  <c r="L173" i="17"/>
  <c r="M173" i="17"/>
  <c r="H175" i="20"/>
  <c r="X174" i="20"/>
  <c r="Y174" i="20"/>
  <c r="N166" i="19"/>
  <c r="P166" i="19"/>
  <c r="Q166" i="19" s="1"/>
  <c r="R166" i="19" s="1"/>
  <c r="S166" i="19" s="1"/>
  <c r="W164" i="14"/>
  <c r="AJ167" i="16"/>
  <c r="W167" i="16"/>
  <c r="AN166" i="16"/>
  <c r="AL166" i="16"/>
  <c r="AM166" i="16" s="1"/>
  <c r="N173" i="17" l="1"/>
  <c r="Q173" i="17"/>
  <c r="R173" i="17" s="1"/>
  <c r="S173" i="17" s="1"/>
  <c r="M175" i="20"/>
  <c r="I175" i="20"/>
  <c r="L175" i="20"/>
  <c r="J175" i="20"/>
  <c r="O175" i="20"/>
  <c r="T166" i="19"/>
  <c r="V166" i="19" s="1"/>
  <c r="W166" i="19" s="1"/>
  <c r="G167" i="19"/>
  <c r="U167" i="19" s="1"/>
  <c r="AA167" i="16"/>
  <c r="Y167" i="16"/>
  <c r="AB167" i="16"/>
  <c r="X167" i="16"/>
  <c r="AD167" i="16"/>
  <c r="T173" i="17" l="1"/>
  <c r="V173" i="17" s="1"/>
  <c r="G174" i="17"/>
  <c r="N175" i="20"/>
  <c r="K175" i="20"/>
  <c r="P175" i="20" s="1"/>
  <c r="Q175" i="20" s="1"/>
  <c r="R175" i="20" s="1"/>
  <c r="S175" i="20" s="1"/>
  <c r="H167" i="19"/>
  <c r="Y166" i="19"/>
  <c r="X166" i="19"/>
  <c r="AC167" i="16"/>
  <c r="Z167" i="16"/>
  <c r="AE167" i="16" s="1"/>
  <c r="AF167" i="16" s="1"/>
  <c r="AG167" i="16" s="1"/>
  <c r="AH167" i="16" s="1"/>
  <c r="G176" i="20" l="1"/>
  <c r="U176" i="20" s="1"/>
  <c r="T175" i="20"/>
  <c r="V175" i="20" s="1"/>
  <c r="W175" i="20" s="1"/>
  <c r="U174" i="17"/>
  <c r="H174" i="17"/>
  <c r="Y173" i="17"/>
  <c r="W173" i="17"/>
  <c r="X173" i="17" s="1"/>
  <c r="J167" i="19"/>
  <c r="M167" i="19"/>
  <c r="L167" i="19"/>
  <c r="I167" i="19"/>
  <c r="O167" i="19"/>
  <c r="V168" i="16"/>
  <c r="AI167" i="16"/>
  <c r="AK167" i="16" s="1"/>
  <c r="N167" i="19" l="1"/>
  <c r="J174" i="17"/>
  <c r="O174" i="17"/>
  <c r="L174" i="17"/>
  <c r="M174" i="17"/>
  <c r="I174" i="17"/>
  <c r="H176" i="20"/>
  <c r="Y175" i="20"/>
  <c r="X175" i="20"/>
  <c r="K167" i="19"/>
  <c r="P167" i="19" s="1"/>
  <c r="Q167" i="19" s="1"/>
  <c r="R167" i="19" s="1"/>
  <c r="S167" i="19" s="1"/>
  <c r="AN167" i="16"/>
  <c r="AL167" i="16"/>
  <c r="AM167" i="16" s="1"/>
  <c r="AJ168" i="16"/>
  <c r="W168" i="16"/>
  <c r="W165" i="14"/>
  <c r="N174" i="17" l="1"/>
  <c r="K174" i="17"/>
  <c r="P174" i="17" s="1"/>
  <c r="Q174" i="17" s="1"/>
  <c r="R174" i="17" s="1"/>
  <c r="S174" i="17" s="1"/>
  <c r="L176" i="20"/>
  <c r="I176" i="20"/>
  <c r="M176" i="20"/>
  <c r="J176" i="20"/>
  <c r="K176" i="20" s="1"/>
  <c r="O176" i="20"/>
  <c r="T167" i="19"/>
  <c r="V167" i="19" s="1"/>
  <c r="W167" i="19" s="1"/>
  <c r="G168" i="19"/>
  <c r="U168" i="19" s="1"/>
  <c r="Y168" i="16"/>
  <c r="AB168" i="16"/>
  <c r="AD168" i="16"/>
  <c r="X168" i="16"/>
  <c r="Z168" i="16" s="1"/>
  <c r="AA168" i="16"/>
  <c r="T174" i="17" l="1"/>
  <c r="V174" i="17" s="1"/>
  <c r="G175" i="17"/>
  <c r="P176" i="20"/>
  <c r="N176" i="20"/>
  <c r="H168" i="19"/>
  <c r="Y167" i="19"/>
  <c r="X167" i="19"/>
  <c r="AE168" i="16"/>
  <c r="AC168" i="16"/>
  <c r="U175" i="17" l="1"/>
  <c r="H175" i="17"/>
  <c r="Y174" i="17"/>
  <c r="W174" i="17"/>
  <c r="X174" i="17" s="1"/>
  <c r="Q176" i="20"/>
  <c r="R176" i="20" s="1"/>
  <c r="S176" i="20" s="1"/>
  <c r="T176" i="20" s="1"/>
  <c r="O168" i="19"/>
  <c r="J168" i="19"/>
  <c r="M168" i="19"/>
  <c r="L168" i="19"/>
  <c r="I168" i="19"/>
  <c r="AF168" i="16"/>
  <c r="AG168" i="16" s="1"/>
  <c r="AH168" i="16" s="1"/>
  <c r="AI168" i="16" s="1"/>
  <c r="AK168" i="16" s="1"/>
  <c r="V169" i="16"/>
  <c r="J175" i="17" l="1"/>
  <c r="I175" i="17"/>
  <c r="L175" i="17"/>
  <c r="M175" i="17"/>
  <c r="O175" i="17"/>
  <c r="V176" i="20"/>
  <c r="W176" i="20" s="1"/>
  <c r="G177" i="20"/>
  <c r="U177" i="20" s="1"/>
  <c r="Y176" i="20"/>
  <c r="X176" i="20"/>
  <c r="N168" i="19"/>
  <c r="K168" i="19"/>
  <c r="P168" i="19" s="1"/>
  <c r="Q168" i="19" s="1"/>
  <c r="R168" i="19" s="1"/>
  <c r="S168" i="19" s="1"/>
  <c r="AJ169" i="16"/>
  <c r="W169" i="16"/>
  <c r="W166" i="14"/>
  <c r="AL168" i="16"/>
  <c r="AM168" i="16" s="1"/>
  <c r="AN168" i="16"/>
  <c r="K175" i="17" l="1"/>
  <c r="P175" i="17" s="1"/>
  <c r="N175" i="17"/>
  <c r="H177" i="20"/>
  <c r="M177" i="20" s="1"/>
  <c r="T168" i="19"/>
  <c r="V168" i="19" s="1"/>
  <c r="W168" i="19" s="1"/>
  <c r="G169" i="19"/>
  <c r="U169" i="19" s="1"/>
  <c r="X169" i="16"/>
  <c r="AA169" i="16"/>
  <c r="AB169" i="16"/>
  <c r="AD169" i="16"/>
  <c r="Y169" i="16"/>
  <c r="Z169" i="16" s="1"/>
  <c r="Q175" i="17" l="1"/>
  <c r="R175" i="17" s="1"/>
  <c r="S175" i="17" s="1"/>
  <c r="T175" i="17" s="1"/>
  <c r="V175" i="17" s="1"/>
  <c r="O177" i="20"/>
  <c r="J177" i="20"/>
  <c r="I177" i="20"/>
  <c r="L177" i="20"/>
  <c r="H169" i="19"/>
  <c r="Y168" i="19"/>
  <c r="X168" i="19"/>
  <c r="AC169" i="16"/>
  <c r="AE169" i="16"/>
  <c r="AF169" i="16" s="1"/>
  <c r="AG169" i="16" s="1"/>
  <c r="AH169" i="16" s="1"/>
  <c r="G176" i="17" l="1"/>
  <c r="K177" i="20"/>
  <c r="P177" i="20" s="1"/>
  <c r="N177" i="20"/>
  <c r="H176" i="17"/>
  <c r="U176" i="17"/>
  <c r="Y175" i="17"/>
  <c r="W175" i="17"/>
  <c r="X175" i="17" s="1"/>
  <c r="Q177" i="20"/>
  <c r="R177" i="20" s="1"/>
  <c r="S177" i="20" s="1"/>
  <c r="T177" i="20" s="1"/>
  <c r="M169" i="19"/>
  <c r="L169" i="19"/>
  <c r="I169" i="19"/>
  <c r="J169" i="19"/>
  <c r="K169" i="19" s="1"/>
  <c r="O169" i="19"/>
  <c r="V170" i="16"/>
  <c r="AI169" i="16"/>
  <c r="AK169" i="16" s="1"/>
  <c r="I176" i="17" l="1"/>
  <c r="L176" i="17"/>
  <c r="M176" i="17"/>
  <c r="O176" i="17"/>
  <c r="P176" i="17" s="1"/>
  <c r="J176" i="17"/>
  <c r="K176" i="17" s="1"/>
  <c r="V177" i="20"/>
  <c r="W177" i="20" s="1"/>
  <c r="G178" i="20"/>
  <c r="X177" i="20"/>
  <c r="N169" i="19"/>
  <c r="P169" i="19"/>
  <c r="Q169" i="19" s="1"/>
  <c r="R169" i="19" s="1"/>
  <c r="S169" i="19" s="1"/>
  <c r="AL169" i="16"/>
  <c r="AM169" i="16" s="1"/>
  <c r="AN169" i="16"/>
  <c r="AJ170" i="16"/>
  <c r="W167" i="14"/>
  <c r="W170" i="16"/>
  <c r="Y177" i="20" l="1"/>
  <c r="H178" i="20"/>
  <c r="J178" i="20" s="1"/>
  <c r="U178" i="20"/>
  <c r="N176" i="17"/>
  <c r="Q176" i="17" s="1"/>
  <c r="R176" i="17" s="1"/>
  <c r="S176" i="17" s="1"/>
  <c r="I178" i="20"/>
  <c r="M178" i="20"/>
  <c r="T169" i="19"/>
  <c r="V169" i="19" s="1"/>
  <c r="W169" i="19" s="1"/>
  <c r="G170" i="19"/>
  <c r="U170" i="19" s="1"/>
  <c r="AB170" i="16"/>
  <c r="X170" i="16"/>
  <c r="AD170" i="16"/>
  <c r="Y170" i="16"/>
  <c r="AA170" i="16"/>
  <c r="O178" i="20" l="1"/>
  <c r="T176" i="17"/>
  <c r="V176" i="17" s="1"/>
  <c r="G177" i="17"/>
  <c r="L178" i="20"/>
  <c r="N178" i="20" s="1"/>
  <c r="K178" i="20"/>
  <c r="P178" i="20" s="1"/>
  <c r="H170" i="19"/>
  <c r="X169" i="19"/>
  <c r="Y169" i="19"/>
  <c r="AC170" i="16"/>
  <c r="Z170" i="16"/>
  <c r="AE170" i="16" s="1"/>
  <c r="AF170" i="16" s="1"/>
  <c r="AG170" i="16" s="1"/>
  <c r="AH170" i="16" s="1"/>
  <c r="H177" i="17" l="1"/>
  <c r="U177" i="17"/>
  <c r="Q178" i="20"/>
  <c r="R178" i="20" s="1"/>
  <c r="S178" i="20" s="1"/>
  <c r="W176" i="17"/>
  <c r="X176" i="17" s="1"/>
  <c r="Y176" i="17"/>
  <c r="I170" i="19"/>
  <c r="L170" i="19"/>
  <c r="M170" i="19"/>
  <c r="O170" i="19"/>
  <c r="J170" i="19"/>
  <c r="K170" i="19" s="1"/>
  <c r="V171" i="16"/>
  <c r="AI170" i="16"/>
  <c r="AK170" i="16" s="1"/>
  <c r="G179" i="20" l="1"/>
  <c r="U179" i="20" s="1"/>
  <c r="T178" i="20"/>
  <c r="V178" i="20" s="1"/>
  <c r="W178" i="20" s="1"/>
  <c r="P170" i="19"/>
  <c r="J177" i="17"/>
  <c r="K177" i="17" s="1"/>
  <c r="I177" i="17"/>
  <c r="L177" i="17"/>
  <c r="M177" i="17"/>
  <c r="O177" i="17"/>
  <c r="H179" i="20"/>
  <c r="Y178" i="20"/>
  <c r="X178" i="20"/>
  <c r="N170" i="19"/>
  <c r="Q170" i="19" s="1"/>
  <c r="R170" i="19" s="1"/>
  <c r="S170" i="19" s="1"/>
  <c r="AN170" i="16"/>
  <c r="AL170" i="16"/>
  <c r="AM170" i="16" s="1"/>
  <c r="AJ171" i="16"/>
  <c r="W168" i="14"/>
  <c r="W171" i="16"/>
  <c r="P177" i="17" l="1"/>
  <c r="N177" i="17"/>
  <c r="Q177" i="17" s="1"/>
  <c r="R177" i="17" s="1"/>
  <c r="S177" i="17" s="1"/>
  <c r="M179" i="20"/>
  <c r="I179" i="20"/>
  <c r="O179" i="20"/>
  <c r="J179" i="20"/>
  <c r="L179" i="20"/>
  <c r="T170" i="19"/>
  <c r="V170" i="19" s="1"/>
  <c r="W170" i="19" s="1"/>
  <c r="G171" i="19"/>
  <c r="U171" i="19" s="1"/>
  <c r="X171" i="16"/>
  <c r="AD171" i="16"/>
  <c r="AE171" i="16" s="1"/>
  <c r="AA171" i="16"/>
  <c r="AB171" i="16"/>
  <c r="Y171" i="16"/>
  <c r="Z171" i="16" s="1"/>
  <c r="T177" i="17" l="1"/>
  <c r="V177" i="17" s="1"/>
  <c r="G178" i="17"/>
  <c r="N179" i="20"/>
  <c r="K179" i="20"/>
  <c r="P179" i="20" s="1"/>
  <c r="Q179" i="20" s="1"/>
  <c r="R179" i="20" s="1"/>
  <c r="S179" i="20" s="1"/>
  <c r="H171" i="19"/>
  <c r="Y170" i="19"/>
  <c r="X170" i="19"/>
  <c r="AC171" i="16"/>
  <c r="AF171" i="16"/>
  <c r="AG171" i="16" s="1"/>
  <c r="AH171" i="16" s="1"/>
  <c r="G180" i="20" l="1"/>
  <c r="U180" i="20" s="1"/>
  <c r="T179" i="20"/>
  <c r="H178" i="17"/>
  <c r="U178" i="17"/>
  <c r="W177" i="17"/>
  <c r="X177" i="17" s="1"/>
  <c r="Y177" i="17"/>
  <c r="V179" i="20"/>
  <c r="W179" i="20" s="1"/>
  <c r="L171" i="19"/>
  <c r="J171" i="19"/>
  <c r="M171" i="19"/>
  <c r="O171" i="19"/>
  <c r="I171" i="19"/>
  <c r="V172" i="16"/>
  <c r="AI171" i="16"/>
  <c r="AK171" i="16" s="1"/>
  <c r="O178" i="17" l="1"/>
  <c r="L178" i="17"/>
  <c r="M178" i="17"/>
  <c r="J178" i="17"/>
  <c r="K178" i="17" s="1"/>
  <c r="I178" i="17"/>
  <c r="K171" i="19"/>
  <c r="P171" i="19" s="1"/>
  <c r="H180" i="20"/>
  <c r="Y179" i="20"/>
  <c r="X179" i="20"/>
  <c r="N171" i="19"/>
  <c r="AN171" i="16"/>
  <c r="AL171" i="16"/>
  <c r="AM171" i="16" s="1"/>
  <c r="AJ172" i="16"/>
  <c r="W172" i="16"/>
  <c r="W169" i="14"/>
  <c r="Q171" i="19" l="1"/>
  <c r="R171" i="19" s="1"/>
  <c r="S171" i="19" s="1"/>
  <c r="N178" i="17"/>
  <c r="P178" i="17"/>
  <c r="Q178" i="17" s="1"/>
  <c r="R178" i="17" s="1"/>
  <c r="S178" i="17" s="1"/>
  <c r="L180" i="20"/>
  <c r="O180" i="20"/>
  <c r="J180" i="20"/>
  <c r="I180" i="20"/>
  <c r="M180" i="20"/>
  <c r="T171" i="19"/>
  <c r="V171" i="19" s="1"/>
  <c r="W171" i="19" s="1"/>
  <c r="G172" i="19"/>
  <c r="U172" i="19" s="1"/>
  <c r="X172" i="16"/>
  <c r="Y172" i="16"/>
  <c r="Z172" i="16" s="1"/>
  <c r="AA172" i="16"/>
  <c r="AB172" i="16"/>
  <c r="AD172" i="16"/>
  <c r="T178" i="17" l="1"/>
  <c r="V178" i="17" s="1"/>
  <c r="G179" i="17"/>
  <c r="K180" i="20"/>
  <c r="P180" i="20"/>
  <c r="N180" i="20"/>
  <c r="H172" i="19"/>
  <c r="X171" i="19"/>
  <c r="Y171" i="19"/>
  <c r="AC172" i="16"/>
  <c r="AE172" i="16"/>
  <c r="AF172" i="16" s="1"/>
  <c r="AG172" i="16" s="1"/>
  <c r="AH172" i="16" s="1"/>
  <c r="U179" i="17" l="1"/>
  <c r="H179" i="17"/>
  <c r="W178" i="17"/>
  <c r="X178" i="17" s="1"/>
  <c r="Y178" i="17"/>
  <c r="Q180" i="20"/>
  <c r="R180" i="20" s="1"/>
  <c r="S180" i="20" s="1"/>
  <c r="I172" i="19"/>
  <c r="O172" i="19"/>
  <c r="M172" i="19"/>
  <c r="J172" i="19"/>
  <c r="K172" i="19" s="1"/>
  <c r="P172" i="19" s="1"/>
  <c r="L172" i="19"/>
  <c r="V173" i="16"/>
  <c r="AI172" i="16"/>
  <c r="AK172" i="16" s="1"/>
  <c r="G181" i="20" l="1"/>
  <c r="U181" i="20" s="1"/>
  <c r="T180" i="20"/>
  <c r="I179" i="17"/>
  <c r="L179" i="17"/>
  <c r="M179" i="17"/>
  <c r="O179" i="17"/>
  <c r="J179" i="17"/>
  <c r="K179" i="17" s="1"/>
  <c r="V180" i="20"/>
  <c r="W180" i="20" s="1"/>
  <c r="X180" i="20" s="1"/>
  <c r="H181" i="20"/>
  <c r="N172" i="19"/>
  <c r="Q172" i="19" s="1"/>
  <c r="R172" i="19" s="1"/>
  <c r="AL172" i="16"/>
  <c r="AM172" i="16" s="1"/>
  <c r="AN172" i="16"/>
  <c r="AJ173" i="16"/>
  <c r="W170" i="14"/>
  <c r="W173" i="16"/>
  <c r="N179" i="17" l="1"/>
  <c r="Y180" i="20"/>
  <c r="P179" i="17"/>
  <c r="Q179" i="17" s="1"/>
  <c r="R179" i="17" s="1"/>
  <c r="S179" i="17" s="1"/>
  <c r="O181" i="20"/>
  <c r="J181" i="20"/>
  <c r="I181" i="20"/>
  <c r="M181" i="20"/>
  <c r="L181" i="20"/>
  <c r="S172" i="19"/>
  <c r="T172" i="19" s="1"/>
  <c r="V172" i="19" s="1"/>
  <c r="W172" i="19" s="1"/>
  <c r="AD173" i="16"/>
  <c r="Y173" i="16"/>
  <c r="AB173" i="16"/>
  <c r="X173" i="16"/>
  <c r="AA173" i="16"/>
  <c r="T179" i="17" l="1"/>
  <c r="V179" i="17" s="1"/>
  <c r="G180" i="17"/>
  <c r="K181" i="20"/>
  <c r="P181" i="20" s="1"/>
  <c r="Q181" i="20" s="1"/>
  <c r="R181" i="20" s="1"/>
  <c r="S181" i="20" s="1"/>
  <c r="N181" i="20"/>
  <c r="X172" i="19"/>
  <c r="Y172" i="19"/>
  <c r="G173" i="19"/>
  <c r="U173" i="19" s="1"/>
  <c r="Z173" i="16"/>
  <c r="AC173" i="16"/>
  <c r="AE173" i="16"/>
  <c r="AF173" i="16" s="1"/>
  <c r="AG173" i="16" s="1"/>
  <c r="AH173" i="16" s="1"/>
  <c r="G182" i="20" l="1"/>
  <c r="U182" i="20" s="1"/>
  <c r="T181" i="20"/>
  <c r="U180" i="17"/>
  <c r="H180" i="17"/>
  <c r="Y179" i="17"/>
  <c r="W179" i="17"/>
  <c r="X179" i="17" s="1"/>
  <c r="V181" i="20"/>
  <c r="W181" i="20" s="1"/>
  <c r="H173" i="19"/>
  <c r="V174" i="16"/>
  <c r="AI173" i="16"/>
  <c r="AK173" i="16" s="1"/>
  <c r="L180" i="17" l="1"/>
  <c r="O180" i="17"/>
  <c r="J180" i="17"/>
  <c r="I180" i="17"/>
  <c r="M180" i="17"/>
  <c r="H182" i="20"/>
  <c r="X181" i="20"/>
  <c r="Y181" i="20"/>
  <c r="I173" i="19"/>
  <c r="M173" i="19"/>
  <c r="O173" i="19"/>
  <c r="L173" i="19"/>
  <c r="N173" i="19" s="1"/>
  <c r="J173" i="19"/>
  <c r="K173" i="19" s="1"/>
  <c r="AN173" i="16"/>
  <c r="AL173" i="16"/>
  <c r="AM173" i="16" s="1"/>
  <c r="AJ174" i="16"/>
  <c r="W171" i="14"/>
  <c r="W174" i="16"/>
  <c r="K180" i="17" l="1"/>
  <c r="P180" i="17"/>
  <c r="N180" i="17"/>
  <c r="J182" i="20"/>
  <c r="O182" i="20"/>
  <c r="I182" i="20"/>
  <c r="M182" i="20"/>
  <c r="L182" i="20"/>
  <c r="P173" i="19"/>
  <c r="Q173" i="19" s="1"/>
  <c r="R173" i="19" s="1"/>
  <c r="X174" i="16"/>
  <c r="Y174" i="16"/>
  <c r="Z174" i="16" s="1"/>
  <c r="AD174" i="16"/>
  <c r="AA174" i="16"/>
  <c r="AB174" i="16"/>
  <c r="Q180" i="17" l="1"/>
  <c r="R180" i="17" s="1"/>
  <c r="S180" i="17" s="1"/>
  <c r="N182" i="20"/>
  <c r="K182" i="20"/>
  <c r="P182" i="20" s="1"/>
  <c r="Q182" i="20" s="1"/>
  <c r="R182" i="20" s="1"/>
  <c r="S182" i="20" s="1"/>
  <c r="S173" i="19"/>
  <c r="T173" i="19" s="1"/>
  <c r="V173" i="19" s="1"/>
  <c r="W173" i="19" s="1"/>
  <c r="AE174" i="16"/>
  <c r="AC174" i="16"/>
  <c r="AF174" i="16" s="1"/>
  <c r="AG174" i="16" s="1"/>
  <c r="AH174" i="16" s="1"/>
  <c r="G183" i="20" l="1"/>
  <c r="U183" i="20" s="1"/>
  <c r="T182" i="20"/>
  <c r="T180" i="17"/>
  <c r="V180" i="17" s="1"/>
  <c r="G181" i="17"/>
  <c r="V182" i="20"/>
  <c r="W182" i="20" s="1"/>
  <c r="X173" i="19"/>
  <c r="Y173" i="19"/>
  <c r="G174" i="19"/>
  <c r="U174" i="19" s="1"/>
  <c r="V175" i="16"/>
  <c r="AI174" i="16"/>
  <c r="AK174" i="16" s="1"/>
  <c r="H181" i="17" l="1"/>
  <c r="U181" i="17"/>
  <c r="W180" i="17"/>
  <c r="X180" i="17" s="1"/>
  <c r="Y180" i="17"/>
  <c r="H183" i="20"/>
  <c r="Y182" i="20"/>
  <c r="X182" i="20"/>
  <c r="H174" i="19"/>
  <c r="AN174" i="16"/>
  <c r="AL174" i="16"/>
  <c r="AM174" i="16" s="1"/>
  <c r="AJ175" i="16"/>
  <c r="W175" i="16"/>
  <c r="W172" i="14"/>
  <c r="O181" i="17" l="1"/>
  <c r="I181" i="17"/>
  <c r="L181" i="17"/>
  <c r="M181" i="17"/>
  <c r="J181" i="17"/>
  <c r="M183" i="20"/>
  <c r="I183" i="20"/>
  <c r="O183" i="20"/>
  <c r="J183" i="20"/>
  <c r="L183" i="20"/>
  <c r="L174" i="19"/>
  <c r="J174" i="19"/>
  <c r="K174" i="19" s="1"/>
  <c r="O174" i="19"/>
  <c r="M174" i="19"/>
  <c r="I174" i="19"/>
  <c r="AD175" i="16"/>
  <c r="AA175" i="16"/>
  <c r="X175" i="16"/>
  <c r="Y175" i="16"/>
  <c r="Z175" i="16" s="1"/>
  <c r="AE175" i="16" s="1"/>
  <c r="AB175" i="16"/>
  <c r="K181" i="17" l="1"/>
  <c r="N181" i="17"/>
  <c r="P174" i="19"/>
  <c r="P181" i="17"/>
  <c r="Q181" i="17" s="1"/>
  <c r="R181" i="17" s="1"/>
  <c r="S181" i="17" s="1"/>
  <c r="N183" i="20"/>
  <c r="K183" i="20"/>
  <c r="P183" i="20" s="1"/>
  <c r="N174" i="19"/>
  <c r="Q174" i="19" s="1"/>
  <c r="R174" i="19" s="1"/>
  <c r="S174" i="19" s="1"/>
  <c r="AC175" i="16"/>
  <c r="AF175" i="16" s="1"/>
  <c r="AG175" i="16" s="1"/>
  <c r="AH175" i="16" s="1"/>
  <c r="T181" i="17" l="1"/>
  <c r="V181" i="17" s="1"/>
  <c r="G182" i="17"/>
  <c r="Q183" i="20"/>
  <c r="R183" i="20" s="1"/>
  <c r="S183" i="20" s="1"/>
  <c r="T174" i="19"/>
  <c r="V174" i="19" s="1"/>
  <c r="W174" i="19" s="1"/>
  <c r="G175" i="19"/>
  <c r="U175" i="19" s="1"/>
  <c r="V176" i="16"/>
  <c r="AI175" i="16"/>
  <c r="AK175" i="16" s="1"/>
  <c r="G184" i="20" l="1"/>
  <c r="U184" i="20" s="1"/>
  <c r="T183" i="20"/>
  <c r="V183" i="20" s="1"/>
  <c r="W183" i="20" s="1"/>
  <c r="U182" i="17"/>
  <c r="H182" i="17"/>
  <c r="Y181" i="17"/>
  <c r="W181" i="17"/>
  <c r="X181" i="17" s="1"/>
  <c r="H184" i="20"/>
  <c r="Y183" i="20"/>
  <c r="X183" i="20"/>
  <c r="H175" i="19"/>
  <c r="Y174" i="19"/>
  <c r="X174" i="19"/>
  <c r="AN175" i="16"/>
  <c r="AL175" i="16"/>
  <c r="AM175" i="16" s="1"/>
  <c r="AJ176" i="16"/>
  <c r="W176" i="16"/>
  <c r="W173" i="14"/>
  <c r="M182" i="17" l="1"/>
  <c r="J182" i="17"/>
  <c r="I182" i="17"/>
  <c r="O182" i="17"/>
  <c r="L182" i="17"/>
  <c r="L184" i="20"/>
  <c r="J184" i="20"/>
  <c r="O184" i="20"/>
  <c r="I184" i="20"/>
  <c r="M184" i="20"/>
  <c r="L175" i="19"/>
  <c r="O175" i="19"/>
  <c r="M175" i="19"/>
  <c r="J175" i="19"/>
  <c r="I175" i="19"/>
  <c r="X176" i="16"/>
  <c r="AD176" i="16"/>
  <c r="AB176" i="16"/>
  <c r="Y176" i="16"/>
  <c r="Z176" i="16" s="1"/>
  <c r="AA176" i="16"/>
  <c r="N182" i="17" l="1"/>
  <c r="K175" i="19"/>
  <c r="P175" i="19" s="1"/>
  <c r="K182" i="17"/>
  <c r="P182" i="17" s="1"/>
  <c r="Q182" i="17" s="1"/>
  <c r="R182" i="17" s="1"/>
  <c r="S182" i="17" s="1"/>
  <c r="K184" i="20"/>
  <c r="P184" i="20" s="1"/>
  <c r="N184" i="20"/>
  <c r="N175" i="19"/>
  <c r="AE176" i="16"/>
  <c r="AC176" i="16"/>
  <c r="Q175" i="19" l="1"/>
  <c r="R175" i="19" s="1"/>
  <c r="T182" i="17"/>
  <c r="V182" i="17" s="1"/>
  <c r="G183" i="17"/>
  <c r="Q184" i="20"/>
  <c r="R184" i="20" s="1"/>
  <c r="S184" i="20" s="1"/>
  <c r="T184" i="20" s="1"/>
  <c r="S175" i="19"/>
  <c r="T175" i="19" s="1"/>
  <c r="V175" i="19" s="1"/>
  <c r="W175" i="19" s="1"/>
  <c r="AF176" i="16"/>
  <c r="AG176" i="16" s="1"/>
  <c r="AH176" i="16" s="1"/>
  <c r="U183" i="17" l="1"/>
  <c r="H183" i="17"/>
  <c r="Y182" i="17"/>
  <c r="W182" i="17"/>
  <c r="X182" i="17" s="1"/>
  <c r="V184" i="20"/>
  <c r="W184" i="20" s="1"/>
  <c r="G185" i="20"/>
  <c r="Y184" i="20"/>
  <c r="X184" i="20"/>
  <c r="X175" i="19"/>
  <c r="Y175" i="19"/>
  <c r="G176" i="19"/>
  <c r="U176" i="19" s="1"/>
  <c r="V177" i="16"/>
  <c r="AI176" i="16"/>
  <c r="AK176" i="16" s="1"/>
  <c r="H185" i="20" l="1"/>
  <c r="U185" i="20"/>
  <c r="M183" i="17"/>
  <c r="O183" i="17"/>
  <c r="P183" i="17" s="1"/>
  <c r="I183" i="17"/>
  <c r="J183" i="17"/>
  <c r="K183" i="17" s="1"/>
  <c r="L183" i="17"/>
  <c r="M185" i="20"/>
  <c r="I185" i="20"/>
  <c r="O185" i="20"/>
  <c r="L185" i="20"/>
  <c r="J185" i="20"/>
  <c r="H176" i="19"/>
  <c r="AL176" i="16"/>
  <c r="AM176" i="16" s="1"/>
  <c r="AN176" i="16"/>
  <c r="AJ177" i="16"/>
  <c r="W174" i="14"/>
  <c r="W177" i="16"/>
  <c r="N183" i="17" l="1"/>
  <c r="Q183" i="17" s="1"/>
  <c r="R183" i="17" s="1"/>
  <c r="S183" i="17" s="1"/>
  <c r="N185" i="20"/>
  <c r="K185" i="20"/>
  <c r="P185" i="20" s="1"/>
  <c r="Q185" i="20" s="1"/>
  <c r="R185" i="20" s="1"/>
  <c r="S185" i="20" s="1"/>
  <c r="M176" i="19"/>
  <c r="L176" i="19"/>
  <c r="N176" i="19" s="1"/>
  <c r="I176" i="19"/>
  <c r="O176" i="19"/>
  <c r="J176" i="19"/>
  <c r="AD177" i="16"/>
  <c r="AB177" i="16"/>
  <c r="AA177" i="16"/>
  <c r="Y177" i="16"/>
  <c r="X177" i="16"/>
  <c r="T183" i="17" l="1"/>
  <c r="V183" i="17" s="1"/>
  <c r="G184" i="17"/>
  <c r="U184" i="17" s="1"/>
  <c r="G186" i="20"/>
  <c r="U186" i="20" s="1"/>
  <c r="T185" i="20"/>
  <c r="Y183" i="17"/>
  <c r="W183" i="17"/>
  <c r="X183" i="17" s="1"/>
  <c r="V185" i="20"/>
  <c r="W185" i="20" s="1"/>
  <c r="K176" i="19"/>
  <c r="P176" i="19" s="1"/>
  <c r="Q176" i="19" s="1"/>
  <c r="R176" i="19" s="1"/>
  <c r="AC177" i="16"/>
  <c r="Z177" i="16"/>
  <c r="AE177" i="16" s="1"/>
  <c r="H184" i="17" l="1"/>
  <c r="O184" i="17"/>
  <c r="M184" i="17"/>
  <c r="I184" i="17"/>
  <c r="J184" i="17"/>
  <c r="L184" i="17"/>
  <c r="H186" i="20"/>
  <c r="Y185" i="20"/>
  <c r="X185" i="20"/>
  <c r="S176" i="19"/>
  <c r="T176" i="19" s="1"/>
  <c r="V176" i="19" s="1"/>
  <c r="W176" i="19" s="1"/>
  <c r="AF177" i="16"/>
  <c r="AG177" i="16" s="1"/>
  <c r="AH177" i="16" s="1"/>
  <c r="K184" i="17" l="1"/>
  <c r="N184" i="17"/>
  <c r="P184" i="17"/>
  <c r="Q184" i="17" s="1"/>
  <c r="R184" i="17" s="1"/>
  <c r="S184" i="17" s="1"/>
  <c r="L186" i="20"/>
  <c r="J186" i="20"/>
  <c r="I186" i="20"/>
  <c r="O186" i="20"/>
  <c r="M186" i="20"/>
  <c r="Y176" i="19"/>
  <c r="X176" i="19"/>
  <c r="G177" i="19"/>
  <c r="U177" i="19" s="1"/>
  <c r="AI177" i="16"/>
  <c r="AK177" i="16" s="1"/>
  <c r="V178" i="16"/>
  <c r="T184" i="17" l="1"/>
  <c r="V184" i="17" s="1"/>
  <c r="G185" i="17"/>
  <c r="K186" i="20"/>
  <c r="P186" i="20" s="1"/>
  <c r="N186" i="20"/>
  <c r="H177" i="19"/>
  <c r="AJ178" i="16"/>
  <c r="W175" i="14"/>
  <c r="W178" i="16"/>
  <c r="AL177" i="16"/>
  <c r="AM177" i="16" s="1"/>
  <c r="AN177" i="16"/>
  <c r="Q186" i="20" l="1"/>
  <c r="R186" i="20" s="1"/>
  <c r="S186" i="20" s="1"/>
  <c r="G187" i="20" s="1"/>
  <c r="U187" i="20" s="1"/>
  <c r="T186" i="20"/>
  <c r="U185" i="17"/>
  <c r="H185" i="17"/>
  <c r="Y184" i="17"/>
  <c r="W184" i="17"/>
  <c r="X184" i="17" s="1"/>
  <c r="V186" i="20"/>
  <c r="W186" i="20" s="1"/>
  <c r="I177" i="19"/>
  <c r="O177" i="19"/>
  <c r="L177" i="19"/>
  <c r="J177" i="19"/>
  <c r="K177" i="19" s="1"/>
  <c r="P177" i="19" s="1"/>
  <c r="M177" i="19"/>
  <c r="AA178" i="16"/>
  <c r="AD178" i="16"/>
  <c r="X178" i="16"/>
  <c r="Y178" i="16"/>
  <c r="AB178" i="16"/>
  <c r="M185" i="17" l="1"/>
  <c r="L185" i="17"/>
  <c r="I185" i="17"/>
  <c r="J185" i="17"/>
  <c r="K185" i="17" s="1"/>
  <c r="O185" i="17"/>
  <c r="H187" i="20"/>
  <c r="Y186" i="20"/>
  <c r="X186" i="20"/>
  <c r="N177" i="19"/>
  <c r="Q177" i="19"/>
  <c r="R177" i="19" s="1"/>
  <c r="Z178" i="16"/>
  <c r="AE178" i="16"/>
  <c r="AC178" i="16"/>
  <c r="AF178" i="16" s="1"/>
  <c r="AG178" i="16" s="1"/>
  <c r="AH178" i="16" s="1"/>
  <c r="N185" i="17" l="1"/>
  <c r="P185" i="17"/>
  <c r="Q185" i="17" s="1"/>
  <c r="R185" i="17" s="1"/>
  <c r="S185" i="17" s="1"/>
  <c r="O187" i="20"/>
  <c r="M187" i="20"/>
  <c r="I187" i="20"/>
  <c r="L187" i="20"/>
  <c r="J187" i="20"/>
  <c r="S177" i="19"/>
  <c r="T177" i="19" s="1"/>
  <c r="V177" i="19" s="1"/>
  <c r="W177" i="19" s="1"/>
  <c r="V179" i="16"/>
  <c r="AI178" i="16"/>
  <c r="AK178" i="16" s="1"/>
  <c r="T185" i="17" l="1"/>
  <c r="V185" i="17" s="1"/>
  <c r="G186" i="17"/>
  <c r="N187" i="20"/>
  <c r="K187" i="20"/>
  <c r="P187" i="20" s="1"/>
  <c r="Q187" i="20" s="1"/>
  <c r="R187" i="20" s="1"/>
  <c r="S187" i="20" s="1"/>
  <c r="Y177" i="19"/>
  <c r="X177" i="19"/>
  <c r="G178" i="19"/>
  <c r="U178" i="19" s="1"/>
  <c r="AL178" i="16"/>
  <c r="AM178" i="16" s="1"/>
  <c r="AN178" i="16"/>
  <c r="AJ179" i="16"/>
  <c r="W179" i="16"/>
  <c r="W176" i="14"/>
  <c r="G188" i="20" l="1"/>
  <c r="U188" i="20" s="1"/>
  <c r="T187" i="20"/>
  <c r="H186" i="17"/>
  <c r="U186" i="17"/>
  <c r="Y185" i="17"/>
  <c r="W185" i="17"/>
  <c r="X185" i="17" s="1"/>
  <c r="V187" i="20"/>
  <c r="W187" i="20" s="1"/>
  <c r="H178" i="19"/>
  <c r="Y179" i="16"/>
  <c r="AA179" i="16"/>
  <c r="X179" i="16"/>
  <c r="AB179" i="16"/>
  <c r="AD179" i="16"/>
  <c r="I186" i="17" l="1"/>
  <c r="J186" i="17"/>
  <c r="K186" i="17" s="1"/>
  <c r="L186" i="17"/>
  <c r="M186" i="17"/>
  <c r="O186" i="17"/>
  <c r="H188" i="20"/>
  <c r="X187" i="20"/>
  <c r="Y187" i="20"/>
  <c r="L178" i="19"/>
  <c r="J178" i="19"/>
  <c r="K178" i="19" s="1"/>
  <c r="O178" i="19"/>
  <c r="P178" i="19" s="1"/>
  <c r="M178" i="19"/>
  <c r="I178" i="19"/>
  <c r="AC179" i="16"/>
  <c r="Z179" i="16"/>
  <c r="AE179" i="16" s="1"/>
  <c r="N186" i="17" l="1"/>
  <c r="P186" i="17"/>
  <c r="Q186" i="17" s="1"/>
  <c r="R186" i="17" s="1"/>
  <c r="S186" i="17" s="1"/>
  <c r="J188" i="20"/>
  <c r="L188" i="20"/>
  <c r="O188" i="20"/>
  <c r="M188" i="20"/>
  <c r="I188" i="20"/>
  <c r="N178" i="19"/>
  <c r="Q178" i="19" s="1"/>
  <c r="R178" i="19" s="1"/>
  <c r="S178" i="19" s="1"/>
  <c r="AF179" i="16"/>
  <c r="AG179" i="16" s="1"/>
  <c r="AH179" i="16" s="1"/>
  <c r="T186" i="17" l="1"/>
  <c r="V186" i="17" s="1"/>
  <c r="G187" i="17"/>
  <c r="N188" i="20"/>
  <c r="K188" i="20"/>
  <c r="P188" i="20" s="1"/>
  <c r="Q188" i="20" s="1"/>
  <c r="R188" i="20" s="1"/>
  <c r="S188" i="20" s="1"/>
  <c r="T178" i="19"/>
  <c r="V178" i="19" s="1"/>
  <c r="W178" i="19" s="1"/>
  <c r="G179" i="19"/>
  <c r="U179" i="19" s="1"/>
  <c r="V180" i="16"/>
  <c r="AI179" i="16"/>
  <c r="AK179" i="16" s="1"/>
  <c r="G189" i="20" l="1"/>
  <c r="U189" i="20" s="1"/>
  <c r="T188" i="20"/>
  <c r="H187" i="17"/>
  <c r="U187" i="17"/>
  <c r="W186" i="17"/>
  <c r="X186" i="17" s="1"/>
  <c r="Y186" i="17"/>
  <c r="V188" i="20"/>
  <c r="W188" i="20" s="1"/>
  <c r="H179" i="19"/>
  <c r="Y178" i="19"/>
  <c r="X178" i="19"/>
  <c r="AN179" i="16"/>
  <c r="AL179" i="16"/>
  <c r="AM179" i="16" s="1"/>
  <c r="AJ180" i="16"/>
  <c r="W177" i="14"/>
  <c r="W180" i="16"/>
  <c r="M187" i="17" l="1"/>
  <c r="J187" i="17"/>
  <c r="L187" i="17"/>
  <c r="N187" i="17" s="1"/>
  <c r="I187" i="17"/>
  <c r="O187" i="17"/>
  <c r="H189" i="20"/>
  <c r="X188" i="20"/>
  <c r="Y188" i="20"/>
  <c r="L179" i="19"/>
  <c r="J179" i="19"/>
  <c r="I179" i="19"/>
  <c r="O179" i="19"/>
  <c r="M179" i="19"/>
  <c r="Y180" i="16"/>
  <c r="AA180" i="16"/>
  <c r="AB180" i="16"/>
  <c r="AD180" i="16"/>
  <c r="X180" i="16"/>
  <c r="K179" i="19" l="1"/>
  <c r="P179" i="19" s="1"/>
  <c r="K187" i="17"/>
  <c r="P187" i="17" s="1"/>
  <c r="Q187" i="17" s="1"/>
  <c r="R187" i="17" s="1"/>
  <c r="S187" i="17" s="1"/>
  <c r="M189" i="20"/>
  <c r="I189" i="20"/>
  <c r="O189" i="20"/>
  <c r="J189" i="20"/>
  <c r="L189" i="20"/>
  <c r="N179" i="19"/>
  <c r="Q179" i="19" s="1"/>
  <c r="R179" i="19" s="1"/>
  <c r="AC180" i="16"/>
  <c r="Z180" i="16"/>
  <c r="AE180" i="16" s="1"/>
  <c r="K189" i="20" l="1"/>
  <c r="T187" i="17"/>
  <c r="V187" i="17" s="1"/>
  <c r="G188" i="17"/>
  <c r="P189" i="20"/>
  <c r="N189" i="20"/>
  <c r="S179" i="19"/>
  <c r="T179" i="19" s="1"/>
  <c r="V179" i="19" s="1"/>
  <c r="W179" i="19" s="1"/>
  <c r="AF180" i="16"/>
  <c r="AG180" i="16" s="1"/>
  <c r="AH180" i="16" s="1"/>
  <c r="H188" i="17" l="1"/>
  <c r="U188" i="17"/>
  <c r="W187" i="17"/>
  <c r="X187" i="17" s="1"/>
  <c r="Y187" i="17"/>
  <c r="Q189" i="20"/>
  <c r="R189" i="20" s="1"/>
  <c r="S189" i="20" s="1"/>
  <c r="Y179" i="19"/>
  <c r="X179" i="19"/>
  <c r="G180" i="19"/>
  <c r="U180" i="19" s="1"/>
  <c r="AI180" i="16"/>
  <c r="AK180" i="16" s="1"/>
  <c r="V181" i="16"/>
  <c r="G190" i="20" l="1"/>
  <c r="U190" i="20" s="1"/>
  <c r="T189" i="20"/>
  <c r="O188" i="17"/>
  <c r="I188" i="17"/>
  <c r="M188" i="17"/>
  <c r="J188" i="17"/>
  <c r="L188" i="17"/>
  <c r="V189" i="20"/>
  <c r="W189" i="20" s="1"/>
  <c r="H180" i="19"/>
  <c r="W178" i="14"/>
  <c r="AJ181" i="16"/>
  <c r="W181" i="16"/>
  <c r="AL180" i="16"/>
  <c r="AM180" i="16" s="1"/>
  <c r="AN180" i="16"/>
  <c r="N188" i="17" l="1"/>
  <c r="K188" i="17"/>
  <c r="P188" i="17" s="1"/>
  <c r="Q188" i="17" s="1"/>
  <c r="R188" i="17" s="1"/>
  <c r="S188" i="17" s="1"/>
  <c r="H190" i="20"/>
  <c r="Y189" i="20"/>
  <c r="X189" i="20"/>
  <c r="J180" i="19"/>
  <c r="I180" i="19"/>
  <c r="M180" i="19"/>
  <c r="O180" i="19"/>
  <c r="L180" i="19"/>
  <c r="AD181" i="16"/>
  <c r="Y181" i="16"/>
  <c r="Z181" i="16" s="1"/>
  <c r="AB181" i="16"/>
  <c r="AA181" i="16"/>
  <c r="X181" i="16"/>
  <c r="T188" i="17" l="1"/>
  <c r="V188" i="17" s="1"/>
  <c r="G189" i="17"/>
  <c r="L190" i="20"/>
  <c r="J190" i="20"/>
  <c r="M190" i="20"/>
  <c r="I190" i="20"/>
  <c r="O190" i="20"/>
  <c r="N180" i="19"/>
  <c r="K180" i="19"/>
  <c r="P180" i="19" s="1"/>
  <c r="AC181" i="16"/>
  <c r="AE181" i="16"/>
  <c r="AF181" i="16" s="1"/>
  <c r="AG181" i="16" s="1"/>
  <c r="AH181" i="16" s="1"/>
  <c r="H189" i="17" l="1"/>
  <c r="U189" i="17"/>
  <c r="Q180" i="19"/>
  <c r="R180" i="19" s="1"/>
  <c r="S180" i="19" s="1"/>
  <c r="T180" i="19" s="1"/>
  <c r="V180" i="19" s="1"/>
  <c r="W180" i="19" s="1"/>
  <c r="Y188" i="17"/>
  <c r="W188" i="17"/>
  <c r="X188" i="17" s="1"/>
  <c r="K190" i="20"/>
  <c r="P190" i="20"/>
  <c r="N190" i="20"/>
  <c r="V182" i="16"/>
  <c r="AI181" i="16"/>
  <c r="AK181" i="16" s="1"/>
  <c r="O189" i="17" l="1"/>
  <c r="J189" i="17"/>
  <c r="K189" i="17" s="1"/>
  <c r="M189" i="17"/>
  <c r="L189" i="17"/>
  <c r="N189" i="17" s="1"/>
  <c r="I189" i="17"/>
  <c r="Q190" i="20"/>
  <c r="R190" i="20" s="1"/>
  <c r="S190" i="20" s="1"/>
  <c r="X180" i="19"/>
  <c r="Y180" i="19"/>
  <c r="G181" i="19"/>
  <c r="U181" i="19" s="1"/>
  <c r="AN181" i="16"/>
  <c r="AL181" i="16"/>
  <c r="AM181" i="16" s="1"/>
  <c r="AJ182" i="16"/>
  <c r="W182" i="16"/>
  <c r="W179" i="14"/>
  <c r="G191" i="20" l="1"/>
  <c r="U191" i="20" s="1"/>
  <c r="T190" i="20"/>
  <c r="P189" i="17"/>
  <c r="Q189" i="17" s="1"/>
  <c r="R189" i="17" s="1"/>
  <c r="S189" i="17" s="1"/>
  <c r="V190" i="20"/>
  <c r="W190" i="20" s="1"/>
  <c r="H181" i="19"/>
  <c r="AA182" i="16"/>
  <c r="AB182" i="16"/>
  <c r="X182" i="16"/>
  <c r="Y182" i="16"/>
  <c r="Z182" i="16" s="1"/>
  <c r="AD182" i="16"/>
  <c r="T189" i="17" l="1"/>
  <c r="V189" i="17" s="1"/>
  <c r="G190" i="17"/>
  <c r="H191" i="20"/>
  <c r="Y190" i="20"/>
  <c r="X190" i="20"/>
  <c r="J181" i="19"/>
  <c r="L181" i="19"/>
  <c r="M181" i="19"/>
  <c r="I181" i="19"/>
  <c r="O181" i="19"/>
  <c r="AE182" i="16"/>
  <c r="AC182" i="16"/>
  <c r="U190" i="17" l="1"/>
  <c r="H190" i="17"/>
  <c r="W189" i="17"/>
  <c r="X189" i="17" s="1"/>
  <c r="Y189" i="17"/>
  <c r="O191" i="20"/>
  <c r="M191" i="20"/>
  <c r="I191" i="20"/>
  <c r="L191" i="20"/>
  <c r="J191" i="20"/>
  <c r="N181" i="19"/>
  <c r="K181" i="19"/>
  <c r="P181" i="19" s="1"/>
  <c r="Q181" i="19" s="1"/>
  <c r="R181" i="19" s="1"/>
  <c r="AF182" i="16"/>
  <c r="AG182" i="16" s="1"/>
  <c r="AH182" i="16" s="1"/>
  <c r="I190" i="17" l="1"/>
  <c r="L190" i="17"/>
  <c r="J190" i="17"/>
  <c r="K190" i="17" s="1"/>
  <c r="M190" i="17"/>
  <c r="O190" i="17"/>
  <c r="K191" i="20"/>
  <c r="P191" i="20" s="1"/>
  <c r="N191" i="20"/>
  <c r="S181" i="19"/>
  <c r="T181" i="19" s="1"/>
  <c r="V181" i="19" s="1"/>
  <c r="W181" i="19" s="1"/>
  <c r="AI182" i="16"/>
  <c r="AK182" i="16" s="1"/>
  <c r="V183" i="16"/>
  <c r="N190" i="17" l="1"/>
  <c r="P190" i="17"/>
  <c r="Q190" i="17" s="1"/>
  <c r="R190" i="17" s="1"/>
  <c r="S190" i="17" s="1"/>
  <c r="Q191" i="20"/>
  <c r="R191" i="20" s="1"/>
  <c r="S191" i="20" s="1"/>
  <c r="T191" i="20" s="1"/>
  <c r="X181" i="19"/>
  <c r="Y181" i="19"/>
  <c r="G182" i="19"/>
  <c r="U182" i="19" s="1"/>
  <c r="W183" i="16"/>
  <c r="AJ183" i="16"/>
  <c r="W180" i="14"/>
  <c r="AN182" i="16"/>
  <c r="AL182" i="16"/>
  <c r="AM182" i="16" s="1"/>
  <c r="T190" i="17" l="1"/>
  <c r="V190" i="17" s="1"/>
  <c r="G191" i="17"/>
  <c r="V191" i="20"/>
  <c r="W191" i="20" s="1"/>
  <c r="X191" i="20" s="1"/>
  <c r="G192" i="20"/>
  <c r="U192" i="20" s="1"/>
  <c r="H182" i="19"/>
  <c r="AA183" i="16"/>
  <c r="AB183" i="16"/>
  <c r="X183" i="16"/>
  <c r="Y183" i="16"/>
  <c r="Z183" i="16" s="1"/>
  <c r="AD183" i="16"/>
  <c r="H191" i="17" l="1"/>
  <c r="U191" i="17"/>
  <c r="Y191" i="20"/>
  <c r="Y190" i="17"/>
  <c r="W190" i="17"/>
  <c r="X190" i="17" s="1"/>
  <c r="H192" i="20"/>
  <c r="I192" i="20" s="1"/>
  <c r="J192" i="20"/>
  <c r="J182" i="19"/>
  <c r="O182" i="19"/>
  <c r="M182" i="19"/>
  <c r="L182" i="19"/>
  <c r="I182" i="19"/>
  <c r="AE183" i="16"/>
  <c r="AC183" i="16"/>
  <c r="N182" i="19" l="1"/>
  <c r="M192" i="20"/>
  <c r="L192" i="20"/>
  <c r="N192" i="20" s="1"/>
  <c r="M191" i="17"/>
  <c r="I191" i="17"/>
  <c r="O191" i="17"/>
  <c r="J191" i="17"/>
  <c r="K191" i="17" s="1"/>
  <c r="L191" i="17"/>
  <c r="O192" i="20"/>
  <c r="K192" i="20"/>
  <c r="P192" i="20" s="1"/>
  <c r="K182" i="19"/>
  <c r="P182" i="19" s="1"/>
  <c r="Q182" i="19" s="1"/>
  <c r="R182" i="19" s="1"/>
  <c r="S182" i="19" s="1"/>
  <c r="AF183" i="16"/>
  <c r="AG183" i="16" s="1"/>
  <c r="AH183" i="16" s="1"/>
  <c r="N191" i="17" l="1"/>
  <c r="Q192" i="20"/>
  <c r="R192" i="20" s="1"/>
  <c r="S192" i="20" s="1"/>
  <c r="P191" i="17"/>
  <c r="Q191" i="17" s="1"/>
  <c r="R191" i="17" s="1"/>
  <c r="S191" i="17" s="1"/>
  <c r="T182" i="19"/>
  <c r="V182" i="19" s="1"/>
  <c r="W182" i="19" s="1"/>
  <c r="G183" i="19"/>
  <c r="U183" i="19" s="1"/>
  <c r="AI183" i="16"/>
  <c r="AK183" i="16" s="1"/>
  <c r="V184" i="16"/>
  <c r="T191" i="17" l="1"/>
  <c r="V191" i="17" s="1"/>
  <c r="G192" i="17"/>
  <c r="G193" i="20"/>
  <c r="U193" i="20" s="1"/>
  <c r="T192" i="20"/>
  <c r="V192" i="20" s="1"/>
  <c r="W192" i="20" s="1"/>
  <c r="X192" i="20" s="1"/>
  <c r="H183" i="19"/>
  <c r="Y182" i="19"/>
  <c r="X182" i="19"/>
  <c r="AJ184" i="16"/>
  <c r="W184" i="16"/>
  <c r="W181" i="14"/>
  <c r="AN183" i="16"/>
  <c r="AL183" i="16"/>
  <c r="AM183" i="16" s="1"/>
  <c r="Y192" i="20" l="1"/>
  <c r="U192" i="17"/>
  <c r="H192" i="17"/>
  <c r="H193" i="20"/>
  <c r="O193" i="20" s="1"/>
  <c r="W191" i="17"/>
  <c r="X191" i="17" s="1"/>
  <c r="Y191" i="17"/>
  <c r="M193" i="20"/>
  <c r="I193" i="20"/>
  <c r="L193" i="20"/>
  <c r="J193" i="20"/>
  <c r="M183" i="19"/>
  <c r="J183" i="19"/>
  <c r="I183" i="19"/>
  <c r="L183" i="19"/>
  <c r="O183" i="19"/>
  <c r="X184" i="16"/>
  <c r="AB184" i="16"/>
  <c r="AD184" i="16"/>
  <c r="Y184" i="16"/>
  <c r="Z184" i="16" s="1"/>
  <c r="AE184" i="16" s="1"/>
  <c r="AA184" i="16"/>
  <c r="N183" i="19" l="1"/>
  <c r="J192" i="17"/>
  <c r="O192" i="17"/>
  <c r="I192" i="17"/>
  <c r="L192" i="17"/>
  <c r="M192" i="17"/>
  <c r="K193" i="20"/>
  <c r="P193" i="20" s="1"/>
  <c r="N193" i="20"/>
  <c r="K183" i="19"/>
  <c r="P183" i="19" s="1"/>
  <c r="Q183" i="19" s="1"/>
  <c r="R183" i="19" s="1"/>
  <c r="S183" i="19" s="1"/>
  <c r="AC184" i="16"/>
  <c r="AF184" i="16" s="1"/>
  <c r="AG184" i="16" s="1"/>
  <c r="AH184" i="16" s="1"/>
  <c r="N192" i="17" l="1"/>
  <c r="K192" i="17"/>
  <c r="P192" i="17" s="1"/>
  <c r="Q192" i="17" s="1"/>
  <c r="R192" i="17" s="1"/>
  <c r="S192" i="17" s="1"/>
  <c r="Q193" i="20"/>
  <c r="R193" i="20" s="1"/>
  <c r="S193" i="20" s="1"/>
  <c r="T193" i="20" s="1"/>
  <c r="T183" i="19"/>
  <c r="V183" i="19" s="1"/>
  <c r="W183" i="19" s="1"/>
  <c r="G184" i="19"/>
  <c r="U184" i="19" s="1"/>
  <c r="AI184" i="16"/>
  <c r="AK184" i="16" s="1"/>
  <c r="V185" i="16"/>
  <c r="T192" i="17" l="1"/>
  <c r="V192" i="17" s="1"/>
  <c r="G193" i="17"/>
  <c r="V193" i="20"/>
  <c r="W193" i="20" s="1"/>
  <c r="X193" i="20" s="1"/>
  <c r="G194" i="20"/>
  <c r="H184" i="19"/>
  <c r="Y183" i="19"/>
  <c r="X183" i="19"/>
  <c r="W182" i="14"/>
  <c r="W185" i="16"/>
  <c r="AJ185" i="16"/>
  <c r="AL184" i="16"/>
  <c r="AM184" i="16" s="1"/>
  <c r="AN184" i="16"/>
  <c r="H194" i="20" l="1"/>
  <c r="U194" i="20"/>
  <c r="H193" i="17"/>
  <c r="U193" i="17"/>
  <c r="Y193" i="20"/>
  <c r="W192" i="17"/>
  <c r="X192" i="17" s="1"/>
  <c r="Y192" i="17"/>
  <c r="L194" i="20"/>
  <c r="J194" i="20"/>
  <c r="I194" i="20"/>
  <c r="O194" i="20"/>
  <c r="M194" i="20"/>
  <c r="O184" i="19"/>
  <c r="J184" i="19"/>
  <c r="K184" i="19" s="1"/>
  <c r="M184" i="19"/>
  <c r="L184" i="19"/>
  <c r="I184" i="19"/>
  <c r="AD185" i="16"/>
  <c r="Y185" i="16"/>
  <c r="Z185" i="16" s="1"/>
  <c r="AE185" i="16" s="1"/>
  <c r="AA185" i="16"/>
  <c r="AB185" i="16"/>
  <c r="X185" i="16"/>
  <c r="M193" i="17" l="1"/>
  <c r="O193" i="17"/>
  <c r="J193" i="17"/>
  <c r="K193" i="17" s="1"/>
  <c r="P193" i="17" s="1"/>
  <c r="Q193" i="17" s="1"/>
  <c r="R193" i="17" s="1"/>
  <c r="S193" i="17" s="1"/>
  <c r="L193" i="17"/>
  <c r="N193" i="17" s="1"/>
  <c r="I193" i="17"/>
  <c r="N184" i="19"/>
  <c r="K194" i="20"/>
  <c r="P194" i="20" s="1"/>
  <c r="N194" i="20"/>
  <c r="P184" i="19"/>
  <c r="Q184" i="19" s="1"/>
  <c r="R184" i="19" s="1"/>
  <c r="AC185" i="16"/>
  <c r="AF185" i="16"/>
  <c r="AG185" i="16" s="1"/>
  <c r="AH185" i="16" s="1"/>
  <c r="T193" i="17" l="1"/>
  <c r="V193" i="17" s="1"/>
  <c r="G194" i="17"/>
  <c r="Q194" i="20"/>
  <c r="R194" i="20" s="1"/>
  <c r="S194" i="20" s="1"/>
  <c r="S184" i="19"/>
  <c r="T184" i="19" s="1"/>
  <c r="V184" i="19" s="1"/>
  <c r="W184" i="19" s="1"/>
  <c r="AI185" i="16"/>
  <c r="AK185" i="16" s="1"/>
  <c r="V186" i="16"/>
  <c r="G195" i="20" l="1"/>
  <c r="U195" i="20" s="1"/>
  <c r="T194" i="20"/>
  <c r="H194" i="17"/>
  <c r="U194" i="17"/>
  <c r="W193" i="17"/>
  <c r="X193" i="17" s="1"/>
  <c r="Y193" i="17"/>
  <c r="V194" i="20"/>
  <c r="W194" i="20" s="1"/>
  <c r="X194" i="20" s="1"/>
  <c r="H195" i="20"/>
  <c r="X184" i="19"/>
  <c r="Y184" i="19"/>
  <c r="G185" i="19"/>
  <c r="U185" i="19" s="1"/>
  <c r="W183" i="14"/>
  <c r="AJ186" i="16"/>
  <c r="W186" i="16"/>
  <c r="AN185" i="16"/>
  <c r="AL185" i="16"/>
  <c r="AM185" i="16" s="1"/>
  <c r="O194" i="17" l="1"/>
  <c r="I194" i="17"/>
  <c r="L194" i="17"/>
  <c r="J194" i="17"/>
  <c r="K194" i="17" s="1"/>
  <c r="M194" i="17"/>
  <c r="Y194" i="20"/>
  <c r="O195" i="20"/>
  <c r="M195" i="20"/>
  <c r="I195" i="20"/>
  <c r="L195" i="20"/>
  <c r="J195" i="20"/>
  <c r="H185" i="19"/>
  <c r="AD186" i="16"/>
  <c r="AA186" i="16"/>
  <c r="Y186" i="16"/>
  <c r="Z186" i="16" s="1"/>
  <c r="AE186" i="16" s="1"/>
  <c r="AB186" i="16"/>
  <c r="X186" i="16"/>
  <c r="N194" i="17" l="1"/>
  <c r="P194" i="17"/>
  <c r="Q194" i="17" s="1"/>
  <c r="R194" i="17" s="1"/>
  <c r="S194" i="17" s="1"/>
  <c r="K195" i="20"/>
  <c r="P195" i="20"/>
  <c r="N195" i="20"/>
  <c r="M185" i="19"/>
  <c r="I185" i="19"/>
  <c r="L185" i="19"/>
  <c r="N185" i="19" s="1"/>
  <c r="O185" i="19"/>
  <c r="J185" i="19"/>
  <c r="AC186" i="16"/>
  <c r="AF186" i="16" s="1"/>
  <c r="AG186" i="16" s="1"/>
  <c r="AH186" i="16" s="1"/>
  <c r="K185" i="19" l="1"/>
  <c r="T194" i="17"/>
  <c r="V194" i="17" s="1"/>
  <c r="G195" i="17"/>
  <c r="Q195" i="20"/>
  <c r="R195" i="20" s="1"/>
  <c r="S195" i="20" s="1"/>
  <c r="P185" i="19"/>
  <c r="Q185" i="19" s="1"/>
  <c r="R185" i="19" s="1"/>
  <c r="AI186" i="16"/>
  <c r="AK186" i="16" s="1"/>
  <c r="V187" i="16"/>
  <c r="H195" i="17" l="1"/>
  <c r="U195" i="17"/>
  <c r="G196" i="20"/>
  <c r="U196" i="20" s="1"/>
  <c r="T195" i="20"/>
  <c r="V195" i="20" s="1"/>
  <c r="W195" i="20" s="1"/>
  <c r="W194" i="17"/>
  <c r="X194" i="17" s="1"/>
  <c r="Y194" i="17"/>
  <c r="S185" i="19"/>
  <c r="T185" i="19" s="1"/>
  <c r="V185" i="19" s="1"/>
  <c r="W185" i="19" s="1"/>
  <c r="AJ187" i="16"/>
  <c r="W187" i="16"/>
  <c r="W184" i="14"/>
  <c r="AL186" i="16"/>
  <c r="AM186" i="16" s="1"/>
  <c r="AN186" i="16"/>
  <c r="M195" i="17" l="1"/>
  <c r="O195" i="17"/>
  <c r="J195" i="17"/>
  <c r="K195" i="17" s="1"/>
  <c r="L195" i="17"/>
  <c r="N195" i="17" s="1"/>
  <c r="I195" i="17"/>
  <c r="H196" i="20"/>
  <c r="X195" i="20"/>
  <c r="Y195" i="20"/>
  <c r="Y185" i="19"/>
  <c r="X185" i="19"/>
  <c r="G186" i="19"/>
  <c r="U186" i="19" s="1"/>
  <c r="AB187" i="16"/>
  <c r="AA187" i="16"/>
  <c r="Y187" i="16"/>
  <c r="AD187" i="16"/>
  <c r="X187" i="16"/>
  <c r="P195" i="17" l="1"/>
  <c r="Q195" i="17" s="1"/>
  <c r="R195" i="17" s="1"/>
  <c r="S195" i="17" s="1"/>
  <c r="J196" i="20"/>
  <c r="L196" i="20"/>
  <c r="O196" i="20"/>
  <c r="M196" i="20"/>
  <c r="I196" i="20"/>
  <c r="H186" i="19"/>
  <c r="Z187" i="16"/>
  <c r="AE187" i="16" s="1"/>
  <c r="AC187" i="16"/>
  <c r="AF187" i="16" s="1"/>
  <c r="AG187" i="16" s="1"/>
  <c r="AH187" i="16" s="1"/>
  <c r="T195" i="17" l="1"/>
  <c r="V195" i="17" s="1"/>
  <c r="G196" i="17"/>
  <c r="N196" i="20"/>
  <c r="K196" i="20"/>
  <c r="P196" i="20" s="1"/>
  <c r="Q196" i="20" s="1"/>
  <c r="R196" i="20" s="1"/>
  <c r="S196" i="20" s="1"/>
  <c r="I186" i="19"/>
  <c r="L186" i="19"/>
  <c r="J186" i="19"/>
  <c r="K186" i="19" s="1"/>
  <c r="P186" i="19" s="1"/>
  <c r="M186" i="19"/>
  <c r="O186" i="19"/>
  <c r="AI187" i="16"/>
  <c r="AK187" i="16" s="1"/>
  <c r="V188" i="16"/>
  <c r="G197" i="20" l="1"/>
  <c r="U197" i="20" s="1"/>
  <c r="T196" i="20"/>
  <c r="U196" i="17"/>
  <c r="H196" i="17"/>
  <c r="W195" i="17"/>
  <c r="X195" i="17" s="1"/>
  <c r="Y195" i="17"/>
  <c r="V196" i="20"/>
  <c r="W196" i="20" s="1"/>
  <c r="N186" i="19"/>
  <c r="Q186" i="19" s="1"/>
  <c r="R186" i="19" s="1"/>
  <c r="S186" i="19" s="1"/>
  <c r="AJ188" i="16"/>
  <c r="W185" i="14"/>
  <c r="W188" i="16"/>
  <c r="AL187" i="16"/>
  <c r="AM187" i="16" s="1"/>
  <c r="AN187" i="16"/>
  <c r="O196" i="17" l="1"/>
  <c r="L196" i="17"/>
  <c r="I196" i="17"/>
  <c r="M196" i="17"/>
  <c r="J196" i="17"/>
  <c r="H197" i="20"/>
  <c r="X196" i="20"/>
  <c r="Y196" i="20"/>
  <c r="T186" i="19"/>
  <c r="V186" i="19" s="1"/>
  <c r="W186" i="19" s="1"/>
  <c r="G187" i="19"/>
  <c r="U187" i="19" s="1"/>
  <c r="AB188" i="16"/>
  <c r="AD188" i="16"/>
  <c r="AA188" i="16"/>
  <c r="AC188" i="16" s="1"/>
  <c r="X188" i="16"/>
  <c r="Y188" i="16"/>
  <c r="K196" i="17" l="1"/>
  <c r="N196" i="17"/>
  <c r="P196" i="17"/>
  <c r="Q196" i="17" s="1"/>
  <c r="R196" i="17" s="1"/>
  <c r="S196" i="17" s="1"/>
  <c r="M197" i="20"/>
  <c r="I197" i="20"/>
  <c r="O197" i="20"/>
  <c r="J197" i="20"/>
  <c r="L197" i="20"/>
  <c r="H187" i="19"/>
  <c r="X186" i="19"/>
  <c r="Y186" i="19"/>
  <c r="Z188" i="16"/>
  <c r="AE188" i="16" s="1"/>
  <c r="AF188" i="16" s="1"/>
  <c r="AG188" i="16" s="1"/>
  <c r="AH188" i="16" s="1"/>
  <c r="T196" i="17" l="1"/>
  <c r="V196" i="17" s="1"/>
  <c r="G197" i="17"/>
  <c r="K197" i="20"/>
  <c r="P197" i="20"/>
  <c r="N197" i="20"/>
  <c r="I187" i="19"/>
  <c r="M187" i="19"/>
  <c r="L187" i="19"/>
  <c r="N187" i="19" s="1"/>
  <c r="J187" i="19"/>
  <c r="O187" i="19"/>
  <c r="AI188" i="16"/>
  <c r="AK188" i="16" s="1"/>
  <c r="V189" i="16"/>
  <c r="H197" i="17" l="1"/>
  <c r="U197" i="17"/>
  <c r="K187" i="19"/>
  <c r="P187" i="19" s="1"/>
  <c r="Q187" i="19" s="1"/>
  <c r="R187" i="19" s="1"/>
  <c r="S187" i="19" s="1"/>
  <c r="T187" i="19" s="1"/>
  <c r="V187" i="19" s="1"/>
  <c r="W187" i="19" s="1"/>
  <c r="W196" i="17"/>
  <c r="X196" i="17" s="1"/>
  <c r="Y196" i="17"/>
  <c r="Q197" i="20"/>
  <c r="R197" i="20" s="1"/>
  <c r="S197" i="20" s="1"/>
  <c r="AJ189" i="16"/>
  <c r="W189" i="16"/>
  <c r="W186" i="14"/>
  <c r="AL188" i="16"/>
  <c r="AM188" i="16" s="1"/>
  <c r="AN188" i="16"/>
  <c r="G198" i="20" l="1"/>
  <c r="U198" i="20" s="1"/>
  <c r="T197" i="20"/>
  <c r="O197" i="17"/>
  <c r="J197" i="17"/>
  <c r="K197" i="17" s="1"/>
  <c r="L197" i="17"/>
  <c r="I197" i="17"/>
  <c r="M197" i="17"/>
  <c r="V197" i="20"/>
  <c r="W197" i="20" s="1"/>
  <c r="X197" i="20" s="1"/>
  <c r="H198" i="20"/>
  <c r="Y187" i="19"/>
  <c r="X187" i="19"/>
  <c r="G188" i="19"/>
  <c r="U188" i="19" s="1"/>
  <c r="AB189" i="16"/>
  <c r="AA189" i="16"/>
  <c r="AD189" i="16"/>
  <c r="Y189" i="16"/>
  <c r="Z189" i="16" s="1"/>
  <c r="AE189" i="16" s="1"/>
  <c r="X189" i="16"/>
  <c r="N197" i="17" l="1"/>
  <c r="P197" i="17"/>
  <c r="Q197" i="17" s="1"/>
  <c r="R197" i="17" s="1"/>
  <c r="S197" i="17" s="1"/>
  <c r="Y197" i="20"/>
  <c r="L198" i="20"/>
  <c r="J198" i="20"/>
  <c r="M198" i="20"/>
  <c r="I198" i="20"/>
  <c r="O198" i="20"/>
  <c r="H188" i="19"/>
  <c r="AC189" i="16"/>
  <c r="AF189" i="16" s="1"/>
  <c r="AG189" i="16" s="1"/>
  <c r="AH189" i="16" s="1"/>
  <c r="T197" i="17" l="1"/>
  <c r="V197" i="17" s="1"/>
  <c r="G198" i="17"/>
  <c r="K198" i="20"/>
  <c r="P198" i="20" s="1"/>
  <c r="Q198" i="20" s="1"/>
  <c r="R198" i="20" s="1"/>
  <c r="S198" i="20" s="1"/>
  <c r="N198" i="20"/>
  <c r="M188" i="19"/>
  <c r="L188" i="19"/>
  <c r="N188" i="19" s="1"/>
  <c r="I188" i="19"/>
  <c r="O188" i="19"/>
  <c r="J188" i="19"/>
  <c r="AI189" i="16"/>
  <c r="AK189" i="16" s="1"/>
  <c r="V190" i="16"/>
  <c r="G199" i="20" l="1"/>
  <c r="U199" i="20" s="1"/>
  <c r="T198" i="20"/>
  <c r="H198" i="17"/>
  <c r="U198" i="17"/>
  <c r="W197" i="17"/>
  <c r="X197" i="17" s="1"/>
  <c r="Y197" i="17"/>
  <c r="V198" i="20"/>
  <c r="W198" i="20" s="1"/>
  <c r="P188" i="19"/>
  <c r="Q188" i="19" s="1"/>
  <c r="R188" i="19" s="1"/>
  <c r="K188" i="19"/>
  <c r="AJ190" i="16"/>
  <c r="W190" i="16"/>
  <c r="W187" i="14"/>
  <c r="AL189" i="16"/>
  <c r="AM189" i="16" s="1"/>
  <c r="AN189" i="16"/>
  <c r="I198" i="17" l="1"/>
  <c r="L198" i="17"/>
  <c r="M198" i="17"/>
  <c r="O198" i="17"/>
  <c r="P198" i="17" s="1"/>
  <c r="J198" i="17"/>
  <c r="K198" i="17" s="1"/>
  <c r="H199" i="20"/>
  <c r="Y198" i="20"/>
  <c r="X198" i="20"/>
  <c r="S188" i="19"/>
  <c r="T188" i="19" s="1"/>
  <c r="V188" i="19" s="1"/>
  <c r="W188" i="19" s="1"/>
  <c r="Y190" i="16"/>
  <c r="AA190" i="16"/>
  <c r="AB190" i="16"/>
  <c r="AD190" i="16"/>
  <c r="X190" i="16"/>
  <c r="N198" i="17" l="1"/>
  <c r="Q198" i="17" s="1"/>
  <c r="R198" i="17" s="1"/>
  <c r="S198" i="17" s="1"/>
  <c r="O199" i="20"/>
  <c r="M199" i="20"/>
  <c r="I199" i="20"/>
  <c r="L199" i="20"/>
  <c r="J199" i="20"/>
  <c r="X188" i="19"/>
  <c r="Y188" i="19"/>
  <c r="G189" i="19"/>
  <c r="U189" i="19" s="1"/>
  <c r="AC190" i="16"/>
  <c r="Z190" i="16"/>
  <c r="AE190" i="16" s="1"/>
  <c r="AF190" i="16" s="1"/>
  <c r="AG190" i="16" s="1"/>
  <c r="AH190" i="16" s="1"/>
  <c r="T198" i="17" l="1"/>
  <c r="V198" i="17" s="1"/>
  <c r="G199" i="17"/>
  <c r="K199" i="20"/>
  <c r="P199" i="20" s="1"/>
  <c r="N199" i="20"/>
  <c r="H189" i="19"/>
  <c r="AI190" i="16"/>
  <c r="AK190" i="16" s="1"/>
  <c r="V191" i="16"/>
  <c r="H199" i="17" l="1"/>
  <c r="U199" i="17"/>
  <c r="W198" i="17"/>
  <c r="X198" i="17" s="1"/>
  <c r="Y198" i="17"/>
  <c r="Q199" i="20"/>
  <c r="R199" i="20" s="1"/>
  <c r="S199" i="20" s="1"/>
  <c r="I189" i="19"/>
  <c r="O189" i="19"/>
  <c r="L189" i="19"/>
  <c r="J189" i="19"/>
  <c r="M189" i="19"/>
  <c r="W188" i="14"/>
  <c r="AJ191" i="16"/>
  <c r="W191" i="16"/>
  <c r="AL190" i="16"/>
  <c r="AM190" i="16" s="1"/>
  <c r="AN190" i="16"/>
  <c r="G200" i="20" l="1"/>
  <c r="U200" i="20" s="1"/>
  <c r="T199" i="20"/>
  <c r="K189" i="19"/>
  <c r="P189" i="19" s="1"/>
  <c r="M199" i="17"/>
  <c r="O199" i="17"/>
  <c r="J199" i="17"/>
  <c r="L199" i="17"/>
  <c r="I199" i="17"/>
  <c r="V199" i="20"/>
  <c r="W199" i="20" s="1"/>
  <c r="X199" i="20" s="1"/>
  <c r="H200" i="20"/>
  <c r="N189" i="19"/>
  <c r="AD191" i="16"/>
  <c r="Y191" i="16"/>
  <c r="X191" i="16"/>
  <c r="AA191" i="16"/>
  <c r="AB191" i="16"/>
  <c r="N199" i="17" l="1"/>
  <c r="Q189" i="19"/>
  <c r="R189" i="19" s="1"/>
  <c r="S189" i="19" s="1"/>
  <c r="G190" i="19" s="1"/>
  <c r="U190" i="19" s="1"/>
  <c r="Y199" i="20"/>
  <c r="K199" i="17"/>
  <c r="P199" i="17" s="1"/>
  <c r="Q199" i="17" s="1"/>
  <c r="R199" i="17" s="1"/>
  <c r="S199" i="17" s="1"/>
  <c r="J200" i="20"/>
  <c r="M200" i="20"/>
  <c r="I200" i="20"/>
  <c r="L200" i="20"/>
  <c r="O200" i="20"/>
  <c r="T189" i="19"/>
  <c r="V189" i="19" s="1"/>
  <c r="W189" i="19" s="1"/>
  <c r="AC191" i="16"/>
  <c r="Z191" i="16"/>
  <c r="AE191" i="16" s="1"/>
  <c r="AF191" i="16" s="1"/>
  <c r="AG191" i="16" s="1"/>
  <c r="AH191" i="16" s="1"/>
  <c r="T199" i="17" l="1"/>
  <c r="V199" i="17" s="1"/>
  <c r="G200" i="17"/>
  <c r="N200" i="20"/>
  <c r="K200" i="20"/>
  <c r="P200" i="20" s="1"/>
  <c r="Q200" i="20" s="1"/>
  <c r="R200" i="20" s="1"/>
  <c r="S200" i="20" s="1"/>
  <c r="H190" i="19"/>
  <c r="X189" i="19"/>
  <c r="Y189" i="19"/>
  <c r="V192" i="16"/>
  <c r="AI191" i="16"/>
  <c r="AK191" i="16" s="1"/>
  <c r="G201" i="20" l="1"/>
  <c r="U201" i="20" s="1"/>
  <c r="T200" i="20"/>
  <c r="U200" i="17"/>
  <c r="H200" i="17"/>
  <c r="W199" i="17"/>
  <c r="X199" i="17" s="1"/>
  <c r="Y199" i="17"/>
  <c r="V200" i="20"/>
  <c r="W200" i="20" s="1"/>
  <c r="M190" i="19"/>
  <c r="J190" i="19"/>
  <c r="L190" i="19"/>
  <c r="O190" i="19"/>
  <c r="I190" i="19"/>
  <c r="AL191" i="16"/>
  <c r="AM191" i="16" s="1"/>
  <c r="AN191" i="16"/>
  <c r="W192" i="16"/>
  <c r="W189" i="14"/>
  <c r="AJ192" i="16"/>
  <c r="I200" i="17" l="1"/>
  <c r="L200" i="17"/>
  <c r="M200" i="17"/>
  <c r="J200" i="17"/>
  <c r="K200" i="17" s="1"/>
  <c r="O200" i="17"/>
  <c r="N190" i="19"/>
  <c r="H201" i="20"/>
  <c r="Y200" i="20"/>
  <c r="X200" i="20"/>
  <c r="K190" i="19"/>
  <c r="P190" i="19" s="1"/>
  <c r="Q190" i="19" s="1"/>
  <c r="R190" i="19" s="1"/>
  <c r="S190" i="19" s="1"/>
  <c r="Y192" i="16"/>
  <c r="AA192" i="16"/>
  <c r="AB192" i="16"/>
  <c r="X192" i="16"/>
  <c r="AD192" i="16"/>
  <c r="N200" i="17" l="1"/>
  <c r="P200" i="17"/>
  <c r="Q200" i="17" s="1"/>
  <c r="R200" i="17" s="1"/>
  <c r="S200" i="17" s="1"/>
  <c r="M201" i="20"/>
  <c r="I201" i="20"/>
  <c r="L201" i="20"/>
  <c r="O201" i="20"/>
  <c r="J201" i="20"/>
  <c r="T190" i="19"/>
  <c r="V190" i="19" s="1"/>
  <c r="W190" i="19" s="1"/>
  <c r="G191" i="19"/>
  <c r="U191" i="19" s="1"/>
  <c r="AC192" i="16"/>
  <c r="Z192" i="16"/>
  <c r="AE192" i="16" s="1"/>
  <c r="AF192" i="16" s="1"/>
  <c r="AG192" i="16" s="1"/>
  <c r="AH192" i="16" s="1"/>
  <c r="N201" i="20" l="1"/>
  <c r="T200" i="17"/>
  <c r="V200" i="17" s="1"/>
  <c r="G201" i="17"/>
  <c r="K201" i="20"/>
  <c r="P201" i="20" s="1"/>
  <c r="Q201" i="20" s="1"/>
  <c r="R201" i="20" s="1"/>
  <c r="S201" i="20" s="1"/>
  <c r="H191" i="19"/>
  <c r="Y190" i="19"/>
  <c r="X190" i="19"/>
  <c r="V193" i="16"/>
  <c r="AI192" i="16"/>
  <c r="AK192" i="16" s="1"/>
  <c r="G202" i="20" l="1"/>
  <c r="U202" i="20" s="1"/>
  <c r="T201" i="20"/>
  <c r="H201" i="17"/>
  <c r="U201" i="17"/>
  <c r="Y200" i="17"/>
  <c r="W200" i="17"/>
  <c r="X200" i="17" s="1"/>
  <c r="V201" i="20"/>
  <c r="W201" i="20" s="1"/>
  <c r="L191" i="19"/>
  <c r="J191" i="19"/>
  <c r="O191" i="19"/>
  <c r="I191" i="19"/>
  <c r="M191" i="19"/>
  <c r="AL192" i="16"/>
  <c r="AM192" i="16" s="1"/>
  <c r="AN192" i="16"/>
  <c r="W193" i="16"/>
  <c r="W190" i="14"/>
  <c r="AJ193" i="16"/>
  <c r="I201" i="17" l="1"/>
  <c r="M201" i="17"/>
  <c r="L201" i="17"/>
  <c r="N201" i="17" s="1"/>
  <c r="O201" i="17"/>
  <c r="P201" i="17" s="1"/>
  <c r="Q201" i="17" s="1"/>
  <c r="R201" i="17" s="1"/>
  <c r="S201" i="17" s="1"/>
  <c r="J201" i="17"/>
  <c r="K201" i="17" s="1"/>
  <c r="H202" i="20"/>
  <c r="Y201" i="20"/>
  <c r="X201" i="20"/>
  <c r="K191" i="19"/>
  <c r="P191" i="19" s="1"/>
  <c r="N191" i="19"/>
  <c r="AA193" i="16"/>
  <c r="AD193" i="16"/>
  <c r="Y193" i="16"/>
  <c r="X193" i="16"/>
  <c r="AB193" i="16"/>
  <c r="Q191" i="19" l="1"/>
  <c r="R191" i="19" s="1"/>
  <c r="T201" i="17"/>
  <c r="V201" i="17" s="1"/>
  <c r="G202" i="17"/>
  <c r="L202" i="20"/>
  <c r="O202" i="20"/>
  <c r="J202" i="20"/>
  <c r="M202" i="20"/>
  <c r="I202" i="20"/>
  <c r="S191" i="19"/>
  <c r="T191" i="19" s="1"/>
  <c r="V191" i="19" s="1"/>
  <c r="W191" i="19" s="1"/>
  <c r="Z193" i="16"/>
  <c r="AE193" i="16" s="1"/>
  <c r="AC193" i="16"/>
  <c r="H202" i="17" l="1"/>
  <c r="U202" i="17"/>
  <c r="K202" i="20"/>
  <c r="P202" i="20" s="1"/>
  <c r="Y201" i="17"/>
  <c r="W201" i="17"/>
  <c r="X201" i="17" s="1"/>
  <c r="N202" i="20"/>
  <c r="Y191" i="19"/>
  <c r="X191" i="19"/>
  <c r="G192" i="19"/>
  <c r="U192" i="19" s="1"/>
  <c r="AF193" i="16"/>
  <c r="AG193" i="16" s="1"/>
  <c r="AH193" i="16" s="1"/>
  <c r="M202" i="17" l="1"/>
  <c r="J202" i="17"/>
  <c r="L202" i="17"/>
  <c r="O202" i="17"/>
  <c r="I202" i="17"/>
  <c r="Q202" i="20"/>
  <c r="R202" i="20" s="1"/>
  <c r="S202" i="20" s="1"/>
  <c r="T202" i="20" s="1"/>
  <c r="H192" i="19"/>
  <c r="V194" i="16"/>
  <c r="AI193" i="16"/>
  <c r="AK193" i="16" s="1"/>
  <c r="N202" i="17" l="1"/>
  <c r="K202" i="17"/>
  <c r="P202" i="17" s="1"/>
  <c r="Q202" i="17" s="1"/>
  <c r="R202" i="17" s="1"/>
  <c r="S202" i="17" s="1"/>
  <c r="V202" i="20"/>
  <c r="G203" i="20"/>
  <c r="L192" i="19"/>
  <c r="I192" i="19"/>
  <c r="O192" i="19"/>
  <c r="J192" i="19"/>
  <c r="M192" i="19"/>
  <c r="AN193" i="16"/>
  <c r="AL193" i="16"/>
  <c r="AM193" i="16" s="1"/>
  <c r="W191" i="14"/>
  <c r="W194" i="16"/>
  <c r="AJ194" i="16"/>
  <c r="T202" i="17" l="1"/>
  <c r="V202" i="17" s="1"/>
  <c r="G203" i="17"/>
  <c r="Y202" i="20"/>
  <c r="W202" i="20"/>
  <c r="X202" i="20" s="1"/>
  <c r="K192" i="19"/>
  <c r="H203" i="20"/>
  <c r="J203" i="20" s="1"/>
  <c r="U203" i="20"/>
  <c r="O203" i="20"/>
  <c r="I203" i="20"/>
  <c r="L203" i="20"/>
  <c r="P192" i="19"/>
  <c r="N192" i="19"/>
  <c r="AA194" i="16"/>
  <c r="AB194" i="16"/>
  <c r="AD194" i="16"/>
  <c r="Y194" i="16"/>
  <c r="Z194" i="16" s="1"/>
  <c r="X194" i="16"/>
  <c r="M203" i="20" l="1"/>
  <c r="H203" i="17"/>
  <c r="U203" i="17"/>
  <c r="Q192" i="19"/>
  <c r="R192" i="19" s="1"/>
  <c r="S192" i="19" s="1"/>
  <c r="T192" i="19" s="1"/>
  <c r="V192" i="19" s="1"/>
  <c r="W192" i="19" s="1"/>
  <c r="Y202" i="17"/>
  <c r="W202" i="17"/>
  <c r="X202" i="17" s="1"/>
  <c r="K203" i="20"/>
  <c r="P203" i="20" s="1"/>
  <c r="Q203" i="20" s="1"/>
  <c r="R203" i="20" s="1"/>
  <c r="S203" i="20" s="1"/>
  <c r="N203" i="20"/>
  <c r="AE194" i="16"/>
  <c r="AC194" i="16"/>
  <c r="AF194" i="16" s="1"/>
  <c r="AG194" i="16" s="1"/>
  <c r="AH194" i="16" s="1"/>
  <c r="G204" i="20" l="1"/>
  <c r="U204" i="20" s="1"/>
  <c r="T203" i="20"/>
  <c r="I203" i="17"/>
  <c r="M203" i="17"/>
  <c r="O203" i="17"/>
  <c r="J203" i="17"/>
  <c r="L203" i="17"/>
  <c r="V203" i="20"/>
  <c r="W203" i="20" s="1"/>
  <c r="X192" i="19"/>
  <c r="Y192" i="19"/>
  <c r="G193" i="19"/>
  <c r="U193" i="19" s="1"/>
  <c r="AI194" i="16"/>
  <c r="AK194" i="16" s="1"/>
  <c r="V195" i="16"/>
  <c r="K203" i="17" l="1"/>
  <c r="N203" i="17"/>
  <c r="P203" i="17"/>
  <c r="Q203" i="17" s="1"/>
  <c r="R203" i="17" s="1"/>
  <c r="S203" i="17" s="1"/>
  <c r="X203" i="20"/>
  <c r="Y203" i="20"/>
  <c r="H204" i="20"/>
  <c r="H193" i="19"/>
  <c r="W192" i="14"/>
  <c r="W195" i="16"/>
  <c r="AJ195" i="16"/>
  <c r="AL194" i="16"/>
  <c r="AM194" i="16" s="1"/>
  <c r="AN194" i="16"/>
  <c r="T203" i="17" l="1"/>
  <c r="V203" i="17" s="1"/>
  <c r="G204" i="17"/>
  <c r="J204" i="20"/>
  <c r="M204" i="20"/>
  <c r="I204" i="20"/>
  <c r="L204" i="20"/>
  <c r="O204" i="20"/>
  <c r="M193" i="19"/>
  <c r="I193" i="19"/>
  <c r="L193" i="19"/>
  <c r="O193" i="19"/>
  <c r="J193" i="19"/>
  <c r="Y195" i="16"/>
  <c r="AA195" i="16"/>
  <c r="AD195" i="16"/>
  <c r="AB195" i="16"/>
  <c r="X195" i="16"/>
  <c r="N193" i="19" l="1"/>
  <c r="U204" i="17"/>
  <c r="H204" i="17"/>
  <c r="W203" i="17"/>
  <c r="X203" i="17" s="1"/>
  <c r="Y203" i="17"/>
  <c r="K204" i="20"/>
  <c r="N204" i="20"/>
  <c r="P204" i="20"/>
  <c r="K193" i="19"/>
  <c r="P193" i="19" s="1"/>
  <c r="Q193" i="19" s="1"/>
  <c r="R193" i="19" s="1"/>
  <c r="AC195" i="16"/>
  <c r="Z195" i="16"/>
  <c r="AE195" i="16" s="1"/>
  <c r="AF195" i="16" s="1"/>
  <c r="AG195" i="16" s="1"/>
  <c r="AH195" i="16" s="1"/>
  <c r="M204" i="17" l="1"/>
  <c r="J204" i="17"/>
  <c r="O204" i="17"/>
  <c r="I204" i="17"/>
  <c r="L204" i="17"/>
  <c r="Q204" i="20"/>
  <c r="R204" i="20" s="1"/>
  <c r="S204" i="20" s="1"/>
  <c r="S193" i="19"/>
  <c r="T193" i="19" s="1"/>
  <c r="V193" i="19" s="1"/>
  <c r="W193" i="19" s="1"/>
  <c r="AI195" i="16"/>
  <c r="AK195" i="16" s="1"/>
  <c r="V196" i="16"/>
  <c r="G205" i="20" l="1"/>
  <c r="U205" i="20" s="1"/>
  <c r="T204" i="20"/>
  <c r="K204" i="17"/>
  <c r="P204" i="17" s="1"/>
  <c r="Q204" i="17" s="1"/>
  <c r="R204" i="17" s="1"/>
  <c r="S204" i="17" s="1"/>
  <c r="N204" i="17"/>
  <c r="V204" i="20"/>
  <c r="W204" i="20" s="1"/>
  <c r="X193" i="19"/>
  <c r="Y193" i="19"/>
  <c r="G194" i="19"/>
  <c r="U194" i="19" s="1"/>
  <c r="W193" i="14"/>
  <c r="W196" i="16"/>
  <c r="AJ196" i="16"/>
  <c r="AL195" i="16"/>
  <c r="AM195" i="16" s="1"/>
  <c r="AN195" i="16"/>
  <c r="T204" i="17" l="1"/>
  <c r="V204" i="17" s="1"/>
  <c r="G205" i="17"/>
  <c r="H205" i="20"/>
  <c r="Y204" i="20"/>
  <c r="X204" i="20"/>
  <c r="H194" i="19"/>
  <c r="AB196" i="16"/>
  <c r="X196" i="16"/>
  <c r="AD196" i="16"/>
  <c r="Y196" i="16"/>
  <c r="Z196" i="16" s="1"/>
  <c r="AE196" i="16" s="1"/>
  <c r="AA196" i="16"/>
  <c r="H205" i="17" l="1"/>
  <c r="U205" i="17"/>
  <c r="W204" i="17"/>
  <c r="X204" i="17" s="1"/>
  <c r="Y204" i="17"/>
  <c r="M205" i="20"/>
  <c r="I205" i="20"/>
  <c r="L205" i="20"/>
  <c r="N205" i="20" s="1"/>
  <c r="O205" i="20"/>
  <c r="J205" i="20"/>
  <c r="M194" i="19"/>
  <c r="I194" i="19"/>
  <c r="L194" i="19"/>
  <c r="O194" i="19"/>
  <c r="J194" i="19"/>
  <c r="AC196" i="16"/>
  <c r="AF196" i="16" s="1"/>
  <c r="AG196" i="16" s="1"/>
  <c r="AH196" i="16" s="1"/>
  <c r="K194" i="19" l="1"/>
  <c r="P194" i="19"/>
  <c r="N194" i="19"/>
  <c r="I205" i="17"/>
  <c r="M205" i="17"/>
  <c r="O205" i="17"/>
  <c r="J205" i="17"/>
  <c r="L205" i="17"/>
  <c r="K205" i="20"/>
  <c r="P205" i="20"/>
  <c r="Q205" i="20" s="1"/>
  <c r="R205" i="20" s="1"/>
  <c r="S205" i="20" s="1"/>
  <c r="V197" i="16"/>
  <c r="AI196" i="16"/>
  <c r="AK196" i="16" s="1"/>
  <c r="Q194" i="19" l="1"/>
  <c r="R194" i="19" s="1"/>
  <c r="S194" i="19" s="1"/>
  <c r="T194" i="19" s="1"/>
  <c r="V194" i="19" s="1"/>
  <c r="W194" i="19" s="1"/>
  <c r="G206" i="20"/>
  <c r="U206" i="20" s="1"/>
  <c r="T205" i="20"/>
  <c r="G195" i="19"/>
  <c r="U195" i="19" s="1"/>
  <c r="N205" i="17"/>
  <c r="K205" i="17"/>
  <c r="P205" i="17" s="1"/>
  <c r="Q205" i="17" s="1"/>
  <c r="R205" i="17" s="1"/>
  <c r="S205" i="17" s="1"/>
  <c r="V205" i="20"/>
  <c r="W205" i="20" s="1"/>
  <c r="Y194" i="19"/>
  <c r="X194" i="19"/>
  <c r="AL196" i="16"/>
  <c r="AM196" i="16" s="1"/>
  <c r="AN196" i="16"/>
  <c r="W197" i="16"/>
  <c r="W194" i="14"/>
  <c r="AJ197" i="16"/>
  <c r="T205" i="17" l="1"/>
  <c r="V205" i="17" s="1"/>
  <c r="G206" i="17"/>
  <c r="H195" i="19"/>
  <c r="I195" i="19" s="1"/>
  <c r="H206" i="20"/>
  <c r="Y205" i="20"/>
  <c r="X205" i="20"/>
  <c r="M195" i="19"/>
  <c r="J195" i="19"/>
  <c r="AB197" i="16"/>
  <c r="AA197" i="16"/>
  <c r="AC197" i="16" s="1"/>
  <c r="X197" i="16"/>
  <c r="AD197" i="16"/>
  <c r="Y197" i="16"/>
  <c r="L195" i="19" l="1"/>
  <c r="O195" i="19"/>
  <c r="K195" i="19"/>
  <c r="P195" i="19" s="1"/>
  <c r="Q195" i="19" s="1"/>
  <c r="R195" i="19" s="1"/>
  <c r="U206" i="17"/>
  <c r="H206" i="17"/>
  <c r="Y205" i="17"/>
  <c r="W205" i="17"/>
  <c r="X205" i="17" s="1"/>
  <c r="L206" i="20"/>
  <c r="O206" i="20"/>
  <c r="J206" i="20"/>
  <c r="M206" i="20"/>
  <c r="I206" i="20"/>
  <c r="N195" i="19"/>
  <c r="Z197" i="16"/>
  <c r="AE197" i="16" s="1"/>
  <c r="AF197" i="16" s="1"/>
  <c r="AG197" i="16" s="1"/>
  <c r="AH197" i="16" s="1"/>
  <c r="J206" i="17" l="1"/>
  <c r="O206" i="17"/>
  <c r="I206" i="17"/>
  <c r="M206" i="17"/>
  <c r="L206" i="17"/>
  <c r="K206" i="20"/>
  <c r="P206" i="20" s="1"/>
  <c r="N206" i="20"/>
  <c r="S195" i="19"/>
  <c r="T195" i="19" s="1"/>
  <c r="V195" i="19" s="1"/>
  <c r="W195" i="19" s="1"/>
  <c r="V198" i="16"/>
  <c r="AI197" i="16"/>
  <c r="AK197" i="16" s="1"/>
  <c r="N206" i="17" l="1"/>
  <c r="K206" i="17"/>
  <c r="P206" i="17" s="1"/>
  <c r="Q206" i="17" s="1"/>
  <c r="R206" i="17" s="1"/>
  <c r="S206" i="17" s="1"/>
  <c r="Q206" i="20"/>
  <c r="R206" i="20" s="1"/>
  <c r="S206" i="20" s="1"/>
  <c r="T206" i="20" s="1"/>
  <c r="X195" i="19"/>
  <c r="Y195" i="19"/>
  <c r="G196" i="19"/>
  <c r="U196" i="19" s="1"/>
  <c r="AL197" i="16"/>
  <c r="AM197" i="16" s="1"/>
  <c r="AN197" i="16"/>
  <c r="W198" i="16"/>
  <c r="W195" i="14"/>
  <c r="AJ198" i="16"/>
  <c r="T206" i="17" l="1"/>
  <c r="V206" i="17" s="1"/>
  <c r="G207" i="17"/>
  <c r="V206" i="20"/>
  <c r="W206" i="20" s="1"/>
  <c r="X206" i="20" s="1"/>
  <c r="G207" i="20"/>
  <c r="U207" i="20" s="1"/>
  <c r="H196" i="19"/>
  <c r="Y198" i="16"/>
  <c r="X198" i="16"/>
  <c r="AD198" i="16"/>
  <c r="AA198" i="16"/>
  <c r="AC198" i="16" s="1"/>
  <c r="AB198" i="16"/>
  <c r="U207" i="17" l="1"/>
  <c r="H207" i="17"/>
  <c r="Y206" i="20"/>
  <c r="Y206" i="17"/>
  <c r="W206" i="17"/>
  <c r="X206" i="17" s="1"/>
  <c r="H207" i="20"/>
  <c r="J207" i="20" s="1"/>
  <c r="J196" i="19"/>
  <c r="M196" i="19"/>
  <c r="L196" i="19"/>
  <c r="I196" i="19"/>
  <c r="O196" i="19"/>
  <c r="Z198" i="16"/>
  <c r="AE198" i="16" s="1"/>
  <c r="AF198" i="16" s="1"/>
  <c r="AG198" i="16" s="1"/>
  <c r="AH198" i="16" s="1"/>
  <c r="N196" i="19" l="1"/>
  <c r="O207" i="17"/>
  <c r="L207" i="17"/>
  <c r="N207" i="17" s="1"/>
  <c r="I207" i="17"/>
  <c r="M207" i="17"/>
  <c r="J207" i="17"/>
  <c r="O207" i="20"/>
  <c r="L207" i="20"/>
  <c r="I207" i="20"/>
  <c r="K207" i="20" s="1"/>
  <c r="M207" i="20"/>
  <c r="K196" i="19"/>
  <c r="P196" i="19" s="1"/>
  <c r="Q196" i="19" s="1"/>
  <c r="R196" i="19" s="1"/>
  <c r="AI198" i="16"/>
  <c r="AK198" i="16" s="1"/>
  <c r="V199" i="16"/>
  <c r="K207" i="17" l="1"/>
  <c r="P207" i="17" s="1"/>
  <c r="Q207" i="17" s="1"/>
  <c r="R207" i="17" s="1"/>
  <c r="S207" i="17" s="1"/>
  <c r="P207" i="20"/>
  <c r="N207" i="20"/>
  <c r="S196" i="19"/>
  <c r="T196" i="19" s="1"/>
  <c r="V196" i="19" s="1"/>
  <c r="W196" i="19" s="1"/>
  <c r="AJ199" i="16"/>
  <c r="W196" i="14"/>
  <c r="W199" i="16"/>
  <c r="AN198" i="16"/>
  <c r="AL198" i="16"/>
  <c r="AM198" i="16" s="1"/>
  <c r="Q207" i="20" l="1"/>
  <c r="R207" i="20" s="1"/>
  <c r="S207" i="20" s="1"/>
  <c r="T207" i="20" s="1"/>
  <c r="T207" i="17"/>
  <c r="V207" i="17" s="1"/>
  <c r="G208" i="17"/>
  <c r="G208" i="20"/>
  <c r="U208" i="20" s="1"/>
  <c r="V207" i="20"/>
  <c r="W207" i="20" s="1"/>
  <c r="X207" i="20" s="1"/>
  <c r="Y196" i="19"/>
  <c r="X196" i="19"/>
  <c r="G197" i="19"/>
  <c r="U197" i="19" s="1"/>
  <c r="AB199" i="16"/>
  <c r="X199" i="16"/>
  <c r="AA199" i="16"/>
  <c r="Y199" i="16"/>
  <c r="Z199" i="16" s="1"/>
  <c r="AE199" i="16" s="1"/>
  <c r="AD199" i="16"/>
  <c r="Y207" i="20" l="1"/>
  <c r="U208" i="17"/>
  <c r="H208" i="17"/>
  <c r="H208" i="20"/>
  <c r="I208" i="20" s="1"/>
  <c r="Y207" i="17"/>
  <c r="W207" i="17"/>
  <c r="X207" i="17" s="1"/>
  <c r="H197" i="19"/>
  <c r="AC199" i="16"/>
  <c r="AF199" i="16" s="1"/>
  <c r="AG199" i="16" s="1"/>
  <c r="AH199" i="16" s="1"/>
  <c r="L208" i="20" l="1"/>
  <c r="M208" i="20"/>
  <c r="O208" i="20"/>
  <c r="J208" i="20"/>
  <c r="K208" i="20" s="1"/>
  <c r="P208" i="20" s="1"/>
  <c r="I208" i="17"/>
  <c r="L208" i="17"/>
  <c r="O208" i="17"/>
  <c r="M208" i="17"/>
  <c r="J208" i="17"/>
  <c r="K208" i="17" s="1"/>
  <c r="J197" i="19"/>
  <c r="M197" i="19"/>
  <c r="I197" i="19"/>
  <c r="L197" i="19"/>
  <c r="O197" i="19"/>
  <c r="V200" i="16"/>
  <c r="AI199" i="16"/>
  <c r="AK199" i="16" s="1"/>
  <c r="N208" i="17" l="1"/>
  <c r="N208" i="20"/>
  <c r="Q208" i="20" s="1"/>
  <c r="R208" i="20" s="1"/>
  <c r="S208" i="20" s="1"/>
  <c r="N197" i="19"/>
  <c r="P208" i="17"/>
  <c r="Q208" i="17" s="1"/>
  <c r="R208" i="17" s="1"/>
  <c r="S208" i="17" s="1"/>
  <c r="K197" i="19"/>
  <c r="P197" i="19" s="1"/>
  <c r="Q197" i="19" s="1"/>
  <c r="R197" i="19" s="1"/>
  <c r="AL199" i="16"/>
  <c r="AM199" i="16" s="1"/>
  <c r="AN199" i="16"/>
  <c r="W197" i="14"/>
  <c r="W200" i="16"/>
  <c r="AJ200" i="16"/>
  <c r="T208" i="20" l="1"/>
  <c r="V208" i="20" s="1"/>
  <c r="W208" i="20" s="1"/>
  <c r="G209" i="20"/>
  <c r="U209" i="20" s="1"/>
  <c r="T208" i="17"/>
  <c r="V208" i="17" s="1"/>
  <c r="G209" i="17"/>
  <c r="Y208" i="20"/>
  <c r="X208" i="20"/>
  <c r="S197" i="19"/>
  <c r="T197" i="19" s="1"/>
  <c r="V197" i="19" s="1"/>
  <c r="W197" i="19" s="1"/>
  <c r="AD200" i="16"/>
  <c r="Y200" i="16"/>
  <c r="X200" i="16"/>
  <c r="AB200" i="16"/>
  <c r="AA200" i="16"/>
  <c r="H209" i="20" l="1"/>
  <c r="H209" i="17"/>
  <c r="U209" i="17"/>
  <c r="Y208" i="17"/>
  <c r="W208" i="17"/>
  <c r="X208" i="17" s="1"/>
  <c r="M209" i="20"/>
  <c r="I209" i="20"/>
  <c r="L209" i="20"/>
  <c r="N209" i="20" s="1"/>
  <c r="O209" i="20"/>
  <c r="J209" i="20"/>
  <c r="X197" i="19"/>
  <c r="Y197" i="19"/>
  <c r="G198" i="19"/>
  <c r="U198" i="19" s="1"/>
  <c r="Z200" i="16"/>
  <c r="AE200" i="16" s="1"/>
  <c r="AC200" i="16"/>
  <c r="I209" i="17" l="1"/>
  <c r="J209" i="17"/>
  <c r="K209" i="17" s="1"/>
  <c r="P209" i="17" s="1"/>
  <c r="L209" i="17"/>
  <c r="M209" i="17"/>
  <c r="O209" i="17"/>
  <c r="K209" i="20"/>
  <c r="P209" i="20" s="1"/>
  <c r="Q209" i="20" s="1"/>
  <c r="R209" i="20" s="1"/>
  <c r="S209" i="20" s="1"/>
  <c r="H198" i="19"/>
  <c r="AF200" i="16"/>
  <c r="AG200" i="16" s="1"/>
  <c r="AH200" i="16" s="1"/>
  <c r="N209" i="17" l="1"/>
  <c r="G210" i="20"/>
  <c r="U210" i="20" s="1"/>
  <c r="T209" i="20"/>
  <c r="V209" i="20" s="1"/>
  <c r="W209" i="20" s="1"/>
  <c r="Q209" i="17"/>
  <c r="R209" i="17" s="1"/>
  <c r="S209" i="17" s="1"/>
  <c r="L198" i="19"/>
  <c r="J198" i="19"/>
  <c r="K198" i="19" s="1"/>
  <c r="O198" i="19"/>
  <c r="M198" i="19"/>
  <c r="I198" i="19"/>
  <c r="V201" i="16"/>
  <c r="AI200" i="16"/>
  <c r="AK200" i="16" s="1"/>
  <c r="T209" i="17" l="1"/>
  <c r="V209" i="17" s="1"/>
  <c r="G210" i="17"/>
  <c r="H210" i="20"/>
  <c r="Y209" i="20"/>
  <c r="X209" i="20"/>
  <c r="P198" i="19"/>
  <c r="N198" i="19"/>
  <c r="AL200" i="16"/>
  <c r="AM200" i="16" s="1"/>
  <c r="AN200" i="16"/>
  <c r="AJ201" i="16"/>
  <c r="W201" i="16"/>
  <c r="W198" i="14"/>
  <c r="U210" i="17" l="1"/>
  <c r="H210" i="17"/>
  <c r="W209" i="17"/>
  <c r="X209" i="17" s="1"/>
  <c r="Y209" i="17"/>
  <c r="L210" i="20"/>
  <c r="O210" i="20"/>
  <c r="J210" i="20"/>
  <c r="I210" i="20"/>
  <c r="M210" i="20"/>
  <c r="Q198" i="19"/>
  <c r="R198" i="19" s="1"/>
  <c r="AD201" i="16"/>
  <c r="Y201" i="16"/>
  <c r="AA201" i="16"/>
  <c r="X201" i="16"/>
  <c r="AB201" i="16"/>
  <c r="I210" i="17" l="1"/>
  <c r="L210" i="17"/>
  <c r="J210" i="17"/>
  <c r="K210" i="17" s="1"/>
  <c r="O210" i="17"/>
  <c r="P210" i="17" s="1"/>
  <c r="M210" i="17"/>
  <c r="K210" i="20"/>
  <c r="N210" i="20"/>
  <c r="P210" i="20"/>
  <c r="Q210" i="20" s="1"/>
  <c r="R210" i="20" s="1"/>
  <c r="S210" i="20" s="1"/>
  <c r="S198" i="19"/>
  <c r="T198" i="19" s="1"/>
  <c r="V198" i="19" s="1"/>
  <c r="W198" i="19" s="1"/>
  <c r="AC201" i="16"/>
  <c r="Z201" i="16"/>
  <c r="AE201" i="16" s="1"/>
  <c r="AF201" i="16" s="1"/>
  <c r="AG201" i="16" s="1"/>
  <c r="AH201" i="16" s="1"/>
  <c r="N210" i="17" l="1"/>
  <c r="Q210" i="17" s="1"/>
  <c r="R210" i="17" s="1"/>
  <c r="S210" i="17" s="1"/>
  <c r="G211" i="20"/>
  <c r="U211" i="20" s="1"/>
  <c r="T210" i="20"/>
  <c r="V210" i="20" s="1"/>
  <c r="W210" i="20" s="1"/>
  <c r="Y198" i="19"/>
  <c r="X198" i="19"/>
  <c r="G199" i="19"/>
  <c r="U199" i="19" s="1"/>
  <c r="V202" i="16"/>
  <c r="AI201" i="16"/>
  <c r="AK201" i="16" s="1"/>
  <c r="T210" i="17" l="1"/>
  <c r="V210" i="17" s="1"/>
  <c r="G211" i="17"/>
  <c r="H211" i="20"/>
  <c r="X210" i="20"/>
  <c r="Y210" i="20"/>
  <c r="H199" i="19"/>
  <c r="AN201" i="16"/>
  <c r="AL201" i="16"/>
  <c r="AM201" i="16" s="1"/>
  <c r="W199" i="14"/>
  <c r="W202" i="16"/>
  <c r="AJ202" i="16"/>
  <c r="U211" i="17" l="1"/>
  <c r="H211" i="17"/>
  <c r="Y210" i="17"/>
  <c r="W210" i="17"/>
  <c r="X210" i="17" s="1"/>
  <c r="O211" i="20"/>
  <c r="J211" i="20"/>
  <c r="M211" i="20"/>
  <c r="I211" i="20"/>
  <c r="L211" i="20"/>
  <c r="O199" i="19"/>
  <c r="M199" i="19"/>
  <c r="J199" i="19"/>
  <c r="I199" i="19"/>
  <c r="L199" i="19"/>
  <c r="AB202" i="16"/>
  <c r="AD202" i="16"/>
  <c r="X202" i="16"/>
  <c r="AA202" i="16"/>
  <c r="AC202" i="16" s="1"/>
  <c r="Y202" i="16"/>
  <c r="L211" i="17" l="1"/>
  <c r="I211" i="17"/>
  <c r="M211" i="17"/>
  <c r="O211" i="17"/>
  <c r="J211" i="17"/>
  <c r="K211" i="20"/>
  <c r="N211" i="20"/>
  <c r="P211" i="20"/>
  <c r="Q211" i="20" s="1"/>
  <c r="R211" i="20" s="1"/>
  <c r="S211" i="20" s="1"/>
  <c r="K199" i="19"/>
  <c r="N199" i="19"/>
  <c r="P199" i="19"/>
  <c r="Q199" i="19" s="1"/>
  <c r="R199" i="19" s="1"/>
  <c r="S199" i="19" s="1"/>
  <c r="Z202" i="16"/>
  <c r="AE202" i="16" s="1"/>
  <c r="AF202" i="16" s="1"/>
  <c r="AG202" i="16" s="1"/>
  <c r="AH202" i="16" s="1"/>
  <c r="G212" i="20" l="1"/>
  <c r="U212" i="20" s="1"/>
  <c r="T211" i="20"/>
  <c r="K211" i="17"/>
  <c r="P211" i="17" s="1"/>
  <c r="N211" i="17"/>
  <c r="V211" i="20"/>
  <c r="W211" i="20" s="1"/>
  <c r="T199" i="19"/>
  <c r="V199" i="19" s="1"/>
  <c r="W199" i="19" s="1"/>
  <c r="G200" i="19"/>
  <c r="U200" i="19" s="1"/>
  <c r="V203" i="16"/>
  <c r="AI202" i="16"/>
  <c r="AK202" i="16" s="1"/>
  <c r="Q211" i="17" l="1"/>
  <c r="R211" i="17" s="1"/>
  <c r="S211" i="17" s="1"/>
  <c r="T211" i="17" s="1"/>
  <c r="V211" i="17" s="1"/>
  <c r="G212" i="17"/>
  <c r="H212" i="20"/>
  <c r="X211" i="20"/>
  <c r="Y211" i="20"/>
  <c r="H200" i="19"/>
  <c r="Y199" i="19"/>
  <c r="X199" i="19"/>
  <c r="AL202" i="16"/>
  <c r="AM202" i="16" s="1"/>
  <c r="AN202" i="16"/>
  <c r="AJ203" i="16"/>
  <c r="W203" i="16"/>
  <c r="W200" i="14"/>
  <c r="H212" i="17" l="1"/>
  <c r="U212" i="17"/>
  <c r="W211" i="17"/>
  <c r="X211" i="17" s="1"/>
  <c r="Y211" i="17"/>
  <c r="J212" i="20"/>
  <c r="M212" i="20"/>
  <c r="I212" i="20"/>
  <c r="L212" i="20"/>
  <c r="O212" i="20"/>
  <c r="I200" i="19"/>
  <c r="J200" i="19"/>
  <c r="K200" i="19" s="1"/>
  <c r="L200" i="19"/>
  <c r="O200" i="19"/>
  <c r="M200" i="19"/>
  <c r="AD203" i="16"/>
  <c r="AB203" i="16"/>
  <c r="X203" i="16"/>
  <c r="AA203" i="16"/>
  <c r="Y203" i="16"/>
  <c r="P200" i="19" l="1"/>
  <c r="N200" i="19"/>
  <c r="O212" i="17"/>
  <c r="I212" i="17"/>
  <c r="L212" i="17"/>
  <c r="M212" i="17"/>
  <c r="J212" i="17"/>
  <c r="K212" i="20"/>
  <c r="P212" i="20" s="1"/>
  <c r="N212" i="20"/>
  <c r="AC203" i="16"/>
  <c r="Z203" i="16"/>
  <c r="AE203" i="16"/>
  <c r="AF203" i="16" s="1"/>
  <c r="AG203" i="16" s="1"/>
  <c r="AH203" i="16" s="1"/>
  <c r="AI203" i="16" s="1"/>
  <c r="AK203" i="16" s="1"/>
  <c r="K212" i="17" l="1"/>
  <c r="N212" i="17"/>
  <c r="Q200" i="19"/>
  <c r="R200" i="19" s="1"/>
  <c r="S200" i="19" s="1"/>
  <c r="T200" i="19" s="1"/>
  <c r="V200" i="19" s="1"/>
  <c r="W200" i="19" s="1"/>
  <c r="X200" i="19" s="1"/>
  <c r="P212" i="17"/>
  <c r="Q212" i="17" s="1"/>
  <c r="R212" i="17" s="1"/>
  <c r="S212" i="17" s="1"/>
  <c r="Q212" i="20"/>
  <c r="R212" i="20" s="1"/>
  <c r="S212" i="20" s="1"/>
  <c r="Y200" i="19"/>
  <c r="V204" i="16"/>
  <c r="AL203" i="16"/>
  <c r="AM203" i="16" s="1"/>
  <c r="AN203" i="16"/>
  <c r="AJ204" i="16"/>
  <c r="W204" i="16"/>
  <c r="W201" i="14"/>
  <c r="G201" i="19" l="1"/>
  <c r="G213" i="20"/>
  <c r="U213" i="20" s="1"/>
  <c r="T212" i="20"/>
  <c r="T212" i="17"/>
  <c r="V212" i="17" s="1"/>
  <c r="G213" i="17"/>
  <c r="V212" i="20"/>
  <c r="AD204" i="16"/>
  <c r="Y204" i="16"/>
  <c r="X204" i="16"/>
  <c r="AB204" i="16"/>
  <c r="AA204" i="16"/>
  <c r="U201" i="19" l="1"/>
  <c r="H201" i="19"/>
  <c r="U213" i="17"/>
  <c r="H213" i="17"/>
  <c r="H213" i="20"/>
  <c r="M213" i="20" s="1"/>
  <c r="Y212" i="17"/>
  <c r="W212" i="17"/>
  <c r="X212" i="17" s="1"/>
  <c r="Y212" i="20"/>
  <c r="W212" i="20"/>
  <c r="X212" i="20" s="1"/>
  <c r="O213" i="20"/>
  <c r="Z204" i="16"/>
  <c r="AC204" i="16"/>
  <c r="AE204" i="16"/>
  <c r="AF204" i="16" s="1"/>
  <c r="AG204" i="16" s="1"/>
  <c r="AH204" i="16" s="1"/>
  <c r="L201" i="19" l="1"/>
  <c r="M201" i="19"/>
  <c r="O201" i="19"/>
  <c r="I201" i="19"/>
  <c r="J201" i="19"/>
  <c r="L213" i="20"/>
  <c r="I213" i="20"/>
  <c r="O213" i="17"/>
  <c r="J213" i="17"/>
  <c r="L213" i="17"/>
  <c r="I213" i="17"/>
  <c r="M213" i="17"/>
  <c r="J213" i="20"/>
  <c r="K213" i="20" s="1"/>
  <c r="P213" i="20" s="1"/>
  <c r="V205" i="16"/>
  <c r="AI204" i="16"/>
  <c r="AK204" i="16" s="1"/>
  <c r="K213" i="17" l="1"/>
  <c r="K201" i="19"/>
  <c r="P201" i="19" s="1"/>
  <c r="N201" i="19"/>
  <c r="P213" i="17"/>
  <c r="Q213" i="17" s="1"/>
  <c r="R213" i="17" s="1"/>
  <c r="S213" i="17" s="1"/>
  <c r="N213" i="17"/>
  <c r="N213" i="20"/>
  <c r="Q213" i="20" s="1"/>
  <c r="R213" i="20" s="1"/>
  <c r="S213" i="20" s="1"/>
  <c r="AL204" i="16"/>
  <c r="AM204" i="16" s="1"/>
  <c r="AN204" i="16"/>
  <c r="AJ205" i="16"/>
  <c r="W202" i="14"/>
  <c r="W205" i="16"/>
  <c r="Q201" i="19" l="1"/>
  <c r="R201" i="19" s="1"/>
  <c r="S201" i="19" s="1"/>
  <c r="G214" i="20"/>
  <c r="U214" i="20" s="1"/>
  <c r="T213" i="20"/>
  <c r="V213" i="20" s="1"/>
  <c r="W213" i="20" s="1"/>
  <c r="T213" i="17"/>
  <c r="V213" i="17" s="1"/>
  <c r="G214" i="17"/>
  <c r="Y213" i="20"/>
  <c r="X213" i="20"/>
  <c r="H214" i="20"/>
  <c r="AA205" i="16"/>
  <c r="AB205" i="16"/>
  <c r="X205" i="16"/>
  <c r="Y205" i="16"/>
  <c r="AD205" i="16"/>
  <c r="T201" i="19" l="1"/>
  <c r="V201" i="19" s="1"/>
  <c r="G202" i="19"/>
  <c r="H214" i="17"/>
  <c r="U214" i="17"/>
  <c r="W213" i="17"/>
  <c r="X213" i="17" s="1"/>
  <c r="Y213" i="17"/>
  <c r="L214" i="20"/>
  <c r="O214" i="20"/>
  <c r="J214" i="20"/>
  <c r="M214" i="20"/>
  <c r="I214" i="20"/>
  <c r="AC205" i="16"/>
  <c r="Z205" i="16"/>
  <c r="AE205" i="16" s="1"/>
  <c r="AF205" i="16" s="1"/>
  <c r="AG205" i="16" s="1"/>
  <c r="AH205" i="16" s="1"/>
  <c r="U202" i="19" l="1"/>
  <c r="H202" i="19"/>
  <c r="W201" i="19"/>
  <c r="X201" i="19" s="1"/>
  <c r="Y201" i="19"/>
  <c r="K214" i="20"/>
  <c r="I214" i="17"/>
  <c r="L214" i="17"/>
  <c r="M214" i="17"/>
  <c r="J214" i="17"/>
  <c r="O214" i="17"/>
  <c r="P214" i="20"/>
  <c r="N214" i="20"/>
  <c r="V206" i="16"/>
  <c r="AI205" i="16"/>
  <c r="AK205" i="16" s="1"/>
  <c r="M202" i="19" l="1"/>
  <c r="I202" i="19"/>
  <c r="L202" i="19"/>
  <c r="N202" i="19" s="1"/>
  <c r="O202" i="19"/>
  <c r="J202" i="19"/>
  <c r="N214" i="17"/>
  <c r="K214" i="17"/>
  <c r="P214" i="17" s="1"/>
  <c r="Q214" i="20"/>
  <c r="R214" i="20" s="1"/>
  <c r="S214" i="20" s="1"/>
  <c r="AL205" i="16"/>
  <c r="AM205" i="16" s="1"/>
  <c r="AN205" i="16"/>
  <c r="AJ206" i="16"/>
  <c r="W206" i="16"/>
  <c r="W203" i="14"/>
  <c r="P202" i="19" l="1"/>
  <c r="Q202" i="19" s="1"/>
  <c r="R202" i="19" s="1"/>
  <c r="S202" i="19" s="1"/>
  <c r="K202" i="19"/>
  <c r="G215" i="20"/>
  <c r="U215" i="20" s="1"/>
  <c r="T214" i="20"/>
  <c r="V214" i="20" s="1"/>
  <c r="W214" i="20" s="1"/>
  <c r="Q214" i="17"/>
  <c r="R214" i="17" s="1"/>
  <c r="S214" i="17" s="1"/>
  <c r="Y206" i="16"/>
  <c r="X206" i="16"/>
  <c r="AA206" i="16"/>
  <c r="AB206" i="16"/>
  <c r="AD206" i="16"/>
  <c r="T202" i="19" l="1"/>
  <c r="V202" i="19" s="1"/>
  <c r="G203" i="19"/>
  <c r="T214" i="17"/>
  <c r="V214" i="17" s="1"/>
  <c r="G215" i="17"/>
  <c r="H215" i="20"/>
  <c r="X214" i="20"/>
  <c r="Y214" i="20"/>
  <c r="AC206" i="16"/>
  <c r="Z206" i="16"/>
  <c r="AE206" i="16" s="1"/>
  <c r="U203" i="19" l="1"/>
  <c r="H203" i="19"/>
  <c r="W202" i="19"/>
  <c r="X202" i="19" s="1"/>
  <c r="Y202" i="19"/>
  <c r="U215" i="17"/>
  <c r="H215" i="17"/>
  <c r="Y214" i="17"/>
  <c r="W214" i="17"/>
  <c r="X214" i="17" s="1"/>
  <c r="O215" i="20"/>
  <c r="J215" i="20"/>
  <c r="M215" i="20"/>
  <c r="I215" i="20"/>
  <c r="L215" i="20"/>
  <c r="AF206" i="16"/>
  <c r="AG206" i="16" s="1"/>
  <c r="AH206" i="16" s="1"/>
  <c r="M203" i="19" l="1"/>
  <c r="O203" i="19"/>
  <c r="I203" i="19"/>
  <c r="J203" i="19"/>
  <c r="K203" i="19" s="1"/>
  <c r="L203" i="19"/>
  <c r="M215" i="17"/>
  <c r="O215" i="17"/>
  <c r="J215" i="17"/>
  <c r="K215" i="17" s="1"/>
  <c r="P215" i="17" s="1"/>
  <c r="L215" i="17"/>
  <c r="I215" i="17"/>
  <c r="N215" i="20"/>
  <c r="K215" i="20"/>
  <c r="P215" i="20" s="1"/>
  <c r="Q215" i="20" s="1"/>
  <c r="R215" i="20" s="1"/>
  <c r="S215" i="20" s="1"/>
  <c r="V207" i="16"/>
  <c r="AI206" i="16"/>
  <c r="AK206" i="16" s="1"/>
  <c r="P203" i="19" l="1"/>
  <c r="N215" i="17"/>
  <c r="Q215" i="17" s="1"/>
  <c r="R215" i="17" s="1"/>
  <c r="S215" i="17" s="1"/>
  <c r="N203" i="19"/>
  <c r="G216" i="20"/>
  <c r="U216" i="20" s="1"/>
  <c r="T215" i="20"/>
  <c r="V215" i="20" s="1"/>
  <c r="W215" i="20" s="1"/>
  <c r="AN206" i="16"/>
  <c r="AL206" i="16"/>
  <c r="AM206" i="16" s="1"/>
  <c r="AJ207" i="16"/>
  <c r="W204" i="14"/>
  <c r="W207" i="16"/>
  <c r="T215" i="17" l="1"/>
  <c r="V215" i="17" s="1"/>
  <c r="G216" i="17"/>
  <c r="U216" i="17" s="1"/>
  <c r="Q203" i="19"/>
  <c r="R203" i="19" s="1"/>
  <c r="S203" i="19" s="1"/>
  <c r="W215" i="17"/>
  <c r="X215" i="17" s="1"/>
  <c r="Y215" i="17"/>
  <c r="H216" i="20"/>
  <c r="X215" i="20"/>
  <c r="Y215" i="20"/>
  <c r="Y207" i="16"/>
  <c r="AA207" i="16"/>
  <c r="AB207" i="16"/>
  <c r="AD207" i="16"/>
  <c r="X207" i="16"/>
  <c r="H216" i="17" l="1"/>
  <c r="T203" i="19"/>
  <c r="V203" i="19" s="1"/>
  <c r="G204" i="19"/>
  <c r="M216" i="17"/>
  <c r="I216" i="17"/>
  <c r="J216" i="17"/>
  <c r="K216" i="17" s="1"/>
  <c r="O216" i="17"/>
  <c r="L216" i="17"/>
  <c r="J216" i="20"/>
  <c r="M216" i="20"/>
  <c r="I216" i="20"/>
  <c r="L216" i="20"/>
  <c r="O216" i="20"/>
  <c r="AC207" i="16"/>
  <c r="Z207" i="16"/>
  <c r="AE207" i="16"/>
  <c r="AF207" i="16" s="1"/>
  <c r="AG207" i="16" s="1"/>
  <c r="AH207" i="16" s="1"/>
  <c r="U204" i="19" l="1"/>
  <c r="H204" i="19"/>
  <c r="W203" i="19"/>
  <c r="X203" i="19" s="1"/>
  <c r="Y203" i="19"/>
  <c r="N216" i="17"/>
  <c r="P216" i="17"/>
  <c r="Q216" i="17" s="1"/>
  <c r="R216" i="17" s="1"/>
  <c r="S216" i="17" s="1"/>
  <c r="K216" i="20"/>
  <c r="P216" i="20" s="1"/>
  <c r="N216" i="20"/>
  <c r="V208" i="16"/>
  <c r="AI207" i="16"/>
  <c r="AK207" i="16" s="1"/>
  <c r="I204" i="19" l="1"/>
  <c r="J204" i="19"/>
  <c r="K204" i="19" s="1"/>
  <c r="L204" i="19"/>
  <c r="N204" i="19" s="1"/>
  <c r="O204" i="19"/>
  <c r="P204" i="19" s="1"/>
  <c r="Q204" i="19" s="1"/>
  <c r="R204" i="19" s="1"/>
  <c r="S204" i="19" s="1"/>
  <c r="T204" i="19" s="1"/>
  <c r="V204" i="19" s="1"/>
  <c r="W204" i="19" s="1"/>
  <c r="X204" i="19" s="1"/>
  <c r="M204" i="19"/>
  <c r="T216" i="17"/>
  <c r="V216" i="17" s="1"/>
  <c r="G217" i="17"/>
  <c r="Q216" i="20"/>
  <c r="R216" i="20" s="1"/>
  <c r="S216" i="20" s="1"/>
  <c r="AL207" i="16"/>
  <c r="AM207" i="16" s="1"/>
  <c r="AN207" i="16"/>
  <c r="W205" i="14"/>
  <c r="AJ208" i="16"/>
  <c r="W208" i="16"/>
  <c r="G205" i="19" l="1"/>
  <c r="U205" i="19" s="1"/>
  <c r="Y204" i="19"/>
  <c r="G217" i="20"/>
  <c r="U217" i="20" s="1"/>
  <c r="T216" i="20"/>
  <c r="V216" i="20" s="1"/>
  <c r="H217" i="17"/>
  <c r="U217" i="17"/>
  <c r="Y216" i="17"/>
  <c r="W216" i="17"/>
  <c r="X216" i="17" s="1"/>
  <c r="H205" i="19"/>
  <c r="AD208" i="16"/>
  <c r="X208" i="16"/>
  <c r="AB208" i="16"/>
  <c r="AA208" i="16"/>
  <c r="Y208" i="16"/>
  <c r="W216" i="20" l="1"/>
  <c r="X216" i="20" s="1"/>
  <c r="Y216" i="20"/>
  <c r="H217" i="20"/>
  <c r="M217" i="20" s="1"/>
  <c r="L217" i="17"/>
  <c r="O217" i="17"/>
  <c r="J217" i="17"/>
  <c r="I217" i="17"/>
  <c r="M217" i="17"/>
  <c r="I217" i="20"/>
  <c r="L217" i="20"/>
  <c r="O217" i="20"/>
  <c r="M205" i="19"/>
  <c r="I205" i="19"/>
  <c r="O205" i="19"/>
  <c r="J205" i="19"/>
  <c r="L205" i="19"/>
  <c r="Z208" i="16"/>
  <c r="AE208" i="16" s="1"/>
  <c r="AC208" i="16"/>
  <c r="J217" i="20" l="1"/>
  <c r="N217" i="20" s="1"/>
  <c r="K217" i="17"/>
  <c r="P217" i="17"/>
  <c r="K205" i="19"/>
  <c r="P205" i="19" s="1"/>
  <c r="N217" i="17"/>
  <c r="K217" i="20"/>
  <c r="P217" i="20"/>
  <c r="N205" i="19"/>
  <c r="AF208" i="16"/>
  <c r="AG208" i="16" s="1"/>
  <c r="AH208" i="16" s="1"/>
  <c r="Q217" i="20" l="1"/>
  <c r="R217" i="20" s="1"/>
  <c r="S217" i="20" s="1"/>
  <c r="Q205" i="19"/>
  <c r="R205" i="19" s="1"/>
  <c r="S205" i="19" s="1"/>
  <c r="T205" i="19" s="1"/>
  <c r="V205" i="19" s="1"/>
  <c r="W205" i="19" s="1"/>
  <c r="Q217" i="17"/>
  <c r="R217" i="17" s="1"/>
  <c r="S217" i="17" s="1"/>
  <c r="G218" i="20"/>
  <c r="U218" i="20" s="1"/>
  <c r="T217" i="20"/>
  <c r="V217" i="20" s="1"/>
  <c r="W217" i="20" s="1"/>
  <c r="V209" i="16"/>
  <c r="AI208" i="16"/>
  <c r="AK208" i="16" s="1"/>
  <c r="T217" i="17" l="1"/>
  <c r="V217" i="17" s="1"/>
  <c r="G218" i="17"/>
  <c r="Y217" i="20"/>
  <c r="X217" i="20"/>
  <c r="H218" i="20"/>
  <c r="X205" i="19"/>
  <c r="Y205" i="19"/>
  <c r="G206" i="19"/>
  <c r="U206" i="19" s="1"/>
  <c r="AL208" i="16"/>
  <c r="AM208" i="16" s="1"/>
  <c r="AN208" i="16"/>
  <c r="AJ209" i="16"/>
  <c r="W209" i="16"/>
  <c r="W206" i="14"/>
  <c r="U218" i="17" l="1"/>
  <c r="H218" i="17"/>
  <c r="W217" i="17"/>
  <c r="X217" i="17" s="1"/>
  <c r="Y217" i="17"/>
  <c r="L218" i="20"/>
  <c r="O218" i="20"/>
  <c r="J218" i="20"/>
  <c r="M218" i="20"/>
  <c r="I218" i="20"/>
  <c r="H206" i="19"/>
  <c r="AB209" i="16"/>
  <c r="Y209" i="16"/>
  <c r="AD209" i="16"/>
  <c r="X209" i="16"/>
  <c r="AA209" i="16"/>
  <c r="K218" i="20" l="1"/>
  <c r="M218" i="17"/>
  <c r="O218" i="17"/>
  <c r="L218" i="17"/>
  <c r="J218" i="17"/>
  <c r="I218" i="17"/>
  <c r="P218" i="20"/>
  <c r="N218" i="20"/>
  <c r="L206" i="19"/>
  <c r="J206" i="19"/>
  <c r="O206" i="19"/>
  <c r="M206" i="19"/>
  <c r="I206" i="19"/>
  <c r="Z209" i="16"/>
  <c r="AE209" i="16" s="1"/>
  <c r="AC209" i="16"/>
  <c r="K218" i="17" l="1"/>
  <c r="N218" i="17"/>
  <c r="P218" i="17"/>
  <c r="K206" i="19"/>
  <c r="P206" i="19" s="1"/>
  <c r="Q218" i="20"/>
  <c r="R218" i="20" s="1"/>
  <c r="S218" i="20" s="1"/>
  <c r="T218" i="20" s="1"/>
  <c r="N206" i="19"/>
  <c r="AF209" i="16"/>
  <c r="AG209" i="16" s="1"/>
  <c r="AH209" i="16" s="1"/>
  <c r="Q206" i="19" l="1"/>
  <c r="R206" i="19" s="1"/>
  <c r="S206" i="19" s="1"/>
  <c r="T206" i="19" s="1"/>
  <c r="V206" i="19" s="1"/>
  <c r="W206" i="19" s="1"/>
  <c r="Q218" i="17"/>
  <c r="R218" i="17" s="1"/>
  <c r="S218" i="17" s="1"/>
  <c r="V218" i="20"/>
  <c r="W218" i="20" s="1"/>
  <c r="G219" i="20"/>
  <c r="U219" i="20" s="1"/>
  <c r="Y218" i="20"/>
  <c r="X218" i="20"/>
  <c r="G207" i="19"/>
  <c r="U207" i="19" s="1"/>
  <c r="AI209" i="16"/>
  <c r="AK209" i="16" s="1"/>
  <c r="V210" i="16"/>
  <c r="T218" i="17" l="1"/>
  <c r="V218" i="17" s="1"/>
  <c r="G219" i="17"/>
  <c r="H219" i="20"/>
  <c r="M219" i="20" s="1"/>
  <c r="L219" i="20"/>
  <c r="H207" i="19"/>
  <c r="Y206" i="19"/>
  <c r="X206" i="19"/>
  <c r="AJ210" i="16"/>
  <c r="W207" i="14"/>
  <c r="W210" i="16"/>
  <c r="AN209" i="16"/>
  <c r="AL209" i="16"/>
  <c r="AM209" i="16" s="1"/>
  <c r="J219" i="20" l="1"/>
  <c r="O219" i="20"/>
  <c r="H219" i="17"/>
  <c r="U219" i="17"/>
  <c r="I219" i="20"/>
  <c r="Y218" i="17"/>
  <c r="W218" i="17"/>
  <c r="X218" i="17" s="1"/>
  <c r="N219" i="20"/>
  <c r="K219" i="20"/>
  <c r="P219" i="20"/>
  <c r="O207" i="19"/>
  <c r="M207" i="19"/>
  <c r="J207" i="19"/>
  <c r="L207" i="19"/>
  <c r="I207" i="19"/>
  <c r="AB210" i="16"/>
  <c r="AD210" i="16"/>
  <c r="AA210" i="16"/>
  <c r="Y210" i="16"/>
  <c r="X210" i="16"/>
  <c r="Q219" i="20" l="1"/>
  <c r="R219" i="20" s="1"/>
  <c r="S219" i="20" s="1"/>
  <c r="L219" i="17"/>
  <c r="I219" i="17"/>
  <c r="M219" i="17"/>
  <c r="J219" i="17"/>
  <c r="O219" i="17"/>
  <c r="N207" i="19"/>
  <c r="K207" i="19"/>
  <c r="P207" i="19" s="1"/>
  <c r="Q207" i="19" s="1"/>
  <c r="R207" i="19" s="1"/>
  <c r="S207" i="19" s="1"/>
  <c r="Z210" i="16"/>
  <c r="AE210" i="16" s="1"/>
  <c r="AC210" i="16"/>
  <c r="K219" i="17" l="1"/>
  <c r="P219" i="17" s="1"/>
  <c r="N219" i="17"/>
  <c r="Q219" i="17" s="1"/>
  <c r="R219" i="17" s="1"/>
  <c r="S219" i="17" s="1"/>
  <c r="G220" i="20"/>
  <c r="U220" i="20" s="1"/>
  <c r="T219" i="20"/>
  <c r="V219" i="20" s="1"/>
  <c r="W219" i="20" s="1"/>
  <c r="X219" i="20" s="1"/>
  <c r="Y219" i="20"/>
  <c r="T207" i="19"/>
  <c r="V207" i="19" s="1"/>
  <c r="W207" i="19" s="1"/>
  <c r="G208" i="19"/>
  <c r="U208" i="19" s="1"/>
  <c r="AF210" i="16"/>
  <c r="AG210" i="16" s="1"/>
  <c r="AH210" i="16" s="1"/>
  <c r="V211" i="16" s="1"/>
  <c r="AJ211" i="16" s="1"/>
  <c r="W208" i="14"/>
  <c r="T219" i="17" l="1"/>
  <c r="V219" i="17" s="1"/>
  <c r="G220" i="17"/>
  <c r="H220" i="20"/>
  <c r="O220" i="20" s="1"/>
  <c r="J220" i="20"/>
  <c r="M220" i="20"/>
  <c r="L220" i="20"/>
  <c r="H208" i="19"/>
  <c r="Y207" i="19"/>
  <c r="X207" i="19"/>
  <c r="W211" i="16"/>
  <c r="AI210" i="16"/>
  <c r="AK210" i="16" s="1"/>
  <c r="AL210" i="16" s="1"/>
  <c r="AM210" i="16" s="1"/>
  <c r="AN210" i="16"/>
  <c r="AD211" i="16"/>
  <c r="AA211" i="16"/>
  <c r="X211" i="16"/>
  <c r="Y211" i="16"/>
  <c r="AB211" i="16"/>
  <c r="I220" i="20" l="1"/>
  <c r="U220" i="17"/>
  <c r="H220" i="17"/>
  <c r="W219" i="17"/>
  <c r="X219" i="17" s="1"/>
  <c r="Y219" i="17"/>
  <c r="N220" i="20"/>
  <c r="K220" i="20"/>
  <c r="P220" i="20" s="1"/>
  <c r="Q220" i="20" s="1"/>
  <c r="R220" i="20" s="1"/>
  <c r="S220" i="20" s="1"/>
  <c r="O208" i="19"/>
  <c r="I208" i="19"/>
  <c r="J208" i="19"/>
  <c r="K208" i="19" s="1"/>
  <c r="M208" i="19"/>
  <c r="L208" i="19"/>
  <c r="AC211" i="16"/>
  <c r="Z211" i="16"/>
  <c r="AE211" i="16" s="1"/>
  <c r="AF211" i="16" s="1"/>
  <c r="AG211" i="16" s="1"/>
  <c r="AH211" i="16" s="1"/>
  <c r="G221" i="20" l="1"/>
  <c r="U221" i="20" s="1"/>
  <c r="T220" i="20"/>
  <c r="M220" i="17"/>
  <c r="J220" i="17"/>
  <c r="K220" i="17" s="1"/>
  <c r="O220" i="17"/>
  <c r="I220" i="17"/>
  <c r="L220" i="17"/>
  <c r="V220" i="20"/>
  <c r="W220" i="20" s="1"/>
  <c r="N208" i="19"/>
  <c r="P208" i="19"/>
  <c r="V212" i="16"/>
  <c r="AI211" i="16"/>
  <c r="AK211" i="16" s="1"/>
  <c r="P220" i="17" l="1"/>
  <c r="N220" i="17"/>
  <c r="Q220" i="17"/>
  <c r="R220" i="17" s="1"/>
  <c r="S220" i="17" s="1"/>
  <c r="G221" i="17" s="1"/>
  <c r="Q208" i="19"/>
  <c r="R208" i="19" s="1"/>
  <c r="S208" i="19" s="1"/>
  <c r="T208" i="19" s="1"/>
  <c r="V208" i="19" s="1"/>
  <c r="W208" i="19" s="1"/>
  <c r="H221" i="20"/>
  <c r="Y220" i="20"/>
  <c r="X220" i="20"/>
  <c r="AL211" i="16"/>
  <c r="AM211" i="16" s="1"/>
  <c r="AN211" i="16"/>
  <c r="W209" i="14"/>
  <c r="AJ212" i="16"/>
  <c r="W212" i="16"/>
  <c r="T220" i="17" l="1"/>
  <c r="V220" i="17" s="1"/>
  <c r="H221" i="17"/>
  <c r="U221" i="17"/>
  <c r="W220" i="17"/>
  <c r="X220" i="17" s="1"/>
  <c r="Y220" i="17"/>
  <c r="M221" i="20"/>
  <c r="I221" i="20"/>
  <c r="O221" i="20"/>
  <c r="J221" i="20"/>
  <c r="L221" i="20"/>
  <c r="X208" i="19"/>
  <c r="Y208" i="19"/>
  <c r="G209" i="19"/>
  <c r="U209" i="19" s="1"/>
  <c r="AA212" i="16"/>
  <c r="X212" i="16"/>
  <c r="Y212" i="16"/>
  <c r="Z212" i="16" s="1"/>
  <c r="AD212" i="16"/>
  <c r="AB212" i="16"/>
  <c r="K221" i="20" l="1"/>
  <c r="L221" i="17"/>
  <c r="I221" i="17"/>
  <c r="M221" i="17"/>
  <c r="J221" i="17"/>
  <c r="O221" i="17"/>
  <c r="P221" i="20"/>
  <c r="N221" i="20"/>
  <c r="H209" i="19"/>
  <c r="AE212" i="16"/>
  <c r="AC212" i="16"/>
  <c r="AF212" i="16" s="1"/>
  <c r="AG212" i="16" s="1"/>
  <c r="AH212" i="16" s="1"/>
  <c r="N221" i="17" l="1"/>
  <c r="K221" i="17"/>
  <c r="P221" i="17" s="1"/>
  <c r="Q221" i="17" s="1"/>
  <c r="R221" i="17" s="1"/>
  <c r="S221" i="17" s="1"/>
  <c r="Q221" i="20"/>
  <c r="R221" i="20" s="1"/>
  <c r="S221" i="20" s="1"/>
  <c r="I209" i="19"/>
  <c r="O209" i="19"/>
  <c r="L209" i="19"/>
  <c r="J209" i="19"/>
  <c r="M209" i="19"/>
  <c r="V213" i="16"/>
  <c r="AI212" i="16"/>
  <c r="AK212" i="16" s="1"/>
  <c r="K209" i="19" l="1"/>
  <c r="P209" i="19" s="1"/>
  <c r="G222" i="20"/>
  <c r="U222" i="20" s="1"/>
  <c r="T221" i="20"/>
  <c r="T221" i="17"/>
  <c r="V221" i="17" s="1"/>
  <c r="G222" i="17"/>
  <c r="V221" i="20"/>
  <c r="W221" i="20" s="1"/>
  <c r="N209" i="19"/>
  <c r="Q209" i="19" s="1"/>
  <c r="R209" i="19" s="1"/>
  <c r="AL212" i="16"/>
  <c r="AM212" i="16" s="1"/>
  <c r="AN212" i="16"/>
  <c r="AJ213" i="16"/>
  <c r="W213" i="16"/>
  <c r="W210" i="14"/>
  <c r="U222" i="17" l="1"/>
  <c r="H222" i="17"/>
  <c r="W221" i="17"/>
  <c r="X221" i="17" s="1"/>
  <c r="Y221" i="17"/>
  <c r="H222" i="20"/>
  <c r="Y221" i="20"/>
  <c r="X221" i="20"/>
  <c r="S209" i="19"/>
  <c r="T209" i="19" s="1"/>
  <c r="V209" i="19" s="1"/>
  <c r="W209" i="19" s="1"/>
  <c r="Y213" i="16"/>
  <c r="AB213" i="16"/>
  <c r="AA213" i="16"/>
  <c r="X213" i="16"/>
  <c r="AD213" i="16"/>
  <c r="O222" i="17" l="1"/>
  <c r="L222" i="17"/>
  <c r="I222" i="17"/>
  <c r="M222" i="17"/>
  <c r="J222" i="17"/>
  <c r="L222" i="20"/>
  <c r="O222" i="20"/>
  <c r="J222" i="20"/>
  <c r="I222" i="20"/>
  <c r="M222" i="20"/>
  <c r="X209" i="19"/>
  <c r="Y209" i="19"/>
  <c r="G210" i="19"/>
  <c r="U210" i="19" s="1"/>
  <c r="AC213" i="16"/>
  <c r="Z213" i="16"/>
  <c r="AE213" i="16" s="1"/>
  <c r="AF213" i="16" s="1"/>
  <c r="AG213" i="16" s="1"/>
  <c r="AH213" i="16" s="1"/>
  <c r="K222" i="17" l="1"/>
  <c r="N222" i="17"/>
  <c r="P222" i="17"/>
  <c r="Q222" i="17" s="1"/>
  <c r="R222" i="17" s="1"/>
  <c r="S222" i="17" s="1"/>
  <c r="K222" i="20"/>
  <c r="P222" i="20" s="1"/>
  <c r="N222" i="20"/>
  <c r="H210" i="19"/>
  <c r="V214" i="16"/>
  <c r="AI213" i="16"/>
  <c r="AK213" i="16" s="1"/>
  <c r="T222" i="17" l="1"/>
  <c r="V222" i="17" s="1"/>
  <c r="G223" i="17"/>
  <c r="Q222" i="20"/>
  <c r="R222" i="20" s="1"/>
  <c r="S222" i="20" s="1"/>
  <c r="M210" i="19"/>
  <c r="J210" i="19"/>
  <c r="L210" i="19"/>
  <c r="O210" i="19"/>
  <c r="I210" i="19"/>
  <c r="AL213" i="16"/>
  <c r="AM213" i="16" s="1"/>
  <c r="AN213" i="16"/>
  <c r="AJ214" i="16"/>
  <c r="W211" i="14"/>
  <c r="W214" i="16"/>
  <c r="N210" i="19" l="1"/>
  <c r="G223" i="20"/>
  <c r="U223" i="20" s="1"/>
  <c r="T222" i="20"/>
  <c r="V222" i="20" s="1"/>
  <c r="H223" i="17"/>
  <c r="U223" i="17"/>
  <c r="K210" i="19"/>
  <c r="P210" i="19" s="1"/>
  <c r="Q210" i="19" s="1"/>
  <c r="R210" i="19" s="1"/>
  <c r="S210" i="19" s="1"/>
  <c r="Y222" i="17"/>
  <c r="W222" i="17"/>
  <c r="X222" i="17" s="1"/>
  <c r="H223" i="20"/>
  <c r="AA214" i="16"/>
  <c r="AD214" i="16"/>
  <c r="X214" i="16"/>
  <c r="AB214" i="16"/>
  <c r="Y214" i="16"/>
  <c r="W222" i="20" l="1"/>
  <c r="X222" i="20" s="1"/>
  <c r="Y222" i="20"/>
  <c r="T210" i="19"/>
  <c r="V210" i="19" s="1"/>
  <c r="W210" i="19" s="1"/>
  <c r="X210" i="19" s="1"/>
  <c r="G211" i="19"/>
  <c r="U211" i="19" s="1"/>
  <c r="L223" i="17"/>
  <c r="O223" i="17"/>
  <c r="I223" i="17"/>
  <c r="J223" i="17"/>
  <c r="K223" i="17" s="1"/>
  <c r="P223" i="17" s="1"/>
  <c r="M223" i="17"/>
  <c r="O223" i="20"/>
  <c r="J223" i="20"/>
  <c r="I223" i="20"/>
  <c r="M223" i="20"/>
  <c r="L223" i="20"/>
  <c r="Y210" i="19"/>
  <c r="Z214" i="16"/>
  <c r="AE214" i="16" s="1"/>
  <c r="AC214" i="16"/>
  <c r="H211" i="19" l="1"/>
  <c r="N223" i="17"/>
  <c r="Q223" i="17" s="1"/>
  <c r="R223" i="17" s="1"/>
  <c r="S223" i="17" s="1"/>
  <c r="K223" i="20"/>
  <c r="P223" i="20" s="1"/>
  <c r="Q223" i="20" s="1"/>
  <c r="R223" i="20" s="1"/>
  <c r="S223" i="20" s="1"/>
  <c r="N223" i="20"/>
  <c r="O211" i="19"/>
  <c r="L211" i="19"/>
  <c r="J211" i="19"/>
  <c r="K211" i="19" s="1"/>
  <c r="M211" i="19"/>
  <c r="I211" i="19"/>
  <c r="AF214" i="16"/>
  <c r="AG214" i="16" s="1"/>
  <c r="AH214" i="16" s="1"/>
  <c r="V215" i="16"/>
  <c r="AI214" i="16"/>
  <c r="AK214" i="16" s="1"/>
  <c r="G224" i="20" l="1"/>
  <c r="U224" i="20" s="1"/>
  <c r="T223" i="20"/>
  <c r="T223" i="17"/>
  <c r="V223" i="17" s="1"/>
  <c r="G224" i="17"/>
  <c r="V223" i="20"/>
  <c r="W223" i="20" s="1"/>
  <c r="N211" i="19"/>
  <c r="P211" i="19"/>
  <c r="Q211" i="19" s="1"/>
  <c r="R211" i="19" s="1"/>
  <c r="S211" i="19" s="1"/>
  <c r="AN214" i="16"/>
  <c r="AL214" i="16"/>
  <c r="AM214" i="16" s="1"/>
  <c r="AJ215" i="16"/>
  <c r="W215" i="16"/>
  <c r="W212" i="14"/>
  <c r="U224" i="17" l="1"/>
  <c r="H224" i="17"/>
  <c r="W223" i="17"/>
  <c r="X223" i="17" s="1"/>
  <c r="Y223" i="17"/>
  <c r="X223" i="20"/>
  <c r="Y223" i="20"/>
  <c r="H224" i="20"/>
  <c r="T211" i="19"/>
  <c r="V211" i="19" s="1"/>
  <c r="W211" i="19" s="1"/>
  <c r="G212" i="19"/>
  <c r="U212" i="19" s="1"/>
  <c r="AA215" i="16"/>
  <c r="X215" i="16"/>
  <c r="AD215" i="16"/>
  <c r="Y215" i="16"/>
  <c r="AB215" i="16"/>
  <c r="I224" i="17" l="1"/>
  <c r="L224" i="17"/>
  <c r="M224" i="17"/>
  <c r="J224" i="17"/>
  <c r="K224" i="17" s="1"/>
  <c r="O224" i="17"/>
  <c r="J224" i="20"/>
  <c r="O224" i="20"/>
  <c r="I224" i="20"/>
  <c r="M224" i="20"/>
  <c r="L224" i="20"/>
  <c r="H212" i="19"/>
  <c r="Y211" i="19"/>
  <c r="X211" i="19"/>
  <c r="AC215" i="16"/>
  <c r="Z215" i="16"/>
  <c r="AE215" i="16" s="1"/>
  <c r="AF215" i="16" s="1"/>
  <c r="AG215" i="16" s="1"/>
  <c r="AH215" i="16" s="1"/>
  <c r="N224" i="17" l="1"/>
  <c r="P224" i="17"/>
  <c r="N224" i="20"/>
  <c r="K224" i="20"/>
  <c r="P224" i="20" s="1"/>
  <c r="Q224" i="20" s="1"/>
  <c r="R224" i="20" s="1"/>
  <c r="S224" i="20" s="1"/>
  <c r="J212" i="19"/>
  <c r="L212" i="19"/>
  <c r="I212" i="19"/>
  <c r="M212" i="19"/>
  <c r="O212" i="19"/>
  <c r="V216" i="16"/>
  <c r="AI215" i="16"/>
  <c r="AK215" i="16" s="1"/>
  <c r="G225" i="20" l="1"/>
  <c r="U225" i="20" s="1"/>
  <c r="T224" i="20"/>
  <c r="Q224" i="17"/>
  <c r="R224" i="17" s="1"/>
  <c r="S224" i="17" s="1"/>
  <c r="V224" i="20"/>
  <c r="W224" i="20" s="1"/>
  <c r="N212" i="19"/>
  <c r="K212" i="19"/>
  <c r="P212" i="19" s="1"/>
  <c r="AL215" i="16"/>
  <c r="AM215" i="16" s="1"/>
  <c r="AN215" i="16"/>
  <c r="AJ216" i="16"/>
  <c r="W213" i="14"/>
  <c r="W216" i="16"/>
  <c r="T224" i="17" l="1"/>
  <c r="V224" i="17" s="1"/>
  <c r="G225" i="17"/>
  <c r="Q212" i="19"/>
  <c r="R212" i="19" s="1"/>
  <c r="S212" i="19" s="1"/>
  <c r="T212" i="19" s="1"/>
  <c r="V212" i="19" s="1"/>
  <c r="W212" i="19" s="1"/>
  <c r="H225" i="20"/>
  <c r="Y224" i="20"/>
  <c r="X224" i="20"/>
  <c r="AD216" i="16"/>
  <c r="X216" i="16"/>
  <c r="AA216" i="16"/>
  <c r="AB216" i="16"/>
  <c r="Y216" i="16"/>
  <c r="H225" i="17" l="1"/>
  <c r="U225" i="17"/>
  <c r="W224" i="17"/>
  <c r="X224" i="17" s="1"/>
  <c r="Y224" i="17"/>
  <c r="M225" i="20"/>
  <c r="I225" i="20"/>
  <c r="O225" i="20"/>
  <c r="J225" i="20"/>
  <c r="L225" i="20"/>
  <c r="Y212" i="19"/>
  <c r="X212" i="19"/>
  <c r="G213" i="19"/>
  <c r="U213" i="19" s="1"/>
  <c r="AC216" i="16"/>
  <c r="Z216" i="16"/>
  <c r="AE216" i="16" s="1"/>
  <c r="AF216" i="16" s="1"/>
  <c r="AG216" i="16" s="1"/>
  <c r="AH216" i="16" s="1"/>
  <c r="K225" i="20" l="1"/>
  <c r="O225" i="17"/>
  <c r="J225" i="17"/>
  <c r="I225" i="17"/>
  <c r="L225" i="17"/>
  <c r="M225" i="17"/>
  <c r="P225" i="20"/>
  <c r="N225" i="20"/>
  <c r="H213" i="19"/>
  <c r="V217" i="16"/>
  <c r="AI216" i="16"/>
  <c r="AK216" i="16" s="1"/>
  <c r="K225" i="17" l="1"/>
  <c r="P225" i="17" s="1"/>
  <c r="N225" i="17"/>
  <c r="Q225" i="20"/>
  <c r="R225" i="20" s="1"/>
  <c r="S225" i="20" s="1"/>
  <c r="T225" i="20" s="1"/>
  <c r="J213" i="19"/>
  <c r="I213" i="19"/>
  <c r="M213" i="19"/>
  <c r="O213" i="19"/>
  <c r="L213" i="19"/>
  <c r="AL216" i="16"/>
  <c r="AM216" i="16" s="1"/>
  <c r="AN216" i="16"/>
  <c r="AJ217" i="16"/>
  <c r="W217" i="16"/>
  <c r="W214" i="14"/>
  <c r="Q225" i="17" l="1"/>
  <c r="R225" i="17" s="1"/>
  <c r="S225" i="17" s="1"/>
  <c r="T225" i="17" s="1"/>
  <c r="V225" i="17" s="1"/>
  <c r="V225" i="20"/>
  <c r="W225" i="20" s="1"/>
  <c r="X225" i="20" s="1"/>
  <c r="G226" i="20"/>
  <c r="U226" i="20" s="1"/>
  <c r="N213" i="19"/>
  <c r="K213" i="19"/>
  <c r="P213" i="19" s="1"/>
  <c r="Q213" i="19" s="1"/>
  <c r="R213" i="19" s="1"/>
  <c r="Y217" i="16"/>
  <c r="AD217" i="16"/>
  <c r="AB217" i="16"/>
  <c r="X217" i="16"/>
  <c r="AA217" i="16"/>
  <c r="G226" i="17" l="1"/>
  <c r="H226" i="17" s="1"/>
  <c r="U226" i="17"/>
  <c r="Y225" i="20"/>
  <c r="Y225" i="17"/>
  <c r="W225" i="17"/>
  <c r="X225" i="17" s="1"/>
  <c r="H226" i="20"/>
  <c r="O226" i="20" s="1"/>
  <c r="S213" i="19"/>
  <c r="T213" i="19" s="1"/>
  <c r="V213" i="19" s="1"/>
  <c r="W213" i="19" s="1"/>
  <c r="Z217" i="16"/>
  <c r="AC217" i="16"/>
  <c r="AE217" i="16"/>
  <c r="AF217" i="16" s="1"/>
  <c r="AG217" i="16" s="1"/>
  <c r="AH217" i="16" s="1"/>
  <c r="I226" i="20" l="1"/>
  <c r="O226" i="17"/>
  <c r="M226" i="17"/>
  <c r="J226" i="17"/>
  <c r="K226" i="17" s="1"/>
  <c r="I226" i="17"/>
  <c r="L226" i="17"/>
  <c r="L226" i="20"/>
  <c r="M226" i="20"/>
  <c r="J226" i="20"/>
  <c r="X213" i="19"/>
  <c r="Y213" i="19"/>
  <c r="G214" i="19"/>
  <c r="U214" i="19" s="1"/>
  <c r="V218" i="16"/>
  <c r="AI217" i="16"/>
  <c r="AK217" i="16" s="1"/>
  <c r="N226" i="17" l="1"/>
  <c r="P226" i="17"/>
  <c r="Q226" i="17" s="1"/>
  <c r="R226" i="17" s="1"/>
  <c r="S226" i="17" s="1"/>
  <c r="N226" i="20"/>
  <c r="K226" i="20"/>
  <c r="P226" i="20" s="1"/>
  <c r="Q226" i="20" s="1"/>
  <c r="R226" i="20" s="1"/>
  <c r="S226" i="20" s="1"/>
  <c r="H214" i="19"/>
  <c r="AN217" i="16"/>
  <c r="AL217" i="16"/>
  <c r="AM217" i="16" s="1"/>
  <c r="AJ218" i="16"/>
  <c r="W215" i="14"/>
  <c r="W218" i="16"/>
  <c r="G227" i="20" l="1"/>
  <c r="U227" i="20" s="1"/>
  <c r="T226" i="20"/>
  <c r="T226" i="17"/>
  <c r="V226" i="17" s="1"/>
  <c r="G227" i="17"/>
  <c r="V226" i="20"/>
  <c r="W226" i="20" s="1"/>
  <c r="X226" i="20" s="1"/>
  <c r="L214" i="19"/>
  <c r="O214" i="19"/>
  <c r="J214" i="19"/>
  <c r="I214" i="19"/>
  <c r="M214" i="19"/>
  <c r="Y218" i="16"/>
  <c r="X218" i="16"/>
  <c r="AA218" i="16"/>
  <c r="AB218" i="16"/>
  <c r="AD218" i="16"/>
  <c r="H227" i="17" l="1"/>
  <c r="U227" i="17"/>
  <c r="W226" i="17"/>
  <c r="X226" i="17" s="1"/>
  <c r="Y226" i="17"/>
  <c r="K214" i="19"/>
  <c r="Y226" i="20"/>
  <c r="H227" i="20"/>
  <c r="O227" i="20" s="1"/>
  <c r="I227" i="20"/>
  <c r="P214" i="19"/>
  <c r="N214" i="19"/>
  <c r="AC218" i="16"/>
  <c r="Z218" i="16"/>
  <c r="AE218" i="16" s="1"/>
  <c r="AF218" i="16" s="1"/>
  <c r="AG218" i="16" s="1"/>
  <c r="AH218" i="16" s="1"/>
  <c r="J227" i="20" l="1"/>
  <c r="L227" i="20"/>
  <c r="M227" i="20"/>
  <c r="N227" i="20" s="1"/>
  <c r="L227" i="17"/>
  <c r="I227" i="17"/>
  <c r="M227" i="17"/>
  <c r="O227" i="17"/>
  <c r="J227" i="17"/>
  <c r="K227" i="17" s="1"/>
  <c r="P227" i="17" s="1"/>
  <c r="K227" i="20"/>
  <c r="P227" i="20"/>
  <c r="Q214" i="19"/>
  <c r="R214" i="19" s="1"/>
  <c r="S214" i="19" s="1"/>
  <c r="V219" i="16"/>
  <c r="AI218" i="16"/>
  <c r="AK218" i="16" s="1"/>
  <c r="N227" i="17" l="1"/>
  <c r="Q227" i="20"/>
  <c r="R227" i="20" s="1"/>
  <c r="S227" i="20" s="1"/>
  <c r="Q227" i="17"/>
  <c r="R227" i="17" s="1"/>
  <c r="S227" i="17" s="1"/>
  <c r="T214" i="19"/>
  <c r="V214" i="19" s="1"/>
  <c r="W214" i="19" s="1"/>
  <c r="G215" i="19"/>
  <c r="U215" i="19" s="1"/>
  <c r="AL218" i="16"/>
  <c r="AM218" i="16" s="1"/>
  <c r="AN218" i="16"/>
  <c r="AJ219" i="16"/>
  <c r="W219" i="16"/>
  <c r="W216" i="14"/>
  <c r="T227" i="17" l="1"/>
  <c r="V227" i="17" s="1"/>
  <c r="G228" i="17"/>
  <c r="G228" i="20"/>
  <c r="U228" i="20" s="1"/>
  <c r="T227" i="20"/>
  <c r="V227" i="20" s="1"/>
  <c r="W227" i="20" s="1"/>
  <c r="X227" i="20" s="1"/>
  <c r="H215" i="19"/>
  <c r="X214" i="19"/>
  <c r="Y214" i="19"/>
  <c r="AB219" i="16"/>
  <c r="AD219" i="16"/>
  <c r="X219" i="16"/>
  <c r="Y219" i="16"/>
  <c r="Z219" i="16" s="1"/>
  <c r="AE219" i="16" s="1"/>
  <c r="AA219" i="16"/>
  <c r="U228" i="17" l="1"/>
  <c r="H228" i="17"/>
  <c r="Y227" i="20"/>
  <c r="H228" i="20"/>
  <c r="O228" i="20" s="1"/>
  <c r="W227" i="17"/>
  <c r="X227" i="17" s="1"/>
  <c r="Y227" i="17"/>
  <c r="L215" i="19"/>
  <c r="O215" i="19"/>
  <c r="J215" i="19"/>
  <c r="I215" i="19"/>
  <c r="M215" i="19"/>
  <c r="AC219" i="16"/>
  <c r="AF219" i="16" s="1"/>
  <c r="AG219" i="16" s="1"/>
  <c r="AH219" i="16" s="1"/>
  <c r="L228" i="20" l="1"/>
  <c r="J228" i="20"/>
  <c r="I228" i="20"/>
  <c r="M228" i="20"/>
  <c r="N228" i="20" s="1"/>
  <c r="O228" i="17"/>
  <c r="J228" i="17"/>
  <c r="I228" i="17"/>
  <c r="L228" i="17"/>
  <c r="N228" i="17" s="1"/>
  <c r="M228" i="17"/>
  <c r="K215" i="19"/>
  <c r="P215" i="19" s="1"/>
  <c r="Q215" i="19" s="1"/>
  <c r="R215" i="19" s="1"/>
  <c r="S215" i="19" s="1"/>
  <c r="K228" i="20"/>
  <c r="P228" i="20" s="1"/>
  <c r="N215" i="19"/>
  <c r="V220" i="16"/>
  <c r="AI219" i="16"/>
  <c r="AK219" i="16" s="1"/>
  <c r="Q228" i="20" l="1"/>
  <c r="R228" i="20" s="1"/>
  <c r="S228" i="20" s="1"/>
  <c r="G229" i="20" s="1"/>
  <c r="K228" i="17"/>
  <c r="P228" i="17"/>
  <c r="Q228" i="17" s="1"/>
  <c r="R228" i="17" s="1"/>
  <c r="S228" i="17" s="1"/>
  <c r="T215" i="19"/>
  <c r="V215" i="19" s="1"/>
  <c r="W215" i="19" s="1"/>
  <c r="G216" i="19"/>
  <c r="U216" i="19" s="1"/>
  <c r="AL219" i="16"/>
  <c r="AM219" i="16" s="1"/>
  <c r="AN219" i="16"/>
  <c r="AJ220" i="16"/>
  <c r="W217" i="14"/>
  <c r="W220" i="16"/>
  <c r="U229" i="20" l="1"/>
  <c r="H229" i="20"/>
  <c r="T228" i="20"/>
  <c r="V228" i="20" s="1"/>
  <c r="W228" i="20" s="1"/>
  <c r="X228" i="20" s="1"/>
  <c r="T228" i="17"/>
  <c r="V228" i="17" s="1"/>
  <c r="G229" i="17"/>
  <c r="M229" i="20"/>
  <c r="I229" i="20"/>
  <c r="L229" i="20"/>
  <c r="O229" i="20"/>
  <c r="J229" i="20"/>
  <c r="H216" i="19"/>
  <c r="Y215" i="19"/>
  <c r="X215" i="19"/>
  <c r="AD220" i="16"/>
  <c r="Y220" i="16"/>
  <c r="AA220" i="16"/>
  <c r="X220" i="16"/>
  <c r="AB220" i="16"/>
  <c r="Y228" i="20" l="1"/>
  <c r="N229" i="20"/>
  <c r="U229" i="17"/>
  <c r="H229" i="17"/>
  <c r="Y228" i="17"/>
  <c r="W228" i="17"/>
  <c r="X228" i="17" s="1"/>
  <c r="K229" i="20"/>
  <c r="P229" i="20"/>
  <c r="Q229" i="20" s="1"/>
  <c r="R229" i="20" s="1"/>
  <c r="S229" i="20" s="1"/>
  <c r="I216" i="19"/>
  <c r="J216" i="19"/>
  <c r="M216" i="19"/>
  <c r="O216" i="19"/>
  <c r="L216" i="19"/>
  <c r="Z220" i="16"/>
  <c r="AC220" i="16"/>
  <c r="AE220" i="16"/>
  <c r="AF220" i="16" s="1"/>
  <c r="AG220" i="16" s="1"/>
  <c r="AH220" i="16" s="1"/>
  <c r="G230" i="20" l="1"/>
  <c r="U230" i="20" s="1"/>
  <c r="T229" i="20"/>
  <c r="O229" i="17"/>
  <c r="J229" i="17"/>
  <c r="K229" i="17" s="1"/>
  <c r="P229" i="17" s="1"/>
  <c r="I229" i="17"/>
  <c r="L229" i="17"/>
  <c r="M229" i="17"/>
  <c r="K216" i="19"/>
  <c r="P216" i="19" s="1"/>
  <c r="V229" i="20"/>
  <c r="W229" i="20" s="1"/>
  <c r="N216" i="19"/>
  <c r="V221" i="16"/>
  <c r="AI220" i="16"/>
  <c r="AK220" i="16" s="1"/>
  <c r="N229" i="17" l="1"/>
  <c r="Q216" i="19"/>
  <c r="R216" i="19" s="1"/>
  <c r="S216" i="19" s="1"/>
  <c r="T216" i="19" s="1"/>
  <c r="V216" i="19" s="1"/>
  <c r="W216" i="19" s="1"/>
  <c r="Q229" i="17"/>
  <c r="R229" i="17" s="1"/>
  <c r="S229" i="17" s="1"/>
  <c r="H230" i="20"/>
  <c r="Y229" i="20"/>
  <c r="X229" i="20"/>
  <c r="G217" i="19"/>
  <c r="U217" i="19" s="1"/>
  <c r="AL220" i="16"/>
  <c r="AM220" i="16" s="1"/>
  <c r="AN220" i="16"/>
  <c r="AJ221" i="16"/>
  <c r="W221" i="16"/>
  <c r="W218" i="14"/>
  <c r="T229" i="17" l="1"/>
  <c r="V229" i="17" s="1"/>
  <c r="G230" i="17"/>
  <c r="L230" i="20"/>
  <c r="M230" i="20"/>
  <c r="O230" i="20"/>
  <c r="J230" i="20"/>
  <c r="I230" i="20"/>
  <c r="H217" i="19"/>
  <c r="Y216" i="19"/>
  <c r="X216" i="19"/>
  <c r="X221" i="16"/>
  <c r="AD221" i="16"/>
  <c r="AA221" i="16"/>
  <c r="Y221" i="16"/>
  <c r="Z221" i="16" s="1"/>
  <c r="AE221" i="16" s="1"/>
  <c r="AB221" i="16"/>
  <c r="U230" i="17" l="1"/>
  <c r="H230" i="17"/>
  <c r="W229" i="17"/>
  <c r="X229" i="17" s="1"/>
  <c r="Y229" i="17"/>
  <c r="N230" i="20"/>
  <c r="K230" i="20"/>
  <c r="P230" i="20" s="1"/>
  <c r="Q230" i="20" s="1"/>
  <c r="R230" i="20" s="1"/>
  <c r="S230" i="20" s="1"/>
  <c r="O217" i="19"/>
  <c r="J217" i="19"/>
  <c r="I217" i="19"/>
  <c r="M217" i="19"/>
  <c r="L217" i="19"/>
  <c r="AC221" i="16"/>
  <c r="AF221" i="16" s="1"/>
  <c r="AG221" i="16" s="1"/>
  <c r="AH221" i="16" s="1"/>
  <c r="G231" i="20" l="1"/>
  <c r="U231" i="20" s="1"/>
  <c r="T230" i="20"/>
  <c r="M230" i="17"/>
  <c r="J230" i="17"/>
  <c r="K230" i="17" s="1"/>
  <c r="O230" i="17"/>
  <c r="I230" i="17"/>
  <c r="L230" i="17"/>
  <c r="V230" i="20"/>
  <c r="W230" i="20" s="1"/>
  <c r="K217" i="19"/>
  <c r="P217" i="19" s="1"/>
  <c r="Q217" i="19" s="1"/>
  <c r="R217" i="19" s="1"/>
  <c r="S217" i="19" s="1"/>
  <c r="N217" i="19"/>
  <c r="V222" i="16"/>
  <c r="AI221" i="16"/>
  <c r="AK221" i="16" s="1"/>
  <c r="AL221" i="16" s="1"/>
  <c r="AM221" i="16" s="1"/>
  <c r="AJ222" i="16"/>
  <c r="W219" i="14"/>
  <c r="W222" i="16"/>
  <c r="N230" i="17" l="1"/>
  <c r="P230" i="17"/>
  <c r="Q230" i="17" s="1"/>
  <c r="R230" i="17" s="1"/>
  <c r="S230" i="17" s="1"/>
  <c r="T230" i="17" s="1"/>
  <c r="V230" i="17" s="1"/>
  <c r="H231" i="20"/>
  <c r="X230" i="20"/>
  <c r="Y230" i="20"/>
  <c r="T217" i="19"/>
  <c r="V217" i="19" s="1"/>
  <c r="W217" i="19" s="1"/>
  <c r="G218" i="19"/>
  <c r="U218" i="19" s="1"/>
  <c r="AN221" i="16"/>
  <c r="X222" i="16"/>
  <c r="AA222" i="16"/>
  <c r="AB222" i="16"/>
  <c r="AD222" i="16"/>
  <c r="Y222" i="16"/>
  <c r="G231" i="17" l="1"/>
  <c r="U231" i="17" s="1"/>
  <c r="H231" i="17"/>
  <c r="W230" i="17"/>
  <c r="X230" i="17" s="1"/>
  <c r="Y230" i="17"/>
  <c r="O231" i="20"/>
  <c r="M231" i="20"/>
  <c r="L231" i="20"/>
  <c r="J231" i="20"/>
  <c r="I231" i="20"/>
  <c r="H218" i="19"/>
  <c r="X217" i="19"/>
  <c r="Y217" i="19"/>
  <c r="Z222" i="16"/>
  <c r="AE222" i="16" s="1"/>
  <c r="AC222" i="16"/>
  <c r="AF222" i="16" s="1"/>
  <c r="AG222" i="16" s="1"/>
  <c r="AH222" i="16" s="1"/>
  <c r="I231" i="17" l="1"/>
  <c r="M231" i="17"/>
  <c r="O231" i="17"/>
  <c r="J231" i="17"/>
  <c r="K231" i="17" s="1"/>
  <c r="P231" i="17" s="1"/>
  <c r="L231" i="17"/>
  <c r="N231" i="20"/>
  <c r="K231" i="20"/>
  <c r="P231" i="20" s="1"/>
  <c r="Q231" i="20" s="1"/>
  <c r="R231" i="20" s="1"/>
  <c r="S231" i="20" s="1"/>
  <c r="I218" i="19"/>
  <c r="O218" i="19"/>
  <c r="L218" i="19"/>
  <c r="M218" i="19"/>
  <c r="J218" i="19"/>
  <c r="K218" i="19" s="1"/>
  <c r="P218" i="19" s="1"/>
  <c r="V223" i="16"/>
  <c r="AI222" i="16"/>
  <c r="AK222" i="16" s="1"/>
  <c r="G232" i="20" l="1"/>
  <c r="U232" i="20" s="1"/>
  <c r="T231" i="20"/>
  <c r="V231" i="20" s="1"/>
  <c r="W231" i="20" s="1"/>
  <c r="N231" i="17"/>
  <c r="Q231" i="17" s="1"/>
  <c r="R231" i="17" s="1"/>
  <c r="S231" i="17" s="1"/>
  <c r="N218" i="19"/>
  <c r="Q218" i="19" s="1"/>
  <c r="R218" i="19" s="1"/>
  <c r="AN222" i="16"/>
  <c r="AL222" i="16"/>
  <c r="AM222" i="16" s="1"/>
  <c r="AJ223" i="16"/>
  <c r="W220" i="14"/>
  <c r="W223" i="16"/>
  <c r="T231" i="17" l="1"/>
  <c r="V231" i="17" s="1"/>
  <c r="G232" i="17"/>
  <c r="X231" i="20"/>
  <c r="Y231" i="20"/>
  <c r="H232" i="20"/>
  <c r="S218" i="19"/>
  <c r="T218" i="19" s="1"/>
  <c r="V218" i="19" s="1"/>
  <c r="W218" i="19" s="1"/>
  <c r="AA223" i="16"/>
  <c r="AD223" i="16"/>
  <c r="Y223" i="16"/>
  <c r="Z223" i="16" s="1"/>
  <c r="AE223" i="16" s="1"/>
  <c r="AB223" i="16"/>
  <c r="X223" i="16"/>
  <c r="H232" i="17" l="1"/>
  <c r="U232" i="17"/>
  <c r="Y231" i="17"/>
  <c r="W231" i="17"/>
  <c r="X231" i="17" s="1"/>
  <c r="J232" i="20"/>
  <c r="M232" i="20"/>
  <c r="L232" i="20"/>
  <c r="O232" i="20"/>
  <c r="I232" i="20"/>
  <c r="Y218" i="19"/>
  <c r="X218" i="19"/>
  <c r="G219" i="19"/>
  <c r="U219" i="19" s="1"/>
  <c r="AC223" i="16"/>
  <c r="AF223" i="16" s="1"/>
  <c r="AG223" i="16" s="1"/>
  <c r="AH223" i="16" s="1"/>
  <c r="I232" i="17" l="1"/>
  <c r="L232" i="17"/>
  <c r="M232" i="17"/>
  <c r="J232" i="17"/>
  <c r="K232" i="17" s="1"/>
  <c r="O232" i="17"/>
  <c r="N232" i="20"/>
  <c r="K232" i="20"/>
  <c r="P232" i="20" s="1"/>
  <c r="Q232" i="20" s="1"/>
  <c r="R232" i="20" s="1"/>
  <c r="S232" i="20" s="1"/>
  <c r="H219" i="19"/>
  <c r="V224" i="16"/>
  <c r="AI223" i="16"/>
  <c r="AK223" i="16" s="1"/>
  <c r="N232" i="17" l="1"/>
  <c r="G233" i="20"/>
  <c r="U233" i="20" s="1"/>
  <c r="T232" i="20"/>
  <c r="V232" i="20" s="1"/>
  <c r="W232" i="20" s="1"/>
  <c r="P232" i="17"/>
  <c r="Q232" i="17" s="1"/>
  <c r="R232" i="17" s="1"/>
  <c r="S232" i="17" s="1"/>
  <c r="M219" i="19"/>
  <c r="J219" i="19"/>
  <c r="I219" i="19"/>
  <c r="L219" i="19"/>
  <c r="O219" i="19"/>
  <c r="AL223" i="16"/>
  <c r="AM223" i="16" s="1"/>
  <c r="AN223" i="16"/>
  <c r="AJ224" i="16"/>
  <c r="W221" i="14"/>
  <c r="W224" i="16"/>
  <c r="T232" i="17" l="1"/>
  <c r="V232" i="17" s="1"/>
  <c r="G233" i="17"/>
  <c r="N219" i="19"/>
  <c r="H233" i="20"/>
  <c r="X232" i="20"/>
  <c r="Y232" i="20"/>
  <c r="K219" i="19"/>
  <c r="P219" i="19" s="1"/>
  <c r="Q219" i="19" s="1"/>
  <c r="R219" i="19" s="1"/>
  <c r="S219" i="19" s="1"/>
  <c r="AD224" i="16"/>
  <c r="Y224" i="16"/>
  <c r="AB224" i="16"/>
  <c r="X224" i="16"/>
  <c r="AA224" i="16"/>
  <c r="H233" i="17" l="1"/>
  <c r="U233" i="17"/>
  <c r="Y232" i="17"/>
  <c r="W232" i="17"/>
  <c r="X232" i="17" s="1"/>
  <c r="M233" i="20"/>
  <c r="I233" i="20"/>
  <c r="L233" i="20"/>
  <c r="N233" i="20" s="1"/>
  <c r="O233" i="20"/>
  <c r="J233" i="20"/>
  <c r="T219" i="19"/>
  <c r="V219" i="19" s="1"/>
  <c r="W219" i="19" s="1"/>
  <c r="G220" i="19"/>
  <c r="U220" i="19" s="1"/>
  <c r="Z224" i="16"/>
  <c r="AE224" i="16" s="1"/>
  <c r="AC224" i="16"/>
  <c r="AF224" i="16" s="1"/>
  <c r="AG224" i="16" s="1"/>
  <c r="AH224" i="16" s="1"/>
  <c r="M233" i="17" l="1"/>
  <c r="O233" i="17"/>
  <c r="J233" i="17"/>
  <c r="K233" i="17" s="1"/>
  <c r="L233" i="17"/>
  <c r="N233" i="17" s="1"/>
  <c r="I233" i="17"/>
  <c r="K233" i="20"/>
  <c r="P233" i="20" s="1"/>
  <c r="Q233" i="20" s="1"/>
  <c r="R233" i="20" s="1"/>
  <c r="S233" i="20" s="1"/>
  <c r="H220" i="19"/>
  <c r="Y219" i="19"/>
  <c r="X219" i="19"/>
  <c r="V225" i="16"/>
  <c r="AI224" i="16"/>
  <c r="AK224" i="16" s="1"/>
  <c r="G234" i="20" l="1"/>
  <c r="U234" i="20" s="1"/>
  <c r="T233" i="20"/>
  <c r="P233" i="17"/>
  <c r="Q233" i="17" s="1"/>
  <c r="R233" i="17" s="1"/>
  <c r="S233" i="17" s="1"/>
  <c r="V233" i="20"/>
  <c r="W233" i="20" s="1"/>
  <c r="I220" i="19"/>
  <c r="O220" i="19"/>
  <c r="M220" i="19"/>
  <c r="L220" i="19"/>
  <c r="J220" i="19"/>
  <c r="K220" i="19" s="1"/>
  <c r="AL224" i="16"/>
  <c r="AM224" i="16" s="1"/>
  <c r="AN224" i="16"/>
  <c r="AJ225" i="16"/>
  <c r="W222" i="14"/>
  <c r="W225" i="16"/>
  <c r="T233" i="17" l="1"/>
  <c r="V233" i="17" s="1"/>
  <c r="G234" i="17"/>
  <c r="P220" i="19"/>
  <c r="H234" i="20"/>
  <c r="Y233" i="20"/>
  <c r="X233" i="20"/>
  <c r="N220" i="19"/>
  <c r="X225" i="16"/>
  <c r="AD225" i="16"/>
  <c r="AA225" i="16"/>
  <c r="Y225" i="16"/>
  <c r="AB225" i="16"/>
  <c r="U234" i="17" l="1"/>
  <c r="H234" i="17"/>
  <c r="Q220" i="19"/>
  <c r="R220" i="19" s="1"/>
  <c r="S220" i="19" s="1"/>
  <c r="G221" i="19" s="1"/>
  <c r="U221" i="19" s="1"/>
  <c r="W233" i="17"/>
  <c r="X233" i="17" s="1"/>
  <c r="Y233" i="17"/>
  <c r="L234" i="20"/>
  <c r="I234" i="20"/>
  <c r="M234" i="20"/>
  <c r="O234" i="20"/>
  <c r="J234" i="20"/>
  <c r="AC225" i="16"/>
  <c r="Z225" i="16"/>
  <c r="AE225" i="16" s="1"/>
  <c r="AF225" i="16" s="1"/>
  <c r="AG225" i="16" s="1"/>
  <c r="AH225" i="16" s="1"/>
  <c r="T220" i="19" l="1"/>
  <c r="V220" i="19" s="1"/>
  <c r="W220" i="19" s="1"/>
  <c r="J234" i="17"/>
  <c r="O234" i="17"/>
  <c r="I234" i="17"/>
  <c r="M234" i="17"/>
  <c r="L234" i="17"/>
  <c r="K234" i="20"/>
  <c r="P234" i="20" s="1"/>
  <c r="N234" i="20"/>
  <c r="H221" i="19"/>
  <c r="Y220" i="19"/>
  <c r="X220" i="19"/>
  <c r="V226" i="16"/>
  <c r="AI225" i="16"/>
  <c r="AK225" i="16" s="1"/>
  <c r="N234" i="17" l="1"/>
  <c r="K234" i="17"/>
  <c r="P234" i="17" s="1"/>
  <c r="Q234" i="17" s="1"/>
  <c r="R234" i="17" s="1"/>
  <c r="S234" i="17" s="1"/>
  <c r="Q234" i="20"/>
  <c r="R234" i="20" s="1"/>
  <c r="S234" i="20" s="1"/>
  <c r="T234" i="20" s="1"/>
  <c r="I221" i="19"/>
  <c r="L221" i="19"/>
  <c r="M221" i="19"/>
  <c r="J221" i="19"/>
  <c r="O221" i="19"/>
  <c r="AN225" i="16"/>
  <c r="AL225" i="16"/>
  <c r="AM225" i="16" s="1"/>
  <c r="AJ226" i="16"/>
  <c r="W223" i="14"/>
  <c r="W226" i="16"/>
  <c r="T234" i="17" l="1"/>
  <c r="V234" i="17" s="1"/>
  <c r="G235" i="17"/>
  <c r="K221" i="19"/>
  <c r="V234" i="20"/>
  <c r="W234" i="20" s="1"/>
  <c r="X234" i="20" s="1"/>
  <c r="G235" i="20"/>
  <c r="U235" i="20" s="1"/>
  <c r="Y234" i="20"/>
  <c r="N221" i="19"/>
  <c r="P221" i="19"/>
  <c r="Q221" i="19" s="1"/>
  <c r="R221" i="19" s="1"/>
  <c r="S221" i="19" s="1"/>
  <c r="AA226" i="16"/>
  <c r="AB226" i="16"/>
  <c r="AD226" i="16"/>
  <c r="X226" i="16"/>
  <c r="Y226" i="16"/>
  <c r="U235" i="17" l="1"/>
  <c r="H235" i="17"/>
  <c r="Y234" i="17"/>
  <c r="W234" i="17"/>
  <c r="X234" i="17" s="1"/>
  <c r="H235" i="20"/>
  <c r="I235" i="20" s="1"/>
  <c r="O235" i="20"/>
  <c r="L235" i="20"/>
  <c r="J235" i="20"/>
  <c r="T221" i="19"/>
  <c r="V221" i="19" s="1"/>
  <c r="W221" i="19" s="1"/>
  <c r="G222" i="19"/>
  <c r="U222" i="19" s="1"/>
  <c r="Z226" i="16"/>
  <c r="AE226" i="16" s="1"/>
  <c r="AC226" i="16"/>
  <c r="O235" i="17" l="1"/>
  <c r="L235" i="17"/>
  <c r="I235" i="17"/>
  <c r="M235" i="17"/>
  <c r="J235" i="17"/>
  <c r="M235" i="20"/>
  <c r="N235" i="20"/>
  <c r="K235" i="20"/>
  <c r="P235" i="20" s="1"/>
  <c r="Q235" i="20" s="1"/>
  <c r="R235" i="20" s="1"/>
  <c r="S235" i="20" s="1"/>
  <c r="H222" i="19"/>
  <c r="X221" i="19"/>
  <c r="Y221" i="19"/>
  <c r="AF226" i="16"/>
  <c r="AG226" i="16" s="1"/>
  <c r="AH226" i="16" s="1"/>
  <c r="G236" i="20" l="1"/>
  <c r="U236" i="20" s="1"/>
  <c r="T235" i="20"/>
  <c r="N235" i="17"/>
  <c r="K235" i="17"/>
  <c r="P235" i="17" s="1"/>
  <c r="Q235" i="17" s="1"/>
  <c r="R235" i="17" s="1"/>
  <c r="S235" i="17" s="1"/>
  <c r="V235" i="20"/>
  <c r="W235" i="20" s="1"/>
  <c r="I222" i="19"/>
  <c r="J222" i="19"/>
  <c r="K222" i="19" s="1"/>
  <c r="L222" i="19"/>
  <c r="N222" i="19" s="1"/>
  <c r="O222" i="19"/>
  <c r="M222" i="19"/>
  <c r="V227" i="16"/>
  <c r="AI226" i="16"/>
  <c r="AK226" i="16" s="1"/>
  <c r="T235" i="17" l="1"/>
  <c r="V235" i="17" s="1"/>
  <c r="G236" i="17"/>
  <c r="X235" i="20"/>
  <c r="Y235" i="20"/>
  <c r="H236" i="20"/>
  <c r="P222" i="19"/>
  <c r="Q222" i="19" s="1"/>
  <c r="R222" i="19" s="1"/>
  <c r="S222" i="19" s="1"/>
  <c r="AL226" i="16"/>
  <c r="AM226" i="16" s="1"/>
  <c r="AN226" i="16"/>
  <c r="AJ227" i="16"/>
  <c r="W227" i="16"/>
  <c r="W224" i="14"/>
  <c r="U236" i="17" l="1"/>
  <c r="H236" i="17"/>
  <c r="W235" i="17"/>
  <c r="X235" i="17" s="1"/>
  <c r="Y235" i="17"/>
  <c r="O236" i="20"/>
  <c r="J236" i="20"/>
  <c r="I236" i="20"/>
  <c r="M236" i="20"/>
  <c r="L236" i="20"/>
  <c r="T222" i="19"/>
  <c r="V222" i="19" s="1"/>
  <c r="W222" i="19" s="1"/>
  <c r="G223" i="19"/>
  <c r="U223" i="19" s="1"/>
  <c r="AB227" i="16"/>
  <c r="AD227" i="16"/>
  <c r="Y227" i="16"/>
  <c r="Z227" i="16" s="1"/>
  <c r="AE227" i="16" s="1"/>
  <c r="AA227" i="16"/>
  <c r="X227" i="16"/>
  <c r="I236" i="17" l="1"/>
  <c r="L236" i="17"/>
  <c r="M236" i="17"/>
  <c r="J236" i="17"/>
  <c r="K236" i="17" s="1"/>
  <c r="O236" i="17"/>
  <c r="K236" i="20"/>
  <c r="P236" i="20" s="1"/>
  <c r="N236" i="20"/>
  <c r="H223" i="19"/>
  <c r="X222" i="19"/>
  <c r="Y222" i="19"/>
  <c r="AC227" i="16"/>
  <c r="AF227" i="16" s="1"/>
  <c r="AG227" i="16" s="1"/>
  <c r="AH227" i="16" s="1"/>
  <c r="N236" i="17" l="1"/>
  <c r="P236" i="17"/>
  <c r="Q236" i="17" s="1"/>
  <c r="R236" i="17" s="1"/>
  <c r="S236" i="17" s="1"/>
  <c r="Q236" i="20"/>
  <c r="R236" i="20" s="1"/>
  <c r="S236" i="20" s="1"/>
  <c r="O223" i="19"/>
  <c r="J223" i="19"/>
  <c r="I223" i="19"/>
  <c r="L223" i="19"/>
  <c r="M223" i="19"/>
  <c r="V228" i="16"/>
  <c r="AI227" i="16"/>
  <c r="AK227" i="16" s="1"/>
  <c r="N223" i="19" l="1"/>
  <c r="G237" i="20"/>
  <c r="U237" i="20" s="1"/>
  <c r="T236" i="20"/>
  <c r="T236" i="17"/>
  <c r="V236" i="17" s="1"/>
  <c r="G237" i="17"/>
  <c r="K223" i="19"/>
  <c r="V236" i="20"/>
  <c r="Y236" i="20"/>
  <c r="P223" i="19"/>
  <c r="Q223" i="19" s="1"/>
  <c r="R223" i="19" s="1"/>
  <c r="S223" i="19" s="1"/>
  <c r="AL227" i="16"/>
  <c r="AM227" i="16" s="1"/>
  <c r="AN227" i="16"/>
  <c r="AJ228" i="16"/>
  <c r="W228" i="16"/>
  <c r="W225" i="14"/>
  <c r="H237" i="20" l="1"/>
  <c r="U237" i="17"/>
  <c r="H237" i="17"/>
  <c r="Y236" i="17"/>
  <c r="W236" i="17"/>
  <c r="X236" i="17" s="1"/>
  <c r="W236" i="20"/>
  <c r="X236" i="20" s="1"/>
  <c r="J237" i="20"/>
  <c r="M237" i="20"/>
  <c r="I237" i="20"/>
  <c r="L237" i="20"/>
  <c r="O237" i="20"/>
  <c r="T223" i="19"/>
  <c r="V223" i="19" s="1"/>
  <c r="W223" i="19" s="1"/>
  <c r="G224" i="19"/>
  <c r="U224" i="19" s="1"/>
  <c r="AD228" i="16"/>
  <c r="X228" i="16"/>
  <c r="AA228" i="16"/>
  <c r="AB228" i="16"/>
  <c r="Y228" i="16"/>
  <c r="L237" i="17" l="1"/>
  <c r="O237" i="17"/>
  <c r="J237" i="17"/>
  <c r="I237" i="17"/>
  <c r="M237" i="17"/>
  <c r="N237" i="20"/>
  <c r="K237" i="20"/>
  <c r="P237" i="20" s="1"/>
  <c r="Q237" i="20" s="1"/>
  <c r="R237" i="20" s="1"/>
  <c r="S237" i="20" s="1"/>
  <c r="H224" i="19"/>
  <c r="Y223" i="19"/>
  <c r="X223" i="19"/>
  <c r="AC228" i="16"/>
  <c r="Z228" i="16"/>
  <c r="AE228" i="16" s="1"/>
  <c r="AF228" i="16" s="1"/>
  <c r="AG228" i="16" s="1"/>
  <c r="AH228" i="16" s="1"/>
  <c r="K237" i="17" l="1"/>
  <c r="P237" i="17" s="1"/>
  <c r="G238" i="20"/>
  <c r="U238" i="20" s="1"/>
  <c r="T237" i="20"/>
  <c r="V237" i="20" s="1"/>
  <c r="W237" i="20" s="1"/>
  <c r="N237" i="17"/>
  <c r="Q237" i="17" s="1"/>
  <c r="R237" i="17" s="1"/>
  <c r="S237" i="17" s="1"/>
  <c r="M224" i="19"/>
  <c r="O224" i="19"/>
  <c r="I224" i="19"/>
  <c r="J224" i="19"/>
  <c r="L224" i="19"/>
  <c r="V229" i="16"/>
  <c r="AI228" i="16"/>
  <c r="AK228" i="16" s="1"/>
  <c r="T237" i="17" l="1"/>
  <c r="V237" i="17" s="1"/>
  <c r="G238" i="17"/>
  <c r="K224" i="19"/>
  <c r="P224" i="19" s="1"/>
  <c r="H238" i="20"/>
  <c r="Y237" i="20"/>
  <c r="X237" i="20"/>
  <c r="N224" i="19"/>
  <c r="AL228" i="16"/>
  <c r="AM228" i="16" s="1"/>
  <c r="AN228" i="16"/>
  <c r="AJ229" i="16"/>
  <c r="W226" i="14"/>
  <c r="W229" i="16"/>
  <c r="H238" i="17" l="1"/>
  <c r="U238" i="17"/>
  <c r="Q224" i="19"/>
  <c r="R224" i="19" s="1"/>
  <c r="S224" i="19" s="1"/>
  <c r="G225" i="19" s="1"/>
  <c r="U225" i="19" s="1"/>
  <c r="W237" i="17"/>
  <c r="X237" i="17" s="1"/>
  <c r="Y237" i="17"/>
  <c r="M238" i="20"/>
  <c r="I238" i="20"/>
  <c r="L238" i="20"/>
  <c r="O238" i="20"/>
  <c r="J238" i="20"/>
  <c r="X229" i="16"/>
  <c r="Y229" i="16"/>
  <c r="Z229" i="16" s="1"/>
  <c r="AD229" i="16"/>
  <c r="AB229" i="16"/>
  <c r="AA229" i="16"/>
  <c r="T224" i="19" l="1"/>
  <c r="V224" i="19" s="1"/>
  <c r="W224" i="19" s="1"/>
  <c r="N238" i="20"/>
  <c r="J238" i="17"/>
  <c r="K238" i="17" s="1"/>
  <c r="O238" i="17"/>
  <c r="I238" i="17"/>
  <c r="L238" i="17"/>
  <c r="M238" i="17"/>
  <c r="K238" i="20"/>
  <c r="P238" i="20" s="1"/>
  <c r="Q238" i="20" s="1"/>
  <c r="R238" i="20" s="1"/>
  <c r="S238" i="20" s="1"/>
  <c r="H225" i="19"/>
  <c r="Y224" i="19"/>
  <c r="X224" i="19"/>
  <c r="AE229" i="16"/>
  <c r="AC229" i="16"/>
  <c r="AF229" i="16" s="1"/>
  <c r="AG229" i="16" s="1"/>
  <c r="AH229" i="16" s="1"/>
  <c r="G239" i="20" l="1"/>
  <c r="U239" i="20" s="1"/>
  <c r="T238" i="20"/>
  <c r="P238" i="17"/>
  <c r="N238" i="17"/>
  <c r="V238" i="20"/>
  <c r="W238" i="20" s="1"/>
  <c r="L225" i="19"/>
  <c r="J225" i="19"/>
  <c r="K225" i="19" s="1"/>
  <c r="I225" i="19"/>
  <c r="M225" i="19"/>
  <c r="O225" i="19"/>
  <c r="V230" i="16"/>
  <c r="AI229" i="16"/>
  <c r="AK229" i="16" s="1"/>
  <c r="Q238" i="17" l="1"/>
  <c r="R238" i="17" s="1"/>
  <c r="S238" i="17" s="1"/>
  <c r="T238" i="17"/>
  <c r="V238" i="17" s="1"/>
  <c r="G239" i="17"/>
  <c r="H239" i="20"/>
  <c r="Y238" i="20"/>
  <c r="X238" i="20"/>
  <c r="P225" i="19"/>
  <c r="N225" i="19"/>
  <c r="AL229" i="16"/>
  <c r="AM229" i="16" s="1"/>
  <c r="AN229" i="16"/>
  <c r="AJ230" i="16"/>
  <c r="W227" i="14"/>
  <c r="W230" i="16"/>
  <c r="U239" i="17" l="1"/>
  <c r="H239" i="17"/>
  <c r="Y238" i="17"/>
  <c r="W238" i="17"/>
  <c r="X238" i="17" s="1"/>
  <c r="L239" i="20"/>
  <c r="O239" i="20"/>
  <c r="J239" i="20"/>
  <c r="I239" i="20"/>
  <c r="M239" i="20"/>
  <c r="Q225" i="19"/>
  <c r="R225" i="19" s="1"/>
  <c r="S225" i="19" s="1"/>
  <c r="AA230" i="16"/>
  <c r="AB230" i="16"/>
  <c r="X230" i="16"/>
  <c r="Y230" i="16"/>
  <c r="AD230" i="16"/>
  <c r="L239" i="17" l="1"/>
  <c r="I239" i="17"/>
  <c r="J239" i="17"/>
  <c r="K239" i="17" s="1"/>
  <c r="P239" i="17" s="1"/>
  <c r="M239" i="17"/>
  <c r="O239" i="17"/>
  <c r="K239" i="20"/>
  <c r="P239" i="20"/>
  <c r="N239" i="20"/>
  <c r="T225" i="19"/>
  <c r="V225" i="19" s="1"/>
  <c r="W225" i="19" s="1"/>
  <c r="G226" i="19"/>
  <c r="U226" i="19" s="1"/>
  <c r="AC230" i="16"/>
  <c r="Z230" i="16"/>
  <c r="AE230" i="16" s="1"/>
  <c r="AF230" i="16" s="1"/>
  <c r="AG230" i="16" s="1"/>
  <c r="AH230" i="16" s="1"/>
  <c r="N239" i="17" l="1"/>
  <c r="Q239" i="17" s="1"/>
  <c r="R239" i="17" s="1"/>
  <c r="S239" i="17" s="1"/>
  <c r="Q239" i="20"/>
  <c r="R239" i="20" s="1"/>
  <c r="S239" i="20" s="1"/>
  <c r="H226" i="19"/>
  <c r="X225" i="19"/>
  <c r="Y225" i="19"/>
  <c r="V231" i="16"/>
  <c r="AI230" i="16"/>
  <c r="AK230" i="16" s="1"/>
  <c r="T239" i="17" l="1"/>
  <c r="V239" i="17" s="1"/>
  <c r="G240" i="17"/>
  <c r="G240" i="20"/>
  <c r="U240" i="20" s="1"/>
  <c r="T239" i="20"/>
  <c r="V239" i="20" s="1"/>
  <c r="O226" i="19"/>
  <c r="I226" i="19"/>
  <c r="M226" i="19"/>
  <c r="J226" i="19"/>
  <c r="K226" i="19" s="1"/>
  <c r="P226" i="19" s="1"/>
  <c r="L226" i="19"/>
  <c r="AN230" i="16"/>
  <c r="AL230" i="16"/>
  <c r="AM230" i="16" s="1"/>
  <c r="AJ231" i="16"/>
  <c r="W228" i="14"/>
  <c r="W231" i="16"/>
  <c r="W239" i="20" l="1"/>
  <c r="X239" i="20" s="1"/>
  <c r="Y239" i="20"/>
  <c r="U240" i="17"/>
  <c r="H240" i="17"/>
  <c r="H240" i="20"/>
  <c r="O240" i="20" s="1"/>
  <c r="Y239" i="17"/>
  <c r="W239" i="17"/>
  <c r="X239" i="17" s="1"/>
  <c r="J240" i="20"/>
  <c r="M240" i="20"/>
  <c r="L240" i="20"/>
  <c r="N226" i="19"/>
  <c r="Q226" i="19" s="1"/>
  <c r="R226" i="19" s="1"/>
  <c r="S226" i="19" s="1"/>
  <c r="Y231" i="16"/>
  <c r="AB231" i="16"/>
  <c r="AA231" i="16"/>
  <c r="X231" i="16"/>
  <c r="AD231" i="16"/>
  <c r="M240" i="17" l="1"/>
  <c r="O240" i="17"/>
  <c r="L240" i="17"/>
  <c r="N240" i="17" s="1"/>
  <c r="I240" i="17"/>
  <c r="J240" i="17"/>
  <c r="I240" i="20"/>
  <c r="K240" i="20" s="1"/>
  <c r="P240" i="20" s="1"/>
  <c r="N240" i="20"/>
  <c r="T226" i="19"/>
  <c r="V226" i="19" s="1"/>
  <c r="W226" i="19" s="1"/>
  <c r="G227" i="19"/>
  <c r="U227" i="19" s="1"/>
  <c r="AC231" i="16"/>
  <c r="Z231" i="16"/>
  <c r="AE231" i="16" s="1"/>
  <c r="AF231" i="16" s="1"/>
  <c r="AG231" i="16" s="1"/>
  <c r="AH231" i="16" s="1"/>
  <c r="K240" i="17" l="1"/>
  <c r="P240" i="17" s="1"/>
  <c r="Q240" i="17" s="1"/>
  <c r="R240" i="17" s="1"/>
  <c r="S240" i="17" s="1"/>
  <c r="Q240" i="20"/>
  <c r="R240" i="20" s="1"/>
  <c r="S240" i="20" s="1"/>
  <c r="H227" i="19"/>
  <c r="X226" i="19"/>
  <c r="Y226" i="19"/>
  <c r="AI231" i="16"/>
  <c r="AK231" i="16" s="1"/>
  <c r="V232" i="16"/>
  <c r="T240" i="17" l="1"/>
  <c r="V240" i="17" s="1"/>
  <c r="G241" i="17"/>
  <c r="G241" i="20"/>
  <c r="U241" i="20" s="1"/>
  <c r="T240" i="20"/>
  <c r="V240" i="20" s="1"/>
  <c r="W240" i="20" s="1"/>
  <c r="M227" i="19"/>
  <c r="J227" i="19"/>
  <c r="L227" i="19"/>
  <c r="N227" i="19" s="1"/>
  <c r="I227" i="19"/>
  <c r="O227" i="19"/>
  <c r="W232" i="16"/>
  <c r="AJ232" i="16"/>
  <c r="W229" i="14"/>
  <c r="AL231" i="16"/>
  <c r="AM231" i="16" s="1"/>
  <c r="AN231" i="16"/>
  <c r="U241" i="17" l="1"/>
  <c r="H241" i="17"/>
  <c r="W240" i="17"/>
  <c r="X240" i="17" s="1"/>
  <c r="Y240" i="17"/>
  <c r="H241" i="20"/>
  <c r="X240" i="20"/>
  <c r="Y240" i="20"/>
  <c r="K227" i="19"/>
  <c r="P227" i="19" s="1"/>
  <c r="Q227" i="19" s="1"/>
  <c r="R227" i="19" s="1"/>
  <c r="AB232" i="16"/>
  <c r="Y232" i="16"/>
  <c r="Z232" i="16" s="1"/>
  <c r="AD232" i="16"/>
  <c r="AA232" i="16"/>
  <c r="X232" i="16"/>
  <c r="O241" i="17" l="1"/>
  <c r="I241" i="17"/>
  <c r="M241" i="17"/>
  <c r="J241" i="17"/>
  <c r="K241" i="17" s="1"/>
  <c r="L241" i="17"/>
  <c r="O241" i="20"/>
  <c r="J241" i="20"/>
  <c r="M241" i="20"/>
  <c r="I241" i="20"/>
  <c r="L241" i="20"/>
  <c r="S227" i="19"/>
  <c r="G228" i="19" s="1"/>
  <c r="U228" i="19" s="1"/>
  <c r="AE232" i="16"/>
  <c r="AC232" i="16"/>
  <c r="N241" i="17" l="1"/>
  <c r="P241" i="17"/>
  <c r="Q241" i="17" s="1"/>
  <c r="R241" i="17" s="1"/>
  <c r="S241" i="17" s="1"/>
  <c r="K241" i="20"/>
  <c r="P241" i="20"/>
  <c r="N241" i="20"/>
  <c r="H228" i="19"/>
  <c r="T227" i="19"/>
  <c r="V227" i="19" s="1"/>
  <c r="W227" i="19" s="1"/>
  <c r="AF232" i="16"/>
  <c r="AG232" i="16" s="1"/>
  <c r="AH232" i="16" s="1"/>
  <c r="T241" i="17" l="1"/>
  <c r="V241" i="17" s="1"/>
  <c r="G242" i="17"/>
  <c r="Q241" i="20"/>
  <c r="R241" i="20" s="1"/>
  <c r="S241" i="20" s="1"/>
  <c r="T241" i="20" s="1"/>
  <c r="Y227" i="19"/>
  <c r="X227" i="19"/>
  <c r="I228" i="19"/>
  <c r="M228" i="19"/>
  <c r="J228" i="19"/>
  <c r="O228" i="19"/>
  <c r="L228" i="19"/>
  <c r="V233" i="16"/>
  <c r="AI232" i="16"/>
  <c r="AK232" i="16" s="1"/>
  <c r="U242" i="17" l="1"/>
  <c r="H242" i="17"/>
  <c r="W241" i="17"/>
  <c r="X241" i="17" s="1"/>
  <c r="Y241" i="17"/>
  <c r="V241" i="20"/>
  <c r="W241" i="20" s="1"/>
  <c r="X241" i="20" s="1"/>
  <c r="G242" i="20"/>
  <c r="Y241" i="20"/>
  <c r="N228" i="19"/>
  <c r="K228" i="19"/>
  <c r="P228" i="19" s="1"/>
  <c r="Q228" i="19" s="1"/>
  <c r="R228" i="19" s="1"/>
  <c r="S228" i="19" s="1"/>
  <c r="AL232" i="16"/>
  <c r="AM232" i="16" s="1"/>
  <c r="AN232" i="16"/>
  <c r="AJ233" i="16"/>
  <c r="W233" i="16"/>
  <c r="W230" i="14"/>
  <c r="H242" i="20" l="1"/>
  <c r="U242" i="20"/>
  <c r="O242" i="17"/>
  <c r="J242" i="17"/>
  <c r="K242" i="17" s="1"/>
  <c r="I242" i="17"/>
  <c r="L242" i="17"/>
  <c r="M242" i="17"/>
  <c r="J242" i="20"/>
  <c r="M242" i="20"/>
  <c r="I242" i="20"/>
  <c r="L242" i="20"/>
  <c r="O242" i="20"/>
  <c r="T228" i="19"/>
  <c r="V228" i="19" s="1"/>
  <c r="W228" i="19" s="1"/>
  <c r="G229" i="19"/>
  <c r="U229" i="19" s="1"/>
  <c r="X233" i="16"/>
  <c r="AD233" i="16"/>
  <c r="AA233" i="16"/>
  <c r="Y233" i="16"/>
  <c r="Z233" i="16" s="1"/>
  <c r="AE233" i="16" s="1"/>
  <c r="AB233" i="16"/>
  <c r="P242" i="17" l="1"/>
  <c r="N242" i="17"/>
  <c r="Q242" i="17" s="1"/>
  <c r="R242" i="17" s="1"/>
  <c r="S242" i="17" s="1"/>
  <c r="K242" i="20"/>
  <c r="P242" i="20"/>
  <c r="N242" i="20"/>
  <c r="H229" i="19"/>
  <c r="Y228" i="19"/>
  <c r="X228" i="19"/>
  <c r="AC233" i="16"/>
  <c r="AF233" i="16" s="1"/>
  <c r="AG233" i="16" s="1"/>
  <c r="AH233" i="16" s="1"/>
  <c r="T242" i="17" l="1"/>
  <c r="V242" i="17" s="1"/>
  <c r="G243" i="17"/>
  <c r="Q242" i="20"/>
  <c r="R242" i="20" s="1"/>
  <c r="S242" i="20" s="1"/>
  <c r="T242" i="20" s="1"/>
  <c r="I229" i="19"/>
  <c r="J229" i="19"/>
  <c r="L229" i="19"/>
  <c r="M229" i="19"/>
  <c r="O229" i="19"/>
  <c r="V234" i="16"/>
  <c r="AI233" i="16"/>
  <c r="AK233" i="16" s="1"/>
  <c r="U243" i="17" l="1"/>
  <c r="H243" i="17"/>
  <c r="K229" i="19"/>
  <c r="W242" i="17"/>
  <c r="X242" i="17" s="1"/>
  <c r="Y242" i="17"/>
  <c r="V242" i="20"/>
  <c r="W242" i="20" s="1"/>
  <c r="X242" i="20" s="1"/>
  <c r="G243" i="20"/>
  <c r="U243" i="20" s="1"/>
  <c r="Y242" i="20"/>
  <c r="N229" i="19"/>
  <c r="P229" i="19"/>
  <c r="Q229" i="19" s="1"/>
  <c r="R229" i="19" s="1"/>
  <c r="AN233" i="16"/>
  <c r="AL233" i="16"/>
  <c r="AM233" i="16" s="1"/>
  <c r="AJ234" i="16"/>
  <c r="W231" i="14"/>
  <c r="W234" i="16"/>
  <c r="I243" i="17" l="1"/>
  <c r="O243" i="17"/>
  <c r="L243" i="17"/>
  <c r="J243" i="17"/>
  <c r="K243" i="17" s="1"/>
  <c r="M243" i="17"/>
  <c r="H243" i="20"/>
  <c r="I243" i="20" s="1"/>
  <c r="M243" i="20"/>
  <c r="O243" i="20"/>
  <c r="S229" i="19"/>
  <c r="T229" i="19" s="1"/>
  <c r="V229" i="19" s="1"/>
  <c r="W229" i="19" s="1"/>
  <c r="Y234" i="16"/>
  <c r="X234" i="16"/>
  <c r="Z234" i="16" s="1"/>
  <c r="AA234" i="16"/>
  <c r="AC234" i="16" s="1"/>
  <c r="AD234" i="16"/>
  <c r="AB234" i="16"/>
  <c r="N243" i="17" l="1"/>
  <c r="P243" i="17"/>
  <c r="Q243" i="17" s="1"/>
  <c r="R243" i="17" s="1"/>
  <c r="S243" i="17" s="1"/>
  <c r="J243" i="20"/>
  <c r="K243" i="20" s="1"/>
  <c r="P243" i="20" s="1"/>
  <c r="L243" i="20"/>
  <c r="N243" i="20" s="1"/>
  <c r="X229" i="19"/>
  <c r="Y229" i="19"/>
  <c r="G230" i="19"/>
  <c r="U230" i="19" s="1"/>
  <c r="AE234" i="16"/>
  <c r="AF234" i="16" s="1"/>
  <c r="AG234" i="16" s="1"/>
  <c r="AH234" i="16" s="1"/>
  <c r="T243" i="17" l="1"/>
  <c r="V243" i="17" s="1"/>
  <c r="G244" i="17"/>
  <c r="Q243" i="20"/>
  <c r="R243" i="20" s="1"/>
  <c r="S243" i="20" s="1"/>
  <c r="H230" i="19"/>
  <c r="V235" i="16"/>
  <c r="AI234" i="16"/>
  <c r="AK234" i="16" s="1"/>
  <c r="G244" i="20" l="1"/>
  <c r="U244" i="20" s="1"/>
  <c r="T243" i="20"/>
  <c r="H244" i="17"/>
  <c r="U244" i="17"/>
  <c r="Y243" i="17"/>
  <c r="W243" i="17"/>
  <c r="X243" i="17" s="1"/>
  <c r="V243" i="20"/>
  <c r="W243" i="20" s="1"/>
  <c r="J230" i="19"/>
  <c r="M230" i="19"/>
  <c r="O230" i="19"/>
  <c r="I230" i="19"/>
  <c r="L230" i="19"/>
  <c r="AL234" i="16"/>
  <c r="AM234" i="16" s="1"/>
  <c r="AN234" i="16"/>
  <c r="AJ235" i="16"/>
  <c r="W232" i="14"/>
  <c r="W235" i="16"/>
  <c r="I244" i="17" l="1"/>
  <c r="J244" i="17"/>
  <c r="K244" i="17" s="1"/>
  <c r="L244" i="17"/>
  <c r="M244" i="17"/>
  <c r="O244" i="17"/>
  <c r="Y243" i="20"/>
  <c r="X243" i="20"/>
  <c r="H244" i="20"/>
  <c r="N230" i="19"/>
  <c r="K230" i="19"/>
  <c r="P230" i="19" s="1"/>
  <c r="Q230" i="19" s="1"/>
  <c r="R230" i="19" s="1"/>
  <c r="S230" i="19" s="1"/>
  <c r="AD235" i="16"/>
  <c r="Y235" i="16"/>
  <c r="X235" i="16"/>
  <c r="AB235" i="16"/>
  <c r="AA235" i="16"/>
  <c r="N244" i="17" l="1"/>
  <c r="P244" i="17"/>
  <c r="Q244" i="17" s="1"/>
  <c r="R244" i="17" s="1"/>
  <c r="S244" i="17" s="1"/>
  <c r="L244" i="20"/>
  <c r="O244" i="20"/>
  <c r="J244" i="20"/>
  <c r="M244" i="20"/>
  <c r="I244" i="20"/>
  <c r="T230" i="19"/>
  <c r="V230" i="19" s="1"/>
  <c r="W230" i="19" s="1"/>
  <c r="G231" i="19"/>
  <c r="U231" i="19" s="1"/>
  <c r="Z235" i="16"/>
  <c r="AE235" i="16" s="1"/>
  <c r="AC235" i="16"/>
  <c r="T244" i="17" l="1"/>
  <c r="V244" i="17" s="1"/>
  <c r="G245" i="17"/>
  <c r="K244" i="20"/>
  <c r="P244" i="20"/>
  <c r="N244" i="20"/>
  <c r="H231" i="19"/>
  <c r="Y230" i="19"/>
  <c r="X230" i="19"/>
  <c r="AF235" i="16"/>
  <c r="AG235" i="16" s="1"/>
  <c r="AH235" i="16" s="1"/>
  <c r="V236" i="16" s="1"/>
  <c r="U245" i="17" l="1"/>
  <c r="H245" i="17"/>
  <c r="W244" i="17"/>
  <c r="X244" i="17" s="1"/>
  <c r="Y244" i="17"/>
  <c r="Q244" i="20"/>
  <c r="R244" i="20" s="1"/>
  <c r="S244" i="20" s="1"/>
  <c r="T244" i="20" s="1"/>
  <c r="O231" i="19"/>
  <c r="L231" i="19"/>
  <c r="I231" i="19"/>
  <c r="J231" i="19"/>
  <c r="K231" i="19" s="1"/>
  <c r="M231" i="19"/>
  <c r="AI235" i="16"/>
  <c r="AK235" i="16" s="1"/>
  <c r="AL235" i="16"/>
  <c r="AM235" i="16" s="1"/>
  <c r="AN235" i="16"/>
  <c r="AJ236" i="16"/>
  <c r="W233" i="14"/>
  <c r="W236" i="16"/>
  <c r="M245" i="17" l="1"/>
  <c r="L245" i="17"/>
  <c r="J245" i="17"/>
  <c r="K245" i="17" s="1"/>
  <c r="O245" i="17"/>
  <c r="I245" i="17"/>
  <c r="V244" i="20"/>
  <c r="G245" i="20"/>
  <c r="U245" i="20" s="1"/>
  <c r="Y244" i="20"/>
  <c r="N231" i="19"/>
  <c r="P231" i="19"/>
  <c r="Q231" i="19" s="1"/>
  <c r="R231" i="19" s="1"/>
  <c r="S231" i="19" s="1"/>
  <c r="AA236" i="16"/>
  <c r="AB236" i="16"/>
  <c r="Y236" i="16"/>
  <c r="X236" i="16"/>
  <c r="AD236" i="16"/>
  <c r="P245" i="17" l="1"/>
  <c r="N245" i="17"/>
  <c r="W244" i="20"/>
  <c r="X244" i="20" s="1"/>
  <c r="H245" i="20"/>
  <c r="J245" i="20" s="1"/>
  <c r="T231" i="19"/>
  <c r="V231" i="19" s="1"/>
  <c r="W231" i="19" s="1"/>
  <c r="G232" i="19"/>
  <c r="U232" i="19" s="1"/>
  <c r="Z236" i="16"/>
  <c r="AE236" i="16" s="1"/>
  <c r="AC236" i="16"/>
  <c r="AF236" i="16" s="1"/>
  <c r="AG236" i="16" s="1"/>
  <c r="AH236" i="16" s="1"/>
  <c r="Q245" i="17" l="1"/>
  <c r="R245" i="17" s="1"/>
  <c r="S245" i="17" s="1"/>
  <c r="I245" i="20"/>
  <c r="O245" i="20"/>
  <c r="T245" i="17"/>
  <c r="V245" i="17" s="1"/>
  <c r="G246" i="17"/>
  <c r="L245" i="20"/>
  <c r="M245" i="20"/>
  <c r="N245" i="20" s="1"/>
  <c r="K245" i="20"/>
  <c r="P245" i="20" s="1"/>
  <c r="H232" i="19"/>
  <c r="X231" i="19"/>
  <c r="Y231" i="19"/>
  <c r="V237" i="16"/>
  <c r="AI236" i="16"/>
  <c r="AK236" i="16" s="1"/>
  <c r="U246" i="17" l="1"/>
  <c r="H246" i="17"/>
  <c r="Y245" i="17"/>
  <c r="W245" i="17"/>
  <c r="X245" i="17" s="1"/>
  <c r="Q245" i="20"/>
  <c r="R245" i="20" s="1"/>
  <c r="S245" i="20" s="1"/>
  <c r="J232" i="19"/>
  <c r="I232" i="19"/>
  <c r="O232" i="19"/>
  <c r="L232" i="19"/>
  <c r="N232" i="19" s="1"/>
  <c r="M232" i="19"/>
  <c r="AL236" i="16"/>
  <c r="AM236" i="16" s="1"/>
  <c r="AN236" i="16"/>
  <c r="AJ237" i="16"/>
  <c r="W234" i="14"/>
  <c r="W237" i="16"/>
  <c r="G246" i="20" l="1"/>
  <c r="U246" i="20" s="1"/>
  <c r="T245" i="20"/>
  <c r="M246" i="17"/>
  <c r="I246" i="17"/>
  <c r="O246" i="17"/>
  <c r="J246" i="17"/>
  <c r="L246" i="17"/>
  <c r="V245" i="20"/>
  <c r="W245" i="20" s="1"/>
  <c r="X245" i="20" s="1"/>
  <c r="H246" i="20"/>
  <c r="K232" i="19"/>
  <c r="P232" i="19" s="1"/>
  <c r="Q232" i="19" s="1"/>
  <c r="R232" i="19" s="1"/>
  <c r="S232" i="19" s="1"/>
  <c r="AA237" i="16"/>
  <c r="AB237" i="16"/>
  <c r="X237" i="16"/>
  <c r="AD237" i="16"/>
  <c r="Y237" i="16"/>
  <c r="N246" i="17" l="1"/>
  <c r="Y245" i="20"/>
  <c r="K246" i="17"/>
  <c r="P246" i="17"/>
  <c r="Q246" i="17" s="1"/>
  <c r="R246" i="17" s="1"/>
  <c r="S246" i="17" s="1"/>
  <c r="J246" i="20"/>
  <c r="M246" i="20"/>
  <c r="I246" i="20"/>
  <c r="L246" i="20"/>
  <c r="O246" i="20"/>
  <c r="T232" i="19"/>
  <c r="V232" i="19" s="1"/>
  <c r="W232" i="19" s="1"/>
  <c r="G233" i="19"/>
  <c r="U233" i="19" s="1"/>
  <c r="AC237" i="16"/>
  <c r="Z237" i="16"/>
  <c r="AE237" i="16" s="1"/>
  <c r="AF237" i="16" s="1"/>
  <c r="AG237" i="16" s="1"/>
  <c r="AH237" i="16" s="1"/>
  <c r="T246" i="17" l="1"/>
  <c r="V246" i="17" s="1"/>
  <c r="G247" i="17"/>
  <c r="K246" i="20"/>
  <c r="P246" i="20" s="1"/>
  <c r="N246" i="20"/>
  <c r="H233" i="19"/>
  <c r="X232" i="19"/>
  <c r="Y232" i="19"/>
  <c r="V238" i="16"/>
  <c r="AI237" i="16"/>
  <c r="AK237" i="16" s="1"/>
  <c r="H247" i="17" l="1"/>
  <c r="U247" i="17"/>
  <c r="W246" i="17"/>
  <c r="X246" i="17" s="1"/>
  <c r="Y246" i="17"/>
  <c r="Q246" i="20"/>
  <c r="R246" i="20" s="1"/>
  <c r="S246" i="20" s="1"/>
  <c r="T246" i="20" s="1"/>
  <c r="M233" i="19"/>
  <c r="L233" i="19"/>
  <c r="J233" i="19"/>
  <c r="O233" i="19"/>
  <c r="I233" i="19"/>
  <c r="AL237" i="16"/>
  <c r="AM237" i="16" s="1"/>
  <c r="AN237" i="16"/>
  <c r="AJ238" i="16"/>
  <c r="W235" i="14"/>
  <c r="W238" i="16"/>
  <c r="K233" i="19" l="1"/>
  <c r="P233" i="19" s="1"/>
  <c r="J247" i="17"/>
  <c r="O247" i="17"/>
  <c r="I247" i="17"/>
  <c r="L247" i="17"/>
  <c r="M247" i="17"/>
  <c r="V246" i="20"/>
  <c r="W246" i="20" s="1"/>
  <c r="X246" i="20" s="1"/>
  <c r="G247" i="20"/>
  <c r="Y246" i="20"/>
  <c r="N233" i="19"/>
  <c r="Q233" i="19" s="1"/>
  <c r="R233" i="19" s="1"/>
  <c r="Y238" i="16"/>
  <c r="AA238" i="16"/>
  <c r="AD238" i="16"/>
  <c r="AB238" i="16"/>
  <c r="X238" i="16"/>
  <c r="N247" i="17" l="1"/>
  <c r="H247" i="20"/>
  <c r="U247" i="20"/>
  <c r="K247" i="17"/>
  <c r="P247" i="17" s="1"/>
  <c r="Q247" i="17" s="1"/>
  <c r="R247" i="17" s="1"/>
  <c r="S247" i="17" s="1"/>
  <c r="M247" i="20"/>
  <c r="I247" i="20"/>
  <c r="L247" i="20"/>
  <c r="O247" i="20"/>
  <c r="J247" i="20"/>
  <c r="S233" i="19"/>
  <c r="T233" i="19" s="1"/>
  <c r="V233" i="19" s="1"/>
  <c r="W233" i="19" s="1"/>
  <c r="AC238" i="16"/>
  <c r="Z238" i="16"/>
  <c r="AE238" i="16" s="1"/>
  <c r="AF238" i="16" s="1"/>
  <c r="AG238" i="16" s="1"/>
  <c r="AH238" i="16" s="1"/>
  <c r="T247" i="17" l="1"/>
  <c r="V247" i="17" s="1"/>
  <c r="G248" i="17"/>
  <c r="N247" i="20"/>
  <c r="K247" i="20"/>
  <c r="P247" i="20" s="1"/>
  <c r="Q247" i="20" s="1"/>
  <c r="R247" i="20" s="1"/>
  <c r="S247" i="20" s="1"/>
  <c r="Y233" i="19"/>
  <c r="X233" i="19"/>
  <c r="G234" i="19"/>
  <c r="U234" i="19" s="1"/>
  <c r="V239" i="16"/>
  <c r="AI238" i="16"/>
  <c r="AK238" i="16" s="1"/>
  <c r="G248" i="20" l="1"/>
  <c r="U248" i="20" s="1"/>
  <c r="T247" i="20"/>
  <c r="U248" i="17"/>
  <c r="H248" i="17"/>
  <c r="Y247" i="17"/>
  <c r="W247" i="17"/>
  <c r="X247" i="17" s="1"/>
  <c r="V247" i="20"/>
  <c r="W247" i="20" s="1"/>
  <c r="H234" i="19"/>
  <c r="AN238" i="16"/>
  <c r="AL238" i="16"/>
  <c r="AM238" i="16" s="1"/>
  <c r="AJ239" i="16"/>
  <c r="W239" i="16"/>
  <c r="W236" i="14"/>
  <c r="M248" i="17" l="1"/>
  <c r="I248" i="17"/>
  <c r="O248" i="17"/>
  <c r="J248" i="17"/>
  <c r="K248" i="17" s="1"/>
  <c r="L248" i="17"/>
  <c r="Y247" i="20"/>
  <c r="X247" i="20"/>
  <c r="H248" i="20"/>
  <c r="L234" i="19"/>
  <c r="M234" i="19"/>
  <c r="J234" i="19"/>
  <c r="I234" i="19"/>
  <c r="O234" i="19"/>
  <c r="X239" i="16"/>
  <c r="AA239" i="16"/>
  <c r="Y239" i="16"/>
  <c r="Z239" i="16" s="1"/>
  <c r="AD239" i="16"/>
  <c r="AB239" i="16"/>
  <c r="P248" i="17" l="1"/>
  <c r="N248" i="17"/>
  <c r="L248" i="20"/>
  <c r="O248" i="20"/>
  <c r="J248" i="20"/>
  <c r="K248" i="20" s="1"/>
  <c r="M248" i="20"/>
  <c r="I248" i="20"/>
  <c r="K234" i="19"/>
  <c r="P234" i="19"/>
  <c r="Q234" i="19" s="1"/>
  <c r="R234" i="19" s="1"/>
  <c r="S234" i="19" s="1"/>
  <c r="N234" i="19"/>
  <c r="AE239" i="16"/>
  <c r="AC239" i="16"/>
  <c r="Q248" i="17" l="1"/>
  <c r="R248" i="17" s="1"/>
  <c r="S248" i="17" s="1"/>
  <c r="T248" i="17" s="1"/>
  <c r="V248" i="17" s="1"/>
  <c r="G249" i="17"/>
  <c r="P248" i="20"/>
  <c r="N248" i="20"/>
  <c r="T234" i="19"/>
  <c r="V234" i="19" s="1"/>
  <c r="W234" i="19" s="1"/>
  <c r="G235" i="19"/>
  <c r="U235" i="19" s="1"/>
  <c r="AF239" i="16"/>
  <c r="AG239" i="16" s="1"/>
  <c r="AH239" i="16" s="1"/>
  <c r="U249" i="17" l="1"/>
  <c r="H249" i="17"/>
  <c r="Y248" i="17"/>
  <c r="W248" i="17"/>
  <c r="X248" i="17" s="1"/>
  <c r="Q248" i="20"/>
  <c r="R248" i="20" s="1"/>
  <c r="S248" i="20" s="1"/>
  <c r="T248" i="20" s="1"/>
  <c r="H235" i="19"/>
  <c r="X234" i="19"/>
  <c r="Y234" i="19"/>
  <c r="AI239" i="16"/>
  <c r="AK239" i="16" s="1"/>
  <c r="V240" i="16"/>
  <c r="I249" i="17" l="1"/>
  <c r="L249" i="17"/>
  <c r="M249" i="17"/>
  <c r="J249" i="17"/>
  <c r="K249" i="17" s="1"/>
  <c r="O249" i="17"/>
  <c r="V248" i="20"/>
  <c r="W248" i="20" s="1"/>
  <c r="G249" i="20"/>
  <c r="X248" i="20"/>
  <c r="O235" i="19"/>
  <c r="I235" i="19"/>
  <c r="M235" i="19"/>
  <c r="L235" i="19"/>
  <c r="J235" i="19"/>
  <c r="AL239" i="16"/>
  <c r="AM239" i="16" s="1"/>
  <c r="AN239" i="16"/>
  <c r="AJ240" i="16"/>
  <c r="W240" i="16"/>
  <c r="W237" i="14"/>
  <c r="K235" i="19" l="1"/>
  <c r="H249" i="20"/>
  <c r="J249" i="20" s="1"/>
  <c r="U249" i="20"/>
  <c r="N249" i="17"/>
  <c r="N235" i="19"/>
  <c r="Y248" i="20"/>
  <c r="P249" i="17"/>
  <c r="Q249" i="17" s="1"/>
  <c r="R249" i="17" s="1"/>
  <c r="S249" i="17" s="1"/>
  <c r="O249" i="20"/>
  <c r="M249" i="20"/>
  <c r="I249" i="20"/>
  <c r="L249" i="20"/>
  <c r="P235" i="19"/>
  <c r="Q235" i="19" s="1"/>
  <c r="R235" i="19" s="1"/>
  <c r="S235" i="19" s="1"/>
  <c r="Y240" i="16"/>
  <c r="AA240" i="16"/>
  <c r="AB240" i="16"/>
  <c r="AD240" i="16"/>
  <c r="X240" i="16"/>
  <c r="Z240" i="16" s="1"/>
  <c r="T249" i="17" l="1"/>
  <c r="V249" i="17" s="1"/>
  <c r="G250" i="17"/>
  <c r="K249" i="20"/>
  <c r="P249" i="20" s="1"/>
  <c r="Q249" i="20" s="1"/>
  <c r="R249" i="20" s="1"/>
  <c r="S249" i="20" s="1"/>
  <c r="N249" i="20"/>
  <c r="T235" i="19"/>
  <c r="V235" i="19" s="1"/>
  <c r="W235" i="19" s="1"/>
  <c r="G236" i="19"/>
  <c r="U236" i="19" s="1"/>
  <c r="AE240" i="16"/>
  <c r="AC240" i="16"/>
  <c r="G250" i="20" l="1"/>
  <c r="U250" i="20" s="1"/>
  <c r="T249" i="20"/>
  <c r="H250" i="17"/>
  <c r="U250" i="17"/>
  <c r="Y249" i="17"/>
  <c r="W249" i="17"/>
  <c r="X249" i="17" s="1"/>
  <c r="V249" i="20"/>
  <c r="W249" i="20" s="1"/>
  <c r="H236" i="19"/>
  <c r="Y235" i="19"/>
  <c r="X235" i="19"/>
  <c r="AF240" i="16"/>
  <c r="AG240" i="16" s="1"/>
  <c r="AH240" i="16" s="1"/>
  <c r="V241" i="16"/>
  <c r="AI240" i="16"/>
  <c r="AK240" i="16" s="1"/>
  <c r="O250" i="17" l="1"/>
  <c r="L250" i="17"/>
  <c r="M250" i="17"/>
  <c r="I250" i="17"/>
  <c r="J250" i="17"/>
  <c r="X249" i="20"/>
  <c r="Y249" i="20"/>
  <c r="H250" i="20"/>
  <c r="I236" i="19"/>
  <c r="M236" i="19"/>
  <c r="O236" i="19"/>
  <c r="J236" i="19"/>
  <c r="K236" i="19" s="1"/>
  <c r="L236" i="19"/>
  <c r="AL240" i="16"/>
  <c r="AM240" i="16" s="1"/>
  <c r="AN240" i="16"/>
  <c r="AJ241" i="16"/>
  <c r="W241" i="16"/>
  <c r="W238" i="14"/>
  <c r="N250" i="17" l="1"/>
  <c r="K250" i="17"/>
  <c r="P250" i="17" s="1"/>
  <c r="Q250" i="17" s="1"/>
  <c r="R250" i="17" s="1"/>
  <c r="S250" i="17" s="1"/>
  <c r="J250" i="20"/>
  <c r="M250" i="20"/>
  <c r="I250" i="20"/>
  <c r="L250" i="20"/>
  <c r="O250" i="20"/>
  <c r="P236" i="19"/>
  <c r="Q236" i="19" s="1"/>
  <c r="R236" i="19" s="1"/>
  <c r="S236" i="19" s="1"/>
  <c r="N236" i="19"/>
  <c r="AA241" i="16"/>
  <c r="AD241" i="16"/>
  <c r="Y241" i="16"/>
  <c r="X241" i="16"/>
  <c r="AB241" i="16"/>
  <c r="T250" i="17" l="1"/>
  <c r="V250" i="17" s="1"/>
  <c r="G251" i="17"/>
  <c r="N250" i="20"/>
  <c r="K250" i="20"/>
  <c r="P250" i="20" s="1"/>
  <c r="Q250" i="20" s="1"/>
  <c r="R250" i="20" s="1"/>
  <c r="S250" i="20" s="1"/>
  <c r="T236" i="19"/>
  <c r="V236" i="19" s="1"/>
  <c r="W236" i="19" s="1"/>
  <c r="G237" i="19"/>
  <c r="U237" i="19" s="1"/>
  <c r="AC241" i="16"/>
  <c r="Z241" i="16"/>
  <c r="AE241" i="16" s="1"/>
  <c r="AF241" i="16" s="1"/>
  <c r="AG241" i="16" s="1"/>
  <c r="AH241" i="16" s="1"/>
  <c r="G251" i="20" l="1"/>
  <c r="U251" i="20" s="1"/>
  <c r="T250" i="20"/>
  <c r="U251" i="17"/>
  <c r="H251" i="17"/>
  <c r="W250" i="17"/>
  <c r="X250" i="17" s="1"/>
  <c r="Y250" i="17"/>
  <c r="V250" i="20"/>
  <c r="W250" i="20" s="1"/>
  <c r="H237" i="19"/>
  <c r="Y236" i="19"/>
  <c r="X236" i="19"/>
  <c r="V242" i="16"/>
  <c r="AI241" i="16"/>
  <c r="AK241" i="16" s="1"/>
  <c r="I251" i="17" l="1"/>
  <c r="O251" i="17"/>
  <c r="L251" i="17"/>
  <c r="J251" i="17"/>
  <c r="K251" i="17" s="1"/>
  <c r="M251" i="17"/>
  <c r="Y250" i="20"/>
  <c r="X250" i="20"/>
  <c r="H251" i="20"/>
  <c r="L237" i="19"/>
  <c r="M237" i="19"/>
  <c r="O237" i="19"/>
  <c r="J237" i="19"/>
  <c r="K237" i="19" s="1"/>
  <c r="I237" i="19"/>
  <c r="AN241" i="16"/>
  <c r="AL241" i="16"/>
  <c r="AM241" i="16" s="1"/>
  <c r="AJ242" i="16"/>
  <c r="W239" i="14"/>
  <c r="W242" i="16"/>
  <c r="N251" i="17" l="1"/>
  <c r="P237" i="19"/>
  <c r="P251" i="17"/>
  <c r="Q251" i="17" s="1"/>
  <c r="R251" i="17" s="1"/>
  <c r="S251" i="17" s="1"/>
  <c r="M251" i="20"/>
  <c r="I251" i="20"/>
  <c r="L251" i="20"/>
  <c r="O251" i="20"/>
  <c r="J251" i="20"/>
  <c r="N237" i="19"/>
  <c r="AD242" i="16"/>
  <c r="X242" i="16"/>
  <c r="AB242" i="16"/>
  <c r="Y242" i="16"/>
  <c r="Z242" i="16" s="1"/>
  <c r="AA242" i="16"/>
  <c r="T251" i="17" l="1"/>
  <c r="V251" i="17" s="1"/>
  <c r="G252" i="17"/>
  <c r="Q237" i="19"/>
  <c r="R237" i="19" s="1"/>
  <c r="S237" i="19" s="1"/>
  <c r="G238" i="19" s="1"/>
  <c r="U238" i="19" s="1"/>
  <c r="K251" i="20"/>
  <c r="P251" i="20" s="1"/>
  <c r="N251" i="20"/>
  <c r="AC242" i="16"/>
  <c r="AE242" i="16"/>
  <c r="AF242" i="16" s="1"/>
  <c r="AG242" i="16" s="1"/>
  <c r="AH242" i="16" s="1"/>
  <c r="U252" i="17" l="1"/>
  <c r="H252" i="17"/>
  <c r="W251" i="17"/>
  <c r="X251" i="17" s="1"/>
  <c r="Y251" i="17"/>
  <c r="Q251" i="20"/>
  <c r="R251" i="20" s="1"/>
  <c r="S251" i="20" s="1"/>
  <c r="H238" i="19"/>
  <c r="T237" i="19"/>
  <c r="V237" i="19" s="1"/>
  <c r="W237" i="19" s="1"/>
  <c r="V243" i="16"/>
  <c r="AI242" i="16"/>
  <c r="AK242" i="16" s="1"/>
  <c r="G252" i="20" l="1"/>
  <c r="U252" i="20" s="1"/>
  <c r="T251" i="20"/>
  <c r="V251" i="20" s="1"/>
  <c r="J252" i="17"/>
  <c r="L252" i="17"/>
  <c r="N252" i="17" s="1"/>
  <c r="M252" i="17"/>
  <c r="I252" i="17"/>
  <c r="O252" i="17"/>
  <c r="H252" i="20"/>
  <c r="Y237" i="19"/>
  <c r="X237" i="19"/>
  <c r="J238" i="19"/>
  <c r="I238" i="19"/>
  <c r="M238" i="19"/>
  <c r="L238" i="19"/>
  <c r="O238" i="19"/>
  <c r="AL242" i="16"/>
  <c r="AM242" i="16" s="1"/>
  <c r="AN242" i="16"/>
  <c r="W243" i="16"/>
  <c r="AJ243" i="16"/>
  <c r="W240" i="14"/>
  <c r="K238" i="19" l="1"/>
  <c r="P238" i="19" s="1"/>
  <c r="W251" i="20"/>
  <c r="X251" i="20" s="1"/>
  <c r="Y251" i="20"/>
  <c r="K252" i="17"/>
  <c r="P252" i="17" s="1"/>
  <c r="Q252" i="17" s="1"/>
  <c r="R252" i="17" s="1"/>
  <c r="S252" i="17" s="1"/>
  <c r="L252" i="20"/>
  <c r="O252" i="20"/>
  <c r="J252" i="20"/>
  <c r="I252" i="20"/>
  <c r="M252" i="20"/>
  <c r="N238" i="19"/>
  <c r="X243" i="16"/>
  <c r="AA243" i="16"/>
  <c r="AD243" i="16"/>
  <c r="AB243" i="16"/>
  <c r="Y243" i="16"/>
  <c r="Q238" i="19" l="1"/>
  <c r="R238" i="19" s="1"/>
  <c r="S238" i="19" s="1"/>
  <c r="T252" i="17"/>
  <c r="V252" i="17" s="1"/>
  <c r="G253" i="17"/>
  <c r="K252" i="20"/>
  <c r="P252" i="20" s="1"/>
  <c r="N252" i="20"/>
  <c r="T238" i="19"/>
  <c r="V238" i="19" s="1"/>
  <c r="W238" i="19" s="1"/>
  <c r="G239" i="19"/>
  <c r="U239" i="19" s="1"/>
  <c r="AC243" i="16"/>
  <c r="Z243" i="16"/>
  <c r="AE243" i="16" s="1"/>
  <c r="AF243" i="16" s="1"/>
  <c r="AG243" i="16" s="1"/>
  <c r="AH243" i="16" s="1"/>
  <c r="U253" i="17" l="1"/>
  <c r="H253" i="17"/>
  <c r="W252" i="17"/>
  <c r="X252" i="17" s="1"/>
  <c r="Y252" i="17"/>
  <c r="Q252" i="20"/>
  <c r="R252" i="20" s="1"/>
  <c r="S252" i="20" s="1"/>
  <c r="H239" i="19"/>
  <c r="X238" i="19"/>
  <c r="Y238" i="19"/>
  <c r="V244" i="16"/>
  <c r="AI243" i="16"/>
  <c r="AK243" i="16" s="1"/>
  <c r="G253" i="20" l="1"/>
  <c r="U253" i="20" s="1"/>
  <c r="T252" i="20"/>
  <c r="M253" i="17"/>
  <c r="L253" i="17"/>
  <c r="N253" i="17" s="1"/>
  <c r="J253" i="17"/>
  <c r="I253" i="17"/>
  <c r="O253" i="17"/>
  <c r="V252" i="20"/>
  <c r="W252" i="20" s="1"/>
  <c r="M239" i="19"/>
  <c r="I239" i="19"/>
  <c r="L239" i="19"/>
  <c r="O239" i="19"/>
  <c r="P239" i="19" s="1"/>
  <c r="J239" i="19"/>
  <c r="K239" i="19" s="1"/>
  <c r="AL243" i="16"/>
  <c r="AM243" i="16" s="1"/>
  <c r="AN243" i="16"/>
  <c r="AJ244" i="16"/>
  <c r="W241" i="14"/>
  <c r="W244" i="16"/>
  <c r="K253" i="17" l="1"/>
  <c r="N239" i="19"/>
  <c r="P253" i="17"/>
  <c r="Q253" i="17" s="1"/>
  <c r="R253" i="17" s="1"/>
  <c r="S253" i="17" s="1"/>
  <c r="Q239" i="19"/>
  <c r="R239" i="19" s="1"/>
  <c r="S239" i="19" s="1"/>
  <c r="T239" i="19" s="1"/>
  <c r="V239" i="19" s="1"/>
  <c r="W239" i="19" s="1"/>
  <c r="X252" i="20"/>
  <c r="Y252" i="20"/>
  <c r="H253" i="20"/>
  <c r="AD244" i="16"/>
  <c r="AA244" i="16"/>
  <c r="AB244" i="16"/>
  <c r="Y244" i="16"/>
  <c r="Z244" i="16" s="1"/>
  <c r="AE244" i="16" s="1"/>
  <c r="X244" i="16"/>
  <c r="T253" i="17" l="1"/>
  <c r="V253" i="17" s="1"/>
  <c r="G254" i="17"/>
  <c r="G240" i="19"/>
  <c r="U240" i="19" s="1"/>
  <c r="O253" i="20"/>
  <c r="J253" i="20"/>
  <c r="M253" i="20"/>
  <c r="I253" i="20"/>
  <c r="L253" i="20"/>
  <c r="Y239" i="19"/>
  <c r="X239" i="19"/>
  <c r="AC244" i="16"/>
  <c r="AF244" i="16" s="1"/>
  <c r="AG244" i="16" s="1"/>
  <c r="AH244" i="16" s="1"/>
  <c r="U254" i="17" l="1"/>
  <c r="H254" i="17"/>
  <c r="H240" i="19"/>
  <c r="L240" i="19" s="1"/>
  <c r="Y253" i="17"/>
  <c r="W253" i="17"/>
  <c r="X253" i="17" s="1"/>
  <c r="N253" i="20"/>
  <c r="K253" i="20"/>
  <c r="P253" i="20" s="1"/>
  <c r="Q253" i="20" s="1"/>
  <c r="R253" i="20" s="1"/>
  <c r="S253" i="20" s="1"/>
  <c r="J240" i="19"/>
  <c r="V245" i="16"/>
  <c r="AI244" i="16"/>
  <c r="AK244" i="16" s="1"/>
  <c r="O240" i="19" l="1"/>
  <c r="O254" i="17"/>
  <c r="I254" i="17"/>
  <c r="J254" i="17"/>
  <c r="L254" i="17"/>
  <c r="M254" i="17"/>
  <c r="G254" i="20"/>
  <c r="U254" i="20" s="1"/>
  <c r="T253" i="20"/>
  <c r="V253" i="20" s="1"/>
  <c r="W253" i="20" s="1"/>
  <c r="M240" i="19"/>
  <c r="I240" i="19"/>
  <c r="K240" i="19" s="1"/>
  <c r="P240" i="19" s="1"/>
  <c r="N240" i="19"/>
  <c r="AL244" i="16"/>
  <c r="AM244" i="16" s="1"/>
  <c r="AN244" i="16"/>
  <c r="AJ245" i="16"/>
  <c r="W242" i="14"/>
  <c r="W245" i="16"/>
  <c r="Q240" i="19" l="1"/>
  <c r="R240" i="19" s="1"/>
  <c r="S240" i="19" s="1"/>
  <c r="N254" i="17"/>
  <c r="K254" i="17"/>
  <c r="P254" i="17" s="1"/>
  <c r="Q254" i="17" s="1"/>
  <c r="R254" i="17" s="1"/>
  <c r="S254" i="17" s="1"/>
  <c r="H254" i="20"/>
  <c r="X253" i="20"/>
  <c r="Y253" i="20"/>
  <c r="T240" i="19"/>
  <c r="V240" i="19" s="1"/>
  <c r="W240" i="19" s="1"/>
  <c r="G241" i="19"/>
  <c r="U241" i="19" s="1"/>
  <c r="AA245" i="16"/>
  <c r="AB245" i="16"/>
  <c r="AD245" i="16"/>
  <c r="X245" i="16"/>
  <c r="Y245" i="16"/>
  <c r="T254" i="17" l="1"/>
  <c r="V254" i="17" s="1"/>
  <c r="G255" i="17"/>
  <c r="J254" i="20"/>
  <c r="M254" i="20"/>
  <c r="I254" i="20"/>
  <c r="L254" i="20"/>
  <c r="O254" i="20"/>
  <c r="H241" i="19"/>
  <c r="Y240" i="19"/>
  <c r="X240" i="19"/>
  <c r="Z245" i="16"/>
  <c r="AE245" i="16" s="1"/>
  <c r="AC245" i="16"/>
  <c r="AF245" i="16" s="1"/>
  <c r="AG245" i="16" s="1"/>
  <c r="AH245" i="16" s="1"/>
  <c r="U255" i="17" l="1"/>
  <c r="H255" i="17"/>
  <c r="Y254" i="17"/>
  <c r="W254" i="17"/>
  <c r="X254" i="17" s="1"/>
  <c r="K254" i="20"/>
  <c r="P254" i="20" s="1"/>
  <c r="N254" i="20"/>
  <c r="O241" i="19"/>
  <c r="J241" i="19"/>
  <c r="I241" i="19"/>
  <c r="M241" i="19"/>
  <c r="L241" i="19"/>
  <c r="V246" i="16"/>
  <c r="AI245" i="16"/>
  <c r="AK245" i="16" s="1"/>
  <c r="J255" i="17" l="1"/>
  <c r="O255" i="17"/>
  <c r="I255" i="17"/>
  <c r="M255" i="17"/>
  <c r="L255" i="17"/>
  <c r="Q254" i="20"/>
  <c r="R254" i="20" s="1"/>
  <c r="S254" i="20" s="1"/>
  <c r="K241" i="19"/>
  <c r="P241" i="19" s="1"/>
  <c r="N241" i="19"/>
  <c r="AL245" i="16"/>
  <c r="AM245" i="16" s="1"/>
  <c r="AN245" i="16"/>
  <c r="AJ246" i="16"/>
  <c r="W246" i="16"/>
  <c r="W243" i="14"/>
  <c r="G255" i="20" l="1"/>
  <c r="U255" i="20" s="1"/>
  <c r="T254" i="20"/>
  <c r="P255" i="17"/>
  <c r="Q255" i="17" s="1"/>
  <c r="R255" i="17" s="1"/>
  <c r="S255" i="17" s="1"/>
  <c r="Q241" i="19"/>
  <c r="R241" i="19" s="1"/>
  <c r="S241" i="19" s="1"/>
  <c r="G242" i="19" s="1"/>
  <c r="U242" i="19" s="1"/>
  <c r="N255" i="17"/>
  <c r="K255" i="17"/>
  <c r="V254" i="20"/>
  <c r="W254" i="20" s="1"/>
  <c r="X254" i="20" s="1"/>
  <c r="Y254" i="20"/>
  <c r="H255" i="20"/>
  <c r="X246" i="16"/>
  <c r="AD246" i="16"/>
  <c r="AB246" i="16"/>
  <c r="Y246" i="16"/>
  <c r="Z246" i="16" s="1"/>
  <c r="AE246" i="16" s="1"/>
  <c r="AA246" i="16"/>
  <c r="T255" i="17" l="1"/>
  <c r="V255" i="17" s="1"/>
  <c r="G256" i="17"/>
  <c r="T241" i="19"/>
  <c r="V241" i="19" s="1"/>
  <c r="W241" i="19" s="1"/>
  <c r="X241" i="19" s="1"/>
  <c r="M255" i="20"/>
  <c r="I255" i="20"/>
  <c r="L255" i="20"/>
  <c r="O255" i="20"/>
  <c r="J255" i="20"/>
  <c r="H242" i="19"/>
  <c r="AC246" i="16"/>
  <c r="AF246" i="16" s="1"/>
  <c r="AG246" i="16" s="1"/>
  <c r="AH246" i="16" s="1"/>
  <c r="Y241" i="19" l="1"/>
  <c r="H256" i="17"/>
  <c r="U256" i="17"/>
  <c r="Y255" i="17"/>
  <c r="W255" i="17"/>
  <c r="X255" i="17" s="1"/>
  <c r="K255" i="20"/>
  <c r="P255" i="20"/>
  <c r="N255" i="20"/>
  <c r="M242" i="19"/>
  <c r="I242" i="19"/>
  <c r="O242" i="19"/>
  <c r="J242" i="19"/>
  <c r="K242" i="19" s="1"/>
  <c r="L242" i="19"/>
  <c r="V247" i="16"/>
  <c r="AI246" i="16"/>
  <c r="AK246" i="16" s="1"/>
  <c r="P242" i="19" l="1"/>
  <c r="L256" i="17"/>
  <c r="I256" i="17"/>
  <c r="M256" i="17"/>
  <c r="O256" i="17"/>
  <c r="J256" i="17"/>
  <c r="Q255" i="20"/>
  <c r="R255" i="20" s="1"/>
  <c r="S255" i="20" s="1"/>
  <c r="N242" i="19"/>
  <c r="Q242" i="19" s="1"/>
  <c r="R242" i="19" s="1"/>
  <c r="S242" i="19" s="1"/>
  <c r="AN246" i="16"/>
  <c r="AL246" i="16"/>
  <c r="AM246" i="16" s="1"/>
  <c r="AJ247" i="16"/>
  <c r="W244" i="14"/>
  <c r="W247" i="16"/>
  <c r="K256" i="17" l="1"/>
  <c r="G256" i="20"/>
  <c r="U256" i="20" s="1"/>
  <c r="T255" i="20"/>
  <c r="V255" i="20" s="1"/>
  <c r="W255" i="20" s="1"/>
  <c r="N256" i="17"/>
  <c r="P256" i="17"/>
  <c r="T242" i="19"/>
  <c r="V242" i="19" s="1"/>
  <c r="W242" i="19" s="1"/>
  <c r="G243" i="19"/>
  <c r="U243" i="19" s="1"/>
  <c r="AB247" i="16"/>
  <c r="AD247" i="16"/>
  <c r="X247" i="16"/>
  <c r="AA247" i="16"/>
  <c r="Y247" i="16"/>
  <c r="Q256" i="17" l="1"/>
  <c r="R256" i="17" s="1"/>
  <c r="S256" i="17" s="1"/>
  <c r="T256" i="17" s="1"/>
  <c r="V256" i="17" s="1"/>
  <c r="G257" i="17"/>
  <c r="H256" i="20"/>
  <c r="Y255" i="20"/>
  <c r="X255" i="20"/>
  <c r="H243" i="19"/>
  <c r="Y242" i="19"/>
  <c r="X242" i="19"/>
  <c r="Z247" i="16"/>
  <c r="AE247" i="16" s="1"/>
  <c r="AC247" i="16"/>
  <c r="AF247" i="16"/>
  <c r="AG247" i="16" s="1"/>
  <c r="AH247" i="16" s="1"/>
  <c r="U257" i="17" l="1"/>
  <c r="H257" i="17"/>
  <c r="Y256" i="17"/>
  <c r="W256" i="17"/>
  <c r="X256" i="17" s="1"/>
  <c r="L256" i="20"/>
  <c r="O256" i="20"/>
  <c r="J256" i="20"/>
  <c r="K256" i="20" s="1"/>
  <c r="M256" i="20"/>
  <c r="I256" i="20"/>
  <c r="J243" i="19"/>
  <c r="M243" i="19"/>
  <c r="I243" i="19"/>
  <c r="L243" i="19"/>
  <c r="O243" i="19"/>
  <c r="V248" i="16"/>
  <c r="AI247" i="16"/>
  <c r="AK247" i="16" s="1"/>
  <c r="N243" i="19" l="1"/>
  <c r="J257" i="17"/>
  <c r="O257" i="17"/>
  <c r="I257" i="17"/>
  <c r="L257" i="17"/>
  <c r="M257" i="17"/>
  <c r="P256" i="20"/>
  <c r="N256" i="20"/>
  <c r="K243" i="19"/>
  <c r="P243" i="19" s="1"/>
  <c r="Q243" i="19" s="1"/>
  <c r="R243" i="19" s="1"/>
  <c r="AJ248" i="16"/>
  <c r="W248" i="16"/>
  <c r="W245" i="14"/>
  <c r="AL247" i="16"/>
  <c r="AM247" i="16" s="1"/>
  <c r="AN247" i="16"/>
  <c r="N257" i="17" l="1"/>
  <c r="K257" i="17"/>
  <c r="P257" i="17" s="1"/>
  <c r="Q257" i="17" s="1"/>
  <c r="R257" i="17" s="1"/>
  <c r="S257" i="17" s="1"/>
  <c r="Q256" i="20"/>
  <c r="R256" i="20" s="1"/>
  <c r="S256" i="20" s="1"/>
  <c r="T256" i="20" s="1"/>
  <c r="S243" i="19"/>
  <c r="T243" i="19" s="1"/>
  <c r="V243" i="19" s="1"/>
  <c r="W243" i="19" s="1"/>
  <c r="X248" i="16"/>
  <c r="AB248" i="16"/>
  <c r="AD248" i="16"/>
  <c r="AA248" i="16"/>
  <c r="AC248" i="16" s="1"/>
  <c r="Y248" i="16"/>
  <c r="Z248" i="16" s="1"/>
  <c r="T257" i="17" l="1"/>
  <c r="V257" i="17" s="1"/>
  <c r="G258" i="17"/>
  <c r="V256" i="20"/>
  <c r="W256" i="20" s="1"/>
  <c r="X256" i="20" s="1"/>
  <c r="G257" i="20"/>
  <c r="U257" i="20" s="1"/>
  <c r="Y243" i="19"/>
  <c r="X243" i="19"/>
  <c r="G244" i="19"/>
  <c r="U244" i="19" s="1"/>
  <c r="AE248" i="16"/>
  <c r="AF248" i="16"/>
  <c r="AG248" i="16" s="1"/>
  <c r="AH248" i="16" s="1"/>
  <c r="Y256" i="20" l="1"/>
  <c r="H258" i="17"/>
  <c r="U258" i="17"/>
  <c r="W257" i="17"/>
  <c r="X257" i="17" s="1"/>
  <c r="Y257" i="17"/>
  <c r="H257" i="20"/>
  <c r="J257" i="20" s="1"/>
  <c r="O257" i="20"/>
  <c r="L257" i="20"/>
  <c r="H244" i="19"/>
  <c r="V249" i="16"/>
  <c r="AI248" i="16"/>
  <c r="AK248" i="16" s="1"/>
  <c r="I258" i="17" l="1"/>
  <c r="J258" i="17"/>
  <c r="K258" i="17" s="1"/>
  <c r="O258" i="17"/>
  <c r="P258" i="17" s="1"/>
  <c r="M258" i="17"/>
  <c r="L258" i="17"/>
  <c r="I257" i="20"/>
  <c r="M257" i="20"/>
  <c r="N257" i="20" s="1"/>
  <c r="K257" i="20"/>
  <c r="P257" i="20" s="1"/>
  <c r="L244" i="19"/>
  <c r="I244" i="19"/>
  <c r="O244" i="19"/>
  <c r="J244" i="19"/>
  <c r="K244" i="19" s="1"/>
  <c r="M244" i="19"/>
  <c r="AJ249" i="16"/>
  <c r="W246" i="14"/>
  <c r="W249" i="16"/>
  <c r="AL248" i="16"/>
  <c r="AM248" i="16" s="1"/>
  <c r="AN248" i="16"/>
  <c r="N258" i="17" l="1"/>
  <c r="Q258" i="17" s="1"/>
  <c r="R258" i="17" s="1"/>
  <c r="S258" i="17" s="1"/>
  <c r="Q257" i="20"/>
  <c r="R257" i="20" s="1"/>
  <c r="S257" i="20" s="1"/>
  <c r="P244" i="19"/>
  <c r="N244" i="19"/>
  <c r="AA249" i="16"/>
  <c r="AB249" i="16"/>
  <c r="X249" i="16"/>
  <c r="AD249" i="16"/>
  <c r="Y249" i="16"/>
  <c r="Q244" i="19" l="1"/>
  <c r="R244" i="19" s="1"/>
  <c r="S244" i="19" s="1"/>
  <c r="T258" i="17"/>
  <c r="V258" i="17" s="1"/>
  <c r="G259" i="17"/>
  <c r="G258" i="20"/>
  <c r="U258" i="20" s="1"/>
  <c r="T257" i="20"/>
  <c r="V257" i="20" s="1"/>
  <c r="T244" i="19"/>
  <c r="V244" i="19" s="1"/>
  <c r="W244" i="19" s="1"/>
  <c r="G245" i="19"/>
  <c r="U245" i="19" s="1"/>
  <c r="Z249" i="16"/>
  <c r="AE249" i="16" s="1"/>
  <c r="AC249" i="16"/>
  <c r="W257" i="20" l="1"/>
  <c r="X257" i="20" s="1"/>
  <c r="Y257" i="20"/>
  <c r="H259" i="17"/>
  <c r="U259" i="17"/>
  <c r="H258" i="20"/>
  <c r="J258" i="20" s="1"/>
  <c r="Y258" i="17"/>
  <c r="W258" i="17"/>
  <c r="X258" i="17" s="1"/>
  <c r="M258" i="20"/>
  <c r="I258" i="20"/>
  <c r="L258" i="20"/>
  <c r="H245" i="19"/>
  <c r="X244" i="19"/>
  <c r="Y244" i="19"/>
  <c r="AF249" i="16"/>
  <c r="AG249" i="16" s="1"/>
  <c r="AH249" i="16" s="1"/>
  <c r="L259" i="17" l="1"/>
  <c r="I259" i="17"/>
  <c r="M259" i="17"/>
  <c r="O259" i="17"/>
  <c r="J259" i="17"/>
  <c r="O258" i="20"/>
  <c r="K258" i="20"/>
  <c r="P258" i="20" s="1"/>
  <c r="N258" i="20"/>
  <c r="J245" i="19"/>
  <c r="I245" i="19"/>
  <c r="O245" i="19"/>
  <c r="M245" i="19"/>
  <c r="L245" i="19"/>
  <c r="V250" i="16"/>
  <c r="AI249" i="16"/>
  <c r="AK249" i="16" s="1"/>
  <c r="K259" i="17" l="1"/>
  <c r="P259" i="17"/>
  <c r="N259" i="17"/>
  <c r="Q258" i="20"/>
  <c r="R258" i="20" s="1"/>
  <c r="S258" i="20" s="1"/>
  <c r="T258" i="20" s="1"/>
  <c r="N245" i="19"/>
  <c r="K245" i="19"/>
  <c r="P245" i="19" s="1"/>
  <c r="AN249" i="16"/>
  <c r="AL249" i="16"/>
  <c r="AM249" i="16" s="1"/>
  <c r="AJ250" i="16"/>
  <c r="W247" i="14"/>
  <c r="W250" i="16"/>
  <c r="Q245" i="19" l="1"/>
  <c r="R245" i="19" s="1"/>
  <c r="Q259" i="17"/>
  <c r="R259" i="17" s="1"/>
  <c r="S259" i="17" s="1"/>
  <c r="V258" i="20"/>
  <c r="W258" i="20" s="1"/>
  <c r="X258" i="20" s="1"/>
  <c r="G259" i="20"/>
  <c r="U259" i="20" s="1"/>
  <c r="S245" i="19"/>
  <c r="G246" i="19" s="1"/>
  <c r="U246" i="19" s="1"/>
  <c r="AA250" i="16"/>
  <c r="X250" i="16"/>
  <c r="Y250" i="16"/>
  <c r="Z250" i="16" s="1"/>
  <c r="AB250" i="16"/>
  <c r="AD250" i="16"/>
  <c r="T259" i="17" l="1"/>
  <c r="V259" i="17" s="1"/>
  <c r="G260" i="17"/>
  <c r="Y258" i="20"/>
  <c r="H259" i="20"/>
  <c r="I259" i="20" s="1"/>
  <c r="H246" i="19"/>
  <c r="T245" i="19"/>
  <c r="V245" i="19" s="1"/>
  <c r="W245" i="19" s="1"/>
  <c r="AE250" i="16"/>
  <c r="AC250" i="16"/>
  <c r="U260" i="17" l="1"/>
  <c r="H260" i="17"/>
  <c r="O259" i="20"/>
  <c r="M259" i="20"/>
  <c r="W259" i="17"/>
  <c r="X259" i="17" s="1"/>
  <c r="Y259" i="17"/>
  <c r="J259" i="20"/>
  <c r="K259" i="20" s="1"/>
  <c r="P259" i="20" s="1"/>
  <c r="L259" i="20"/>
  <c r="Y245" i="19"/>
  <c r="X245" i="19"/>
  <c r="J246" i="19"/>
  <c r="L246" i="19"/>
  <c r="I246" i="19"/>
  <c r="O246" i="19"/>
  <c r="M246" i="19"/>
  <c r="AF250" i="16"/>
  <c r="AG250" i="16" s="1"/>
  <c r="AH250" i="16" s="1"/>
  <c r="N246" i="19" l="1"/>
  <c r="M260" i="17"/>
  <c r="I260" i="17"/>
  <c r="L260" i="17"/>
  <c r="J260" i="17"/>
  <c r="O260" i="17"/>
  <c r="K246" i="19"/>
  <c r="P246" i="19" s="1"/>
  <c r="Q246" i="19" s="1"/>
  <c r="R246" i="19" s="1"/>
  <c r="S246" i="19" s="1"/>
  <c r="N259" i="20"/>
  <c r="Q259" i="20" s="1"/>
  <c r="R259" i="20" s="1"/>
  <c r="S259" i="20" s="1"/>
  <c r="V251" i="16"/>
  <c r="AI250" i="16"/>
  <c r="AK250" i="16" s="1"/>
  <c r="G260" i="20" l="1"/>
  <c r="U260" i="20" s="1"/>
  <c r="T259" i="20"/>
  <c r="V259" i="20" s="1"/>
  <c r="W259" i="20" s="1"/>
  <c r="K260" i="17"/>
  <c r="P260" i="17"/>
  <c r="N260" i="17"/>
  <c r="Y259" i="20"/>
  <c r="X259" i="20"/>
  <c r="H260" i="20"/>
  <c r="T246" i="19"/>
  <c r="V246" i="19" s="1"/>
  <c r="W246" i="19" s="1"/>
  <c r="G247" i="19"/>
  <c r="U247" i="19" s="1"/>
  <c r="AL250" i="16"/>
  <c r="AM250" i="16" s="1"/>
  <c r="AN250" i="16"/>
  <c r="AJ251" i="16"/>
  <c r="W251" i="16"/>
  <c r="W248" i="14"/>
  <c r="Q260" i="17" l="1"/>
  <c r="R260" i="17" s="1"/>
  <c r="S260" i="17" s="1"/>
  <c r="L260" i="20"/>
  <c r="O260" i="20"/>
  <c r="J260" i="20"/>
  <c r="M260" i="20"/>
  <c r="I260" i="20"/>
  <c r="H247" i="19"/>
  <c r="Y246" i="19"/>
  <c r="X246" i="19"/>
  <c r="X251" i="16"/>
  <c r="Y251" i="16"/>
  <c r="Z251" i="16" s="1"/>
  <c r="AD251" i="16"/>
  <c r="AB251" i="16"/>
  <c r="AA251" i="16"/>
  <c r="T260" i="17" l="1"/>
  <c r="V260" i="17" s="1"/>
  <c r="G261" i="17"/>
  <c r="K260" i="20"/>
  <c r="P260" i="20" s="1"/>
  <c r="Q260" i="20" s="1"/>
  <c r="R260" i="20" s="1"/>
  <c r="S260" i="20" s="1"/>
  <c r="N260" i="20"/>
  <c r="M247" i="19"/>
  <c r="J247" i="19"/>
  <c r="I247" i="19"/>
  <c r="O247" i="19"/>
  <c r="L247" i="19"/>
  <c r="AE251" i="16"/>
  <c r="AC251" i="16"/>
  <c r="AF251" i="16" s="1"/>
  <c r="AG251" i="16" s="1"/>
  <c r="AH251" i="16" s="1"/>
  <c r="G261" i="20" l="1"/>
  <c r="U261" i="20" s="1"/>
  <c r="T260" i="20"/>
  <c r="H261" i="17"/>
  <c r="U261" i="17"/>
  <c r="Y260" i="17"/>
  <c r="W260" i="17"/>
  <c r="X260" i="17" s="1"/>
  <c r="V260" i="20"/>
  <c r="W260" i="20" s="1"/>
  <c r="K247" i="19"/>
  <c r="P247" i="19" s="1"/>
  <c r="Q247" i="19" s="1"/>
  <c r="R247" i="19" s="1"/>
  <c r="N247" i="19"/>
  <c r="V252" i="16"/>
  <c r="AI251" i="16"/>
  <c r="AK251" i="16" s="1"/>
  <c r="I261" i="17" l="1"/>
  <c r="M261" i="17"/>
  <c r="O261" i="17"/>
  <c r="J261" i="17"/>
  <c r="K261" i="17" s="1"/>
  <c r="P261" i="17" s="1"/>
  <c r="L261" i="17"/>
  <c r="X260" i="20"/>
  <c r="Y260" i="20"/>
  <c r="H261" i="20"/>
  <c r="S247" i="19"/>
  <c r="G248" i="19" s="1"/>
  <c r="U248" i="19" s="1"/>
  <c r="AL251" i="16"/>
  <c r="AM251" i="16" s="1"/>
  <c r="AN251" i="16"/>
  <c r="AJ252" i="16"/>
  <c r="W249" i="14"/>
  <c r="W252" i="16"/>
  <c r="N261" i="17" l="1"/>
  <c r="Q261" i="17" s="1"/>
  <c r="R261" i="17" s="1"/>
  <c r="S261" i="17" s="1"/>
  <c r="O261" i="20"/>
  <c r="J261" i="20"/>
  <c r="M261" i="20"/>
  <c r="I261" i="20"/>
  <c r="L261" i="20"/>
  <c r="H248" i="19"/>
  <c r="T247" i="19"/>
  <c r="V247" i="19" s="1"/>
  <c r="W247" i="19" s="1"/>
  <c r="AD252" i="16"/>
  <c r="AA252" i="16"/>
  <c r="AB252" i="16"/>
  <c r="X252" i="16"/>
  <c r="Y252" i="16"/>
  <c r="T261" i="17" l="1"/>
  <c r="V261" i="17" s="1"/>
  <c r="G262" i="17"/>
  <c r="K261" i="20"/>
  <c r="P261" i="20" s="1"/>
  <c r="Q261" i="20" s="1"/>
  <c r="R261" i="20" s="1"/>
  <c r="S261" i="20" s="1"/>
  <c r="N261" i="20"/>
  <c r="Y247" i="19"/>
  <c r="X247" i="19"/>
  <c r="M248" i="19"/>
  <c r="J248" i="19"/>
  <c r="I248" i="19"/>
  <c r="L248" i="19"/>
  <c r="O248" i="19"/>
  <c r="AC252" i="16"/>
  <c r="Z252" i="16"/>
  <c r="AE252" i="16" s="1"/>
  <c r="AF252" i="16" s="1"/>
  <c r="AG252" i="16" s="1"/>
  <c r="AH252" i="16" s="1"/>
  <c r="G262" i="20" l="1"/>
  <c r="U262" i="20" s="1"/>
  <c r="T261" i="20"/>
  <c r="U262" i="17"/>
  <c r="H262" i="17"/>
  <c r="K248" i="19"/>
  <c r="W261" i="17"/>
  <c r="X261" i="17" s="1"/>
  <c r="Y261" i="17"/>
  <c r="V261" i="20"/>
  <c r="W261" i="20" s="1"/>
  <c r="N248" i="19"/>
  <c r="P248" i="19"/>
  <c r="Q248" i="19" s="1"/>
  <c r="R248" i="19" s="1"/>
  <c r="S248" i="19" s="1"/>
  <c r="V253" i="16"/>
  <c r="AI252" i="16"/>
  <c r="AK252" i="16" s="1"/>
  <c r="M262" i="17" l="1"/>
  <c r="J262" i="17"/>
  <c r="K262" i="17" s="1"/>
  <c r="O262" i="17"/>
  <c r="P262" i="17" s="1"/>
  <c r="L262" i="17"/>
  <c r="N262" i="17" s="1"/>
  <c r="I262" i="17"/>
  <c r="H262" i="20"/>
  <c r="X261" i="20"/>
  <c r="Y261" i="20"/>
  <c r="T248" i="19"/>
  <c r="V248" i="19" s="1"/>
  <c r="W248" i="19" s="1"/>
  <c r="G249" i="19"/>
  <c r="U249" i="19" s="1"/>
  <c r="AL252" i="16"/>
  <c r="AM252" i="16" s="1"/>
  <c r="AN252" i="16"/>
  <c r="AJ253" i="16"/>
  <c r="W250" i="14"/>
  <c r="W253" i="16"/>
  <c r="Q262" i="17" l="1"/>
  <c r="R262" i="17" s="1"/>
  <c r="S262" i="17" s="1"/>
  <c r="J262" i="20"/>
  <c r="M262" i="20"/>
  <c r="I262" i="20"/>
  <c r="L262" i="20"/>
  <c r="O262" i="20"/>
  <c r="H249" i="19"/>
  <c r="Y248" i="19"/>
  <c r="X248" i="19"/>
  <c r="X253" i="16"/>
  <c r="AB253" i="16"/>
  <c r="Y253" i="16"/>
  <c r="Z253" i="16" s="1"/>
  <c r="AD253" i="16"/>
  <c r="AA253" i="16"/>
  <c r="N262" i="20" l="1"/>
  <c r="T262" i="17"/>
  <c r="V262" i="17" s="1"/>
  <c r="G263" i="17"/>
  <c r="K262" i="20"/>
  <c r="P262" i="20" s="1"/>
  <c r="Q262" i="20" s="1"/>
  <c r="R262" i="20" s="1"/>
  <c r="S262" i="20" s="1"/>
  <c r="L249" i="19"/>
  <c r="M249" i="19"/>
  <c r="J249" i="19"/>
  <c r="K249" i="19" s="1"/>
  <c r="O249" i="19"/>
  <c r="I249" i="19"/>
  <c r="AC253" i="16"/>
  <c r="AE253" i="16"/>
  <c r="AF253" i="16" s="1"/>
  <c r="AG253" i="16" s="1"/>
  <c r="AH253" i="16" s="1"/>
  <c r="G263" i="20" l="1"/>
  <c r="U263" i="20" s="1"/>
  <c r="T262" i="20"/>
  <c r="U263" i="17"/>
  <c r="H263" i="17"/>
  <c r="Y262" i="17"/>
  <c r="W262" i="17"/>
  <c r="X262" i="17" s="1"/>
  <c r="P249" i="19"/>
  <c r="V262" i="20"/>
  <c r="W262" i="20" s="1"/>
  <c r="N249" i="19"/>
  <c r="V254" i="16"/>
  <c r="AI253" i="16"/>
  <c r="AK253" i="16" s="1"/>
  <c r="O263" i="17" l="1"/>
  <c r="J263" i="17"/>
  <c r="L263" i="17"/>
  <c r="N263" i="17" s="1"/>
  <c r="I263" i="17"/>
  <c r="M263" i="17"/>
  <c r="Q249" i="19"/>
  <c r="R249" i="19" s="1"/>
  <c r="S249" i="19" s="1"/>
  <c r="T249" i="19" s="1"/>
  <c r="V249" i="19" s="1"/>
  <c r="W249" i="19" s="1"/>
  <c r="Y262" i="20"/>
  <c r="X262" i="20"/>
  <c r="H263" i="20"/>
  <c r="AJ254" i="16"/>
  <c r="W251" i="14"/>
  <c r="W254" i="16"/>
  <c r="AL253" i="16"/>
  <c r="AM253" i="16" s="1"/>
  <c r="AN253" i="16"/>
  <c r="K263" i="17" l="1"/>
  <c r="P263" i="17" s="1"/>
  <c r="Q263" i="17" s="1"/>
  <c r="R263" i="17" s="1"/>
  <c r="S263" i="17" s="1"/>
  <c r="G250" i="19"/>
  <c r="U250" i="19" s="1"/>
  <c r="M263" i="20"/>
  <c r="I263" i="20"/>
  <c r="L263" i="20"/>
  <c r="O263" i="20"/>
  <c r="J263" i="20"/>
  <c r="H250" i="19"/>
  <c r="Y249" i="19"/>
  <c r="X249" i="19"/>
  <c r="AA254" i="16"/>
  <c r="Y254" i="16"/>
  <c r="AB254" i="16"/>
  <c r="X254" i="16"/>
  <c r="AD254" i="16"/>
  <c r="N263" i="20" l="1"/>
  <c r="T263" i="17"/>
  <c r="V263" i="17" s="1"/>
  <c r="G264" i="17"/>
  <c r="K263" i="20"/>
  <c r="P263" i="20" s="1"/>
  <c r="Q263" i="20" s="1"/>
  <c r="R263" i="20" s="1"/>
  <c r="S263" i="20" s="1"/>
  <c r="J250" i="19"/>
  <c r="I250" i="19"/>
  <c r="O250" i="19"/>
  <c r="L250" i="19"/>
  <c r="M250" i="19"/>
  <c r="Z254" i="16"/>
  <c r="AE254" i="16" s="1"/>
  <c r="AC254" i="16"/>
  <c r="G264" i="20" l="1"/>
  <c r="U264" i="20" s="1"/>
  <c r="T263" i="20"/>
  <c r="U264" i="17"/>
  <c r="H264" i="17"/>
  <c r="N250" i="19"/>
  <c r="Y263" i="17"/>
  <c r="W263" i="17"/>
  <c r="X263" i="17" s="1"/>
  <c r="V263" i="20"/>
  <c r="W263" i="20" s="1"/>
  <c r="K250" i="19"/>
  <c r="P250" i="19" s="1"/>
  <c r="Q250" i="19" s="1"/>
  <c r="R250" i="19" s="1"/>
  <c r="S250" i="19" s="1"/>
  <c r="AF254" i="16"/>
  <c r="AG254" i="16" s="1"/>
  <c r="AH254" i="16" s="1"/>
  <c r="O264" i="17" l="1"/>
  <c r="L264" i="17"/>
  <c r="M264" i="17"/>
  <c r="J264" i="17"/>
  <c r="K264" i="17" s="1"/>
  <c r="I264" i="17"/>
  <c r="Y263" i="20"/>
  <c r="X263" i="20"/>
  <c r="H264" i="20"/>
  <c r="T250" i="19"/>
  <c r="V250" i="19" s="1"/>
  <c r="W250" i="19" s="1"/>
  <c r="G251" i="19"/>
  <c r="U251" i="19" s="1"/>
  <c r="V255" i="16"/>
  <c r="AI254" i="16"/>
  <c r="AK254" i="16" s="1"/>
  <c r="N264" i="17" l="1"/>
  <c r="P264" i="17"/>
  <c r="Q264" i="17" s="1"/>
  <c r="R264" i="17" s="1"/>
  <c r="S264" i="17" s="1"/>
  <c r="L264" i="20"/>
  <c r="O264" i="20"/>
  <c r="J264" i="20"/>
  <c r="M264" i="20"/>
  <c r="I264" i="20"/>
  <c r="H251" i="19"/>
  <c r="X250" i="19"/>
  <c r="Y250" i="19"/>
  <c r="AN254" i="16"/>
  <c r="AL254" i="16"/>
  <c r="AM254" i="16" s="1"/>
  <c r="AJ255" i="16"/>
  <c r="W255" i="16"/>
  <c r="W252" i="14"/>
  <c r="T264" i="17" l="1"/>
  <c r="V264" i="17" s="1"/>
  <c r="G265" i="17"/>
  <c r="K264" i="20"/>
  <c r="P264" i="20"/>
  <c r="N264" i="20"/>
  <c r="I251" i="19"/>
  <c r="J251" i="19"/>
  <c r="K251" i="19" s="1"/>
  <c r="L251" i="19"/>
  <c r="N251" i="19" s="1"/>
  <c r="O251" i="19"/>
  <c r="M251" i="19"/>
  <c r="Y255" i="16"/>
  <c r="AD255" i="16"/>
  <c r="X255" i="16"/>
  <c r="AA255" i="16"/>
  <c r="AC255" i="16" s="1"/>
  <c r="AB255" i="16"/>
  <c r="H265" i="17" l="1"/>
  <c r="U265" i="17"/>
  <c r="P251" i="19"/>
  <c r="Q251" i="19" s="1"/>
  <c r="R251" i="19" s="1"/>
  <c r="S251" i="19" s="1"/>
  <c r="G252" i="19" s="1"/>
  <c r="U252" i="19" s="1"/>
  <c r="W264" i="17"/>
  <c r="X264" i="17" s="1"/>
  <c r="Y264" i="17"/>
  <c r="Q264" i="20"/>
  <c r="R264" i="20" s="1"/>
  <c r="S264" i="20" s="1"/>
  <c r="T264" i="20" s="1"/>
  <c r="Z255" i="16"/>
  <c r="AE255" i="16" s="1"/>
  <c r="AF255" i="16" s="1"/>
  <c r="AG255" i="16" s="1"/>
  <c r="AH255" i="16" s="1"/>
  <c r="T251" i="19" l="1"/>
  <c r="V251" i="19" s="1"/>
  <c r="W251" i="19" s="1"/>
  <c r="M265" i="17"/>
  <c r="I265" i="17"/>
  <c r="O265" i="17"/>
  <c r="J265" i="17"/>
  <c r="L265" i="17"/>
  <c r="N265" i="17" s="1"/>
  <c r="V264" i="20"/>
  <c r="W264" i="20" s="1"/>
  <c r="X264" i="20" s="1"/>
  <c r="G265" i="20"/>
  <c r="H252" i="19"/>
  <c r="Y251" i="19"/>
  <c r="X251" i="19"/>
  <c r="V256" i="16"/>
  <c r="AI255" i="16"/>
  <c r="AK255" i="16" s="1"/>
  <c r="H265" i="20" l="1"/>
  <c r="U265" i="20"/>
  <c r="Y264" i="20"/>
  <c r="K265" i="17"/>
  <c r="P265" i="17" s="1"/>
  <c r="Q265" i="17" s="1"/>
  <c r="R265" i="17" s="1"/>
  <c r="S265" i="17" s="1"/>
  <c r="O265" i="20"/>
  <c r="J265" i="20"/>
  <c r="M265" i="20"/>
  <c r="I265" i="20"/>
  <c r="L265" i="20"/>
  <c r="I252" i="19"/>
  <c r="O252" i="19"/>
  <c r="P252" i="19" s="1"/>
  <c r="L252" i="19"/>
  <c r="M252" i="19"/>
  <c r="J252" i="19"/>
  <c r="K252" i="19" s="1"/>
  <c r="AL255" i="16"/>
  <c r="AM255" i="16" s="1"/>
  <c r="AN255" i="16"/>
  <c r="AJ256" i="16"/>
  <c r="W256" i="16"/>
  <c r="W253" i="14"/>
  <c r="T265" i="17" l="1"/>
  <c r="V265" i="17" s="1"/>
  <c r="G266" i="17"/>
  <c r="K265" i="20"/>
  <c r="P265" i="20"/>
  <c r="N265" i="20"/>
  <c r="N252" i="19"/>
  <c r="Q252" i="19" s="1"/>
  <c r="R252" i="19" s="1"/>
  <c r="S252" i="19" s="1"/>
  <c r="Y256" i="16"/>
  <c r="AA256" i="16"/>
  <c r="AB256" i="16"/>
  <c r="X256" i="16"/>
  <c r="AD256" i="16"/>
  <c r="U266" i="17" l="1"/>
  <c r="H266" i="17"/>
  <c r="Y265" i="17"/>
  <c r="W265" i="17"/>
  <c r="X265" i="17" s="1"/>
  <c r="Q265" i="20"/>
  <c r="R265" i="20" s="1"/>
  <c r="S265" i="20" s="1"/>
  <c r="T252" i="19"/>
  <c r="V252" i="19" s="1"/>
  <c r="W252" i="19" s="1"/>
  <c r="G253" i="19"/>
  <c r="U253" i="19" s="1"/>
  <c r="Z256" i="16"/>
  <c r="AE256" i="16"/>
  <c r="AC256" i="16"/>
  <c r="G266" i="20" l="1"/>
  <c r="U266" i="20" s="1"/>
  <c r="T265" i="20"/>
  <c r="M266" i="17"/>
  <c r="J266" i="17"/>
  <c r="I266" i="17"/>
  <c r="L266" i="17"/>
  <c r="O266" i="17"/>
  <c r="V265" i="20"/>
  <c r="W265" i="20" s="1"/>
  <c r="H253" i="19"/>
  <c r="X252" i="19"/>
  <c r="Y252" i="19"/>
  <c r="AF256" i="16"/>
  <c r="AG256" i="16" s="1"/>
  <c r="AH256" i="16" s="1"/>
  <c r="K266" i="17" l="1"/>
  <c r="P266" i="17"/>
  <c r="N266" i="17"/>
  <c r="H266" i="20"/>
  <c r="X265" i="20"/>
  <c r="Y265" i="20"/>
  <c r="I253" i="19"/>
  <c r="J253" i="19"/>
  <c r="K253" i="19" s="1"/>
  <c r="O253" i="19"/>
  <c r="M253" i="19"/>
  <c r="L253" i="19"/>
  <c r="V257" i="16"/>
  <c r="AI256" i="16"/>
  <c r="AK256" i="16" s="1"/>
  <c r="Q266" i="17" l="1"/>
  <c r="R266" i="17" s="1"/>
  <c r="S266" i="17" s="1"/>
  <c r="P253" i="19"/>
  <c r="J266" i="20"/>
  <c r="M266" i="20"/>
  <c r="I266" i="20"/>
  <c r="L266" i="20"/>
  <c r="O266" i="20"/>
  <c r="N253" i="19"/>
  <c r="Q253" i="19" s="1"/>
  <c r="R253" i="19" s="1"/>
  <c r="S253" i="19" s="1"/>
  <c r="AL256" i="16"/>
  <c r="AM256" i="16" s="1"/>
  <c r="AN256" i="16"/>
  <c r="AJ257" i="16"/>
  <c r="W254" i="14"/>
  <c r="W257" i="16"/>
  <c r="N266" i="20" l="1"/>
  <c r="T266" i="17"/>
  <c r="V266" i="17" s="1"/>
  <c r="G267" i="17"/>
  <c r="K266" i="20"/>
  <c r="P266" i="20" s="1"/>
  <c r="Q266" i="20" s="1"/>
  <c r="R266" i="20" s="1"/>
  <c r="S266" i="20" s="1"/>
  <c r="T253" i="19"/>
  <c r="V253" i="19" s="1"/>
  <c r="W253" i="19" s="1"/>
  <c r="G254" i="19"/>
  <c r="U254" i="19" s="1"/>
  <c r="AB257" i="16"/>
  <c r="X257" i="16"/>
  <c r="AD257" i="16"/>
  <c r="AA257" i="16"/>
  <c r="Y257" i="16"/>
  <c r="G267" i="20" l="1"/>
  <c r="U267" i="20" s="1"/>
  <c r="T266" i="20"/>
  <c r="U267" i="17"/>
  <c r="H267" i="17"/>
  <c r="Y266" i="17"/>
  <c r="W266" i="17"/>
  <c r="X266" i="17" s="1"/>
  <c r="V266" i="20"/>
  <c r="W266" i="20" s="1"/>
  <c r="H254" i="19"/>
  <c r="Y253" i="19"/>
  <c r="X253" i="19"/>
  <c r="Z257" i="16"/>
  <c r="AE257" i="16" s="1"/>
  <c r="AC257" i="16"/>
  <c r="M267" i="17" l="1"/>
  <c r="I267" i="17"/>
  <c r="O267" i="17"/>
  <c r="J267" i="17"/>
  <c r="L267" i="17"/>
  <c r="H267" i="20"/>
  <c r="X266" i="20"/>
  <c r="Y266" i="20"/>
  <c r="M254" i="19"/>
  <c r="O254" i="19"/>
  <c r="I254" i="19"/>
  <c r="L254" i="19"/>
  <c r="N254" i="19" s="1"/>
  <c r="J254" i="19"/>
  <c r="AF257" i="16"/>
  <c r="AG257" i="16" s="1"/>
  <c r="AH257" i="16" s="1"/>
  <c r="K267" i="17" l="1"/>
  <c r="P267" i="17" s="1"/>
  <c r="N267" i="17"/>
  <c r="J267" i="20"/>
  <c r="M267" i="20"/>
  <c r="L267" i="20"/>
  <c r="O267" i="20"/>
  <c r="I267" i="20"/>
  <c r="K254" i="19"/>
  <c r="P254" i="19" s="1"/>
  <c r="Q254" i="19" s="1"/>
  <c r="R254" i="19" s="1"/>
  <c r="S254" i="19" s="1"/>
  <c r="V258" i="16"/>
  <c r="AI257" i="16"/>
  <c r="AK257" i="16" s="1"/>
  <c r="Q267" i="17" l="1"/>
  <c r="R267" i="17" s="1"/>
  <c r="S267" i="17" s="1"/>
  <c r="T267" i="17" s="1"/>
  <c r="V267" i="17" s="1"/>
  <c r="G268" i="17"/>
  <c r="N267" i="20"/>
  <c r="K267" i="20"/>
  <c r="P267" i="20" s="1"/>
  <c r="Q267" i="20" s="1"/>
  <c r="R267" i="20" s="1"/>
  <c r="S267" i="20" s="1"/>
  <c r="T254" i="19"/>
  <c r="V254" i="19" s="1"/>
  <c r="W254" i="19" s="1"/>
  <c r="G255" i="19"/>
  <c r="U255" i="19" s="1"/>
  <c r="AN257" i="16"/>
  <c r="AL257" i="16"/>
  <c r="AM257" i="16" s="1"/>
  <c r="AJ258" i="16"/>
  <c r="W258" i="16"/>
  <c r="W255" i="14"/>
  <c r="G268" i="20" l="1"/>
  <c r="U268" i="20" s="1"/>
  <c r="T267" i="20"/>
  <c r="U268" i="17"/>
  <c r="H268" i="17"/>
  <c r="W267" i="17"/>
  <c r="X267" i="17" s="1"/>
  <c r="Y267" i="17"/>
  <c r="V267" i="20"/>
  <c r="W267" i="20" s="1"/>
  <c r="H255" i="19"/>
  <c r="Y254" i="19"/>
  <c r="X254" i="19"/>
  <c r="AB258" i="16"/>
  <c r="X258" i="16"/>
  <c r="AA258" i="16"/>
  <c r="AC258" i="16" s="1"/>
  <c r="AD258" i="16"/>
  <c r="Y258" i="16"/>
  <c r="O268" i="17" l="1"/>
  <c r="J268" i="17"/>
  <c r="I268" i="17"/>
  <c r="L268" i="17"/>
  <c r="N268" i="17" s="1"/>
  <c r="M268" i="17"/>
  <c r="H268" i="20"/>
  <c r="X267" i="20"/>
  <c r="Y267" i="20"/>
  <c r="J255" i="19"/>
  <c r="I255" i="19"/>
  <c r="O255" i="19"/>
  <c r="L255" i="19"/>
  <c r="N255" i="19" s="1"/>
  <c r="M255" i="19"/>
  <c r="Z258" i="16"/>
  <c r="AE258" i="16" s="1"/>
  <c r="AF258" i="16" s="1"/>
  <c r="AG258" i="16" s="1"/>
  <c r="AH258" i="16" s="1"/>
  <c r="K268" i="17" l="1"/>
  <c r="P268" i="17"/>
  <c r="Q268" i="17" s="1"/>
  <c r="R268" i="17" s="1"/>
  <c r="S268" i="17" s="1"/>
  <c r="M268" i="20"/>
  <c r="I268" i="20"/>
  <c r="L268" i="20"/>
  <c r="O268" i="20"/>
  <c r="J268" i="20"/>
  <c r="K255" i="19"/>
  <c r="P255" i="19" s="1"/>
  <c r="Q255" i="19" s="1"/>
  <c r="R255" i="19" s="1"/>
  <c r="S255" i="19" s="1"/>
  <c r="V259" i="16"/>
  <c r="AI258" i="16"/>
  <c r="AK258" i="16" s="1"/>
  <c r="T268" i="17" l="1"/>
  <c r="V268" i="17" s="1"/>
  <c r="G269" i="17"/>
  <c r="N268" i="20"/>
  <c r="K268" i="20"/>
  <c r="P268" i="20" s="1"/>
  <c r="Q268" i="20" s="1"/>
  <c r="R268" i="20" s="1"/>
  <c r="S268" i="20" s="1"/>
  <c r="T255" i="19"/>
  <c r="V255" i="19" s="1"/>
  <c r="W255" i="19" s="1"/>
  <c r="G256" i="19"/>
  <c r="U256" i="19" s="1"/>
  <c r="AL258" i="16"/>
  <c r="AM258" i="16" s="1"/>
  <c r="AN258" i="16"/>
  <c r="AJ259" i="16"/>
  <c r="W256" i="14"/>
  <c r="W259" i="16"/>
  <c r="G269" i="20" l="1"/>
  <c r="U269" i="20" s="1"/>
  <c r="T268" i="20"/>
  <c r="U269" i="17"/>
  <c r="H269" i="17"/>
  <c r="Y268" i="17"/>
  <c r="W268" i="17"/>
  <c r="X268" i="17" s="1"/>
  <c r="V268" i="20"/>
  <c r="W268" i="20" s="1"/>
  <c r="H256" i="19"/>
  <c r="Y255" i="19"/>
  <c r="X255" i="19"/>
  <c r="X259" i="16"/>
  <c r="AB259" i="16"/>
  <c r="AA259" i="16"/>
  <c r="AC259" i="16" s="1"/>
  <c r="AD259" i="16"/>
  <c r="Y259" i="16"/>
  <c r="Z259" i="16" s="1"/>
  <c r="M269" i="17" l="1"/>
  <c r="I269" i="17"/>
  <c r="O269" i="17"/>
  <c r="J269" i="17"/>
  <c r="K269" i="17" s="1"/>
  <c r="L269" i="17"/>
  <c r="H269" i="20"/>
  <c r="Y268" i="20"/>
  <c r="X268" i="20"/>
  <c r="J256" i="19"/>
  <c r="L256" i="19"/>
  <c r="O256" i="19"/>
  <c r="M256" i="19"/>
  <c r="I256" i="19"/>
  <c r="AE259" i="16"/>
  <c r="AF259" i="16" s="1"/>
  <c r="AG259" i="16" s="1"/>
  <c r="AH259" i="16" s="1"/>
  <c r="P269" i="17" l="1"/>
  <c r="N269" i="17"/>
  <c r="L269" i="20"/>
  <c r="I269" i="20"/>
  <c r="M269" i="20"/>
  <c r="O269" i="20"/>
  <c r="J269" i="20"/>
  <c r="P256" i="19"/>
  <c r="Q256" i="19" s="1"/>
  <c r="R256" i="19" s="1"/>
  <c r="N256" i="19"/>
  <c r="K256" i="19"/>
  <c r="V260" i="16"/>
  <c r="AI259" i="16"/>
  <c r="AK259" i="16" s="1"/>
  <c r="Q269" i="17" l="1"/>
  <c r="R269" i="17" s="1"/>
  <c r="S269" i="17" s="1"/>
  <c r="T269" i="17" s="1"/>
  <c r="V269" i="17" s="1"/>
  <c r="G270" i="17"/>
  <c r="N269" i="20"/>
  <c r="K269" i="20"/>
  <c r="P269" i="20" s="1"/>
  <c r="S256" i="19"/>
  <c r="T256" i="19" s="1"/>
  <c r="V256" i="19" s="1"/>
  <c r="W256" i="19" s="1"/>
  <c r="AL259" i="16"/>
  <c r="AM259" i="16" s="1"/>
  <c r="AN259" i="16"/>
  <c r="AJ260" i="16"/>
  <c r="W260" i="16"/>
  <c r="W257" i="14"/>
  <c r="Q269" i="20" l="1"/>
  <c r="R269" i="20" s="1"/>
  <c r="S269" i="20" s="1"/>
  <c r="G270" i="20"/>
  <c r="U270" i="20" s="1"/>
  <c r="T269" i="20"/>
  <c r="V269" i="20" s="1"/>
  <c r="W269" i="20" s="1"/>
  <c r="H270" i="17"/>
  <c r="U270" i="17"/>
  <c r="W269" i="17"/>
  <c r="X269" i="17" s="1"/>
  <c r="Y269" i="17"/>
  <c r="X256" i="19"/>
  <c r="Y256" i="19"/>
  <c r="G257" i="19"/>
  <c r="U257" i="19" s="1"/>
  <c r="AA260" i="16"/>
  <c r="AB260" i="16"/>
  <c r="X260" i="16"/>
  <c r="Y260" i="16"/>
  <c r="AD260" i="16"/>
  <c r="O270" i="17" l="1"/>
  <c r="I270" i="17"/>
  <c r="L270" i="17"/>
  <c r="J270" i="17"/>
  <c r="K270" i="17" s="1"/>
  <c r="M270" i="17"/>
  <c r="H270" i="20"/>
  <c r="Y269" i="20"/>
  <c r="X269" i="20"/>
  <c r="H257" i="19"/>
  <c r="Z260" i="16"/>
  <c r="AE260" i="16"/>
  <c r="AC260" i="16"/>
  <c r="N270" i="17" l="1"/>
  <c r="P270" i="17"/>
  <c r="Q270" i="17" s="1"/>
  <c r="R270" i="17" s="1"/>
  <c r="S270" i="17" s="1"/>
  <c r="O270" i="20"/>
  <c r="I270" i="20"/>
  <c r="M270" i="20"/>
  <c r="L270" i="20"/>
  <c r="J270" i="20"/>
  <c r="M257" i="19"/>
  <c r="O257" i="19"/>
  <c r="I257" i="19"/>
  <c r="J257" i="19"/>
  <c r="K257" i="19" s="1"/>
  <c r="L257" i="19"/>
  <c r="AF260" i="16"/>
  <c r="AG260" i="16" s="1"/>
  <c r="AH260" i="16" s="1"/>
  <c r="T270" i="17" l="1"/>
  <c r="V270" i="17" s="1"/>
  <c r="G271" i="17"/>
  <c r="K270" i="20"/>
  <c r="P270" i="20" s="1"/>
  <c r="N270" i="20"/>
  <c r="P257" i="19"/>
  <c r="N257" i="19"/>
  <c r="V261" i="16"/>
  <c r="AI260" i="16"/>
  <c r="AK260" i="16" s="1"/>
  <c r="H271" i="17" l="1"/>
  <c r="U271" i="17"/>
  <c r="Y270" i="17"/>
  <c r="W270" i="17"/>
  <c r="X270" i="17" s="1"/>
  <c r="Q270" i="20"/>
  <c r="R270" i="20" s="1"/>
  <c r="S270" i="20" s="1"/>
  <c r="Q257" i="19"/>
  <c r="R257" i="19" s="1"/>
  <c r="S257" i="19" s="1"/>
  <c r="AL260" i="16"/>
  <c r="AM260" i="16" s="1"/>
  <c r="AN260" i="16"/>
  <c r="AJ261" i="16"/>
  <c r="W261" i="16"/>
  <c r="W258" i="14"/>
  <c r="G271" i="20" l="1"/>
  <c r="U271" i="20" s="1"/>
  <c r="T270" i="20"/>
  <c r="I271" i="17"/>
  <c r="M271" i="17"/>
  <c r="O271" i="17"/>
  <c r="J271" i="17"/>
  <c r="L271" i="17"/>
  <c r="V270" i="20"/>
  <c r="W270" i="20" s="1"/>
  <c r="X270" i="20" s="1"/>
  <c r="H271" i="20"/>
  <c r="T257" i="19"/>
  <c r="V257" i="19" s="1"/>
  <c r="W257" i="19" s="1"/>
  <c r="G258" i="19"/>
  <c r="U258" i="19" s="1"/>
  <c r="AB261" i="16"/>
  <c r="AA261" i="16"/>
  <c r="X261" i="16"/>
  <c r="Y261" i="16"/>
  <c r="AD261" i="16"/>
  <c r="N271" i="17" l="1"/>
  <c r="Y270" i="20"/>
  <c r="K271" i="17"/>
  <c r="P271" i="17"/>
  <c r="Q271" i="17" s="1"/>
  <c r="R271" i="17" s="1"/>
  <c r="S271" i="17" s="1"/>
  <c r="J271" i="20"/>
  <c r="O271" i="20"/>
  <c r="I271" i="20"/>
  <c r="M271" i="20"/>
  <c r="L271" i="20"/>
  <c r="H258" i="19"/>
  <c r="X257" i="19"/>
  <c r="Y257" i="19"/>
  <c r="AC261" i="16"/>
  <c r="Z261" i="16"/>
  <c r="AE261" i="16" s="1"/>
  <c r="AF261" i="16" s="1"/>
  <c r="AG261" i="16" s="1"/>
  <c r="AH261" i="16" s="1"/>
  <c r="T271" i="17" l="1"/>
  <c r="V271" i="17" s="1"/>
  <c r="G272" i="17"/>
  <c r="N271" i="20"/>
  <c r="K271" i="20"/>
  <c r="P271" i="20" s="1"/>
  <c r="Q271" i="20" s="1"/>
  <c r="R271" i="20" s="1"/>
  <c r="S271" i="20" s="1"/>
  <c r="O258" i="19"/>
  <c r="M258" i="19"/>
  <c r="L258" i="19"/>
  <c r="N258" i="19" s="1"/>
  <c r="I258" i="19"/>
  <c r="J258" i="19"/>
  <c r="V262" i="16"/>
  <c r="AI261" i="16"/>
  <c r="AK261" i="16" s="1"/>
  <c r="G272" i="20" l="1"/>
  <c r="U272" i="20" s="1"/>
  <c r="T271" i="20"/>
  <c r="H272" i="17"/>
  <c r="U272" i="17"/>
  <c r="Y271" i="17"/>
  <c r="W271" i="17"/>
  <c r="X271" i="17" s="1"/>
  <c r="V271" i="20"/>
  <c r="W271" i="20" s="1"/>
  <c r="K258" i="19"/>
  <c r="P258" i="19" s="1"/>
  <c r="Q258" i="19" s="1"/>
  <c r="R258" i="19" s="1"/>
  <c r="S258" i="19" s="1"/>
  <c r="AL261" i="16"/>
  <c r="AM261" i="16" s="1"/>
  <c r="AN261" i="16"/>
  <c r="AJ262" i="16"/>
  <c r="W262" i="16"/>
  <c r="W259" i="14"/>
  <c r="J272" i="17" l="1"/>
  <c r="O272" i="17"/>
  <c r="L272" i="17"/>
  <c r="M272" i="17"/>
  <c r="I272" i="17"/>
  <c r="H272" i="20"/>
  <c r="Y271" i="20"/>
  <c r="X271" i="20"/>
  <c r="T258" i="19"/>
  <c r="V258" i="19" s="1"/>
  <c r="W258" i="19" s="1"/>
  <c r="G259" i="19"/>
  <c r="U259" i="19" s="1"/>
  <c r="AA262" i="16"/>
  <c r="X262" i="16"/>
  <c r="AD262" i="16"/>
  <c r="Y262" i="16"/>
  <c r="AB262" i="16"/>
  <c r="N272" i="17" l="1"/>
  <c r="K272" i="17"/>
  <c r="P272" i="17" s="1"/>
  <c r="Q272" i="17" s="1"/>
  <c r="R272" i="17" s="1"/>
  <c r="S272" i="17" s="1"/>
  <c r="M272" i="20"/>
  <c r="I272" i="20"/>
  <c r="O272" i="20"/>
  <c r="J272" i="20"/>
  <c r="L272" i="20"/>
  <c r="H259" i="19"/>
  <c r="Y258" i="19"/>
  <c r="X258" i="19"/>
  <c r="AC262" i="16"/>
  <c r="Z262" i="16"/>
  <c r="AE262" i="16" s="1"/>
  <c r="AF262" i="16" s="1"/>
  <c r="AG262" i="16" s="1"/>
  <c r="AH262" i="16" s="1"/>
  <c r="K272" i="20" l="1"/>
  <c r="T272" i="17"/>
  <c r="V272" i="17" s="1"/>
  <c r="G273" i="17"/>
  <c r="P272" i="20"/>
  <c r="N272" i="20"/>
  <c r="O259" i="19"/>
  <c r="L259" i="19"/>
  <c r="M259" i="19"/>
  <c r="J259" i="19"/>
  <c r="K259" i="19" s="1"/>
  <c r="I259" i="19"/>
  <c r="V263" i="16"/>
  <c r="AI262" i="16"/>
  <c r="AK262" i="16" s="1"/>
  <c r="H273" i="17" l="1"/>
  <c r="U273" i="17"/>
  <c r="Y272" i="17"/>
  <c r="W272" i="17"/>
  <c r="X272" i="17" s="1"/>
  <c r="Q272" i="20"/>
  <c r="R272" i="20" s="1"/>
  <c r="S272" i="20" s="1"/>
  <c r="N259" i="19"/>
  <c r="P259" i="19"/>
  <c r="Q259" i="19" s="1"/>
  <c r="R259" i="19" s="1"/>
  <c r="AN262" i="16"/>
  <c r="AL262" i="16"/>
  <c r="AM262" i="16" s="1"/>
  <c r="AJ263" i="16"/>
  <c r="W260" i="14"/>
  <c r="W263" i="16"/>
  <c r="G273" i="20" l="1"/>
  <c r="U273" i="20" s="1"/>
  <c r="T272" i="20"/>
  <c r="L273" i="17"/>
  <c r="O273" i="17"/>
  <c r="J273" i="17"/>
  <c r="I273" i="17"/>
  <c r="M273" i="17"/>
  <c r="V272" i="20"/>
  <c r="W272" i="20" s="1"/>
  <c r="X272" i="20" s="1"/>
  <c r="H273" i="20"/>
  <c r="S259" i="19"/>
  <c r="G260" i="19" s="1"/>
  <c r="U260" i="19" s="1"/>
  <c r="Y263" i="16"/>
  <c r="AB263" i="16"/>
  <c r="AD263" i="16"/>
  <c r="AA263" i="16"/>
  <c r="X263" i="16"/>
  <c r="K273" i="17" l="1"/>
  <c r="P273" i="17"/>
  <c r="N273" i="17"/>
  <c r="Y272" i="20"/>
  <c r="L273" i="20"/>
  <c r="O273" i="20"/>
  <c r="J273" i="20"/>
  <c r="I273" i="20"/>
  <c r="M273" i="20"/>
  <c r="H260" i="19"/>
  <c r="T259" i="19"/>
  <c r="V259" i="19" s="1"/>
  <c r="W259" i="19" s="1"/>
  <c r="Z263" i="16"/>
  <c r="AE263" i="16" s="1"/>
  <c r="AC263" i="16"/>
  <c r="Q273" i="17" l="1"/>
  <c r="R273" i="17" s="1"/>
  <c r="S273" i="17" s="1"/>
  <c r="K273" i="20"/>
  <c r="P273" i="20"/>
  <c r="N273" i="20"/>
  <c r="X259" i="19"/>
  <c r="Y259" i="19"/>
  <c r="M260" i="19"/>
  <c r="J260" i="19"/>
  <c r="K260" i="19" s="1"/>
  <c r="I260" i="19"/>
  <c r="L260" i="19"/>
  <c r="O260" i="19"/>
  <c r="AF263" i="16"/>
  <c r="AG263" i="16" s="1"/>
  <c r="AH263" i="16" s="1"/>
  <c r="V264" i="16"/>
  <c r="AI263" i="16"/>
  <c r="AK263" i="16" s="1"/>
  <c r="T273" i="17" l="1"/>
  <c r="V273" i="17" s="1"/>
  <c r="G274" i="17"/>
  <c r="Q273" i="20"/>
  <c r="R273" i="20" s="1"/>
  <c r="S273" i="20" s="1"/>
  <c r="P260" i="19"/>
  <c r="N260" i="19"/>
  <c r="AL263" i="16"/>
  <c r="AM263" i="16" s="1"/>
  <c r="AN263" i="16"/>
  <c r="AJ264" i="16"/>
  <c r="W261" i="14"/>
  <c r="W264" i="16"/>
  <c r="G274" i="20" l="1"/>
  <c r="U274" i="20" s="1"/>
  <c r="T273" i="20"/>
  <c r="H274" i="17"/>
  <c r="U274" i="17"/>
  <c r="W273" i="17"/>
  <c r="X273" i="17" s="1"/>
  <c r="Y273" i="17"/>
  <c r="V273" i="20"/>
  <c r="W273" i="20" s="1"/>
  <c r="Q260" i="19"/>
  <c r="R260" i="19" s="1"/>
  <c r="X264" i="16"/>
  <c r="AD264" i="16"/>
  <c r="AB264" i="16"/>
  <c r="Y264" i="16"/>
  <c r="AA264" i="16"/>
  <c r="O274" i="17" l="1"/>
  <c r="I274" i="17"/>
  <c r="L274" i="17"/>
  <c r="M274" i="17"/>
  <c r="J274" i="17"/>
  <c r="H274" i="20"/>
  <c r="Y273" i="20"/>
  <c r="X273" i="20"/>
  <c r="S260" i="19"/>
  <c r="T260" i="19" s="1"/>
  <c r="V260" i="19" s="1"/>
  <c r="W260" i="19" s="1"/>
  <c r="AC264" i="16"/>
  <c r="Z264" i="16"/>
  <c r="AE264" i="16" s="1"/>
  <c r="AF264" i="16" s="1"/>
  <c r="AG264" i="16" s="1"/>
  <c r="AH264" i="16" s="1"/>
  <c r="K274" i="17" l="1"/>
  <c r="N274" i="17"/>
  <c r="P274" i="17"/>
  <c r="Q274" i="17" s="1"/>
  <c r="R274" i="17" s="1"/>
  <c r="S274" i="17" s="1"/>
  <c r="O274" i="20"/>
  <c r="J274" i="20"/>
  <c r="I274" i="20"/>
  <c r="M274" i="20"/>
  <c r="L274" i="20"/>
  <c r="X260" i="19"/>
  <c r="Y260" i="19"/>
  <c r="G261" i="19"/>
  <c r="U261" i="19" s="1"/>
  <c r="V265" i="16"/>
  <c r="AI264" i="16"/>
  <c r="AK264" i="16" s="1"/>
  <c r="K274" i="20" l="1"/>
  <c r="T274" i="17"/>
  <c r="V274" i="17" s="1"/>
  <c r="G275" i="17"/>
  <c r="P274" i="20"/>
  <c r="N274" i="20"/>
  <c r="H261" i="19"/>
  <c r="AL264" i="16"/>
  <c r="AM264" i="16" s="1"/>
  <c r="AN264" i="16"/>
  <c r="AJ265" i="16"/>
  <c r="W265" i="16"/>
  <c r="W262" i="14"/>
  <c r="U275" i="17" l="1"/>
  <c r="H275" i="17"/>
  <c r="Y274" i="17"/>
  <c r="W274" i="17"/>
  <c r="X274" i="17" s="1"/>
  <c r="Q274" i="20"/>
  <c r="R274" i="20" s="1"/>
  <c r="S274" i="20" s="1"/>
  <c r="O261" i="19"/>
  <c r="I261" i="19"/>
  <c r="J261" i="19"/>
  <c r="L261" i="19"/>
  <c r="N261" i="19" s="1"/>
  <c r="M261" i="19"/>
  <c r="AA265" i="16"/>
  <c r="AB265" i="16"/>
  <c r="Y265" i="16"/>
  <c r="Z265" i="16" s="1"/>
  <c r="AD265" i="16"/>
  <c r="X265" i="16"/>
  <c r="G275" i="20" l="1"/>
  <c r="U275" i="20" s="1"/>
  <c r="T274" i="20"/>
  <c r="V274" i="20" s="1"/>
  <c r="W274" i="20" s="1"/>
  <c r="M275" i="17"/>
  <c r="O275" i="17"/>
  <c r="J275" i="17"/>
  <c r="L275" i="17"/>
  <c r="I275" i="17"/>
  <c r="K261" i="19"/>
  <c r="P261" i="19" s="1"/>
  <c r="Q261" i="19" s="1"/>
  <c r="R261" i="19" s="1"/>
  <c r="S261" i="19" s="1"/>
  <c r="AE265" i="16"/>
  <c r="AC265" i="16"/>
  <c r="AF265" i="16" s="1"/>
  <c r="AG265" i="16" s="1"/>
  <c r="AH265" i="16" s="1"/>
  <c r="N275" i="17" l="1"/>
  <c r="K275" i="17"/>
  <c r="P275" i="17" s="1"/>
  <c r="Q275" i="17" s="1"/>
  <c r="R275" i="17" s="1"/>
  <c r="S275" i="17" s="1"/>
  <c r="H275" i="20"/>
  <c r="X274" i="20"/>
  <c r="Y274" i="20"/>
  <c r="T261" i="19"/>
  <c r="V261" i="19" s="1"/>
  <c r="W261" i="19" s="1"/>
  <c r="G262" i="19"/>
  <c r="U262" i="19" s="1"/>
  <c r="V266" i="16"/>
  <c r="AI265" i="16"/>
  <c r="AK265" i="16" s="1"/>
  <c r="T275" i="17" l="1"/>
  <c r="V275" i="17" s="1"/>
  <c r="G276" i="17"/>
  <c r="J275" i="20"/>
  <c r="O275" i="20"/>
  <c r="I275" i="20"/>
  <c r="M275" i="20"/>
  <c r="L275" i="20"/>
  <c r="H262" i="19"/>
  <c r="Y261" i="19"/>
  <c r="X261" i="19"/>
  <c r="AN265" i="16"/>
  <c r="AL265" i="16"/>
  <c r="AM265" i="16" s="1"/>
  <c r="AJ266" i="16"/>
  <c r="W263" i="14"/>
  <c r="W266" i="16"/>
  <c r="H276" i="17" l="1"/>
  <c r="U276" i="17"/>
  <c r="W275" i="17"/>
  <c r="X275" i="17" s="1"/>
  <c r="Y275" i="17"/>
  <c r="N275" i="20"/>
  <c r="K275" i="20"/>
  <c r="P275" i="20" s="1"/>
  <c r="Q275" i="20" s="1"/>
  <c r="R275" i="20" s="1"/>
  <c r="S275" i="20" s="1"/>
  <c r="O262" i="19"/>
  <c r="M262" i="19"/>
  <c r="I262" i="19"/>
  <c r="L262" i="19"/>
  <c r="J262" i="19"/>
  <c r="Y266" i="16"/>
  <c r="X266" i="16"/>
  <c r="AA266" i="16"/>
  <c r="AB266" i="16"/>
  <c r="AD266" i="16"/>
  <c r="N262" i="19" l="1"/>
  <c r="G276" i="20"/>
  <c r="U276" i="20" s="1"/>
  <c r="T275" i="20"/>
  <c r="V275" i="20" s="1"/>
  <c r="W275" i="20" s="1"/>
  <c r="O276" i="17"/>
  <c r="L276" i="17"/>
  <c r="M276" i="17"/>
  <c r="I276" i="17"/>
  <c r="J276" i="17"/>
  <c r="K276" i="17" s="1"/>
  <c r="K262" i="19"/>
  <c r="P262" i="19" s="1"/>
  <c r="Q262" i="19" s="1"/>
  <c r="R262" i="19" s="1"/>
  <c r="S262" i="19" s="1"/>
  <c r="AC266" i="16"/>
  <c r="Z266" i="16"/>
  <c r="AE266" i="16" s="1"/>
  <c r="AF266" i="16" s="1"/>
  <c r="AG266" i="16" s="1"/>
  <c r="AH266" i="16" s="1"/>
  <c r="N276" i="17" l="1"/>
  <c r="P276" i="17"/>
  <c r="Q276" i="17" s="1"/>
  <c r="R276" i="17" s="1"/>
  <c r="S276" i="17" s="1"/>
  <c r="H276" i="20"/>
  <c r="Y275" i="20"/>
  <c r="X275" i="20"/>
  <c r="T262" i="19"/>
  <c r="V262" i="19" s="1"/>
  <c r="W262" i="19" s="1"/>
  <c r="G263" i="19"/>
  <c r="U263" i="19" s="1"/>
  <c r="AI266" i="16"/>
  <c r="AK266" i="16" s="1"/>
  <c r="V267" i="16"/>
  <c r="T276" i="17" l="1"/>
  <c r="V276" i="17" s="1"/>
  <c r="G277" i="17"/>
  <c r="M276" i="20"/>
  <c r="I276" i="20"/>
  <c r="O276" i="20"/>
  <c r="J276" i="20"/>
  <c r="L276" i="20"/>
  <c r="H263" i="19"/>
  <c r="X262" i="19"/>
  <c r="Y262" i="19"/>
  <c r="W267" i="16"/>
  <c r="AJ267" i="16"/>
  <c r="W264" i="14"/>
  <c r="AL266" i="16"/>
  <c r="AM266" i="16" s="1"/>
  <c r="AN266" i="16"/>
  <c r="H277" i="17" l="1"/>
  <c r="U277" i="17"/>
  <c r="W276" i="17"/>
  <c r="X276" i="17" s="1"/>
  <c r="Y276" i="17"/>
  <c r="N276" i="20"/>
  <c r="K276" i="20"/>
  <c r="P276" i="20" s="1"/>
  <c r="Q276" i="20" s="1"/>
  <c r="R276" i="20" s="1"/>
  <c r="S276" i="20" s="1"/>
  <c r="M263" i="19"/>
  <c r="J263" i="19"/>
  <c r="L263" i="19"/>
  <c r="O263" i="19"/>
  <c r="I263" i="19"/>
  <c r="Y267" i="16"/>
  <c r="AD267" i="16"/>
  <c r="AA267" i="16"/>
  <c r="AC267" i="16" s="1"/>
  <c r="X267" i="16"/>
  <c r="AB267" i="16"/>
  <c r="G277" i="20" l="1"/>
  <c r="U277" i="20" s="1"/>
  <c r="T276" i="20"/>
  <c r="N263" i="19"/>
  <c r="K263" i="19"/>
  <c r="P263" i="19" s="1"/>
  <c r="Q263" i="19" s="1"/>
  <c r="R263" i="19" s="1"/>
  <c r="S263" i="19" s="1"/>
  <c r="T263" i="19" s="1"/>
  <c r="V263" i="19" s="1"/>
  <c r="W263" i="19" s="1"/>
  <c r="O277" i="17"/>
  <c r="J277" i="17"/>
  <c r="L277" i="17"/>
  <c r="I277" i="17"/>
  <c r="M277" i="17"/>
  <c r="V276" i="20"/>
  <c r="W276" i="20" s="1"/>
  <c r="Z267" i="16"/>
  <c r="AE267" i="16" s="1"/>
  <c r="AF267" i="16" s="1"/>
  <c r="AG267" i="16" s="1"/>
  <c r="AH267" i="16" s="1"/>
  <c r="N277" i="17" l="1"/>
  <c r="K277" i="17"/>
  <c r="P277" i="17" s="1"/>
  <c r="Q277" i="17" s="1"/>
  <c r="R277" i="17" s="1"/>
  <c r="S277" i="17" s="1"/>
  <c r="H277" i="20"/>
  <c r="Y276" i="20"/>
  <c r="X276" i="20"/>
  <c r="X263" i="19"/>
  <c r="Y263" i="19"/>
  <c r="G264" i="19"/>
  <c r="U264" i="19" s="1"/>
  <c r="V268" i="16"/>
  <c r="AI267" i="16"/>
  <c r="AK267" i="16" s="1"/>
  <c r="AL267" i="16" s="1"/>
  <c r="AM267" i="16" s="1"/>
  <c r="W265" i="14"/>
  <c r="AJ268" i="16"/>
  <c r="W268" i="16"/>
  <c r="T277" i="17" l="1"/>
  <c r="V277" i="17" s="1"/>
  <c r="G278" i="17"/>
  <c r="L277" i="20"/>
  <c r="O277" i="20"/>
  <c r="J277" i="20"/>
  <c r="I277" i="20"/>
  <c r="M277" i="20"/>
  <c r="H264" i="19"/>
  <c r="AN267" i="16"/>
  <c r="Y268" i="16"/>
  <c r="AD268" i="16"/>
  <c r="X268" i="16"/>
  <c r="AA268" i="16"/>
  <c r="AB268" i="16"/>
  <c r="U278" i="17" l="1"/>
  <c r="H278" i="17"/>
  <c r="W277" i="17"/>
  <c r="X277" i="17" s="1"/>
  <c r="Y277" i="17"/>
  <c r="K277" i="20"/>
  <c r="P277" i="20" s="1"/>
  <c r="N277" i="20"/>
  <c r="I264" i="19"/>
  <c r="O264" i="19"/>
  <c r="L264" i="19"/>
  <c r="M264" i="19"/>
  <c r="J264" i="19"/>
  <c r="AC268" i="16"/>
  <c r="Z268" i="16"/>
  <c r="AE268" i="16" s="1"/>
  <c r="AF268" i="16" s="1"/>
  <c r="AG268" i="16" s="1"/>
  <c r="AH268" i="16" s="1"/>
  <c r="K264" i="19" l="1"/>
  <c r="M278" i="17"/>
  <c r="J278" i="17"/>
  <c r="O278" i="17"/>
  <c r="I278" i="17"/>
  <c r="L278" i="17"/>
  <c r="N278" i="17" s="1"/>
  <c r="P264" i="19"/>
  <c r="Q264" i="19" s="1"/>
  <c r="R264" i="19" s="1"/>
  <c r="S264" i="19" s="1"/>
  <c r="Q277" i="20"/>
  <c r="R277" i="20" s="1"/>
  <c r="S277" i="20" s="1"/>
  <c r="N264" i="19"/>
  <c r="V269" i="16"/>
  <c r="AI268" i="16"/>
  <c r="AK268" i="16" s="1"/>
  <c r="G278" i="20" l="1"/>
  <c r="U278" i="20" s="1"/>
  <c r="T277" i="20"/>
  <c r="K278" i="17"/>
  <c r="P278" i="17" s="1"/>
  <c r="Q278" i="17" s="1"/>
  <c r="R278" i="17" s="1"/>
  <c r="S278" i="17" s="1"/>
  <c r="V277" i="20"/>
  <c r="W277" i="20" s="1"/>
  <c r="X277" i="20" s="1"/>
  <c r="T264" i="19"/>
  <c r="V264" i="19" s="1"/>
  <c r="W264" i="19" s="1"/>
  <c r="G265" i="19"/>
  <c r="U265" i="19" s="1"/>
  <c r="AL268" i="16"/>
  <c r="AM268" i="16" s="1"/>
  <c r="AN268" i="16"/>
  <c r="AJ269" i="16"/>
  <c r="W266" i="14"/>
  <c r="W269" i="16"/>
  <c r="T278" i="17" l="1"/>
  <c r="V278" i="17" s="1"/>
  <c r="G279" i="17"/>
  <c r="Y277" i="20"/>
  <c r="H278" i="20"/>
  <c r="O278" i="20" s="1"/>
  <c r="H265" i="19"/>
  <c r="Y264" i="19"/>
  <c r="X264" i="19"/>
  <c r="X269" i="16"/>
  <c r="AD269" i="16"/>
  <c r="AB269" i="16"/>
  <c r="AA269" i="16"/>
  <c r="Y269" i="16"/>
  <c r="Z269" i="16" s="1"/>
  <c r="I278" i="20" l="1"/>
  <c r="J278" i="20"/>
  <c r="H279" i="17"/>
  <c r="U279" i="17"/>
  <c r="L278" i="20"/>
  <c r="M278" i="20"/>
  <c r="Y278" i="17"/>
  <c r="W278" i="17"/>
  <c r="X278" i="17" s="1"/>
  <c r="N278" i="20"/>
  <c r="K278" i="20"/>
  <c r="P278" i="20"/>
  <c r="L265" i="19"/>
  <c r="I265" i="19"/>
  <c r="J265" i="19"/>
  <c r="O265" i="19"/>
  <c r="M265" i="19"/>
  <c r="AE269" i="16"/>
  <c r="AC269" i="16"/>
  <c r="Q278" i="20" l="1"/>
  <c r="R278" i="20" s="1"/>
  <c r="S278" i="20" s="1"/>
  <c r="K265" i="19"/>
  <c r="P265" i="19" s="1"/>
  <c r="L279" i="17"/>
  <c r="M279" i="17"/>
  <c r="J279" i="17"/>
  <c r="I279" i="17"/>
  <c r="O279" i="17"/>
  <c r="N265" i="19"/>
  <c r="AF269" i="16"/>
  <c r="AG269" i="16" s="1"/>
  <c r="AH269" i="16" s="1"/>
  <c r="N279" i="17" l="1"/>
  <c r="Q265" i="19"/>
  <c r="R265" i="19" s="1"/>
  <c r="S265" i="19" s="1"/>
  <c r="T265" i="19" s="1"/>
  <c r="V265" i="19" s="1"/>
  <c r="W265" i="19" s="1"/>
  <c r="K279" i="17"/>
  <c r="P279" i="17" s="1"/>
  <c r="Q279" i="17" s="1"/>
  <c r="R279" i="17" s="1"/>
  <c r="S279" i="17" s="1"/>
  <c r="G279" i="20"/>
  <c r="U279" i="20" s="1"/>
  <c r="T278" i="20"/>
  <c r="V278" i="20" s="1"/>
  <c r="W278" i="20" s="1"/>
  <c r="X278" i="20"/>
  <c r="Y278" i="20"/>
  <c r="V270" i="16"/>
  <c r="AI269" i="16"/>
  <c r="AK269" i="16" s="1"/>
  <c r="T279" i="17" l="1"/>
  <c r="V279" i="17" s="1"/>
  <c r="G280" i="17"/>
  <c r="G266" i="19"/>
  <c r="U266" i="19" s="1"/>
  <c r="H279" i="20"/>
  <c r="J279" i="20" s="1"/>
  <c r="Y265" i="19"/>
  <c r="X265" i="19"/>
  <c r="AL269" i="16"/>
  <c r="AM269" i="16" s="1"/>
  <c r="AN269" i="16"/>
  <c r="AJ270" i="16"/>
  <c r="W267" i="14"/>
  <c r="W270" i="16"/>
  <c r="I279" i="20" l="1"/>
  <c r="O279" i="20"/>
  <c r="U280" i="17"/>
  <c r="H280" i="17"/>
  <c r="H266" i="19"/>
  <c r="J266" i="19" s="1"/>
  <c r="L279" i="20"/>
  <c r="M279" i="20"/>
  <c r="W279" i="17"/>
  <c r="X279" i="17" s="1"/>
  <c r="Y279" i="17"/>
  <c r="K279" i="20"/>
  <c r="P279" i="20" s="1"/>
  <c r="L266" i="19"/>
  <c r="I266" i="19"/>
  <c r="O266" i="19"/>
  <c r="M266" i="19"/>
  <c r="Y270" i="16"/>
  <c r="AA270" i="16"/>
  <c r="AC270" i="16" s="1"/>
  <c r="AD270" i="16"/>
  <c r="X270" i="16"/>
  <c r="AB270" i="16"/>
  <c r="J280" i="17" l="1"/>
  <c r="O280" i="17"/>
  <c r="I280" i="17"/>
  <c r="L280" i="17"/>
  <c r="N280" i="17" s="1"/>
  <c r="M280" i="17"/>
  <c r="N279" i="20"/>
  <c r="Q279" i="20" s="1"/>
  <c r="R279" i="20" s="1"/>
  <c r="S279" i="20" s="1"/>
  <c r="N266" i="19"/>
  <c r="K266" i="19"/>
  <c r="P266" i="19" s="1"/>
  <c r="Q266" i="19" s="1"/>
  <c r="R266" i="19" s="1"/>
  <c r="S266" i="19" s="1"/>
  <c r="Z270" i="16"/>
  <c r="AE270" i="16" s="1"/>
  <c r="AF270" i="16" s="1"/>
  <c r="AG270" i="16" s="1"/>
  <c r="AH270" i="16" s="1"/>
  <c r="G280" i="20" l="1"/>
  <c r="T279" i="20"/>
  <c r="V279" i="20" s="1"/>
  <c r="K280" i="17"/>
  <c r="P280" i="17" s="1"/>
  <c r="Q280" i="17" s="1"/>
  <c r="R280" i="17" s="1"/>
  <c r="S280" i="17" s="1"/>
  <c r="Y279" i="20"/>
  <c r="T266" i="19"/>
  <c r="V266" i="19" s="1"/>
  <c r="W266" i="19" s="1"/>
  <c r="G267" i="19"/>
  <c r="U267" i="19" s="1"/>
  <c r="V271" i="16"/>
  <c r="AI270" i="16"/>
  <c r="AK270" i="16" s="1"/>
  <c r="AN270" i="16" s="1"/>
  <c r="AJ271" i="16"/>
  <c r="W268" i="14"/>
  <c r="W271" i="16"/>
  <c r="T280" i="17" l="1"/>
  <c r="V280" i="17" s="1"/>
  <c r="G281" i="17"/>
  <c r="W279" i="20"/>
  <c r="X279" i="20" s="1"/>
  <c r="U280" i="20"/>
  <c r="H280" i="20"/>
  <c r="H267" i="19"/>
  <c r="X266" i="19"/>
  <c r="Y266" i="19"/>
  <c r="AL270" i="16"/>
  <c r="AM270" i="16" s="1"/>
  <c r="X271" i="16"/>
  <c r="AB271" i="16"/>
  <c r="Y271" i="16"/>
  <c r="Z271" i="16" s="1"/>
  <c r="AE271" i="16" s="1"/>
  <c r="AD271" i="16"/>
  <c r="AA271" i="16"/>
  <c r="L280" i="20" l="1"/>
  <c r="O280" i="20"/>
  <c r="M280" i="20"/>
  <c r="J280" i="20"/>
  <c r="K280" i="20" s="1"/>
  <c r="P280" i="20" s="1"/>
  <c r="I280" i="20"/>
  <c r="H281" i="17"/>
  <c r="U281" i="17"/>
  <c r="Y280" i="17"/>
  <c r="W280" i="17"/>
  <c r="X280" i="17" s="1"/>
  <c r="O267" i="19"/>
  <c r="I267" i="19"/>
  <c r="L267" i="19"/>
  <c r="J267" i="19"/>
  <c r="M267" i="19"/>
  <c r="AC271" i="16"/>
  <c r="AF271" i="16" s="1"/>
  <c r="AG271" i="16" s="1"/>
  <c r="AH271" i="16" s="1"/>
  <c r="K267" i="19" l="1"/>
  <c r="O281" i="17"/>
  <c r="J281" i="17"/>
  <c r="K281" i="17" s="1"/>
  <c r="P281" i="17" s="1"/>
  <c r="L281" i="17"/>
  <c r="I281" i="17"/>
  <c r="M281" i="17"/>
  <c r="P267" i="19"/>
  <c r="N280" i="20"/>
  <c r="Q280" i="20" s="1"/>
  <c r="R280" i="20" s="1"/>
  <c r="S280" i="20" s="1"/>
  <c r="N267" i="19"/>
  <c r="V272" i="16"/>
  <c r="AI271" i="16"/>
  <c r="AK271" i="16" s="1"/>
  <c r="N281" i="17" l="1"/>
  <c r="Q281" i="17" s="1"/>
  <c r="R281" i="17" s="1"/>
  <c r="S281" i="17" s="1"/>
  <c r="Q267" i="19"/>
  <c r="R267" i="19" s="1"/>
  <c r="S267" i="19" s="1"/>
  <c r="G281" i="20"/>
  <c r="T280" i="20"/>
  <c r="V280" i="20" s="1"/>
  <c r="T267" i="19"/>
  <c r="V267" i="19" s="1"/>
  <c r="W267" i="19" s="1"/>
  <c r="G268" i="19"/>
  <c r="U268" i="19" s="1"/>
  <c r="AL271" i="16"/>
  <c r="AM271" i="16" s="1"/>
  <c r="AN271" i="16"/>
  <c r="AJ272" i="16"/>
  <c r="W269" i="14"/>
  <c r="W272" i="16"/>
  <c r="G282" i="17" l="1"/>
  <c r="T281" i="17"/>
  <c r="V281" i="17" s="1"/>
  <c r="W281" i="17" s="1"/>
  <c r="X281" i="17" s="1"/>
  <c r="H282" i="17"/>
  <c r="U282" i="17"/>
  <c r="Y281" i="17"/>
  <c r="W280" i="20"/>
  <c r="X280" i="20" s="1"/>
  <c r="Y280" i="20"/>
  <c r="U281" i="20"/>
  <c r="H281" i="20"/>
  <c r="H268" i="19"/>
  <c r="X267" i="19"/>
  <c r="Y267" i="19"/>
  <c r="Y272" i="16"/>
  <c r="X272" i="16"/>
  <c r="AD272" i="16"/>
  <c r="AB272" i="16"/>
  <c r="AA272" i="16"/>
  <c r="L281" i="20" l="1"/>
  <c r="I281" i="20"/>
  <c r="J281" i="20"/>
  <c r="K281" i="20" s="1"/>
  <c r="M281" i="20"/>
  <c r="O281" i="20"/>
  <c r="J282" i="17"/>
  <c r="O282" i="17"/>
  <c r="I282" i="17"/>
  <c r="L282" i="17"/>
  <c r="M282" i="17"/>
  <c r="O268" i="19"/>
  <c r="I268" i="19"/>
  <c r="M268" i="19"/>
  <c r="J268" i="19"/>
  <c r="L268" i="19"/>
  <c r="AC272" i="16"/>
  <c r="Z272" i="16"/>
  <c r="AE272" i="16" s="1"/>
  <c r="AF272" i="16" s="1"/>
  <c r="AG272" i="16" s="1"/>
  <c r="AH272" i="16" s="1"/>
  <c r="K268" i="19" l="1"/>
  <c r="K282" i="17"/>
  <c r="P282" i="17" s="1"/>
  <c r="N282" i="17"/>
  <c r="P281" i="20"/>
  <c r="Q281" i="20" s="1"/>
  <c r="R281" i="20" s="1"/>
  <c r="S281" i="20" s="1"/>
  <c r="N281" i="20"/>
  <c r="N268" i="19"/>
  <c r="P268" i="19"/>
  <c r="Q268" i="19" s="1"/>
  <c r="R268" i="19" s="1"/>
  <c r="S268" i="19" s="1"/>
  <c r="V273" i="16"/>
  <c r="AI272" i="16"/>
  <c r="AK272" i="16" s="1"/>
  <c r="G282" i="20" l="1"/>
  <c r="T281" i="20"/>
  <c r="V281" i="20" s="1"/>
  <c r="Q282" i="17"/>
  <c r="R282" i="17" s="1"/>
  <c r="S282" i="17" s="1"/>
  <c r="T268" i="19"/>
  <c r="V268" i="19" s="1"/>
  <c r="W268" i="19" s="1"/>
  <c r="G269" i="19"/>
  <c r="U269" i="19" s="1"/>
  <c r="AN272" i="16"/>
  <c r="AL272" i="16"/>
  <c r="AM272" i="16" s="1"/>
  <c r="AJ273" i="16"/>
  <c r="W270" i="14"/>
  <c r="W273" i="16"/>
  <c r="T282" i="17" l="1"/>
  <c r="V282" i="17" s="1"/>
  <c r="G283" i="17"/>
  <c r="W281" i="20"/>
  <c r="X281" i="20" s="1"/>
  <c r="Y281" i="20"/>
  <c r="U282" i="20"/>
  <c r="H282" i="20"/>
  <c r="H269" i="19"/>
  <c r="Y268" i="19"/>
  <c r="X268" i="19"/>
  <c r="AD273" i="16"/>
  <c r="X273" i="16"/>
  <c r="AB273" i="16"/>
  <c r="Y273" i="16"/>
  <c r="AA273" i="16"/>
  <c r="M282" i="20" l="1"/>
  <c r="L282" i="20"/>
  <c r="N282" i="20" s="1"/>
  <c r="O282" i="20"/>
  <c r="I282" i="20"/>
  <c r="J282" i="20"/>
  <c r="H283" i="17"/>
  <c r="U283" i="17"/>
  <c r="Y282" i="17"/>
  <c r="W282" i="17"/>
  <c r="X282" i="17" s="1"/>
  <c r="J269" i="19"/>
  <c r="L269" i="19"/>
  <c r="O269" i="19"/>
  <c r="M269" i="19"/>
  <c r="I269" i="19"/>
  <c r="AC273" i="16"/>
  <c r="Z273" i="16"/>
  <c r="AE273" i="16" s="1"/>
  <c r="AF273" i="16" s="1"/>
  <c r="AG273" i="16" s="1"/>
  <c r="AH273" i="16" s="1"/>
  <c r="O283" i="17" l="1"/>
  <c r="J283" i="17"/>
  <c r="I283" i="17"/>
  <c r="L283" i="17"/>
  <c r="M283" i="17"/>
  <c r="K282" i="20"/>
  <c r="P282" i="20" s="1"/>
  <c r="Q282" i="20" s="1"/>
  <c r="R282" i="20" s="1"/>
  <c r="S282" i="20" s="1"/>
  <c r="N269" i="19"/>
  <c r="K269" i="19"/>
  <c r="P269" i="19" s="1"/>
  <c r="V274" i="16"/>
  <c r="AI273" i="16"/>
  <c r="AK273" i="16" s="1"/>
  <c r="K283" i="17" l="1"/>
  <c r="P283" i="17" s="1"/>
  <c r="G283" i="20"/>
  <c r="T282" i="20"/>
  <c r="V282" i="20" s="1"/>
  <c r="N283" i="17"/>
  <c r="Q283" i="17" s="1"/>
  <c r="R283" i="17" s="1"/>
  <c r="S283" i="17" s="1"/>
  <c r="Q269" i="19"/>
  <c r="R269" i="19" s="1"/>
  <c r="S269" i="19" s="1"/>
  <c r="AL273" i="16"/>
  <c r="AM273" i="16" s="1"/>
  <c r="AN273" i="16"/>
  <c r="AJ274" i="16"/>
  <c r="W271" i="14"/>
  <c r="W274" i="16"/>
  <c r="T283" i="17" l="1"/>
  <c r="V283" i="17" s="1"/>
  <c r="G284" i="17"/>
  <c r="W282" i="20"/>
  <c r="X282" i="20" s="1"/>
  <c r="Y282" i="20"/>
  <c r="U283" i="20"/>
  <c r="H283" i="20"/>
  <c r="T269" i="19"/>
  <c r="V269" i="19" s="1"/>
  <c r="W269" i="19" s="1"/>
  <c r="G270" i="19"/>
  <c r="U270" i="19" s="1"/>
  <c r="Y274" i="16"/>
  <c r="AD274" i="16"/>
  <c r="AA274" i="16"/>
  <c r="AC274" i="16" s="1"/>
  <c r="X274" i="16"/>
  <c r="AB274" i="16"/>
  <c r="U284" i="17" l="1"/>
  <c r="H284" i="17"/>
  <c r="J283" i="20"/>
  <c r="I283" i="20"/>
  <c r="M283" i="20"/>
  <c r="L283" i="20"/>
  <c r="O283" i="20"/>
  <c r="W283" i="17"/>
  <c r="X283" i="17" s="1"/>
  <c r="Y283" i="17"/>
  <c r="H270" i="19"/>
  <c r="X269" i="19"/>
  <c r="Y269" i="19"/>
  <c r="Z274" i="16"/>
  <c r="AE274" i="16"/>
  <c r="AF274" i="16" s="1"/>
  <c r="AG274" i="16" s="1"/>
  <c r="AH274" i="16" s="1"/>
  <c r="K283" i="20" l="1"/>
  <c r="P283" i="20" s="1"/>
  <c r="N283" i="20"/>
  <c r="M284" i="17"/>
  <c r="J284" i="17"/>
  <c r="I284" i="17"/>
  <c r="O284" i="17"/>
  <c r="L284" i="17"/>
  <c r="M270" i="19"/>
  <c r="I270" i="19"/>
  <c r="L270" i="19"/>
  <c r="N270" i="19" s="1"/>
  <c r="O270" i="19"/>
  <c r="J270" i="19"/>
  <c r="V275" i="16"/>
  <c r="AI274" i="16"/>
  <c r="AK274" i="16" s="1"/>
  <c r="N284" i="17" l="1"/>
  <c r="Q283" i="20"/>
  <c r="R283" i="20" s="1"/>
  <c r="S283" i="20" s="1"/>
  <c r="K284" i="17"/>
  <c r="P284" i="17"/>
  <c r="Q284" i="17" s="1"/>
  <c r="R284" i="17" s="1"/>
  <c r="S284" i="17" s="1"/>
  <c r="K270" i="19"/>
  <c r="P270" i="19" s="1"/>
  <c r="Q270" i="19" s="1"/>
  <c r="R270" i="19" s="1"/>
  <c r="S270" i="19" s="1"/>
  <c r="AN274" i="16"/>
  <c r="AL274" i="16"/>
  <c r="AM274" i="16" s="1"/>
  <c r="AJ275" i="16"/>
  <c r="W275" i="16"/>
  <c r="W272" i="14"/>
  <c r="G284" i="20" l="1"/>
  <c r="T283" i="20"/>
  <c r="V283" i="20" s="1"/>
  <c r="T284" i="17"/>
  <c r="V284" i="17" s="1"/>
  <c r="G285" i="17"/>
  <c r="T270" i="19"/>
  <c r="V270" i="19" s="1"/>
  <c r="W270" i="19" s="1"/>
  <c r="G271" i="19"/>
  <c r="U271" i="19" s="1"/>
  <c r="X275" i="16"/>
  <c r="Y275" i="16"/>
  <c r="Z275" i="16" s="1"/>
  <c r="AE275" i="16" s="1"/>
  <c r="AA275" i="16"/>
  <c r="AB275" i="16"/>
  <c r="AD275" i="16"/>
  <c r="W283" i="20" l="1"/>
  <c r="X283" i="20" s="1"/>
  <c r="Y283" i="20"/>
  <c r="U284" i="20"/>
  <c r="H284" i="20"/>
  <c r="H285" i="17"/>
  <c r="U285" i="17"/>
  <c r="Y284" i="17"/>
  <c r="W284" i="17"/>
  <c r="X284" i="17" s="1"/>
  <c r="H271" i="19"/>
  <c r="Y270" i="19"/>
  <c r="X270" i="19"/>
  <c r="AC275" i="16"/>
  <c r="AF275" i="16"/>
  <c r="AG275" i="16" s="1"/>
  <c r="AH275" i="16" s="1"/>
  <c r="V276" i="16"/>
  <c r="AI275" i="16"/>
  <c r="AK275" i="16" s="1"/>
  <c r="I284" i="20" l="1"/>
  <c r="L284" i="20"/>
  <c r="N284" i="20" s="1"/>
  <c r="O284" i="20"/>
  <c r="J284" i="20"/>
  <c r="K284" i="20" s="1"/>
  <c r="M284" i="20"/>
  <c r="M285" i="17"/>
  <c r="O285" i="17"/>
  <c r="L285" i="17"/>
  <c r="J285" i="17"/>
  <c r="I285" i="17"/>
  <c r="L271" i="19"/>
  <c r="I271" i="19"/>
  <c r="M271" i="19"/>
  <c r="J271" i="19"/>
  <c r="O271" i="19"/>
  <c r="AN275" i="16"/>
  <c r="AL275" i="16"/>
  <c r="AM275" i="16" s="1"/>
  <c r="AJ276" i="16"/>
  <c r="W273" i="14"/>
  <c r="W276" i="16"/>
  <c r="K285" i="17" l="1"/>
  <c r="P284" i="20"/>
  <c r="Q284" i="20" s="1"/>
  <c r="R284" i="20" s="1"/>
  <c r="S284" i="20" s="1"/>
  <c r="N285" i="17"/>
  <c r="P285" i="17"/>
  <c r="Q285" i="17" s="1"/>
  <c r="R285" i="17" s="1"/>
  <c r="S285" i="17" s="1"/>
  <c r="K271" i="19"/>
  <c r="P271" i="19" s="1"/>
  <c r="N271" i="19"/>
  <c r="Y276" i="16"/>
  <c r="AD276" i="16"/>
  <c r="AB276" i="16"/>
  <c r="X276" i="16"/>
  <c r="AA276" i="16"/>
  <c r="G285" i="20" l="1"/>
  <c r="T284" i="20"/>
  <c r="V284" i="20" s="1"/>
  <c r="T285" i="17"/>
  <c r="V285" i="17" s="1"/>
  <c r="G286" i="17"/>
  <c r="Q271" i="19"/>
  <c r="R271" i="19" s="1"/>
  <c r="S271" i="19" s="1"/>
  <c r="Z276" i="16"/>
  <c r="AE276" i="16" s="1"/>
  <c r="AC276" i="16"/>
  <c r="W284" i="20" l="1"/>
  <c r="X284" i="20" s="1"/>
  <c r="Y284" i="20"/>
  <c r="U285" i="20"/>
  <c r="H285" i="20"/>
  <c r="H286" i="17"/>
  <c r="U286" i="17"/>
  <c r="W285" i="17"/>
  <c r="X285" i="17" s="1"/>
  <c r="Y285" i="17"/>
  <c r="T271" i="19"/>
  <c r="V271" i="19" s="1"/>
  <c r="W271" i="19" s="1"/>
  <c r="G272" i="19"/>
  <c r="U272" i="19" s="1"/>
  <c r="AF276" i="16"/>
  <c r="AG276" i="16" s="1"/>
  <c r="AH276" i="16" s="1"/>
  <c r="V277" i="16"/>
  <c r="AI276" i="16"/>
  <c r="AK276" i="16" s="1"/>
  <c r="O285" i="20" l="1"/>
  <c r="L285" i="20"/>
  <c r="J285" i="20"/>
  <c r="K285" i="20" s="1"/>
  <c r="P285" i="20" s="1"/>
  <c r="I285" i="20"/>
  <c r="M285" i="20"/>
  <c r="J286" i="17"/>
  <c r="O286" i="17"/>
  <c r="M286" i="17"/>
  <c r="I286" i="17"/>
  <c r="L286" i="17"/>
  <c r="H272" i="19"/>
  <c r="Y271" i="19"/>
  <c r="X271" i="19"/>
  <c r="AN276" i="16"/>
  <c r="AL276" i="16"/>
  <c r="AM276" i="16" s="1"/>
  <c r="AJ277" i="16"/>
  <c r="W274" i="14"/>
  <c r="W277" i="16"/>
  <c r="N285" i="20" l="1"/>
  <c r="Q285" i="20" s="1"/>
  <c r="R285" i="20" s="1"/>
  <c r="S285" i="20" s="1"/>
  <c r="N286" i="17"/>
  <c r="K286" i="17"/>
  <c r="P286" i="17" s="1"/>
  <c r="O272" i="19"/>
  <c r="M272" i="19"/>
  <c r="J272" i="19"/>
  <c r="L272" i="19"/>
  <c r="I272" i="19"/>
  <c r="AD277" i="16"/>
  <c r="AB277" i="16"/>
  <c r="X277" i="16"/>
  <c r="AA277" i="16"/>
  <c r="Y277" i="16"/>
  <c r="G286" i="20" l="1"/>
  <c r="T285" i="20"/>
  <c r="V285" i="20" s="1"/>
  <c r="Q286" i="17"/>
  <c r="R286" i="17" s="1"/>
  <c r="S286" i="17" s="1"/>
  <c r="N272" i="19"/>
  <c r="K272" i="19"/>
  <c r="P272" i="19"/>
  <c r="Q272" i="19" s="1"/>
  <c r="R272" i="19" s="1"/>
  <c r="Z277" i="16"/>
  <c r="AE277" i="16" s="1"/>
  <c r="AC277" i="16"/>
  <c r="W285" i="20" l="1"/>
  <c r="X285" i="20" s="1"/>
  <c r="Y285" i="20"/>
  <c r="U286" i="20"/>
  <c r="H286" i="20"/>
  <c r="T286" i="17"/>
  <c r="V286" i="17" s="1"/>
  <c r="G287" i="17"/>
  <c r="S272" i="19"/>
  <c r="G273" i="19" s="1"/>
  <c r="U273" i="19" s="1"/>
  <c r="AF277" i="16"/>
  <c r="AG277" i="16" s="1"/>
  <c r="AH277" i="16" s="1"/>
  <c r="AI277" i="16"/>
  <c r="AK277" i="16" s="1"/>
  <c r="V278" i="16"/>
  <c r="O286" i="20" l="1"/>
  <c r="J286" i="20"/>
  <c r="I286" i="20"/>
  <c r="M286" i="20"/>
  <c r="L286" i="20"/>
  <c r="U287" i="17"/>
  <c r="H287" i="17"/>
  <c r="Y286" i="17"/>
  <c r="W286" i="17"/>
  <c r="X286" i="17" s="1"/>
  <c r="H273" i="19"/>
  <c r="T272" i="19"/>
  <c r="V272" i="19" s="1"/>
  <c r="W272" i="19" s="1"/>
  <c r="W278" i="16"/>
  <c r="AJ278" i="16"/>
  <c r="W275" i="14"/>
  <c r="AL277" i="16"/>
  <c r="AM277" i="16" s="1"/>
  <c r="AN277" i="16"/>
  <c r="K286" i="20" l="1"/>
  <c r="N286" i="20"/>
  <c r="P286" i="20"/>
  <c r="Q286" i="20" s="1"/>
  <c r="R286" i="20" s="1"/>
  <c r="S286" i="20" s="1"/>
  <c r="L287" i="17"/>
  <c r="O287" i="17"/>
  <c r="J287" i="17"/>
  <c r="I287" i="17"/>
  <c r="M287" i="17"/>
  <c r="I273" i="19"/>
  <c r="O273" i="19"/>
  <c r="L273" i="19"/>
  <c r="J273" i="19"/>
  <c r="M273" i="19"/>
  <c r="X272" i="19"/>
  <c r="Y272" i="19"/>
  <c r="AB278" i="16"/>
  <c r="X278" i="16"/>
  <c r="AA278" i="16"/>
  <c r="Y278" i="16"/>
  <c r="Z278" i="16" s="1"/>
  <c r="AD278" i="16"/>
  <c r="G287" i="20" l="1"/>
  <c r="T286" i="20"/>
  <c r="V286" i="20" s="1"/>
  <c r="K273" i="19"/>
  <c r="P273" i="19" s="1"/>
  <c r="K287" i="17"/>
  <c r="P287" i="17" s="1"/>
  <c r="Q287" i="17" s="1"/>
  <c r="R287" i="17" s="1"/>
  <c r="S287" i="17" s="1"/>
  <c r="N287" i="17"/>
  <c r="N273" i="19"/>
  <c r="Q273" i="19"/>
  <c r="R273" i="19" s="1"/>
  <c r="S273" i="19" s="1"/>
  <c r="AC278" i="16"/>
  <c r="AE278" i="16"/>
  <c r="AF278" i="16" s="1"/>
  <c r="AG278" i="16" s="1"/>
  <c r="AH278" i="16" s="1"/>
  <c r="W286" i="20" l="1"/>
  <c r="X286" i="20" s="1"/>
  <c r="Y286" i="20"/>
  <c r="U287" i="20"/>
  <c r="H287" i="20"/>
  <c r="T287" i="17"/>
  <c r="V287" i="17" s="1"/>
  <c r="G288" i="17"/>
  <c r="T273" i="19"/>
  <c r="V273" i="19" s="1"/>
  <c r="W273" i="19" s="1"/>
  <c r="G274" i="19"/>
  <c r="U274" i="19" s="1"/>
  <c r="V279" i="16"/>
  <c r="AI278" i="16"/>
  <c r="AK278" i="16" s="1"/>
  <c r="I287" i="20" l="1"/>
  <c r="L287" i="20"/>
  <c r="M287" i="20"/>
  <c r="J287" i="20"/>
  <c r="K287" i="20" s="1"/>
  <c r="P287" i="20" s="1"/>
  <c r="O287" i="20"/>
  <c r="U288" i="17"/>
  <c r="H288" i="17"/>
  <c r="W287" i="17"/>
  <c r="X287" i="17" s="1"/>
  <c r="Y287" i="17"/>
  <c r="H274" i="19"/>
  <c r="Y273" i="19"/>
  <c r="X273" i="19"/>
  <c r="AN278" i="16"/>
  <c r="AL278" i="16"/>
  <c r="AM278" i="16" s="1"/>
  <c r="AJ279" i="16"/>
  <c r="W276" i="14"/>
  <c r="W279" i="16"/>
  <c r="N287" i="20" l="1"/>
  <c r="Q287" i="20" s="1"/>
  <c r="R287" i="20" s="1"/>
  <c r="S287" i="20" s="1"/>
  <c r="I288" i="17"/>
  <c r="L288" i="17"/>
  <c r="M288" i="17"/>
  <c r="J288" i="17"/>
  <c r="O288" i="17"/>
  <c r="O274" i="19"/>
  <c r="J274" i="19"/>
  <c r="M274" i="19"/>
  <c r="I274" i="19"/>
  <c r="L274" i="19"/>
  <c r="AA279" i="16"/>
  <c r="X279" i="16"/>
  <c r="AB279" i="16"/>
  <c r="AD279" i="16"/>
  <c r="Y279" i="16"/>
  <c r="G288" i="20" l="1"/>
  <c r="T287" i="20"/>
  <c r="V287" i="20" s="1"/>
  <c r="K288" i="17"/>
  <c r="P288" i="17" s="1"/>
  <c r="Q288" i="17" s="1"/>
  <c r="R288" i="17" s="1"/>
  <c r="S288" i="17" s="1"/>
  <c r="N288" i="17"/>
  <c r="K274" i="19"/>
  <c r="N274" i="19"/>
  <c r="P274" i="19"/>
  <c r="Z279" i="16"/>
  <c r="AE279" i="16" s="1"/>
  <c r="AC279" i="16"/>
  <c r="AF279" i="16"/>
  <c r="AG279" i="16" s="1"/>
  <c r="AH279" i="16" s="1"/>
  <c r="W287" i="20" l="1"/>
  <c r="X287" i="20" s="1"/>
  <c r="Y287" i="20"/>
  <c r="U288" i="20"/>
  <c r="H288" i="20"/>
  <c r="T288" i="17"/>
  <c r="V288" i="17" s="1"/>
  <c r="G289" i="17"/>
  <c r="Q274" i="19"/>
  <c r="R274" i="19" s="1"/>
  <c r="S274" i="19" s="1"/>
  <c r="V280" i="16"/>
  <c r="AI279" i="16"/>
  <c r="AK279" i="16" s="1"/>
  <c r="O288" i="20" l="1"/>
  <c r="J288" i="20"/>
  <c r="M288" i="20"/>
  <c r="I288" i="20"/>
  <c r="L288" i="20"/>
  <c r="H289" i="17"/>
  <c r="U289" i="17"/>
  <c r="Y288" i="17"/>
  <c r="W288" i="17"/>
  <c r="X288" i="17" s="1"/>
  <c r="T274" i="19"/>
  <c r="V274" i="19" s="1"/>
  <c r="W274" i="19" s="1"/>
  <c r="G275" i="19"/>
  <c r="U275" i="19" s="1"/>
  <c r="AL279" i="16"/>
  <c r="AM279" i="16" s="1"/>
  <c r="AN279" i="16"/>
  <c r="AJ280" i="16"/>
  <c r="W277" i="14"/>
  <c r="W280" i="16"/>
  <c r="K288" i="20" l="1"/>
  <c r="P288" i="20" s="1"/>
  <c r="Q288" i="20" s="1"/>
  <c r="R288" i="20" s="1"/>
  <c r="S288" i="20" s="1"/>
  <c r="N288" i="20"/>
  <c r="L289" i="17"/>
  <c r="I289" i="17"/>
  <c r="M289" i="17"/>
  <c r="J289" i="17"/>
  <c r="O289" i="17"/>
  <c r="H275" i="19"/>
  <c r="Y274" i="19"/>
  <c r="X274" i="19"/>
  <c r="Y280" i="16"/>
  <c r="AD280" i="16"/>
  <c r="X280" i="16"/>
  <c r="AA280" i="16"/>
  <c r="AB280" i="16"/>
  <c r="K289" i="17" l="1"/>
  <c r="P289" i="17" s="1"/>
  <c r="T288" i="20"/>
  <c r="V288" i="20" s="1"/>
  <c r="G289" i="20"/>
  <c r="N289" i="17"/>
  <c r="Q289" i="17" s="1"/>
  <c r="R289" i="17" s="1"/>
  <c r="S289" i="17" s="1"/>
  <c r="O275" i="19"/>
  <c r="M275" i="19"/>
  <c r="I275" i="19"/>
  <c r="L275" i="19"/>
  <c r="J275" i="19"/>
  <c r="Z280" i="16"/>
  <c r="AE280" i="16" s="1"/>
  <c r="AC280" i="16"/>
  <c r="U289" i="20" l="1"/>
  <c r="H289" i="20"/>
  <c r="K275" i="19"/>
  <c r="W288" i="20"/>
  <c r="X288" i="20" s="1"/>
  <c r="Y288" i="20"/>
  <c r="T289" i="17"/>
  <c r="V289" i="17" s="1"/>
  <c r="G290" i="17"/>
  <c r="N275" i="19"/>
  <c r="P275" i="19"/>
  <c r="Q275" i="19" s="1"/>
  <c r="R275" i="19" s="1"/>
  <c r="S275" i="19" s="1"/>
  <c r="AF280" i="16"/>
  <c r="AG280" i="16" s="1"/>
  <c r="AH280" i="16" s="1"/>
  <c r="V281" i="16"/>
  <c r="AI280" i="16"/>
  <c r="AK280" i="16" s="1"/>
  <c r="J289" i="20" l="1"/>
  <c r="K289" i="20" s="1"/>
  <c r="I289" i="20"/>
  <c r="M289" i="20"/>
  <c r="O289" i="20"/>
  <c r="P289" i="20" s="1"/>
  <c r="L289" i="20"/>
  <c r="U290" i="17"/>
  <c r="H290" i="17"/>
  <c r="W289" i="17"/>
  <c r="X289" i="17" s="1"/>
  <c r="Y289" i="17"/>
  <c r="T275" i="19"/>
  <c r="V275" i="19" s="1"/>
  <c r="W275" i="19" s="1"/>
  <c r="G276" i="19"/>
  <c r="U276" i="19" s="1"/>
  <c r="AL280" i="16"/>
  <c r="AM280" i="16" s="1"/>
  <c r="AN280" i="16"/>
  <c r="AJ281" i="16"/>
  <c r="W278" i="14"/>
  <c r="W281" i="16"/>
  <c r="N289" i="20" l="1"/>
  <c r="Q289" i="20" s="1"/>
  <c r="R289" i="20" s="1"/>
  <c r="S289" i="20" s="1"/>
  <c r="I290" i="17"/>
  <c r="L290" i="17"/>
  <c r="M290" i="17"/>
  <c r="J290" i="17"/>
  <c r="O290" i="17"/>
  <c r="H276" i="19"/>
  <c r="Y275" i="19"/>
  <c r="X275" i="19"/>
  <c r="X281" i="16"/>
  <c r="AA281" i="16"/>
  <c r="AB281" i="16"/>
  <c r="AD281" i="16"/>
  <c r="Y281" i="16"/>
  <c r="Z281" i="16" s="1"/>
  <c r="T289" i="20" l="1"/>
  <c r="V289" i="20" s="1"/>
  <c r="G290" i="20"/>
  <c r="K290" i="17"/>
  <c r="P290" i="17" s="1"/>
  <c r="Q290" i="17" s="1"/>
  <c r="R290" i="17" s="1"/>
  <c r="S290" i="17" s="1"/>
  <c r="N290" i="17"/>
  <c r="L276" i="19"/>
  <c r="J276" i="19"/>
  <c r="I276" i="19"/>
  <c r="O276" i="19"/>
  <c r="M276" i="19"/>
  <c r="AC281" i="16"/>
  <c r="AE281" i="16"/>
  <c r="U290" i="20" l="1"/>
  <c r="H290" i="20"/>
  <c r="W289" i="20"/>
  <c r="X289" i="20" s="1"/>
  <c r="Y289" i="20"/>
  <c r="T290" i="17"/>
  <c r="V290" i="17" s="1"/>
  <c r="G291" i="17"/>
  <c r="K276" i="19"/>
  <c r="P276" i="19" s="1"/>
  <c r="Q276" i="19" s="1"/>
  <c r="R276" i="19" s="1"/>
  <c r="S276" i="19" s="1"/>
  <c r="N276" i="19"/>
  <c r="AF281" i="16"/>
  <c r="AG281" i="16" s="1"/>
  <c r="AH281" i="16" s="1"/>
  <c r="J290" i="20" l="1"/>
  <c r="M290" i="20"/>
  <c r="L290" i="20"/>
  <c r="N290" i="20" s="1"/>
  <c r="O290" i="20"/>
  <c r="I290" i="20"/>
  <c r="K290" i="20" s="1"/>
  <c r="H291" i="17"/>
  <c r="U291" i="17"/>
  <c r="Y290" i="17"/>
  <c r="W290" i="17"/>
  <c r="X290" i="17" s="1"/>
  <c r="T276" i="19"/>
  <c r="V276" i="19" s="1"/>
  <c r="W276" i="19" s="1"/>
  <c r="G277" i="19"/>
  <c r="U277" i="19" s="1"/>
  <c r="V282" i="16"/>
  <c r="AI281" i="16"/>
  <c r="AK281" i="16" s="1"/>
  <c r="P290" i="20" l="1"/>
  <c r="Q290" i="20" s="1"/>
  <c r="R290" i="20" s="1"/>
  <c r="S290" i="20" s="1"/>
  <c r="O291" i="17"/>
  <c r="J291" i="17"/>
  <c r="K291" i="17" s="1"/>
  <c r="L291" i="17"/>
  <c r="M291" i="17"/>
  <c r="I291" i="17"/>
  <c r="H277" i="19"/>
  <c r="X276" i="19"/>
  <c r="Y276" i="19"/>
  <c r="AL281" i="16"/>
  <c r="AM281" i="16" s="1"/>
  <c r="AN281" i="16"/>
  <c r="AJ282" i="16"/>
  <c r="W279" i="14"/>
  <c r="W282" i="16"/>
  <c r="T290" i="20" l="1"/>
  <c r="V290" i="20" s="1"/>
  <c r="G291" i="20"/>
  <c r="N291" i="17"/>
  <c r="P291" i="17"/>
  <c r="Q291" i="17" s="1"/>
  <c r="R291" i="17" s="1"/>
  <c r="S291" i="17" s="1"/>
  <c r="O277" i="19"/>
  <c r="L277" i="19"/>
  <c r="J277" i="19"/>
  <c r="M277" i="19"/>
  <c r="I277" i="19"/>
  <c r="AB282" i="16"/>
  <c r="AA282" i="16"/>
  <c r="X282" i="16"/>
  <c r="Y282" i="16"/>
  <c r="Z282" i="16" s="1"/>
  <c r="AD282" i="16"/>
  <c r="U291" i="20" l="1"/>
  <c r="H291" i="20"/>
  <c r="K277" i="19"/>
  <c r="P277" i="19" s="1"/>
  <c r="Q277" i="19" s="1"/>
  <c r="R277" i="19" s="1"/>
  <c r="W290" i="20"/>
  <c r="X290" i="20" s="1"/>
  <c r="Y290" i="20"/>
  <c r="T291" i="17"/>
  <c r="V291" i="17" s="1"/>
  <c r="G292" i="17"/>
  <c r="N277" i="19"/>
  <c r="AC282" i="16"/>
  <c r="AE282" i="16"/>
  <c r="AF282" i="16" s="1"/>
  <c r="AG282" i="16" s="1"/>
  <c r="AH282" i="16" s="1"/>
  <c r="I291" i="20" l="1"/>
  <c r="M291" i="20"/>
  <c r="J291" i="20"/>
  <c r="K291" i="20" s="1"/>
  <c r="P291" i="20" s="1"/>
  <c r="O291" i="20"/>
  <c r="L291" i="20"/>
  <c r="H292" i="17"/>
  <c r="U292" i="17"/>
  <c r="W291" i="17"/>
  <c r="X291" i="17" s="1"/>
  <c r="Y291" i="17"/>
  <c r="S277" i="19"/>
  <c r="G278" i="19" s="1"/>
  <c r="U278" i="19" s="1"/>
  <c r="V283" i="16"/>
  <c r="AI282" i="16"/>
  <c r="AK282" i="16" s="1"/>
  <c r="N291" i="20" l="1"/>
  <c r="Q291" i="20" s="1"/>
  <c r="R291" i="20" s="1"/>
  <c r="S291" i="20" s="1"/>
  <c r="M292" i="17"/>
  <c r="J292" i="17"/>
  <c r="O292" i="17"/>
  <c r="I292" i="17"/>
  <c r="L292" i="17"/>
  <c r="H278" i="19"/>
  <c r="T277" i="19"/>
  <c r="V277" i="19" s="1"/>
  <c r="W277" i="19" s="1"/>
  <c r="AN282" i="16"/>
  <c r="AL282" i="16"/>
  <c r="AM282" i="16" s="1"/>
  <c r="AJ283" i="16"/>
  <c r="W283" i="16"/>
  <c r="W280" i="14"/>
  <c r="T291" i="20" l="1"/>
  <c r="V291" i="20" s="1"/>
  <c r="G292" i="20"/>
  <c r="K292" i="17"/>
  <c r="P292" i="17" s="1"/>
  <c r="N292" i="17"/>
  <c r="Y277" i="19"/>
  <c r="X277" i="19"/>
  <c r="M278" i="19"/>
  <c r="I278" i="19"/>
  <c r="L278" i="19"/>
  <c r="O278" i="19"/>
  <c r="J278" i="19"/>
  <c r="AD283" i="16"/>
  <c r="Y283" i="16"/>
  <c r="X283" i="16"/>
  <c r="AB283" i="16"/>
  <c r="AA283" i="16"/>
  <c r="U292" i="20" l="1"/>
  <c r="H292" i="20"/>
  <c r="Q292" i="17"/>
  <c r="R292" i="17" s="1"/>
  <c r="S292" i="17" s="1"/>
  <c r="T292" i="17" s="1"/>
  <c r="V292" i="17" s="1"/>
  <c r="W291" i="20"/>
  <c r="X291" i="20" s="1"/>
  <c r="Y291" i="20"/>
  <c r="K278" i="19"/>
  <c r="P278" i="19" s="1"/>
  <c r="N278" i="19"/>
  <c r="Z283" i="16"/>
  <c r="AC283" i="16"/>
  <c r="AE283" i="16"/>
  <c r="AF283" i="16" s="1"/>
  <c r="AG283" i="16" s="1"/>
  <c r="AH283" i="16" s="1"/>
  <c r="J292" i="20" l="1"/>
  <c r="L292" i="20"/>
  <c r="M292" i="20"/>
  <c r="I292" i="20"/>
  <c r="O292" i="20"/>
  <c r="G293" i="17"/>
  <c r="H293" i="17" s="1"/>
  <c r="Y292" i="17"/>
  <c r="W292" i="17"/>
  <c r="X292" i="17" s="1"/>
  <c r="Q278" i="19"/>
  <c r="R278" i="19" s="1"/>
  <c r="V284" i="16"/>
  <c r="AI283" i="16"/>
  <c r="AK283" i="16" s="1"/>
  <c r="U293" i="17" l="1"/>
  <c r="N292" i="20"/>
  <c r="K292" i="20"/>
  <c r="P292" i="20" s="1"/>
  <c r="Q292" i="20" s="1"/>
  <c r="R292" i="20" s="1"/>
  <c r="S292" i="20" s="1"/>
  <c r="L293" i="17"/>
  <c r="I293" i="17"/>
  <c r="M293" i="17"/>
  <c r="O293" i="17"/>
  <c r="J293" i="17"/>
  <c r="K293" i="17" s="1"/>
  <c r="S278" i="19"/>
  <c r="T278" i="19" s="1"/>
  <c r="V278" i="19" s="1"/>
  <c r="W278" i="19" s="1"/>
  <c r="AN283" i="16"/>
  <c r="AL283" i="16"/>
  <c r="AM283" i="16" s="1"/>
  <c r="AJ284" i="16"/>
  <c r="W281" i="14"/>
  <c r="W284" i="16"/>
  <c r="T292" i="20" l="1"/>
  <c r="V292" i="20" s="1"/>
  <c r="G293" i="20"/>
  <c r="P293" i="17"/>
  <c r="N293" i="17"/>
  <c r="Q293" i="17" s="1"/>
  <c r="R293" i="17" s="1"/>
  <c r="S293" i="17" s="1"/>
  <c r="Y278" i="19"/>
  <c r="X278" i="19"/>
  <c r="G279" i="19"/>
  <c r="U279" i="19" s="1"/>
  <c r="AA284" i="16"/>
  <c r="X284" i="16"/>
  <c r="AD284" i="16"/>
  <c r="Y284" i="16"/>
  <c r="AB284" i="16"/>
  <c r="U293" i="20" l="1"/>
  <c r="H293" i="20"/>
  <c r="W292" i="20"/>
  <c r="X292" i="20" s="1"/>
  <c r="Y292" i="20"/>
  <c r="T293" i="17"/>
  <c r="V293" i="17" s="1"/>
  <c r="G294" i="17"/>
  <c r="H279" i="19"/>
  <c r="AC284" i="16"/>
  <c r="Z284" i="16"/>
  <c r="AE284" i="16" s="1"/>
  <c r="AF284" i="16" s="1"/>
  <c r="AG284" i="16" s="1"/>
  <c r="AH284" i="16" s="1"/>
  <c r="O293" i="20" l="1"/>
  <c r="I293" i="20"/>
  <c r="L293" i="20"/>
  <c r="J293" i="20"/>
  <c r="K293" i="20" s="1"/>
  <c r="M293" i="20"/>
  <c r="U294" i="17"/>
  <c r="H294" i="17"/>
  <c r="W293" i="17"/>
  <c r="X293" i="17" s="1"/>
  <c r="Y293" i="17"/>
  <c r="M279" i="19"/>
  <c r="O279" i="19"/>
  <c r="L279" i="19"/>
  <c r="I279" i="19"/>
  <c r="J279" i="19"/>
  <c r="V285" i="16"/>
  <c r="AI284" i="16"/>
  <c r="AK284" i="16" s="1"/>
  <c r="N293" i="20" l="1"/>
  <c r="N279" i="19"/>
  <c r="P293" i="20"/>
  <c r="Q293" i="20" s="1"/>
  <c r="R293" i="20" s="1"/>
  <c r="S293" i="20" s="1"/>
  <c r="J294" i="17"/>
  <c r="I294" i="17"/>
  <c r="L294" i="17"/>
  <c r="M294" i="17"/>
  <c r="O294" i="17"/>
  <c r="K279" i="19"/>
  <c r="P279" i="19" s="1"/>
  <c r="Q279" i="19" s="1"/>
  <c r="R279" i="19" s="1"/>
  <c r="S279" i="19" s="1"/>
  <c r="AN284" i="16"/>
  <c r="AL284" i="16"/>
  <c r="AM284" i="16" s="1"/>
  <c r="AJ285" i="16"/>
  <c r="W285" i="16"/>
  <c r="W282" i="14"/>
  <c r="G294" i="20" l="1"/>
  <c r="T293" i="20"/>
  <c r="V293" i="20" s="1"/>
  <c r="N294" i="17"/>
  <c r="K294" i="17"/>
  <c r="P294" i="17" s="1"/>
  <c r="Q294" i="17" s="1"/>
  <c r="R294" i="17" s="1"/>
  <c r="S294" i="17" s="1"/>
  <c r="T279" i="19"/>
  <c r="V279" i="19" s="1"/>
  <c r="W279" i="19" s="1"/>
  <c r="G280" i="19"/>
  <c r="U280" i="19" s="1"/>
  <c r="AB285" i="16"/>
  <c r="X285" i="16"/>
  <c r="Y285" i="16"/>
  <c r="Z285" i="16" s="1"/>
  <c r="AA285" i="16"/>
  <c r="AC285" i="16" s="1"/>
  <c r="AD285" i="16"/>
  <c r="W293" i="20" l="1"/>
  <c r="X293" i="20" s="1"/>
  <c r="Y293" i="20"/>
  <c r="U294" i="20"/>
  <c r="H294" i="20"/>
  <c r="T294" i="17"/>
  <c r="V294" i="17" s="1"/>
  <c r="G295" i="17"/>
  <c r="H280" i="19"/>
  <c r="X279" i="19"/>
  <c r="Y279" i="19"/>
  <c r="AE285" i="16"/>
  <c r="AF285" i="16" s="1"/>
  <c r="AG285" i="16" s="1"/>
  <c r="AH285" i="16" s="1"/>
  <c r="O294" i="20" l="1"/>
  <c r="L294" i="20"/>
  <c r="N294" i="20" s="1"/>
  <c r="I294" i="20"/>
  <c r="J294" i="20"/>
  <c r="M294" i="20"/>
  <c r="H295" i="17"/>
  <c r="U295" i="17"/>
  <c r="Y294" i="17"/>
  <c r="W294" i="17"/>
  <c r="X294" i="17" s="1"/>
  <c r="J280" i="19"/>
  <c r="L280" i="19"/>
  <c r="I280" i="19"/>
  <c r="O280" i="19"/>
  <c r="M280" i="19"/>
  <c r="V286" i="16"/>
  <c r="AI285" i="16"/>
  <c r="AK285" i="16" s="1"/>
  <c r="N280" i="19" l="1"/>
  <c r="K294" i="20"/>
  <c r="P294" i="20" s="1"/>
  <c r="Q294" i="20" s="1"/>
  <c r="R294" i="20" s="1"/>
  <c r="S294" i="20" s="1"/>
  <c r="I295" i="17"/>
  <c r="M295" i="17"/>
  <c r="O295" i="17"/>
  <c r="J295" i="17"/>
  <c r="L295" i="17"/>
  <c r="K280" i="19"/>
  <c r="P280" i="19" s="1"/>
  <c r="Q280" i="19" s="1"/>
  <c r="R280" i="19" s="1"/>
  <c r="S280" i="19" s="1"/>
  <c r="AN285" i="16"/>
  <c r="AL285" i="16"/>
  <c r="AM285" i="16" s="1"/>
  <c r="AJ286" i="16"/>
  <c r="W283" i="14"/>
  <c r="W286" i="16"/>
  <c r="K295" i="17" l="1"/>
  <c r="T294" i="20"/>
  <c r="V294" i="20" s="1"/>
  <c r="G295" i="20"/>
  <c r="P295" i="17"/>
  <c r="N295" i="17"/>
  <c r="T280" i="19"/>
  <c r="V280" i="19" s="1"/>
  <c r="W280" i="19" s="1"/>
  <c r="G281" i="19"/>
  <c r="U281" i="19" s="1"/>
  <c r="AB286" i="16"/>
  <c r="X286" i="16"/>
  <c r="AD286" i="16"/>
  <c r="AA286" i="16"/>
  <c r="AC286" i="16" s="1"/>
  <c r="Y286" i="16"/>
  <c r="U295" i="20" l="1"/>
  <c r="H295" i="20"/>
  <c r="W294" i="20"/>
  <c r="X294" i="20" s="1"/>
  <c r="Y294" i="20"/>
  <c r="Q295" i="17"/>
  <c r="R295" i="17" s="1"/>
  <c r="S295" i="17" s="1"/>
  <c r="H281" i="19"/>
  <c r="Y280" i="19"/>
  <c r="X280" i="19"/>
  <c r="Z286" i="16"/>
  <c r="AE286" i="16" s="1"/>
  <c r="AF286" i="16" s="1"/>
  <c r="AG286" i="16" s="1"/>
  <c r="AH286" i="16" s="1"/>
  <c r="O295" i="20" l="1"/>
  <c r="I295" i="20"/>
  <c r="M295" i="20"/>
  <c r="L295" i="20"/>
  <c r="N295" i="20" s="1"/>
  <c r="J295" i="20"/>
  <c r="T295" i="17"/>
  <c r="V295" i="17" s="1"/>
  <c r="G296" i="17"/>
  <c r="L281" i="19"/>
  <c r="M281" i="19"/>
  <c r="O281" i="19"/>
  <c r="I281" i="19"/>
  <c r="J281" i="19"/>
  <c r="V287" i="16"/>
  <c r="AI286" i="16"/>
  <c r="AK286" i="16" s="1"/>
  <c r="K295" i="20" l="1"/>
  <c r="P295" i="20" s="1"/>
  <c r="Q295" i="20" s="1"/>
  <c r="R295" i="20" s="1"/>
  <c r="S295" i="20" s="1"/>
  <c r="U296" i="17"/>
  <c r="H296" i="17"/>
  <c r="Y295" i="17"/>
  <c r="W295" i="17"/>
  <c r="X295" i="17" s="1"/>
  <c r="P281" i="19"/>
  <c r="K281" i="19"/>
  <c r="N281" i="19"/>
  <c r="AN286" i="16"/>
  <c r="AL286" i="16"/>
  <c r="AM286" i="16" s="1"/>
  <c r="AJ287" i="16"/>
  <c r="W284" i="14"/>
  <c r="W287" i="16"/>
  <c r="T295" i="20" l="1"/>
  <c r="V295" i="20" s="1"/>
  <c r="G296" i="20"/>
  <c r="I296" i="17"/>
  <c r="L296" i="17"/>
  <c r="M296" i="17"/>
  <c r="O296" i="17"/>
  <c r="P296" i="17" s="1"/>
  <c r="J296" i="17"/>
  <c r="K296" i="17" s="1"/>
  <c r="Q281" i="19"/>
  <c r="R281" i="19" s="1"/>
  <c r="S281" i="19" s="1"/>
  <c r="T281" i="19" s="1"/>
  <c r="V281" i="19" s="1"/>
  <c r="W281" i="19" s="1"/>
  <c r="AD287" i="16"/>
  <c r="X287" i="16"/>
  <c r="Y287" i="16"/>
  <c r="Z287" i="16" s="1"/>
  <c r="AA287" i="16"/>
  <c r="AB287" i="16"/>
  <c r="U296" i="20" l="1"/>
  <c r="H296" i="20"/>
  <c r="W295" i="20"/>
  <c r="X295" i="20" s="1"/>
  <c r="Y295" i="20"/>
  <c r="G282" i="19"/>
  <c r="U282" i="19" s="1"/>
  <c r="N296" i="17"/>
  <c r="Q296" i="17" s="1"/>
  <c r="R296" i="17" s="1"/>
  <c r="S296" i="17" s="1"/>
  <c r="Y281" i="19"/>
  <c r="X281" i="19"/>
  <c r="AE287" i="16"/>
  <c r="AC287" i="16"/>
  <c r="M296" i="20" l="1"/>
  <c r="J296" i="20"/>
  <c r="O296" i="20"/>
  <c r="I296" i="20"/>
  <c r="L296" i="20"/>
  <c r="N296" i="20" s="1"/>
  <c r="T296" i="17"/>
  <c r="V296" i="17" s="1"/>
  <c r="G297" i="17"/>
  <c r="H282" i="19"/>
  <c r="J282" i="19" s="1"/>
  <c r="O282" i="19"/>
  <c r="M282" i="19"/>
  <c r="L282" i="19"/>
  <c r="AF287" i="16"/>
  <c r="AG287" i="16" s="1"/>
  <c r="AH287" i="16" s="1"/>
  <c r="K296" i="20" l="1"/>
  <c r="P296" i="20" s="1"/>
  <c r="Q296" i="20" s="1"/>
  <c r="R296" i="20" s="1"/>
  <c r="S296" i="20" s="1"/>
  <c r="H297" i="17"/>
  <c r="U297" i="17"/>
  <c r="I282" i="19"/>
  <c r="K282" i="19" s="1"/>
  <c r="P282" i="19" s="1"/>
  <c r="W296" i="17"/>
  <c r="X296" i="17" s="1"/>
  <c r="Y296" i="17"/>
  <c r="N282" i="19"/>
  <c r="V288" i="16"/>
  <c r="AI287" i="16"/>
  <c r="AK287" i="16" s="1"/>
  <c r="T296" i="20" l="1"/>
  <c r="V296" i="20" s="1"/>
  <c r="G297" i="20"/>
  <c r="O297" i="17"/>
  <c r="J297" i="17"/>
  <c r="L297" i="17"/>
  <c r="I297" i="17"/>
  <c r="M297" i="17"/>
  <c r="Q282" i="19"/>
  <c r="R282" i="19" s="1"/>
  <c r="S282" i="19" s="1"/>
  <c r="T282" i="19" s="1"/>
  <c r="V282" i="19" s="1"/>
  <c r="W282" i="19" s="1"/>
  <c r="AL287" i="16"/>
  <c r="AM287" i="16" s="1"/>
  <c r="AN287" i="16"/>
  <c r="AJ288" i="16"/>
  <c r="W285" i="14"/>
  <c r="W288" i="16"/>
  <c r="U297" i="20" l="1"/>
  <c r="H297" i="20"/>
  <c r="N297" i="17"/>
  <c r="W296" i="20"/>
  <c r="X296" i="20" s="1"/>
  <c r="Y296" i="20"/>
  <c r="G283" i="19"/>
  <c r="U283" i="19" s="1"/>
  <c r="K297" i="17"/>
  <c r="P297" i="17" s="1"/>
  <c r="Q297" i="17" s="1"/>
  <c r="R297" i="17" s="1"/>
  <c r="S297" i="17" s="1"/>
  <c r="Y282" i="19"/>
  <c r="X282" i="19"/>
  <c r="AD288" i="16"/>
  <c r="X288" i="16"/>
  <c r="AA288" i="16"/>
  <c r="Y288" i="16"/>
  <c r="AB288" i="16"/>
  <c r="H283" i="19" l="1"/>
  <c r="L297" i="20"/>
  <c r="M297" i="20"/>
  <c r="I297" i="20"/>
  <c r="O297" i="20"/>
  <c r="J297" i="20"/>
  <c r="T297" i="17"/>
  <c r="V297" i="17" s="1"/>
  <c r="G298" i="17"/>
  <c r="I283" i="19"/>
  <c r="M283" i="19"/>
  <c r="J283" i="19"/>
  <c r="O283" i="19"/>
  <c r="L283" i="19"/>
  <c r="AC288" i="16"/>
  <c r="Z288" i="16"/>
  <c r="AE288" i="16" s="1"/>
  <c r="AF288" i="16" s="1"/>
  <c r="AG288" i="16" s="1"/>
  <c r="AH288" i="16" s="1"/>
  <c r="K283" i="19" l="1"/>
  <c r="K297" i="20"/>
  <c r="P297" i="20" s="1"/>
  <c r="Q297" i="20" s="1"/>
  <c r="R297" i="20" s="1"/>
  <c r="S297" i="20" s="1"/>
  <c r="N297" i="20"/>
  <c r="P283" i="19"/>
  <c r="U298" i="17"/>
  <c r="H298" i="17"/>
  <c r="W297" i="17"/>
  <c r="X297" i="17" s="1"/>
  <c r="Y297" i="17"/>
  <c r="N283" i="19"/>
  <c r="V289" i="16"/>
  <c r="AI288" i="16"/>
  <c r="AK288" i="16" s="1"/>
  <c r="T297" i="20" l="1"/>
  <c r="V297" i="20" s="1"/>
  <c r="G298" i="20"/>
  <c r="Q283" i="19"/>
  <c r="R283" i="19" s="1"/>
  <c r="S283" i="19" s="1"/>
  <c r="G284" i="19" s="1"/>
  <c r="U284" i="19" s="1"/>
  <c r="M298" i="17"/>
  <c r="J298" i="17"/>
  <c r="O298" i="17"/>
  <c r="I298" i="17"/>
  <c r="L298" i="17"/>
  <c r="AN288" i="16"/>
  <c r="AL288" i="16"/>
  <c r="AM288" i="16" s="1"/>
  <c r="AJ289" i="16"/>
  <c r="W289" i="16"/>
  <c r="W286" i="14"/>
  <c r="U298" i="20" l="1"/>
  <c r="H298" i="20"/>
  <c r="T283" i="19"/>
  <c r="V283" i="19" s="1"/>
  <c r="W283" i="19" s="1"/>
  <c r="W297" i="20"/>
  <c r="X297" i="20" s="1"/>
  <c r="Y297" i="20"/>
  <c r="K298" i="17"/>
  <c r="P298" i="17" s="1"/>
  <c r="N298" i="17"/>
  <c r="H284" i="19"/>
  <c r="X283" i="19"/>
  <c r="Y283" i="19"/>
  <c r="AB289" i="16"/>
  <c r="AD289" i="16"/>
  <c r="X289" i="16"/>
  <c r="AA289" i="16"/>
  <c r="AC289" i="16" s="1"/>
  <c r="Y289" i="16"/>
  <c r="M298" i="20" l="1"/>
  <c r="J298" i="20"/>
  <c r="L298" i="20"/>
  <c r="N298" i="20" s="1"/>
  <c r="I298" i="20"/>
  <c r="O298" i="20"/>
  <c r="Q298" i="17"/>
  <c r="R298" i="17" s="1"/>
  <c r="S298" i="17" s="1"/>
  <c r="O284" i="19"/>
  <c r="M284" i="19"/>
  <c r="I284" i="19"/>
  <c r="J284" i="19"/>
  <c r="K284" i="19" s="1"/>
  <c r="L284" i="19"/>
  <c r="Z289" i="16"/>
  <c r="AE289" i="16" s="1"/>
  <c r="AF289" i="16" s="1"/>
  <c r="AG289" i="16" s="1"/>
  <c r="AH289" i="16" s="1"/>
  <c r="K298" i="20" l="1"/>
  <c r="P298" i="20" s="1"/>
  <c r="Q298" i="20" s="1"/>
  <c r="R298" i="20" s="1"/>
  <c r="S298" i="20" s="1"/>
  <c r="T298" i="17"/>
  <c r="V298" i="17" s="1"/>
  <c r="G299" i="17"/>
  <c r="N284" i="19"/>
  <c r="P284" i="19"/>
  <c r="V290" i="16"/>
  <c r="AI289" i="16"/>
  <c r="AK289" i="16" s="1"/>
  <c r="T298" i="20" l="1"/>
  <c r="V298" i="20" s="1"/>
  <c r="G299" i="20"/>
  <c r="H299" i="17"/>
  <c r="U299" i="17"/>
  <c r="W298" i="17"/>
  <c r="X298" i="17" s="1"/>
  <c r="Y298" i="17"/>
  <c r="Q284" i="19"/>
  <c r="R284" i="19" s="1"/>
  <c r="S284" i="19" s="1"/>
  <c r="AL289" i="16"/>
  <c r="AM289" i="16" s="1"/>
  <c r="AN289" i="16"/>
  <c r="AJ290" i="16"/>
  <c r="W290" i="16"/>
  <c r="W287" i="14"/>
  <c r="U299" i="20" l="1"/>
  <c r="H299" i="20"/>
  <c r="W298" i="20"/>
  <c r="X298" i="20" s="1"/>
  <c r="Y298" i="20"/>
  <c r="O299" i="17"/>
  <c r="J299" i="17"/>
  <c r="L299" i="17"/>
  <c r="I299" i="17"/>
  <c r="M299" i="17"/>
  <c r="T284" i="19"/>
  <c r="V284" i="19" s="1"/>
  <c r="W284" i="19" s="1"/>
  <c r="G285" i="19"/>
  <c r="U285" i="19" s="1"/>
  <c r="X290" i="16"/>
  <c r="AA290" i="16"/>
  <c r="AD290" i="16"/>
  <c r="Y290" i="16"/>
  <c r="AB290" i="16"/>
  <c r="K299" i="17" l="1"/>
  <c r="P299" i="17" s="1"/>
  <c r="I299" i="20"/>
  <c r="M299" i="20"/>
  <c r="L299" i="20"/>
  <c r="N299" i="20" s="1"/>
  <c r="O299" i="20"/>
  <c r="J299" i="20"/>
  <c r="K299" i="20" s="1"/>
  <c r="N299" i="17"/>
  <c r="Q299" i="17" s="1"/>
  <c r="R299" i="17" s="1"/>
  <c r="S299" i="17" s="1"/>
  <c r="H285" i="19"/>
  <c r="X284" i="19"/>
  <c r="Y284" i="19"/>
  <c r="AC290" i="16"/>
  <c r="Z290" i="16"/>
  <c r="AE290" i="16" s="1"/>
  <c r="AF290" i="16" s="1"/>
  <c r="AG290" i="16" s="1"/>
  <c r="AH290" i="16" s="1"/>
  <c r="P299" i="20" l="1"/>
  <c r="Q299" i="20" s="1"/>
  <c r="R299" i="20" s="1"/>
  <c r="S299" i="20" s="1"/>
  <c r="T299" i="17"/>
  <c r="V299" i="17" s="1"/>
  <c r="G300" i="17"/>
  <c r="J285" i="19"/>
  <c r="M285" i="19"/>
  <c r="I285" i="19"/>
  <c r="L285" i="19"/>
  <c r="O285" i="19"/>
  <c r="V291" i="16"/>
  <c r="AI290" i="16"/>
  <c r="AK290" i="16" s="1"/>
  <c r="T299" i="20" l="1"/>
  <c r="V299" i="20" s="1"/>
  <c r="G300" i="20"/>
  <c r="U300" i="17"/>
  <c r="H300" i="17"/>
  <c r="N285" i="19"/>
  <c r="W299" i="17"/>
  <c r="X299" i="17" s="1"/>
  <c r="Y299" i="17"/>
  <c r="K285" i="19"/>
  <c r="P285" i="19" s="1"/>
  <c r="Q285" i="19" s="1"/>
  <c r="R285" i="19" s="1"/>
  <c r="AN290" i="16"/>
  <c r="AL290" i="16"/>
  <c r="AM290" i="16" s="1"/>
  <c r="AJ291" i="16"/>
  <c r="W291" i="16"/>
  <c r="W288" i="14"/>
  <c r="U300" i="20" l="1"/>
  <c r="H300" i="20"/>
  <c r="W299" i="20"/>
  <c r="X299" i="20" s="1"/>
  <c r="Y299" i="20"/>
  <c r="O300" i="17"/>
  <c r="I300" i="17"/>
  <c r="L300" i="17"/>
  <c r="M300" i="17"/>
  <c r="J300" i="17"/>
  <c r="S285" i="19"/>
  <c r="T285" i="19" s="1"/>
  <c r="V285" i="19" s="1"/>
  <c r="W285" i="19" s="1"/>
  <c r="AD291" i="16"/>
  <c r="AB291" i="16"/>
  <c r="X291" i="16"/>
  <c r="AA291" i="16"/>
  <c r="Y291" i="16"/>
  <c r="K300" i="17" l="1"/>
  <c r="M300" i="20"/>
  <c r="O300" i="20"/>
  <c r="I300" i="20"/>
  <c r="L300" i="20"/>
  <c r="N300" i="20" s="1"/>
  <c r="J300" i="20"/>
  <c r="P300" i="17"/>
  <c r="N300" i="17"/>
  <c r="X285" i="19"/>
  <c r="Y285" i="19"/>
  <c r="G286" i="19"/>
  <c r="U286" i="19" s="1"/>
  <c r="AC291" i="16"/>
  <c r="Z291" i="16"/>
  <c r="AE291" i="16"/>
  <c r="AF291" i="16" s="1"/>
  <c r="AG291" i="16" s="1"/>
  <c r="AH291" i="16" s="1"/>
  <c r="Q300" i="17" l="1"/>
  <c r="R300" i="17" s="1"/>
  <c r="S300" i="17" s="1"/>
  <c r="K300" i="20"/>
  <c r="P300" i="20" s="1"/>
  <c r="Q300" i="20" s="1"/>
  <c r="R300" i="20" s="1"/>
  <c r="S300" i="20" s="1"/>
  <c r="T300" i="17"/>
  <c r="V300" i="17" s="1"/>
  <c r="G301" i="17"/>
  <c r="H286" i="19"/>
  <c r="AI291" i="16"/>
  <c r="AK291" i="16" s="1"/>
  <c r="V292" i="16"/>
  <c r="T300" i="20" l="1"/>
  <c r="V300" i="20" s="1"/>
  <c r="G301" i="20"/>
  <c r="H301" i="17"/>
  <c r="U301" i="17"/>
  <c r="Y300" i="17"/>
  <c r="W300" i="17"/>
  <c r="X300" i="17" s="1"/>
  <c r="I286" i="19"/>
  <c r="J286" i="19"/>
  <c r="K286" i="19" s="1"/>
  <c r="O286" i="19"/>
  <c r="L286" i="19"/>
  <c r="M286" i="19"/>
  <c r="W292" i="16"/>
  <c r="AJ292" i="16"/>
  <c r="W289" i="14"/>
  <c r="AN291" i="16"/>
  <c r="AL291" i="16"/>
  <c r="AM291" i="16" s="1"/>
  <c r="H301" i="20" l="1"/>
  <c r="U301" i="20"/>
  <c r="W300" i="20"/>
  <c r="X300" i="20" s="1"/>
  <c r="Y300" i="20"/>
  <c r="N286" i="19"/>
  <c r="L301" i="17"/>
  <c r="I301" i="17"/>
  <c r="O301" i="17"/>
  <c r="J301" i="17"/>
  <c r="M301" i="17"/>
  <c r="P286" i="19"/>
  <c r="Q286" i="19" s="1"/>
  <c r="R286" i="19" s="1"/>
  <c r="S286" i="19" s="1"/>
  <c r="AB292" i="16"/>
  <c r="Y292" i="16"/>
  <c r="Z292" i="16" s="1"/>
  <c r="AD292" i="16"/>
  <c r="AA292" i="16"/>
  <c r="X292" i="16"/>
  <c r="K301" i="17" l="1"/>
  <c r="P301" i="17" s="1"/>
  <c r="M301" i="20"/>
  <c r="J301" i="20"/>
  <c r="K301" i="20" s="1"/>
  <c r="L301" i="20"/>
  <c r="I301" i="20"/>
  <c r="O301" i="20"/>
  <c r="N301" i="17"/>
  <c r="Q301" i="17" s="1"/>
  <c r="R301" i="17" s="1"/>
  <c r="S301" i="17" s="1"/>
  <c r="T286" i="19"/>
  <c r="V286" i="19" s="1"/>
  <c r="W286" i="19" s="1"/>
  <c r="G287" i="19"/>
  <c r="U287" i="19" s="1"/>
  <c r="AE292" i="16"/>
  <c r="AC292" i="16"/>
  <c r="AF292" i="16" s="1"/>
  <c r="AG292" i="16" s="1"/>
  <c r="AH292" i="16" s="1"/>
  <c r="P301" i="20" l="1"/>
  <c r="Q301" i="20" s="1"/>
  <c r="R301" i="20" s="1"/>
  <c r="S301" i="20" s="1"/>
  <c r="N301" i="20"/>
  <c r="T301" i="17"/>
  <c r="V301" i="17" s="1"/>
  <c r="G302" i="17"/>
  <c r="H287" i="19"/>
  <c r="X286" i="19"/>
  <c r="Y286" i="19"/>
  <c r="V293" i="16"/>
  <c r="AI292" i="16"/>
  <c r="AK292" i="16" s="1"/>
  <c r="T301" i="20" l="1"/>
  <c r="V301" i="20" s="1"/>
  <c r="G302" i="20"/>
  <c r="U302" i="17"/>
  <c r="H302" i="17"/>
  <c r="W301" i="17"/>
  <c r="X301" i="17" s="1"/>
  <c r="Y301" i="17"/>
  <c r="J287" i="19"/>
  <c r="M287" i="19"/>
  <c r="O287" i="19"/>
  <c r="I287" i="19"/>
  <c r="L287" i="19"/>
  <c r="AN292" i="16"/>
  <c r="AL292" i="16"/>
  <c r="AM292" i="16" s="1"/>
  <c r="AJ293" i="16"/>
  <c r="W290" i="14"/>
  <c r="W293" i="16"/>
  <c r="H302" i="20" l="1"/>
  <c r="U302" i="20"/>
  <c r="W301" i="20"/>
  <c r="X301" i="20" s="1"/>
  <c r="Y301" i="20"/>
  <c r="O302" i="17"/>
  <c r="I302" i="17"/>
  <c r="L302" i="17"/>
  <c r="M302" i="17"/>
  <c r="J302" i="17"/>
  <c r="N287" i="19"/>
  <c r="K287" i="19"/>
  <c r="P287" i="19" s="1"/>
  <c r="Q287" i="19" s="1"/>
  <c r="R287" i="19" s="1"/>
  <c r="S287" i="19" s="1"/>
  <c r="AB293" i="16"/>
  <c r="AA293" i="16"/>
  <c r="Y293" i="16"/>
  <c r="Z293" i="16" s="1"/>
  <c r="AD293" i="16"/>
  <c r="X293" i="16"/>
  <c r="K302" i="17" l="1"/>
  <c r="M302" i="20"/>
  <c r="I302" i="20"/>
  <c r="O302" i="20"/>
  <c r="J302" i="20"/>
  <c r="L302" i="20"/>
  <c r="N302" i="20" s="1"/>
  <c r="P302" i="17"/>
  <c r="N302" i="17"/>
  <c r="T287" i="19"/>
  <c r="V287" i="19" s="1"/>
  <c r="W287" i="19" s="1"/>
  <c r="G288" i="19"/>
  <c r="U288" i="19" s="1"/>
  <c r="AC293" i="16"/>
  <c r="AE293" i="16"/>
  <c r="AF293" i="16" s="1"/>
  <c r="AG293" i="16" s="1"/>
  <c r="AH293" i="16" s="1"/>
  <c r="Q302" i="17" l="1"/>
  <c r="R302" i="17" s="1"/>
  <c r="S302" i="17" s="1"/>
  <c r="K302" i="20"/>
  <c r="P302" i="20" s="1"/>
  <c r="Q302" i="20" s="1"/>
  <c r="R302" i="20" s="1"/>
  <c r="S302" i="20" s="1"/>
  <c r="T302" i="17"/>
  <c r="V302" i="17" s="1"/>
  <c r="G303" i="17"/>
  <c r="H288" i="19"/>
  <c r="Y287" i="19"/>
  <c r="X287" i="19"/>
  <c r="V294" i="16"/>
  <c r="AI293" i="16"/>
  <c r="AK293" i="16" s="1"/>
  <c r="T302" i="20" l="1"/>
  <c r="V302" i="20" s="1"/>
  <c r="G303" i="20"/>
  <c r="H303" i="17"/>
  <c r="U303" i="17"/>
  <c r="Y302" i="17"/>
  <c r="W302" i="17"/>
  <c r="X302" i="17" s="1"/>
  <c r="L288" i="19"/>
  <c r="M288" i="19"/>
  <c r="I288" i="19"/>
  <c r="O288" i="19"/>
  <c r="J288" i="19"/>
  <c r="AL293" i="16"/>
  <c r="AM293" i="16" s="1"/>
  <c r="AN293" i="16"/>
  <c r="AJ294" i="16"/>
  <c r="W294" i="16"/>
  <c r="W291" i="14"/>
  <c r="H303" i="20" l="1"/>
  <c r="U303" i="20"/>
  <c r="W302" i="20"/>
  <c r="X302" i="20" s="1"/>
  <c r="Y302" i="20"/>
  <c r="I303" i="17"/>
  <c r="M303" i="17"/>
  <c r="L303" i="17"/>
  <c r="J303" i="17"/>
  <c r="K303" i="17" s="1"/>
  <c r="O303" i="17"/>
  <c r="K288" i="19"/>
  <c r="P288" i="19" s="1"/>
  <c r="N288" i="19"/>
  <c r="Y294" i="16"/>
  <c r="X294" i="16"/>
  <c r="AB294" i="16"/>
  <c r="AD294" i="16"/>
  <c r="AA294" i="16"/>
  <c r="Q288" i="19" l="1"/>
  <c r="R288" i="19" s="1"/>
  <c r="J303" i="20"/>
  <c r="L303" i="20"/>
  <c r="N303" i="20" s="1"/>
  <c r="M303" i="20"/>
  <c r="I303" i="20"/>
  <c r="O303" i="20"/>
  <c r="N303" i="17"/>
  <c r="P303" i="17"/>
  <c r="S288" i="19"/>
  <c r="T288" i="19" s="1"/>
  <c r="V288" i="19" s="1"/>
  <c r="W288" i="19" s="1"/>
  <c r="AC294" i="16"/>
  <c r="Z294" i="16"/>
  <c r="AE294" i="16" s="1"/>
  <c r="AF294" i="16" s="1"/>
  <c r="AG294" i="16" s="1"/>
  <c r="AH294" i="16" s="1"/>
  <c r="P303" i="20" l="1"/>
  <c r="Q303" i="20" s="1"/>
  <c r="R303" i="20" s="1"/>
  <c r="S303" i="20" s="1"/>
  <c r="K303" i="20"/>
  <c r="Q303" i="17"/>
  <c r="R303" i="17" s="1"/>
  <c r="S303" i="17" s="1"/>
  <c r="T303" i="17" s="1"/>
  <c r="V303" i="17" s="1"/>
  <c r="Y288" i="19"/>
  <c r="X288" i="19"/>
  <c r="G289" i="19"/>
  <c r="U289" i="19" s="1"/>
  <c r="V295" i="16"/>
  <c r="AI294" i="16"/>
  <c r="AK294" i="16" s="1"/>
  <c r="G304" i="17" l="1"/>
  <c r="T303" i="20"/>
  <c r="V303" i="20" s="1"/>
  <c r="G304" i="20"/>
  <c r="U304" i="17"/>
  <c r="H304" i="17"/>
  <c r="W303" i="17"/>
  <c r="X303" i="17" s="1"/>
  <c r="Y303" i="17"/>
  <c r="H289" i="19"/>
  <c r="AN294" i="16"/>
  <c r="AL294" i="16"/>
  <c r="AM294" i="16" s="1"/>
  <c r="AJ295" i="16"/>
  <c r="W292" i="14"/>
  <c r="W295" i="16"/>
  <c r="U304" i="20" l="1"/>
  <c r="H304" i="20"/>
  <c r="W303" i="20"/>
  <c r="X303" i="20" s="1"/>
  <c r="Y303" i="20"/>
  <c r="J304" i="17"/>
  <c r="I304" i="17"/>
  <c r="L304" i="17"/>
  <c r="M304" i="17"/>
  <c r="O304" i="17"/>
  <c r="L289" i="19"/>
  <c r="M289" i="19"/>
  <c r="O289" i="19"/>
  <c r="J289" i="19"/>
  <c r="I289" i="19"/>
  <c r="AD295" i="16"/>
  <c r="X295" i="16"/>
  <c r="AA295" i="16"/>
  <c r="AB295" i="16"/>
  <c r="Y295" i="16"/>
  <c r="I304" i="20" l="1"/>
  <c r="J304" i="20"/>
  <c r="K304" i="20" s="1"/>
  <c r="O304" i="20"/>
  <c r="P304" i="20" s="1"/>
  <c r="M304" i="20"/>
  <c r="L304" i="20"/>
  <c r="N304" i="17"/>
  <c r="K289" i="19"/>
  <c r="P289" i="19" s="1"/>
  <c r="K304" i="17"/>
  <c r="P304" i="17" s="1"/>
  <c r="N289" i="19"/>
  <c r="AC295" i="16"/>
  <c r="Z295" i="16"/>
  <c r="AE295" i="16" s="1"/>
  <c r="AF295" i="16" s="1"/>
  <c r="AG295" i="16" s="1"/>
  <c r="AH295" i="16" s="1"/>
  <c r="Q289" i="19" l="1"/>
  <c r="R289" i="19" s="1"/>
  <c r="S289" i="19" s="1"/>
  <c r="G290" i="19" s="1"/>
  <c r="U290" i="19" s="1"/>
  <c r="N304" i="20"/>
  <c r="Q304" i="20" s="1"/>
  <c r="R304" i="20" s="1"/>
  <c r="S304" i="20" s="1"/>
  <c r="Q304" i="17"/>
  <c r="R304" i="17" s="1"/>
  <c r="S304" i="17" s="1"/>
  <c r="T289" i="19"/>
  <c r="V289" i="19" s="1"/>
  <c r="W289" i="19" s="1"/>
  <c r="V296" i="16"/>
  <c r="AI295" i="16"/>
  <c r="AK295" i="16" s="1"/>
  <c r="T304" i="20" l="1"/>
  <c r="V304" i="20" s="1"/>
  <c r="G305" i="20"/>
  <c r="T304" i="17"/>
  <c r="V304" i="17" s="1"/>
  <c r="G305" i="17"/>
  <c r="H290" i="19"/>
  <c r="X289" i="19"/>
  <c r="Y289" i="19"/>
  <c r="AN295" i="16"/>
  <c r="AL295" i="16"/>
  <c r="AM295" i="16" s="1"/>
  <c r="AJ296" i="16"/>
  <c r="W296" i="16"/>
  <c r="W293" i="14"/>
  <c r="U305" i="20" l="1"/>
  <c r="H305" i="20"/>
  <c r="W304" i="20"/>
  <c r="X304" i="20" s="1"/>
  <c r="Y304" i="20"/>
  <c r="U305" i="17"/>
  <c r="H305" i="17"/>
  <c r="Y304" i="17"/>
  <c r="W304" i="17"/>
  <c r="X304" i="17" s="1"/>
  <c r="J290" i="19"/>
  <c r="L290" i="19"/>
  <c r="M290" i="19"/>
  <c r="I290" i="19"/>
  <c r="O290" i="19"/>
  <c r="AD296" i="16"/>
  <c r="Y296" i="16"/>
  <c r="Z296" i="16" s="1"/>
  <c r="AB296" i="16"/>
  <c r="AA296" i="16"/>
  <c r="X296" i="16"/>
  <c r="I305" i="20" l="1"/>
  <c r="J305" i="20"/>
  <c r="K305" i="20" s="1"/>
  <c r="O305" i="20"/>
  <c r="P305" i="20" s="1"/>
  <c r="L305" i="20"/>
  <c r="N305" i="20" s="1"/>
  <c r="M305" i="20"/>
  <c r="J305" i="17"/>
  <c r="O305" i="17"/>
  <c r="L305" i="17"/>
  <c r="M305" i="17"/>
  <c r="I305" i="17"/>
  <c r="N290" i="19"/>
  <c r="K290" i="19"/>
  <c r="P290" i="19" s="1"/>
  <c r="Q290" i="19" s="1"/>
  <c r="R290" i="19" s="1"/>
  <c r="AC296" i="16"/>
  <c r="AE296" i="16"/>
  <c r="AF296" i="16" s="1"/>
  <c r="AG296" i="16" s="1"/>
  <c r="AH296" i="16" s="1"/>
  <c r="Q305" i="20" l="1"/>
  <c r="R305" i="20" s="1"/>
  <c r="S305" i="20" s="1"/>
  <c r="N305" i="17"/>
  <c r="K305" i="17"/>
  <c r="P305" i="17" s="1"/>
  <c r="Q305" i="17" s="1"/>
  <c r="R305" i="17" s="1"/>
  <c r="S305" i="17" s="1"/>
  <c r="S290" i="19"/>
  <c r="T290" i="19" s="1"/>
  <c r="V290" i="19" s="1"/>
  <c r="W290" i="19" s="1"/>
  <c r="V297" i="16"/>
  <c r="AI296" i="16"/>
  <c r="AK296" i="16" s="1"/>
  <c r="T305" i="20" l="1"/>
  <c r="V305" i="20" s="1"/>
  <c r="G306" i="20"/>
  <c r="T305" i="17"/>
  <c r="V305" i="17" s="1"/>
  <c r="G306" i="17"/>
  <c r="X290" i="19"/>
  <c r="Y290" i="19"/>
  <c r="G291" i="19"/>
  <c r="U291" i="19" s="1"/>
  <c r="AL296" i="16"/>
  <c r="AM296" i="16" s="1"/>
  <c r="AN296" i="16"/>
  <c r="AJ297" i="16"/>
  <c r="W297" i="16"/>
  <c r="W294" i="14"/>
  <c r="U306" i="20" l="1"/>
  <c r="H306" i="20"/>
  <c r="W305" i="20"/>
  <c r="X305" i="20" s="1"/>
  <c r="Y305" i="20"/>
  <c r="U306" i="17"/>
  <c r="H306" i="17"/>
  <c r="W305" i="17"/>
  <c r="X305" i="17" s="1"/>
  <c r="Y305" i="17"/>
  <c r="H291" i="19"/>
  <c r="Y297" i="16"/>
  <c r="X297" i="16"/>
  <c r="AA297" i="16"/>
  <c r="AC297" i="16" s="1"/>
  <c r="AD297" i="16"/>
  <c r="AB297" i="16"/>
  <c r="J306" i="20" l="1"/>
  <c r="M306" i="20"/>
  <c r="I306" i="20"/>
  <c r="O306" i="20"/>
  <c r="L306" i="20"/>
  <c r="N306" i="20" s="1"/>
  <c r="M306" i="17"/>
  <c r="O306" i="17"/>
  <c r="L306" i="17"/>
  <c r="N306" i="17" s="1"/>
  <c r="I306" i="17"/>
  <c r="J306" i="17"/>
  <c r="M291" i="19"/>
  <c r="O291" i="19"/>
  <c r="I291" i="19"/>
  <c r="J291" i="19"/>
  <c r="K291" i="19" s="1"/>
  <c r="L291" i="19"/>
  <c r="Z297" i="16"/>
  <c r="AE297" i="16"/>
  <c r="AF297" i="16" s="1"/>
  <c r="AG297" i="16" s="1"/>
  <c r="AH297" i="16" s="1"/>
  <c r="P291" i="19" l="1"/>
  <c r="K306" i="20"/>
  <c r="P306" i="20" s="1"/>
  <c r="Q306" i="20" s="1"/>
  <c r="R306" i="20" s="1"/>
  <c r="S306" i="20" s="1"/>
  <c r="K306" i="17"/>
  <c r="P306" i="17" s="1"/>
  <c r="Q306" i="17" s="1"/>
  <c r="R306" i="17" s="1"/>
  <c r="S306" i="17" s="1"/>
  <c r="N291" i="19"/>
  <c r="Q291" i="19" s="1"/>
  <c r="R291" i="19" s="1"/>
  <c r="V298" i="16"/>
  <c r="AI297" i="16"/>
  <c r="AK297" i="16" s="1"/>
  <c r="T306" i="20" l="1"/>
  <c r="V306" i="20" s="1"/>
  <c r="G307" i="20"/>
  <c r="T306" i="17"/>
  <c r="V306" i="17" s="1"/>
  <c r="G307" i="17"/>
  <c r="S291" i="19"/>
  <c r="T291" i="19" s="1"/>
  <c r="V291" i="19" s="1"/>
  <c r="W291" i="19" s="1"/>
  <c r="AL297" i="16"/>
  <c r="AM297" i="16" s="1"/>
  <c r="AN297" i="16"/>
  <c r="AJ298" i="16"/>
  <c r="W295" i="14"/>
  <c r="W298" i="16"/>
  <c r="U307" i="20" l="1"/>
  <c r="H307" i="20"/>
  <c r="W306" i="20"/>
  <c r="X306" i="20" s="1"/>
  <c r="Y306" i="20"/>
  <c r="H307" i="17"/>
  <c r="U307" i="17"/>
  <c r="W306" i="17"/>
  <c r="X306" i="17" s="1"/>
  <c r="Y306" i="17"/>
  <c r="X291" i="19"/>
  <c r="Y291" i="19"/>
  <c r="G292" i="19"/>
  <c r="U292" i="19" s="1"/>
  <c r="AA298" i="16"/>
  <c r="X298" i="16"/>
  <c r="AD298" i="16"/>
  <c r="Y298" i="16"/>
  <c r="AB298" i="16"/>
  <c r="O307" i="20" l="1"/>
  <c r="I307" i="20"/>
  <c r="J307" i="20"/>
  <c r="K307" i="20" s="1"/>
  <c r="P307" i="20" s="1"/>
  <c r="M307" i="20"/>
  <c r="L307" i="20"/>
  <c r="M307" i="17"/>
  <c r="I307" i="17"/>
  <c r="J307" i="17"/>
  <c r="K307" i="17" s="1"/>
  <c r="O307" i="17"/>
  <c r="L307" i="17"/>
  <c r="H292" i="19"/>
  <c r="AC298" i="16"/>
  <c r="Z298" i="16"/>
  <c r="AE298" i="16" s="1"/>
  <c r="AF298" i="16" s="1"/>
  <c r="AG298" i="16" s="1"/>
  <c r="AH298" i="16" s="1"/>
  <c r="N307" i="17" l="1"/>
  <c r="N307" i="20"/>
  <c r="Q307" i="20" s="1"/>
  <c r="R307" i="20" s="1"/>
  <c r="S307" i="20" s="1"/>
  <c r="P307" i="17"/>
  <c r="Q307" i="17" s="1"/>
  <c r="R307" i="17" s="1"/>
  <c r="S307" i="17" s="1"/>
  <c r="M292" i="19"/>
  <c r="L292" i="19"/>
  <c r="O292" i="19"/>
  <c r="I292" i="19"/>
  <c r="J292" i="19"/>
  <c r="V299" i="16"/>
  <c r="AI298" i="16"/>
  <c r="AK298" i="16" s="1"/>
  <c r="T307" i="20" l="1"/>
  <c r="V307" i="20" s="1"/>
  <c r="G308" i="20"/>
  <c r="N292" i="19"/>
  <c r="T307" i="17"/>
  <c r="V307" i="17" s="1"/>
  <c r="G308" i="17"/>
  <c r="K292" i="19"/>
  <c r="P292" i="19" s="1"/>
  <c r="Q292" i="19" s="1"/>
  <c r="R292" i="19" s="1"/>
  <c r="S292" i="19" s="1"/>
  <c r="AN298" i="16"/>
  <c r="AL298" i="16"/>
  <c r="AM298" i="16" s="1"/>
  <c r="AJ299" i="16"/>
  <c r="W299" i="16"/>
  <c r="W296" i="14"/>
  <c r="U308" i="20" l="1"/>
  <c r="H308" i="20"/>
  <c r="W307" i="20"/>
  <c r="X307" i="20" s="1"/>
  <c r="Y307" i="20"/>
  <c r="U308" i="17"/>
  <c r="H308" i="17"/>
  <c r="W307" i="17"/>
  <c r="X307" i="17" s="1"/>
  <c r="Y307" i="17"/>
  <c r="T292" i="19"/>
  <c r="V292" i="19" s="1"/>
  <c r="W292" i="19" s="1"/>
  <c r="G293" i="19"/>
  <c r="U293" i="19" s="1"/>
  <c r="AB299" i="16"/>
  <c r="AA299" i="16"/>
  <c r="AD299" i="16"/>
  <c r="Y299" i="16"/>
  <c r="X299" i="16"/>
  <c r="I308" i="20" l="1"/>
  <c r="L308" i="20"/>
  <c r="M308" i="20"/>
  <c r="J308" i="20"/>
  <c r="K308" i="20" s="1"/>
  <c r="O308" i="20"/>
  <c r="M308" i="17"/>
  <c r="L308" i="17"/>
  <c r="J308" i="17"/>
  <c r="I308" i="17"/>
  <c r="O308" i="17"/>
  <c r="H293" i="19"/>
  <c r="X292" i="19"/>
  <c r="Y292" i="19"/>
  <c r="AC299" i="16"/>
  <c r="Z299" i="16"/>
  <c r="AE299" i="16" s="1"/>
  <c r="AF299" i="16" s="1"/>
  <c r="AG299" i="16" s="1"/>
  <c r="AH299" i="16" s="1"/>
  <c r="N308" i="20" l="1"/>
  <c r="P308" i="20"/>
  <c r="Q308" i="20" s="1"/>
  <c r="R308" i="20" s="1"/>
  <c r="S308" i="20" s="1"/>
  <c r="K308" i="17"/>
  <c r="P308" i="17" s="1"/>
  <c r="N308" i="17"/>
  <c r="O293" i="19"/>
  <c r="I293" i="19"/>
  <c r="L293" i="19"/>
  <c r="J293" i="19"/>
  <c r="K293" i="19" s="1"/>
  <c r="M293" i="19"/>
  <c r="V300" i="16"/>
  <c r="AI299" i="16"/>
  <c r="AK299" i="16" s="1"/>
  <c r="T308" i="20" l="1"/>
  <c r="V308" i="20" s="1"/>
  <c r="G309" i="20"/>
  <c r="Q308" i="17"/>
  <c r="R308" i="17" s="1"/>
  <c r="S308" i="17" s="1"/>
  <c r="G309" i="17" s="1"/>
  <c r="N293" i="19"/>
  <c r="P293" i="19"/>
  <c r="AN299" i="16"/>
  <c r="AL299" i="16"/>
  <c r="AM299" i="16" s="1"/>
  <c r="AJ300" i="16"/>
  <c r="W300" i="16"/>
  <c r="W297" i="14"/>
  <c r="T308" i="17" l="1"/>
  <c r="V308" i="17" s="1"/>
  <c r="U309" i="20"/>
  <c r="H309" i="20"/>
  <c r="W308" i="20"/>
  <c r="X308" i="20" s="1"/>
  <c r="Y308" i="20"/>
  <c r="H309" i="17"/>
  <c r="U309" i="17"/>
  <c r="Y308" i="17"/>
  <c r="W308" i="17"/>
  <c r="X308" i="17" s="1"/>
  <c r="Q293" i="19"/>
  <c r="R293" i="19" s="1"/>
  <c r="S293" i="19" s="1"/>
  <c r="AA300" i="16"/>
  <c r="AB300" i="16"/>
  <c r="AD300" i="16"/>
  <c r="X300" i="16"/>
  <c r="Y300" i="16"/>
  <c r="J309" i="20" l="1"/>
  <c r="L309" i="20"/>
  <c r="I309" i="20"/>
  <c r="M309" i="20"/>
  <c r="O309" i="20"/>
  <c r="I309" i="17"/>
  <c r="M309" i="17"/>
  <c r="O309" i="17"/>
  <c r="L309" i="17"/>
  <c r="J309" i="17"/>
  <c r="K309" i="17" s="1"/>
  <c r="T293" i="19"/>
  <c r="V293" i="19" s="1"/>
  <c r="W293" i="19" s="1"/>
  <c r="G294" i="19"/>
  <c r="U294" i="19" s="1"/>
  <c r="Z300" i="16"/>
  <c r="AE300" i="16" s="1"/>
  <c r="AC300" i="16"/>
  <c r="N309" i="17" l="1"/>
  <c r="N309" i="20"/>
  <c r="K309" i="20"/>
  <c r="P309" i="20" s="1"/>
  <c r="Q309" i="20" s="1"/>
  <c r="R309" i="20" s="1"/>
  <c r="S309" i="20" s="1"/>
  <c r="P309" i="17"/>
  <c r="Q309" i="17" s="1"/>
  <c r="R309" i="17" s="1"/>
  <c r="S309" i="17" s="1"/>
  <c r="H294" i="19"/>
  <c r="Y293" i="19"/>
  <c r="X293" i="19"/>
  <c r="AF300" i="16"/>
  <c r="AG300" i="16" s="1"/>
  <c r="AH300" i="16" s="1"/>
  <c r="V301" i="16"/>
  <c r="AI300" i="16"/>
  <c r="AK300" i="16" s="1"/>
  <c r="T309" i="20" l="1"/>
  <c r="V309" i="20" s="1"/>
  <c r="G310" i="20"/>
  <c r="T309" i="17"/>
  <c r="V309" i="17" s="1"/>
  <c r="G310" i="17"/>
  <c r="J294" i="19"/>
  <c r="M294" i="19"/>
  <c r="L294" i="19"/>
  <c r="I294" i="19"/>
  <c r="O294" i="19"/>
  <c r="AN300" i="16"/>
  <c r="AL300" i="16"/>
  <c r="AM300" i="16" s="1"/>
  <c r="W298" i="14"/>
  <c r="AJ301" i="16"/>
  <c r="W301" i="16"/>
  <c r="U310" i="20" l="1"/>
  <c r="H310" i="20"/>
  <c r="N294" i="19"/>
  <c r="W309" i="20"/>
  <c r="X309" i="20" s="1"/>
  <c r="Y309" i="20"/>
  <c r="U310" i="17"/>
  <c r="H310" i="17"/>
  <c r="Y309" i="17"/>
  <c r="W309" i="17"/>
  <c r="X309" i="17" s="1"/>
  <c r="K294" i="19"/>
  <c r="P294" i="19" s="1"/>
  <c r="Q294" i="19" s="1"/>
  <c r="R294" i="19" s="1"/>
  <c r="S294" i="19" s="1"/>
  <c r="AB301" i="16"/>
  <c r="Y301" i="16"/>
  <c r="AA301" i="16"/>
  <c r="X301" i="16"/>
  <c r="AD301" i="16"/>
  <c r="O310" i="20" l="1"/>
  <c r="J310" i="20"/>
  <c r="K310" i="20" s="1"/>
  <c r="P310" i="20" s="1"/>
  <c r="L310" i="20"/>
  <c r="M310" i="20"/>
  <c r="I310" i="20"/>
  <c r="I310" i="17"/>
  <c r="L310" i="17"/>
  <c r="J310" i="17"/>
  <c r="O310" i="17"/>
  <c r="M310" i="17"/>
  <c r="T294" i="19"/>
  <c r="V294" i="19" s="1"/>
  <c r="W294" i="19" s="1"/>
  <c r="G295" i="19"/>
  <c r="U295" i="19" s="1"/>
  <c r="Z301" i="16"/>
  <c r="AE301" i="16" s="1"/>
  <c r="AC301" i="16"/>
  <c r="AF301" i="16" s="1"/>
  <c r="AG301" i="16" s="1"/>
  <c r="AH301" i="16" s="1"/>
  <c r="N310" i="20" l="1"/>
  <c r="Q310" i="20"/>
  <c r="R310" i="20" s="1"/>
  <c r="S310" i="20" s="1"/>
  <c r="K310" i="17"/>
  <c r="P310" i="17" s="1"/>
  <c r="N310" i="17"/>
  <c r="H295" i="19"/>
  <c r="Y294" i="19"/>
  <c r="X294" i="19"/>
  <c r="V302" i="16"/>
  <c r="AI301" i="16"/>
  <c r="AK301" i="16" s="1"/>
  <c r="Q310" i="17" l="1"/>
  <c r="R310" i="17" s="1"/>
  <c r="S310" i="17" s="1"/>
  <c r="T310" i="20"/>
  <c r="V310" i="20" s="1"/>
  <c r="G311" i="20"/>
  <c r="T310" i="17"/>
  <c r="V310" i="17" s="1"/>
  <c r="G311" i="17"/>
  <c r="L295" i="19"/>
  <c r="O295" i="19"/>
  <c r="I295" i="19"/>
  <c r="J295" i="19"/>
  <c r="M295" i="19"/>
  <c r="AL301" i="16"/>
  <c r="AM301" i="16" s="1"/>
  <c r="AN301" i="16"/>
  <c r="AJ302" i="16"/>
  <c r="W299" i="14"/>
  <c r="W302" i="16"/>
  <c r="U311" i="20" l="1"/>
  <c r="H311" i="20"/>
  <c r="K295" i="19"/>
  <c r="W310" i="20"/>
  <c r="X310" i="20" s="1"/>
  <c r="Y310" i="20"/>
  <c r="H311" i="17"/>
  <c r="U311" i="17"/>
  <c r="W310" i="17"/>
  <c r="X310" i="17" s="1"/>
  <c r="Y310" i="17"/>
  <c r="P295" i="19"/>
  <c r="N295" i="19"/>
  <c r="AA302" i="16"/>
  <c r="Y302" i="16"/>
  <c r="AD302" i="16"/>
  <c r="X302" i="16"/>
  <c r="AB302" i="16"/>
  <c r="O311" i="20" l="1"/>
  <c r="J311" i="20"/>
  <c r="K311" i="20" s="1"/>
  <c r="I311" i="20"/>
  <c r="M311" i="20"/>
  <c r="L311" i="20"/>
  <c r="L311" i="17"/>
  <c r="I311" i="17"/>
  <c r="O311" i="17"/>
  <c r="M311" i="17"/>
  <c r="J311" i="17"/>
  <c r="Q295" i="19"/>
  <c r="R295" i="19" s="1"/>
  <c r="S295" i="19" s="1"/>
  <c r="AC302" i="16"/>
  <c r="Z302" i="16"/>
  <c r="AE302" i="16" s="1"/>
  <c r="AF302" i="16" s="1"/>
  <c r="AG302" i="16" s="1"/>
  <c r="AH302" i="16" s="1"/>
  <c r="K311" i="17" l="1"/>
  <c r="P311" i="17" s="1"/>
  <c r="N311" i="20"/>
  <c r="P311" i="20"/>
  <c r="Q311" i="20" s="1"/>
  <c r="R311" i="20" s="1"/>
  <c r="S311" i="20" s="1"/>
  <c r="N311" i="17"/>
  <c r="Q311" i="17" s="1"/>
  <c r="R311" i="17" s="1"/>
  <c r="S311" i="17" s="1"/>
  <c r="T295" i="19"/>
  <c r="V295" i="19" s="1"/>
  <c r="W295" i="19" s="1"/>
  <c r="G296" i="19"/>
  <c r="U296" i="19" s="1"/>
  <c r="V303" i="16"/>
  <c r="AI302" i="16"/>
  <c r="AK302" i="16" s="1"/>
  <c r="T311" i="20" l="1"/>
  <c r="V311" i="20" s="1"/>
  <c r="G312" i="20"/>
  <c r="T311" i="17"/>
  <c r="V311" i="17" s="1"/>
  <c r="G312" i="17"/>
  <c r="H296" i="19"/>
  <c r="X295" i="19"/>
  <c r="Y295" i="19"/>
  <c r="AN302" i="16"/>
  <c r="AL302" i="16"/>
  <c r="AM302" i="16" s="1"/>
  <c r="AJ303" i="16"/>
  <c r="W300" i="14"/>
  <c r="W303" i="16"/>
  <c r="U312" i="20" l="1"/>
  <c r="H312" i="20"/>
  <c r="W311" i="20"/>
  <c r="X311" i="20" s="1"/>
  <c r="Y311" i="20"/>
  <c r="U312" i="17"/>
  <c r="H312" i="17"/>
  <c r="W311" i="17"/>
  <c r="X311" i="17" s="1"/>
  <c r="Y311" i="17"/>
  <c r="J296" i="19"/>
  <c r="L296" i="19"/>
  <c r="M296" i="19"/>
  <c r="O296" i="19"/>
  <c r="I296" i="19"/>
  <c r="X303" i="16"/>
  <c r="AA303" i="16"/>
  <c r="AD303" i="16"/>
  <c r="Y303" i="16"/>
  <c r="AB303" i="16"/>
  <c r="M312" i="20" l="1"/>
  <c r="J312" i="20"/>
  <c r="K312" i="20" s="1"/>
  <c r="P312" i="20" s="1"/>
  <c r="I312" i="20"/>
  <c r="L312" i="20"/>
  <c r="N312" i="20" s="1"/>
  <c r="O312" i="20"/>
  <c r="M312" i="17"/>
  <c r="O312" i="17"/>
  <c r="I312" i="17"/>
  <c r="J312" i="17"/>
  <c r="L312" i="17"/>
  <c r="N296" i="19"/>
  <c r="K296" i="19"/>
  <c r="P296" i="19" s="1"/>
  <c r="Q296" i="19" s="1"/>
  <c r="R296" i="19" s="1"/>
  <c r="S296" i="19" s="1"/>
  <c r="AC303" i="16"/>
  <c r="Z303" i="16"/>
  <c r="AE303" i="16" s="1"/>
  <c r="AF303" i="16" s="1"/>
  <c r="AG303" i="16" s="1"/>
  <c r="AH303" i="16" s="1"/>
  <c r="Q312" i="20" l="1"/>
  <c r="R312" i="20" s="1"/>
  <c r="S312" i="20" s="1"/>
  <c r="N312" i="17"/>
  <c r="K312" i="17"/>
  <c r="P312" i="17" s="1"/>
  <c r="Q312" i="17" s="1"/>
  <c r="R312" i="17" s="1"/>
  <c r="S312" i="17" s="1"/>
  <c r="T296" i="19"/>
  <c r="V296" i="19" s="1"/>
  <c r="W296" i="19" s="1"/>
  <c r="G297" i="19"/>
  <c r="U297" i="19" s="1"/>
  <c r="V304" i="16"/>
  <c r="AI303" i="16"/>
  <c r="AK303" i="16" s="1"/>
  <c r="T312" i="20" l="1"/>
  <c r="V312" i="20" s="1"/>
  <c r="G313" i="20"/>
  <c r="T312" i="17"/>
  <c r="V312" i="17" s="1"/>
  <c r="G313" i="17"/>
  <c r="H297" i="19"/>
  <c r="Y296" i="19"/>
  <c r="X296" i="19"/>
  <c r="AN303" i="16"/>
  <c r="AL303" i="16"/>
  <c r="AM303" i="16" s="1"/>
  <c r="AJ304" i="16"/>
  <c r="W301" i="14"/>
  <c r="W304" i="16"/>
  <c r="U313" i="20" l="1"/>
  <c r="H313" i="20"/>
  <c r="W312" i="20"/>
  <c r="X312" i="20" s="1"/>
  <c r="Y312" i="20"/>
  <c r="H313" i="17"/>
  <c r="U313" i="17"/>
  <c r="Y312" i="17"/>
  <c r="W312" i="17"/>
  <c r="X312" i="17" s="1"/>
  <c r="M297" i="19"/>
  <c r="L297" i="19"/>
  <c r="O297" i="19"/>
  <c r="J297" i="19"/>
  <c r="K297" i="19" s="1"/>
  <c r="I297" i="19"/>
  <c r="AD304" i="16"/>
  <c r="X304" i="16"/>
  <c r="AB304" i="16"/>
  <c r="Y304" i="16"/>
  <c r="AA304" i="16"/>
  <c r="L313" i="20" l="1"/>
  <c r="J313" i="20"/>
  <c r="K313" i="20" s="1"/>
  <c r="P313" i="20" s="1"/>
  <c r="I313" i="20"/>
  <c r="M313" i="20"/>
  <c r="O313" i="20"/>
  <c r="L313" i="17"/>
  <c r="J313" i="17"/>
  <c r="I313" i="17"/>
  <c r="M313" i="17"/>
  <c r="O313" i="17"/>
  <c r="P297" i="19"/>
  <c r="N297" i="19"/>
  <c r="AC304" i="16"/>
  <c r="Z304" i="16"/>
  <c r="AE304" i="16" s="1"/>
  <c r="AF304" i="16" s="1"/>
  <c r="AG304" i="16" s="1"/>
  <c r="AH304" i="16" s="1"/>
  <c r="Q297" i="19" l="1"/>
  <c r="R297" i="19" s="1"/>
  <c r="S297" i="19" s="1"/>
  <c r="T297" i="19" s="1"/>
  <c r="V297" i="19" s="1"/>
  <c r="W297" i="19" s="1"/>
  <c r="N313" i="20"/>
  <c r="Q313" i="20" s="1"/>
  <c r="R313" i="20" s="1"/>
  <c r="S313" i="20" s="1"/>
  <c r="K313" i="17"/>
  <c r="P313" i="17" s="1"/>
  <c r="N313" i="17"/>
  <c r="V305" i="16"/>
  <c r="AI304" i="16"/>
  <c r="AK304" i="16" s="1"/>
  <c r="T313" i="20" l="1"/>
  <c r="V313" i="20" s="1"/>
  <c r="G314" i="20"/>
  <c r="Q313" i="17"/>
  <c r="R313" i="17" s="1"/>
  <c r="S313" i="17" s="1"/>
  <c r="X297" i="19"/>
  <c r="Y297" i="19"/>
  <c r="G298" i="19"/>
  <c r="U298" i="19" s="1"/>
  <c r="AL304" i="16"/>
  <c r="AM304" i="16" s="1"/>
  <c r="AN304" i="16"/>
  <c r="AJ305" i="16"/>
  <c r="W302" i="14"/>
  <c r="W305" i="16"/>
  <c r="U314" i="20" l="1"/>
  <c r="H314" i="20"/>
  <c r="W313" i="20"/>
  <c r="X313" i="20" s="1"/>
  <c r="Y313" i="20"/>
  <c r="T313" i="17"/>
  <c r="V313" i="17" s="1"/>
  <c r="G314" i="17"/>
  <c r="H298" i="19"/>
  <c r="Y305" i="16"/>
  <c r="X305" i="16"/>
  <c r="AB305" i="16"/>
  <c r="AD305" i="16"/>
  <c r="AA305" i="16"/>
  <c r="O314" i="20" l="1"/>
  <c r="J314" i="20"/>
  <c r="K314" i="20" s="1"/>
  <c r="P314" i="20" s="1"/>
  <c r="I314" i="20"/>
  <c r="L314" i="20"/>
  <c r="N314" i="20" s="1"/>
  <c r="M314" i="20"/>
  <c r="U314" i="17"/>
  <c r="H314" i="17"/>
  <c r="Y313" i="17"/>
  <c r="W313" i="17"/>
  <c r="X313" i="17" s="1"/>
  <c r="O298" i="19"/>
  <c r="J298" i="19"/>
  <c r="L298" i="19"/>
  <c r="I298" i="19"/>
  <c r="M298" i="19"/>
  <c r="AC305" i="16"/>
  <c r="Z305" i="16"/>
  <c r="AE305" i="16" s="1"/>
  <c r="AF305" i="16" s="1"/>
  <c r="AG305" i="16" s="1"/>
  <c r="AH305" i="16" s="1"/>
  <c r="Q314" i="20" l="1"/>
  <c r="R314" i="20" s="1"/>
  <c r="S314" i="20" s="1"/>
  <c r="M314" i="17"/>
  <c r="J314" i="17"/>
  <c r="I314" i="17"/>
  <c r="O314" i="17"/>
  <c r="L314" i="17"/>
  <c r="N298" i="19"/>
  <c r="K298" i="19"/>
  <c r="P298" i="19"/>
  <c r="Q298" i="19" s="1"/>
  <c r="R298" i="19" s="1"/>
  <c r="V306" i="16"/>
  <c r="AI305" i="16"/>
  <c r="AK305" i="16" s="1"/>
  <c r="T314" i="20" l="1"/>
  <c r="V314" i="20" s="1"/>
  <c r="G315" i="20"/>
  <c r="K314" i="17"/>
  <c r="P314" i="17" s="1"/>
  <c r="N314" i="17"/>
  <c r="S298" i="19"/>
  <c r="T298" i="19" s="1"/>
  <c r="V298" i="19" s="1"/>
  <c r="W298" i="19" s="1"/>
  <c r="AL305" i="16"/>
  <c r="AM305" i="16" s="1"/>
  <c r="AN305" i="16"/>
  <c r="AJ306" i="16"/>
  <c r="W303" i="14"/>
  <c r="W306" i="16"/>
  <c r="U315" i="20" l="1"/>
  <c r="H315" i="20"/>
  <c r="W314" i="20"/>
  <c r="X314" i="20" s="1"/>
  <c r="Y314" i="20"/>
  <c r="Q314" i="17"/>
  <c r="R314" i="17" s="1"/>
  <c r="S314" i="17" s="1"/>
  <c r="X298" i="19"/>
  <c r="Y298" i="19"/>
  <c r="G299" i="19"/>
  <c r="U299" i="19" s="1"/>
  <c r="AA306" i="16"/>
  <c r="AB306" i="16"/>
  <c r="X306" i="16"/>
  <c r="Y306" i="16"/>
  <c r="AD306" i="16"/>
  <c r="O315" i="20" l="1"/>
  <c r="I315" i="20"/>
  <c r="M315" i="20"/>
  <c r="J315" i="20"/>
  <c r="K315" i="20" s="1"/>
  <c r="P315" i="20" s="1"/>
  <c r="L315" i="20"/>
  <c r="T314" i="17"/>
  <c r="V314" i="17" s="1"/>
  <c r="G315" i="17"/>
  <c r="H299" i="19"/>
  <c r="AC306" i="16"/>
  <c r="Z306" i="16"/>
  <c r="AE306" i="16" s="1"/>
  <c r="AF306" i="16" s="1"/>
  <c r="AG306" i="16" s="1"/>
  <c r="AH306" i="16" s="1"/>
  <c r="N315" i="20" l="1"/>
  <c r="Q315" i="20" s="1"/>
  <c r="R315" i="20" s="1"/>
  <c r="S315" i="20" s="1"/>
  <c r="H315" i="17"/>
  <c r="U315" i="17"/>
  <c r="W314" i="17"/>
  <c r="X314" i="17" s="1"/>
  <c r="Y314" i="17"/>
  <c r="M299" i="19"/>
  <c r="O299" i="19"/>
  <c r="J299" i="19"/>
  <c r="I299" i="19"/>
  <c r="L299" i="19"/>
  <c r="V307" i="16"/>
  <c r="AI306" i="16"/>
  <c r="AK306" i="16" s="1"/>
  <c r="T315" i="20" l="1"/>
  <c r="V315" i="20" s="1"/>
  <c r="G316" i="20"/>
  <c r="K299" i="19"/>
  <c r="O315" i="17"/>
  <c r="J315" i="17"/>
  <c r="M315" i="17"/>
  <c r="L315" i="17"/>
  <c r="I315" i="17"/>
  <c r="P299" i="19"/>
  <c r="Q299" i="19" s="1"/>
  <c r="R299" i="19" s="1"/>
  <c r="S299" i="19" s="1"/>
  <c r="N299" i="19"/>
  <c r="AN306" i="16"/>
  <c r="AL306" i="16"/>
  <c r="AM306" i="16" s="1"/>
  <c r="AJ307" i="16"/>
  <c r="W304" i="14"/>
  <c r="W307" i="16"/>
  <c r="U316" i="20" l="1"/>
  <c r="H316" i="20"/>
  <c r="K315" i="17"/>
  <c r="P315" i="17" s="1"/>
  <c r="Q315" i="17" s="1"/>
  <c r="R315" i="17" s="1"/>
  <c r="S315" i="17" s="1"/>
  <c r="W315" i="20"/>
  <c r="X315" i="20" s="1"/>
  <c r="Y315" i="20"/>
  <c r="N315" i="17"/>
  <c r="T299" i="19"/>
  <c r="V299" i="19" s="1"/>
  <c r="W299" i="19" s="1"/>
  <c r="G300" i="19"/>
  <c r="U300" i="19" s="1"/>
  <c r="Y307" i="16"/>
  <c r="AA307" i="16"/>
  <c r="AC307" i="16" s="1"/>
  <c r="X307" i="16"/>
  <c r="AD307" i="16"/>
  <c r="AB307" i="16"/>
  <c r="M316" i="20" l="1"/>
  <c r="L316" i="20"/>
  <c r="N316" i="20" s="1"/>
  <c r="I316" i="20"/>
  <c r="O316" i="20"/>
  <c r="J316" i="20"/>
  <c r="T315" i="17"/>
  <c r="V315" i="17" s="1"/>
  <c r="G316" i="17"/>
  <c r="H300" i="19"/>
  <c r="X299" i="19"/>
  <c r="Y299" i="19"/>
  <c r="Z307" i="16"/>
  <c r="AE307" i="16" s="1"/>
  <c r="AF307" i="16" s="1"/>
  <c r="AG307" i="16" s="1"/>
  <c r="AH307" i="16" s="1"/>
  <c r="K316" i="20" l="1"/>
  <c r="P316" i="20" s="1"/>
  <c r="Q316" i="20" s="1"/>
  <c r="R316" i="20" s="1"/>
  <c r="S316" i="20" s="1"/>
  <c r="H316" i="17"/>
  <c r="U316" i="17"/>
  <c r="W315" i="17"/>
  <c r="X315" i="17" s="1"/>
  <c r="Y315" i="17"/>
  <c r="I300" i="19"/>
  <c r="J300" i="19"/>
  <c r="O300" i="19"/>
  <c r="L300" i="19"/>
  <c r="M300" i="19"/>
  <c r="V308" i="16"/>
  <c r="AI307" i="16"/>
  <c r="AK307" i="16" s="1"/>
  <c r="K300" i="19" l="1"/>
  <c r="T316" i="20"/>
  <c r="V316" i="20" s="1"/>
  <c r="G317" i="20"/>
  <c r="P300" i="19"/>
  <c r="Q300" i="19" s="1"/>
  <c r="R300" i="19" s="1"/>
  <c r="S300" i="19" s="1"/>
  <c r="N300" i="19"/>
  <c r="J316" i="17"/>
  <c r="K316" i="17" s="1"/>
  <c r="O316" i="17"/>
  <c r="P316" i="17" s="1"/>
  <c r="M316" i="17"/>
  <c r="I316" i="17"/>
  <c r="L316" i="17"/>
  <c r="AN307" i="16"/>
  <c r="AL307" i="16"/>
  <c r="AM307" i="16" s="1"/>
  <c r="AJ308" i="16"/>
  <c r="W305" i="14"/>
  <c r="W308" i="16"/>
  <c r="U317" i="20" l="1"/>
  <c r="H317" i="20"/>
  <c r="Q316" i="17"/>
  <c r="R316" i="17" s="1"/>
  <c r="S316" i="17" s="1"/>
  <c r="G317" i="17" s="1"/>
  <c r="W316" i="20"/>
  <c r="X316" i="20" s="1"/>
  <c r="Y316" i="20"/>
  <c r="N316" i="17"/>
  <c r="T300" i="19"/>
  <c r="V300" i="19" s="1"/>
  <c r="W300" i="19" s="1"/>
  <c r="G301" i="19"/>
  <c r="U301" i="19" s="1"/>
  <c r="AA308" i="16"/>
  <c r="Y308" i="16"/>
  <c r="X308" i="16"/>
  <c r="AD308" i="16"/>
  <c r="AB308" i="16"/>
  <c r="L317" i="20" l="1"/>
  <c r="M317" i="20"/>
  <c r="O317" i="20"/>
  <c r="J317" i="20"/>
  <c r="K317" i="20" s="1"/>
  <c r="I317" i="20"/>
  <c r="T316" i="17"/>
  <c r="V316" i="17" s="1"/>
  <c r="Y316" i="17" s="1"/>
  <c r="H317" i="17"/>
  <c r="U317" i="17"/>
  <c r="H301" i="19"/>
  <c r="X300" i="19"/>
  <c r="Y300" i="19"/>
  <c r="Z308" i="16"/>
  <c r="AE308" i="16" s="1"/>
  <c r="AC308" i="16"/>
  <c r="W316" i="17" l="1"/>
  <c r="X316" i="17" s="1"/>
  <c r="P317" i="20"/>
  <c r="N317" i="20"/>
  <c r="O317" i="17"/>
  <c r="J317" i="17"/>
  <c r="L317" i="17"/>
  <c r="I317" i="17"/>
  <c r="M317" i="17"/>
  <c r="L301" i="19"/>
  <c r="M301" i="19"/>
  <c r="O301" i="19"/>
  <c r="J301" i="19"/>
  <c r="I301" i="19"/>
  <c r="AF308" i="16"/>
  <c r="AG308" i="16" s="1"/>
  <c r="AH308" i="16" s="1"/>
  <c r="K301" i="19" l="1"/>
  <c r="N317" i="17"/>
  <c r="Q317" i="20"/>
  <c r="R317" i="20" s="1"/>
  <c r="S317" i="20" s="1"/>
  <c r="P301" i="19"/>
  <c r="K317" i="17"/>
  <c r="P317" i="17" s="1"/>
  <c r="Q317" i="17" s="1"/>
  <c r="R317" i="17" s="1"/>
  <c r="S317" i="17" s="1"/>
  <c r="N301" i="19"/>
  <c r="V309" i="16"/>
  <c r="AI308" i="16"/>
  <c r="AK308" i="16" s="1"/>
  <c r="T317" i="20" l="1"/>
  <c r="V317" i="20" s="1"/>
  <c r="G318" i="20"/>
  <c r="Q301" i="19"/>
  <c r="R301" i="19" s="1"/>
  <c r="S301" i="19" s="1"/>
  <c r="G302" i="19" s="1"/>
  <c r="U302" i="19" s="1"/>
  <c r="T317" i="17"/>
  <c r="V317" i="17" s="1"/>
  <c r="G318" i="17"/>
  <c r="AL308" i="16"/>
  <c r="AM308" i="16" s="1"/>
  <c r="AN308" i="16"/>
  <c r="AJ309" i="16"/>
  <c r="W306" i="14"/>
  <c r="W309" i="16"/>
  <c r="T301" i="19" l="1"/>
  <c r="V301" i="19" s="1"/>
  <c r="W301" i="19" s="1"/>
  <c r="U318" i="20"/>
  <c r="H318" i="20"/>
  <c r="W317" i="20"/>
  <c r="X317" i="20" s="1"/>
  <c r="Y317" i="20"/>
  <c r="U318" i="17"/>
  <c r="H318" i="17"/>
  <c r="Y317" i="17"/>
  <c r="W317" i="17"/>
  <c r="X317" i="17" s="1"/>
  <c r="H302" i="19"/>
  <c r="X301" i="19"/>
  <c r="Y301" i="19"/>
  <c r="AB309" i="16"/>
  <c r="AA309" i="16"/>
  <c r="X309" i="16"/>
  <c r="AD309" i="16"/>
  <c r="Y309" i="16"/>
  <c r="O318" i="20" l="1"/>
  <c r="L318" i="20"/>
  <c r="M318" i="20"/>
  <c r="J318" i="20"/>
  <c r="I318" i="20"/>
  <c r="I318" i="17"/>
  <c r="L318" i="17"/>
  <c r="M318" i="17"/>
  <c r="J318" i="17"/>
  <c r="K318" i="17" s="1"/>
  <c r="O318" i="17"/>
  <c r="O302" i="19"/>
  <c r="J302" i="19"/>
  <c r="K302" i="19" s="1"/>
  <c r="L302" i="19"/>
  <c r="M302" i="19"/>
  <c r="I302" i="19"/>
  <c r="AC309" i="16"/>
  <c r="Z309" i="16"/>
  <c r="AE309" i="16" s="1"/>
  <c r="N318" i="20" l="1"/>
  <c r="K318" i="20"/>
  <c r="P318" i="20" s="1"/>
  <c r="Q318" i="20" s="1"/>
  <c r="R318" i="20" s="1"/>
  <c r="S318" i="20" s="1"/>
  <c r="N318" i="17"/>
  <c r="P318" i="17"/>
  <c r="Q318" i="17" s="1"/>
  <c r="R318" i="17" s="1"/>
  <c r="S318" i="17" s="1"/>
  <c r="N302" i="19"/>
  <c r="P302" i="19"/>
  <c r="AF309" i="16"/>
  <c r="AG309" i="16" s="1"/>
  <c r="AH309" i="16" s="1"/>
  <c r="V310" i="16" s="1"/>
  <c r="T318" i="20" l="1"/>
  <c r="V318" i="20" s="1"/>
  <c r="G319" i="20"/>
  <c r="T318" i="17"/>
  <c r="V318" i="17" s="1"/>
  <c r="G319" i="17"/>
  <c r="Q302" i="19"/>
  <c r="R302" i="19" s="1"/>
  <c r="S302" i="19" s="1"/>
  <c r="T302" i="19" s="1"/>
  <c r="V302" i="19" s="1"/>
  <c r="W302" i="19" s="1"/>
  <c r="AI309" i="16"/>
  <c r="AK309" i="16" s="1"/>
  <c r="AL309" i="16"/>
  <c r="AM309" i="16" s="1"/>
  <c r="AN309" i="16"/>
  <c r="AJ310" i="16"/>
  <c r="W307" i="14"/>
  <c r="W310" i="16"/>
  <c r="U319" i="20" l="1"/>
  <c r="H319" i="20"/>
  <c r="W318" i="20"/>
  <c r="X318" i="20" s="1"/>
  <c r="Y318" i="20"/>
  <c r="H319" i="17"/>
  <c r="U319" i="17"/>
  <c r="W318" i="17"/>
  <c r="X318" i="17" s="1"/>
  <c r="Y318" i="17"/>
  <c r="Y302" i="19"/>
  <c r="X302" i="19"/>
  <c r="G303" i="19"/>
  <c r="U303" i="19" s="1"/>
  <c r="AB310" i="16"/>
  <c r="X310" i="16"/>
  <c r="AA310" i="16"/>
  <c r="Y310" i="16"/>
  <c r="AD310" i="16"/>
  <c r="M319" i="20" l="1"/>
  <c r="I319" i="20"/>
  <c r="J319" i="20"/>
  <c r="K319" i="20" s="1"/>
  <c r="P319" i="20" s="1"/>
  <c r="Q319" i="20" s="1"/>
  <c r="R319" i="20" s="1"/>
  <c r="S319" i="20" s="1"/>
  <c r="L319" i="20"/>
  <c r="N319" i="20" s="1"/>
  <c r="O319" i="20"/>
  <c r="I319" i="17"/>
  <c r="M319" i="17"/>
  <c r="O319" i="17"/>
  <c r="L319" i="17"/>
  <c r="J319" i="17"/>
  <c r="K319" i="17" s="1"/>
  <c r="H303" i="19"/>
  <c r="AC310" i="16"/>
  <c r="Z310" i="16"/>
  <c r="AE310" i="16" s="1"/>
  <c r="T319" i="20" l="1"/>
  <c r="V319" i="20" s="1"/>
  <c r="G320" i="20"/>
  <c r="P319" i="17"/>
  <c r="N319" i="17"/>
  <c r="L303" i="19"/>
  <c r="M303" i="19"/>
  <c r="O303" i="19"/>
  <c r="J303" i="19"/>
  <c r="I303" i="19"/>
  <c r="AF310" i="16"/>
  <c r="AG310" i="16" s="1"/>
  <c r="AH310" i="16" s="1"/>
  <c r="V311" i="16" s="1"/>
  <c r="K303" i="19" l="1"/>
  <c r="U320" i="20"/>
  <c r="H320" i="20"/>
  <c r="Q319" i="17"/>
  <c r="R319" i="17" s="1"/>
  <c r="S319" i="17" s="1"/>
  <c r="T319" i="17" s="1"/>
  <c r="V319" i="17" s="1"/>
  <c r="W319" i="20"/>
  <c r="X319" i="20" s="1"/>
  <c r="Y319" i="20"/>
  <c r="P303" i="19"/>
  <c r="N303" i="19"/>
  <c r="AI310" i="16"/>
  <c r="AK310" i="16" s="1"/>
  <c r="AN310" i="16" s="1"/>
  <c r="AJ311" i="16"/>
  <c r="W311" i="16"/>
  <c r="W308" i="14"/>
  <c r="G320" i="17" l="1"/>
  <c r="M320" i="20"/>
  <c r="L320" i="20"/>
  <c r="J320" i="20"/>
  <c r="I320" i="20"/>
  <c r="O320" i="20"/>
  <c r="U320" i="17"/>
  <c r="H320" i="17"/>
  <c r="Y319" i="17"/>
  <c r="W319" i="17"/>
  <c r="X319" i="17" s="1"/>
  <c r="Q303" i="19"/>
  <c r="R303" i="19" s="1"/>
  <c r="AL310" i="16"/>
  <c r="AM310" i="16" s="1"/>
  <c r="Y311" i="16"/>
  <c r="X311" i="16"/>
  <c r="AA311" i="16"/>
  <c r="AD311" i="16"/>
  <c r="AB311" i="16"/>
  <c r="K320" i="20" l="1"/>
  <c r="P320" i="20" s="1"/>
  <c r="Q320" i="20" s="1"/>
  <c r="R320" i="20" s="1"/>
  <c r="S320" i="20" s="1"/>
  <c r="N320" i="20"/>
  <c r="I320" i="17"/>
  <c r="L320" i="17"/>
  <c r="M320" i="17"/>
  <c r="J320" i="17"/>
  <c r="O320" i="17"/>
  <c r="S303" i="19"/>
  <c r="T303" i="19" s="1"/>
  <c r="V303" i="19" s="1"/>
  <c r="W303" i="19" s="1"/>
  <c r="AC311" i="16"/>
  <c r="Z311" i="16"/>
  <c r="AE311" i="16" s="1"/>
  <c r="K320" i="17" l="1"/>
  <c r="N320" i="17"/>
  <c r="P320" i="17"/>
  <c r="Q320" i="17" s="1"/>
  <c r="R320" i="17" s="1"/>
  <c r="S320" i="17" s="1"/>
  <c r="T320" i="20"/>
  <c r="V320" i="20" s="1"/>
  <c r="G321" i="20"/>
  <c r="X303" i="19"/>
  <c r="Y303" i="19"/>
  <c r="G304" i="19"/>
  <c r="U304" i="19" s="1"/>
  <c r="AF311" i="16"/>
  <c r="AG311" i="16" s="1"/>
  <c r="AH311" i="16" s="1"/>
  <c r="AI311" i="16" s="1"/>
  <c r="AK311" i="16" s="1"/>
  <c r="U321" i="20" l="1"/>
  <c r="H321" i="20"/>
  <c r="W320" i="20"/>
  <c r="X320" i="20" s="1"/>
  <c r="Y320" i="20"/>
  <c r="T320" i="17"/>
  <c r="V320" i="17" s="1"/>
  <c r="G321" i="17"/>
  <c r="H304" i="19"/>
  <c r="V312" i="16"/>
  <c r="AJ312" i="16" s="1"/>
  <c r="AN311" i="16"/>
  <c r="AL311" i="16"/>
  <c r="AM311" i="16" s="1"/>
  <c r="I321" i="20" l="1"/>
  <c r="L321" i="20"/>
  <c r="M321" i="20"/>
  <c r="O321" i="20"/>
  <c r="P321" i="20" s="1"/>
  <c r="J321" i="20"/>
  <c r="K321" i="20" s="1"/>
  <c r="H321" i="17"/>
  <c r="U321" i="17"/>
  <c r="W320" i="17"/>
  <c r="X320" i="17" s="1"/>
  <c r="Y320" i="17"/>
  <c r="J304" i="19"/>
  <c r="I304" i="19"/>
  <c r="M304" i="19"/>
  <c r="O304" i="19"/>
  <c r="L304" i="19"/>
  <c r="W309" i="14"/>
  <c r="W312" i="16"/>
  <c r="Y312" i="16" s="1"/>
  <c r="AA312" i="16"/>
  <c r="AB312" i="16"/>
  <c r="AD312" i="16"/>
  <c r="X312" i="16"/>
  <c r="N321" i="20" l="1"/>
  <c r="Q321" i="20" s="1"/>
  <c r="R321" i="20" s="1"/>
  <c r="S321" i="20" s="1"/>
  <c r="L321" i="17"/>
  <c r="I321" i="17"/>
  <c r="M321" i="17"/>
  <c r="J321" i="17"/>
  <c r="O321" i="17"/>
  <c r="N304" i="19"/>
  <c r="K304" i="19"/>
  <c r="P304" i="19" s="1"/>
  <c r="AC312" i="16"/>
  <c r="Z312" i="16"/>
  <c r="AE312" i="16" s="1"/>
  <c r="AF312" i="16"/>
  <c r="AG312" i="16" s="1"/>
  <c r="AH312" i="16" s="1"/>
  <c r="T321" i="20" l="1"/>
  <c r="V321" i="20" s="1"/>
  <c r="G322" i="20"/>
  <c r="K321" i="17"/>
  <c r="P321" i="17" s="1"/>
  <c r="N321" i="17"/>
  <c r="Q304" i="19"/>
  <c r="R304" i="19" s="1"/>
  <c r="S304" i="19" s="1"/>
  <c r="V313" i="16"/>
  <c r="AI312" i="16"/>
  <c r="AK312" i="16" s="1"/>
  <c r="Q321" i="17" l="1"/>
  <c r="R321" i="17" s="1"/>
  <c r="S321" i="17" s="1"/>
  <c r="U322" i="20"/>
  <c r="H322" i="20"/>
  <c r="W321" i="20"/>
  <c r="X321" i="20" s="1"/>
  <c r="Y321" i="20"/>
  <c r="T321" i="17"/>
  <c r="V321" i="17" s="1"/>
  <c r="G322" i="17"/>
  <c r="T304" i="19"/>
  <c r="V304" i="19" s="1"/>
  <c r="W304" i="19" s="1"/>
  <c r="G305" i="19"/>
  <c r="U305" i="19" s="1"/>
  <c r="AL312" i="16"/>
  <c r="AM312" i="16" s="1"/>
  <c r="AN312" i="16"/>
  <c r="AJ313" i="16"/>
  <c r="W313" i="16"/>
  <c r="W310" i="14"/>
  <c r="J322" i="20" l="1"/>
  <c r="I322" i="20"/>
  <c r="M322" i="20"/>
  <c r="O322" i="20"/>
  <c r="L322" i="20"/>
  <c r="U322" i="17"/>
  <c r="H322" i="17"/>
  <c r="Y321" i="17"/>
  <c r="W321" i="17"/>
  <c r="X321" i="17" s="1"/>
  <c r="H305" i="19"/>
  <c r="X304" i="19"/>
  <c r="Y304" i="19"/>
  <c r="AA313" i="16"/>
  <c r="Y313" i="16"/>
  <c r="X313" i="16"/>
  <c r="AB313" i="16"/>
  <c r="AD313" i="16"/>
  <c r="N322" i="20" l="1"/>
  <c r="K322" i="20"/>
  <c r="P322" i="20" s="1"/>
  <c r="Q322" i="20" s="1"/>
  <c r="R322" i="20" s="1"/>
  <c r="S322" i="20" s="1"/>
  <c r="O322" i="17"/>
  <c r="L322" i="17"/>
  <c r="I322" i="17"/>
  <c r="J322" i="17"/>
  <c r="K322" i="17" s="1"/>
  <c r="M322" i="17"/>
  <c r="L305" i="19"/>
  <c r="I305" i="19"/>
  <c r="J305" i="19"/>
  <c r="M305" i="19"/>
  <c r="O305" i="19"/>
  <c r="AC313" i="16"/>
  <c r="Z313" i="16"/>
  <c r="AE313" i="16" s="1"/>
  <c r="AF313" i="16" s="1"/>
  <c r="AG313" i="16" s="1"/>
  <c r="AH313" i="16" s="1"/>
  <c r="T322" i="20" l="1"/>
  <c r="V322" i="20" s="1"/>
  <c r="G323" i="20"/>
  <c r="K305" i="19"/>
  <c r="N322" i="17"/>
  <c r="P322" i="17"/>
  <c r="P305" i="19"/>
  <c r="N305" i="19"/>
  <c r="V314" i="16"/>
  <c r="AI313" i="16"/>
  <c r="AK313" i="16" s="1"/>
  <c r="U323" i="20" l="1"/>
  <c r="H323" i="20"/>
  <c r="Q322" i="17"/>
  <c r="R322" i="17" s="1"/>
  <c r="S322" i="17" s="1"/>
  <c r="T322" i="17" s="1"/>
  <c r="V322" i="17" s="1"/>
  <c r="W322" i="20"/>
  <c r="X322" i="20" s="1"/>
  <c r="Y322" i="20"/>
  <c r="G323" i="17"/>
  <c r="Q305" i="19"/>
  <c r="R305" i="19" s="1"/>
  <c r="AJ314" i="16"/>
  <c r="W314" i="16"/>
  <c r="W311" i="14"/>
  <c r="AL313" i="16"/>
  <c r="AM313" i="16" s="1"/>
  <c r="AN313" i="16"/>
  <c r="J323" i="20" l="1"/>
  <c r="M323" i="20"/>
  <c r="L323" i="20"/>
  <c r="N323" i="20" s="1"/>
  <c r="I323" i="20"/>
  <c r="O323" i="20"/>
  <c r="U323" i="17"/>
  <c r="H323" i="17"/>
  <c r="Y322" i="17"/>
  <c r="W322" i="17"/>
  <c r="X322" i="17" s="1"/>
  <c r="S305" i="19"/>
  <c r="G306" i="19" s="1"/>
  <c r="U306" i="19" s="1"/>
  <c r="AD314" i="16"/>
  <c r="Y314" i="16"/>
  <c r="X314" i="16"/>
  <c r="AB314" i="16"/>
  <c r="AA314" i="16"/>
  <c r="K323" i="20" l="1"/>
  <c r="P323" i="20" s="1"/>
  <c r="Q323" i="20" s="1"/>
  <c r="R323" i="20" s="1"/>
  <c r="S323" i="20" s="1"/>
  <c r="M323" i="17"/>
  <c r="I323" i="17"/>
  <c r="O323" i="17"/>
  <c r="J323" i="17"/>
  <c r="L323" i="17"/>
  <c r="H306" i="19"/>
  <c r="T305" i="19"/>
  <c r="V305" i="19" s="1"/>
  <c r="W305" i="19" s="1"/>
  <c r="AC314" i="16"/>
  <c r="Z314" i="16"/>
  <c r="AE314" i="16" s="1"/>
  <c r="AF314" i="16" s="1"/>
  <c r="AG314" i="16" s="1"/>
  <c r="AH314" i="16" s="1"/>
  <c r="K323" i="17" l="1"/>
  <c r="P323" i="17" s="1"/>
  <c r="T323" i="20"/>
  <c r="V323" i="20" s="1"/>
  <c r="G324" i="20"/>
  <c r="N323" i="17"/>
  <c r="Q323" i="17" s="1"/>
  <c r="R323" i="17" s="1"/>
  <c r="S323" i="17" s="1"/>
  <c r="Y305" i="19"/>
  <c r="X305" i="19"/>
  <c r="L306" i="19"/>
  <c r="I306" i="19"/>
  <c r="M306" i="19"/>
  <c r="O306" i="19"/>
  <c r="J306" i="19"/>
  <c r="V315" i="16"/>
  <c r="AI314" i="16"/>
  <c r="AK314" i="16" s="1"/>
  <c r="U324" i="20" l="1"/>
  <c r="H324" i="20"/>
  <c r="W323" i="20"/>
  <c r="X323" i="20" s="1"/>
  <c r="Y323" i="20"/>
  <c r="T323" i="17"/>
  <c r="V323" i="17" s="1"/>
  <c r="G324" i="17"/>
  <c r="N306" i="19"/>
  <c r="P306" i="19"/>
  <c r="Q306" i="19" s="1"/>
  <c r="R306" i="19" s="1"/>
  <c r="S306" i="19" s="1"/>
  <c r="K306" i="19"/>
  <c r="AJ315" i="16"/>
  <c r="W312" i="14"/>
  <c r="W315" i="16"/>
  <c r="AN314" i="16"/>
  <c r="AL314" i="16"/>
  <c r="AM314" i="16" s="1"/>
  <c r="O324" i="20" l="1"/>
  <c r="J324" i="20"/>
  <c r="M324" i="20"/>
  <c r="I324" i="20"/>
  <c r="L324" i="20"/>
  <c r="U324" i="17"/>
  <c r="H324" i="17"/>
  <c r="Y323" i="17"/>
  <c r="W323" i="17"/>
  <c r="X323" i="17" s="1"/>
  <c r="T306" i="19"/>
  <c r="V306" i="19" s="1"/>
  <c r="W306" i="19" s="1"/>
  <c r="G307" i="19"/>
  <c r="U307" i="19" s="1"/>
  <c r="AA315" i="16"/>
  <c r="AB315" i="16"/>
  <c r="Y315" i="16"/>
  <c r="AD315" i="16"/>
  <c r="X315" i="16"/>
  <c r="K324" i="20" l="1"/>
  <c r="P324" i="20" s="1"/>
  <c r="Q324" i="20" s="1"/>
  <c r="R324" i="20" s="1"/>
  <c r="S324" i="20" s="1"/>
  <c r="N324" i="20"/>
  <c r="I324" i="17"/>
  <c r="L324" i="17"/>
  <c r="M324" i="17"/>
  <c r="J324" i="17"/>
  <c r="K324" i="17" s="1"/>
  <c r="O324" i="17"/>
  <c r="H307" i="19"/>
  <c r="X306" i="19"/>
  <c r="Y306" i="19"/>
  <c r="Z315" i="16"/>
  <c r="AE315" i="16" s="1"/>
  <c r="AC315" i="16"/>
  <c r="N324" i="17" l="1"/>
  <c r="T324" i="20"/>
  <c r="V324" i="20" s="1"/>
  <c r="G325" i="20"/>
  <c r="P324" i="17"/>
  <c r="Q324" i="17" s="1"/>
  <c r="R324" i="17" s="1"/>
  <c r="S324" i="17" s="1"/>
  <c r="I307" i="19"/>
  <c r="L307" i="19"/>
  <c r="O307" i="19"/>
  <c r="J307" i="19"/>
  <c r="M307" i="19"/>
  <c r="AF315" i="16"/>
  <c r="AG315" i="16" s="1"/>
  <c r="AH315" i="16" s="1"/>
  <c r="V316" i="16"/>
  <c r="AI315" i="16"/>
  <c r="AK315" i="16" s="1"/>
  <c r="U325" i="20" l="1"/>
  <c r="H325" i="20"/>
  <c r="W324" i="20"/>
  <c r="X324" i="20" s="1"/>
  <c r="Y324" i="20"/>
  <c r="K307" i="19"/>
  <c r="T324" i="17"/>
  <c r="V324" i="17" s="1"/>
  <c r="G325" i="17"/>
  <c r="P307" i="19"/>
  <c r="N307" i="19"/>
  <c r="AN315" i="16"/>
  <c r="AL315" i="16"/>
  <c r="AM315" i="16" s="1"/>
  <c r="AJ316" i="16"/>
  <c r="W316" i="16"/>
  <c r="W313" i="14"/>
  <c r="M325" i="20" l="1"/>
  <c r="O325" i="20"/>
  <c r="J325" i="20"/>
  <c r="K325" i="20" s="1"/>
  <c r="P325" i="20" s="1"/>
  <c r="Q325" i="20" s="1"/>
  <c r="R325" i="20" s="1"/>
  <c r="S325" i="20" s="1"/>
  <c r="L325" i="20"/>
  <c r="N325" i="20" s="1"/>
  <c r="I325" i="20"/>
  <c r="H325" i="17"/>
  <c r="U325" i="17"/>
  <c r="Q307" i="19"/>
  <c r="R307" i="19" s="1"/>
  <c r="S307" i="19" s="1"/>
  <c r="T307" i="19" s="1"/>
  <c r="V307" i="19" s="1"/>
  <c r="W307" i="19" s="1"/>
  <c r="W324" i="17"/>
  <c r="X324" i="17" s="1"/>
  <c r="Y324" i="17"/>
  <c r="X316" i="16"/>
  <c r="AB316" i="16"/>
  <c r="Y316" i="16"/>
  <c r="AA316" i="16"/>
  <c r="AD316" i="16"/>
  <c r="T325" i="20" l="1"/>
  <c r="V325" i="20" s="1"/>
  <c r="G326" i="20"/>
  <c r="G308" i="19"/>
  <c r="U308" i="19" s="1"/>
  <c r="M325" i="17"/>
  <c r="J325" i="17"/>
  <c r="O325" i="17"/>
  <c r="L325" i="17"/>
  <c r="I325" i="17"/>
  <c r="H308" i="19"/>
  <c r="X307" i="19"/>
  <c r="Y307" i="19"/>
  <c r="AC316" i="16"/>
  <c r="Z316" i="16"/>
  <c r="AE316" i="16" s="1"/>
  <c r="AF316" i="16" s="1"/>
  <c r="AG316" i="16" s="1"/>
  <c r="AH316" i="16" s="1"/>
  <c r="U326" i="20" l="1"/>
  <c r="H326" i="20"/>
  <c r="W325" i="20"/>
  <c r="X325" i="20" s="1"/>
  <c r="Y325" i="20"/>
  <c r="N325" i="17"/>
  <c r="K325" i="17"/>
  <c r="P325" i="17" s="1"/>
  <c r="Q325" i="17" s="1"/>
  <c r="R325" i="17" s="1"/>
  <c r="S325" i="17" s="1"/>
  <c r="O308" i="19"/>
  <c r="I308" i="19"/>
  <c r="M308" i="19"/>
  <c r="L308" i="19"/>
  <c r="N308" i="19" s="1"/>
  <c r="J308" i="19"/>
  <c r="V317" i="16"/>
  <c r="AI316" i="16"/>
  <c r="AK316" i="16" s="1"/>
  <c r="O326" i="20" l="1"/>
  <c r="I326" i="20"/>
  <c r="M326" i="20"/>
  <c r="L326" i="20"/>
  <c r="N326" i="20" s="1"/>
  <c r="J326" i="20"/>
  <c r="T325" i="17"/>
  <c r="V325" i="17" s="1"/>
  <c r="G326" i="17"/>
  <c r="K308" i="19"/>
  <c r="P308" i="19" s="1"/>
  <c r="Q308" i="19" s="1"/>
  <c r="R308" i="19" s="1"/>
  <c r="AL316" i="16"/>
  <c r="AM316" i="16" s="1"/>
  <c r="AN316" i="16"/>
  <c r="AJ317" i="16"/>
  <c r="W317" i="16"/>
  <c r="W314" i="14"/>
  <c r="K326" i="20" l="1"/>
  <c r="P326" i="20" s="1"/>
  <c r="Q326" i="20" s="1"/>
  <c r="R326" i="20" s="1"/>
  <c r="S326" i="20" s="1"/>
  <c r="U326" i="17"/>
  <c r="H326" i="17"/>
  <c r="Y325" i="17"/>
  <c r="W325" i="17"/>
  <c r="X325" i="17" s="1"/>
  <c r="S308" i="19"/>
  <c r="T308" i="19" s="1"/>
  <c r="V308" i="19" s="1"/>
  <c r="W308" i="19" s="1"/>
  <c r="AA317" i="16"/>
  <c r="Y317" i="16"/>
  <c r="Z317" i="16" s="1"/>
  <c r="X317" i="16"/>
  <c r="AB317" i="16"/>
  <c r="AD317" i="16"/>
  <c r="T326" i="20" l="1"/>
  <c r="V326" i="20" s="1"/>
  <c r="G327" i="20"/>
  <c r="O326" i="17"/>
  <c r="L326" i="17"/>
  <c r="J326" i="17"/>
  <c r="I326" i="17"/>
  <c r="M326" i="17"/>
  <c r="Y308" i="19"/>
  <c r="X308" i="19"/>
  <c r="G309" i="19"/>
  <c r="U309" i="19" s="1"/>
  <c r="AC317" i="16"/>
  <c r="AE317" i="16"/>
  <c r="AF317" i="16" s="1"/>
  <c r="AG317" i="16" s="1"/>
  <c r="AH317" i="16" s="1"/>
  <c r="U327" i="20" l="1"/>
  <c r="H327" i="20"/>
  <c r="W326" i="20"/>
  <c r="X326" i="20" s="1"/>
  <c r="Y326" i="20"/>
  <c r="K326" i="17"/>
  <c r="N326" i="17"/>
  <c r="P326" i="17"/>
  <c r="Q326" i="17" s="1"/>
  <c r="R326" i="17" s="1"/>
  <c r="S326" i="17" s="1"/>
  <c r="H309" i="19"/>
  <c r="V318" i="16"/>
  <c r="AI317" i="16"/>
  <c r="AK317" i="16" s="1"/>
  <c r="M327" i="20" l="1"/>
  <c r="I327" i="20"/>
  <c r="J327" i="20"/>
  <c r="K327" i="20" s="1"/>
  <c r="P327" i="20" s="1"/>
  <c r="Q327" i="20" s="1"/>
  <c r="R327" i="20" s="1"/>
  <c r="S327" i="20" s="1"/>
  <c r="L327" i="20"/>
  <c r="N327" i="20" s="1"/>
  <c r="O327" i="20"/>
  <c r="T326" i="17"/>
  <c r="V326" i="17" s="1"/>
  <c r="G327" i="17"/>
  <c r="L309" i="19"/>
  <c r="I309" i="19"/>
  <c r="M309" i="19"/>
  <c r="O309" i="19"/>
  <c r="J309" i="19"/>
  <c r="AL317" i="16"/>
  <c r="AM317" i="16" s="1"/>
  <c r="AN317" i="16"/>
  <c r="AJ318" i="16"/>
  <c r="W318" i="16"/>
  <c r="W315" i="14"/>
  <c r="T327" i="20" l="1"/>
  <c r="V327" i="20" s="1"/>
  <c r="G328" i="20"/>
  <c r="H327" i="17"/>
  <c r="U327" i="17"/>
  <c r="K309" i="19"/>
  <c r="P309" i="19" s="1"/>
  <c r="W326" i="17"/>
  <c r="X326" i="17" s="1"/>
  <c r="Y326" i="17"/>
  <c r="N309" i="19"/>
  <c r="Y318" i="16"/>
  <c r="AA318" i="16"/>
  <c r="X318" i="16"/>
  <c r="AB318" i="16"/>
  <c r="AD318" i="16"/>
  <c r="U328" i="20" l="1"/>
  <c r="H328" i="20"/>
  <c r="W327" i="20"/>
  <c r="X327" i="20" s="1"/>
  <c r="Y327" i="20"/>
  <c r="I327" i="17"/>
  <c r="M327" i="17"/>
  <c r="O327" i="17"/>
  <c r="P327" i="17" s="1"/>
  <c r="L327" i="17"/>
  <c r="J327" i="17"/>
  <c r="K327" i="17" s="1"/>
  <c r="Q309" i="19"/>
  <c r="R309" i="19" s="1"/>
  <c r="S309" i="19" s="1"/>
  <c r="T309" i="19" s="1"/>
  <c r="V309" i="19" s="1"/>
  <c r="W309" i="19" s="1"/>
  <c r="AC318" i="16"/>
  <c r="Z318" i="16"/>
  <c r="AE318" i="16" s="1"/>
  <c r="AF318" i="16" s="1"/>
  <c r="AG318" i="16" s="1"/>
  <c r="AH318" i="16" s="1"/>
  <c r="M328" i="20" l="1"/>
  <c r="O328" i="20"/>
  <c r="J328" i="20"/>
  <c r="I328" i="20"/>
  <c r="L328" i="20"/>
  <c r="N327" i="17"/>
  <c r="Q327" i="17" s="1"/>
  <c r="R327" i="17" s="1"/>
  <c r="S327" i="17" s="1"/>
  <c r="G310" i="19"/>
  <c r="U310" i="19" s="1"/>
  <c r="H310" i="19"/>
  <c r="Y309" i="19"/>
  <c r="X309" i="19"/>
  <c r="V319" i="16"/>
  <c r="AI318" i="16"/>
  <c r="AK318" i="16" s="1"/>
  <c r="K328" i="20" l="1"/>
  <c r="P328" i="20"/>
  <c r="Q328" i="20" s="1"/>
  <c r="R328" i="20" s="1"/>
  <c r="S328" i="20" s="1"/>
  <c r="N328" i="20"/>
  <c r="T327" i="17"/>
  <c r="V327" i="17" s="1"/>
  <c r="G328" i="17"/>
  <c r="L310" i="19"/>
  <c r="J310" i="19"/>
  <c r="I310" i="19"/>
  <c r="M310" i="19"/>
  <c r="O310" i="19"/>
  <c r="AN318" i="16"/>
  <c r="AL318" i="16"/>
  <c r="AM318" i="16" s="1"/>
  <c r="AJ319" i="16"/>
  <c r="W319" i="16"/>
  <c r="W316" i="14"/>
  <c r="T328" i="20" l="1"/>
  <c r="V328" i="20" s="1"/>
  <c r="G329" i="20"/>
  <c r="U328" i="17"/>
  <c r="H328" i="17"/>
  <c r="W327" i="17"/>
  <c r="X327" i="17" s="1"/>
  <c r="Y327" i="17"/>
  <c r="K310" i="19"/>
  <c r="P310" i="19" s="1"/>
  <c r="N310" i="19"/>
  <c r="X319" i="16"/>
  <c r="AB319" i="16"/>
  <c r="AA319" i="16"/>
  <c r="Y319" i="16"/>
  <c r="Z319" i="16" s="1"/>
  <c r="AE319" i="16" s="1"/>
  <c r="AD319" i="16"/>
  <c r="U329" i="20" l="1"/>
  <c r="H329" i="20"/>
  <c r="W328" i="20"/>
  <c r="X328" i="20" s="1"/>
  <c r="Y328" i="20"/>
  <c r="I328" i="17"/>
  <c r="L328" i="17"/>
  <c r="M328" i="17"/>
  <c r="J328" i="17"/>
  <c r="O328" i="17"/>
  <c r="Q310" i="19"/>
  <c r="R310" i="19" s="1"/>
  <c r="S310" i="19" s="1"/>
  <c r="AC319" i="16"/>
  <c r="AF319" i="16" s="1"/>
  <c r="AG319" i="16" s="1"/>
  <c r="AH319" i="16" s="1"/>
  <c r="J329" i="20" l="1"/>
  <c r="L329" i="20"/>
  <c r="N329" i="20" s="1"/>
  <c r="O329" i="20"/>
  <c r="I329" i="20"/>
  <c r="M329" i="20"/>
  <c r="K328" i="17"/>
  <c r="N328" i="17"/>
  <c r="P328" i="17"/>
  <c r="T310" i="19"/>
  <c r="V310" i="19" s="1"/>
  <c r="W310" i="19" s="1"/>
  <c r="G311" i="19"/>
  <c r="U311" i="19" s="1"/>
  <c r="V320" i="16"/>
  <c r="AI319" i="16"/>
  <c r="AK319" i="16" s="1"/>
  <c r="Q328" i="17" l="1"/>
  <c r="R328" i="17" s="1"/>
  <c r="S328" i="17" s="1"/>
  <c r="K329" i="20"/>
  <c r="P329" i="20" s="1"/>
  <c r="Q329" i="20" s="1"/>
  <c r="R329" i="20" s="1"/>
  <c r="S329" i="20" s="1"/>
  <c r="T328" i="17"/>
  <c r="V328" i="17" s="1"/>
  <c r="G329" i="17"/>
  <c r="H311" i="19"/>
  <c r="Y310" i="19"/>
  <c r="X310" i="19"/>
  <c r="AN319" i="16"/>
  <c r="AL319" i="16"/>
  <c r="AM319" i="16" s="1"/>
  <c r="AJ320" i="16"/>
  <c r="W317" i="14"/>
  <c r="W320" i="16"/>
  <c r="T329" i="20" l="1"/>
  <c r="V329" i="20" s="1"/>
  <c r="G330" i="20"/>
  <c r="H329" i="17"/>
  <c r="U329" i="17"/>
  <c r="W328" i="17"/>
  <c r="X328" i="17" s="1"/>
  <c r="Y328" i="17"/>
  <c r="L311" i="19"/>
  <c r="J311" i="19"/>
  <c r="O311" i="19"/>
  <c r="M311" i="19"/>
  <c r="I311" i="19"/>
  <c r="AA320" i="16"/>
  <c r="Y320" i="16"/>
  <c r="Z320" i="16" s="1"/>
  <c r="AD320" i="16"/>
  <c r="X320" i="16"/>
  <c r="AB320" i="16"/>
  <c r="U330" i="20" l="1"/>
  <c r="H330" i="20"/>
  <c r="K311" i="19"/>
  <c r="W329" i="20"/>
  <c r="X329" i="20" s="1"/>
  <c r="Y329" i="20"/>
  <c r="P311" i="19"/>
  <c r="I329" i="17"/>
  <c r="M329" i="17"/>
  <c r="O329" i="17"/>
  <c r="J329" i="17"/>
  <c r="L329" i="17"/>
  <c r="N311" i="19"/>
  <c r="Q311" i="19" s="1"/>
  <c r="R311" i="19" s="1"/>
  <c r="S311" i="19" s="1"/>
  <c r="AE320" i="16"/>
  <c r="AC320" i="16"/>
  <c r="K329" i="17" l="1"/>
  <c r="L330" i="20"/>
  <c r="O330" i="20"/>
  <c r="J330" i="20"/>
  <c r="I330" i="20"/>
  <c r="M330" i="20"/>
  <c r="N329" i="17"/>
  <c r="P329" i="17"/>
  <c r="Q329" i="17" s="1"/>
  <c r="R329" i="17" s="1"/>
  <c r="S329" i="17" s="1"/>
  <c r="T311" i="19"/>
  <c r="V311" i="19" s="1"/>
  <c r="W311" i="19" s="1"/>
  <c r="G312" i="19"/>
  <c r="U312" i="19" s="1"/>
  <c r="AF320" i="16"/>
  <c r="AG320" i="16" s="1"/>
  <c r="AH320" i="16" s="1"/>
  <c r="K330" i="20" l="1"/>
  <c r="P330" i="20" s="1"/>
  <c r="Q330" i="20" s="1"/>
  <c r="R330" i="20" s="1"/>
  <c r="S330" i="20" s="1"/>
  <c r="N330" i="20"/>
  <c r="T329" i="17"/>
  <c r="V329" i="17" s="1"/>
  <c r="G330" i="17"/>
  <c r="H312" i="19"/>
  <c r="Y311" i="19"/>
  <c r="X311" i="19"/>
  <c r="V321" i="16"/>
  <c r="AI320" i="16"/>
  <c r="AK320" i="16" s="1"/>
  <c r="T330" i="20" l="1"/>
  <c r="V330" i="20" s="1"/>
  <c r="G331" i="20"/>
  <c r="H330" i="17"/>
  <c r="U330" i="17"/>
  <c r="W329" i="17"/>
  <c r="X329" i="17" s="1"/>
  <c r="Y329" i="17"/>
  <c r="O312" i="19"/>
  <c r="J312" i="19"/>
  <c r="I312" i="19"/>
  <c r="L312" i="19"/>
  <c r="M312" i="19"/>
  <c r="AL320" i="16"/>
  <c r="AM320" i="16" s="1"/>
  <c r="AN320" i="16"/>
  <c r="AJ321" i="16"/>
  <c r="W318" i="14"/>
  <c r="W321" i="16"/>
  <c r="U331" i="20" l="1"/>
  <c r="H331" i="20"/>
  <c r="W330" i="20"/>
  <c r="X330" i="20" s="1"/>
  <c r="Y330" i="20"/>
  <c r="M330" i="17"/>
  <c r="J330" i="17"/>
  <c r="K330" i="17" s="1"/>
  <c r="O330" i="17"/>
  <c r="I330" i="17"/>
  <c r="L330" i="17"/>
  <c r="K312" i="19"/>
  <c r="P312" i="19" s="1"/>
  <c r="Q312" i="19" s="1"/>
  <c r="R312" i="19" s="1"/>
  <c r="N312" i="19"/>
  <c r="X321" i="16"/>
  <c r="AB321" i="16"/>
  <c r="AD321" i="16"/>
  <c r="Y321" i="16"/>
  <c r="AA321" i="16"/>
  <c r="O331" i="20" l="1"/>
  <c r="M331" i="20"/>
  <c r="J331" i="20"/>
  <c r="I331" i="20"/>
  <c r="L331" i="20"/>
  <c r="N330" i="17"/>
  <c r="P330" i="17"/>
  <c r="Q330" i="17" s="1"/>
  <c r="R330" i="17" s="1"/>
  <c r="S330" i="17" s="1"/>
  <c r="S312" i="19"/>
  <c r="T312" i="19" s="1"/>
  <c r="V312" i="19" s="1"/>
  <c r="W312" i="19" s="1"/>
  <c r="AC321" i="16"/>
  <c r="Z321" i="16"/>
  <c r="AE321" i="16" s="1"/>
  <c r="AF321" i="16" s="1"/>
  <c r="AG321" i="16" s="1"/>
  <c r="AH321" i="16" s="1"/>
  <c r="K331" i="20" l="1"/>
  <c r="P331" i="20" s="1"/>
  <c r="N331" i="20"/>
  <c r="Q331" i="20" s="1"/>
  <c r="R331" i="20" s="1"/>
  <c r="S331" i="20" s="1"/>
  <c r="T330" i="17"/>
  <c r="V330" i="17" s="1"/>
  <c r="G331" i="17"/>
  <c r="X312" i="19"/>
  <c r="Y312" i="19"/>
  <c r="G313" i="19"/>
  <c r="U313" i="19" s="1"/>
  <c r="V322" i="16"/>
  <c r="AI321" i="16"/>
  <c r="AK321" i="16" s="1"/>
  <c r="G332" i="20" l="1"/>
  <c r="T331" i="20"/>
  <c r="V331" i="20" s="1"/>
  <c r="U331" i="17"/>
  <c r="H331" i="17"/>
  <c r="W330" i="17"/>
  <c r="X330" i="17" s="1"/>
  <c r="Y330" i="17"/>
  <c r="H313" i="19"/>
  <c r="AL321" i="16"/>
  <c r="AM321" i="16" s="1"/>
  <c r="AN321" i="16"/>
  <c r="AJ322" i="16"/>
  <c r="W319" i="14"/>
  <c r="W322" i="16"/>
  <c r="W331" i="20" l="1"/>
  <c r="X331" i="20" s="1"/>
  <c r="Y331" i="20"/>
  <c r="U332" i="20"/>
  <c r="H332" i="20"/>
  <c r="L331" i="17"/>
  <c r="I331" i="17"/>
  <c r="M331" i="17"/>
  <c r="J331" i="17"/>
  <c r="O331" i="17"/>
  <c r="J313" i="19"/>
  <c r="I313" i="19"/>
  <c r="L313" i="19"/>
  <c r="N313" i="19" s="1"/>
  <c r="O313" i="19"/>
  <c r="M313" i="19"/>
  <c r="X322" i="16"/>
  <c r="Y322" i="16"/>
  <c r="Z322" i="16" s="1"/>
  <c r="AE322" i="16" s="1"/>
  <c r="AD322" i="16"/>
  <c r="AB322" i="16"/>
  <c r="AA322" i="16"/>
  <c r="K331" i="17" l="1"/>
  <c r="P331" i="17" s="1"/>
  <c r="I332" i="20"/>
  <c r="O332" i="20"/>
  <c r="J332" i="20"/>
  <c r="L332" i="20"/>
  <c r="N332" i="20" s="1"/>
  <c r="M332" i="20"/>
  <c r="N331" i="17"/>
  <c r="Q331" i="17" s="1"/>
  <c r="R331" i="17" s="1"/>
  <c r="S331" i="17" s="1"/>
  <c r="K313" i="19"/>
  <c r="P313" i="19" s="1"/>
  <c r="Q313" i="19" s="1"/>
  <c r="R313" i="19" s="1"/>
  <c r="S313" i="19" s="1"/>
  <c r="AC322" i="16"/>
  <c r="AF322" i="16" s="1"/>
  <c r="AG322" i="16" s="1"/>
  <c r="AH322" i="16" s="1"/>
  <c r="K332" i="20" l="1"/>
  <c r="P332" i="20" s="1"/>
  <c r="Q332" i="20" s="1"/>
  <c r="R332" i="20" s="1"/>
  <c r="S332" i="20" s="1"/>
  <c r="T331" i="17"/>
  <c r="V331" i="17" s="1"/>
  <c r="G332" i="17"/>
  <c r="T313" i="19"/>
  <c r="V313" i="19" s="1"/>
  <c r="W313" i="19" s="1"/>
  <c r="G314" i="19"/>
  <c r="U314" i="19" s="1"/>
  <c r="V323" i="16"/>
  <c r="AI322" i="16"/>
  <c r="AK322" i="16" s="1"/>
  <c r="T332" i="20" l="1"/>
  <c r="V332" i="20" s="1"/>
  <c r="G333" i="20"/>
  <c r="U332" i="17"/>
  <c r="H332" i="17"/>
  <c r="Y331" i="17"/>
  <c r="W331" i="17"/>
  <c r="X331" i="17" s="1"/>
  <c r="H314" i="19"/>
  <c r="Y313" i="19"/>
  <c r="X313" i="19"/>
  <c r="AN322" i="16"/>
  <c r="AL322" i="16"/>
  <c r="AM322" i="16" s="1"/>
  <c r="AJ323" i="16"/>
  <c r="W320" i="14"/>
  <c r="W323" i="16"/>
  <c r="U333" i="20" l="1"/>
  <c r="H333" i="20"/>
  <c r="W332" i="20"/>
  <c r="X332" i="20" s="1"/>
  <c r="Y332" i="20"/>
  <c r="O332" i="17"/>
  <c r="L332" i="17"/>
  <c r="N332" i="17" s="1"/>
  <c r="J332" i="17"/>
  <c r="I332" i="17"/>
  <c r="M332" i="17"/>
  <c r="O314" i="19"/>
  <c r="J314" i="19"/>
  <c r="I314" i="19"/>
  <c r="L314" i="19"/>
  <c r="M314" i="19"/>
  <c r="AA323" i="16"/>
  <c r="X323" i="16"/>
  <c r="AD323" i="16"/>
  <c r="Y323" i="16"/>
  <c r="AB323" i="16"/>
  <c r="K332" i="17" l="1"/>
  <c r="L333" i="20"/>
  <c r="M333" i="20"/>
  <c r="O333" i="20"/>
  <c r="I333" i="20"/>
  <c r="J333" i="20"/>
  <c r="P332" i="17"/>
  <c r="Q332" i="17" s="1"/>
  <c r="R332" i="17" s="1"/>
  <c r="S332" i="17" s="1"/>
  <c r="N314" i="19"/>
  <c r="K314" i="19"/>
  <c r="P314" i="19" s="1"/>
  <c r="Q314" i="19" s="1"/>
  <c r="R314" i="19" s="1"/>
  <c r="AC323" i="16"/>
  <c r="Z323" i="16"/>
  <c r="AE323" i="16" s="1"/>
  <c r="AF323" i="16" s="1"/>
  <c r="AG323" i="16" s="1"/>
  <c r="AH323" i="16" s="1"/>
  <c r="K333" i="20" l="1"/>
  <c r="P333" i="20" s="1"/>
  <c r="Q333" i="20" s="1"/>
  <c r="R333" i="20" s="1"/>
  <c r="S333" i="20" s="1"/>
  <c r="N333" i="20"/>
  <c r="T332" i="17"/>
  <c r="V332" i="17" s="1"/>
  <c r="G333" i="17"/>
  <c r="S314" i="19"/>
  <c r="T314" i="19" s="1"/>
  <c r="V314" i="19" s="1"/>
  <c r="W314" i="19" s="1"/>
  <c r="V324" i="16"/>
  <c r="AI323" i="16"/>
  <c r="AK323" i="16" s="1"/>
  <c r="G334" i="20" l="1"/>
  <c r="T333" i="20"/>
  <c r="V333" i="20" s="1"/>
  <c r="H333" i="17"/>
  <c r="U333" i="17"/>
  <c r="W332" i="17"/>
  <c r="X332" i="17" s="1"/>
  <c r="Y332" i="17"/>
  <c r="X314" i="19"/>
  <c r="Y314" i="19"/>
  <c r="G315" i="19"/>
  <c r="U315" i="19" s="1"/>
  <c r="AN323" i="16"/>
  <c r="AL323" i="16"/>
  <c r="AM323" i="16" s="1"/>
  <c r="AJ324" i="16"/>
  <c r="W321" i="14"/>
  <c r="W324" i="16"/>
  <c r="W333" i="20" l="1"/>
  <c r="X333" i="20" s="1"/>
  <c r="Y333" i="20"/>
  <c r="U334" i="20"/>
  <c r="H334" i="20"/>
  <c r="M333" i="17"/>
  <c r="O333" i="17"/>
  <c r="J333" i="17"/>
  <c r="K333" i="17" s="1"/>
  <c r="L333" i="17"/>
  <c r="N333" i="17" s="1"/>
  <c r="I333" i="17"/>
  <c r="H315" i="19"/>
  <c r="AA324" i="16"/>
  <c r="AD324" i="16"/>
  <c r="AB324" i="16"/>
  <c r="Y324" i="16"/>
  <c r="X324" i="16"/>
  <c r="O334" i="20" l="1"/>
  <c r="L334" i="20"/>
  <c r="J334" i="20"/>
  <c r="K334" i="20" s="1"/>
  <c r="I334" i="20"/>
  <c r="M334" i="20"/>
  <c r="P333" i="17"/>
  <c r="Q333" i="17" s="1"/>
  <c r="R333" i="17" s="1"/>
  <c r="S333" i="17" s="1"/>
  <c r="L315" i="19"/>
  <c r="J315" i="19"/>
  <c r="M315" i="19"/>
  <c r="I315" i="19"/>
  <c r="O315" i="19"/>
  <c r="AC324" i="16"/>
  <c r="Z324" i="16"/>
  <c r="AE324" i="16" s="1"/>
  <c r="AF324" i="16" s="1"/>
  <c r="AG324" i="16" s="1"/>
  <c r="AH324" i="16" s="1"/>
  <c r="N334" i="20" l="1"/>
  <c r="P334" i="20"/>
  <c r="Q334" i="20" s="1"/>
  <c r="R334" i="20" s="1"/>
  <c r="S334" i="20" s="1"/>
  <c r="T333" i="17"/>
  <c r="V333" i="17" s="1"/>
  <c r="G334" i="17"/>
  <c r="K315" i="19"/>
  <c r="P315" i="19"/>
  <c r="Q315" i="19" s="1"/>
  <c r="R315" i="19" s="1"/>
  <c r="S315" i="19" s="1"/>
  <c r="N315" i="19"/>
  <c r="V325" i="16"/>
  <c r="AI324" i="16"/>
  <c r="AK324" i="16" s="1"/>
  <c r="T334" i="20" l="1"/>
  <c r="V334" i="20" s="1"/>
  <c r="G335" i="20"/>
  <c r="H334" i="17"/>
  <c r="U334" i="17"/>
  <c r="W333" i="17"/>
  <c r="X333" i="17" s="1"/>
  <c r="Y333" i="17"/>
  <c r="T315" i="19"/>
  <c r="V315" i="19" s="1"/>
  <c r="W315" i="19" s="1"/>
  <c r="G316" i="19"/>
  <c r="U316" i="19" s="1"/>
  <c r="AL324" i="16"/>
  <c r="AM324" i="16" s="1"/>
  <c r="AN324" i="16"/>
  <c r="AJ325" i="16"/>
  <c r="W322" i="14"/>
  <c r="W325" i="16"/>
  <c r="U335" i="20" l="1"/>
  <c r="H335" i="20"/>
  <c r="W334" i="20"/>
  <c r="X334" i="20" s="1"/>
  <c r="Y334" i="20"/>
  <c r="O334" i="17"/>
  <c r="I334" i="17"/>
  <c r="L334" i="17"/>
  <c r="J334" i="17"/>
  <c r="M334" i="17"/>
  <c r="H316" i="19"/>
  <c r="Y315" i="19"/>
  <c r="X315" i="19"/>
  <c r="X325" i="16"/>
  <c r="AB325" i="16"/>
  <c r="AD325" i="16"/>
  <c r="Y325" i="16"/>
  <c r="AA325" i="16"/>
  <c r="I335" i="20" l="1"/>
  <c r="M335" i="20"/>
  <c r="J335" i="20"/>
  <c r="K335" i="20" s="1"/>
  <c r="P335" i="20" s="1"/>
  <c r="L335" i="20"/>
  <c r="N335" i="20" s="1"/>
  <c r="O335" i="20"/>
  <c r="K334" i="17"/>
  <c r="P334" i="17" s="1"/>
  <c r="N334" i="17"/>
  <c r="O316" i="19"/>
  <c r="I316" i="19"/>
  <c r="M316" i="19"/>
  <c r="L316" i="19"/>
  <c r="J316" i="19"/>
  <c r="AC325" i="16"/>
  <c r="Z325" i="16"/>
  <c r="AE325" i="16" s="1"/>
  <c r="AF325" i="16" s="1"/>
  <c r="AG325" i="16" s="1"/>
  <c r="AH325" i="16" s="1"/>
  <c r="Q334" i="17" l="1"/>
  <c r="R334" i="17" s="1"/>
  <c r="S334" i="17" s="1"/>
  <c r="Q335" i="20"/>
  <c r="R335" i="20" s="1"/>
  <c r="S335" i="20" s="1"/>
  <c r="T334" i="17"/>
  <c r="V334" i="17" s="1"/>
  <c r="G335" i="17"/>
  <c r="N316" i="19"/>
  <c r="K316" i="19"/>
  <c r="P316" i="19"/>
  <c r="V326" i="16"/>
  <c r="AI325" i="16"/>
  <c r="AK325" i="16" s="1"/>
  <c r="T335" i="20" l="1"/>
  <c r="V335" i="20" s="1"/>
  <c r="G336" i="20"/>
  <c r="H335" i="17"/>
  <c r="U335" i="17"/>
  <c r="W334" i="17"/>
  <c r="X334" i="17" s="1"/>
  <c r="Y334" i="17"/>
  <c r="Q316" i="19"/>
  <c r="R316" i="19" s="1"/>
  <c r="S316" i="19" s="1"/>
  <c r="AL325" i="16"/>
  <c r="AM325" i="16" s="1"/>
  <c r="AN325" i="16"/>
  <c r="AJ326" i="16"/>
  <c r="W323" i="14"/>
  <c r="W326" i="16"/>
  <c r="U336" i="20" l="1"/>
  <c r="H336" i="20"/>
  <c r="W335" i="20"/>
  <c r="X335" i="20" s="1"/>
  <c r="Y335" i="20"/>
  <c r="L335" i="17"/>
  <c r="I335" i="17"/>
  <c r="M335" i="17"/>
  <c r="O335" i="17"/>
  <c r="J335" i="17"/>
  <c r="T316" i="19"/>
  <c r="V316" i="19" s="1"/>
  <c r="W316" i="19" s="1"/>
  <c r="G317" i="19"/>
  <c r="U317" i="19" s="1"/>
  <c r="X326" i="16"/>
  <c r="AB326" i="16"/>
  <c r="AD326" i="16"/>
  <c r="Y326" i="16"/>
  <c r="AA326" i="16"/>
  <c r="K335" i="17" l="1"/>
  <c r="J336" i="20"/>
  <c r="I336" i="20"/>
  <c r="M336" i="20"/>
  <c r="L336" i="20"/>
  <c r="N336" i="20" s="1"/>
  <c r="O336" i="20"/>
  <c r="P335" i="17"/>
  <c r="Q335" i="17" s="1"/>
  <c r="R335" i="17" s="1"/>
  <c r="S335" i="17" s="1"/>
  <c r="N335" i="17"/>
  <c r="H317" i="19"/>
  <c r="X316" i="19"/>
  <c r="Y316" i="19"/>
  <c r="AC326" i="16"/>
  <c r="Z326" i="16"/>
  <c r="AE326" i="16" s="1"/>
  <c r="AF326" i="16" s="1"/>
  <c r="AG326" i="16" s="1"/>
  <c r="AH326" i="16" s="1"/>
  <c r="K336" i="20" l="1"/>
  <c r="P336" i="20" s="1"/>
  <c r="Q336" i="20" s="1"/>
  <c r="R336" i="20" s="1"/>
  <c r="S336" i="20" s="1"/>
  <c r="T335" i="17"/>
  <c r="V335" i="17" s="1"/>
  <c r="G336" i="17"/>
  <c r="M317" i="19"/>
  <c r="L317" i="19"/>
  <c r="O317" i="19"/>
  <c r="J317" i="19"/>
  <c r="I317" i="19"/>
  <c r="V327" i="16"/>
  <c r="AI326" i="16"/>
  <c r="AK326" i="16" s="1"/>
  <c r="T336" i="20" l="1"/>
  <c r="V336" i="20" s="1"/>
  <c r="G337" i="20"/>
  <c r="U336" i="17"/>
  <c r="H336" i="17"/>
  <c r="K317" i="19"/>
  <c r="P317" i="19" s="1"/>
  <c r="W335" i="17"/>
  <c r="X335" i="17" s="1"/>
  <c r="Y335" i="17"/>
  <c r="N317" i="19"/>
  <c r="AN326" i="16"/>
  <c r="AL326" i="16"/>
  <c r="AM326" i="16" s="1"/>
  <c r="AJ327" i="16"/>
  <c r="W324" i="14"/>
  <c r="W327" i="16"/>
  <c r="U337" i="20" l="1"/>
  <c r="H337" i="20"/>
  <c r="Q317" i="19"/>
  <c r="R317" i="19" s="1"/>
  <c r="S317" i="19" s="1"/>
  <c r="T317" i="19" s="1"/>
  <c r="V317" i="19" s="1"/>
  <c r="W317" i="19" s="1"/>
  <c r="W336" i="20"/>
  <c r="X336" i="20" s="1"/>
  <c r="Y336" i="20"/>
  <c r="M336" i="17"/>
  <c r="J336" i="17"/>
  <c r="O336" i="17"/>
  <c r="L336" i="17"/>
  <c r="I336" i="17"/>
  <c r="G318" i="19"/>
  <c r="U318" i="19" s="1"/>
  <c r="X327" i="16"/>
  <c r="AA327" i="16"/>
  <c r="AD327" i="16"/>
  <c r="Y327" i="16"/>
  <c r="AB327" i="16"/>
  <c r="N336" i="17" l="1"/>
  <c r="L337" i="20"/>
  <c r="M337" i="20"/>
  <c r="J337" i="20"/>
  <c r="K337" i="20" s="1"/>
  <c r="O337" i="20"/>
  <c r="I337" i="20"/>
  <c r="K336" i="17"/>
  <c r="P336" i="17"/>
  <c r="Q336" i="17" s="1"/>
  <c r="R336" i="17" s="1"/>
  <c r="S336" i="17" s="1"/>
  <c r="H318" i="19"/>
  <c r="Y317" i="19"/>
  <c r="X317" i="19"/>
  <c r="AC327" i="16"/>
  <c r="Z327" i="16"/>
  <c r="AE327" i="16" s="1"/>
  <c r="AF327" i="16" s="1"/>
  <c r="AG327" i="16" s="1"/>
  <c r="AH327" i="16" s="1"/>
  <c r="N337" i="20" l="1"/>
  <c r="P337" i="20"/>
  <c r="Q337" i="20" s="1"/>
  <c r="R337" i="20" s="1"/>
  <c r="S337" i="20" s="1"/>
  <c r="T336" i="17"/>
  <c r="V336" i="17" s="1"/>
  <c r="G337" i="17"/>
  <c r="J318" i="19"/>
  <c r="L318" i="19"/>
  <c r="M318" i="19"/>
  <c r="O318" i="19"/>
  <c r="I318" i="19"/>
  <c r="V328" i="16"/>
  <c r="AI327" i="16"/>
  <c r="AK327" i="16" s="1"/>
  <c r="G338" i="20" l="1"/>
  <c r="T337" i="20"/>
  <c r="V337" i="20" s="1"/>
  <c r="H337" i="17"/>
  <c r="U337" i="17"/>
  <c r="Y336" i="17"/>
  <c r="W336" i="17"/>
  <c r="X336" i="17" s="1"/>
  <c r="N318" i="19"/>
  <c r="K318" i="19"/>
  <c r="P318" i="19" s="1"/>
  <c r="AN327" i="16"/>
  <c r="AL327" i="16"/>
  <c r="AM327" i="16" s="1"/>
  <c r="AJ328" i="16"/>
  <c r="W325" i="14"/>
  <c r="W328" i="16"/>
  <c r="W337" i="20" l="1"/>
  <c r="X337" i="20" s="1"/>
  <c r="Y337" i="20"/>
  <c r="U338" i="20"/>
  <c r="H338" i="20"/>
  <c r="Q318" i="19"/>
  <c r="R318" i="19" s="1"/>
  <c r="S318" i="19" s="1"/>
  <c r="T318" i="19" s="1"/>
  <c r="V318" i="19" s="1"/>
  <c r="W318" i="19" s="1"/>
  <c r="L337" i="17"/>
  <c r="I337" i="17"/>
  <c r="O337" i="17"/>
  <c r="J337" i="17"/>
  <c r="M337" i="17"/>
  <c r="AB328" i="16"/>
  <c r="X328" i="16"/>
  <c r="AD328" i="16"/>
  <c r="Y328" i="16"/>
  <c r="AA328" i="16"/>
  <c r="O338" i="20" l="1"/>
  <c r="L338" i="20"/>
  <c r="J338" i="20"/>
  <c r="K338" i="20" s="1"/>
  <c r="M338" i="20"/>
  <c r="I338" i="20"/>
  <c r="N337" i="17"/>
  <c r="G319" i="19"/>
  <c r="U319" i="19" s="1"/>
  <c r="K337" i="17"/>
  <c r="P337" i="17" s="1"/>
  <c r="Y318" i="19"/>
  <c r="X318" i="19"/>
  <c r="AC328" i="16"/>
  <c r="Z328" i="16"/>
  <c r="AE328" i="16" s="1"/>
  <c r="AF328" i="16" s="1"/>
  <c r="AG328" i="16" s="1"/>
  <c r="AH328" i="16" s="1"/>
  <c r="N338" i="20" l="1"/>
  <c r="P338" i="20"/>
  <c r="Q338" i="20" s="1"/>
  <c r="R338" i="20" s="1"/>
  <c r="S338" i="20" s="1"/>
  <c r="H319" i="19"/>
  <c r="O319" i="19" s="1"/>
  <c r="Q337" i="17"/>
  <c r="R337" i="17" s="1"/>
  <c r="S337" i="17" s="1"/>
  <c r="T337" i="17" s="1"/>
  <c r="V337" i="17" s="1"/>
  <c r="J319" i="19"/>
  <c r="L319" i="19"/>
  <c r="M319" i="19"/>
  <c r="I319" i="19"/>
  <c r="V329" i="16"/>
  <c r="AI328" i="16"/>
  <c r="AK328" i="16" s="1"/>
  <c r="G339" i="20" l="1"/>
  <c r="T338" i="20"/>
  <c r="V338" i="20" s="1"/>
  <c r="N319" i="19"/>
  <c r="G338" i="17"/>
  <c r="U338" i="17" s="1"/>
  <c r="Y337" i="17"/>
  <c r="W337" i="17"/>
  <c r="X337" i="17" s="1"/>
  <c r="K319" i="19"/>
  <c r="P319" i="19" s="1"/>
  <c r="Q319" i="19" s="1"/>
  <c r="R319" i="19" s="1"/>
  <c r="S319" i="19" s="1"/>
  <c r="AN328" i="16"/>
  <c r="AL328" i="16"/>
  <c r="AM328" i="16" s="1"/>
  <c r="AJ329" i="16"/>
  <c r="W326" i="14"/>
  <c r="W329" i="16"/>
  <c r="H338" i="17" l="1"/>
  <c r="W338" i="20"/>
  <c r="X338" i="20" s="1"/>
  <c r="Y338" i="20"/>
  <c r="U339" i="20"/>
  <c r="H339" i="20"/>
  <c r="M338" i="17"/>
  <c r="J338" i="17"/>
  <c r="O338" i="17"/>
  <c r="I338" i="17"/>
  <c r="L338" i="17"/>
  <c r="T319" i="19"/>
  <c r="V319" i="19" s="1"/>
  <c r="W319" i="19" s="1"/>
  <c r="G320" i="19"/>
  <c r="U320" i="19" s="1"/>
  <c r="AD329" i="16"/>
  <c r="AA329" i="16"/>
  <c r="Y329" i="16"/>
  <c r="X329" i="16"/>
  <c r="AB329" i="16"/>
  <c r="K338" i="17" l="1"/>
  <c r="I339" i="20"/>
  <c r="M339" i="20"/>
  <c r="L339" i="20"/>
  <c r="J339" i="20"/>
  <c r="O339" i="20"/>
  <c r="N338" i="17"/>
  <c r="P338" i="17"/>
  <c r="H320" i="19"/>
  <c r="Y319" i="19"/>
  <c r="X319" i="19"/>
  <c r="Z329" i="16"/>
  <c r="AE329" i="16" s="1"/>
  <c r="AC329" i="16"/>
  <c r="AF329" i="16" s="1"/>
  <c r="AG329" i="16" s="1"/>
  <c r="AH329" i="16" s="1"/>
  <c r="K339" i="20" l="1"/>
  <c r="P339" i="20" s="1"/>
  <c r="Q338" i="17"/>
  <c r="R338" i="17" s="1"/>
  <c r="S338" i="17" s="1"/>
  <c r="G339" i="17" s="1"/>
  <c r="N339" i="20"/>
  <c r="T338" i="17"/>
  <c r="V338" i="17" s="1"/>
  <c r="L320" i="19"/>
  <c r="I320" i="19"/>
  <c r="J320" i="19"/>
  <c r="O320" i="19"/>
  <c r="M320" i="19"/>
  <c r="V330" i="16"/>
  <c r="AI329" i="16"/>
  <c r="AK329" i="16" s="1"/>
  <c r="P320" i="19" l="1"/>
  <c r="K320" i="19"/>
  <c r="Q339" i="20"/>
  <c r="R339" i="20" s="1"/>
  <c r="S339" i="20" s="1"/>
  <c r="U339" i="17"/>
  <c r="H339" i="17"/>
  <c r="Y338" i="17"/>
  <c r="W338" i="17"/>
  <c r="X338" i="17" s="1"/>
  <c r="N320" i="19"/>
  <c r="Q320" i="19" s="1"/>
  <c r="R320" i="19" s="1"/>
  <c r="S320" i="19" s="1"/>
  <c r="AL329" i="16"/>
  <c r="AM329" i="16" s="1"/>
  <c r="AN329" i="16"/>
  <c r="AJ330" i="16"/>
  <c r="W330" i="16"/>
  <c r="W327" i="14"/>
  <c r="G340" i="20" l="1"/>
  <c r="T339" i="20"/>
  <c r="V339" i="20" s="1"/>
  <c r="M339" i="17"/>
  <c r="O339" i="17"/>
  <c r="J339" i="17"/>
  <c r="L339" i="17"/>
  <c r="I339" i="17"/>
  <c r="T320" i="19"/>
  <c r="V320" i="19" s="1"/>
  <c r="W320" i="19" s="1"/>
  <c r="G321" i="19"/>
  <c r="U321" i="19" s="1"/>
  <c r="X330" i="16"/>
  <c r="AD330" i="16"/>
  <c r="AB330" i="16"/>
  <c r="Y330" i="16"/>
  <c r="Z330" i="16" s="1"/>
  <c r="AE330" i="16" s="1"/>
  <c r="AA330" i="16"/>
  <c r="K339" i="17" l="1"/>
  <c r="P339" i="17" s="1"/>
  <c r="W339" i="20"/>
  <c r="X339" i="20" s="1"/>
  <c r="Y339" i="20"/>
  <c r="U340" i="20"/>
  <c r="H340" i="20"/>
  <c r="N339" i="17"/>
  <c r="Q339" i="17"/>
  <c r="R339" i="17" s="1"/>
  <c r="S339" i="17" s="1"/>
  <c r="H321" i="19"/>
  <c r="Y320" i="19"/>
  <c r="X320" i="19"/>
  <c r="AC330" i="16"/>
  <c r="AF330" i="16" s="1"/>
  <c r="AG330" i="16" s="1"/>
  <c r="AH330" i="16" s="1"/>
  <c r="J340" i="20" l="1"/>
  <c r="M340" i="20"/>
  <c r="L340" i="20"/>
  <c r="N340" i="20" s="1"/>
  <c r="O340" i="20"/>
  <c r="I340" i="20"/>
  <c r="T339" i="17"/>
  <c r="V339" i="17" s="1"/>
  <c r="G340" i="17"/>
  <c r="L321" i="19"/>
  <c r="M321" i="19"/>
  <c r="I321" i="19"/>
  <c r="J321" i="19"/>
  <c r="O321" i="19"/>
  <c r="V331" i="16"/>
  <c r="AI330" i="16"/>
  <c r="AK330" i="16" s="1"/>
  <c r="K340" i="20" l="1"/>
  <c r="P340" i="20" s="1"/>
  <c r="Q340" i="20" s="1"/>
  <c r="R340" i="20" s="1"/>
  <c r="S340" i="20" s="1"/>
  <c r="K321" i="19"/>
  <c r="H340" i="17"/>
  <c r="U340" i="17"/>
  <c r="W339" i="17"/>
  <c r="X339" i="17" s="1"/>
  <c r="Y339" i="17"/>
  <c r="P321" i="19"/>
  <c r="N321" i="19"/>
  <c r="AN330" i="16"/>
  <c r="AL330" i="16"/>
  <c r="AM330" i="16" s="1"/>
  <c r="AJ331" i="16"/>
  <c r="W331" i="16"/>
  <c r="W328" i="14"/>
  <c r="T340" i="20" l="1"/>
  <c r="V340" i="20" s="1"/>
  <c r="G341" i="20"/>
  <c r="Q321" i="19"/>
  <c r="R321" i="19" s="1"/>
  <c r="S321" i="19" s="1"/>
  <c r="T321" i="19" s="1"/>
  <c r="V321" i="19" s="1"/>
  <c r="W321" i="19" s="1"/>
  <c r="M340" i="17"/>
  <c r="J340" i="17"/>
  <c r="O340" i="17"/>
  <c r="I340" i="17"/>
  <c r="L340" i="17"/>
  <c r="Y331" i="16"/>
  <c r="AD331" i="16"/>
  <c r="X331" i="16"/>
  <c r="AA331" i="16"/>
  <c r="AB331" i="16"/>
  <c r="U341" i="20" l="1"/>
  <c r="H341" i="20"/>
  <c r="G322" i="19"/>
  <c r="U322" i="19" s="1"/>
  <c r="K340" i="17"/>
  <c r="P340" i="17" s="1"/>
  <c r="Q340" i="17" s="1"/>
  <c r="R340" i="17" s="1"/>
  <c r="S340" i="17" s="1"/>
  <c r="W340" i="20"/>
  <c r="X340" i="20" s="1"/>
  <c r="Y340" i="20"/>
  <c r="N340" i="17"/>
  <c r="X321" i="19"/>
  <c r="Y321" i="19"/>
  <c r="Z331" i="16"/>
  <c r="AE331" i="16" s="1"/>
  <c r="AC331" i="16"/>
  <c r="L341" i="20" l="1"/>
  <c r="I341" i="20"/>
  <c r="O341" i="20"/>
  <c r="P341" i="20" s="1"/>
  <c r="M341" i="20"/>
  <c r="J341" i="20"/>
  <c r="K341" i="20" s="1"/>
  <c r="H322" i="19"/>
  <c r="T340" i="17"/>
  <c r="V340" i="17" s="1"/>
  <c r="G341" i="17"/>
  <c r="L322" i="19"/>
  <c r="I322" i="19"/>
  <c r="J322" i="19"/>
  <c r="K322" i="19" s="1"/>
  <c r="M322" i="19"/>
  <c r="O322" i="19"/>
  <c r="AF331" i="16"/>
  <c r="AG331" i="16" s="1"/>
  <c r="AH331" i="16" s="1"/>
  <c r="P322" i="19" l="1"/>
  <c r="N341" i="20"/>
  <c r="Q341" i="20" s="1"/>
  <c r="R341" i="20" s="1"/>
  <c r="S341" i="20" s="1"/>
  <c r="H341" i="17"/>
  <c r="U341" i="17"/>
  <c r="W340" i="17"/>
  <c r="X340" i="17" s="1"/>
  <c r="Y340" i="17"/>
  <c r="N322" i="19"/>
  <c r="Q322" i="19" s="1"/>
  <c r="R322" i="19" s="1"/>
  <c r="S322" i="19" s="1"/>
  <c r="V332" i="16"/>
  <c r="AI331" i="16"/>
  <c r="AK331" i="16" s="1"/>
  <c r="T341" i="20" l="1"/>
  <c r="V341" i="20" s="1"/>
  <c r="G342" i="20"/>
  <c r="L341" i="17"/>
  <c r="I341" i="17"/>
  <c r="J341" i="17"/>
  <c r="M341" i="17"/>
  <c r="O341" i="17"/>
  <c r="T322" i="19"/>
  <c r="V322" i="19" s="1"/>
  <c r="W322" i="19" s="1"/>
  <c r="G323" i="19"/>
  <c r="U323" i="19" s="1"/>
  <c r="AN331" i="16"/>
  <c r="AL331" i="16"/>
  <c r="AM331" i="16" s="1"/>
  <c r="AJ332" i="16"/>
  <c r="W332" i="16"/>
  <c r="W329" i="14"/>
  <c r="K341" i="17" l="1"/>
  <c r="H342" i="20"/>
  <c r="U342" i="20"/>
  <c r="P341" i="17"/>
  <c r="W341" i="20"/>
  <c r="X341" i="20" s="1"/>
  <c r="Y341" i="20"/>
  <c r="N341" i="17"/>
  <c r="H323" i="19"/>
  <c r="Y322" i="19"/>
  <c r="X322" i="19"/>
  <c r="X332" i="16"/>
  <c r="AB332" i="16"/>
  <c r="AA332" i="16"/>
  <c r="Y332" i="16"/>
  <c r="Z332" i="16" s="1"/>
  <c r="AE332" i="16" s="1"/>
  <c r="AD332" i="16"/>
  <c r="J342" i="20" l="1"/>
  <c r="M342" i="20"/>
  <c r="I342" i="20"/>
  <c r="O342" i="20"/>
  <c r="L342" i="20"/>
  <c r="N342" i="20" s="1"/>
  <c r="Q341" i="17"/>
  <c r="R341" i="17" s="1"/>
  <c r="S341" i="17" s="1"/>
  <c r="G342" i="17" s="1"/>
  <c r="L323" i="19"/>
  <c r="I323" i="19"/>
  <c r="M323" i="19"/>
  <c r="O323" i="19"/>
  <c r="J323" i="19"/>
  <c r="AC332" i="16"/>
  <c r="AF332" i="16" s="1"/>
  <c r="AG332" i="16" s="1"/>
  <c r="AH332" i="16" s="1"/>
  <c r="T341" i="17" l="1"/>
  <c r="V341" i="17" s="1"/>
  <c r="K342" i="20"/>
  <c r="P342" i="20"/>
  <c r="Q342" i="20" s="1"/>
  <c r="R342" i="20" s="1"/>
  <c r="S342" i="20" s="1"/>
  <c r="U342" i="17"/>
  <c r="H342" i="17"/>
  <c r="Y341" i="17"/>
  <c r="W341" i="17"/>
  <c r="X341" i="17" s="1"/>
  <c r="K323" i="19"/>
  <c r="P323" i="19" s="1"/>
  <c r="N323" i="19"/>
  <c r="V333" i="16"/>
  <c r="AI332" i="16"/>
  <c r="AK332" i="16" s="1"/>
  <c r="T342" i="20" l="1"/>
  <c r="V342" i="20" s="1"/>
  <c r="G343" i="20"/>
  <c r="J342" i="17"/>
  <c r="O342" i="17"/>
  <c r="L342" i="17"/>
  <c r="I342" i="17"/>
  <c r="M342" i="17"/>
  <c r="Q323" i="19"/>
  <c r="R323" i="19" s="1"/>
  <c r="S323" i="19" s="1"/>
  <c r="AL332" i="16"/>
  <c r="AM332" i="16" s="1"/>
  <c r="AN332" i="16"/>
  <c r="AJ333" i="16"/>
  <c r="W333" i="16"/>
  <c r="W330" i="14"/>
  <c r="N342" i="17" l="1"/>
  <c r="P342" i="17"/>
  <c r="Q342" i="17" s="1"/>
  <c r="R342" i="17" s="1"/>
  <c r="S342" i="17" s="1"/>
  <c r="U343" i="20"/>
  <c r="H343" i="20"/>
  <c r="K342" i="17"/>
  <c r="W342" i="20"/>
  <c r="X342" i="20" s="1"/>
  <c r="Y342" i="20"/>
  <c r="T323" i="19"/>
  <c r="V323" i="19" s="1"/>
  <c r="W323" i="19" s="1"/>
  <c r="G324" i="19"/>
  <c r="U324" i="19" s="1"/>
  <c r="AD333" i="16"/>
  <c r="AB333" i="16"/>
  <c r="AA333" i="16"/>
  <c r="Y333" i="16"/>
  <c r="Z333" i="16" s="1"/>
  <c r="AE333" i="16" s="1"/>
  <c r="X333" i="16"/>
  <c r="M343" i="20" l="1"/>
  <c r="J343" i="20"/>
  <c r="I343" i="20"/>
  <c r="L343" i="20"/>
  <c r="N343" i="20" s="1"/>
  <c r="O343" i="20"/>
  <c r="T342" i="17"/>
  <c r="V342" i="17" s="1"/>
  <c r="G343" i="17"/>
  <c r="H324" i="19"/>
  <c r="X323" i="19"/>
  <c r="Y323" i="19"/>
  <c r="AC333" i="16"/>
  <c r="AF333" i="16" s="1"/>
  <c r="AG333" i="16" s="1"/>
  <c r="AH333" i="16" s="1"/>
  <c r="K343" i="20" l="1"/>
  <c r="P343" i="20" s="1"/>
  <c r="Q343" i="20" s="1"/>
  <c r="R343" i="20" s="1"/>
  <c r="S343" i="20" s="1"/>
  <c r="H343" i="17"/>
  <c r="U343" i="17"/>
  <c r="W342" i="17"/>
  <c r="X342" i="17" s="1"/>
  <c r="Y342" i="17"/>
  <c r="O324" i="19"/>
  <c r="M324" i="19"/>
  <c r="I324" i="19"/>
  <c r="J324" i="19"/>
  <c r="K324" i="19" s="1"/>
  <c r="P324" i="19" s="1"/>
  <c r="L324" i="19"/>
  <c r="V334" i="16"/>
  <c r="AI333" i="16"/>
  <c r="AK333" i="16" s="1"/>
  <c r="T343" i="20" l="1"/>
  <c r="V343" i="20" s="1"/>
  <c r="G344" i="20"/>
  <c r="M343" i="17"/>
  <c r="O343" i="17"/>
  <c r="J343" i="17"/>
  <c r="L343" i="17"/>
  <c r="N343" i="17" s="1"/>
  <c r="I343" i="17"/>
  <c r="N324" i="19"/>
  <c r="Q324" i="19" s="1"/>
  <c r="R324" i="19" s="1"/>
  <c r="AL333" i="16"/>
  <c r="AM333" i="16" s="1"/>
  <c r="AN333" i="16"/>
  <c r="AJ334" i="16"/>
  <c r="W331" i="14"/>
  <c r="W334" i="16"/>
  <c r="U344" i="20" l="1"/>
  <c r="H344" i="20"/>
  <c r="K343" i="17"/>
  <c r="P343" i="17" s="1"/>
  <c r="Q343" i="17" s="1"/>
  <c r="R343" i="17" s="1"/>
  <c r="S343" i="17" s="1"/>
  <c r="Y343" i="20"/>
  <c r="W343" i="20"/>
  <c r="X343" i="20" s="1"/>
  <c r="S324" i="19"/>
  <c r="T324" i="19" s="1"/>
  <c r="V324" i="19" s="1"/>
  <c r="W324" i="19" s="1"/>
  <c r="AD334" i="16"/>
  <c r="AA334" i="16"/>
  <c r="Y334" i="16"/>
  <c r="X334" i="16"/>
  <c r="AB334" i="16"/>
  <c r="L344" i="20" l="1"/>
  <c r="O344" i="20"/>
  <c r="M344" i="20"/>
  <c r="J344" i="20"/>
  <c r="K344" i="20" s="1"/>
  <c r="I344" i="20"/>
  <c r="T343" i="17"/>
  <c r="V343" i="17" s="1"/>
  <c r="G344" i="17"/>
  <c r="X324" i="19"/>
  <c r="Y324" i="19"/>
  <c r="G325" i="19"/>
  <c r="U325" i="19" s="1"/>
  <c r="Z334" i="16"/>
  <c r="AE334" i="16" s="1"/>
  <c r="AC334" i="16"/>
  <c r="AF334" i="16" s="1"/>
  <c r="AG334" i="16" s="1"/>
  <c r="AH334" i="16" s="1"/>
  <c r="P344" i="20" l="1"/>
  <c r="N344" i="20"/>
  <c r="U344" i="17"/>
  <c r="H344" i="17"/>
  <c r="W343" i="17"/>
  <c r="X343" i="17" s="1"/>
  <c r="Y343" i="17"/>
  <c r="H325" i="19"/>
  <c r="V335" i="16"/>
  <c r="AI334" i="16"/>
  <c r="AK334" i="16" s="1"/>
  <c r="Q344" i="20" l="1"/>
  <c r="R344" i="20" s="1"/>
  <c r="S344" i="20" s="1"/>
  <c r="I344" i="17"/>
  <c r="L344" i="17"/>
  <c r="M344" i="17"/>
  <c r="J344" i="17"/>
  <c r="O344" i="17"/>
  <c r="I325" i="19"/>
  <c r="M325" i="19"/>
  <c r="O325" i="19"/>
  <c r="J325" i="19"/>
  <c r="K325" i="19" s="1"/>
  <c r="L325" i="19"/>
  <c r="AL334" i="16"/>
  <c r="AM334" i="16" s="1"/>
  <c r="AN334" i="16"/>
  <c r="AJ335" i="16"/>
  <c r="W335" i="16"/>
  <c r="W332" i="14"/>
  <c r="K344" i="17" l="1"/>
  <c r="T344" i="20"/>
  <c r="V344" i="20" s="1"/>
  <c r="G345" i="20"/>
  <c r="N344" i="17"/>
  <c r="P325" i="19"/>
  <c r="P344" i="17"/>
  <c r="N325" i="19"/>
  <c r="AD335" i="16"/>
  <c r="X335" i="16"/>
  <c r="AB335" i="16"/>
  <c r="AA335" i="16"/>
  <c r="Y335" i="16"/>
  <c r="U345" i="20" l="1"/>
  <c r="H345" i="20"/>
  <c r="Q344" i="17"/>
  <c r="R344" i="17" s="1"/>
  <c r="S344" i="17" s="1"/>
  <c r="T344" i="17" s="1"/>
  <c r="V344" i="17" s="1"/>
  <c r="W344" i="20"/>
  <c r="X344" i="20" s="1"/>
  <c r="Y344" i="20"/>
  <c r="Q325" i="19"/>
  <c r="R325" i="19" s="1"/>
  <c r="S325" i="19" s="1"/>
  <c r="G326" i="19" s="1"/>
  <c r="U326" i="19" s="1"/>
  <c r="Z335" i="16"/>
  <c r="AE335" i="16" s="1"/>
  <c r="AC335" i="16"/>
  <c r="G345" i="17" l="1"/>
  <c r="M345" i="20"/>
  <c r="O345" i="20"/>
  <c r="J345" i="20"/>
  <c r="K345" i="20" s="1"/>
  <c r="P345" i="20" s="1"/>
  <c r="Q345" i="20" s="1"/>
  <c r="R345" i="20" s="1"/>
  <c r="S345" i="20" s="1"/>
  <c r="L345" i="20"/>
  <c r="N345" i="20" s="1"/>
  <c r="I345" i="20"/>
  <c r="T325" i="19"/>
  <c r="V325" i="19" s="1"/>
  <c r="W325" i="19" s="1"/>
  <c r="X325" i="19" s="1"/>
  <c r="H345" i="17"/>
  <c r="U345" i="17"/>
  <c r="W344" i="17"/>
  <c r="X344" i="17" s="1"/>
  <c r="Y344" i="17"/>
  <c r="H326" i="19"/>
  <c r="Y325" i="19"/>
  <c r="AF335" i="16"/>
  <c r="AG335" i="16" s="1"/>
  <c r="AH335" i="16" s="1"/>
  <c r="V336" i="16"/>
  <c r="AI335" i="16"/>
  <c r="AK335" i="16" s="1"/>
  <c r="T345" i="20" l="1"/>
  <c r="V345" i="20" s="1"/>
  <c r="G346" i="20"/>
  <c r="O345" i="17"/>
  <c r="J345" i="17"/>
  <c r="I345" i="17"/>
  <c r="M345" i="17"/>
  <c r="L345" i="17"/>
  <c r="O326" i="19"/>
  <c r="J326" i="19"/>
  <c r="L326" i="19"/>
  <c r="M326" i="19"/>
  <c r="I326" i="19"/>
  <c r="AN335" i="16"/>
  <c r="AL335" i="16"/>
  <c r="AM335" i="16" s="1"/>
  <c r="AJ336" i="16"/>
  <c r="W333" i="14"/>
  <c r="W336" i="16"/>
  <c r="U346" i="20" l="1"/>
  <c r="H346" i="20"/>
  <c r="W345" i="20"/>
  <c r="X345" i="20" s="1"/>
  <c r="Y345" i="20"/>
  <c r="K345" i="17"/>
  <c r="P345" i="17" s="1"/>
  <c r="N345" i="17"/>
  <c r="N326" i="19"/>
  <c r="K326" i="19"/>
  <c r="P326" i="19"/>
  <c r="Q326" i="19" s="1"/>
  <c r="R326" i="19" s="1"/>
  <c r="X336" i="16"/>
  <c r="AA336" i="16"/>
  <c r="Y336" i="16"/>
  <c r="Z336" i="16" s="1"/>
  <c r="AD336" i="16"/>
  <c r="AB336" i="16"/>
  <c r="J346" i="20" l="1"/>
  <c r="O346" i="20"/>
  <c r="L346" i="20"/>
  <c r="N346" i="20" s="1"/>
  <c r="I346" i="20"/>
  <c r="M346" i="20"/>
  <c r="Q345" i="17"/>
  <c r="R345" i="17" s="1"/>
  <c r="S345" i="17" s="1"/>
  <c r="S326" i="19"/>
  <c r="T326" i="19" s="1"/>
  <c r="V326" i="19" s="1"/>
  <c r="W326" i="19" s="1"/>
  <c r="AE336" i="16"/>
  <c r="AC336" i="16"/>
  <c r="AF336" i="16" s="1"/>
  <c r="AG336" i="16" s="1"/>
  <c r="AH336" i="16" s="1"/>
  <c r="K346" i="20" l="1"/>
  <c r="P346" i="20" s="1"/>
  <c r="Q346" i="20" s="1"/>
  <c r="R346" i="20" s="1"/>
  <c r="S346" i="20" s="1"/>
  <c r="T345" i="17"/>
  <c r="V345" i="17" s="1"/>
  <c r="G346" i="17"/>
  <c r="X326" i="19"/>
  <c r="Y326" i="19"/>
  <c r="G327" i="19"/>
  <c r="U327" i="19" s="1"/>
  <c r="AI336" i="16"/>
  <c r="AK336" i="16" s="1"/>
  <c r="V337" i="16"/>
  <c r="T346" i="20" l="1"/>
  <c r="V346" i="20" s="1"/>
  <c r="G347" i="20"/>
  <c r="U346" i="17"/>
  <c r="H346" i="17"/>
  <c r="W345" i="17"/>
  <c r="X345" i="17" s="1"/>
  <c r="Y345" i="17"/>
  <c r="H327" i="19"/>
  <c r="AJ337" i="16"/>
  <c r="W337" i="16"/>
  <c r="W334" i="14"/>
  <c r="AL336" i="16"/>
  <c r="AM336" i="16" s="1"/>
  <c r="AN336" i="16"/>
  <c r="U347" i="20" l="1"/>
  <c r="H347" i="20"/>
  <c r="W346" i="20"/>
  <c r="X346" i="20" s="1"/>
  <c r="Y346" i="20"/>
  <c r="J346" i="17"/>
  <c r="I346" i="17"/>
  <c r="O346" i="17"/>
  <c r="L346" i="17"/>
  <c r="M346" i="17"/>
  <c r="L327" i="19"/>
  <c r="I327" i="19"/>
  <c r="J327" i="19"/>
  <c r="O327" i="19"/>
  <c r="M327" i="19"/>
  <c r="AD337" i="16"/>
  <c r="AB337" i="16"/>
  <c r="Y337" i="16"/>
  <c r="X337" i="16"/>
  <c r="AA337" i="16"/>
  <c r="K346" i="17" l="1"/>
  <c r="P346" i="17" s="1"/>
  <c r="J347" i="20"/>
  <c r="I347" i="20"/>
  <c r="M347" i="20"/>
  <c r="L347" i="20"/>
  <c r="O347" i="20"/>
  <c r="N346" i="17"/>
  <c r="K327" i="19"/>
  <c r="P327" i="19" s="1"/>
  <c r="Q327" i="19" s="1"/>
  <c r="R327" i="19" s="1"/>
  <c r="S327" i="19" s="1"/>
  <c r="N327" i="19"/>
  <c r="Z337" i="16"/>
  <c r="AE337" i="16" s="1"/>
  <c r="AC337" i="16"/>
  <c r="AF337" i="16" s="1"/>
  <c r="AG337" i="16" s="1"/>
  <c r="AH337" i="16" s="1"/>
  <c r="Q346" i="17" l="1"/>
  <c r="R346" i="17" s="1"/>
  <c r="S346" i="17" s="1"/>
  <c r="K347" i="20"/>
  <c r="P347" i="20" s="1"/>
  <c r="N347" i="20"/>
  <c r="T346" i="17"/>
  <c r="V346" i="17" s="1"/>
  <c r="G347" i="17"/>
  <c r="T327" i="19"/>
  <c r="V327" i="19" s="1"/>
  <c r="W327" i="19" s="1"/>
  <c r="G328" i="19"/>
  <c r="U328" i="19" s="1"/>
  <c r="AI337" i="16"/>
  <c r="AK337" i="16" s="1"/>
  <c r="V338" i="16"/>
  <c r="Q347" i="20" l="1"/>
  <c r="R347" i="20" s="1"/>
  <c r="S347" i="20" s="1"/>
  <c r="H347" i="17"/>
  <c r="U347" i="17"/>
  <c r="Y346" i="17"/>
  <c r="W346" i="17"/>
  <c r="X346" i="17" s="1"/>
  <c r="H328" i="19"/>
  <c r="X327" i="19"/>
  <c r="Y327" i="19"/>
  <c r="W338" i="16"/>
  <c r="AJ338" i="16"/>
  <c r="W335" i="14"/>
  <c r="AL337" i="16"/>
  <c r="AM337" i="16" s="1"/>
  <c r="AN337" i="16"/>
  <c r="T347" i="20" l="1"/>
  <c r="V347" i="20" s="1"/>
  <c r="G348" i="20"/>
  <c r="I347" i="17"/>
  <c r="O347" i="17"/>
  <c r="J347" i="17"/>
  <c r="L347" i="17"/>
  <c r="N347" i="17" s="1"/>
  <c r="M347" i="17"/>
  <c r="I328" i="19"/>
  <c r="M328" i="19"/>
  <c r="J328" i="19"/>
  <c r="O328" i="19"/>
  <c r="L328" i="19"/>
  <c r="AD338" i="16"/>
  <c r="Y338" i="16"/>
  <c r="AA338" i="16"/>
  <c r="X338" i="16"/>
  <c r="AB338" i="16"/>
  <c r="U348" i="20" l="1"/>
  <c r="H348" i="20"/>
  <c r="K347" i="17"/>
  <c r="P347" i="17" s="1"/>
  <c r="Q347" i="17" s="1"/>
  <c r="R347" i="17" s="1"/>
  <c r="S347" i="17" s="1"/>
  <c r="W347" i="20"/>
  <c r="X347" i="20" s="1"/>
  <c r="Y347" i="20"/>
  <c r="K328" i="19"/>
  <c r="P328" i="19" s="1"/>
  <c r="N328" i="19"/>
  <c r="Q328" i="19" s="1"/>
  <c r="R328" i="19" s="1"/>
  <c r="S328" i="19" s="1"/>
  <c r="AC338" i="16"/>
  <c r="Z338" i="16"/>
  <c r="AE338" i="16"/>
  <c r="AF338" i="16"/>
  <c r="AG338" i="16" s="1"/>
  <c r="AH338" i="16" s="1"/>
  <c r="L348" i="20" l="1"/>
  <c r="I348" i="20"/>
  <c r="O348" i="20"/>
  <c r="M348" i="20"/>
  <c r="J348" i="20"/>
  <c r="K348" i="20" s="1"/>
  <c r="T347" i="17"/>
  <c r="V347" i="17" s="1"/>
  <c r="G348" i="17"/>
  <c r="T328" i="19"/>
  <c r="V328" i="19" s="1"/>
  <c r="W328" i="19" s="1"/>
  <c r="G329" i="19"/>
  <c r="U329" i="19" s="1"/>
  <c r="V339" i="16"/>
  <c r="AI338" i="16"/>
  <c r="AK338" i="16" s="1"/>
  <c r="P348" i="20" l="1"/>
  <c r="Q348" i="20" s="1"/>
  <c r="R348" i="20" s="1"/>
  <c r="S348" i="20" s="1"/>
  <c r="N348" i="20"/>
  <c r="U348" i="17"/>
  <c r="H348" i="17"/>
  <c r="W347" i="17"/>
  <c r="X347" i="17" s="1"/>
  <c r="Y347" i="17"/>
  <c r="H329" i="19"/>
  <c r="Y328" i="19"/>
  <c r="X328" i="19"/>
  <c r="AN338" i="16"/>
  <c r="AL338" i="16"/>
  <c r="AM338" i="16" s="1"/>
  <c r="AJ339" i="16"/>
  <c r="W336" i="14"/>
  <c r="W339" i="16"/>
  <c r="T348" i="20" l="1"/>
  <c r="V348" i="20" s="1"/>
  <c r="G349" i="20"/>
  <c r="O348" i="17"/>
  <c r="I348" i="17"/>
  <c r="L348" i="17"/>
  <c r="M348" i="17"/>
  <c r="J348" i="17"/>
  <c r="J329" i="19"/>
  <c r="O329" i="19"/>
  <c r="L329" i="19"/>
  <c r="I329" i="19"/>
  <c r="M329" i="19"/>
  <c r="Y339" i="16"/>
  <c r="AB339" i="16"/>
  <c r="X339" i="16"/>
  <c r="Z339" i="16" s="1"/>
  <c r="AD339" i="16"/>
  <c r="AA339" i="16"/>
  <c r="U349" i="20" l="1"/>
  <c r="H349" i="20"/>
  <c r="W348" i="20"/>
  <c r="X348" i="20" s="1"/>
  <c r="Y348" i="20"/>
  <c r="N348" i="17"/>
  <c r="N329" i="19"/>
  <c r="K348" i="17"/>
  <c r="P348" i="17" s="1"/>
  <c r="Q348" i="17" s="1"/>
  <c r="R348" i="17" s="1"/>
  <c r="S348" i="17" s="1"/>
  <c r="K329" i="19"/>
  <c r="P329" i="19" s="1"/>
  <c r="Q329" i="19" s="1"/>
  <c r="R329" i="19" s="1"/>
  <c r="S329" i="19" s="1"/>
  <c r="AE339" i="16"/>
  <c r="AC339" i="16"/>
  <c r="AF339" i="16" s="1"/>
  <c r="AG339" i="16" s="1"/>
  <c r="AH339" i="16" s="1"/>
  <c r="O349" i="20" l="1"/>
  <c r="J349" i="20"/>
  <c r="I349" i="20"/>
  <c r="L349" i="20"/>
  <c r="N349" i="20" s="1"/>
  <c r="M349" i="20"/>
  <c r="T348" i="17"/>
  <c r="V348" i="17" s="1"/>
  <c r="G349" i="17"/>
  <c r="T329" i="19"/>
  <c r="V329" i="19" s="1"/>
  <c r="W329" i="19" s="1"/>
  <c r="G330" i="19"/>
  <c r="U330" i="19" s="1"/>
  <c r="V340" i="16"/>
  <c r="AI339" i="16"/>
  <c r="AK339" i="16" s="1"/>
  <c r="K349" i="20" l="1"/>
  <c r="P349" i="20"/>
  <c r="Q349" i="20" s="1"/>
  <c r="R349" i="20" s="1"/>
  <c r="S349" i="20" s="1"/>
  <c r="H349" i="17"/>
  <c r="U349" i="17"/>
  <c r="W348" i="17"/>
  <c r="X348" i="17" s="1"/>
  <c r="Y348" i="17"/>
  <c r="H330" i="19"/>
  <c r="X329" i="19"/>
  <c r="Y329" i="19"/>
  <c r="AN339" i="16"/>
  <c r="AL339" i="16"/>
  <c r="AM339" i="16" s="1"/>
  <c r="AJ340" i="16"/>
  <c r="W337" i="14"/>
  <c r="W340" i="16"/>
  <c r="T349" i="20" l="1"/>
  <c r="V349" i="20" s="1"/>
  <c r="G350" i="20"/>
  <c r="M349" i="17"/>
  <c r="O349" i="17"/>
  <c r="J349" i="17"/>
  <c r="I349" i="17"/>
  <c r="L349" i="17"/>
  <c r="I330" i="19"/>
  <c r="M330" i="19"/>
  <c r="O330" i="19"/>
  <c r="J330" i="19"/>
  <c r="L330" i="19"/>
  <c r="AD340" i="16"/>
  <c r="AB340" i="16"/>
  <c r="Y340" i="16"/>
  <c r="Z340" i="16" s="1"/>
  <c r="AE340" i="16" s="1"/>
  <c r="AA340" i="16"/>
  <c r="X340" i="16"/>
  <c r="U350" i="20" l="1"/>
  <c r="H350" i="20"/>
  <c r="N349" i="17"/>
  <c r="W349" i="20"/>
  <c r="X349" i="20" s="1"/>
  <c r="Y349" i="20"/>
  <c r="K349" i="17"/>
  <c r="P349" i="17" s="1"/>
  <c r="Q349" i="17" s="1"/>
  <c r="R349" i="17" s="1"/>
  <c r="S349" i="17" s="1"/>
  <c r="K330" i="19"/>
  <c r="P330" i="19" s="1"/>
  <c r="N330" i="19"/>
  <c r="AC340" i="16"/>
  <c r="AF340" i="16" s="1"/>
  <c r="AG340" i="16" s="1"/>
  <c r="AH340" i="16" s="1"/>
  <c r="O350" i="20" l="1"/>
  <c r="L350" i="20"/>
  <c r="J350" i="20"/>
  <c r="I350" i="20"/>
  <c r="M350" i="20"/>
  <c r="T349" i="17"/>
  <c r="V349" i="17" s="1"/>
  <c r="G350" i="17"/>
  <c r="Q330" i="19"/>
  <c r="R330" i="19" s="1"/>
  <c r="S330" i="19" s="1"/>
  <c r="G331" i="19" s="1"/>
  <c r="U331" i="19" s="1"/>
  <c r="V341" i="16"/>
  <c r="AI340" i="16"/>
  <c r="AK340" i="16" s="1"/>
  <c r="K350" i="20" l="1"/>
  <c r="N350" i="20"/>
  <c r="P350" i="20"/>
  <c r="Q350" i="20" s="1"/>
  <c r="R350" i="20" s="1"/>
  <c r="S350" i="20" s="1"/>
  <c r="T330" i="19"/>
  <c r="V330" i="19" s="1"/>
  <c r="W330" i="19" s="1"/>
  <c r="X330" i="19" s="1"/>
  <c r="U350" i="17"/>
  <c r="H350" i="17"/>
  <c r="Y349" i="17"/>
  <c r="W349" i="17"/>
  <c r="X349" i="17" s="1"/>
  <c r="H331" i="19"/>
  <c r="AN340" i="16"/>
  <c r="AL340" i="16"/>
  <c r="AM340" i="16" s="1"/>
  <c r="AJ341" i="16"/>
  <c r="W341" i="16"/>
  <c r="W338" i="14"/>
  <c r="T350" i="20" l="1"/>
  <c r="V350" i="20" s="1"/>
  <c r="G351" i="20"/>
  <c r="Y330" i="19"/>
  <c r="O350" i="17"/>
  <c r="I350" i="17"/>
  <c r="L350" i="17"/>
  <c r="M350" i="17"/>
  <c r="J350" i="17"/>
  <c r="K350" i="17" s="1"/>
  <c r="O331" i="19"/>
  <c r="I331" i="19"/>
  <c r="J331" i="19"/>
  <c r="L331" i="19"/>
  <c r="M331" i="19"/>
  <c r="AA341" i="16"/>
  <c r="X341" i="16"/>
  <c r="AD341" i="16"/>
  <c r="AB341" i="16"/>
  <c r="Y341" i="16"/>
  <c r="H351" i="20" l="1"/>
  <c r="U351" i="20"/>
  <c r="W350" i="20"/>
  <c r="X350" i="20" s="1"/>
  <c r="Y350" i="20"/>
  <c r="N350" i="17"/>
  <c r="N331" i="19"/>
  <c r="K331" i="19"/>
  <c r="P350" i="17"/>
  <c r="P331" i="19"/>
  <c r="Z341" i="16"/>
  <c r="AE341" i="16" s="1"/>
  <c r="AC341" i="16"/>
  <c r="Q331" i="19" l="1"/>
  <c r="R331" i="19" s="1"/>
  <c r="S331" i="19" s="1"/>
  <c r="G332" i="19" s="1"/>
  <c r="U332" i="19" s="1"/>
  <c r="I351" i="20"/>
  <c r="O351" i="20"/>
  <c r="M351" i="20"/>
  <c r="J351" i="20"/>
  <c r="K351" i="20" s="1"/>
  <c r="P351" i="20" s="1"/>
  <c r="L351" i="20"/>
  <c r="Q350" i="17"/>
  <c r="R350" i="17" s="1"/>
  <c r="S350" i="17" s="1"/>
  <c r="T331" i="19"/>
  <c r="V331" i="19" s="1"/>
  <c r="W331" i="19" s="1"/>
  <c r="AF341" i="16"/>
  <c r="AG341" i="16" s="1"/>
  <c r="AH341" i="16" s="1"/>
  <c r="V342" i="16"/>
  <c r="AI341" i="16"/>
  <c r="AK341" i="16" s="1"/>
  <c r="N351" i="20" l="1"/>
  <c r="Q351" i="20"/>
  <c r="R351" i="20" s="1"/>
  <c r="S351" i="20" s="1"/>
  <c r="T350" i="17"/>
  <c r="V350" i="17" s="1"/>
  <c r="G351" i="17"/>
  <c r="H332" i="19"/>
  <c r="X331" i="19"/>
  <c r="Y331" i="19"/>
  <c r="AL341" i="16"/>
  <c r="AM341" i="16" s="1"/>
  <c r="AN341" i="16"/>
  <c r="AJ342" i="16"/>
  <c r="W342" i="16"/>
  <c r="W339" i="14"/>
  <c r="T351" i="20" l="1"/>
  <c r="V351" i="20" s="1"/>
  <c r="G352" i="20"/>
  <c r="U351" i="17"/>
  <c r="H351" i="17"/>
  <c r="Y350" i="17"/>
  <c r="W350" i="17"/>
  <c r="X350" i="17" s="1"/>
  <c r="J332" i="19"/>
  <c r="O332" i="19"/>
  <c r="I332" i="19"/>
  <c r="M332" i="19"/>
  <c r="L332" i="19"/>
  <c r="AD342" i="16"/>
  <c r="X342" i="16"/>
  <c r="AB342" i="16"/>
  <c r="AA342" i="16"/>
  <c r="AC342" i="16" s="1"/>
  <c r="Y342" i="16"/>
  <c r="U352" i="20" l="1"/>
  <c r="H352" i="20"/>
  <c r="W351" i="20"/>
  <c r="X351" i="20" s="1"/>
  <c r="Y351" i="20"/>
  <c r="L351" i="17"/>
  <c r="I351" i="17"/>
  <c r="O351" i="17"/>
  <c r="J351" i="17"/>
  <c r="M351" i="17"/>
  <c r="P332" i="19"/>
  <c r="Q332" i="19" s="1"/>
  <c r="R332" i="19" s="1"/>
  <c r="S332" i="19" s="1"/>
  <c r="N332" i="19"/>
  <c r="K332" i="19"/>
  <c r="Z342" i="16"/>
  <c r="AE342" i="16" s="1"/>
  <c r="AF342" i="16" s="1"/>
  <c r="AG342" i="16" s="1"/>
  <c r="AH342" i="16" s="1"/>
  <c r="K351" i="17" l="1"/>
  <c r="P351" i="17" s="1"/>
  <c r="M352" i="20"/>
  <c r="L352" i="20"/>
  <c r="N352" i="20" s="1"/>
  <c r="O352" i="20"/>
  <c r="J352" i="20"/>
  <c r="K352" i="20" s="1"/>
  <c r="I352" i="20"/>
  <c r="N351" i="17"/>
  <c r="Q351" i="17" s="1"/>
  <c r="R351" i="17" s="1"/>
  <c r="S351" i="17" s="1"/>
  <c r="T332" i="19"/>
  <c r="V332" i="19" s="1"/>
  <c r="W332" i="19" s="1"/>
  <c r="G333" i="19"/>
  <c r="U333" i="19" s="1"/>
  <c r="V343" i="16"/>
  <c r="AI342" i="16"/>
  <c r="AK342" i="16" s="1"/>
  <c r="P352" i="20" l="1"/>
  <c r="Q352" i="20" s="1"/>
  <c r="R352" i="20" s="1"/>
  <c r="S352" i="20" s="1"/>
  <c r="T351" i="17"/>
  <c r="V351" i="17" s="1"/>
  <c r="G352" i="17"/>
  <c r="H333" i="19"/>
  <c r="Y332" i="19"/>
  <c r="X332" i="19"/>
  <c r="AN342" i="16"/>
  <c r="AL342" i="16"/>
  <c r="AM342" i="16" s="1"/>
  <c r="AJ343" i="16"/>
  <c r="W340" i="14"/>
  <c r="W343" i="16"/>
  <c r="T352" i="20" l="1"/>
  <c r="V352" i="20" s="1"/>
  <c r="G353" i="20"/>
  <c r="U352" i="17"/>
  <c r="H352" i="17"/>
  <c r="W351" i="17"/>
  <c r="X351" i="17" s="1"/>
  <c r="Y351" i="17"/>
  <c r="I333" i="19"/>
  <c r="O333" i="19"/>
  <c r="P333" i="19" s="1"/>
  <c r="M333" i="19"/>
  <c r="L333" i="19"/>
  <c r="J333" i="19"/>
  <c r="K333" i="19" s="1"/>
  <c r="AB343" i="16"/>
  <c r="Y343" i="16"/>
  <c r="AD343" i="16"/>
  <c r="X343" i="16"/>
  <c r="AA343" i="16"/>
  <c r="U353" i="20" l="1"/>
  <c r="H353" i="20"/>
  <c r="W352" i="20"/>
  <c r="X352" i="20" s="1"/>
  <c r="Y352" i="20"/>
  <c r="O352" i="17"/>
  <c r="I352" i="17"/>
  <c r="L352" i="17"/>
  <c r="M352" i="17"/>
  <c r="J352" i="17"/>
  <c r="N333" i="19"/>
  <c r="Q333" i="19" s="1"/>
  <c r="R333" i="19" s="1"/>
  <c r="S333" i="19" s="1"/>
  <c r="Z343" i="16"/>
  <c r="AE343" i="16" s="1"/>
  <c r="AC343" i="16"/>
  <c r="AF343" i="16" s="1"/>
  <c r="AG343" i="16" s="1"/>
  <c r="AH343" i="16" s="1"/>
  <c r="K352" i="17" l="1"/>
  <c r="J353" i="20"/>
  <c r="L353" i="20"/>
  <c r="I353" i="20"/>
  <c r="M353" i="20"/>
  <c r="O353" i="20"/>
  <c r="N352" i="17"/>
  <c r="P352" i="17"/>
  <c r="T333" i="19"/>
  <c r="V333" i="19" s="1"/>
  <c r="W333" i="19" s="1"/>
  <c r="G334" i="19"/>
  <c r="U334" i="19" s="1"/>
  <c r="V344" i="16"/>
  <c r="AI343" i="16"/>
  <c r="AK343" i="16" s="1"/>
  <c r="N353" i="20" l="1"/>
  <c r="K353" i="20"/>
  <c r="P353" i="20" s="1"/>
  <c r="Q353" i="20" s="1"/>
  <c r="R353" i="20" s="1"/>
  <c r="S353" i="20" s="1"/>
  <c r="Q352" i="17"/>
  <c r="R352" i="17" s="1"/>
  <c r="S352" i="17" s="1"/>
  <c r="H334" i="19"/>
  <c r="X333" i="19"/>
  <c r="Y333" i="19"/>
  <c r="AN343" i="16"/>
  <c r="AL343" i="16"/>
  <c r="AM343" i="16" s="1"/>
  <c r="AJ344" i="16"/>
  <c r="W341" i="14"/>
  <c r="W344" i="16"/>
  <c r="T353" i="20" l="1"/>
  <c r="V353" i="20" s="1"/>
  <c r="G354" i="20"/>
  <c r="T352" i="17"/>
  <c r="V352" i="17" s="1"/>
  <c r="G353" i="17"/>
  <c r="O334" i="19"/>
  <c r="J334" i="19"/>
  <c r="M334" i="19"/>
  <c r="I334" i="19"/>
  <c r="L334" i="19"/>
  <c r="AA344" i="16"/>
  <c r="AD344" i="16"/>
  <c r="X344" i="16"/>
  <c r="Y344" i="16"/>
  <c r="AB344" i="16"/>
  <c r="H354" i="20" l="1"/>
  <c r="U354" i="20"/>
  <c r="W353" i="20"/>
  <c r="X353" i="20" s="1"/>
  <c r="Y353" i="20"/>
  <c r="H353" i="17"/>
  <c r="U353" i="17"/>
  <c r="Y352" i="17"/>
  <c r="W352" i="17"/>
  <c r="X352" i="17" s="1"/>
  <c r="K334" i="19"/>
  <c r="P334" i="19" s="1"/>
  <c r="N334" i="19"/>
  <c r="AC344" i="16"/>
  <c r="Z344" i="16"/>
  <c r="AE344" i="16" s="1"/>
  <c r="AF344" i="16" s="1"/>
  <c r="AG344" i="16" s="1"/>
  <c r="AH344" i="16" s="1"/>
  <c r="Q334" i="19" l="1"/>
  <c r="R334" i="19" s="1"/>
  <c r="S334" i="19" s="1"/>
  <c r="G335" i="19" s="1"/>
  <c r="U335" i="19" s="1"/>
  <c r="I354" i="20"/>
  <c r="O354" i="20"/>
  <c r="M354" i="20"/>
  <c r="L354" i="20"/>
  <c r="N354" i="20" s="1"/>
  <c r="J354" i="20"/>
  <c r="K354" i="20" s="1"/>
  <c r="P354" i="20" s="1"/>
  <c r="Q354" i="20" s="1"/>
  <c r="R354" i="20" s="1"/>
  <c r="S354" i="20" s="1"/>
  <c r="L353" i="17"/>
  <c r="I353" i="17"/>
  <c r="M353" i="17"/>
  <c r="J353" i="17"/>
  <c r="O353" i="17"/>
  <c r="T334" i="19"/>
  <c r="V334" i="19" s="1"/>
  <c r="W334" i="19" s="1"/>
  <c r="V345" i="16"/>
  <c r="AI344" i="16"/>
  <c r="AK344" i="16" s="1"/>
  <c r="T354" i="20" l="1"/>
  <c r="V354" i="20" s="1"/>
  <c r="G355" i="20"/>
  <c r="N353" i="17"/>
  <c r="K353" i="17"/>
  <c r="P353" i="17" s="1"/>
  <c r="Q353" i="17" s="1"/>
  <c r="R353" i="17" s="1"/>
  <c r="S353" i="17" s="1"/>
  <c r="H335" i="19"/>
  <c r="X334" i="19"/>
  <c r="Y334" i="19"/>
  <c r="AN344" i="16"/>
  <c r="AL344" i="16"/>
  <c r="AM344" i="16" s="1"/>
  <c r="AJ345" i="16"/>
  <c r="W345" i="16"/>
  <c r="W342" i="14"/>
  <c r="U355" i="20" l="1"/>
  <c r="H355" i="20"/>
  <c r="W354" i="20"/>
  <c r="X354" i="20" s="1"/>
  <c r="Y354" i="20"/>
  <c r="T353" i="17"/>
  <c r="V353" i="17" s="1"/>
  <c r="G354" i="17"/>
  <c r="J335" i="19"/>
  <c r="L335" i="19"/>
  <c r="M335" i="19"/>
  <c r="O335" i="19"/>
  <c r="I335" i="19"/>
  <c r="X345" i="16"/>
  <c r="AB345" i="16"/>
  <c r="AD345" i="16"/>
  <c r="AE345" i="16" s="1"/>
  <c r="AA345" i="16"/>
  <c r="AC345" i="16" s="1"/>
  <c r="Y345" i="16"/>
  <c r="Z345" i="16" s="1"/>
  <c r="J355" i="20" l="1"/>
  <c r="M355" i="20"/>
  <c r="L355" i="20"/>
  <c r="N355" i="20" s="1"/>
  <c r="I355" i="20"/>
  <c r="O355" i="20"/>
  <c r="U354" i="17"/>
  <c r="H354" i="17"/>
  <c r="Y353" i="17"/>
  <c r="W353" i="17"/>
  <c r="X353" i="17" s="1"/>
  <c r="N335" i="19"/>
  <c r="K335" i="19"/>
  <c r="P335" i="19" s="1"/>
  <c r="Q335" i="19" s="1"/>
  <c r="R335" i="19" s="1"/>
  <c r="AF345" i="16"/>
  <c r="AG345" i="16" s="1"/>
  <c r="AH345" i="16" s="1"/>
  <c r="K355" i="20" l="1"/>
  <c r="P355" i="20" s="1"/>
  <c r="Q355" i="20" s="1"/>
  <c r="R355" i="20" s="1"/>
  <c r="S355" i="20" s="1"/>
  <c r="J354" i="17"/>
  <c r="O354" i="17"/>
  <c r="I354" i="17"/>
  <c r="L354" i="17"/>
  <c r="M354" i="17"/>
  <c r="S335" i="19"/>
  <c r="T335" i="19" s="1"/>
  <c r="V335" i="19" s="1"/>
  <c r="W335" i="19" s="1"/>
  <c r="V346" i="16"/>
  <c r="AI345" i="16"/>
  <c r="AK345" i="16" s="1"/>
  <c r="T355" i="20" l="1"/>
  <c r="V355" i="20" s="1"/>
  <c r="G356" i="20"/>
  <c r="K354" i="17"/>
  <c r="P354" i="17" s="1"/>
  <c r="N354" i="17"/>
  <c r="X335" i="19"/>
  <c r="Y335" i="19"/>
  <c r="G336" i="19"/>
  <c r="U336" i="19" s="1"/>
  <c r="AL345" i="16"/>
  <c r="AM345" i="16" s="1"/>
  <c r="AN345" i="16"/>
  <c r="AJ346" i="16"/>
  <c r="W343" i="14"/>
  <c r="W346" i="16"/>
  <c r="Q354" i="17" l="1"/>
  <c r="R354" i="17" s="1"/>
  <c r="S354" i="17" s="1"/>
  <c r="U356" i="20"/>
  <c r="H356" i="20"/>
  <c r="W355" i="20"/>
  <c r="X355" i="20" s="1"/>
  <c r="Y355" i="20"/>
  <c r="T354" i="17"/>
  <c r="V354" i="17" s="1"/>
  <c r="G355" i="17"/>
  <c r="H336" i="19"/>
  <c r="AD346" i="16"/>
  <c r="AA346" i="16"/>
  <c r="X346" i="16"/>
  <c r="Y346" i="16"/>
  <c r="AB346" i="16"/>
  <c r="M356" i="20" l="1"/>
  <c r="J356" i="20"/>
  <c r="I356" i="20"/>
  <c r="O356" i="20"/>
  <c r="L356" i="20"/>
  <c r="H355" i="17"/>
  <c r="U355" i="17"/>
  <c r="Y354" i="17"/>
  <c r="W354" i="17"/>
  <c r="X354" i="17" s="1"/>
  <c r="M336" i="19"/>
  <c r="O336" i="19"/>
  <c r="J336" i="19"/>
  <c r="I336" i="19"/>
  <c r="L336" i="19"/>
  <c r="AC346" i="16"/>
  <c r="Z346" i="16"/>
  <c r="AE346" i="16" s="1"/>
  <c r="AF346" i="16" s="1"/>
  <c r="AG346" i="16" s="1"/>
  <c r="AH346" i="16" s="1"/>
  <c r="P356" i="20" l="1"/>
  <c r="K356" i="20"/>
  <c r="N356" i="20"/>
  <c r="I355" i="17"/>
  <c r="M355" i="17"/>
  <c r="O355" i="17"/>
  <c r="J355" i="17"/>
  <c r="L355" i="17"/>
  <c r="K336" i="19"/>
  <c r="P336" i="19" s="1"/>
  <c r="N336" i="19"/>
  <c r="V347" i="16"/>
  <c r="AI346" i="16"/>
  <c r="AK346" i="16" s="1"/>
  <c r="Q356" i="20" l="1"/>
  <c r="R356" i="20" s="1"/>
  <c r="S356" i="20" s="1"/>
  <c r="N355" i="17"/>
  <c r="K355" i="17"/>
  <c r="P355" i="17" s="1"/>
  <c r="Q355" i="17" s="1"/>
  <c r="R355" i="17" s="1"/>
  <c r="S355" i="17" s="1"/>
  <c r="Q336" i="19"/>
  <c r="R336" i="19" s="1"/>
  <c r="S336" i="19" s="1"/>
  <c r="AL346" i="16"/>
  <c r="AM346" i="16" s="1"/>
  <c r="AN346" i="16"/>
  <c r="AJ347" i="16"/>
  <c r="W347" i="16"/>
  <c r="W344" i="14"/>
  <c r="T356" i="20" l="1"/>
  <c r="V356" i="20" s="1"/>
  <c r="G357" i="20"/>
  <c r="T355" i="17"/>
  <c r="V355" i="17" s="1"/>
  <c r="G356" i="17"/>
  <c r="T336" i="19"/>
  <c r="V336" i="19" s="1"/>
  <c r="W336" i="19" s="1"/>
  <c r="G337" i="19"/>
  <c r="U337" i="19" s="1"/>
  <c r="AD347" i="16"/>
  <c r="AB347" i="16"/>
  <c r="Y347" i="16"/>
  <c r="Z347" i="16" s="1"/>
  <c r="AE347" i="16" s="1"/>
  <c r="AA347" i="16"/>
  <c r="X347" i="16"/>
  <c r="U357" i="20" l="1"/>
  <c r="H357" i="20"/>
  <c r="W356" i="20"/>
  <c r="X356" i="20" s="1"/>
  <c r="Y356" i="20"/>
  <c r="U356" i="17"/>
  <c r="H356" i="17"/>
  <c r="W355" i="17"/>
  <c r="X355" i="17" s="1"/>
  <c r="Y355" i="17"/>
  <c r="H337" i="19"/>
  <c r="X336" i="19"/>
  <c r="Y336" i="19"/>
  <c r="AC347" i="16"/>
  <c r="AF347" i="16" s="1"/>
  <c r="AG347" i="16" s="1"/>
  <c r="AH347" i="16" s="1"/>
  <c r="M357" i="20" l="1"/>
  <c r="J357" i="20"/>
  <c r="I357" i="20"/>
  <c r="O357" i="20"/>
  <c r="L357" i="20"/>
  <c r="N357" i="20" s="1"/>
  <c r="M356" i="17"/>
  <c r="J356" i="17"/>
  <c r="O356" i="17"/>
  <c r="L356" i="17"/>
  <c r="I356" i="17"/>
  <c r="L337" i="19"/>
  <c r="O337" i="19"/>
  <c r="M337" i="19"/>
  <c r="J337" i="19"/>
  <c r="I337" i="19"/>
  <c r="V348" i="16"/>
  <c r="AI347" i="16"/>
  <c r="AK347" i="16" s="1"/>
  <c r="K356" i="17" l="1"/>
  <c r="K357" i="20"/>
  <c r="P357" i="20" s="1"/>
  <c r="Q357" i="20" s="1"/>
  <c r="R357" i="20" s="1"/>
  <c r="S357" i="20" s="1"/>
  <c r="K337" i="19"/>
  <c r="P337" i="19" s="1"/>
  <c r="N356" i="17"/>
  <c r="P356" i="17"/>
  <c r="N337" i="19"/>
  <c r="AN347" i="16"/>
  <c r="AL347" i="16"/>
  <c r="AM347" i="16" s="1"/>
  <c r="AJ348" i="16"/>
  <c r="W348" i="16"/>
  <c r="W345" i="14"/>
  <c r="T357" i="20" l="1"/>
  <c r="V357" i="20" s="1"/>
  <c r="G358" i="20"/>
  <c r="Q337" i="19"/>
  <c r="R337" i="19" s="1"/>
  <c r="S337" i="19" s="1"/>
  <c r="G338" i="19" s="1"/>
  <c r="U338" i="19" s="1"/>
  <c r="Q356" i="17"/>
  <c r="R356" i="17" s="1"/>
  <c r="S356" i="17" s="1"/>
  <c r="T356" i="17" s="1"/>
  <c r="V356" i="17" s="1"/>
  <c r="T337" i="19"/>
  <c r="V337" i="19" s="1"/>
  <c r="W337" i="19" s="1"/>
  <c r="Y348" i="16"/>
  <c r="AA348" i="16"/>
  <c r="AC348" i="16" s="1"/>
  <c r="X348" i="16"/>
  <c r="AD348" i="16"/>
  <c r="AB348" i="16"/>
  <c r="G357" i="17" l="1"/>
  <c r="H357" i="17" s="1"/>
  <c r="U358" i="20"/>
  <c r="H358" i="20"/>
  <c r="W357" i="20"/>
  <c r="X357" i="20" s="1"/>
  <c r="Y357" i="20"/>
  <c r="U357" i="17"/>
  <c r="W356" i="17"/>
  <c r="X356" i="17" s="1"/>
  <c r="Y356" i="17"/>
  <c r="H338" i="19"/>
  <c r="X337" i="19"/>
  <c r="Y337" i="19"/>
  <c r="Z348" i="16"/>
  <c r="AE348" i="16" s="1"/>
  <c r="AF348" i="16" s="1"/>
  <c r="AG348" i="16" s="1"/>
  <c r="AH348" i="16" s="1"/>
  <c r="O358" i="20" l="1"/>
  <c r="I358" i="20"/>
  <c r="M358" i="20"/>
  <c r="J358" i="20"/>
  <c r="K358" i="20" s="1"/>
  <c r="P358" i="20" s="1"/>
  <c r="L358" i="20"/>
  <c r="L357" i="17"/>
  <c r="I357" i="17"/>
  <c r="O357" i="17"/>
  <c r="M357" i="17"/>
  <c r="J357" i="17"/>
  <c r="M338" i="19"/>
  <c r="J338" i="19"/>
  <c r="L338" i="19"/>
  <c r="O338" i="19"/>
  <c r="I338" i="19"/>
  <c r="V349" i="16"/>
  <c r="AI348" i="16"/>
  <c r="AK348" i="16" s="1"/>
  <c r="K357" i="17" l="1"/>
  <c r="P357" i="17" s="1"/>
  <c r="N358" i="20"/>
  <c r="Q358" i="20" s="1"/>
  <c r="R358" i="20" s="1"/>
  <c r="S358" i="20" s="1"/>
  <c r="N357" i="17"/>
  <c r="N338" i="19"/>
  <c r="K338" i="19"/>
  <c r="P338" i="19" s="1"/>
  <c r="AL348" i="16"/>
  <c r="AM348" i="16" s="1"/>
  <c r="AN348" i="16"/>
  <c r="AJ349" i="16"/>
  <c r="W346" i="14"/>
  <c r="W349" i="16"/>
  <c r="Q357" i="17" l="1"/>
  <c r="R357" i="17" s="1"/>
  <c r="S357" i="17" s="1"/>
  <c r="T358" i="20"/>
  <c r="V358" i="20" s="1"/>
  <c r="G359" i="20"/>
  <c r="Q338" i="19"/>
  <c r="R338" i="19" s="1"/>
  <c r="S338" i="19" s="1"/>
  <c r="G339" i="19" s="1"/>
  <c r="T357" i="17"/>
  <c r="V357" i="17" s="1"/>
  <c r="G358" i="17"/>
  <c r="AA349" i="16"/>
  <c r="AD349" i="16"/>
  <c r="Y349" i="16"/>
  <c r="X349" i="16"/>
  <c r="AB349" i="16"/>
  <c r="U339" i="19" l="1"/>
  <c r="H339" i="19"/>
  <c r="T338" i="19"/>
  <c r="V338" i="19" s="1"/>
  <c r="U359" i="20"/>
  <c r="H359" i="20"/>
  <c r="W358" i="20"/>
  <c r="X358" i="20" s="1"/>
  <c r="Y358" i="20"/>
  <c r="U358" i="17"/>
  <c r="H358" i="17"/>
  <c r="Y357" i="17"/>
  <c r="W357" i="17"/>
  <c r="X357" i="17" s="1"/>
  <c r="M339" i="19"/>
  <c r="O339" i="19"/>
  <c r="J339" i="19"/>
  <c r="L339" i="19"/>
  <c r="I339" i="19"/>
  <c r="Z349" i="16"/>
  <c r="AE349" i="16" s="1"/>
  <c r="AC349" i="16"/>
  <c r="W338" i="19" l="1"/>
  <c r="X338" i="19" s="1"/>
  <c r="Y338" i="19"/>
  <c r="I359" i="20"/>
  <c r="M359" i="20"/>
  <c r="L359" i="20"/>
  <c r="J359" i="20"/>
  <c r="K359" i="20" s="1"/>
  <c r="P359" i="20" s="1"/>
  <c r="O359" i="20"/>
  <c r="N339" i="19"/>
  <c r="K339" i="19"/>
  <c r="P339" i="19" s="1"/>
  <c r="Q339" i="19" s="1"/>
  <c r="R339" i="19" s="1"/>
  <c r="J358" i="17"/>
  <c r="O358" i="17"/>
  <c r="I358" i="17"/>
  <c r="M358" i="17"/>
  <c r="L358" i="17"/>
  <c r="AF349" i="16"/>
  <c r="AG349" i="16" s="1"/>
  <c r="AH349" i="16" s="1"/>
  <c r="V350" i="16" s="1"/>
  <c r="N359" i="20" l="1"/>
  <c r="Q359" i="20" s="1"/>
  <c r="R359" i="20" s="1"/>
  <c r="S359" i="20" s="1"/>
  <c r="N358" i="17"/>
  <c r="K358" i="17"/>
  <c r="P358" i="17" s="1"/>
  <c r="Q358" i="17" s="1"/>
  <c r="R358" i="17" s="1"/>
  <c r="S358" i="17" s="1"/>
  <c r="S339" i="19"/>
  <c r="T339" i="19" s="1"/>
  <c r="V339" i="19" s="1"/>
  <c r="W339" i="19" s="1"/>
  <c r="AI349" i="16"/>
  <c r="AK349" i="16" s="1"/>
  <c r="AL349" i="16" s="1"/>
  <c r="AM349" i="16" s="1"/>
  <c r="AJ350" i="16"/>
  <c r="W350" i="16"/>
  <c r="W347" i="14"/>
  <c r="T359" i="20" l="1"/>
  <c r="V359" i="20" s="1"/>
  <c r="G360" i="20"/>
  <c r="T358" i="17"/>
  <c r="V358" i="17" s="1"/>
  <c r="G359" i="17"/>
  <c r="Y339" i="19"/>
  <c r="X339" i="19"/>
  <c r="G340" i="19"/>
  <c r="U340" i="19" s="1"/>
  <c r="AN349" i="16"/>
  <c r="Y350" i="16"/>
  <c r="AA350" i="16"/>
  <c r="AC350" i="16" s="1"/>
  <c r="X350" i="16"/>
  <c r="AB350" i="16"/>
  <c r="AD350" i="16"/>
  <c r="U360" i="20" l="1"/>
  <c r="H360" i="20"/>
  <c r="W359" i="20"/>
  <c r="X359" i="20" s="1"/>
  <c r="Y359" i="20"/>
  <c r="U359" i="17"/>
  <c r="H359" i="17"/>
  <c r="Y358" i="17"/>
  <c r="W358" i="17"/>
  <c r="X358" i="17" s="1"/>
  <c r="H340" i="19"/>
  <c r="Z350" i="16"/>
  <c r="AE350" i="16" s="1"/>
  <c r="AF350" i="16" s="1"/>
  <c r="AG350" i="16" s="1"/>
  <c r="AH350" i="16" s="1"/>
  <c r="L360" i="20" l="1"/>
  <c r="I360" i="20"/>
  <c r="M360" i="20"/>
  <c r="O360" i="20"/>
  <c r="J360" i="20"/>
  <c r="K360" i="20" s="1"/>
  <c r="O359" i="17"/>
  <c r="J359" i="17"/>
  <c r="L359" i="17"/>
  <c r="I359" i="17"/>
  <c r="M359" i="17"/>
  <c r="O340" i="19"/>
  <c r="M340" i="19"/>
  <c r="L340" i="19"/>
  <c r="J340" i="19"/>
  <c r="I340" i="19"/>
  <c r="V351" i="16"/>
  <c r="AI350" i="16"/>
  <c r="AK350" i="16" s="1"/>
  <c r="N359" i="17" l="1"/>
  <c r="K359" i="17"/>
  <c r="P359" i="17" s="1"/>
  <c r="Q359" i="17" s="1"/>
  <c r="R359" i="17" s="1"/>
  <c r="S359" i="17" s="1"/>
  <c r="T359" i="17" s="1"/>
  <c r="V359" i="17" s="1"/>
  <c r="P360" i="20"/>
  <c r="Q360" i="20" s="1"/>
  <c r="R360" i="20" s="1"/>
  <c r="S360" i="20" s="1"/>
  <c r="N360" i="20"/>
  <c r="K340" i="19"/>
  <c r="N340" i="19"/>
  <c r="P340" i="19"/>
  <c r="Q340" i="19" s="1"/>
  <c r="R340" i="19" s="1"/>
  <c r="S340" i="19" s="1"/>
  <c r="AL350" i="16"/>
  <c r="AM350" i="16" s="1"/>
  <c r="AN350" i="16"/>
  <c r="AJ351" i="16"/>
  <c r="W351" i="16"/>
  <c r="W348" i="14"/>
  <c r="G360" i="17" l="1"/>
  <c r="T360" i="20"/>
  <c r="V360" i="20" s="1"/>
  <c r="G361" i="20"/>
  <c r="U360" i="17"/>
  <c r="H360" i="17"/>
  <c r="Y359" i="17"/>
  <c r="W359" i="17"/>
  <c r="X359" i="17" s="1"/>
  <c r="T340" i="19"/>
  <c r="V340" i="19" s="1"/>
  <c r="W340" i="19" s="1"/>
  <c r="G341" i="19"/>
  <c r="U341" i="19" s="1"/>
  <c r="AD351" i="16"/>
  <c r="Y351" i="16"/>
  <c r="Z351" i="16" s="1"/>
  <c r="AE351" i="16" s="1"/>
  <c r="AA351" i="16"/>
  <c r="AB351" i="16"/>
  <c r="X351" i="16"/>
  <c r="U361" i="20" l="1"/>
  <c r="H361" i="20"/>
  <c r="W360" i="20"/>
  <c r="X360" i="20" s="1"/>
  <c r="Y360" i="20"/>
  <c r="I360" i="17"/>
  <c r="L360" i="17"/>
  <c r="M360" i="17"/>
  <c r="J360" i="17"/>
  <c r="K360" i="17" s="1"/>
  <c r="O360" i="17"/>
  <c r="H341" i="19"/>
  <c r="X340" i="19"/>
  <c r="Y340" i="19"/>
  <c r="AC351" i="16"/>
  <c r="AF351" i="16" s="1"/>
  <c r="AG351" i="16" s="1"/>
  <c r="AH351" i="16" s="1"/>
  <c r="J361" i="20" l="1"/>
  <c r="M361" i="20"/>
  <c r="L361" i="20"/>
  <c r="N361" i="20" s="1"/>
  <c r="O361" i="20"/>
  <c r="I361" i="20"/>
  <c r="N360" i="17"/>
  <c r="P360" i="17"/>
  <c r="O341" i="19"/>
  <c r="M341" i="19"/>
  <c r="L341" i="19"/>
  <c r="J341" i="19"/>
  <c r="K341" i="19" s="1"/>
  <c r="P341" i="19" s="1"/>
  <c r="I341" i="19"/>
  <c r="V352" i="16"/>
  <c r="AI351" i="16"/>
  <c r="AK351" i="16" s="1"/>
  <c r="K361" i="20" l="1"/>
  <c r="P361" i="20" s="1"/>
  <c r="Q361" i="20" s="1"/>
  <c r="R361" i="20" s="1"/>
  <c r="S361" i="20" s="1"/>
  <c r="N341" i="19"/>
  <c r="Q360" i="17"/>
  <c r="R360" i="17" s="1"/>
  <c r="S360" i="17" s="1"/>
  <c r="Q341" i="19"/>
  <c r="R341" i="19" s="1"/>
  <c r="S341" i="19" s="1"/>
  <c r="T341" i="19" s="1"/>
  <c r="V341" i="19" s="1"/>
  <c r="W341" i="19" s="1"/>
  <c r="AN351" i="16"/>
  <c r="AL351" i="16"/>
  <c r="AM351" i="16" s="1"/>
  <c r="AJ352" i="16"/>
  <c r="W352" i="16"/>
  <c r="W349" i="14"/>
  <c r="T361" i="20" l="1"/>
  <c r="V361" i="20" s="1"/>
  <c r="G362" i="20"/>
  <c r="T360" i="17"/>
  <c r="V360" i="17" s="1"/>
  <c r="G361" i="17"/>
  <c r="G342" i="19"/>
  <c r="U342" i="19" s="1"/>
  <c r="X341" i="19"/>
  <c r="Y341" i="19"/>
  <c r="AA352" i="16"/>
  <c r="Y352" i="16"/>
  <c r="AD352" i="16"/>
  <c r="X352" i="16"/>
  <c r="AB352" i="16"/>
  <c r="U362" i="20" l="1"/>
  <c r="H362" i="20"/>
  <c r="W361" i="20"/>
  <c r="X361" i="20" s="1"/>
  <c r="Y361" i="20"/>
  <c r="H361" i="17"/>
  <c r="U361" i="17"/>
  <c r="H342" i="19"/>
  <c r="W360" i="17"/>
  <c r="X360" i="17" s="1"/>
  <c r="Y360" i="17"/>
  <c r="L342" i="19"/>
  <c r="M342" i="19"/>
  <c r="O342" i="19"/>
  <c r="J342" i="19"/>
  <c r="I342" i="19"/>
  <c r="Z352" i="16"/>
  <c r="AE352" i="16" s="1"/>
  <c r="AC352" i="16"/>
  <c r="L362" i="20" l="1"/>
  <c r="J362" i="20"/>
  <c r="M362" i="20"/>
  <c r="O362" i="20"/>
  <c r="I362" i="20"/>
  <c r="O361" i="17"/>
  <c r="J361" i="17"/>
  <c r="L361" i="17"/>
  <c r="I361" i="17"/>
  <c r="M361" i="17"/>
  <c r="K342" i="19"/>
  <c r="P342" i="19" s="1"/>
  <c r="N342" i="19"/>
  <c r="AF352" i="16"/>
  <c r="AG352" i="16" s="1"/>
  <c r="AH352" i="16" s="1"/>
  <c r="AI352" i="16" s="1"/>
  <c r="AK352" i="16" s="1"/>
  <c r="K362" i="20" l="1"/>
  <c r="P362" i="20" s="1"/>
  <c r="N361" i="17"/>
  <c r="N362" i="20"/>
  <c r="K361" i="17"/>
  <c r="P361" i="17" s="1"/>
  <c r="Q361" i="17" s="1"/>
  <c r="R361" i="17" s="1"/>
  <c r="S361" i="17" s="1"/>
  <c r="Q342" i="19"/>
  <c r="R342" i="19" s="1"/>
  <c r="S342" i="19" s="1"/>
  <c r="V353" i="16"/>
  <c r="W353" i="16" s="1"/>
  <c r="AL352" i="16"/>
  <c r="AM352" i="16" s="1"/>
  <c r="AN352" i="16"/>
  <c r="Q362" i="20" l="1"/>
  <c r="R362" i="20" s="1"/>
  <c r="S362" i="20" s="1"/>
  <c r="T361" i="17"/>
  <c r="V361" i="17" s="1"/>
  <c r="G362" i="17"/>
  <c r="T342" i="19"/>
  <c r="V342" i="19" s="1"/>
  <c r="W342" i="19" s="1"/>
  <c r="G343" i="19"/>
  <c r="U343" i="19" s="1"/>
  <c r="W350" i="14"/>
  <c r="AJ353" i="16"/>
  <c r="AD353" i="16"/>
  <c r="AA353" i="16"/>
  <c r="Y353" i="16"/>
  <c r="AB353" i="16"/>
  <c r="X353" i="16"/>
  <c r="T362" i="20" l="1"/>
  <c r="V362" i="20" s="1"/>
  <c r="G363" i="20"/>
  <c r="U362" i="17"/>
  <c r="H362" i="17"/>
  <c r="W361" i="17"/>
  <c r="X361" i="17" s="1"/>
  <c r="Y361" i="17"/>
  <c r="H343" i="19"/>
  <c r="X342" i="19"/>
  <c r="Y342" i="19"/>
  <c r="Z353" i="16"/>
  <c r="AE353" i="16" s="1"/>
  <c r="AC353" i="16"/>
  <c r="AF353" i="16" s="1"/>
  <c r="AG353" i="16" s="1"/>
  <c r="AH353" i="16" s="1"/>
  <c r="U363" i="20" l="1"/>
  <c r="H363" i="20"/>
  <c r="W362" i="20"/>
  <c r="X362" i="20" s="1"/>
  <c r="Y362" i="20"/>
  <c r="I362" i="17"/>
  <c r="L362" i="17"/>
  <c r="O362" i="17"/>
  <c r="P362" i="17" s="1"/>
  <c r="M362" i="17"/>
  <c r="J362" i="17"/>
  <c r="K362" i="17" s="1"/>
  <c r="I343" i="19"/>
  <c r="O343" i="19"/>
  <c r="M343" i="19"/>
  <c r="L343" i="19"/>
  <c r="J343" i="19"/>
  <c r="K343" i="19" s="1"/>
  <c r="AI353" i="16"/>
  <c r="AK353" i="16" s="1"/>
  <c r="V354" i="16"/>
  <c r="N362" i="17" l="1"/>
  <c r="O363" i="20"/>
  <c r="L363" i="20"/>
  <c r="I363" i="20"/>
  <c r="J363" i="20"/>
  <c r="M363" i="20"/>
  <c r="N343" i="19"/>
  <c r="Q362" i="17"/>
  <c r="R362" i="17" s="1"/>
  <c r="S362" i="17" s="1"/>
  <c r="P343" i="19"/>
  <c r="Q343" i="19" s="1"/>
  <c r="R343" i="19" s="1"/>
  <c r="S343" i="19" s="1"/>
  <c r="AJ354" i="16"/>
  <c r="W351" i="14"/>
  <c r="W354" i="16"/>
  <c r="AL353" i="16"/>
  <c r="AM353" i="16" s="1"/>
  <c r="AN353" i="16"/>
  <c r="N363" i="20" l="1"/>
  <c r="K363" i="20"/>
  <c r="P363" i="20" s="1"/>
  <c r="Q363" i="20" s="1"/>
  <c r="R363" i="20" s="1"/>
  <c r="S363" i="20" s="1"/>
  <c r="T362" i="17"/>
  <c r="V362" i="17" s="1"/>
  <c r="G363" i="17"/>
  <c r="T343" i="19"/>
  <c r="V343" i="19" s="1"/>
  <c r="W343" i="19" s="1"/>
  <c r="G344" i="19"/>
  <c r="U344" i="19" s="1"/>
  <c r="Y354" i="16"/>
  <c r="AA354" i="16"/>
  <c r="X354" i="16"/>
  <c r="AD354" i="16"/>
  <c r="AB354" i="16"/>
  <c r="T363" i="20" l="1"/>
  <c r="V363" i="20" s="1"/>
  <c r="G364" i="20"/>
  <c r="U363" i="17"/>
  <c r="H363" i="17"/>
  <c r="W362" i="17"/>
  <c r="X362" i="17" s="1"/>
  <c r="Y362" i="17"/>
  <c r="H344" i="19"/>
  <c r="Y343" i="19"/>
  <c r="X343" i="19"/>
  <c r="AC354" i="16"/>
  <c r="Z354" i="16"/>
  <c r="AE354" i="16" s="1"/>
  <c r="AF354" i="16" s="1"/>
  <c r="AG354" i="16" s="1"/>
  <c r="AH354" i="16" s="1"/>
  <c r="H364" i="20" l="1"/>
  <c r="U364" i="20"/>
  <c r="W363" i="20"/>
  <c r="X363" i="20" s="1"/>
  <c r="Y363" i="20"/>
  <c r="M363" i="17"/>
  <c r="O363" i="17"/>
  <c r="J363" i="17"/>
  <c r="L363" i="17"/>
  <c r="N363" i="17" s="1"/>
  <c r="I363" i="17"/>
  <c r="J344" i="19"/>
  <c r="O344" i="19"/>
  <c r="I344" i="19"/>
  <c r="L344" i="19"/>
  <c r="M344" i="19"/>
  <c r="V355" i="16"/>
  <c r="AI354" i="16"/>
  <c r="AK354" i="16" s="1"/>
  <c r="K363" i="17" l="1"/>
  <c r="P363" i="17" s="1"/>
  <c r="Q363" i="17" s="1"/>
  <c r="R363" i="17" s="1"/>
  <c r="S363" i="17" s="1"/>
  <c r="G364" i="17" s="1"/>
  <c r="L364" i="20"/>
  <c r="O364" i="20"/>
  <c r="P364" i="20" s="1"/>
  <c r="I364" i="20"/>
  <c r="J364" i="20"/>
  <c r="K364" i="20" s="1"/>
  <c r="M364" i="20"/>
  <c r="N344" i="19"/>
  <c r="K344" i="19"/>
  <c r="P344" i="19" s="1"/>
  <c r="Q344" i="19" s="1"/>
  <c r="R344" i="19" s="1"/>
  <c r="S344" i="19" s="1"/>
  <c r="AL354" i="16"/>
  <c r="AM354" i="16" s="1"/>
  <c r="AN354" i="16"/>
  <c r="AJ355" i="16"/>
  <c r="W355" i="16"/>
  <c r="W352" i="14"/>
  <c r="T363" i="17" l="1"/>
  <c r="V363" i="17" s="1"/>
  <c r="N364" i="20"/>
  <c r="Q364" i="20" s="1"/>
  <c r="R364" i="20" s="1"/>
  <c r="S364" i="20" s="1"/>
  <c r="U364" i="17"/>
  <c r="H364" i="17"/>
  <c r="W363" i="17"/>
  <c r="X363" i="17" s="1"/>
  <c r="Y363" i="17"/>
  <c r="T344" i="19"/>
  <c r="V344" i="19" s="1"/>
  <c r="W344" i="19" s="1"/>
  <c r="G345" i="19"/>
  <c r="U345" i="19" s="1"/>
  <c r="Y355" i="16"/>
  <c r="AB355" i="16"/>
  <c r="AA355" i="16"/>
  <c r="X355" i="16"/>
  <c r="AD355" i="16"/>
  <c r="T364" i="20" l="1"/>
  <c r="V364" i="20" s="1"/>
  <c r="G365" i="20"/>
  <c r="I364" i="17"/>
  <c r="L364" i="17"/>
  <c r="M364" i="17"/>
  <c r="J364" i="17"/>
  <c r="O364" i="17"/>
  <c r="H345" i="19"/>
  <c r="X344" i="19"/>
  <c r="Y344" i="19"/>
  <c r="AC355" i="16"/>
  <c r="Z355" i="16"/>
  <c r="AE355" i="16" s="1"/>
  <c r="AF355" i="16" s="1"/>
  <c r="AG355" i="16" s="1"/>
  <c r="AH355" i="16" s="1"/>
  <c r="U365" i="20" l="1"/>
  <c r="H365" i="20"/>
  <c r="N364" i="17"/>
  <c r="W364" i="20"/>
  <c r="X364" i="20" s="1"/>
  <c r="Y364" i="20"/>
  <c r="K364" i="17"/>
  <c r="P364" i="17" s="1"/>
  <c r="Q364" i="17" s="1"/>
  <c r="R364" i="17" s="1"/>
  <c r="S364" i="17" s="1"/>
  <c r="L345" i="19"/>
  <c r="J345" i="19"/>
  <c r="I345" i="19"/>
  <c r="M345" i="19"/>
  <c r="O345" i="19"/>
  <c r="V356" i="16"/>
  <c r="AI355" i="16"/>
  <c r="AK355" i="16" s="1"/>
  <c r="K345" i="19" l="1"/>
  <c r="L365" i="20"/>
  <c r="J365" i="20"/>
  <c r="I365" i="20"/>
  <c r="M365" i="20"/>
  <c r="O365" i="20"/>
  <c r="T364" i="17"/>
  <c r="V364" i="17" s="1"/>
  <c r="G365" i="17"/>
  <c r="P345" i="19"/>
  <c r="N345" i="19"/>
  <c r="AN355" i="16"/>
  <c r="AL355" i="16"/>
  <c r="AM355" i="16" s="1"/>
  <c r="AJ356" i="16"/>
  <c r="W356" i="16"/>
  <c r="W353" i="14"/>
  <c r="K365" i="20" l="1"/>
  <c r="P365" i="20" s="1"/>
  <c r="Q365" i="20" s="1"/>
  <c r="R365" i="20" s="1"/>
  <c r="S365" i="20" s="1"/>
  <c r="N365" i="20"/>
  <c r="H365" i="17"/>
  <c r="U365" i="17"/>
  <c r="Y364" i="17"/>
  <c r="W364" i="17"/>
  <c r="X364" i="17" s="1"/>
  <c r="Q345" i="19"/>
  <c r="R345" i="19" s="1"/>
  <c r="S345" i="19" s="1"/>
  <c r="AA356" i="16"/>
  <c r="X356" i="16"/>
  <c r="Y356" i="16"/>
  <c r="Z356" i="16" s="1"/>
  <c r="AE356" i="16" s="1"/>
  <c r="AB356" i="16"/>
  <c r="AD356" i="16"/>
  <c r="T365" i="20" l="1"/>
  <c r="V365" i="20" s="1"/>
  <c r="G366" i="20"/>
  <c r="I365" i="17"/>
  <c r="M365" i="17"/>
  <c r="J365" i="17"/>
  <c r="L365" i="17"/>
  <c r="O365" i="17"/>
  <c r="T345" i="19"/>
  <c r="V345" i="19" s="1"/>
  <c r="W345" i="19" s="1"/>
  <c r="G346" i="19"/>
  <c r="U346" i="19" s="1"/>
  <c r="AC356" i="16"/>
  <c r="AF356" i="16" s="1"/>
  <c r="AG356" i="16" s="1"/>
  <c r="AH356" i="16" s="1"/>
  <c r="N365" i="17" l="1"/>
  <c r="H366" i="20"/>
  <c r="U366" i="20"/>
  <c r="K365" i="17"/>
  <c r="P365" i="17" s="1"/>
  <c r="Q365" i="17" s="1"/>
  <c r="R365" i="17" s="1"/>
  <c r="S365" i="17" s="1"/>
  <c r="T365" i="17" s="1"/>
  <c r="V365" i="17" s="1"/>
  <c r="W365" i="20"/>
  <c r="X365" i="20" s="1"/>
  <c r="Y365" i="20"/>
  <c r="H346" i="19"/>
  <c r="X345" i="19"/>
  <c r="Y345" i="19"/>
  <c r="V357" i="16"/>
  <c r="AI356" i="16"/>
  <c r="AK356" i="16" s="1"/>
  <c r="I366" i="20" l="1"/>
  <c r="M366" i="20"/>
  <c r="J366" i="20"/>
  <c r="K366" i="20" s="1"/>
  <c r="P366" i="20" s="1"/>
  <c r="L366" i="20"/>
  <c r="O366" i="20"/>
  <c r="G366" i="17"/>
  <c r="H366" i="17" s="1"/>
  <c r="W365" i="17"/>
  <c r="X365" i="17" s="1"/>
  <c r="Y365" i="17"/>
  <c r="M346" i="19"/>
  <c r="L346" i="19"/>
  <c r="I346" i="19"/>
  <c r="O346" i="19"/>
  <c r="J346" i="19"/>
  <c r="AL356" i="16"/>
  <c r="AM356" i="16" s="1"/>
  <c r="AN356" i="16"/>
  <c r="AJ357" i="16"/>
  <c r="W354" i="14"/>
  <c r="W357" i="16"/>
  <c r="U366" i="17" l="1"/>
  <c r="N366" i="20"/>
  <c r="Q366" i="20" s="1"/>
  <c r="R366" i="20" s="1"/>
  <c r="S366" i="20" s="1"/>
  <c r="N346" i="19"/>
  <c r="I366" i="17"/>
  <c r="M366" i="17"/>
  <c r="O366" i="17"/>
  <c r="L366" i="17"/>
  <c r="J366" i="17"/>
  <c r="K366" i="17" s="1"/>
  <c r="K346" i="19"/>
  <c r="P346" i="19" s="1"/>
  <c r="Q346" i="19" s="1"/>
  <c r="R346" i="19" s="1"/>
  <c r="Y357" i="16"/>
  <c r="AB357" i="16"/>
  <c r="AA357" i="16"/>
  <c r="AD357" i="16"/>
  <c r="X357" i="16"/>
  <c r="P366" i="17" l="1"/>
  <c r="T366" i="20"/>
  <c r="V366" i="20" s="1"/>
  <c r="G367" i="20"/>
  <c r="N366" i="17"/>
  <c r="Q366" i="17" s="1"/>
  <c r="R366" i="17" s="1"/>
  <c r="S366" i="17" s="1"/>
  <c r="S346" i="19"/>
  <c r="T346" i="19" s="1"/>
  <c r="V346" i="19" s="1"/>
  <c r="W346" i="19" s="1"/>
  <c r="AC357" i="16"/>
  <c r="Z357" i="16"/>
  <c r="AE357" i="16" s="1"/>
  <c r="AF357" i="16" s="1"/>
  <c r="AG357" i="16" s="1"/>
  <c r="AH357" i="16" s="1"/>
  <c r="H367" i="20" l="1"/>
  <c r="U367" i="20"/>
  <c r="W366" i="20"/>
  <c r="X366" i="20" s="1"/>
  <c r="Y366" i="20"/>
  <c r="T366" i="17"/>
  <c r="V366" i="17" s="1"/>
  <c r="G367" i="17"/>
  <c r="X346" i="19"/>
  <c r="Y346" i="19"/>
  <c r="G347" i="19"/>
  <c r="U347" i="19" s="1"/>
  <c r="V358" i="16"/>
  <c r="AI357" i="16"/>
  <c r="AK357" i="16" s="1"/>
  <c r="M367" i="20" l="1"/>
  <c r="L367" i="20"/>
  <c r="J367" i="20"/>
  <c r="K367" i="20" s="1"/>
  <c r="O367" i="20"/>
  <c r="I367" i="20"/>
  <c r="H367" i="17"/>
  <c r="U367" i="17"/>
  <c r="Y366" i="17"/>
  <c r="W366" i="17"/>
  <c r="X366" i="17" s="1"/>
  <c r="H347" i="19"/>
  <c r="AL357" i="16"/>
  <c r="AM357" i="16" s="1"/>
  <c r="AN357" i="16"/>
  <c r="AJ358" i="16"/>
  <c r="W355" i="14"/>
  <c r="W358" i="16"/>
  <c r="P367" i="20" l="1"/>
  <c r="Q367" i="20" s="1"/>
  <c r="R367" i="20" s="1"/>
  <c r="S367" i="20" s="1"/>
  <c r="N367" i="20"/>
  <c r="L367" i="17"/>
  <c r="I367" i="17"/>
  <c r="J367" i="17"/>
  <c r="M367" i="17"/>
  <c r="O367" i="17"/>
  <c r="I347" i="19"/>
  <c r="J347" i="19"/>
  <c r="O347" i="19"/>
  <c r="M347" i="19"/>
  <c r="L347" i="19"/>
  <c r="AB358" i="16"/>
  <c r="AD358" i="16"/>
  <c r="AA358" i="16"/>
  <c r="Y358" i="16"/>
  <c r="X358" i="16"/>
  <c r="K367" i="17" l="1"/>
  <c r="P367" i="17" s="1"/>
  <c r="K347" i="19"/>
  <c r="P347" i="19" s="1"/>
  <c r="T367" i="20"/>
  <c r="V367" i="20" s="1"/>
  <c r="G368" i="20"/>
  <c r="N367" i="17"/>
  <c r="Q367" i="17" s="1"/>
  <c r="R367" i="17" s="1"/>
  <c r="S367" i="17" s="1"/>
  <c r="N347" i="19"/>
  <c r="Q347" i="19" s="1"/>
  <c r="R347" i="19" s="1"/>
  <c r="S347" i="19" s="1"/>
  <c r="AC358" i="16"/>
  <c r="Z358" i="16"/>
  <c r="AE358" i="16" s="1"/>
  <c r="AF358" i="16" s="1"/>
  <c r="AG358" i="16" s="1"/>
  <c r="AH358" i="16" s="1"/>
  <c r="U368" i="20" l="1"/>
  <c r="H368" i="20"/>
  <c r="W367" i="20"/>
  <c r="X367" i="20" s="1"/>
  <c r="Y367" i="20"/>
  <c r="T367" i="17"/>
  <c r="V367" i="17" s="1"/>
  <c r="G368" i="17"/>
  <c r="T347" i="19"/>
  <c r="V347" i="19" s="1"/>
  <c r="W347" i="19" s="1"/>
  <c r="G348" i="19"/>
  <c r="U348" i="19" s="1"/>
  <c r="V359" i="16"/>
  <c r="AI358" i="16"/>
  <c r="AK358" i="16" s="1"/>
  <c r="M368" i="20" l="1"/>
  <c r="O368" i="20"/>
  <c r="L368" i="20"/>
  <c r="J368" i="20"/>
  <c r="K368" i="20" s="1"/>
  <c r="P368" i="20" s="1"/>
  <c r="I368" i="20"/>
  <c r="U368" i="17"/>
  <c r="H368" i="17"/>
  <c r="W367" i="17"/>
  <c r="X367" i="17" s="1"/>
  <c r="Y367" i="17"/>
  <c r="H348" i="19"/>
  <c r="Y347" i="19"/>
  <c r="X347" i="19"/>
  <c r="AL358" i="16"/>
  <c r="AM358" i="16" s="1"/>
  <c r="AN358" i="16"/>
  <c r="AJ359" i="16"/>
  <c r="W356" i="14"/>
  <c r="W359" i="16"/>
  <c r="N368" i="20" l="1"/>
  <c r="Q368" i="20" s="1"/>
  <c r="R368" i="20" s="1"/>
  <c r="S368" i="20" s="1"/>
  <c r="M368" i="17"/>
  <c r="J368" i="17"/>
  <c r="O368" i="17"/>
  <c r="L368" i="17"/>
  <c r="I368" i="17"/>
  <c r="I348" i="19"/>
  <c r="J348" i="19"/>
  <c r="K348" i="19" s="1"/>
  <c r="M348" i="19"/>
  <c r="O348" i="19"/>
  <c r="L348" i="19"/>
  <c r="AA359" i="16"/>
  <c r="AB359" i="16"/>
  <c r="AD359" i="16"/>
  <c r="Y359" i="16"/>
  <c r="X359" i="16"/>
  <c r="T368" i="20" l="1"/>
  <c r="V368" i="20" s="1"/>
  <c r="G369" i="20"/>
  <c r="N368" i="17"/>
  <c r="P368" i="17"/>
  <c r="Q368" i="17" s="1"/>
  <c r="R368" i="17" s="1"/>
  <c r="S368" i="17" s="1"/>
  <c r="K368" i="17"/>
  <c r="P348" i="19"/>
  <c r="N348" i="19"/>
  <c r="AC359" i="16"/>
  <c r="Z359" i="16"/>
  <c r="AE359" i="16" s="1"/>
  <c r="AF359" i="16" s="1"/>
  <c r="AG359" i="16" s="1"/>
  <c r="AH359" i="16" s="1"/>
  <c r="U369" i="20" l="1"/>
  <c r="H369" i="20"/>
  <c r="W368" i="20"/>
  <c r="X368" i="20" s="1"/>
  <c r="Y368" i="20"/>
  <c r="T368" i="17"/>
  <c r="V368" i="17" s="1"/>
  <c r="G369" i="17"/>
  <c r="Q348" i="19"/>
  <c r="R348" i="19" s="1"/>
  <c r="S348" i="19" s="1"/>
  <c r="V360" i="16"/>
  <c r="AI359" i="16"/>
  <c r="AK359" i="16" s="1"/>
  <c r="O369" i="20" l="1"/>
  <c r="M369" i="20"/>
  <c r="L369" i="20"/>
  <c r="N369" i="20" s="1"/>
  <c r="I369" i="20"/>
  <c r="J369" i="20"/>
  <c r="U369" i="17"/>
  <c r="H369" i="17"/>
  <c r="Y368" i="17"/>
  <c r="W368" i="17"/>
  <c r="X368" i="17" s="1"/>
  <c r="T348" i="19"/>
  <c r="V348" i="19" s="1"/>
  <c r="W348" i="19" s="1"/>
  <c r="G349" i="19"/>
  <c r="U349" i="19" s="1"/>
  <c r="AN359" i="16"/>
  <c r="AL359" i="16"/>
  <c r="AM359" i="16" s="1"/>
  <c r="AJ360" i="16"/>
  <c r="W357" i="14"/>
  <c r="W360" i="16"/>
  <c r="K369" i="20" l="1"/>
  <c r="P369" i="20" s="1"/>
  <c r="Q369" i="20" s="1"/>
  <c r="R369" i="20" s="1"/>
  <c r="S369" i="20" s="1"/>
  <c r="O369" i="17"/>
  <c r="J369" i="17"/>
  <c r="K369" i="17" s="1"/>
  <c r="P369" i="17" s="1"/>
  <c r="M369" i="17"/>
  <c r="L369" i="17"/>
  <c r="I369" i="17"/>
  <c r="H349" i="19"/>
  <c r="X348" i="19"/>
  <c r="Y348" i="19"/>
  <c r="X360" i="16"/>
  <c r="AD360" i="16"/>
  <c r="AA360" i="16"/>
  <c r="Y360" i="16"/>
  <c r="AB360" i="16"/>
  <c r="N369" i="17" l="1"/>
  <c r="T369" i="20"/>
  <c r="V369" i="20" s="1"/>
  <c r="G370" i="20"/>
  <c r="Q369" i="17"/>
  <c r="R369" i="17" s="1"/>
  <c r="S369" i="17" s="1"/>
  <c r="M349" i="19"/>
  <c r="I349" i="19"/>
  <c r="J349" i="19"/>
  <c r="O349" i="19"/>
  <c r="L349" i="19"/>
  <c r="AC360" i="16"/>
  <c r="Z360" i="16"/>
  <c r="AE360" i="16" s="1"/>
  <c r="AF360" i="16" s="1"/>
  <c r="AG360" i="16" s="1"/>
  <c r="AH360" i="16" s="1"/>
  <c r="U370" i="20" l="1"/>
  <c r="H370" i="20"/>
  <c r="P349" i="19"/>
  <c r="K349" i="19"/>
  <c r="W369" i="20"/>
  <c r="X369" i="20" s="1"/>
  <c r="Y369" i="20"/>
  <c r="T369" i="17"/>
  <c r="V369" i="17" s="1"/>
  <c r="G370" i="17"/>
  <c r="N349" i="19"/>
  <c r="Q349" i="19" s="1"/>
  <c r="R349" i="19" s="1"/>
  <c r="S349" i="19" s="1"/>
  <c r="V361" i="16"/>
  <c r="AI360" i="16"/>
  <c r="AK360" i="16" s="1"/>
  <c r="I370" i="20" l="1"/>
  <c r="L370" i="20"/>
  <c r="M370" i="20"/>
  <c r="O370" i="20"/>
  <c r="J370" i="20"/>
  <c r="K370" i="20" s="1"/>
  <c r="U370" i="17"/>
  <c r="H370" i="17"/>
  <c r="W369" i="17"/>
  <c r="X369" i="17" s="1"/>
  <c r="Y369" i="17"/>
  <c r="T349" i="19"/>
  <c r="V349" i="19" s="1"/>
  <c r="W349" i="19" s="1"/>
  <c r="G350" i="19"/>
  <c r="U350" i="19" s="1"/>
  <c r="AN360" i="16"/>
  <c r="AL360" i="16"/>
  <c r="AM360" i="16" s="1"/>
  <c r="AJ361" i="16"/>
  <c r="W358" i="14"/>
  <c r="W361" i="16"/>
  <c r="N370" i="20" l="1"/>
  <c r="P370" i="20"/>
  <c r="Q370" i="20" s="1"/>
  <c r="R370" i="20" s="1"/>
  <c r="S370" i="20" s="1"/>
  <c r="J370" i="17"/>
  <c r="I370" i="17"/>
  <c r="L370" i="17"/>
  <c r="O370" i="17"/>
  <c r="M370" i="17"/>
  <c r="H350" i="19"/>
  <c r="Y349" i="19"/>
  <c r="X349" i="19"/>
  <c r="AD361" i="16"/>
  <c r="AA361" i="16"/>
  <c r="Y361" i="16"/>
  <c r="X361" i="16"/>
  <c r="AB361" i="16"/>
  <c r="T370" i="20" l="1"/>
  <c r="V370" i="20" s="1"/>
  <c r="G371" i="20"/>
  <c r="K370" i="17"/>
  <c r="P370" i="17" s="1"/>
  <c r="N370" i="17"/>
  <c r="J350" i="19"/>
  <c r="I350" i="19"/>
  <c r="L350" i="19"/>
  <c r="O350" i="19"/>
  <c r="M350" i="19"/>
  <c r="Z361" i="16"/>
  <c r="AE361" i="16" s="1"/>
  <c r="AC361" i="16"/>
  <c r="AF361" i="16" s="1"/>
  <c r="AG361" i="16" s="1"/>
  <c r="AH361" i="16" s="1"/>
  <c r="Q370" i="17" l="1"/>
  <c r="R370" i="17" s="1"/>
  <c r="S370" i="17" s="1"/>
  <c r="U371" i="20"/>
  <c r="H371" i="20"/>
  <c r="W370" i="20"/>
  <c r="X370" i="20" s="1"/>
  <c r="Y370" i="20"/>
  <c r="T370" i="17"/>
  <c r="V370" i="17" s="1"/>
  <c r="G371" i="17"/>
  <c r="N350" i="19"/>
  <c r="K350" i="19"/>
  <c r="P350" i="19" s="1"/>
  <c r="Q350" i="19" s="1"/>
  <c r="R350" i="19" s="1"/>
  <c r="S350" i="19" s="1"/>
  <c r="V362" i="16"/>
  <c r="AI361" i="16"/>
  <c r="AK361" i="16" s="1"/>
  <c r="J371" i="20" l="1"/>
  <c r="L371" i="20"/>
  <c r="I371" i="20"/>
  <c r="M371" i="20"/>
  <c r="O371" i="20"/>
  <c r="U371" i="17"/>
  <c r="H371" i="17"/>
  <c r="Y370" i="17"/>
  <c r="W370" i="17"/>
  <c r="X370" i="17" s="1"/>
  <c r="T350" i="19"/>
  <c r="V350" i="19" s="1"/>
  <c r="W350" i="19" s="1"/>
  <c r="G351" i="19"/>
  <c r="U351" i="19" s="1"/>
  <c r="AL361" i="16"/>
  <c r="AM361" i="16" s="1"/>
  <c r="AN361" i="16"/>
  <c r="AJ362" i="16"/>
  <c r="W362" i="16"/>
  <c r="W359" i="14"/>
  <c r="N371" i="20" l="1"/>
  <c r="K371" i="20"/>
  <c r="P371" i="20" s="1"/>
  <c r="Q371" i="20" s="1"/>
  <c r="R371" i="20" s="1"/>
  <c r="S371" i="20" s="1"/>
  <c r="M371" i="17"/>
  <c r="I371" i="17"/>
  <c r="O371" i="17"/>
  <c r="J371" i="17"/>
  <c r="L371" i="17"/>
  <c r="H351" i="19"/>
  <c r="X350" i="19"/>
  <c r="Y350" i="19"/>
  <c r="AA362" i="16"/>
  <c r="Y362" i="16"/>
  <c r="Z362" i="16" s="1"/>
  <c r="AD362" i="16"/>
  <c r="AB362" i="16"/>
  <c r="X362" i="16"/>
  <c r="K371" i="17" l="1"/>
  <c r="P371" i="17" s="1"/>
  <c r="T371" i="20"/>
  <c r="V371" i="20" s="1"/>
  <c r="G372" i="20"/>
  <c r="N371" i="17"/>
  <c r="Q371" i="17" s="1"/>
  <c r="R371" i="17" s="1"/>
  <c r="S371" i="17" s="1"/>
  <c r="M351" i="19"/>
  <c r="L351" i="19"/>
  <c r="O351" i="19"/>
  <c r="I351" i="19"/>
  <c r="J351" i="19"/>
  <c r="AE362" i="16"/>
  <c r="AC362" i="16"/>
  <c r="AF362" i="16" s="1"/>
  <c r="AG362" i="16" s="1"/>
  <c r="AH362" i="16" s="1"/>
  <c r="H372" i="20" l="1"/>
  <c r="U372" i="20"/>
  <c r="W371" i="20"/>
  <c r="X371" i="20" s="1"/>
  <c r="Y371" i="20"/>
  <c r="T371" i="17"/>
  <c r="V371" i="17" s="1"/>
  <c r="G372" i="17"/>
  <c r="N351" i="19"/>
  <c r="K351" i="19"/>
  <c r="P351" i="19" s="1"/>
  <c r="Q351" i="19" s="1"/>
  <c r="R351" i="19" s="1"/>
  <c r="S351" i="19" s="1"/>
  <c r="V363" i="16"/>
  <c r="AI362" i="16"/>
  <c r="AK362" i="16" s="1"/>
  <c r="L372" i="20" l="1"/>
  <c r="N372" i="20" s="1"/>
  <c r="O372" i="20"/>
  <c r="I372" i="20"/>
  <c r="M372" i="20"/>
  <c r="J372" i="20"/>
  <c r="U372" i="17"/>
  <c r="H372" i="17"/>
  <c r="Y371" i="17"/>
  <c r="W371" i="17"/>
  <c r="X371" i="17" s="1"/>
  <c r="T351" i="19"/>
  <c r="V351" i="19" s="1"/>
  <c r="W351" i="19" s="1"/>
  <c r="G352" i="19"/>
  <c r="U352" i="19" s="1"/>
  <c r="AL362" i="16"/>
  <c r="AM362" i="16" s="1"/>
  <c r="AN362" i="16"/>
  <c r="AJ363" i="16"/>
  <c r="W363" i="16"/>
  <c r="W360" i="14"/>
  <c r="K372" i="20" l="1"/>
  <c r="P372" i="20" s="1"/>
  <c r="Q372" i="20" s="1"/>
  <c r="R372" i="20" s="1"/>
  <c r="S372" i="20" s="1"/>
  <c r="I372" i="17"/>
  <c r="L372" i="17"/>
  <c r="M372" i="17"/>
  <c r="J372" i="17"/>
  <c r="O372" i="17"/>
  <c r="H352" i="19"/>
  <c r="X351" i="19"/>
  <c r="Y351" i="19"/>
  <c r="X363" i="16"/>
  <c r="AB363" i="16"/>
  <c r="AA363" i="16"/>
  <c r="AD363" i="16"/>
  <c r="Y363" i="16"/>
  <c r="Z363" i="16" s="1"/>
  <c r="K372" i="17" l="1"/>
  <c r="T372" i="20"/>
  <c r="V372" i="20" s="1"/>
  <c r="G373" i="20"/>
  <c r="N372" i="17"/>
  <c r="P372" i="17"/>
  <c r="M352" i="19"/>
  <c r="I352" i="19"/>
  <c r="O352" i="19"/>
  <c r="L352" i="19"/>
  <c r="J352" i="19"/>
  <c r="AC363" i="16"/>
  <c r="AE363" i="16"/>
  <c r="AF363" i="16" s="1"/>
  <c r="AG363" i="16" s="1"/>
  <c r="AH363" i="16" s="1"/>
  <c r="Q372" i="17" l="1"/>
  <c r="R372" i="17" s="1"/>
  <c r="S372" i="17" s="1"/>
  <c r="U373" i="20"/>
  <c r="H373" i="20"/>
  <c r="W372" i="20"/>
  <c r="X372" i="20" s="1"/>
  <c r="Y372" i="20"/>
  <c r="T372" i="17"/>
  <c r="V372" i="17" s="1"/>
  <c r="G373" i="17"/>
  <c r="N352" i="19"/>
  <c r="K352" i="19"/>
  <c r="P352" i="19" s="1"/>
  <c r="Q352" i="19" s="1"/>
  <c r="R352" i="19" s="1"/>
  <c r="S352" i="19" s="1"/>
  <c r="V364" i="16"/>
  <c r="AI363" i="16"/>
  <c r="AK363" i="16" s="1"/>
  <c r="J373" i="20" l="1"/>
  <c r="I373" i="20"/>
  <c r="M373" i="20"/>
  <c r="O373" i="20"/>
  <c r="L373" i="20"/>
  <c r="U373" i="17"/>
  <c r="H373" i="17"/>
  <c r="Y372" i="17"/>
  <c r="W372" i="17"/>
  <c r="X372" i="17" s="1"/>
  <c r="T352" i="19"/>
  <c r="V352" i="19" s="1"/>
  <c r="W352" i="19" s="1"/>
  <c r="G353" i="19"/>
  <c r="U353" i="19" s="1"/>
  <c r="AN363" i="16"/>
  <c r="AL363" i="16"/>
  <c r="AM363" i="16" s="1"/>
  <c r="AJ364" i="16"/>
  <c r="W364" i="16"/>
  <c r="W361" i="14"/>
  <c r="N373" i="20" l="1"/>
  <c r="K373" i="20"/>
  <c r="P373" i="20" s="1"/>
  <c r="Q373" i="20" s="1"/>
  <c r="R373" i="20" s="1"/>
  <c r="S373" i="20" s="1"/>
  <c r="O373" i="17"/>
  <c r="J373" i="17"/>
  <c r="I373" i="17"/>
  <c r="M373" i="17"/>
  <c r="L373" i="17"/>
  <c r="H353" i="19"/>
  <c r="X352" i="19"/>
  <c r="Y352" i="19"/>
  <c r="Y364" i="16"/>
  <c r="X364" i="16"/>
  <c r="AB364" i="16"/>
  <c r="AD364" i="16"/>
  <c r="AA364" i="16"/>
  <c r="T373" i="20" l="1"/>
  <c r="V373" i="20" s="1"/>
  <c r="G374" i="20"/>
  <c r="K373" i="17"/>
  <c r="P373" i="17" s="1"/>
  <c r="N373" i="17"/>
  <c r="I353" i="19"/>
  <c r="M353" i="19"/>
  <c r="L353" i="19"/>
  <c r="J353" i="19"/>
  <c r="O353" i="19"/>
  <c r="AC364" i="16"/>
  <c r="Z364" i="16"/>
  <c r="AE364" i="16" s="1"/>
  <c r="AF364" i="16" s="1"/>
  <c r="AG364" i="16" s="1"/>
  <c r="AH364" i="16" s="1"/>
  <c r="Q373" i="17" l="1"/>
  <c r="R373" i="17" s="1"/>
  <c r="S373" i="17" s="1"/>
  <c r="U374" i="20"/>
  <c r="H374" i="20"/>
  <c r="K353" i="19"/>
  <c r="W373" i="20"/>
  <c r="X373" i="20" s="1"/>
  <c r="Y373" i="20"/>
  <c r="T373" i="17"/>
  <c r="V373" i="17" s="1"/>
  <c r="G374" i="17"/>
  <c r="N353" i="19"/>
  <c r="P353" i="19"/>
  <c r="Q353" i="19" s="1"/>
  <c r="R353" i="19" s="1"/>
  <c r="V365" i="16"/>
  <c r="AI364" i="16"/>
  <c r="AK364" i="16" s="1"/>
  <c r="I374" i="20" l="1"/>
  <c r="M374" i="20"/>
  <c r="L374" i="20"/>
  <c r="J374" i="20"/>
  <c r="K374" i="20" s="1"/>
  <c r="O374" i="20"/>
  <c r="H374" i="17"/>
  <c r="U374" i="17"/>
  <c r="W373" i="17"/>
  <c r="X373" i="17" s="1"/>
  <c r="Y373" i="17"/>
  <c r="S353" i="19"/>
  <c r="T353" i="19" s="1"/>
  <c r="V353" i="19" s="1"/>
  <c r="W353" i="19" s="1"/>
  <c r="AL364" i="16"/>
  <c r="AM364" i="16" s="1"/>
  <c r="AN364" i="16"/>
  <c r="AJ365" i="16"/>
  <c r="W362" i="14"/>
  <c r="W365" i="16"/>
  <c r="N374" i="20" l="1"/>
  <c r="P374" i="20"/>
  <c r="Q374" i="20" s="1"/>
  <c r="R374" i="20" s="1"/>
  <c r="S374" i="20" s="1"/>
  <c r="J374" i="17"/>
  <c r="I374" i="17"/>
  <c r="L374" i="17"/>
  <c r="M374" i="17"/>
  <c r="O374" i="17"/>
  <c r="X353" i="19"/>
  <c r="Y353" i="19"/>
  <c r="G354" i="19"/>
  <c r="U354" i="19" s="1"/>
  <c r="Y365" i="16"/>
  <c r="AA365" i="16"/>
  <c r="AC365" i="16" s="1"/>
  <c r="X365" i="16"/>
  <c r="AD365" i="16"/>
  <c r="AB365" i="16"/>
  <c r="K374" i="17" l="1"/>
  <c r="P374" i="17" s="1"/>
  <c r="T374" i="20"/>
  <c r="V374" i="20" s="1"/>
  <c r="G375" i="20"/>
  <c r="N374" i="17"/>
  <c r="H354" i="19"/>
  <c r="Z365" i="16"/>
  <c r="AE365" i="16" s="1"/>
  <c r="AF365" i="16" s="1"/>
  <c r="AG365" i="16" s="1"/>
  <c r="AH365" i="16" s="1"/>
  <c r="W374" i="20" l="1"/>
  <c r="X374" i="20" s="1"/>
  <c r="Y374" i="20"/>
  <c r="U375" i="20"/>
  <c r="H375" i="20"/>
  <c r="Q374" i="17"/>
  <c r="R374" i="17" s="1"/>
  <c r="S374" i="17" s="1"/>
  <c r="G375" i="17" s="1"/>
  <c r="J354" i="19"/>
  <c r="O354" i="19"/>
  <c r="M354" i="19"/>
  <c r="I354" i="19"/>
  <c r="L354" i="19"/>
  <c r="V366" i="16"/>
  <c r="AI365" i="16"/>
  <c r="AK365" i="16" s="1"/>
  <c r="T374" i="17" l="1"/>
  <c r="V374" i="17" s="1"/>
  <c r="I375" i="20"/>
  <c r="O375" i="20"/>
  <c r="M375" i="20"/>
  <c r="L375" i="20"/>
  <c r="J375" i="20"/>
  <c r="K375" i="20" s="1"/>
  <c r="P375" i="20" s="1"/>
  <c r="H375" i="17"/>
  <c r="U375" i="17"/>
  <c r="W374" i="17"/>
  <c r="X374" i="17" s="1"/>
  <c r="Y374" i="17"/>
  <c r="N354" i="19"/>
  <c r="K354" i="19"/>
  <c r="P354" i="19" s="1"/>
  <c r="AL365" i="16"/>
  <c r="AM365" i="16" s="1"/>
  <c r="AN365" i="16"/>
  <c r="AJ366" i="16"/>
  <c r="W363" i="14"/>
  <c r="W366" i="16"/>
  <c r="N375" i="20" l="1"/>
  <c r="Q375" i="20" s="1"/>
  <c r="R375" i="20" s="1"/>
  <c r="S375" i="20" s="1"/>
  <c r="M375" i="17"/>
  <c r="O375" i="17"/>
  <c r="J375" i="17"/>
  <c r="I375" i="17"/>
  <c r="L375" i="17"/>
  <c r="Q354" i="19"/>
  <c r="R354" i="19" s="1"/>
  <c r="S354" i="19" s="1"/>
  <c r="AB366" i="16"/>
  <c r="X366" i="16"/>
  <c r="AA366" i="16"/>
  <c r="AC366" i="16" s="1"/>
  <c r="AD366" i="16"/>
  <c r="Y366" i="16"/>
  <c r="T375" i="20" l="1"/>
  <c r="V375" i="20" s="1"/>
  <c r="G376" i="20"/>
  <c r="K375" i="17"/>
  <c r="P375" i="17" s="1"/>
  <c r="N375" i="17"/>
  <c r="T354" i="19"/>
  <c r="V354" i="19" s="1"/>
  <c r="W354" i="19" s="1"/>
  <c r="G355" i="19"/>
  <c r="U355" i="19" s="1"/>
  <c r="Z366" i="16"/>
  <c r="AE366" i="16" s="1"/>
  <c r="AF366" i="16" s="1"/>
  <c r="AG366" i="16" s="1"/>
  <c r="AH366" i="16" s="1"/>
  <c r="Q375" i="17" l="1"/>
  <c r="R375" i="17" s="1"/>
  <c r="S375" i="17" s="1"/>
  <c r="U376" i="20"/>
  <c r="H376" i="20"/>
  <c r="W375" i="20"/>
  <c r="X375" i="20" s="1"/>
  <c r="Y375" i="20"/>
  <c r="T375" i="17"/>
  <c r="V375" i="17" s="1"/>
  <c r="G376" i="17"/>
  <c r="H355" i="19"/>
  <c r="X354" i="19"/>
  <c r="Y354" i="19"/>
  <c r="V367" i="16"/>
  <c r="AI366" i="16"/>
  <c r="AK366" i="16" s="1"/>
  <c r="I376" i="20" l="1"/>
  <c r="L376" i="20"/>
  <c r="M376" i="20"/>
  <c r="J376" i="20"/>
  <c r="K376" i="20" s="1"/>
  <c r="P376" i="20" s="1"/>
  <c r="O376" i="20"/>
  <c r="H376" i="17"/>
  <c r="U376" i="17"/>
  <c r="Y375" i="17"/>
  <c r="W375" i="17"/>
  <c r="X375" i="17" s="1"/>
  <c r="J355" i="19"/>
  <c r="O355" i="19"/>
  <c r="L355" i="19"/>
  <c r="N355" i="19" s="1"/>
  <c r="I355" i="19"/>
  <c r="M355" i="19"/>
  <c r="AL366" i="16"/>
  <c r="AM366" i="16" s="1"/>
  <c r="AN366" i="16"/>
  <c r="AJ367" i="16"/>
  <c r="W364" i="14"/>
  <c r="W367" i="16"/>
  <c r="N376" i="20" l="1"/>
  <c r="Q376" i="20" s="1"/>
  <c r="R376" i="20" s="1"/>
  <c r="S376" i="20" s="1"/>
  <c r="M376" i="17"/>
  <c r="O376" i="17"/>
  <c r="I376" i="17"/>
  <c r="J376" i="17"/>
  <c r="L376" i="17"/>
  <c r="K355" i="19"/>
  <c r="P355" i="19" s="1"/>
  <c r="Q355" i="19" s="1"/>
  <c r="R355" i="19" s="1"/>
  <c r="S355" i="19" s="1"/>
  <c r="Y367" i="16"/>
  <c r="AD367" i="16"/>
  <c r="X367" i="16"/>
  <c r="AB367" i="16"/>
  <c r="AA367" i="16"/>
  <c r="K376" i="17" l="1"/>
  <c r="T376" i="20"/>
  <c r="V376" i="20" s="1"/>
  <c r="G377" i="20"/>
  <c r="P376" i="17"/>
  <c r="N376" i="17"/>
  <c r="T355" i="19"/>
  <c r="V355" i="19" s="1"/>
  <c r="W355" i="19" s="1"/>
  <c r="G356" i="19"/>
  <c r="U356" i="19" s="1"/>
  <c r="AC367" i="16"/>
  <c r="Z367" i="16"/>
  <c r="AE367" i="16" s="1"/>
  <c r="AF367" i="16" s="1"/>
  <c r="AG367" i="16" s="1"/>
  <c r="AH367" i="16" s="1"/>
  <c r="U377" i="20" l="1"/>
  <c r="H377" i="20"/>
  <c r="Q376" i="17"/>
  <c r="R376" i="17" s="1"/>
  <c r="S376" i="17" s="1"/>
  <c r="T376" i="17" s="1"/>
  <c r="V376" i="17" s="1"/>
  <c r="W376" i="20"/>
  <c r="X376" i="20" s="1"/>
  <c r="Y376" i="20"/>
  <c r="H356" i="19"/>
  <c r="Y355" i="19"/>
  <c r="X355" i="19"/>
  <c r="V368" i="16"/>
  <c r="AI367" i="16"/>
  <c r="AK367" i="16" s="1"/>
  <c r="G377" i="17" l="1"/>
  <c r="O377" i="20"/>
  <c r="I377" i="20"/>
  <c r="L377" i="20"/>
  <c r="M377" i="20"/>
  <c r="J377" i="20"/>
  <c r="H377" i="17"/>
  <c r="U377" i="17"/>
  <c r="W376" i="17"/>
  <c r="X376" i="17" s="1"/>
  <c r="Y376" i="17"/>
  <c r="J356" i="19"/>
  <c r="M356" i="19"/>
  <c r="L356" i="19"/>
  <c r="N356" i="19" s="1"/>
  <c r="O356" i="19"/>
  <c r="I356" i="19"/>
  <c r="AN367" i="16"/>
  <c r="AL367" i="16"/>
  <c r="AM367" i="16" s="1"/>
  <c r="AJ368" i="16"/>
  <c r="W368" i="16"/>
  <c r="W365" i="14"/>
  <c r="N377" i="20" l="1"/>
  <c r="K377" i="20"/>
  <c r="P377" i="20" s="1"/>
  <c r="Q377" i="20" s="1"/>
  <c r="R377" i="20" s="1"/>
  <c r="S377" i="20" s="1"/>
  <c r="M377" i="17"/>
  <c r="I377" i="17"/>
  <c r="O377" i="17"/>
  <c r="J377" i="17"/>
  <c r="L377" i="17"/>
  <c r="K356" i="19"/>
  <c r="P356" i="19" s="1"/>
  <c r="Q356" i="19" s="1"/>
  <c r="R356" i="19" s="1"/>
  <c r="AD368" i="16"/>
  <c r="AB368" i="16"/>
  <c r="X368" i="16"/>
  <c r="Y368" i="16"/>
  <c r="AA368" i="16"/>
  <c r="K377" i="17" l="1"/>
  <c r="P377" i="17" s="1"/>
  <c r="T377" i="20"/>
  <c r="V377" i="20" s="1"/>
  <c r="G378" i="20"/>
  <c r="N377" i="17"/>
  <c r="Q377" i="17" s="1"/>
  <c r="R377" i="17" s="1"/>
  <c r="S377" i="17" s="1"/>
  <c r="S356" i="19"/>
  <c r="G357" i="19" s="1"/>
  <c r="U357" i="19" s="1"/>
  <c r="AC368" i="16"/>
  <c r="Z368" i="16"/>
  <c r="AE368" i="16" s="1"/>
  <c r="AF368" i="16" s="1"/>
  <c r="AG368" i="16" s="1"/>
  <c r="AH368" i="16" s="1"/>
  <c r="U378" i="20" l="1"/>
  <c r="H378" i="20"/>
  <c r="W377" i="20"/>
  <c r="X377" i="20" s="1"/>
  <c r="Y377" i="20"/>
  <c r="T377" i="17"/>
  <c r="V377" i="17" s="1"/>
  <c r="G378" i="17"/>
  <c r="H357" i="19"/>
  <c r="T356" i="19"/>
  <c r="V356" i="19" s="1"/>
  <c r="W356" i="19" s="1"/>
  <c r="V369" i="16"/>
  <c r="AI368" i="16"/>
  <c r="AK368" i="16" s="1"/>
  <c r="I378" i="20" l="1"/>
  <c r="O378" i="20"/>
  <c r="L378" i="20"/>
  <c r="J378" i="20"/>
  <c r="K378" i="20" s="1"/>
  <c r="P378" i="20" s="1"/>
  <c r="M378" i="20"/>
  <c r="H378" i="17"/>
  <c r="U378" i="17"/>
  <c r="Y377" i="17"/>
  <c r="W377" i="17"/>
  <c r="X377" i="17" s="1"/>
  <c r="Y356" i="19"/>
  <c r="X356" i="19"/>
  <c r="I357" i="19"/>
  <c r="L357" i="19"/>
  <c r="O357" i="19"/>
  <c r="J357" i="19"/>
  <c r="M357" i="19"/>
  <c r="AL368" i="16"/>
  <c r="AM368" i="16" s="1"/>
  <c r="AN368" i="16"/>
  <c r="AJ369" i="16"/>
  <c r="W366" i="14"/>
  <c r="W369" i="16"/>
  <c r="N378" i="20" l="1"/>
  <c r="Q378" i="20" s="1"/>
  <c r="R378" i="20" s="1"/>
  <c r="S378" i="20" s="1"/>
  <c r="K357" i="19"/>
  <c r="P357" i="19" s="1"/>
  <c r="Q357" i="19" s="1"/>
  <c r="R357" i="19" s="1"/>
  <c r="S357" i="19" s="1"/>
  <c r="N357" i="19"/>
  <c r="J378" i="17"/>
  <c r="L378" i="17"/>
  <c r="M378" i="17"/>
  <c r="O378" i="17"/>
  <c r="I378" i="17"/>
  <c r="Y369" i="16"/>
  <c r="AB369" i="16"/>
  <c r="X369" i="16"/>
  <c r="AA369" i="16"/>
  <c r="AD369" i="16"/>
  <c r="T378" i="20" l="1"/>
  <c r="V378" i="20" s="1"/>
  <c r="G379" i="20"/>
  <c r="K378" i="17"/>
  <c r="P378" i="17"/>
  <c r="Q378" i="17" s="1"/>
  <c r="R378" i="17" s="1"/>
  <c r="S378" i="17" s="1"/>
  <c r="N378" i="17"/>
  <c r="T357" i="19"/>
  <c r="V357" i="19" s="1"/>
  <c r="W357" i="19" s="1"/>
  <c r="G358" i="19"/>
  <c r="U358" i="19" s="1"/>
  <c r="Z369" i="16"/>
  <c r="AE369" i="16" s="1"/>
  <c r="AC369" i="16"/>
  <c r="U379" i="20" l="1"/>
  <c r="H379" i="20"/>
  <c r="W378" i="20"/>
  <c r="X378" i="20" s="1"/>
  <c r="Y378" i="20"/>
  <c r="T378" i="17"/>
  <c r="V378" i="17" s="1"/>
  <c r="G379" i="17"/>
  <c r="H358" i="19"/>
  <c r="X357" i="19"/>
  <c r="Y357" i="19"/>
  <c r="AF369" i="16"/>
  <c r="AG369" i="16" s="1"/>
  <c r="AH369" i="16" s="1"/>
  <c r="O379" i="20" l="1"/>
  <c r="J379" i="20"/>
  <c r="I379" i="20"/>
  <c r="L379" i="20"/>
  <c r="N379" i="20" s="1"/>
  <c r="M379" i="20"/>
  <c r="H379" i="17"/>
  <c r="U379" i="17"/>
  <c r="W378" i="17"/>
  <c r="X378" i="17" s="1"/>
  <c r="Y378" i="17"/>
  <c r="M358" i="19"/>
  <c r="L358" i="19"/>
  <c r="I358" i="19"/>
  <c r="J358" i="19"/>
  <c r="O358" i="19"/>
  <c r="V370" i="16"/>
  <c r="AI369" i="16"/>
  <c r="AK369" i="16" s="1"/>
  <c r="K379" i="20" l="1"/>
  <c r="P379" i="20"/>
  <c r="Q379" i="20" s="1"/>
  <c r="R379" i="20" s="1"/>
  <c r="S379" i="20" s="1"/>
  <c r="K358" i="19"/>
  <c r="P358" i="19" s="1"/>
  <c r="I379" i="17"/>
  <c r="M379" i="17"/>
  <c r="O379" i="17"/>
  <c r="J379" i="17"/>
  <c r="L379" i="17"/>
  <c r="N358" i="19"/>
  <c r="Q358" i="19" s="1"/>
  <c r="R358" i="19" s="1"/>
  <c r="AL369" i="16"/>
  <c r="AM369" i="16" s="1"/>
  <c r="AN369" i="16"/>
  <c r="AJ370" i="16"/>
  <c r="W367" i="14"/>
  <c r="W370" i="16"/>
  <c r="K379" i="17" l="1"/>
  <c r="P379" i="17" s="1"/>
  <c r="T379" i="20"/>
  <c r="V379" i="20" s="1"/>
  <c r="G380" i="20"/>
  <c r="N379" i="17"/>
  <c r="Q379" i="17" s="1"/>
  <c r="R379" i="17" s="1"/>
  <c r="S379" i="17" s="1"/>
  <c r="S358" i="19"/>
  <c r="G359" i="19" s="1"/>
  <c r="U359" i="19" s="1"/>
  <c r="AA370" i="16"/>
  <c r="AB370" i="16"/>
  <c r="AD370" i="16"/>
  <c r="X370" i="16"/>
  <c r="Y370" i="16"/>
  <c r="U380" i="20" l="1"/>
  <c r="H380" i="20"/>
  <c r="W379" i="20"/>
  <c r="X379" i="20" s="1"/>
  <c r="Y379" i="20"/>
  <c r="T379" i="17"/>
  <c r="V379" i="17" s="1"/>
  <c r="G380" i="17"/>
  <c r="H359" i="19"/>
  <c r="T358" i="19"/>
  <c r="V358" i="19" s="1"/>
  <c r="W358" i="19" s="1"/>
  <c r="Z370" i="16"/>
  <c r="AE370" i="16"/>
  <c r="AC370" i="16"/>
  <c r="J380" i="20" l="1"/>
  <c r="L380" i="20"/>
  <c r="I380" i="20"/>
  <c r="M380" i="20"/>
  <c r="O380" i="20"/>
  <c r="U380" i="17"/>
  <c r="H380" i="17"/>
  <c r="Y379" i="17"/>
  <c r="W379" i="17"/>
  <c r="X379" i="17" s="1"/>
  <c r="Y358" i="19"/>
  <c r="X358" i="19"/>
  <c r="O359" i="19"/>
  <c r="J359" i="19"/>
  <c r="M359" i="19"/>
  <c r="I359" i="19"/>
  <c r="L359" i="19"/>
  <c r="AF370" i="16"/>
  <c r="AG370" i="16" s="1"/>
  <c r="AH370" i="16" s="1"/>
  <c r="N380" i="20" l="1"/>
  <c r="K380" i="20"/>
  <c r="P380" i="20" s="1"/>
  <c r="Q380" i="20" s="1"/>
  <c r="R380" i="20" s="1"/>
  <c r="S380" i="20" s="1"/>
  <c r="K359" i="19"/>
  <c r="J380" i="17"/>
  <c r="O380" i="17"/>
  <c r="I380" i="17"/>
  <c r="L380" i="17"/>
  <c r="M380" i="17"/>
  <c r="P359" i="19"/>
  <c r="N359" i="19"/>
  <c r="AI370" i="16"/>
  <c r="AK370" i="16" s="1"/>
  <c r="V371" i="16"/>
  <c r="T380" i="20" l="1"/>
  <c r="V380" i="20" s="1"/>
  <c r="G381" i="20"/>
  <c r="K380" i="17"/>
  <c r="P380" i="17" s="1"/>
  <c r="Q380" i="17" s="1"/>
  <c r="R380" i="17" s="1"/>
  <c r="S380" i="17" s="1"/>
  <c r="N380" i="17"/>
  <c r="Q359" i="19"/>
  <c r="R359" i="19" s="1"/>
  <c r="AJ371" i="16"/>
  <c r="W371" i="16"/>
  <c r="W368" i="14"/>
  <c r="AL370" i="16"/>
  <c r="AM370" i="16" s="1"/>
  <c r="AN370" i="16"/>
  <c r="H381" i="20" l="1"/>
  <c r="U381" i="20"/>
  <c r="W380" i="20"/>
  <c r="X380" i="20" s="1"/>
  <c r="Y380" i="20"/>
  <c r="T380" i="17"/>
  <c r="V380" i="17" s="1"/>
  <c r="G381" i="17"/>
  <c r="S359" i="19"/>
  <c r="T359" i="19" s="1"/>
  <c r="V359" i="19" s="1"/>
  <c r="W359" i="19" s="1"/>
  <c r="Y371" i="16"/>
  <c r="AD371" i="16"/>
  <c r="AA371" i="16"/>
  <c r="AB371" i="16"/>
  <c r="X371" i="16"/>
  <c r="Z371" i="16" s="1"/>
  <c r="O381" i="20" l="1"/>
  <c r="I381" i="20"/>
  <c r="L381" i="20"/>
  <c r="M381" i="20"/>
  <c r="J381" i="20"/>
  <c r="H381" i="17"/>
  <c r="U381" i="17"/>
  <c r="Y380" i="17"/>
  <c r="W380" i="17"/>
  <c r="X380" i="17" s="1"/>
  <c r="Y359" i="19"/>
  <c r="X359" i="19"/>
  <c r="G360" i="19"/>
  <c r="U360" i="19" s="1"/>
  <c r="AC371" i="16"/>
  <c r="AE371" i="16"/>
  <c r="AF371" i="16" s="1"/>
  <c r="AG371" i="16" s="1"/>
  <c r="AH371" i="16" s="1"/>
  <c r="N381" i="20" l="1"/>
  <c r="K381" i="20"/>
  <c r="P381" i="20" s="1"/>
  <c r="Q381" i="20" s="1"/>
  <c r="R381" i="20" s="1"/>
  <c r="S381" i="20" s="1"/>
  <c r="O381" i="17"/>
  <c r="L381" i="17"/>
  <c r="M381" i="17"/>
  <c r="J381" i="17"/>
  <c r="I381" i="17"/>
  <c r="H360" i="19"/>
  <c r="V372" i="16"/>
  <c r="AI371" i="16"/>
  <c r="AK371" i="16" s="1"/>
  <c r="T381" i="20" l="1"/>
  <c r="V381" i="20" s="1"/>
  <c r="G382" i="20"/>
  <c r="K381" i="17"/>
  <c r="P381" i="17" s="1"/>
  <c r="N381" i="17"/>
  <c r="L360" i="19"/>
  <c r="I360" i="19"/>
  <c r="M360" i="19"/>
  <c r="J360" i="19"/>
  <c r="O360" i="19"/>
  <c r="AN371" i="16"/>
  <c r="AL371" i="16"/>
  <c r="AM371" i="16" s="1"/>
  <c r="AJ372" i="16"/>
  <c r="W369" i="14"/>
  <c r="W372" i="16"/>
  <c r="Q381" i="17" l="1"/>
  <c r="R381" i="17" s="1"/>
  <c r="S381" i="17" s="1"/>
  <c r="T381" i="17" s="1"/>
  <c r="V381" i="17" s="1"/>
  <c r="U382" i="20"/>
  <c r="H382" i="20"/>
  <c r="W381" i="20"/>
  <c r="X381" i="20" s="1"/>
  <c r="Y381" i="20"/>
  <c r="G382" i="17"/>
  <c r="K360" i="19"/>
  <c r="P360" i="19" s="1"/>
  <c r="N360" i="19"/>
  <c r="Q360" i="19" s="1"/>
  <c r="R360" i="19" s="1"/>
  <c r="S360" i="19" s="1"/>
  <c r="Y372" i="16"/>
  <c r="AA372" i="16"/>
  <c r="AB372" i="16"/>
  <c r="AD372" i="16"/>
  <c r="X372" i="16"/>
  <c r="Z372" i="16" s="1"/>
  <c r="J382" i="20" l="1"/>
  <c r="L382" i="20"/>
  <c r="I382" i="20"/>
  <c r="M382" i="20"/>
  <c r="O382" i="20"/>
  <c r="W381" i="17"/>
  <c r="X381" i="17" s="1"/>
  <c r="Y381" i="17"/>
  <c r="U382" i="17"/>
  <c r="H382" i="17"/>
  <c r="T360" i="19"/>
  <c r="V360" i="19" s="1"/>
  <c r="W360" i="19" s="1"/>
  <c r="G361" i="19"/>
  <c r="U361" i="19" s="1"/>
  <c r="AE372" i="16"/>
  <c r="AC372" i="16"/>
  <c r="AF372" i="16" s="1"/>
  <c r="AG372" i="16" s="1"/>
  <c r="AH372" i="16" s="1"/>
  <c r="N382" i="20" l="1"/>
  <c r="K382" i="20"/>
  <c r="P382" i="20" s="1"/>
  <c r="Q382" i="20" s="1"/>
  <c r="R382" i="20" s="1"/>
  <c r="S382" i="20" s="1"/>
  <c r="M382" i="17"/>
  <c r="O382" i="17"/>
  <c r="L382" i="17"/>
  <c r="J382" i="17"/>
  <c r="I382" i="17"/>
  <c r="H361" i="19"/>
  <c r="X360" i="19"/>
  <c r="Y360" i="19"/>
  <c r="V373" i="16"/>
  <c r="AI372" i="16"/>
  <c r="AK372" i="16" s="1"/>
  <c r="K382" i="17" l="1"/>
  <c r="T382" i="20"/>
  <c r="V382" i="20" s="1"/>
  <c r="G383" i="20"/>
  <c r="N382" i="17"/>
  <c r="P382" i="17"/>
  <c r="O361" i="19"/>
  <c r="J361" i="19"/>
  <c r="I361" i="19"/>
  <c r="L361" i="19"/>
  <c r="M361" i="19"/>
  <c r="AL372" i="16"/>
  <c r="AM372" i="16" s="1"/>
  <c r="AN372" i="16"/>
  <c r="AJ373" i="16"/>
  <c r="W373" i="16"/>
  <c r="W370" i="14"/>
  <c r="Q382" i="17" l="1"/>
  <c r="R382" i="17" s="1"/>
  <c r="S382" i="17" s="1"/>
  <c r="K361" i="19"/>
  <c r="P361" i="19" s="1"/>
  <c r="U383" i="20"/>
  <c r="H383" i="20"/>
  <c r="W382" i="20"/>
  <c r="X382" i="20" s="1"/>
  <c r="Y382" i="20"/>
  <c r="T382" i="17"/>
  <c r="V382" i="17" s="1"/>
  <c r="G383" i="17"/>
  <c r="N361" i="19"/>
  <c r="Q361" i="19" s="1"/>
  <c r="R361" i="19" s="1"/>
  <c r="S361" i="19" s="1"/>
  <c r="AB373" i="16"/>
  <c r="Y373" i="16"/>
  <c r="AA373" i="16"/>
  <c r="X373" i="16"/>
  <c r="AD373" i="16"/>
  <c r="L383" i="20" l="1"/>
  <c r="M383" i="20"/>
  <c r="O383" i="20"/>
  <c r="J383" i="20"/>
  <c r="K383" i="20" s="1"/>
  <c r="I383" i="20"/>
  <c r="W382" i="17"/>
  <c r="X382" i="17" s="1"/>
  <c r="Y382" i="17"/>
  <c r="U383" i="17"/>
  <c r="H383" i="17"/>
  <c r="T361" i="19"/>
  <c r="V361" i="19" s="1"/>
  <c r="W361" i="19" s="1"/>
  <c r="G362" i="19"/>
  <c r="U362" i="19" s="1"/>
  <c r="AC373" i="16"/>
  <c r="Z373" i="16"/>
  <c r="AE373" i="16" s="1"/>
  <c r="AF373" i="16" s="1"/>
  <c r="AG373" i="16" s="1"/>
  <c r="AH373" i="16" s="1"/>
  <c r="P383" i="20" l="1"/>
  <c r="N383" i="20"/>
  <c r="O383" i="17"/>
  <c r="J383" i="17"/>
  <c r="L383" i="17"/>
  <c r="I383" i="17"/>
  <c r="M383" i="17"/>
  <c r="H362" i="19"/>
  <c r="X361" i="19"/>
  <c r="Y361" i="19"/>
  <c r="V374" i="16"/>
  <c r="AI373" i="16"/>
  <c r="AK373" i="16" s="1"/>
  <c r="Q383" i="20" l="1"/>
  <c r="R383" i="20" s="1"/>
  <c r="S383" i="20" s="1"/>
  <c r="N383" i="17"/>
  <c r="K383" i="17"/>
  <c r="P383" i="17" s="1"/>
  <c r="Q383" i="17" s="1"/>
  <c r="R383" i="17" s="1"/>
  <c r="S383" i="17" s="1"/>
  <c r="M362" i="19"/>
  <c r="J362" i="19"/>
  <c r="O362" i="19"/>
  <c r="L362" i="19"/>
  <c r="N362" i="19" s="1"/>
  <c r="I362" i="19"/>
  <c r="AL373" i="16"/>
  <c r="AM373" i="16" s="1"/>
  <c r="AN373" i="16"/>
  <c r="AJ374" i="16"/>
  <c r="W371" i="14"/>
  <c r="W374" i="16"/>
  <c r="K362" i="19" l="1"/>
  <c r="P362" i="19" s="1"/>
  <c r="Q362" i="19" s="1"/>
  <c r="R362" i="19" s="1"/>
  <c r="S362" i="19" s="1"/>
  <c r="T383" i="20"/>
  <c r="V383" i="20" s="1"/>
  <c r="G384" i="20"/>
  <c r="T383" i="17"/>
  <c r="V383" i="17" s="1"/>
  <c r="G384" i="17"/>
  <c r="AB374" i="16"/>
  <c r="Y374" i="16"/>
  <c r="Z374" i="16" s="1"/>
  <c r="AA374" i="16"/>
  <c r="AD374" i="16"/>
  <c r="X374" i="16"/>
  <c r="T362" i="19" l="1"/>
  <c r="V362" i="19" s="1"/>
  <c r="W362" i="19" s="1"/>
  <c r="G363" i="19"/>
  <c r="U363" i="19" s="1"/>
  <c r="W383" i="20"/>
  <c r="X383" i="20" s="1"/>
  <c r="Y383" i="20"/>
  <c r="H384" i="20"/>
  <c r="U384" i="20"/>
  <c r="U384" i="17"/>
  <c r="H384" i="17"/>
  <c r="W383" i="17"/>
  <c r="X383" i="17" s="1"/>
  <c r="Y383" i="17"/>
  <c r="H363" i="19"/>
  <c r="Y362" i="19"/>
  <c r="X362" i="19"/>
  <c r="AC374" i="16"/>
  <c r="AE374" i="16"/>
  <c r="AF374" i="16"/>
  <c r="AG374" i="16" s="1"/>
  <c r="AH374" i="16" s="1"/>
  <c r="I384" i="20" l="1"/>
  <c r="L384" i="20"/>
  <c r="J384" i="20"/>
  <c r="K384" i="20" s="1"/>
  <c r="P384" i="20" s="1"/>
  <c r="O384" i="20"/>
  <c r="M384" i="20"/>
  <c r="J384" i="17"/>
  <c r="O384" i="17"/>
  <c r="L384" i="17"/>
  <c r="I384" i="17"/>
  <c r="M384" i="17"/>
  <c r="O363" i="19"/>
  <c r="I363" i="19"/>
  <c r="J363" i="19"/>
  <c r="L363" i="19"/>
  <c r="M363" i="19"/>
  <c r="V375" i="16"/>
  <c r="AI374" i="16"/>
  <c r="AK374" i="16" s="1"/>
  <c r="N384" i="20" l="1"/>
  <c r="Q384" i="20" s="1"/>
  <c r="R384" i="20" s="1"/>
  <c r="S384" i="20" s="1"/>
  <c r="N384" i="17"/>
  <c r="N363" i="19"/>
  <c r="K384" i="17"/>
  <c r="P384" i="17" s="1"/>
  <c r="Q384" i="17" s="1"/>
  <c r="R384" i="17" s="1"/>
  <c r="S384" i="17" s="1"/>
  <c r="K363" i="19"/>
  <c r="P363" i="19"/>
  <c r="Q363" i="19" s="1"/>
  <c r="R363" i="19" s="1"/>
  <c r="S363" i="19" s="1"/>
  <c r="AL374" i="16"/>
  <c r="AM374" i="16" s="1"/>
  <c r="AN374" i="16"/>
  <c r="AJ375" i="16"/>
  <c r="W372" i="14"/>
  <c r="W375" i="16"/>
  <c r="T384" i="20" l="1"/>
  <c r="V384" i="20" s="1"/>
  <c r="G385" i="20"/>
  <c r="T384" i="17"/>
  <c r="V384" i="17" s="1"/>
  <c r="G385" i="17"/>
  <c r="T363" i="19"/>
  <c r="V363" i="19" s="1"/>
  <c r="W363" i="19" s="1"/>
  <c r="G364" i="19"/>
  <c r="U364" i="19" s="1"/>
  <c r="Y375" i="16"/>
  <c r="AD375" i="16"/>
  <c r="X375" i="16"/>
  <c r="AA375" i="16"/>
  <c r="AB375" i="16"/>
  <c r="U385" i="20" l="1"/>
  <c r="H385" i="20"/>
  <c r="W384" i="20"/>
  <c r="X384" i="20" s="1"/>
  <c r="Y384" i="20"/>
  <c r="U385" i="17"/>
  <c r="H385" i="17"/>
  <c r="Y384" i="17"/>
  <c r="W384" i="17"/>
  <c r="X384" i="17" s="1"/>
  <c r="H364" i="19"/>
  <c r="Y363" i="19"/>
  <c r="X363" i="19"/>
  <c r="Z375" i="16"/>
  <c r="AE375" i="16" s="1"/>
  <c r="AC375" i="16"/>
  <c r="L385" i="20" l="1"/>
  <c r="J385" i="20"/>
  <c r="K385" i="20" s="1"/>
  <c r="M385" i="20"/>
  <c r="O385" i="20"/>
  <c r="I385" i="20"/>
  <c r="L385" i="17"/>
  <c r="M385" i="17"/>
  <c r="O385" i="17"/>
  <c r="J385" i="17"/>
  <c r="I385" i="17"/>
  <c r="M364" i="19"/>
  <c r="O364" i="19"/>
  <c r="L364" i="19"/>
  <c r="J364" i="19"/>
  <c r="I364" i="19"/>
  <c r="AF375" i="16"/>
  <c r="AG375" i="16" s="1"/>
  <c r="AH375" i="16" s="1"/>
  <c r="P385" i="20" l="1"/>
  <c r="K385" i="17"/>
  <c r="P385" i="17" s="1"/>
  <c r="N385" i="20"/>
  <c r="K364" i="19"/>
  <c r="N385" i="17"/>
  <c r="N364" i="19"/>
  <c r="P364" i="19"/>
  <c r="Q364" i="19" s="1"/>
  <c r="R364" i="19" s="1"/>
  <c r="S364" i="19" s="1"/>
  <c r="V376" i="16"/>
  <c r="AI375" i="16"/>
  <c r="AK375" i="16" s="1"/>
  <c r="Q385" i="17" l="1"/>
  <c r="R385" i="17" s="1"/>
  <c r="S385" i="17" s="1"/>
  <c r="Q385" i="20"/>
  <c r="R385" i="20" s="1"/>
  <c r="S385" i="20" s="1"/>
  <c r="T385" i="17"/>
  <c r="V385" i="17" s="1"/>
  <c r="G386" i="17"/>
  <c r="T364" i="19"/>
  <c r="V364" i="19" s="1"/>
  <c r="W364" i="19" s="1"/>
  <c r="G365" i="19"/>
  <c r="U365" i="19" s="1"/>
  <c r="AN375" i="16"/>
  <c r="AL375" i="16"/>
  <c r="AM375" i="16" s="1"/>
  <c r="AJ376" i="16"/>
  <c r="W373" i="14"/>
  <c r="W376" i="16"/>
  <c r="T385" i="20" l="1"/>
  <c r="V385" i="20" s="1"/>
  <c r="G386" i="20"/>
  <c r="U386" i="17"/>
  <c r="H386" i="17"/>
  <c r="Y385" i="17"/>
  <c r="W385" i="17"/>
  <c r="X385" i="17" s="1"/>
  <c r="H365" i="19"/>
  <c r="Y364" i="19"/>
  <c r="X364" i="19"/>
  <c r="AA376" i="16"/>
  <c r="AB376" i="16"/>
  <c r="AD376" i="16"/>
  <c r="X376" i="16"/>
  <c r="Y376" i="16"/>
  <c r="U386" i="20" l="1"/>
  <c r="H386" i="20"/>
  <c r="W385" i="20"/>
  <c r="X385" i="20" s="1"/>
  <c r="Y385" i="20"/>
  <c r="M386" i="17"/>
  <c r="O386" i="17"/>
  <c r="L386" i="17"/>
  <c r="J386" i="17"/>
  <c r="I386" i="17"/>
  <c r="L365" i="19"/>
  <c r="M365" i="19"/>
  <c r="O365" i="19"/>
  <c r="I365" i="19"/>
  <c r="J365" i="19"/>
  <c r="Z376" i="16"/>
  <c r="AC376" i="16"/>
  <c r="AE376" i="16"/>
  <c r="AF376" i="16" s="1"/>
  <c r="AG376" i="16" s="1"/>
  <c r="AH376" i="16" s="1"/>
  <c r="K386" i="17" l="1"/>
  <c r="O386" i="20"/>
  <c r="I386" i="20"/>
  <c r="L386" i="20"/>
  <c r="N386" i="20" s="1"/>
  <c r="J386" i="20"/>
  <c r="M386" i="20"/>
  <c r="N386" i="17"/>
  <c r="P386" i="17"/>
  <c r="Q386" i="17" s="1"/>
  <c r="R386" i="17" s="1"/>
  <c r="S386" i="17" s="1"/>
  <c r="K365" i="19"/>
  <c r="P365" i="19" s="1"/>
  <c r="Q365" i="19" s="1"/>
  <c r="R365" i="19" s="1"/>
  <c r="S365" i="19" s="1"/>
  <c r="N365" i="19"/>
  <c r="AI376" i="16"/>
  <c r="AK376" i="16" s="1"/>
  <c r="V377" i="16"/>
  <c r="K386" i="20" l="1"/>
  <c r="P386" i="20" s="1"/>
  <c r="Q386" i="20" s="1"/>
  <c r="R386" i="20" s="1"/>
  <c r="S386" i="20" s="1"/>
  <c r="T386" i="17"/>
  <c r="V386" i="17" s="1"/>
  <c r="G387" i="17"/>
  <c r="T365" i="19"/>
  <c r="V365" i="19" s="1"/>
  <c r="W365" i="19" s="1"/>
  <c r="G366" i="19"/>
  <c r="U366" i="19" s="1"/>
  <c r="W377" i="16"/>
  <c r="AJ377" i="16"/>
  <c r="W374" i="14"/>
  <c r="AL376" i="16"/>
  <c r="AM376" i="16" s="1"/>
  <c r="AN376" i="16"/>
  <c r="T386" i="20" l="1"/>
  <c r="V386" i="20" s="1"/>
  <c r="G387" i="20"/>
  <c r="H387" i="17"/>
  <c r="U387" i="17"/>
  <c r="W386" i="17"/>
  <c r="X386" i="17" s="1"/>
  <c r="Y386" i="17"/>
  <c r="H366" i="19"/>
  <c r="X365" i="19"/>
  <c r="Y365" i="19"/>
  <c r="X377" i="16"/>
  <c r="Y377" i="16"/>
  <c r="AB377" i="16"/>
  <c r="AD377" i="16"/>
  <c r="AA377" i="16"/>
  <c r="U387" i="20" l="1"/>
  <c r="H387" i="20"/>
  <c r="W386" i="20"/>
  <c r="X386" i="20" s="1"/>
  <c r="Y386" i="20"/>
  <c r="L387" i="17"/>
  <c r="J387" i="17"/>
  <c r="I387" i="17"/>
  <c r="O387" i="17"/>
  <c r="M387" i="17"/>
  <c r="O366" i="19"/>
  <c r="I366" i="19"/>
  <c r="M366" i="19"/>
  <c r="J366" i="19"/>
  <c r="K366" i="19" s="1"/>
  <c r="P366" i="19" s="1"/>
  <c r="L366" i="19"/>
  <c r="AC377" i="16"/>
  <c r="Z377" i="16"/>
  <c r="AE377" i="16"/>
  <c r="AF377" i="16" s="1"/>
  <c r="AG377" i="16" s="1"/>
  <c r="AH377" i="16" s="1"/>
  <c r="J387" i="20" l="1"/>
  <c r="L387" i="20"/>
  <c r="N387" i="20" s="1"/>
  <c r="I387" i="20"/>
  <c r="O387" i="20"/>
  <c r="M387" i="20"/>
  <c r="K387" i="17"/>
  <c r="P387" i="17" s="1"/>
  <c r="Q387" i="17" s="1"/>
  <c r="R387" i="17" s="1"/>
  <c r="S387" i="17" s="1"/>
  <c r="N387" i="17"/>
  <c r="N366" i="19"/>
  <c r="Q366" i="19" s="1"/>
  <c r="R366" i="19" s="1"/>
  <c r="S366" i="19" s="1"/>
  <c r="V378" i="16"/>
  <c r="AI377" i="16"/>
  <c r="AK377" i="16" s="1"/>
  <c r="K387" i="20" l="1"/>
  <c r="P387" i="20" s="1"/>
  <c r="Q387" i="20" s="1"/>
  <c r="R387" i="20" s="1"/>
  <c r="S387" i="20" s="1"/>
  <c r="T387" i="17"/>
  <c r="V387" i="17" s="1"/>
  <c r="G388" i="17"/>
  <c r="T366" i="19"/>
  <c r="V366" i="19" s="1"/>
  <c r="W366" i="19" s="1"/>
  <c r="G367" i="19"/>
  <c r="U367" i="19" s="1"/>
  <c r="AL377" i="16"/>
  <c r="AM377" i="16" s="1"/>
  <c r="AN377" i="16"/>
  <c r="AJ378" i="16"/>
  <c r="W378" i="16"/>
  <c r="W375" i="14"/>
  <c r="T387" i="20" l="1"/>
  <c r="V387" i="20" s="1"/>
  <c r="G388" i="20"/>
  <c r="H388" i="17"/>
  <c r="U388" i="17"/>
  <c r="W387" i="17"/>
  <c r="X387" i="17" s="1"/>
  <c r="Y387" i="17"/>
  <c r="H367" i="19"/>
  <c r="Y366" i="19"/>
  <c r="X366" i="19"/>
  <c r="AA378" i="16"/>
  <c r="AB378" i="16"/>
  <c r="X378" i="16"/>
  <c r="Y378" i="16"/>
  <c r="AD378" i="16"/>
  <c r="U388" i="20" l="1"/>
  <c r="H388" i="20"/>
  <c r="W387" i="20"/>
  <c r="X387" i="20" s="1"/>
  <c r="Y387" i="20"/>
  <c r="J388" i="17"/>
  <c r="O388" i="17"/>
  <c r="M388" i="17"/>
  <c r="I388" i="17"/>
  <c r="L388" i="17"/>
  <c r="J367" i="19"/>
  <c r="O367" i="19"/>
  <c r="L367" i="19"/>
  <c r="M367" i="19"/>
  <c r="I367" i="19"/>
  <c r="Z378" i="16"/>
  <c r="AE378" i="16" s="1"/>
  <c r="AC378" i="16"/>
  <c r="AF378" i="16" s="1"/>
  <c r="AG378" i="16" s="1"/>
  <c r="AH378" i="16" s="1"/>
  <c r="O388" i="20" l="1"/>
  <c r="M388" i="20"/>
  <c r="L388" i="20"/>
  <c r="J388" i="20"/>
  <c r="K388" i="20" s="1"/>
  <c r="P388" i="20" s="1"/>
  <c r="I388" i="20"/>
  <c r="N388" i="17"/>
  <c r="K388" i="17"/>
  <c r="P388" i="17" s="1"/>
  <c r="N367" i="19"/>
  <c r="K367" i="19"/>
  <c r="P367" i="19" s="1"/>
  <c r="Q367" i="19" s="1"/>
  <c r="R367" i="19" s="1"/>
  <c r="V379" i="16"/>
  <c r="AI378" i="16"/>
  <c r="AK378" i="16" s="1"/>
  <c r="N388" i="20" l="1"/>
  <c r="Q388" i="20"/>
  <c r="R388" i="20" s="1"/>
  <c r="S388" i="20" s="1"/>
  <c r="Q388" i="17"/>
  <c r="R388" i="17" s="1"/>
  <c r="S388" i="17" s="1"/>
  <c r="G389" i="17" s="1"/>
  <c r="S367" i="19"/>
  <c r="T367" i="19" s="1"/>
  <c r="V367" i="19" s="1"/>
  <c r="W367" i="19" s="1"/>
  <c r="AL378" i="16"/>
  <c r="AM378" i="16" s="1"/>
  <c r="AN378" i="16"/>
  <c r="AJ379" i="16"/>
  <c r="W376" i="14"/>
  <c r="W379" i="16"/>
  <c r="T388" i="20" l="1"/>
  <c r="V388" i="20" s="1"/>
  <c r="G389" i="20"/>
  <c r="T388" i="17"/>
  <c r="V388" i="17" s="1"/>
  <c r="Y388" i="17" s="1"/>
  <c r="H389" i="17"/>
  <c r="U389" i="17"/>
  <c r="X367" i="19"/>
  <c r="Y367" i="19"/>
  <c r="G368" i="19"/>
  <c r="U368" i="19" s="1"/>
  <c r="AA379" i="16"/>
  <c r="AD379" i="16"/>
  <c r="X379" i="16"/>
  <c r="AB379" i="16"/>
  <c r="Y379" i="16"/>
  <c r="W388" i="17" l="1"/>
  <c r="X388" i="17" s="1"/>
  <c r="U389" i="20"/>
  <c r="H389" i="20"/>
  <c r="W388" i="20"/>
  <c r="X388" i="20" s="1"/>
  <c r="Y388" i="20"/>
  <c r="M389" i="17"/>
  <c r="O389" i="17"/>
  <c r="J389" i="17"/>
  <c r="L389" i="17"/>
  <c r="I389" i="17"/>
  <c r="H368" i="19"/>
  <c r="Z379" i="16"/>
  <c r="AE379" i="16" s="1"/>
  <c r="AC379" i="16"/>
  <c r="N389" i="17" l="1"/>
  <c r="L389" i="20"/>
  <c r="M389" i="20"/>
  <c r="O389" i="20"/>
  <c r="J389" i="20"/>
  <c r="I389" i="20"/>
  <c r="K389" i="17"/>
  <c r="P389" i="17" s="1"/>
  <c r="Q389" i="17" s="1"/>
  <c r="R389" i="17" s="1"/>
  <c r="S389" i="17" s="1"/>
  <c r="T389" i="17" s="1"/>
  <c r="V389" i="17" s="1"/>
  <c r="I368" i="19"/>
  <c r="O368" i="19"/>
  <c r="L368" i="19"/>
  <c r="J368" i="19"/>
  <c r="M368" i="19"/>
  <c r="AF379" i="16"/>
  <c r="AG379" i="16" s="1"/>
  <c r="AH379" i="16" s="1"/>
  <c r="G390" i="17" l="1"/>
  <c r="U390" i="17" s="1"/>
  <c r="N389" i="20"/>
  <c r="K368" i="19"/>
  <c r="K389" i="20"/>
  <c r="P389" i="20" s="1"/>
  <c r="Q389" i="20" s="1"/>
  <c r="R389" i="20" s="1"/>
  <c r="S389" i="20" s="1"/>
  <c r="H390" i="17"/>
  <c r="Y389" i="17"/>
  <c r="W389" i="17"/>
  <c r="X389" i="17" s="1"/>
  <c r="P368" i="19"/>
  <c r="N368" i="19"/>
  <c r="V380" i="16"/>
  <c r="AI379" i="16"/>
  <c r="AK379" i="16" s="1"/>
  <c r="T389" i="20" l="1"/>
  <c r="V389" i="20" s="1"/>
  <c r="G390" i="20"/>
  <c r="O390" i="17"/>
  <c r="I390" i="17"/>
  <c r="L390" i="17"/>
  <c r="M390" i="17"/>
  <c r="J390" i="17"/>
  <c r="Q368" i="19"/>
  <c r="R368" i="19" s="1"/>
  <c r="S368" i="19" s="1"/>
  <c r="AN379" i="16"/>
  <c r="AL379" i="16"/>
  <c r="AM379" i="16" s="1"/>
  <c r="AJ380" i="16"/>
  <c r="W380" i="16"/>
  <c r="W377" i="14"/>
  <c r="U390" i="20" l="1"/>
  <c r="H390" i="20"/>
  <c r="K390" i="17"/>
  <c r="P390" i="17" s="1"/>
  <c r="W389" i="20"/>
  <c r="X389" i="20" s="1"/>
  <c r="Y389" i="20"/>
  <c r="N390" i="17"/>
  <c r="T368" i="19"/>
  <c r="V368" i="19" s="1"/>
  <c r="W368" i="19" s="1"/>
  <c r="G369" i="19"/>
  <c r="U369" i="19" s="1"/>
  <c r="Y380" i="16"/>
  <c r="AA380" i="16"/>
  <c r="AD380" i="16"/>
  <c r="AB380" i="16"/>
  <c r="X380" i="16"/>
  <c r="L390" i="20" l="1"/>
  <c r="O390" i="20"/>
  <c r="J390" i="20"/>
  <c r="K390" i="20" s="1"/>
  <c r="I390" i="20"/>
  <c r="M390" i="20"/>
  <c r="Q390" i="17"/>
  <c r="R390" i="17" s="1"/>
  <c r="S390" i="17" s="1"/>
  <c r="H369" i="19"/>
  <c r="Y368" i="19"/>
  <c r="X368" i="19"/>
  <c r="AC380" i="16"/>
  <c r="Z380" i="16"/>
  <c r="AE380" i="16" s="1"/>
  <c r="AF380" i="16" s="1"/>
  <c r="AG380" i="16" s="1"/>
  <c r="AH380" i="16" s="1"/>
  <c r="P390" i="20" l="1"/>
  <c r="Q390" i="20" s="1"/>
  <c r="R390" i="20" s="1"/>
  <c r="S390" i="20" s="1"/>
  <c r="N390" i="20"/>
  <c r="T390" i="17"/>
  <c r="V390" i="17" s="1"/>
  <c r="G391" i="17"/>
  <c r="M369" i="19"/>
  <c r="I369" i="19"/>
  <c r="L369" i="19"/>
  <c r="O369" i="19"/>
  <c r="J369" i="19"/>
  <c r="V381" i="16"/>
  <c r="AI380" i="16"/>
  <c r="AK380" i="16" s="1"/>
  <c r="T390" i="20" l="1"/>
  <c r="V390" i="20" s="1"/>
  <c r="G391" i="20"/>
  <c r="N369" i="19"/>
  <c r="Y390" i="17"/>
  <c r="W390" i="17"/>
  <c r="X390" i="17" s="1"/>
  <c r="H391" i="17"/>
  <c r="U391" i="17"/>
  <c r="K369" i="19"/>
  <c r="P369" i="19" s="1"/>
  <c r="Q369" i="19" s="1"/>
  <c r="R369" i="19" s="1"/>
  <c r="S369" i="19" s="1"/>
  <c r="AL380" i="16"/>
  <c r="AM380" i="16" s="1"/>
  <c r="AN380" i="16"/>
  <c r="AJ381" i="16"/>
  <c r="W378" i="14"/>
  <c r="W381" i="16"/>
  <c r="U391" i="20" l="1"/>
  <c r="H391" i="20"/>
  <c r="W390" i="20"/>
  <c r="X390" i="20" s="1"/>
  <c r="Y390" i="20"/>
  <c r="O391" i="17"/>
  <c r="J391" i="17"/>
  <c r="L391" i="17"/>
  <c r="I391" i="17"/>
  <c r="M391" i="17"/>
  <c r="T369" i="19"/>
  <c r="V369" i="19" s="1"/>
  <c r="W369" i="19" s="1"/>
  <c r="G370" i="19"/>
  <c r="U370" i="19" s="1"/>
  <c r="Y381" i="16"/>
  <c r="X381" i="16"/>
  <c r="AA381" i="16"/>
  <c r="AC381" i="16" s="1"/>
  <c r="AD381" i="16"/>
  <c r="AB381" i="16"/>
  <c r="N391" i="17" l="1"/>
  <c r="I391" i="20"/>
  <c r="O391" i="20"/>
  <c r="J391" i="20"/>
  <c r="K391" i="20" s="1"/>
  <c r="P391" i="20" s="1"/>
  <c r="M391" i="20"/>
  <c r="L391" i="20"/>
  <c r="K391" i="17"/>
  <c r="P391" i="17" s="1"/>
  <c r="Q391" i="17" s="1"/>
  <c r="R391" i="17" s="1"/>
  <c r="S391" i="17" s="1"/>
  <c r="H370" i="19"/>
  <c r="X369" i="19"/>
  <c r="Y369" i="19"/>
  <c r="Z381" i="16"/>
  <c r="AE381" i="16" s="1"/>
  <c r="AF381" i="16" s="1"/>
  <c r="AG381" i="16" s="1"/>
  <c r="AH381" i="16" s="1"/>
  <c r="N391" i="20" l="1"/>
  <c r="Q391" i="20" s="1"/>
  <c r="R391" i="20" s="1"/>
  <c r="S391" i="20" s="1"/>
  <c r="T391" i="17"/>
  <c r="V391" i="17" s="1"/>
  <c r="G392" i="17"/>
  <c r="L370" i="19"/>
  <c r="O370" i="19"/>
  <c r="I370" i="19"/>
  <c r="M370" i="19"/>
  <c r="J370" i="19"/>
  <c r="V382" i="16"/>
  <c r="AI381" i="16"/>
  <c r="AK381" i="16" s="1"/>
  <c r="T391" i="20" l="1"/>
  <c r="V391" i="20" s="1"/>
  <c r="G392" i="20"/>
  <c r="H392" i="17"/>
  <c r="U392" i="17"/>
  <c r="W391" i="17"/>
  <c r="X391" i="17" s="1"/>
  <c r="Y391" i="17"/>
  <c r="K370" i="19"/>
  <c r="P370" i="19" s="1"/>
  <c r="Q370" i="19" s="1"/>
  <c r="R370" i="19" s="1"/>
  <c r="S370" i="19" s="1"/>
  <c r="N370" i="19"/>
  <c r="AL381" i="16"/>
  <c r="AM381" i="16" s="1"/>
  <c r="AN381" i="16"/>
  <c r="AJ382" i="16"/>
  <c r="W379" i="14"/>
  <c r="W382" i="16"/>
  <c r="U392" i="20" l="1"/>
  <c r="H392" i="20"/>
  <c r="W391" i="20"/>
  <c r="X391" i="20" s="1"/>
  <c r="Y391" i="20"/>
  <c r="O392" i="17"/>
  <c r="I392" i="17"/>
  <c r="L392" i="17"/>
  <c r="J392" i="17"/>
  <c r="M392" i="17"/>
  <c r="T370" i="19"/>
  <c r="V370" i="19" s="1"/>
  <c r="W370" i="19" s="1"/>
  <c r="G371" i="19"/>
  <c r="U371" i="19" s="1"/>
  <c r="X382" i="16"/>
  <c r="AD382" i="16"/>
  <c r="Y382" i="16"/>
  <c r="Z382" i="16" s="1"/>
  <c r="AE382" i="16" s="1"/>
  <c r="AA382" i="16"/>
  <c r="AB382" i="16"/>
  <c r="K392" i="17" l="1"/>
  <c r="L392" i="20"/>
  <c r="J392" i="20"/>
  <c r="I392" i="20"/>
  <c r="O392" i="20"/>
  <c r="M392" i="20"/>
  <c r="N392" i="17"/>
  <c r="P392" i="17"/>
  <c r="H371" i="19"/>
  <c r="X370" i="19"/>
  <c r="Y370" i="19"/>
  <c r="AC382" i="16"/>
  <c r="AF382" i="16" s="1"/>
  <c r="AG382" i="16" s="1"/>
  <c r="AH382" i="16" s="1"/>
  <c r="Q392" i="17" l="1"/>
  <c r="R392" i="17" s="1"/>
  <c r="S392" i="17" s="1"/>
  <c r="K392" i="20"/>
  <c r="P392" i="20" s="1"/>
  <c r="N392" i="20"/>
  <c r="T392" i="17"/>
  <c r="V392" i="17" s="1"/>
  <c r="G393" i="17"/>
  <c r="M371" i="19"/>
  <c r="I371" i="19"/>
  <c r="L371" i="19"/>
  <c r="O371" i="19"/>
  <c r="J371" i="19"/>
  <c r="V383" i="16"/>
  <c r="AI382" i="16"/>
  <c r="AK382" i="16" s="1"/>
  <c r="Q392" i="20" l="1"/>
  <c r="R392" i="20" s="1"/>
  <c r="S392" i="20" s="1"/>
  <c r="N371" i="19"/>
  <c r="H393" i="17"/>
  <c r="U393" i="17"/>
  <c r="W392" i="17"/>
  <c r="X392" i="17" s="1"/>
  <c r="Y392" i="17"/>
  <c r="K371" i="19"/>
  <c r="P371" i="19" s="1"/>
  <c r="Q371" i="19" s="1"/>
  <c r="R371" i="19" s="1"/>
  <c r="AL382" i="16"/>
  <c r="AM382" i="16" s="1"/>
  <c r="AN382" i="16"/>
  <c r="AJ383" i="16"/>
  <c r="W380" i="14"/>
  <c r="W383" i="16"/>
  <c r="T392" i="20" l="1"/>
  <c r="V392" i="20" s="1"/>
  <c r="G393" i="20"/>
  <c r="O393" i="17"/>
  <c r="J393" i="17"/>
  <c r="K393" i="17" s="1"/>
  <c r="P393" i="17" s="1"/>
  <c r="L393" i="17"/>
  <c r="M393" i="17"/>
  <c r="I393" i="17"/>
  <c r="S371" i="19"/>
  <c r="T371" i="19" s="1"/>
  <c r="V371" i="19" s="1"/>
  <c r="W371" i="19" s="1"/>
  <c r="AD383" i="16"/>
  <c r="AA383" i="16"/>
  <c r="Y383" i="16"/>
  <c r="X383" i="16"/>
  <c r="AB383" i="16"/>
  <c r="U393" i="20" l="1"/>
  <c r="H393" i="20"/>
  <c r="W392" i="20"/>
  <c r="X392" i="20" s="1"/>
  <c r="Y392" i="20"/>
  <c r="N393" i="17"/>
  <c r="Q393" i="17" s="1"/>
  <c r="R393" i="17" s="1"/>
  <c r="S393" i="17" s="1"/>
  <c r="Y371" i="19"/>
  <c r="X371" i="19"/>
  <c r="G372" i="19"/>
  <c r="U372" i="19" s="1"/>
  <c r="Z383" i="16"/>
  <c r="AE383" i="16" s="1"/>
  <c r="AC383" i="16"/>
  <c r="AF383" i="16" s="1"/>
  <c r="AG383" i="16" s="1"/>
  <c r="AH383" i="16" s="1"/>
  <c r="O393" i="20" l="1"/>
  <c r="L393" i="20"/>
  <c r="I393" i="20"/>
  <c r="M393" i="20"/>
  <c r="J393" i="20"/>
  <c r="T393" i="17"/>
  <c r="V393" i="17" s="1"/>
  <c r="G394" i="17"/>
  <c r="H372" i="19"/>
  <c r="V384" i="16"/>
  <c r="AI383" i="16"/>
  <c r="AK383" i="16" s="1"/>
  <c r="N393" i="20" l="1"/>
  <c r="K393" i="20"/>
  <c r="P393" i="20" s="1"/>
  <c r="Q393" i="20" s="1"/>
  <c r="R393" i="20" s="1"/>
  <c r="S393" i="20" s="1"/>
  <c r="U394" i="17"/>
  <c r="H394" i="17"/>
  <c r="Y393" i="17"/>
  <c r="W393" i="17"/>
  <c r="X393" i="17" s="1"/>
  <c r="L372" i="19"/>
  <c r="J372" i="19"/>
  <c r="M372" i="19"/>
  <c r="O372" i="19"/>
  <c r="I372" i="19"/>
  <c r="AN383" i="16"/>
  <c r="AL383" i="16"/>
  <c r="AM383" i="16" s="1"/>
  <c r="AJ384" i="16"/>
  <c r="W381" i="14"/>
  <c r="W384" i="16"/>
  <c r="T393" i="20" l="1"/>
  <c r="V393" i="20" s="1"/>
  <c r="G394" i="20"/>
  <c r="K372" i="19"/>
  <c r="P372" i="19"/>
  <c r="I394" i="17"/>
  <c r="L394" i="17"/>
  <c r="M394" i="17"/>
  <c r="J394" i="17"/>
  <c r="K394" i="17" s="1"/>
  <c r="O394" i="17"/>
  <c r="N372" i="19"/>
  <c r="X384" i="16"/>
  <c r="AD384" i="16"/>
  <c r="AB384" i="16"/>
  <c r="Y384" i="16"/>
  <c r="AA384" i="16"/>
  <c r="U394" i="20" l="1"/>
  <c r="H394" i="20"/>
  <c r="Q372" i="19"/>
  <c r="R372" i="19" s="1"/>
  <c r="S372" i="19" s="1"/>
  <c r="G373" i="19" s="1"/>
  <c r="U373" i="19" s="1"/>
  <c r="N394" i="17"/>
  <c r="W393" i="20"/>
  <c r="X393" i="20" s="1"/>
  <c r="Y393" i="20"/>
  <c r="P394" i="17"/>
  <c r="Q394" i="17" s="1"/>
  <c r="R394" i="17" s="1"/>
  <c r="S394" i="17" s="1"/>
  <c r="T372" i="19"/>
  <c r="V372" i="19" s="1"/>
  <c r="W372" i="19" s="1"/>
  <c r="AC384" i="16"/>
  <c r="Z384" i="16"/>
  <c r="AE384" i="16" s="1"/>
  <c r="AF384" i="16" s="1"/>
  <c r="AG384" i="16" s="1"/>
  <c r="AH384" i="16" s="1"/>
  <c r="O394" i="20" l="1"/>
  <c r="L394" i="20"/>
  <c r="J394" i="20"/>
  <c r="K394" i="20" s="1"/>
  <c r="P394" i="20" s="1"/>
  <c r="I394" i="20"/>
  <c r="M394" i="20"/>
  <c r="T394" i="17"/>
  <c r="V394" i="17" s="1"/>
  <c r="G395" i="17"/>
  <c r="H373" i="19"/>
  <c r="X372" i="19"/>
  <c r="Y372" i="19"/>
  <c r="V385" i="16"/>
  <c r="AI384" i="16"/>
  <c r="AK384" i="16" s="1"/>
  <c r="N394" i="20" l="1"/>
  <c r="Q394" i="20" s="1"/>
  <c r="R394" i="20" s="1"/>
  <c r="S394" i="20" s="1"/>
  <c r="U395" i="17"/>
  <c r="H395" i="17"/>
  <c r="W394" i="17"/>
  <c r="X394" i="17" s="1"/>
  <c r="Y394" i="17"/>
  <c r="I373" i="19"/>
  <c r="L373" i="19"/>
  <c r="O373" i="19"/>
  <c r="J373" i="19"/>
  <c r="M373" i="19"/>
  <c r="AN384" i="16"/>
  <c r="AL384" i="16"/>
  <c r="AM384" i="16" s="1"/>
  <c r="AJ385" i="16"/>
  <c r="W382" i="14"/>
  <c r="W385" i="16"/>
  <c r="T394" i="20" l="1"/>
  <c r="V394" i="20" s="1"/>
  <c r="G395" i="20"/>
  <c r="K373" i="19"/>
  <c r="P373" i="19" s="1"/>
  <c r="L395" i="17"/>
  <c r="O395" i="17"/>
  <c r="J395" i="17"/>
  <c r="I395" i="17"/>
  <c r="M395" i="17"/>
  <c r="N373" i="19"/>
  <c r="Q373" i="19" s="1"/>
  <c r="R373" i="19" s="1"/>
  <c r="S373" i="19" s="1"/>
  <c r="Y385" i="16"/>
  <c r="AA385" i="16"/>
  <c r="X385" i="16"/>
  <c r="AB385" i="16"/>
  <c r="AD385" i="16"/>
  <c r="U395" i="20" l="1"/>
  <c r="H395" i="20"/>
  <c r="K395" i="17"/>
  <c r="P395" i="17" s="1"/>
  <c r="W394" i="20"/>
  <c r="X394" i="20" s="1"/>
  <c r="Y394" i="20"/>
  <c r="N395" i="17"/>
  <c r="T373" i="19"/>
  <c r="V373" i="19" s="1"/>
  <c r="W373" i="19" s="1"/>
  <c r="G374" i="19"/>
  <c r="U374" i="19" s="1"/>
  <c r="Z385" i="16"/>
  <c r="AE385" i="16" s="1"/>
  <c r="AC385" i="16"/>
  <c r="Q395" i="17" l="1"/>
  <c r="R395" i="17" s="1"/>
  <c r="S395" i="17" s="1"/>
  <c r="L395" i="20"/>
  <c r="I395" i="20"/>
  <c r="J395" i="20"/>
  <c r="K395" i="20" s="1"/>
  <c r="P395" i="20" s="1"/>
  <c r="M395" i="20"/>
  <c r="O395" i="20"/>
  <c r="T395" i="17"/>
  <c r="V395" i="17" s="1"/>
  <c r="G396" i="17"/>
  <c r="H374" i="19"/>
  <c r="X373" i="19"/>
  <c r="Y373" i="19"/>
  <c r="AF385" i="16"/>
  <c r="AG385" i="16" s="1"/>
  <c r="AH385" i="16" s="1"/>
  <c r="V386" i="16"/>
  <c r="AI385" i="16"/>
  <c r="AK385" i="16" s="1"/>
  <c r="N395" i="20" l="1"/>
  <c r="Q395" i="20" s="1"/>
  <c r="R395" i="20" s="1"/>
  <c r="S395" i="20" s="1"/>
  <c r="U396" i="17"/>
  <c r="H396" i="17"/>
  <c r="W395" i="17"/>
  <c r="X395" i="17" s="1"/>
  <c r="Y395" i="17"/>
  <c r="J374" i="19"/>
  <c r="M374" i="19"/>
  <c r="I374" i="19"/>
  <c r="O374" i="19"/>
  <c r="L374" i="19"/>
  <c r="AL385" i="16"/>
  <c r="AM385" i="16" s="1"/>
  <c r="AN385" i="16"/>
  <c r="AJ386" i="16"/>
  <c r="W383" i="14"/>
  <c r="W386" i="16"/>
  <c r="T395" i="20" l="1"/>
  <c r="V395" i="20" s="1"/>
  <c r="G396" i="20"/>
  <c r="I396" i="17"/>
  <c r="L396" i="17"/>
  <c r="M396" i="17"/>
  <c r="J396" i="17"/>
  <c r="O396" i="17"/>
  <c r="N374" i="19"/>
  <c r="K374" i="19"/>
  <c r="P374" i="19" s="1"/>
  <c r="AA386" i="16"/>
  <c r="AB386" i="16"/>
  <c r="Y386" i="16"/>
  <c r="X386" i="16"/>
  <c r="AD386" i="16"/>
  <c r="K396" i="17" l="1"/>
  <c r="U396" i="20"/>
  <c r="H396" i="20"/>
  <c r="W395" i="20"/>
  <c r="X395" i="20" s="1"/>
  <c r="Y395" i="20"/>
  <c r="N396" i="17"/>
  <c r="Q374" i="19"/>
  <c r="R374" i="19" s="1"/>
  <c r="S374" i="19" s="1"/>
  <c r="T374" i="19" s="1"/>
  <c r="V374" i="19" s="1"/>
  <c r="W374" i="19" s="1"/>
  <c r="P396" i="17"/>
  <c r="Z386" i="16"/>
  <c r="AE386" i="16" s="1"/>
  <c r="AC386" i="16"/>
  <c r="AF386" i="16" s="1"/>
  <c r="AG386" i="16" s="1"/>
  <c r="AH386" i="16" s="1"/>
  <c r="M396" i="20" l="1"/>
  <c r="J396" i="20"/>
  <c r="L396" i="20"/>
  <c r="N396" i="20" s="1"/>
  <c r="I396" i="20"/>
  <c r="O396" i="20"/>
  <c r="G375" i="19"/>
  <c r="U375" i="19" s="1"/>
  <c r="Q396" i="17"/>
  <c r="R396" i="17" s="1"/>
  <c r="S396" i="17" s="1"/>
  <c r="Y374" i="19"/>
  <c r="X374" i="19"/>
  <c r="V387" i="16"/>
  <c r="AI386" i="16"/>
  <c r="AK386" i="16" s="1"/>
  <c r="H375" i="19" l="1"/>
  <c r="K396" i="20"/>
  <c r="P396" i="20" s="1"/>
  <c r="Q396" i="20" s="1"/>
  <c r="R396" i="20" s="1"/>
  <c r="S396" i="20" s="1"/>
  <c r="T396" i="17"/>
  <c r="V396" i="17" s="1"/>
  <c r="G397" i="17"/>
  <c r="L375" i="19"/>
  <c r="M375" i="19"/>
  <c r="J375" i="19"/>
  <c r="I375" i="19"/>
  <c r="O375" i="19"/>
  <c r="AL386" i="16"/>
  <c r="AM386" i="16" s="1"/>
  <c r="AN386" i="16"/>
  <c r="AJ387" i="16"/>
  <c r="W384" i="14"/>
  <c r="W387" i="16"/>
  <c r="T396" i="20" l="1"/>
  <c r="V396" i="20" s="1"/>
  <c r="G397" i="20"/>
  <c r="H397" i="17"/>
  <c r="U397" i="17"/>
  <c r="K375" i="19"/>
  <c r="P375" i="19" s="1"/>
  <c r="Y396" i="17"/>
  <c r="W396" i="17"/>
  <c r="X396" i="17" s="1"/>
  <c r="N375" i="19"/>
  <c r="AD387" i="16"/>
  <c r="X387" i="16"/>
  <c r="AB387" i="16"/>
  <c r="AA387" i="16"/>
  <c r="Y387" i="16"/>
  <c r="U397" i="20" l="1"/>
  <c r="H397" i="20"/>
  <c r="W396" i="20"/>
  <c r="X396" i="20" s="1"/>
  <c r="Y396" i="20"/>
  <c r="Q375" i="19"/>
  <c r="R375" i="19" s="1"/>
  <c r="S375" i="19" s="1"/>
  <c r="T375" i="19" s="1"/>
  <c r="V375" i="19" s="1"/>
  <c r="W375" i="19" s="1"/>
  <c r="O397" i="17"/>
  <c r="J397" i="17"/>
  <c r="L397" i="17"/>
  <c r="I397" i="17"/>
  <c r="M397" i="17"/>
  <c r="Z387" i="16"/>
  <c r="AE387" i="16" s="1"/>
  <c r="AC387" i="16"/>
  <c r="K397" i="17" l="1"/>
  <c r="P397" i="17" s="1"/>
  <c r="I397" i="20"/>
  <c r="O397" i="20"/>
  <c r="L397" i="20"/>
  <c r="N397" i="20" s="1"/>
  <c r="J397" i="20"/>
  <c r="K397" i="20" s="1"/>
  <c r="P397" i="20" s="1"/>
  <c r="M397" i="20"/>
  <c r="G376" i="19"/>
  <c r="U376" i="19" s="1"/>
  <c r="N397" i="17"/>
  <c r="Q397" i="17" s="1"/>
  <c r="R397" i="17" s="1"/>
  <c r="S397" i="17" s="1"/>
  <c r="X375" i="19"/>
  <c r="Y375" i="19"/>
  <c r="AF387" i="16"/>
  <c r="AG387" i="16" s="1"/>
  <c r="AH387" i="16" s="1"/>
  <c r="H376" i="19" l="1"/>
  <c r="Q397" i="20"/>
  <c r="R397" i="20" s="1"/>
  <c r="S397" i="20" s="1"/>
  <c r="T397" i="17"/>
  <c r="V397" i="17" s="1"/>
  <c r="G398" i="17"/>
  <c r="O376" i="19"/>
  <c r="J376" i="19"/>
  <c r="M376" i="19"/>
  <c r="I376" i="19"/>
  <c r="L376" i="19"/>
  <c r="V388" i="16"/>
  <c r="AI387" i="16"/>
  <c r="AK387" i="16" s="1"/>
  <c r="T397" i="20" l="1"/>
  <c r="V397" i="20" s="1"/>
  <c r="G398" i="20"/>
  <c r="U398" i="17"/>
  <c r="H398" i="17"/>
  <c r="W397" i="17"/>
  <c r="X397" i="17" s="1"/>
  <c r="Y397" i="17"/>
  <c r="K376" i="19"/>
  <c r="N376" i="19"/>
  <c r="P376" i="19"/>
  <c r="Q376" i="19" s="1"/>
  <c r="R376" i="19" s="1"/>
  <c r="S376" i="19" s="1"/>
  <c r="AN387" i="16"/>
  <c r="AL387" i="16"/>
  <c r="AM387" i="16" s="1"/>
  <c r="AJ388" i="16"/>
  <c r="W385" i="14"/>
  <c r="W388" i="16"/>
  <c r="U398" i="20" l="1"/>
  <c r="H398" i="20"/>
  <c r="W397" i="20"/>
  <c r="X397" i="20" s="1"/>
  <c r="Y397" i="20"/>
  <c r="I398" i="17"/>
  <c r="L398" i="17"/>
  <c r="M398" i="17"/>
  <c r="J398" i="17"/>
  <c r="K398" i="17" s="1"/>
  <c r="O398" i="17"/>
  <c r="T376" i="19"/>
  <c r="V376" i="19" s="1"/>
  <c r="W376" i="19" s="1"/>
  <c r="G377" i="19"/>
  <c r="U377" i="19" s="1"/>
  <c r="Y388" i="16"/>
  <c r="X388" i="16"/>
  <c r="AA388" i="16"/>
  <c r="AC388" i="16" s="1"/>
  <c r="AD388" i="16"/>
  <c r="AB388" i="16"/>
  <c r="I398" i="20" l="1"/>
  <c r="J398" i="20"/>
  <c r="K398" i="20" s="1"/>
  <c r="O398" i="20"/>
  <c r="M398" i="20"/>
  <c r="L398" i="20"/>
  <c r="P398" i="17"/>
  <c r="N398" i="17"/>
  <c r="Q398" i="17" s="1"/>
  <c r="R398" i="17" s="1"/>
  <c r="S398" i="17" s="1"/>
  <c r="H377" i="19"/>
  <c r="Y376" i="19"/>
  <c r="X376" i="19"/>
  <c r="Z388" i="16"/>
  <c r="AE388" i="16" s="1"/>
  <c r="AF388" i="16" s="1"/>
  <c r="AG388" i="16" s="1"/>
  <c r="AH388" i="16" s="1"/>
  <c r="P398" i="20" l="1"/>
  <c r="N398" i="20"/>
  <c r="T398" i="17"/>
  <c r="V398" i="17" s="1"/>
  <c r="G399" i="17"/>
  <c r="I377" i="19"/>
  <c r="L377" i="19"/>
  <c r="J377" i="19"/>
  <c r="K377" i="19" s="1"/>
  <c r="P377" i="19" s="1"/>
  <c r="M377" i="19"/>
  <c r="O377" i="19"/>
  <c r="V389" i="16"/>
  <c r="AI388" i="16"/>
  <c r="AK388" i="16" s="1"/>
  <c r="Q398" i="20" l="1"/>
  <c r="R398" i="20" s="1"/>
  <c r="S398" i="20" s="1"/>
  <c r="U399" i="17"/>
  <c r="H399" i="17"/>
  <c r="Y398" i="17"/>
  <c r="W398" i="17"/>
  <c r="X398" i="17" s="1"/>
  <c r="N377" i="19"/>
  <c r="Q377" i="19" s="1"/>
  <c r="R377" i="19" s="1"/>
  <c r="AL388" i="16"/>
  <c r="AM388" i="16" s="1"/>
  <c r="AN388" i="16"/>
  <c r="AJ389" i="16"/>
  <c r="W386" i="14"/>
  <c r="W389" i="16"/>
  <c r="T398" i="20" l="1"/>
  <c r="V398" i="20" s="1"/>
  <c r="G399" i="20"/>
  <c r="I399" i="17"/>
  <c r="O399" i="17"/>
  <c r="L399" i="17"/>
  <c r="M399" i="17"/>
  <c r="J399" i="17"/>
  <c r="K399" i="17" s="1"/>
  <c r="S377" i="19"/>
  <c r="T377" i="19" s="1"/>
  <c r="V377" i="19" s="1"/>
  <c r="W377" i="19" s="1"/>
  <c r="X389" i="16"/>
  <c r="AB389" i="16"/>
  <c r="AD389" i="16"/>
  <c r="Y389" i="16"/>
  <c r="AA389" i="16"/>
  <c r="N399" i="17" l="1"/>
  <c r="U399" i="20"/>
  <c r="H399" i="20"/>
  <c r="P399" i="17"/>
  <c r="Q399" i="17" s="1"/>
  <c r="R399" i="17" s="1"/>
  <c r="S399" i="17" s="1"/>
  <c r="T399" i="17" s="1"/>
  <c r="V399" i="17" s="1"/>
  <c r="W398" i="20"/>
  <c r="X398" i="20" s="1"/>
  <c r="Y398" i="20"/>
  <c r="Y377" i="19"/>
  <c r="X377" i="19"/>
  <c r="G378" i="19"/>
  <c r="U378" i="19" s="1"/>
  <c r="AC389" i="16"/>
  <c r="Z389" i="16"/>
  <c r="AE389" i="16" s="1"/>
  <c r="AF389" i="16" s="1"/>
  <c r="AG389" i="16" s="1"/>
  <c r="AH389" i="16" s="1"/>
  <c r="G400" i="17" l="1"/>
  <c r="M399" i="20"/>
  <c r="J399" i="20"/>
  <c r="I399" i="20"/>
  <c r="O399" i="20"/>
  <c r="L399" i="20"/>
  <c r="H400" i="17"/>
  <c r="U400" i="17"/>
  <c r="W399" i="17"/>
  <c r="X399" i="17" s="1"/>
  <c r="Y399" i="17"/>
  <c r="H378" i="19"/>
  <c r="V390" i="16"/>
  <c r="AI389" i="16"/>
  <c r="AK389" i="16" s="1"/>
  <c r="K399" i="20" l="1"/>
  <c r="P399" i="20" s="1"/>
  <c r="Q399" i="20" s="1"/>
  <c r="R399" i="20" s="1"/>
  <c r="S399" i="20" s="1"/>
  <c r="N399" i="20"/>
  <c r="J400" i="17"/>
  <c r="O400" i="17"/>
  <c r="L400" i="17"/>
  <c r="M400" i="17"/>
  <c r="I400" i="17"/>
  <c r="J378" i="19"/>
  <c r="I378" i="19"/>
  <c r="L378" i="19"/>
  <c r="N378" i="19" s="1"/>
  <c r="O378" i="19"/>
  <c r="M378" i="19"/>
  <c r="AL389" i="16"/>
  <c r="AM389" i="16" s="1"/>
  <c r="AN389" i="16"/>
  <c r="AJ390" i="16"/>
  <c r="W387" i="14"/>
  <c r="W390" i="16"/>
  <c r="N400" i="17" l="1"/>
  <c r="T399" i="20"/>
  <c r="V399" i="20" s="1"/>
  <c r="G400" i="20"/>
  <c r="K400" i="17"/>
  <c r="P400" i="17" s="1"/>
  <c r="Q400" i="17" s="1"/>
  <c r="R400" i="17" s="1"/>
  <c r="S400" i="17" s="1"/>
  <c r="K378" i="19"/>
  <c r="P378" i="19" s="1"/>
  <c r="Q378" i="19" s="1"/>
  <c r="R378" i="19" s="1"/>
  <c r="Y390" i="16"/>
  <c r="AB390" i="16"/>
  <c r="AD390" i="16"/>
  <c r="AA390" i="16"/>
  <c r="X390" i="16"/>
  <c r="U400" i="20" l="1"/>
  <c r="H400" i="20"/>
  <c r="W399" i="20"/>
  <c r="X399" i="20" s="1"/>
  <c r="Y399" i="20"/>
  <c r="T400" i="17"/>
  <c r="V400" i="17" s="1"/>
  <c r="G401" i="17"/>
  <c r="S378" i="19"/>
  <c r="T378" i="19" s="1"/>
  <c r="V378" i="19" s="1"/>
  <c r="W378" i="19" s="1"/>
  <c r="Z390" i="16"/>
  <c r="AE390" i="16" s="1"/>
  <c r="AC390" i="16"/>
  <c r="J400" i="20" l="1"/>
  <c r="O400" i="20"/>
  <c r="M400" i="20"/>
  <c r="L400" i="20"/>
  <c r="N400" i="20" s="1"/>
  <c r="I400" i="20"/>
  <c r="U401" i="17"/>
  <c r="H401" i="17"/>
  <c r="W400" i="17"/>
  <c r="X400" i="17" s="1"/>
  <c r="Y400" i="17"/>
  <c r="X378" i="19"/>
  <c r="Y378" i="19"/>
  <c r="G379" i="19"/>
  <c r="U379" i="19" s="1"/>
  <c r="AF390" i="16"/>
  <c r="AG390" i="16" s="1"/>
  <c r="AH390" i="16" s="1"/>
  <c r="V391" i="16"/>
  <c r="AI390" i="16"/>
  <c r="AK390" i="16" s="1"/>
  <c r="K400" i="20" l="1"/>
  <c r="P400" i="20" s="1"/>
  <c r="Q400" i="20" s="1"/>
  <c r="R400" i="20" s="1"/>
  <c r="S400" i="20" s="1"/>
  <c r="M401" i="17"/>
  <c r="O401" i="17"/>
  <c r="J401" i="17"/>
  <c r="L401" i="17"/>
  <c r="I401" i="17"/>
  <c r="H379" i="19"/>
  <c r="AL390" i="16"/>
  <c r="AM390" i="16" s="1"/>
  <c r="AN390" i="16"/>
  <c r="AJ391" i="16"/>
  <c r="W388" i="14"/>
  <c r="W391" i="16"/>
  <c r="T400" i="20" l="1"/>
  <c r="V400" i="20" s="1"/>
  <c r="G401" i="20"/>
  <c r="K401" i="17"/>
  <c r="P401" i="17" s="1"/>
  <c r="N401" i="17"/>
  <c r="O379" i="19"/>
  <c r="I379" i="19"/>
  <c r="L379" i="19"/>
  <c r="M379" i="19"/>
  <c r="J379" i="19"/>
  <c r="X391" i="16"/>
  <c r="AB391" i="16"/>
  <c r="AA391" i="16"/>
  <c r="AD391" i="16"/>
  <c r="Y391" i="16"/>
  <c r="Z391" i="16" s="1"/>
  <c r="Q401" i="17" l="1"/>
  <c r="R401" i="17" s="1"/>
  <c r="S401" i="17" s="1"/>
  <c r="T401" i="17" s="1"/>
  <c r="V401" i="17" s="1"/>
  <c r="U401" i="20"/>
  <c r="H401" i="20"/>
  <c r="W400" i="20"/>
  <c r="X400" i="20" s="1"/>
  <c r="Y400" i="20"/>
  <c r="G402" i="17"/>
  <c r="N379" i="19"/>
  <c r="K379" i="19"/>
  <c r="P379" i="19" s="1"/>
  <c r="AC391" i="16"/>
  <c r="AE391" i="16"/>
  <c r="AF391" i="16"/>
  <c r="AG391" i="16" s="1"/>
  <c r="AH391" i="16" s="1"/>
  <c r="M401" i="20" l="1"/>
  <c r="O401" i="20"/>
  <c r="J401" i="20"/>
  <c r="K401" i="20" s="1"/>
  <c r="P401" i="20" s="1"/>
  <c r="I401" i="20"/>
  <c r="L401" i="20"/>
  <c r="U402" i="17"/>
  <c r="H402" i="17"/>
  <c r="W401" i="17"/>
  <c r="X401" i="17" s="1"/>
  <c r="Y401" i="17"/>
  <c r="Q379" i="19"/>
  <c r="R379" i="19" s="1"/>
  <c r="S379" i="19" s="1"/>
  <c r="T379" i="19" s="1"/>
  <c r="V379" i="19" s="1"/>
  <c r="W379" i="19" s="1"/>
  <c r="V392" i="16"/>
  <c r="AI391" i="16"/>
  <c r="AK391" i="16" s="1"/>
  <c r="N401" i="20" l="1"/>
  <c r="Q401" i="20" s="1"/>
  <c r="R401" i="20" s="1"/>
  <c r="S401" i="20" s="1"/>
  <c r="O402" i="17"/>
  <c r="L402" i="17"/>
  <c r="J402" i="17"/>
  <c r="I402" i="17"/>
  <c r="M402" i="17"/>
  <c r="Y379" i="19"/>
  <c r="X379" i="19"/>
  <c r="G380" i="19"/>
  <c r="U380" i="19" s="1"/>
  <c r="AN391" i="16"/>
  <c r="AL391" i="16"/>
  <c r="AM391" i="16" s="1"/>
  <c r="AJ392" i="16"/>
  <c r="W389" i="14"/>
  <c r="W392" i="16"/>
  <c r="T401" i="20" l="1"/>
  <c r="V401" i="20" s="1"/>
  <c r="G402" i="20"/>
  <c r="K402" i="17"/>
  <c r="P402" i="17" s="1"/>
  <c r="N402" i="17"/>
  <c r="H380" i="19"/>
  <c r="AD392" i="16"/>
  <c r="Y392" i="16"/>
  <c r="Z392" i="16" s="1"/>
  <c r="AE392" i="16" s="1"/>
  <c r="AA392" i="16"/>
  <c r="AB392" i="16"/>
  <c r="X392" i="16"/>
  <c r="U402" i="20" l="1"/>
  <c r="H402" i="20"/>
  <c r="W401" i="20"/>
  <c r="X401" i="20" s="1"/>
  <c r="Y401" i="20"/>
  <c r="Q402" i="17"/>
  <c r="R402" i="17" s="1"/>
  <c r="S402" i="17" s="1"/>
  <c r="L380" i="19"/>
  <c r="J380" i="19"/>
  <c r="O380" i="19"/>
  <c r="M380" i="19"/>
  <c r="I380" i="19"/>
  <c r="AC392" i="16"/>
  <c r="AF392" i="16" s="1"/>
  <c r="AG392" i="16" s="1"/>
  <c r="AH392" i="16" s="1"/>
  <c r="J402" i="20" l="1"/>
  <c r="M402" i="20"/>
  <c r="O402" i="20"/>
  <c r="I402" i="20"/>
  <c r="L402" i="20"/>
  <c r="N402" i="20" s="1"/>
  <c r="T402" i="17"/>
  <c r="V402" i="17" s="1"/>
  <c r="G403" i="17"/>
  <c r="K380" i="19"/>
  <c r="P380" i="19" s="1"/>
  <c r="Q380" i="19" s="1"/>
  <c r="R380" i="19" s="1"/>
  <c r="S380" i="19" s="1"/>
  <c r="N380" i="19"/>
  <c r="AI392" i="16"/>
  <c r="AK392" i="16" s="1"/>
  <c r="V393" i="16"/>
  <c r="K402" i="20" l="1"/>
  <c r="P402" i="20" s="1"/>
  <c r="Q402" i="20" s="1"/>
  <c r="R402" i="20" s="1"/>
  <c r="S402" i="20" s="1"/>
  <c r="H403" i="17"/>
  <c r="U403" i="17"/>
  <c r="Y402" i="17"/>
  <c r="W402" i="17"/>
  <c r="X402" i="17" s="1"/>
  <c r="T380" i="19"/>
  <c r="V380" i="19" s="1"/>
  <c r="W380" i="19" s="1"/>
  <c r="G381" i="19"/>
  <c r="U381" i="19" s="1"/>
  <c r="AJ393" i="16"/>
  <c r="W393" i="16"/>
  <c r="W390" i="14"/>
  <c r="AL392" i="16"/>
  <c r="AM392" i="16" s="1"/>
  <c r="AN392" i="16"/>
  <c r="T402" i="20" l="1"/>
  <c r="V402" i="20" s="1"/>
  <c r="G403" i="20"/>
  <c r="L403" i="17"/>
  <c r="M403" i="17"/>
  <c r="O403" i="17"/>
  <c r="J403" i="17"/>
  <c r="I403" i="17"/>
  <c r="H381" i="19"/>
  <c r="Y380" i="19"/>
  <c r="X380" i="19"/>
  <c r="Y393" i="16"/>
  <c r="AB393" i="16"/>
  <c r="AD393" i="16"/>
  <c r="X393" i="16"/>
  <c r="AA393" i="16"/>
  <c r="K403" i="17" l="1"/>
  <c r="U403" i="20"/>
  <c r="H403" i="20"/>
  <c r="W402" i="20"/>
  <c r="X402" i="20" s="1"/>
  <c r="Y402" i="20"/>
  <c r="N403" i="17"/>
  <c r="P403" i="17"/>
  <c r="Q403" i="17" s="1"/>
  <c r="R403" i="17" s="1"/>
  <c r="S403" i="17" s="1"/>
  <c r="L381" i="19"/>
  <c r="O381" i="19"/>
  <c r="I381" i="19"/>
  <c r="J381" i="19"/>
  <c r="M381" i="19"/>
  <c r="AC393" i="16"/>
  <c r="Z393" i="16"/>
  <c r="AE393" i="16" s="1"/>
  <c r="AF393" i="16" s="1"/>
  <c r="AG393" i="16" s="1"/>
  <c r="AH393" i="16" s="1"/>
  <c r="O403" i="20" l="1"/>
  <c r="J403" i="20"/>
  <c r="M403" i="20"/>
  <c r="I403" i="20"/>
  <c r="L403" i="20"/>
  <c r="T403" i="17"/>
  <c r="V403" i="17" s="1"/>
  <c r="G404" i="17"/>
  <c r="K381" i="19"/>
  <c r="P381" i="19" s="1"/>
  <c r="N381" i="19"/>
  <c r="V394" i="16"/>
  <c r="AI393" i="16"/>
  <c r="AK393" i="16" s="1"/>
  <c r="K403" i="20" l="1"/>
  <c r="P403" i="20" s="1"/>
  <c r="Q403" i="20" s="1"/>
  <c r="R403" i="20" s="1"/>
  <c r="S403" i="20" s="1"/>
  <c r="N403" i="20"/>
  <c r="U404" i="17"/>
  <c r="H404" i="17"/>
  <c r="W403" i="17"/>
  <c r="X403" i="17" s="1"/>
  <c r="Y403" i="17"/>
  <c r="Q381" i="19"/>
  <c r="R381" i="19" s="1"/>
  <c r="S381" i="19" s="1"/>
  <c r="AL393" i="16"/>
  <c r="AM393" i="16" s="1"/>
  <c r="AN393" i="16"/>
  <c r="AJ394" i="16"/>
  <c r="W391" i="14"/>
  <c r="W394" i="16"/>
  <c r="T403" i="20" l="1"/>
  <c r="V403" i="20" s="1"/>
  <c r="G404" i="20"/>
  <c r="I404" i="17"/>
  <c r="L404" i="17"/>
  <c r="J404" i="17"/>
  <c r="O404" i="17"/>
  <c r="M404" i="17"/>
  <c r="T381" i="19"/>
  <c r="V381" i="19" s="1"/>
  <c r="W381" i="19" s="1"/>
  <c r="G382" i="19"/>
  <c r="U382" i="19" s="1"/>
  <c r="Y394" i="16"/>
  <c r="AA394" i="16"/>
  <c r="AC394" i="16" s="1"/>
  <c r="AD394" i="16"/>
  <c r="X394" i="16"/>
  <c r="AB394" i="16"/>
  <c r="U404" i="20" l="1"/>
  <c r="H404" i="20"/>
  <c r="K404" i="17"/>
  <c r="P404" i="17" s="1"/>
  <c r="W403" i="20"/>
  <c r="X403" i="20" s="1"/>
  <c r="Y403" i="20"/>
  <c r="N404" i="17"/>
  <c r="H382" i="19"/>
  <c r="X381" i="19"/>
  <c r="Y381" i="19"/>
  <c r="Z394" i="16"/>
  <c r="AE394" i="16" s="1"/>
  <c r="AF394" i="16" s="1"/>
  <c r="AG394" i="16" s="1"/>
  <c r="AH394" i="16" s="1"/>
  <c r="O404" i="20" l="1"/>
  <c r="J404" i="20"/>
  <c r="I404" i="20"/>
  <c r="L404" i="20"/>
  <c r="N404" i="20" s="1"/>
  <c r="M404" i="20"/>
  <c r="Q404" i="17"/>
  <c r="R404" i="17" s="1"/>
  <c r="S404" i="17" s="1"/>
  <c r="T404" i="17" s="1"/>
  <c r="V404" i="17" s="1"/>
  <c r="I382" i="19"/>
  <c r="M382" i="19"/>
  <c r="J382" i="19"/>
  <c r="O382" i="19"/>
  <c r="L382" i="19"/>
  <c r="V395" i="16"/>
  <c r="AI394" i="16"/>
  <c r="AK394" i="16" s="1"/>
  <c r="AL394" i="16" s="1"/>
  <c r="AM394" i="16" s="1"/>
  <c r="AJ395" i="16"/>
  <c r="W395" i="16"/>
  <c r="W392" i="14"/>
  <c r="G405" i="17" l="1"/>
  <c r="H405" i="17" s="1"/>
  <c r="K404" i="20"/>
  <c r="P404" i="20" s="1"/>
  <c r="Q404" i="20" s="1"/>
  <c r="R404" i="20" s="1"/>
  <c r="S404" i="20" s="1"/>
  <c r="U405" i="17"/>
  <c r="Y404" i="17"/>
  <c r="W404" i="17"/>
  <c r="X404" i="17" s="1"/>
  <c r="K382" i="19"/>
  <c r="P382" i="19" s="1"/>
  <c r="N382" i="19"/>
  <c r="AN394" i="16"/>
  <c r="Y395" i="16"/>
  <c r="AB395" i="16"/>
  <c r="AA395" i="16"/>
  <c r="AC395" i="16" s="1"/>
  <c r="AD395" i="16"/>
  <c r="X395" i="16"/>
  <c r="T404" i="20" l="1"/>
  <c r="V404" i="20" s="1"/>
  <c r="G405" i="20"/>
  <c r="M405" i="17"/>
  <c r="O405" i="17"/>
  <c r="J405" i="17"/>
  <c r="I405" i="17"/>
  <c r="L405" i="17"/>
  <c r="Q382" i="19"/>
  <c r="R382" i="19" s="1"/>
  <c r="S382" i="19" s="1"/>
  <c r="T382" i="19" s="1"/>
  <c r="V382" i="19" s="1"/>
  <c r="W382" i="19" s="1"/>
  <c r="Z395" i="16"/>
  <c r="AE395" i="16" s="1"/>
  <c r="AF395" i="16" s="1"/>
  <c r="AG395" i="16" s="1"/>
  <c r="AH395" i="16" s="1"/>
  <c r="K405" i="17" l="1"/>
  <c r="P405" i="17" s="1"/>
  <c r="U405" i="20"/>
  <c r="H405" i="20"/>
  <c r="W404" i="20"/>
  <c r="X404" i="20" s="1"/>
  <c r="Y404" i="20"/>
  <c r="G383" i="19"/>
  <c r="U383" i="19" s="1"/>
  <c r="N405" i="17"/>
  <c r="Q405" i="17" s="1"/>
  <c r="R405" i="17" s="1"/>
  <c r="S405" i="17" s="1"/>
  <c r="Y382" i="19"/>
  <c r="X382" i="19"/>
  <c r="V396" i="16"/>
  <c r="AI395" i="16"/>
  <c r="AK395" i="16" s="1"/>
  <c r="I405" i="20" l="1"/>
  <c r="O405" i="20"/>
  <c r="J405" i="20"/>
  <c r="K405" i="20" s="1"/>
  <c r="P405" i="20" s="1"/>
  <c r="M405" i="20"/>
  <c r="L405" i="20"/>
  <c r="H383" i="19"/>
  <c r="T405" i="17"/>
  <c r="V405" i="17" s="1"/>
  <c r="G406" i="17"/>
  <c r="O383" i="19"/>
  <c r="I383" i="19"/>
  <c r="L383" i="19"/>
  <c r="J383" i="19"/>
  <c r="M383" i="19"/>
  <c r="AN395" i="16"/>
  <c r="AL395" i="16"/>
  <c r="AM395" i="16" s="1"/>
  <c r="AJ396" i="16"/>
  <c r="W396" i="16"/>
  <c r="W393" i="14"/>
  <c r="K383" i="19" l="1"/>
  <c r="N405" i="20"/>
  <c r="Q405" i="20" s="1"/>
  <c r="R405" i="20" s="1"/>
  <c r="S405" i="20" s="1"/>
  <c r="U406" i="17"/>
  <c r="H406" i="17"/>
  <c r="W405" i="17"/>
  <c r="X405" i="17" s="1"/>
  <c r="Y405" i="17"/>
  <c r="N383" i="19"/>
  <c r="P383" i="19"/>
  <c r="AB396" i="16"/>
  <c r="Y396" i="16"/>
  <c r="X396" i="16"/>
  <c r="AD396" i="16"/>
  <c r="AA396" i="16"/>
  <c r="T405" i="20" l="1"/>
  <c r="V405" i="20" s="1"/>
  <c r="G406" i="20"/>
  <c r="O406" i="17"/>
  <c r="L406" i="17"/>
  <c r="I406" i="17"/>
  <c r="M406" i="17"/>
  <c r="J406" i="17"/>
  <c r="Q383" i="19"/>
  <c r="R383" i="19" s="1"/>
  <c r="S383" i="19" s="1"/>
  <c r="G384" i="19" s="1"/>
  <c r="U384" i="19" s="1"/>
  <c r="Z396" i="16"/>
  <c r="AE396" i="16" s="1"/>
  <c r="AC396" i="16"/>
  <c r="U406" i="20" l="1"/>
  <c r="H406" i="20"/>
  <c r="W405" i="20"/>
  <c r="X405" i="20" s="1"/>
  <c r="Y405" i="20"/>
  <c r="T383" i="19"/>
  <c r="V383" i="19" s="1"/>
  <c r="W383" i="19" s="1"/>
  <c r="N406" i="17"/>
  <c r="K406" i="17"/>
  <c r="P406" i="17" s="1"/>
  <c r="H384" i="19"/>
  <c r="X383" i="19"/>
  <c r="Y383" i="19"/>
  <c r="AF396" i="16"/>
  <c r="AG396" i="16" s="1"/>
  <c r="AH396" i="16" s="1"/>
  <c r="V397" i="16"/>
  <c r="AI396" i="16"/>
  <c r="AK396" i="16" s="1"/>
  <c r="I406" i="20" l="1"/>
  <c r="L406" i="20"/>
  <c r="M406" i="20"/>
  <c r="J406" i="20"/>
  <c r="K406" i="20" s="1"/>
  <c r="O406" i="20"/>
  <c r="Q406" i="17"/>
  <c r="R406" i="17" s="1"/>
  <c r="S406" i="17" s="1"/>
  <c r="O384" i="19"/>
  <c r="M384" i="19"/>
  <c r="L384" i="19"/>
  <c r="J384" i="19"/>
  <c r="I384" i="19"/>
  <c r="AL396" i="16"/>
  <c r="AM396" i="16" s="1"/>
  <c r="AN396" i="16"/>
  <c r="AJ397" i="16"/>
  <c r="W397" i="16"/>
  <c r="W394" i="14"/>
  <c r="K384" i="19" l="1"/>
  <c r="P384" i="19" s="1"/>
  <c r="N406" i="20"/>
  <c r="P406" i="20"/>
  <c r="Q406" i="20" s="1"/>
  <c r="R406" i="20" s="1"/>
  <c r="S406" i="20" s="1"/>
  <c r="T406" i="17"/>
  <c r="V406" i="17" s="1"/>
  <c r="G407" i="17"/>
  <c r="N384" i="19"/>
  <c r="Q384" i="19" s="1"/>
  <c r="R384" i="19" s="1"/>
  <c r="Y397" i="16"/>
  <c r="AA397" i="16"/>
  <c r="X397" i="16"/>
  <c r="AB397" i="16"/>
  <c r="AD397" i="16"/>
  <c r="T406" i="20" l="1"/>
  <c r="V406" i="20" s="1"/>
  <c r="G407" i="20"/>
  <c r="H407" i="17"/>
  <c r="U407" i="17"/>
  <c r="W406" i="17"/>
  <c r="X406" i="17" s="1"/>
  <c r="Y406" i="17"/>
  <c r="S384" i="19"/>
  <c r="G385" i="19" s="1"/>
  <c r="U385" i="19" s="1"/>
  <c r="AC397" i="16"/>
  <c r="Z397" i="16"/>
  <c r="AE397" i="16" s="1"/>
  <c r="AF397" i="16" s="1"/>
  <c r="AG397" i="16" s="1"/>
  <c r="AH397" i="16" s="1"/>
  <c r="U407" i="20" l="1"/>
  <c r="H407" i="20"/>
  <c r="W406" i="20"/>
  <c r="X406" i="20" s="1"/>
  <c r="Y406" i="20"/>
  <c r="I407" i="17"/>
  <c r="M407" i="17"/>
  <c r="L407" i="17"/>
  <c r="N407" i="17" s="1"/>
  <c r="O407" i="17"/>
  <c r="J407" i="17"/>
  <c r="K407" i="17" s="1"/>
  <c r="H385" i="19"/>
  <c r="T384" i="19"/>
  <c r="V384" i="19" s="1"/>
  <c r="W384" i="19" s="1"/>
  <c r="V398" i="16"/>
  <c r="AI397" i="16"/>
  <c r="AK397" i="16" s="1"/>
  <c r="O407" i="20" l="1"/>
  <c r="I407" i="20"/>
  <c r="M407" i="20"/>
  <c r="L407" i="20"/>
  <c r="N407" i="20" s="1"/>
  <c r="J407" i="20"/>
  <c r="K407" i="20" s="1"/>
  <c r="P407" i="20" s="1"/>
  <c r="P407" i="17"/>
  <c r="Q407" i="17" s="1"/>
  <c r="R407" i="17" s="1"/>
  <c r="S407" i="17" s="1"/>
  <c r="Y384" i="19"/>
  <c r="X384" i="19"/>
  <c r="L385" i="19"/>
  <c r="N385" i="19" s="1"/>
  <c r="I385" i="19"/>
  <c r="J385" i="19"/>
  <c r="M385" i="19"/>
  <c r="O385" i="19"/>
  <c r="AL397" i="16"/>
  <c r="AM397" i="16" s="1"/>
  <c r="AN397" i="16"/>
  <c r="AJ398" i="16"/>
  <c r="W395" i="14"/>
  <c r="W398" i="16"/>
  <c r="Q407" i="20" l="1"/>
  <c r="R407" i="20" s="1"/>
  <c r="S407" i="20" s="1"/>
  <c r="K385" i="19"/>
  <c r="P385" i="19" s="1"/>
  <c r="Q385" i="19" s="1"/>
  <c r="R385" i="19" s="1"/>
  <c r="S385" i="19" s="1"/>
  <c r="T385" i="19" s="1"/>
  <c r="V385" i="19" s="1"/>
  <c r="W385" i="19" s="1"/>
  <c r="T407" i="17"/>
  <c r="V407" i="17" s="1"/>
  <c r="G408" i="17"/>
  <c r="AA398" i="16"/>
  <c r="AD398" i="16"/>
  <c r="Y398" i="16"/>
  <c r="Z398" i="16" s="1"/>
  <c r="AB398" i="16"/>
  <c r="X398" i="16"/>
  <c r="T407" i="20" l="1"/>
  <c r="V407" i="20" s="1"/>
  <c r="G408" i="20"/>
  <c r="U408" i="17"/>
  <c r="H408" i="17"/>
  <c r="Y407" i="17"/>
  <c r="W407" i="17"/>
  <c r="X407" i="17" s="1"/>
  <c r="X385" i="19"/>
  <c r="Y385" i="19"/>
  <c r="G386" i="19"/>
  <c r="U386" i="19" s="1"/>
  <c r="AE398" i="16"/>
  <c r="AC398" i="16"/>
  <c r="U408" i="20" l="1"/>
  <c r="H408" i="20"/>
  <c r="W407" i="20"/>
  <c r="X407" i="20" s="1"/>
  <c r="Y407" i="20"/>
  <c r="O408" i="17"/>
  <c r="I408" i="17"/>
  <c r="L408" i="17"/>
  <c r="M408" i="17"/>
  <c r="J408" i="17"/>
  <c r="H386" i="19"/>
  <c r="AF398" i="16"/>
  <c r="AG398" i="16" s="1"/>
  <c r="AH398" i="16" s="1"/>
  <c r="K408" i="17" l="1"/>
  <c r="J408" i="20"/>
  <c r="I408" i="20"/>
  <c r="O408" i="20"/>
  <c r="M408" i="20"/>
  <c r="L408" i="20"/>
  <c r="N408" i="20" s="1"/>
  <c r="N408" i="17"/>
  <c r="P408" i="17"/>
  <c r="M386" i="19"/>
  <c r="I386" i="19"/>
  <c r="O386" i="19"/>
  <c r="J386" i="19"/>
  <c r="L386" i="19"/>
  <c r="V399" i="16"/>
  <c r="AI398" i="16"/>
  <c r="AK398" i="16" s="1"/>
  <c r="K408" i="20" l="1"/>
  <c r="P408" i="20" s="1"/>
  <c r="Q408" i="20" s="1"/>
  <c r="R408" i="20" s="1"/>
  <c r="S408" i="20" s="1"/>
  <c r="K386" i="19"/>
  <c r="P386" i="19"/>
  <c r="Q408" i="17"/>
  <c r="R408" i="17" s="1"/>
  <c r="S408" i="17" s="1"/>
  <c r="N386" i="19"/>
  <c r="AN398" i="16"/>
  <c r="AL398" i="16"/>
  <c r="AM398" i="16" s="1"/>
  <c r="AJ399" i="16"/>
  <c r="W399" i="16"/>
  <c r="W396" i="14"/>
  <c r="Q386" i="19" l="1"/>
  <c r="R386" i="19" s="1"/>
  <c r="S386" i="19" s="1"/>
  <c r="T408" i="20"/>
  <c r="V408" i="20" s="1"/>
  <c r="G409" i="20"/>
  <c r="T408" i="17"/>
  <c r="V408" i="17" s="1"/>
  <c r="G409" i="17"/>
  <c r="T386" i="19"/>
  <c r="V386" i="19" s="1"/>
  <c r="W386" i="19" s="1"/>
  <c r="G387" i="19"/>
  <c r="U387" i="19" s="1"/>
  <c r="AA399" i="16"/>
  <c r="Y399" i="16"/>
  <c r="Z399" i="16" s="1"/>
  <c r="AB399" i="16"/>
  <c r="AD399" i="16"/>
  <c r="AE399" i="16" s="1"/>
  <c r="X399" i="16"/>
  <c r="H409" i="20" l="1"/>
  <c r="U409" i="20"/>
  <c r="W408" i="20"/>
  <c r="X408" i="20" s="1"/>
  <c r="Y408" i="20"/>
  <c r="H409" i="17"/>
  <c r="U409" i="17"/>
  <c r="Y408" i="17"/>
  <c r="W408" i="17"/>
  <c r="X408" i="17" s="1"/>
  <c r="H387" i="19"/>
  <c r="Y386" i="19"/>
  <c r="X386" i="19"/>
  <c r="AC399" i="16"/>
  <c r="AF399" i="16" s="1"/>
  <c r="AG399" i="16" s="1"/>
  <c r="AH399" i="16" s="1"/>
  <c r="L409" i="20" l="1"/>
  <c r="I409" i="20"/>
  <c r="M409" i="20"/>
  <c r="J409" i="20"/>
  <c r="O409" i="20"/>
  <c r="O409" i="17"/>
  <c r="J409" i="17"/>
  <c r="I409" i="17"/>
  <c r="M409" i="17"/>
  <c r="L409" i="17"/>
  <c r="M387" i="19"/>
  <c r="L387" i="19"/>
  <c r="I387" i="19"/>
  <c r="O387" i="19"/>
  <c r="J387" i="19"/>
  <c r="V400" i="16"/>
  <c r="AI399" i="16"/>
  <c r="AK399" i="16" s="1"/>
  <c r="N409" i="17" l="1"/>
  <c r="N409" i="20"/>
  <c r="N387" i="19"/>
  <c r="K409" i="20"/>
  <c r="P409" i="20" s="1"/>
  <c r="Q409" i="20" s="1"/>
  <c r="R409" i="20" s="1"/>
  <c r="S409" i="20" s="1"/>
  <c r="K409" i="17"/>
  <c r="P409" i="17" s="1"/>
  <c r="Q409" i="17" s="1"/>
  <c r="R409" i="17" s="1"/>
  <c r="S409" i="17" s="1"/>
  <c r="K387" i="19"/>
  <c r="P387" i="19" s="1"/>
  <c r="Q387" i="19" s="1"/>
  <c r="R387" i="19" s="1"/>
  <c r="S387" i="19" s="1"/>
  <c r="AN399" i="16"/>
  <c r="AL399" i="16"/>
  <c r="AM399" i="16" s="1"/>
  <c r="AJ400" i="16"/>
  <c r="W400" i="16"/>
  <c r="W397" i="14"/>
  <c r="T409" i="20" l="1"/>
  <c r="V409" i="20" s="1"/>
  <c r="G410" i="20"/>
  <c r="T409" i="17"/>
  <c r="V409" i="17" s="1"/>
  <c r="G410" i="17"/>
  <c r="T387" i="19"/>
  <c r="V387" i="19" s="1"/>
  <c r="W387" i="19" s="1"/>
  <c r="G388" i="19"/>
  <c r="U388" i="19" s="1"/>
  <c r="AA400" i="16"/>
  <c r="X400" i="16"/>
  <c r="AD400" i="16"/>
  <c r="Y400" i="16"/>
  <c r="AB400" i="16"/>
  <c r="U410" i="20" l="1"/>
  <c r="H410" i="20"/>
  <c r="W409" i="20"/>
  <c r="X409" i="20" s="1"/>
  <c r="Y409" i="20"/>
  <c r="H410" i="17"/>
  <c r="U410" i="17"/>
  <c r="W409" i="17"/>
  <c r="X409" i="17" s="1"/>
  <c r="Y409" i="17"/>
  <c r="H388" i="19"/>
  <c r="X387" i="19"/>
  <c r="Y387" i="19"/>
  <c r="Z400" i="16"/>
  <c r="AE400" i="16" s="1"/>
  <c r="AC400" i="16"/>
  <c r="AF400" i="16" s="1"/>
  <c r="AG400" i="16" s="1"/>
  <c r="AH400" i="16" s="1"/>
  <c r="L410" i="20" l="1"/>
  <c r="J410" i="20"/>
  <c r="K410" i="20" s="1"/>
  <c r="I410" i="20"/>
  <c r="O410" i="20"/>
  <c r="M410" i="20"/>
  <c r="O410" i="17"/>
  <c r="L410" i="17"/>
  <c r="J410" i="17"/>
  <c r="I410" i="17"/>
  <c r="M410" i="17"/>
  <c r="J388" i="19"/>
  <c r="O388" i="19"/>
  <c r="I388" i="19"/>
  <c r="M388" i="19"/>
  <c r="L388" i="19"/>
  <c r="V401" i="16"/>
  <c r="AI400" i="16"/>
  <c r="AK400" i="16" s="1"/>
  <c r="P410" i="20" l="1"/>
  <c r="K410" i="17"/>
  <c r="N410" i="20"/>
  <c r="N410" i="17"/>
  <c r="P410" i="17"/>
  <c r="N388" i="19"/>
  <c r="K388" i="19"/>
  <c r="P388" i="19" s="1"/>
  <c r="Q388" i="19" s="1"/>
  <c r="R388" i="19" s="1"/>
  <c r="AL400" i="16"/>
  <c r="AM400" i="16" s="1"/>
  <c r="AN400" i="16"/>
  <c r="AJ401" i="16"/>
  <c r="W401" i="16"/>
  <c r="W398" i="14"/>
  <c r="Q410" i="20" l="1"/>
  <c r="R410" i="20" s="1"/>
  <c r="S410" i="20" s="1"/>
  <c r="Q410" i="17"/>
  <c r="R410" i="17" s="1"/>
  <c r="S410" i="17" s="1"/>
  <c r="S388" i="19"/>
  <c r="G389" i="19" s="1"/>
  <c r="U389" i="19" s="1"/>
  <c r="AD401" i="16"/>
  <c r="AB401" i="16"/>
  <c r="X401" i="16"/>
  <c r="Y401" i="16"/>
  <c r="Z401" i="16" s="1"/>
  <c r="AE401" i="16" s="1"/>
  <c r="AA401" i="16"/>
  <c r="T410" i="20" l="1"/>
  <c r="V410" i="20" s="1"/>
  <c r="G411" i="20"/>
  <c r="T410" i="17"/>
  <c r="V410" i="17" s="1"/>
  <c r="G411" i="17"/>
  <c r="H389" i="19"/>
  <c r="T388" i="19"/>
  <c r="V388" i="19" s="1"/>
  <c r="W388" i="19" s="1"/>
  <c r="AC401" i="16"/>
  <c r="AF401" i="16" s="1"/>
  <c r="AG401" i="16" s="1"/>
  <c r="AH401" i="16" s="1"/>
  <c r="U411" i="20" l="1"/>
  <c r="H411" i="20"/>
  <c r="W410" i="20"/>
  <c r="X410" i="20" s="1"/>
  <c r="Y410" i="20"/>
  <c r="H411" i="17"/>
  <c r="U411" i="17"/>
  <c r="Y410" i="17"/>
  <c r="W410" i="17"/>
  <c r="X410" i="17" s="1"/>
  <c r="X388" i="19"/>
  <c r="Y388" i="19"/>
  <c r="M389" i="19"/>
  <c r="J389" i="19"/>
  <c r="K389" i="19" s="1"/>
  <c r="O389" i="19"/>
  <c r="L389" i="19"/>
  <c r="I389" i="19"/>
  <c r="V402" i="16"/>
  <c r="AI401" i="16"/>
  <c r="AK401" i="16" s="1"/>
  <c r="L411" i="20" l="1"/>
  <c r="O411" i="20"/>
  <c r="J411" i="20"/>
  <c r="K411" i="20" s="1"/>
  <c r="P411" i="20" s="1"/>
  <c r="I411" i="20"/>
  <c r="M411" i="20"/>
  <c r="M411" i="17"/>
  <c r="L411" i="17"/>
  <c r="O411" i="17"/>
  <c r="J411" i="17"/>
  <c r="I411" i="17"/>
  <c r="N389" i="19"/>
  <c r="P389" i="19"/>
  <c r="AL401" i="16"/>
  <c r="AM401" i="16" s="1"/>
  <c r="AN401" i="16"/>
  <c r="AJ402" i="16"/>
  <c r="W402" i="16"/>
  <c r="W399" i="14"/>
  <c r="K411" i="17" l="1"/>
  <c r="N411" i="20"/>
  <c r="Q411" i="20" s="1"/>
  <c r="R411" i="20" s="1"/>
  <c r="S411" i="20" s="1"/>
  <c r="P411" i="17"/>
  <c r="N411" i="17"/>
  <c r="Q389" i="19"/>
  <c r="R389" i="19" s="1"/>
  <c r="S389" i="19" s="1"/>
  <c r="T389" i="19" s="1"/>
  <c r="V389" i="19" s="1"/>
  <c r="W389" i="19" s="1"/>
  <c r="Y402" i="16"/>
  <c r="AA402" i="16"/>
  <c r="AB402" i="16"/>
  <c r="X402" i="16"/>
  <c r="AD402" i="16"/>
  <c r="Q411" i="17" l="1"/>
  <c r="R411" i="17" s="1"/>
  <c r="S411" i="17" s="1"/>
  <c r="T411" i="20"/>
  <c r="V411" i="20" s="1"/>
  <c r="G412" i="20"/>
  <c r="G390" i="19"/>
  <c r="U390" i="19" s="1"/>
  <c r="T411" i="17"/>
  <c r="V411" i="17" s="1"/>
  <c r="G412" i="17"/>
  <c r="X389" i="19"/>
  <c r="Y389" i="19"/>
  <c r="AC402" i="16"/>
  <c r="Z402" i="16"/>
  <c r="AE402" i="16" s="1"/>
  <c r="AF402" i="16" s="1"/>
  <c r="AG402" i="16" s="1"/>
  <c r="AH402" i="16" s="1"/>
  <c r="H412" i="20" l="1"/>
  <c r="U412" i="20"/>
  <c r="H390" i="19"/>
  <c r="W411" i="20"/>
  <c r="X411" i="20" s="1"/>
  <c r="Y411" i="20"/>
  <c r="H412" i="17"/>
  <c r="U412" i="17"/>
  <c r="Y411" i="17"/>
  <c r="W411" i="17"/>
  <c r="X411" i="17" s="1"/>
  <c r="J390" i="19"/>
  <c r="L390" i="19"/>
  <c r="N390" i="19" s="1"/>
  <c r="I390" i="19"/>
  <c r="O390" i="19"/>
  <c r="M390" i="19"/>
  <c r="V403" i="16"/>
  <c r="AI402" i="16"/>
  <c r="AK402" i="16" s="1"/>
  <c r="L412" i="20" l="1"/>
  <c r="I412" i="20"/>
  <c r="M412" i="20"/>
  <c r="J412" i="20"/>
  <c r="O412" i="20"/>
  <c r="I412" i="17"/>
  <c r="L412" i="17"/>
  <c r="M412" i="17"/>
  <c r="J412" i="17"/>
  <c r="O412" i="17"/>
  <c r="K390" i="19"/>
  <c r="P390" i="19" s="1"/>
  <c r="Q390" i="19" s="1"/>
  <c r="R390" i="19" s="1"/>
  <c r="S390" i="19" s="1"/>
  <c r="AN402" i="16"/>
  <c r="AL402" i="16"/>
  <c r="AM402" i="16" s="1"/>
  <c r="AJ403" i="16"/>
  <c r="W400" i="14"/>
  <c r="W403" i="16"/>
  <c r="N412" i="17" l="1"/>
  <c r="N412" i="20"/>
  <c r="K412" i="20"/>
  <c r="P412" i="20" s="1"/>
  <c r="Q412" i="20" s="1"/>
  <c r="R412" i="20" s="1"/>
  <c r="S412" i="20" s="1"/>
  <c r="K412" i="17"/>
  <c r="P412" i="17" s="1"/>
  <c r="Q412" i="17" s="1"/>
  <c r="R412" i="17" s="1"/>
  <c r="S412" i="17" s="1"/>
  <c r="T390" i="19"/>
  <c r="V390" i="19" s="1"/>
  <c r="W390" i="19" s="1"/>
  <c r="G391" i="19"/>
  <c r="U391" i="19" s="1"/>
  <c r="Y403" i="16"/>
  <c r="X403" i="16"/>
  <c r="AD403" i="16"/>
  <c r="AA403" i="16"/>
  <c r="AB403" i="16"/>
  <c r="T412" i="20" l="1"/>
  <c r="V412" i="20" s="1"/>
  <c r="G413" i="20"/>
  <c r="T412" i="17"/>
  <c r="V412" i="17" s="1"/>
  <c r="G413" i="17"/>
  <c r="H391" i="19"/>
  <c r="Y390" i="19"/>
  <c r="X390" i="19"/>
  <c r="Z403" i="16"/>
  <c r="AE403" i="16" s="1"/>
  <c r="AC403" i="16"/>
  <c r="U413" i="20" l="1"/>
  <c r="H413" i="20"/>
  <c r="W412" i="20"/>
  <c r="X412" i="20" s="1"/>
  <c r="Y412" i="20"/>
  <c r="H413" i="17"/>
  <c r="U413" i="17"/>
  <c r="Y412" i="17"/>
  <c r="W412" i="17"/>
  <c r="X412" i="17" s="1"/>
  <c r="J391" i="19"/>
  <c r="O391" i="19"/>
  <c r="L391" i="19"/>
  <c r="I391" i="19"/>
  <c r="M391" i="19"/>
  <c r="AF403" i="16"/>
  <c r="AG403" i="16" s="1"/>
  <c r="AH403" i="16" s="1"/>
  <c r="V404" i="16"/>
  <c r="AI403" i="16"/>
  <c r="AK403" i="16" s="1"/>
  <c r="I413" i="20" l="1"/>
  <c r="L413" i="20"/>
  <c r="M413" i="20"/>
  <c r="J413" i="20"/>
  <c r="K413" i="20" s="1"/>
  <c r="P413" i="20" s="1"/>
  <c r="O413" i="20"/>
  <c r="N391" i="19"/>
  <c r="L413" i="17"/>
  <c r="I413" i="17"/>
  <c r="M413" i="17"/>
  <c r="O413" i="17"/>
  <c r="J413" i="17"/>
  <c r="K391" i="19"/>
  <c r="P391" i="19" s="1"/>
  <c r="Q391" i="19" s="1"/>
  <c r="R391" i="19" s="1"/>
  <c r="S391" i="19" s="1"/>
  <c r="AL403" i="16"/>
  <c r="AM403" i="16" s="1"/>
  <c r="AN403" i="16"/>
  <c r="AJ404" i="16"/>
  <c r="W404" i="16"/>
  <c r="W401" i="14"/>
  <c r="N413" i="20" l="1"/>
  <c r="Q413" i="20" s="1"/>
  <c r="R413" i="20" s="1"/>
  <c r="S413" i="20" s="1"/>
  <c r="N413" i="17"/>
  <c r="K413" i="17"/>
  <c r="P413" i="17" s="1"/>
  <c r="Q413" i="17" s="1"/>
  <c r="R413" i="17" s="1"/>
  <c r="S413" i="17" s="1"/>
  <c r="T391" i="19"/>
  <c r="V391" i="19" s="1"/>
  <c r="W391" i="19" s="1"/>
  <c r="G392" i="19"/>
  <c r="U392" i="19" s="1"/>
  <c r="X404" i="16"/>
  <c r="Y404" i="16"/>
  <c r="Z404" i="16" s="1"/>
  <c r="AD404" i="16"/>
  <c r="AA404" i="16"/>
  <c r="AB404" i="16"/>
  <c r="T413" i="20" l="1"/>
  <c r="V413" i="20" s="1"/>
  <c r="G414" i="20"/>
  <c r="T413" i="17"/>
  <c r="V413" i="17" s="1"/>
  <c r="G414" i="17"/>
  <c r="H392" i="19"/>
  <c r="Y391" i="19"/>
  <c r="X391" i="19"/>
  <c r="AC404" i="16"/>
  <c r="AE404" i="16"/>
  <c r="AF404" i="16" s="1"/>
  <c r="AG404" i="16" s="1"/>
  <c r="AH404" i="16" s="1"/>
  <c r="U414" i="20" l="1"/>
  <c r="H414" i="20"/>
  <c r="W413" i="20"/>
  <c r="X413" i="20" s="1"/>
  <c r="Y413" i="20"/>
  <c r="U414" i="17"/>
  <c r="H414" i="17"/>
  <c r="W413" i="17"/>
  <c r="X413" i="17" s="1"/>
  <c r="Y413" i="17"/>
  <c r="I392" i="19"/>
  <c r="M392" i="19"/>
  <c r="L392" i="19"/>
  <c r="O392" i="19"/>
  <c r="J392" i="19"/>
  <c r="K392" i="19" s="1"/>
  <c r="V405" i="16"/>
  <c r="AI404" i="16"/>
  <c r="AK404" i="16" s="1"/>
  <c r="M414" i="20" l="1"/>
  <c r="L414" i="20"/>
  <c r="O414" i="20"/>
  <c r="J414" i="20"/>
  <c r="K414" i="20" s="1"/>
  <c r="P414" i="20" s="1"/>
  <c r="I414" i="20"/>
  <c r="O414" i="17"/>
  <c r="I414" i="17"/>
  <c r="L414" i="17"/>
  <c r="J414" i="17"/>
  <c r="M414" i="17"/>
  <c r="N392" i="19"/>
  <c r="P392" i="19"/>
  <c r="Q392" i="19" s="1"/>
  <c r="R392" i="19" s="1"/>
  <c r="AN404" i="16"/>
  <c r="AL404" i="16"/>
  <c r="AM404" i="16" s="1"/>
  <c r="AJ405" i="16"/>
  <c r="W402" i="14"/>
  <c r="W405" i="16"/>
  <c r="K414" i="17" l="1"/>
  <c r="N414" i="20"/>
  <c r="Q414" i="20" s="1"/>
  <c r="R414" i="20" s="1"/>
  <c r="S414" i="20" s="1"/>
  <c r="N414" i="17"/>
  <c r="P414" i="17"/>
  <c r="S392" i="19"/>
  <c r="T392" i="19" s="1"/>
  <c r="V392" i="19" s="1"/>
  <c r="W392" i="19" s="1"/>
  <c r="AB405" i="16"/>
  <c r="AD405" i="16"/>
  <c r="Y405" i="16"/>
  <c r="X405" i="16"/>
  <c r="AA405" i="16"/>
  <c r="T414" i="20" l="1"/>
  <c r="V414" i="20" s="1"/>
  <c r="G415" i="20"/>
  <c r="Q414" i="17"/>
  <c r="R414" i="17" s="1"/>
  <c r="S414" i="17" s="1"/>
  <c r="G415" i="17" s="1"/>
  <c r="X392" i="19"/>
  <c r="Y392" i="19"/>
  <c r="G393" i="19"/>
  <c r="U393" i="19" s="1"/>
  <c r="Z405" i="16"/>
  <c r="AE405" i="16" s="1"/>
  <c r="AC405" i="16"/>
  <c r="AF405" i="16" s="1"/>
  <c r="AG405" i="16" s="1"/>
  <c r="AH405" i="16" s="1"/>
  <c r="T414" i="17" l="1"/>
  <c r="V414" i="17" s="1"/>
  <c r="U415" i="20"/>
  <c r="H415" i="20"/>
  <c r="W414" i="20"/>
  <c r="X414" i="20" s="1"/>
  <c r="Y414" i="20"/>
  <c r="U415" i="17"/>
  <c r="H415" i="17"/>
  <c r="Y414" i="17"/>
  <c r="W414" i="17"/>
  <c r="X414" i="17" s="1"/>
  <c r="H393" i="19"/>
  <c r="V406" i="16"/>
  <c r="AI405" i="16"/>
  <c r="AK405" i="16" s="1"/>
  <c r="M415" i="20" l="1"/>
  <c r="I415" i="20"/>
  <c r="O415" i="20"/>
  <c r="J415" i="20"/>
  <c r="K415" i="20" s="1"/>
  <c r="L415" i="20"/>
  <c r="I415" i="17"/>
  <c r="M415" i="17"/>
  <c r="O415" i="17"/>
  <c r="J415" i="17"/>
  <c r="L415" i="17"/>
  <c r="L393" i="19"/>
  <c r="J393" i="19"/>
  <c r="I393" i="19"/>
  <c r="M393" i="19"/>
  <c r="O393" i="19"/>
  <c r="AN405" i="16"/>
  <c r="AL405" i="16"/>
  <c r="AM405" i="16" s="1"/>
  <c r="AJ406" i="16"/>
  <c r="W403" i="14"/>
  <c r="W406" i="16"/>
  <c r="P415" i="20" l="1"/>
  <c r="K415" i="17"/>
  <c r="P415" i="17" s="1"/>
  <c r="N415" i="20"/>
  <c r="N415" i="17"/>
  <c r="Q415" i="17" s="1"/>
  <c r="R415" i="17" s="1"/>
  <c r="S415" i="17" s="1"/>
  <c r="K393" i="19"/>
  <c r="P393" i="19" s="1"/>
  <c r="N393" i="19"/>
  <c r="AB406" i="16"/>
  <c r="X406" i="16"/>
  <c r="AD406" i="16"/>
  <c r="Y406" i="16"/>
  <c r="AA406" i="16"/>
  <c r="Q415" i="20" l="1"/>
  <c r="R415" i="20" s="1"/>
  <c r="S415" i="20" s="1"/>
  <c r="T415" i="17"/>
  <c r="V415" i="17" s="1"/>
  <c r="G416" i="17"/>
  <c r="Q393" i="19"/>
  <c r="R393" i="19" s="1"/>
  <c r="S393" i="19" s="1"/>
  <c r="AC406" i="16"/>
  <c r="Z406" i="16"/>
  <c r="AE406" i="16" s="1"/>
  <c r="AF406" i="16" s="1"/>
  <c r="AG406" i="16" s="1"/>
  <c r="AH406" i="16" s="1"/>
  <c r="T415" i="20" l="1"/>
  <c r="V415" i="20" s="1"/>
  <c r="G416" i="20"/>
  <c r="H416" i="17"/>
  <c r="U416" i="17"/>
  <c r="Y415" i="17"/>
  <c r="W415" i="17"/>
  <c r="X415" i="17" s="1"/>
  <c r="T393" i="19"/>
  <c r="V393" i="19" s="1"/>
  <c r="W393" i="19" s="1"/>
  <c r="G394" i="19"/>
  <c r="U394" i="19" s="1"/>
  <c r="V407" i="16"/>
  <c r="AI406" i="16"/>
  <c r="AK406" i="16" s="1"/>
  <c r="U416" i="20" l="1"/>
  <c r="H416" i="20"/>
  <c r="W415" i="20"/>
  <c r="X415" i="20" s="1"/>
  <c r="Y415" i="20"/>
  <c r="J416" i="17"/>
  <c r="O416" i="17"/>
  <c r="I416" i="17"/>
  <c r="L416" i="17"/>
  <c r="M416" i="17"/>
  <c r="H394" i="19"/>
  <c r="Y393" i="19"/>
  <c r="X393" i="19"/>
  <c r="AN406" i="16"/>
  <c r="AL406" i="16"/>
  <c r="AM406" i="16" s="1"/>
  <c r="AJ407" i="16"/>
  <c r="W404" i="14"/>
  <c r="W407" i="16"/>
  <c r="N416" i="17" l="1"/>
  <c r="I416" i="20"/>
  <c r="O416" i="20"/>
  <c r="M416" i="20"/>
  <c r="J416" i="20"/>
  <c r="L416" i="20"/>
  <c r="K416" i="17"/>
  <c r="P416" i="17" s="1"/>
  <c r="Q416" i="17" s="1"/>
  <c r="R416" i="17" s="1"/>
  <c r="S416" i="17" s="1"/>
  <c r="I394" i="19"/>
  <c r="O394" i="19"/>
  <c r="P394" i="19" s="1"/>
  <c r="L394" i="19"/>
  <c r="M394" i="19"/>
  <c r="J394" i="19"/>
  <c r="K394" i="19" s="1"/>
  <c r="Y407" i="16"/>
  <c r="X407" i="16"/>
  <c r="AB407" i="16"/>
  <c r="AD407" i="16"/>
  <c r="AA407" i="16"/>
  <c r="N416" i="20" l="1"/>
  <c r="K416" i="20"/>
  <c r="P416" i="20" s="1"/>
  <c r="Q416" i="20" s="1"/>
  <c r="R416" i="20" s="1"/>
  <c r="S416" i="20" s="1"/>
  <c r="T416" i="17"/>
  <c r="V416" i="17" s="1"/>
  <c r="G417" i="17"/>
  <c r="N394" i="19"/>
  <c r="Q394" i="19"/>
  <c r="R394" i="19" s="1"/>
  <c r="S394" i="19" s="1"/>
  <c r="Z407" i="16"/>
  <c r="AE407" i="16" s="1"/>
  <c r="AC407" i="16"/>
  <c r="AF407" i="16" s="1"/>
  <c r="AG407" i="16" s="1"/>
  <c r="AH407" i="16" s="1"/>
  <c r="T416" i="20" l="1"/>
  <c r="V416" i="20" s="1"/>
  <c r="G417" i="20"/>
  <c r="H417" i="17"/>
  <c r="U417" i="17"/>
  <c r="W416" i="17"/>
  <c r="X416" i="17" s="1"/>
  <c r="Y416" i="17"/>
  <c r="T394" i="19"/>
  <c r="V394" i="19" s="1"/>
  <c r="W394" i="19" s="1"/>
  <c r="G395" i="19"/>
  <c r="U395" i="19" s="1"/>
  <c r="V408" i="16"/>
  <c r="AI407" i="16"/>
  <c r="AK407" i="16" s="1"/>
  <c r="U417" i="20" l="1"/>
  <c r="H417" i="20"/>
  <c r="W416" i="20"/>
  <c r="X416" i="20" s="1"/>
  <c r="Y416" i="20"/>
  <c r="M417" i="17"/>
  <c r="O417" i="17"/>
  <c r="J417" i="17"/>
  <c r="L417" i="17"/>
  <c r="I417" i="17"/>
  <c r="H395" i="19"/>
  <c r="Y394" i="19"/>
  <c r="X394" i="19"/>
  <c r="AL407" i="16"/>
  <c r="AM407" i="16" s="1"/>
  <c r="AN407" i="16"/>
  <c r="AJ408" i="16"/>
  <c r="W408" i="16"/>
  <c r="W405" i="14"/>
  <c r="O417" i="20" l="1"/>
  <c r="J417" i="20"/>
  <c r="K417" i="20" s="1"/>
  <c r="P417" i="20" s="1"/>
  <c r="M417" i="20"/>
  <c r="L417" i="20"/>
  <c r="N417" i="20" s="1"/>
  <c r="I417" i="20"/>
  <c r="K417" i="17"/>
  <c r="P417" i="17" s="1"/>
  <c r="N417" i="17"/>
  <c r="Q417" i="17"/>
  <c r="R417" i="17" s="1"/>
  <c r="S417" i="17" s="1"/>
  <c r="O395" i="19"/>
  <c r="M395" i="19"/>
  <c r="J395" i="19"/>
  <c r="L395" i="19"/>
  <c r="I395" i="19"/>
  <c r="Y408" i="16"/>
  <c r="AB408" i="16"/>
  <c r="X408" i="16"/>
  <c r="AD408" i="16"/>
  <c r="AA408" i="16"/>
  <c r="Q417" i="20" l="1"/>
  <c r="R417" i="20" s="1"/>
  <c r="S417" i="20" s="1"/>
  <c r="N395" i="19"/>
  <c r="T417" i="17"/>
  <c r="V417" i="17" s="1"/>
  <c r="G418" i="17"/>
  <c r="K395" i="19"/>
  <c r="P395" i="19"/>
  <c r="Q395" i="19" s="1"/>
  <c r="R395" i="19" s="1"/>
  <c r="S395" i="19" s="1"/>
  <c r="AC408" i="16"/>
  <c r="Z408" i="16"/>
  <c r="AE408" i="16" s="1"/>
  <c r="AF408" i="16" s="1"/>
  <c r="AG408" i="16" s="1"/>
  <c r="AH408" i="16" s="1"/>
  <c r="T417" i="20" l="1"/>
  <c r="V417" i="20" s="1"/>
  <c r="G418" i="20"/>
  <c r="H418" i="17"/>
  <c r="U418" i="17"/>
  <c r="W417" i="17"/>
  <c r="X417" i="17" s="1"/>
  <c r="Y417" i="17"/>
  <c r="T395" i="19"/>
  <c r="V395" i="19" s="1"/>
  <c r="W395" i="19" s="1"/>
  <c r="G396" i="19"/>
  <c r="U396" i="19" s="1"/>
  <c r="V409" i="16"/>
  <c r="AI408" i="16"/>
  <c r="AK408" i="16" s="1"/>
  <c r="U418" i="20" l="1"/>
  <c r="H418" i="20"/>
  <c r="W417" i="20"/>
  <c r="X417" i="20" s="1"/>
  <c r="Y417" i="20"/>
  <c r="M418" i="17"/>
  <c r="L418" i="17"/>
  <c r="J418" i="17"/>
  <c r="K418" i="17" s="1"/>
  <c r="O418" i="17"/>
  <c r="I418" i="17"/>
  <c r="H396" i="19"/>
  <c r="Y395" i="19"/>
  <c r="X395" i="19"/>
  <c r="AL408" i="16"/>
  <c r="AM408" i="16" s="1"/>
  <c r="AN408" i="16"/>
  <c r="AJ409" i="16"/>
  <c r="W409" i="16"/>
  <c r="W406" i="14"/>
  <c r="L418" i="20" l="1"/>
  <c r="M418" i="20"/>
  <c r="O418" i="20"/>
  <c r="I418" i="20"/>
  <c r="J418" i="20"/>
  <c r="P418" i="17"/>
  <c r="N418" i="17"/>
  <c r="Q418" i="17" s="1"/>
  <c r="R418" i="17" s="1"/>
  <c r="S418" i="17" s="1"/>
  <c r="I396" i="19"/>
  <c r="J396" i="19"/>
  <c r="M396" i="19"/>
  <c r="L396" i="19"/>
  <c r="O396" i="19"/>
  <c r="Y409" i="16"/>
  <c r="AB409" i="16"/>
  <c r="X409" i="16"/>
  <c r="AD409" i="16"/>
  <c r="AA409" i="16"/>
  <c r="K418" i="20" l="1"/>
  <c r="P418" i="20" s="1"/>
  <c r="Q418" i="20" s="1"/>
  <c r="R418" i="20" s="1"/>
  <c r="S418" i="20" s="1"/>
  <c r="N418" i="20"/>
  <c r="T418" i="17"/>
  <c r="V418" i="17" s="1"/>
  <c r="G419" i="17"/>
  <c r="K396" i="19"/>
  <c r="N396" i="19"/>
  <c r="P396" i="19"/>
  <c r="AC409" i="16"/>
  <c r="Z409" i="16"/>
  <c r="AE409" i="16" s="1"/>
  <c r="AF409" i="16" s="1"/>
  <c r="AG409" i="16" s="1"/>
  <c r="AH409" i="16" s="1"/>
  <c r="T418" i="20" l="1"/>
  <c r="V418" i="20" s="1"/>
  <c r="G419" i="20"/>
  <c r="Q396" i="19"/>
  <c r="R396" i="19" s="1"/>
  <c r="S396" i="19" s="1"/>
  <c r="T396" i="19" s="1"/>
  <c r="V396" i="19" s="1"/>
  <c r="W396" i="19" s="1"/>
  <c r="H419" i="17"/>
  <c r="U419" i="17"/>
  <c r="Y418" i="17"/>
  <c r="W418" i="17"/>
  <c r="X418" i="17" s="1"/>
  <c r="V410" i="16"/>
  <c r="AI409" i="16"/>
  <c r="AK409" i="16" s="1"/>
  <c r="G397" i="19" l="1"/>
  <c r="U397" i="19" s="1"/>
  <c r="H419" i="20"/>
  <c r="U419" i="20"/>
  <c r="W418" i="20"/>
  <c r="X418" i="20" s="1"/>
  <c r="Y418" i="20"/>
  <c r="M419" i="17"/>
  <c r="O419" i="17"/>
  <c r="J419" i="17"/>
  <c r="K419" i="17" s="1"/>
  <c r="P419" i="17" s="1"/>
  <c r="I419" i="17"/>
  <c r="L419" i="17"/>
  <c r="H397" i="19"/>
  <c r="X396" i="19"/>
  <c r="Y396" i="19"/>
  <c r="AN409" i="16"/>
  <c r="AL409" i="16"/>
  <c r="AM409" i="16" s="1"/>
  <c r="AJ410" i="16"/>
  <c r="W410" i="16"/>
  <c r="W407" i="14"/>
  <c r="L419" i="20" l="1"/>
  <c r="I419" i="20"/>
  <c r="M419" i="20"/>
  <c r="O419" i="20"/>
  <c r="J419" i="20"/>
  <c r="K419" i="20" s="1"/>
  <c r="N419" i="17"/>
  <c r="Q419" i="17" s="1"/>
  <c r="R419" i="17" s="1"/>
  <c r="S419" i="17" s="1"/>
  <c r="M397" i="19"/>
  <c r="I397" i="19"/>
  <c r="L397" i="19"/>
  <c r="J397" i="19"/>
  <c r="K397" i="19" s="1"/>
  <c r="O397" i="19"/>
  <c r="Y410" i="16"/>
  <c r="AB410" i="16"/>
  <c r="X410" i="16"/>
  <c r="AD410" i="16"/>
  <c r="AA410" i="16"/>
  <c r="N419" i="20" l="1"/>
  <c r="P419" i="20"/>
  <c r="Q419" i="20" s="1"/>
  <c r="R419" i="20" s="1"/>
  <c r="S419" i="20" s="1"/>
  <c r="T419" i="17"/>
  <c r="V419" i="17" s="1"/>
  <c r="G420" i="17"/>
  <c r="N397" i="19"/>
  <c r="P397" i="19"/>
  <c r="AC410" i="16"/>
  <c r="Z410" i="16"/>
  <c r="AE410" i="16"/>
  <c r="AF410" i="16" s="1"/>
  <c r="AG410" i="16" s="1"/>
  <c r="AH410" i="16" s="1"/>
  <c r="T419" i="20" l="1"/>
  <c r="V419" i="20" s="1"/>
  <c r="G420" i="20"/>
  <c r="U420" i="17"/>
  <c r="H420" i="17"/>
  <c r="W419" i="17"/>
  <c r="X419" i="17" s="1"/>
  <c r="Y419" i="17"/>
  <c r="Q397" i="19"/>
  <c r="R397" i="19" s="1"/>
  <c r="S397" i="19" s="1"/>
  <c r="V411" i="16"/>
  <c r="AI410" i="16"/>
  <c r="AK410" i="16" s="1"/>
  <c r="U420" i="20" l="1"/>
  <c r="H420" i="20"/>
  <c r="W419" i="20"/>
  <c r="X419" i="20" s="1"/>
  <c r="Y419" i="20"/>
  <c r="O420" i="17"/>
  <c r="M420" i="17"/>
  <c r="I420" i="17"/>
  <c r="L420" i="17"/>
  <c r="J420" i="17"/>
  <c r="T397" i="19"/>
  <c r="V397" i="19" s="1"/>
  <c r="W397" i="19" s="1"/>
  <c r="G398" i="19"/>
  <c r="U398" i="19" s="1"/>
  <c r="AN410" i="16"/>
  <c r="AL410" i="16"/>
  <c r="AM410" i="16" s="1"/>
  <c r="AJ411" i="16"/>
  <c r="W411" i="16"/>
  <c r="W408" i="14"/>
  <c r="K420" i="17" l="1"/>
  <c r="O420" i="20"/>
  <c r="J420" i="20"/>
  <c r="K420" i="20" s="1"/>
  <c r="P420" i="20" s="1"/>
  <c r="L420" i="20"/>
  <c r="M420" i="20"/>
  <c r="N420" i="20" s="1"/>
  <c r="I420" i="20"/>
  <c r="P420" i="17"/>
  <c r="N420" i="17"/>
  <c r="H398" i="19"/>
  <c r="X397" i="19"/>
  <c r="Y397" i="19"/>
  <c r="AD411" i="16"/>
  <c r="X411" i="16"/>
  <c r="AA411" i="16"/>
  <c r="AB411" i="16"/>
  <c r="Y411" i="16"/>
  <c r="Q420" i="20" l="1"/>
  <c r="R420" i="20" s="1"/>
  <c r="S420" i="20" s="1"/>
  <c r="Q420" i="17"/>
  <c r="R420" i="17" s="1"/>
  <c r="S420" i="17" s="1"/>
  <c r="T420" i="17" s="1"/>
  <c r="V420" i="17" s="1"/>
  <c r="G421" i="17"/>
  <c r="J398" i="19"/>
  <c r="I398" i="19"/>
  <c r="L398" i="19"/>
  <c r="O398" i="19"/>
  <c r="M398" i="19"/>
  <c r="AC411" i="16"/>
  <c r="Z411" i="16"/>
  <c r="AE411" i="16"/>
  <c r="AF411" i="16" s="1"/>
  <c r="AG411" i="16" s="1"/>
  <c r="AH411" i="16" s="1"/>
  <c r="N398" i="19" l="1"/>
  <c r="T420" i="20"/>
  <c r="V420" i="20" s="1"/>
  <c r="G421" i="20"/>
  <c r="H421" i="17"/>
  <c r="U421" i="17"/>
  <c r="W420" i="17"/>
  <c r="X420" i="17" s="1"/>
  <c r="Y420" i="17"/>
  <c r="K398" i="19"/>
  <c r="P398" i="19" s="1"/>
  <c r="Q398" i="19" s="1"/>
  <c r="R398" i="19" s="1"/>
  <c r="V412" i="16"/>
  <c r="AI411" i="16"/>
  <c r="AK411" i="16" s="1"/>
  <c r="U421" i="20" l="1"/>
  <c r="H421" i="20"/>
  <c r="W420" i="20"/>
  <c r="X420" i="20" s="1"/>
  <c r="Y420" i="20"/>
  <c r="M421" i="17"/>
  <c r="O421" i="17"/>
  <c r="J421" i="17"/>
  <c r="K421" i="17" s="1"/>
  <c r="P421" i="17" s="1"/>
  <c r="L421" i="17"/>
  <c r="I421" i="17"/>
  <c r="S398" i="19"/>
  <c r="G399" i="19" s="1"/>
  <c r="U399" i="19" s="1"/>
  <c r="AL411" i="16"/>
  <c r="AM411" i="16" s="1"/>
  <c r="AN411" i="16"/>
  <c r="AJ412" i="16"/>
  <c r="W412" i="16"/>
  <c r="W409" i="14"/>
  <c r="I421" i="20" l="1"/>
  <c r="L421" i="20"/>
  <c r="M421" i="20"/>
  <c r="J421" i="20"/>
  <c r="O421" i="20"/>
  <c r="N421" i="17"/>
  <c r="Q421" i="17" s="1"/>
  <c r="R421" i="17" s="1"/>
  <c r="S421" i="17" s="1"/>
  <c r="H399" i="19"/>
  <c r="T398" i="19"/>
  <c r="V398" i="19" s="1"/>
  <c r="W398" i="19" s="1"/>
  <c r="AB412" i="16"/>
  <c r="Y412" i="16"/>
  <c r="AA412" i="16"/>
  <c r="X412" i="16"/>
  <c r="AD412" i="16"/>
  <c r="T421" i="17" l="1"/>
  <c r="V421" i="17" s="1"/>
  <c r="G422" i="17"/>
  <c r="H422" i="17" s="1"/>
  <c r="N421" i="20"/>
  <c r="K421" i="20"/>
  <c r="P421" i="20" s="1"/>
  <c r="Q421" i="20" s="1"/>
  <c r="R421" i="20" s="1"/>
  <c r="S421" i="20" s="1"/>
  <c r="W421" i="17"/>
  <c r="X421" i="17" s="1"/>
  <c r="Y421" i="17"/>
  <c r="X398" i="19"/>
  <c r="Y398" i="19"/>
  <c r="O399" i="19"/>
  <c r="M399" i="19"/>
  <c r="I399" i="19"/>
  <c r="L399" i="19"/>
  <c r="J399" i="19"/>
  <c r="AC412" i="16"/>
  <c r="Z412" i="16"/>
  <c r="AE412" i="16" s="1"/>
  <c r="AF412" i="16"/>
  <c r="AG412" i="16" s="1"/>
  <c r="AH412" i="16" s="1"/>
  <c r="U422" i="17" l="1"/>
  <c r="T421" i="20"/>
  <c r="V421" i="20" s="1"/>
  <c r="G422" i="20"/>
  <c r="K399" i="19"/>
  <c r="P399" i="19" s="1"/>
  <c r="J422" i="17"/>
  <c r="O422" i="17"/>
  <c r="L422" i="17"/>
  <c r="M422" i="17"/>
  <c r="I422" i="17"/>
  <c r="N399" i="19"/>
  <c r="V413" i="16"/>
  <c r="AI412" i="16"/>
  <c r="AK412" i="16" s="1"/>
  <c r="U422" i="20" l="1"/>
  <c r="H422" i="20"/>
  <c r="Q399" i="19"/>
  <c r="R399" i="19" s="1"/>
  <c r="S399" i="19" s="1"/>
  <c r="G400" i="19" s="1"/>
  <c r="U400" i="19" s="1"/>
  <c r="W421" i="20"/>
  <c r="X421" i="20" s="1"/>
  <c r="Y421" i="20"/>
  <c r="N422" i="17"/>
  <c r="K422" i="17"/>
  <c r="P422" i="17" s="1"/>
  <c r="AL412" i="16"/>
  <c r="AM412" i="16" s="1"/>
  <c r="AN412" i="16"/>
  <c r="AJ413" i="16"/>
  <c r="W413" i="16"/>
  <c r="W410" i="14"/>
  <c r="O422" i="20" l="1"/>
  <c r="J422" i="20"/>
  <c r="M422" i="20"/>
  <c r="L422" i="20"/>
  <c r="I422" i="20"/>
  <c r="Q422" i="17"/>
  <c r="R422" i="17" s="1"/>
  <c r="S422" i="17" s="1"/>
  <c r="H400" i="19"/>
  <c r="T399" i="19"/>
  <c r="V399" i="19" s="1"/>
  <c r="W399" i="19" s="1"/>
  <c r="Y413" i="16"/>
  <c r="AD413" i="16"/>
  <c r="AB413" i="16"/>
  <c r="X413" i="16"/>
  <c r="AA413" i="16"/>
  <c r="N422" i="20" l="1"/>
  <c r="K422" i="20"/>
  <c r="P422" i="20" s="1"/>
  <c r="Q422" i="20" s="1"/>
  <c r="R422" i="20" s="1"/>
  <c r="S422" i="20" s="1"/>
  <c r="T422" i="17"/>
  <c r="V422" i="17" s="1"/>
  <c r="G423" i="17"/>
  <c r="X399" i="19"/>
  <c r="Y399" i="19"/>
  <c r="M400" i="19"/>
  <c r="O400" i="19"/>
  <c r="L400" i="19"/>
  <c r="J400" i="19"/>
  <c r="I400" i="19"/>
  <c r="Z413" i="16"/>
  <c r="AC413" i="16"/>
  <c r="AE413" i="16"/>
  <c r="AF413" i="16" s="1"/>
  <c r="AG413" i="16" s="1"/>
  <c r="AH413" i="16" s="1"/>
  <c r="T422" i="20" l="1"/>
  <c r="V422" i="20" s="1"/>
  <c r="G423" i="20"/>
  <c r="U423" i="17"/>
  <c r="H423" i="17"/>
  <c r="W422" i="17"/>
  <c r="X422" i="17" s="1"/>
  <c r="Y422" i="17"/>
  <c r="K400" i="19"/>
  <c r="P400" i="19" s="1"/>
  <c r="Q400" i="19" s="1"/>
  <c r="R400" i="19" s="1"/>
  <c r="S400" i="19" s="1"/>
  <c r="N400" i="19"/>
  <c r="V414" i="16"/>
  <c r="AI413" i="16"/>
  <c r="AK413" i="16" s="1"/>
  <c r="U423" i="20" l="1"/>
  <c r="H423" i="20"/>
  <c r="W422" i="20"/>
  <c r="X422" i="20" s="1"/>
  <c r="Y422" i="20"/>
  <c r="O423" i="17"/>
  <c r="J423" i="17"/>
  <c r="M423" i="17"/>
  <c r="L423" i="17"/>
  <c r="I423" i="17"/>
  <c r="T400" i="19"/>
  <c r="V400" i="19" s="1"/>
  <c r="W400" i="19" s="1"/>
  <c r="G401" i="19"/>
  <c r="U401" i="19" s="1"/>
  <c r="AN413" i="16"/>
  <c r="AL413" i="16"/>
  <c r="AM413" i="16" s="1"/>
  <c r="AJ414" i="16"/>
  <c r="W414" i="16"/>
  <c r="W411" i="14"/>
  <c r="I423" i="20" l="1"/>
  <c r="L423" i="20"/>
  <c r="J423" i="20"/>
  <c r="K423" i="20" s="1"/>
  <c r="P423" i="20" s="1"/>
  <c r="O423" i="20"/>
  <c r="M423" i="20"/>
  <c r="N423" i="17"/>
  <c r="K423" i="17"/>
  <c r="P423" i="17" s="1"/>
  <c r="Q423" i="17" s="1"/>
  <c r="R423" i="17" s="1"/>
  <c r="S423" i="17" s="1"/>
  <c r="H401" i="19"/>
  <c r="X400" i="19"/>
  <c r="Y400" i="19"/>
  <c r="X414" i="16"/>
  <c r="AA414" i="16"/>
  <c r="Y414" i="16"/>
  <c r="Z414" i="16" s="1"/>
  <c r="AD414" i="16"/>
  <c r="AB414" i="16"/>
  <c r="N423" i="20" l="1"/>
  <c r="Q423" i="20" s="1"/>
  <c r="R423" i="20" s="1"/>
  <c r="S423" i="20" s="1"/>
  <c r="T423" i="17"/>
  <c r="V423" i="17" s="1"/>
  <c r="G424" i="17"/>
  <c r="L401" i="19"/>
  <c r="O401" i="19"/>
  <c r="J401" i="19"/>
  <c r="M401" i="19"/>
  <c r="I401" i="19"/>
  <c r="AE414" i="16"/>
  <c r="AC414" i="16"/>
  <c r="AF414" i="16" s="1"/>
  <c r="AG414" i="16" s="1"/>
  <c r="AH414" i="16" s="1"/>
  <c r="T423" i="20" l="1"/>
  <c r="V423" i="20" s="1"/>
  <c r="G424" i="20"/>
  <c r="K401" i="19"/>
  <c r="U424" i="17"/>
  <c r="H424" i="17"/>
  <c r="W423" i="17"/>
  <c r="X423" i="17" s="1"/>
  <c r="Y423" i="17"/>
  <c r="P401" i="19"/>
  <c r="N401" i="19"/>
  <c r="V415" i="16"/>
  <c r="AI414" i="16"/>
  <c r="AK414" i="16" s="1"/>
  <c r="U424" i="20" l="1"/>
  <c r="H424" i="20"/>
  <c r="Q401" i="19"/>
  <c r="R401" i="19" s="1"/>
  <c r="W423" i="20"/>
  <c r="X423" i="20" s="1"/>
  <c r="Y423" i="20"/>
  <c r="I424" i="17"/>
  <c r="L424" i="17"/>
  <c r="M424" i="17"/>
  <c r="J424" i="17"/>
  <c r="O424" i="17"/>
  <c r="S401" i="19"/>
  <c r="T401" i="19" s="1"/>
  <c r="V401" i="19" s="1"/>
  <c r="W401" i="19" s="1"/>
  <c r="AN414" i="16"/>
  <c r="AL414" i="16"/>
  <c r="AM414" i="16" s="1"/>
  <c r="AJ415" i="16"/>
  <c r="W415" i="16"/>
  <c r="W412" i="14"/>
  <c r="K424" i="17" l="1"/>
  <c r="L424" i="20"/>
  <c r="I424" i="20"/>
  <c r="O424" i="20"/>
  <c r="M424" i="20"/>
  <c r="J424" i="20"/>
  <c r="N424" i="17"/>
  <c r="P424" i="17"/>
  <c r="X401" i="19"/>
  <c r="Y401" i="19"/>
  <c r="G402" i="19"/>
  <c r="U402" i="19" s="1"/>
  <c r="AD415" i="16"/>
  <c r="AA415" i="16"/>
  <c r="Y415" i="16"/>
  <c r="X415" i="16"/>
  <c r="AB415" i="16"/>
  <c r="P424" i="20" l="1"/>
  <c r="K424" i="20"/>
  <c r="N424" i="20"/>
  <c r="Q424" i="17"/>
  <c r="R424" i="17" s="1"/>
  <c r="S424" i="17" s="1"/>
  <c r="H402" i="19"/>
  <c r="Z415" i="16"/>
  <c r="AE415" i="16" s="1"/>
  <c r="AC415" i="16"/>
  <c r="AF415" i="16" s="1"/>
  <c r="AG415" i="16" s="1"/>
  <c r="AH415" i="16" s="1"/>
  <c r="Q424" i="20" l="1"/>
  <c r="R424" i="20" s="1"/>
  <c r="S424" i="20" s="1"/>
  <c r="T424" i="17"/>
  <c r="V424" i="17" s="1"/>
  <c r="G425" i="17"/>
  <c r="J402" i="19"/>
  <c r="O402" i="19"/>
  <c r="I402" i="19"/>
  <c r="L402" i="19"/>
  <c r="N402" i="19" s="1"/>
  <c r="M402" i="19"/>
  <c r="V416" i="16"/>
  <c r="AI415" i="16"/>
  <c r="AK415" i="16" s="1"/>
  <c r="T424" i="20" l="1"/>
  <c r="V424" i="20" s="1"/>
  <c r="G425" i="20"/>
  <c r="U425" i="17"/>
  <c r="H425" i="17"/>
  <c r="W424" i="17"/>
  <c r="X424" i="17" s="1"/>
  <c r="Y424" i="17"/>
  <c r="K402" i="19"/>
  <c r="P402" i="19" s="1"/>
  <c r="Q402" i="19" s="1"/>
  <c r="R402" i="19" s="1"/>
  <c r="S402" i="19" s="1"/>
  <c r="AL415" i="16"/>
  <c r="AM415" i="16" s="1"/>
  <c r="AN415" i="16"/>
  <c r="AJ416" i="16"/>
  <c r="W416" i="16"/>
  <c r="W413" i="14"/>
  <c r="U425" i="20" l="1"/>
  <c r="H425" i="20"/>
  <c r="W424" i="20"/>
  <c r="X424" i="20" s="1"/>
  <c r="Y424" i="20"/>
  <c r="I425" i="17"/>
  <c r="J425" i="17"/>
  <c r="K425" i="17" s="1"/>
  <c r="M425" i="17"/>
  <c r="O425" i="17"/>
  <c r="L425" i="17"/>
  <c r="T402" i="19"/>
  <c r="V402" i="19" s="1"/>
  <c r="W402" i="19" s="1"/>
  <c r="G403" i="19"/>
  <c r="U403" i="19" s="1"/>
  <c r="AB416" i="16"/>
  <c r="Y416" i="16"/>
  <c r="AA416" i="16"/>
  <c r="X416" i="16"/>
  <c r="AD416" i="16"/>
  <c r="M425" i="20" l="1"/>
  <c r="O425" i="20"/>
  <c r="I425" i="20"/>
  <c r="L425" i="20"/>
  <c r="N425" i="20" s="1"/>
  <c r="J425" i="20"/>
  <c r="P425" i="17"/>
  <c r="N425" i="17"/>
  <c r="H403" i="19"/>
  <c r="Y402" i="19"/>
  <c r="X402" i="19"/>
  <c r="AC416" i="16"/>
  <c r="Z416" i="16"/>
  <c r="AE416" i="16" s="1"/>
  <c r="AF416" i="16"/>
  <c r="AG416" i="16" s="1"/>
  <c r="AH416" i="16" s="1"/>
  <c r="Q425" i="17" l="1"/>
  <c r="R425" i="17" s="1"/>
  <c r="S425" i="17" s="1"/>
  <c r="K425" i="20"/>
  <c r="P425" i="20" s="1"/>
  <c r="Q425" i="20" s="1"/>
  <c r="R425" i="20" s="1"/>
  <c r="S425" i="20" s="1"/>
  <c r="T425" i="17"/>
  <c r="V425" i="17" s="1"/>
  <c r="G426" i="17"/>
  <c r="I403" i="19"/>
  <c r="O403" i="19"/>
  <c r="L403" i="19"/>
  <c r="M403" i="19"/>
  <c r="J403" i="19"/>
  <c r="K403" i="19" s="1"/>
  <c r="V417" i="16"/>
  <c r="AI416" i="16"/>
  <c r="AK416" i="16" s="1"/>
  <c r="T425" i="20" l="1"/>
  <c r="V425" i="20" s="1"/>
  <c r="G426" i="20"/>
  <c r="P403" i="19"/>
  <c r="W425" i="17"/>
  <c r="X425" i="17" s="1"/>
  <c r="Y425" i="17"/>
  <c r="U426" i="17"/>
  <c r="H426" i="17"/>
  <c r="N403" i="19"/>
  <c r="Q403" i="19"/>
  <c r="R403" i="19" s="1"/>
  <c r="S403" i="19" s="1"/>
  <c r="AL416" i="16"/>
  <c r="AM416" i="16" s="1"/>
  <c r="AN416" i="16"/>
  <c r="AJ417" i="16"/>
  <c r="W417" i="16"/>
  <c r="W414" i="14"/>
  <c r="U426" i="20" l="1"/>
  <c r="H426" i="20"/>
  <c r="W425" i="20"/>
  <c r="X425" i="20" s="1"/>
  <c r="Y425" i="20"/>
  <c r="J426" i="17"/>
  <c r="O426" i="17"/>
  <c r="L426" i="17"/>
  <c r="M426" i="17"/>
  <c r="I426" i="17"/>
  <c r="T403" i="19"/>
  <c r="V403" i="19" s="1"/>
  <c r="W403" i="19" s="1"/>
  <c r="G404" i="19"/>
  <c r="U404" i="19" s="1"/>
  <c r="X417" i="16"/>
  <c r="Y417" i="16"/>
  <c r="Z417" i="16" s="1"/>
  <c r="AD417" i="16"/>
  <c r="AA417" i="16"/>
  <c r="AB417" i="16"/>
  <c r="J426" i="20" l="1"/>
  <c r="M426" i="20"/>
  <c r="I426" i="20"/>
  <c r="K426" i="20" s="1"/>
  <c r="O426" i="20"/>
  <c r="L426" i="20"/>
  <c r="N426" i="20" s="1"/>
  <c r="N426" i="17"/>
  <c r="K426" i="17"/>
  <c r="P426" i="17" s="1"/>
  <c r="Q426" i="17" s="1"/>
  <c r="R426" i="17" s="1"/>
  <c r="S426" i="17" s="1"/>
  <c r="H404" i="19"/>
  <c r="X403" i="19"/>
  <c r="Y403" i="19"/>
  <c r="AC417" i="16"/>
  <c r="AE417" i="16"/>
  <c r="AF417" i="16" s="1"/>
  <c r="AG417" i="16" s="1"/>
  <c r="AH417" i="16" s="1"/>
  <c r="P426" i="20" l="1"/>
  <c r="Q426" i="20" s="1"/>
  <c r="R426" i="20" s="1"/>
  <c r="S426" i="20" s="1"/>
  <c r="T426" i="17"/>
  <c r="V426" i="17" s="1"/>
  <c r="G427" i="17"/>
  <c r="I404" i="19"/>
  <c r="L404" i="19"/>
  <c r="M404" i="19"/>
  <c r="O404" i="19"/>
  <c r="J404" i="19"/>
  <c r="K404" i="19" s="1"/>
  <c r="V418" i="16"/>
  <c r="AI417" i="16"/>
  <c r="AK417" i="16" s="1"/>
  <c r="T426" i="20" l="1"/>
  <c r="V426" i="20" s="1"/>
  <c r="G427" i="20"/>
  <c r="H427" i="17"/>
  <c r="U427" i="17"/>
  <c r="Y426" i="17"/>
  <c r="W426" i="17"/>
  <c r="X426" i="17" s="1"/>
  <c r="N404" i="19"/>
  <c r="P404" i="19"/>
  <c r="AN417" i="16"/>
  <c r="AL417" i="16"/>
  <c r="AM417" i="16" s="1"/>
  <c r="AJ418" i="16"/>
  <c r="W418" i="16"/>
  <c r="W415" i="14"/>
  <c r="U427" i="20" l="1"/>
  <c r="H427" i="20"/>
  <c r="W426" i="20"/>
  <c r="X426" i="20" s="1"/>
  <c r="Y426" i="20"/>
  <c r="Q404" i="19"/>
  <c r="R404" i="19" s="1"/>
  <c r="S404" i="19" s="1"/>
  <c r="T404" i="19" s="1"/>
  <c r="V404" i="19" s="1"/>
  <c r="W404" i="19" s="1"/>
  <c r="L427" i="17"/>
  <c r="I427" i="17"/>
  <c r="M427" i="17"/>
  <c r="O427" i="17"/>
  <c r="J427" i="17"/>
  <c r="K427" i="17" s="1"/>
  <c r="AD418" i="16"/>
  <c r="Y418" i="16"/>
  <c r="Z418" i="16" s="1"/>
  <c r="AA418" i="16"/>
  <c r="AB418" i="16"/>
  <c r="X418" i="16"/>
  <c r="M427" i="20" l="1"/>
  <c r="J427" i="20"/>
  <c r="K427" i="20" s="1"/>
  <c r="O427" i="20"/>
  <c r="P427" i="20" s="1"/>
  <c r="L427" i="20"/>
  <c r="N427" i="20" s="1"/>
  <c r="I427" i="20"/>
  <c r="P427" i="17"/>
  <c r="N427" i="17"/>
  <c r="Q427" i="17" s="1"/>
  <c r="R427" i="17" s="1"/>
  <c r="S427" i="17" s="1"/>
  <c r="G405" i="19"/>
  <c r="U405" i="19" s="1"/>
  <c r="X404" i="19"/>
  <c r="Y404" i="19"/>
  <c r="AC418" i="16"/>
  <c r="AE418" i="16"/>
  <c r="AF418" i="16" s="1"/>
  <c r="AG418" i="16" s="1"/>
  <c r="AH418" i="16" s="1"/>
  <c r="Q427" i="20" l="1"/>
  <c r="R427" i="20" s="1"/>
  <c r="S427" i="20" s="1"/>
  <c r="T427" i="17"/>
  <c r="V427" i="17" s="1"/>
  <c r="G428" i="17"/>
  <c r="H405" i="19"/>
  <c r="L405" i="19" s="1"/>
  <c r="I405" i="19"/>
  <c r="M405" i="19"/>
  <c r="AI418" i="16"/>
  <c r="AK418" i="16" s="1"/>
  <c r="V419" i="16"/>
  <c r="J405" i="19" l="1"/>
  <c r="T427" i="20"/>
  <c r="V427" i="20" s="1"/>
  <c r="G428" i="20"/>
  <c r="U428" i="17"/>
  <c r="H428" i="17"/>
  <c r="O405" i="19"/>
  <c r="W427" i="17"/>
  <c r="X427" i="17" s="1"/>
  <c r="Y427" i="17"/>
  <c r="K405" i="19"/>
  <c r="N405" i="19"/>
  <c r="W419" i="16"/>
  <c r="AJ419" i="16"/>
  <c r="W416" i="14"/>
  <c r="AN418" i="16"/>
  <c r="AL418" i="16"/>
  <c r="AM418" i="16" s="1"/>
  <c r="U428" i="20" l="1"/>
  <c r="H428" i="20"/>
  <c r="P405" i="19"/>
  <c r="Q405" i="19" s="1"/>
  <c r="R405" i="19" s="1"/>
  <c r="S405" i="19" s="1"/>
  <c r="T405" i="19" s="1"/>
  <c r="V405" i="19" s="1"/>
  <c r="W405" i="19" s="1"/>
  <c r="W427" i="20"/>
  <c r="X427" i="20" s="1"/>
  <c r="Y427" i="20"/>
  <c r="O428" i="17"/>
  <c r="I428" i="17"/>
  <c r="L428" i="17"/>
  <c r="M428" i="17"/>
  <c r="J428" i="17"/>
  <c r="X419" i="16"/>
  <c r="AA419" i="16"/>
  <c r="AD419" i="16"/>
  <c r="Y419" i="16"/>
  <c r="AB419" i="16"/>
  <c r="K428" i="17" l="1"/>
  <c r="J428" i="20"/>
  <c r="I428" i="20"/>
  <c r="M428" i="20"/>
  <c r="O428" i="20"/>
  <c r="L428" i="20"/>
  <c r="P428" i="17"/>
  <c r="Q428" i="17" s="1"/>
  <c r="R428" i="17" s="1"/>
  <c r="S428" i="17" s="1"/>
  <c r="N428" i="17"/>
  <c r="Y405" i="19"/>
  <c r="X405" i="19"/>
  <c r="G406" i="19"/>
  <c r="U406" i="19" s="1"/>
  <c r="AC419" i="16"/>
  <c r="Z419" i="16"/>
  <c r="AE419" i="16"/>
  <c r="AF419" i="16" s="1"/>
  <c r="AG419" i="16" s="1"/>
  <c r="AH419" i="16" s="1"/>
  <c r="N428" i="20" l="1"/>
  <c r="K428" i="20"/>
  <c r="P428" i="20" s="1"/>
  <c r="Q428" i="20" s="1"/>
  <c r="R428" i="20" s="1"/>
  <c r="S428" i="20" s="1"/>
  <c r="T428" i="17"/>
  <c r="V428" i="17" s="1"/>
  <c r="G429" i="17"/>
  <c r="H406" i="19"/>
  <c r="V420" i="16"/>
  <c r="AI419" i="16"/>
  <c r="AK419" i="16" s="1"/>
  <c r="T428" i="20" l="1"/>
  <c r="V428" i="20" s="1"/>
  <c r="G429" i="20"/>
  <c r="H429" i="17"/>
  <c r="U429" i="17"/>
  <c r="W428" i="17"/>
  <c r="X428" i="17" s="1"/>
  <c r="Y428" i="17"/>
  <c r="M406" i="19"/>
  <c r="O406" i="19"/>
  <c r="I406" i="19"/>
  <c r="J406" i="19"/>
  <c r="K406" i="19" s="1"/>
  <c r="L406" i="19"/>
  <c r="AL419" i="16"/>
  <c r="AM419" i="16" s="1"/>
  <c r="AN419" i="16"/>
  <c r="W420" i="16"/>
  <c r="AJ420" i="16"/>
  <c r="W417" i="14"/>
  <c r="H429" i="20" l="1"/>
  <c r="U429" i="20"/>
  <c r="W428" i="20"/>
  <c r="X428" i="20" s="1"/>
  <c r="Y428" i="20"/>
  <c r="L429" i="17"/>
  <c r="I429" i="17"/>
  <c r="M429" i="17"/>
  <c r="J429" i="17"/>
  <c r="O429" i="17"/>
  <c r="P406" i="19"/>
  <c r="N406" i="19"/>
  <c r="X420" i="16"/>
  <c r="AA420" i="16"/>
  <c r="AD420" i="16"/>
  <c r="AB420" i="16"/>
  <c r="Y420" i="16"/>
  <c r="Z420" i="16" s="1"/>
  <c r="K429" i="17" l="1"/>
  <c r="P429" i="17" s="1"/>
  <c r="I429" i="20"/>
  <c r="L429" i="20"/>
  <c r="N429" i="20" s="1"/>
  <c r="O429" i="20"/>
  <c r="M429" i="20"/>
  <c r="J429" i="20"/>
  <c r="K429" i="20" s="1"/>
  <c r="P429" i="20" s="1"/>
  <c r="Q429" i="20" s="1"/>
  <c r="R429" i="20" s="1"/>
  <c r="S429" i="20" s="1"/>
  <c r="Q406" i="19"/>
  <c r="R406" i="19" s="1"/>
  <c r="S406" i="19" s="1"/>
  <c r="T406" i="19" s="1"/>
  <c r="V406" i="19" s="1"/>
  <c r="W406" i="19" s="1"/>
  <c r="N429" i="17"/>
  <c r="AC420" i="16"/>
  <c r="AE420" i="16"/>
  <c r="AF420" i="16" s="1"/>
  <c r="AG420" i="16" s="1"/>
  <c r="AH420" i="16" s="1"/>
  <c r="T429" i="20" l="1"/>
  <c r="V429" i="20" s="1"/>
  <c r="G430" i="20"/>
  <c r="G407" i="19"/>
  <c r="U407" i="19" s="1"/>
  <c r="Q429" i="17"/>
  <c r="R429" i="17" s="1"/>
  <c r="S429" i="17" s="1"/>
  <c r="T429" i="17" s="1"/>
  <c r="V429" i="17" s="1"/>
  <c r="X406" i="19"/>
  <c r="Y406" i="19"/>
  <c r="V421" i="16"/>
  <c r="AI420" i="16"/>
  <c r="AK420" i="16" s="1"/>
  <c r="H430" i="20" l="1"/>
  <c r="U430" i="20"/>
  <c r="H407" i="19"/>
  <c r="G430" i="17"/>
  <c r="U430" i="17" s="1"/>
  <c r="W429" i="20"/>
  <c r="X429" i="20" s="1"/>
  <c r="Y429" i="20"/>
  <c r="Y429" i="17"/>
  <c r="W429" i="17"/>
  <c r="X429" i="17" s="1"/>
  <c r="J407" i="19"/>
  <c r="I407" i="19"/>
  <c r="L407" i="19"/>
  <c r="M407" i="19"/>
  <c r="O407" i="19"/>
  <c r="AL420" i="16"/>
  <c r="AM420" i="16" s="1"/>
  <c r="AN420" i="16"/>
  <c r="AJ421" i="16"/>
  <c r="W421" i="16"/>
  <c r="W418" i="14"/>
  <c r="H430" i="17" l="1"/>
  <c r="J430" i="20"/>
  <c r="M430" i="20"/>
  <c r="O430" i="20"/>
  <c r="L430" i="20"/>
  <c r="I430" i="20"/>
  <c r="J430" i="17"/>
  <c r="O430" i="17"/>
  <c r="I430" i="17"/>
  <c r="L430" i="17"/>
  <c r="M430" i="17"/>
  <c r="N407" i="19"/>
  <c r="K407" i="19"/>
  <c r="P407" i="19" s="1"/>
  <c r="Q407" i="19" s="1"/>
  <c r="R407" i="19" s="1"/>
  <c r="S407" i="19" s="1"/>
  <c r="X421" i="16"/>
  <c r="AD421" i="16"/>
  <c r="AA421" i="16"/>
  <c r="Y421" i="16"/>
  <c r="Z421" i="16" s="1"/>
  <c r="AE421" i="16" s="1"/>
  <c r="AB421" i="16"/>
  <c r="K430" i="20" l="1"/>
  <c r="P430" i="20" s="1"/>
  <c r="Q430" i="20" s="1"/>
  <c r="R430" i="20" s="1"/>
  <c r="S430" i="20" s="1"/>
  <c r="N430" i="20"/>
  <c r="K430" i="17"/>
  <c r="P430" i="17" s="1"/>
  <c r="N430" i="17"/>
  <c r="T407" i="19"/>
  <c r="V407" i="19" s="1"/>
  <c r="W407" i="19" s="1"/>
  <c r="G408" i="19"/>
  <c r="U408" i="19" s="1"/>
  <c r="AC421" i="16"/>
  <c r="AF421" i="16" s="1"/>
  <c r="AG421" i="16" s="1"/>
  <c r="AH421" i="16" s="1"/>
  <c r="T430" i="20" l="1"/>
  <c r="V430" i="20" s="1"/>
  <c r="G431" i="20"/>
  <c r="Q430" i="17"/>
  <c r="R430" i="17" s="1"/>
  <c r="S430" i="17" s="1"/>
  <c r="H408" i="19"/>
  <c r="Y407" i="19"/>
  <c r="X407" i="19"/>
  <c r="V422" i="16"/>
  <c r="AI421" i="16"/>
  <c r="AK421" i="16" s="1"/>
  <c r="U431" i="20" l="1"/>
  <c r="H431" i="20"/>
  <c r="W430" i="20"/>
  <c r="X430" i="20" s="1"/>
  <c r="Y430" i="20"/>
  <c r="T430" i="17"/>
  <c r="V430" i="17" s="1"/>
  <c r="G431" i="17"/>
  <c r="I408" i="19"/>
  <c r="M408" i="19"/>
  <c r="O408" i="19"/>
  <c r="J408" i="19"/>
  <c r="L408" i="19"/>
  <c r="AN421" i="16"/>
  <c r="AL421" i="16"/>
  <c r="AM421" i="16" s="1"/>
  <c r="W422" i="16"/>
  <c r="AJ422" i="16"/>
  <c r="W419" i="14"/>
  <c r="K408" i="19" l="1"/>
  <c r="P408" i="19" s="1"/>
  <c r="O431" i="20"/>
  <c r="M431" i="20"/>
  <c r="I431" i="20"/>
  <c r="L431" i="20"/>
  <c r="J431" i="20"/>
  <c r="H431" i="17"/>
  <c r="U431" i="17"/>
  <c r="Y430" i="17"/>
  <c r="W430" i="17"/>
  <c r="X430" i="17" s="1"/>
  <c r="N408" i="19"/>
  <c r="Q408" i="19" s="1"/>
  <c r="R408" i="19" s="1"/>
  <c r="S408" i="19" s="1"/>
  <c r="Y422" i="16"/>
  <c r="AD422" i="16"/>
  <c r="AB422" i="16"/>
  <c r="X422" i="16"/>
  <c r="AA422" i="16"/>
  <c r="K431" i="20" l="1"/>
  <c r="P431" i="20" s="1"/>
  <c r="Q431" i="20" s="1"/>
  <c r="R431" i="20" s="1"/>
  <c r="S431" i="20" s="1"/>
  <c r="N431" i="20"/>
  <c r="O431" i="17"/>
  <c r="J431" i="17"/>
  <c r="L431" i="17"/>
  <c r="I431" i="17"/>
  <c r="M431" i="17"/>
  <c r="T408" i="19"/>
  <c r="V408" i="19" s="1"/>
  <c r="W408" i="19" s="1"/>
  <c r="G409" i="19"/>
  <c r="U409" i="19" s="1"/>
  <c r="AC422" i="16"/>
  <c r="Z422" i="16"/>
  <c r="AE422" i="16" s="1"/>
  <c r="AF422" i="16" s="1"/>
  <c r="AG422" i="16" s="1"/>
  <c r="AH422" i="16" s="1"/>
  <c r="N431" i="17" l="1"/>
  <c r="T431" i="20"/>
  <c r="V431" i="20" s="1"/>
  <c r="G432" i="20"/>
  <c r="K431" i="17"/>
  <c r="P431" i="17" s="1"/>
  <c r="Q431" i="17" s="1"/>
  <c r="R431" i="17" s="1"/>
  <c r="S431" i="17" s="1"/>
  <c r="H409" i="19"/>
  <c r="Y408" i="19"/>
  <c r="X408" i="19"/>
  <c r="V423" i="16"/>
  <c r="AI422" i="16"/>
  <c r="AK422" i="16" s="1"/>
  <c r="U432" i="20" l="1"/>
  <c r="H432" i="20"/>
  <c r="W431" i="20"/>
  <c r="X431" i="20" s="1"/>
  <c r="Y431" i="20"/>
  <c r="T431" i="17"/>
  <c r="V431" i="17" s="1"/>
  <c r="G432" i="17"/>
  <c r="O409" i="19"/>
  <c r="J409" i="19"/>
  <c r="I409" i="19"/>
  <c r="M409" i="19"/>
  <c r="L409" i="19"/>
  <c r="AN422" i="16"/>
  <c r="AL422" i="16"/>
  <c r="AM422" i="16" s="1"/>
  <c r="AJ423" i="16"/>
  <c r="W420" i="14"/>
  <c r="W423" i="16"/>
  <c r="J432" i="20" l="1"/>
  <c r="M432" i="20"/>
  <c r="O432" i="20"/>
  <c r="I432" i="20"/>
  <c r="L432" i="20"/>
  <c r="U432" i="17"/>
  <c r="H432" i="17"/>
  <c r="W431" i="17"/>
  <c r="X431" i="17" s="1"/>
  <c r="Y431" i="17"/>
  <c r="K409" i="19"/>
  <c r="P409" i="19" s="1"/>
  <c r="Q409" i="19" s="1"/>
  <c r="R409" i="19" s="1"/>
  <c r="N409" i="19"/>
  <c r="AB423" i="16"/>
  <c r="AD423" i="16"/>
  <c r="X423" i="16"/>
  <c r="AA423" i="16"/>
  <c r="Y423" i="16"/>
  <c r="N432" i="20" l="1"/>
  <c r="K432" i="20"/>
  <c r="P432" i="20" s="1"/>
  <c r="Q432" i="20" s="1"/>
  <c r="R432" i="20" s="1"/>
  <c r="S432" i="20" s="1"/>
  <c r="I432" i="17"/>
  <c r="L432" i="17"/>
  <c r="M432" i="17"/>
  <c r="J432" i="17"/>
  <c r="O432" i="17"/>
  <c r="S409" i="19"/>
  <c r="T409" i="19" s="1"/>
  <c r="V409" i="19" s="1"/>
  <c r="W409" i="19" s="1"/>
  <c r="Z423" i="16"/>
  <c r="AE423" i="16" s="1"/>
  <c r="AC423" i="16"/>
  <c r="K432" i="17" l="1"/>
  <c r="T432" i="20"/>
  <c r="V432" i="20" s="1"/>
  <c r="G433" i="20"/>
  <c r="N432" i="17"/>
  <c r="P432" i="17"/>
  <c r="Y409" i="19"/>
  <c r="X409" i="19"/>
  <c r="G410" i="19"/>
  <c r="U410" i="19" s="1"/>
  <c r="AF423" i="16"/>
  <c r="AG423" i="16" s="1"/>
  <c r="AH423" i="16" s="1"/>
  <c r="Q432" i="17" l="1"/>
  <c r="R432" i="17" s="1"/>
  <c r="S432" i="17" s="1"/>
  <c r="U433" i="20"/>
  <c r="H433" i="20"/>
  <c r="W432" i="20"/>
  <c r="X432" i="20" s="1"/>
  <c r="Y432" i="20"/>
  <c r="T432" i="17"/>
  <c r="V432" i="17" s="1"/>
  <c r="G433" i="17"/>
  <c r="H410" i="19"/>
  <c r="V424" i="16"/>
  <c r="AI423" i="16"/>
  <c r="AK423" i="16" s="1"/>
  <c r="I433" i="20" l="1"/>
  <c r="M433" i="20"/>
  <c r="O433" i="20"/>
  <c r="L433" i="20"/>
  <c r="N433" i="20" s="1"/>
  <c r="J433" i="20"/>
  <c r="K433" i="20" s="1"/>
  <c r="H433" i="17"/>
  <c r="U433" i="17"/>
  <c r="W432" i="17"/>
  <c r="X432" i="17" s="1"/>
  <c r="Y432" i="17"/>
  <c r="M410" i="19"/>
  <c r="J410" i="19"/>
  <c r="L410" i="19"/>
  <c r="O410" i="19"/>
  <c r="I410" i="19"/>
  <c r="AL423" i="16"/>
  <c r="AM423" i="16" s="1"/>
  <c r="AN423" i="16"/>
  <c r="AJ424" i="16"/>
  <c r="W424" i="16"/>
  <c r="W421" i="14"/>
  <c r="P433" i="20" l="1"/>
  <c r="Q433" i="20" s="1"/>
  <c r="R433" i="20" s="1"/>
  <c r="S433" i="20" s="1"/>
  <c r="N410" i="19"/>
  <c r="I433" i="17"/>
  <c r="M433" i="17"/>
  <c r="O433" i="17"/>
  <c r="J433" i="17"/>
  <c r="L433" i="17"/>
  <c r="K410" i="19"/>
  <c r="P410" i="19" s="1"/>
  <c r="Q410" i="19" s="1"/>
  <c r="R410" i="19" s="1"/>
  <c r="S410" i="19" s="1"/>
  <c r="Y424" i="16"/>
  <c r="X424" i="16"/>
  <c r="AB424" i="16"/>
  <c r="AD424" i="16"/>
  <c r="AA424" i="16"/>
  <c r="K433" i="17" l="1"/>
  <c r="P433" i="17" s="1"/>
  <c r="T433" i="20"/>
  <c r="V433" i="20" s="1"/>
  <c r="G434" i="20"/>
  <c r="T410" i="19"/>
  <c r="V410" i="19" s="1"/>
  <c r="W410" i="19" s="1"/>
  <c r="X410" i="19" s="1"/>
  <c r="G411" i="19"/>
  <c r="U411" i="19" s="1"/>
  <c r="N433" i="17"/>
  <c r="Q433" i="17" s="1"/>
  <c r="R433" i="17" s="1"/>
  <c r="S433" i="17" s="1"/>
  <c r="H411" i="19"/>
  <c r="Y410" i="19"/>
  <c r="AC424" i="16"/>
  <c r="Z424" i="16"/>
  <c r="AE424" i="16" s="1"/>
  <c r="U434" i="20" l="1"/>
  <c r="H434" i="20"/>
  <c r="W433" i="20"/>
  <c r="X433" i="20" s="1"/>
  <c r="Y433" i="20"/>
  <c r="T433" i="17"/>
  <c r="V433" i="17" s="1"/>
  <c r="G434" i="17"/>
  <c r="L411" i="19"/>
  <c r="M411" i="19"/>
  <c r="J411" i="19"/>
  <c r="I411" i="19"/>
  <c r="O411" i="19"/>
  <c r="AF424" i="16"/>
  <c r="AG424" i="16" s="1"/>
  <c r="AH424" i="16" s="1"/>
  <c r="J434" i="20" l="1"/>
  <c r="L434" i="20"/>
  <c r="O434" i="20"/>
  <c r="M434" i="20"/>
  <c r="I434" i="20"/>
  <c r="H434" i="17"/>
  <c r="U434" i="17"/>
  <c r="W433" i="17"/>
  <c r="X433" i="17" s="1"/>
  <c r="Y433" i="17"/>
  <c r="K411" i="19"/>
  <c r="P411" i="19" s="1"/>
  <c r="Q411" i="19" s="1"/>
  <c r="R411" i="19" s="1"/>
  <c r="S411" i="19" s="1"/>
  <c r="N411" i="19"/>
  <c r="AI424" i="16"/>
  <c r="AK424" i="16" s="1"/>
  <c r="V425" i="16"/>
  <c r="N434" i="20" l="1"/>
  <c r="K434" i="20"/>
  <c r="P434" i="20" s="1"/>
  <c r="Q434" i="20" s="1"/>
  <c r="R434" i="20" s="1"/>
  <c r="S434" i="20" s="1"/>
  <c r="O434" i="17"/>
  <c r="I434" i="17"/>
  <c r="L434" i="17"/>
  <c r="M434" i="17"/>
  <c r="J434" i="17"/>
  <c r="T411" i="19"/>
  <c r="V411" i="19" s="1"/>
  <c r="W411" i="19" s="1"/>
  <c r="G412" i="19"/>
  <c r="U412" i="19" s="1"/>
  <c r="W425" i="16"/>
  <c r="AJ425" i="16"/>
  <c r="W422" i="14"/>
  <c r="AL424" i="16"/>
  <c r="AM424" i="16" s="1"/>
  <c r="AN424" i="16"/>
  <c r="K434" i="17" l="1"/>
  <c r="T434" i="20"/>
  <c r="V434" i="20" s="1"/>
  <c r="G435" i="20"/>
  <c r="N434" i="17"/>
  <c r="P434" i="17"/>
  <c r="H412" i="19"/>
  <c r="Y411" i="19"/>
  <c r="X411" i="19"/>
  <c r="Y425" i="16"/>
  <c r="X425" i="16"/>
  <c r="AB425" i="16"/>
  <c r="AD425" i="16"/>
  <c r="AA425" i="16"/>
  <c r="Q434" i="17" l="1"/>
  <c r="R434" i="17" s="1"/>
  <c r="S434" i="17" s="1"/>
  <c r="U435" i="20"/>
  <c r="H435" i="20"/>
  <c r="W434" i="20"/>
  <c r="X434" i="20" s="1"/>
  <c r="Y434" i="20"/>
  <c r="T434" i="17"/>
  <c r="V434" i="17" s="1"/>
  <c r="G435" i="17"/>
  <c r="M412" i="19"/>
  <c r="J412" i="19"/>
  <c r="L412" i="19"/>
  <c r="I412" i="19"/>
  <c r="O412" i="19"/>
  <c r="Z425" i="16"/>
  <c r="AE425" i="16" s="1"/>
  <c r="AC425" i="16"/>
  <c r="J435" i="20" l="1"/>
  <c r="L435" i="20"/>
  <c r="I435" i="20"/>
  <c r="K435" i="20" s="1"/>
  <c r="O435" i="20"/>
  <c r="M435" i="20"/>
  <c r="N435" i="20" s="1"/>
  <c r="N412" i="19"/>
  <c r="H435" i="17"/>
  <c r="U435" i="17"/>
  <c r="Y434" i="17"/>
  <c r="W434" i="17"/>
  <c r="X434" i="17" s="1"/>
  <c r="K412" i="19"/>
  <c r="P412" i="19" s="1"/>
  <c r="Q412" i="19" s="1"/>
  <c r="R412" i="19" s="1"/>
  <c r="AF425" i="16"/>
  <c r="AG425" i="16" s="1"/>
  <c r="AH425" i="16" s="1"/>
  <c r="V426" i="16"/>
  <c r="AI425" i="16"/>
  <c r="AK425" i="16" s="1"/>
  <c r="P435" i="20" l="1"/>
  <c r="Q435" i="20" s="1"/>
  <c r="R435" i="20" s="1"/>
  <c r="S435" i="20" s="1"/>
  <c r="O435" i="17"/>
  <c r="J435" i="17"/>
  <c r="L435" i="17"/>
  <c r="M435" i="17"/>
  <c r="I435" i="17"/>
  <c r="S412" i="19"/>
  <c r="T412" i="19" s="1"/>
  <c r="V412" i="19" s="1"/>
  <c r="W412" i="19" s="1"/>
  <c r="AN425" i="16"/>
  <c r="AL425" i="16"/>
  <c r="AM425" i="16" s="1"/>
  <c r="AJ426" i="16"/>
  <c r="W426" i="16"/>
  <c r="W423" i="14"/>
  <c r="N435" i="17" l="1"/>
  <c r="K435" i="17"/>
  <c r="P435" i="17" s="1"/>
  <c r="Q435" i="17" s="1"/>
  <c r="R435" i="17" s="1"/>
  <c r="S435" i="17" s="1"/>
  <c r="T435" i="17" s="1"/>
  <c r="V435" i="17" s="1"/>
  <c r="T435" i="20"/>
  <c r="V435" i="20" s="1"/>
  <c r="G436" i="20"/>
  <c r="X412" i="19"/>
  <c r="Y412" i="19"/>
  <c r="G413" i="19"/>
  <c r="U413" i="19" s="1"/>
  <c r="AB426" i="16"/>
  <c r="X426" i="16"/>
  <c r="AD426" i="16"/>
  <c r="Y426" i="16"/>
  <c r="Z426" i="16" s="1"/>
  <c r="AA426" i="16"/>
  <c r="U436" i="20" l="1"/>
  <c r="H436" i="20"/>
  <c r="W435" i="20"/>
  <c r="X435" i="20" s="1"/>
  <c r="Y435" i="20"/>
  <c r="G436" i="17"/>
  <c r="U436" i="17" s="1"/>
  <c r="H436" i="17"/>
  <c r="W435" i="17"/>
  <c r="X435" i="17" s="1"/>
  <c r="Y435" i="17"/>
  <c r="H413" i="19"/>
  <c r="AE426" i="16"/>
  <c r="AC426" i="16"/>
  <c r="M436" i="20" l="1"/>
  <c r="O436" i="20"/>
  <c r="J436" i="20"/>
  <c r="L436" i="20"/>
  <c r="I436" i="20"/>
  <c r="I436" i="17"/>
  <c r="L436" i="17"/>
  <c r="O436" i="17"/>
  <c r="M436" i="17"/>
  <c r="J436" i="17"/>
  <c r="L413" i="19"/>
  <c r="J413" i="19"/>
  <c r="O413" i="19"/>
  <c r="M413" i="19"/>
  <c r="I413" i="19"/>
  <c r="AF426" i="16"/>
  <c r="AG426" i="16" s="1"/>
  <c r="AH426" i="16" s="1"/>
  <c r="K436" i="17" l="1"/>
  <c r="P436" i="17" s="1"/>
  <c r="N436" i="20"/>
  <c r="K436" i="20"/>
  <c r="P436" i="20" s="1"/>
  <c r="Q436" i="20" s="1"/>
  <c r="R436" i="20" s="1"/>
  <c r="S436" i="20" s="1"/>
  <c r="N436" i="17"/>
  <c r="K413" i="19"/>
  <c r="P413" i="19" s="1"/>
  <c r="N413" i="19"/>
  <c r="V427" i="16"/>
  <c r="AI426" i="16"/>
  <c r="AK426" i="16" s="1"/>
  <c r="Q436" i="17" l="1"/>
  <c r="R436" i="17" s="1"/>
  <c r="S436" i="17" s="1"/>
  <c r="T436" i="20"/>
  <c r="V436" i="20" s="1"/>
  <c r="G437" i="20"/>
  <c r="T436" i="17"/>
  <c r="V436" i="17" s="1"/>
  <c r="G437" i="17"/>
  <c r="Q413" i="19"/>
  <c r="R413" i="19" s="1"/>
  <c r="S413" i="19" s="1"/>
  <c r="G414" i="19" s="1"/>
  <c r="U414" i="19" s="1"/>
  <c r="AL426" i="16"/>
  <c r="AM426" i="16" s="1"/>
  <c r="AN426" i="16"/>
  <c r="AJ427" i="16"/>
  <c r="W427" i="16"/>
  <c r="W424" i="14"/>
  <c r="U437" i="20" l="1"/>
  <c r="H437" i="20"/>
  <c r="W436" i="20"/>
  <c r="X436" i="20" s="1"/>
  <c r="Y436" i="20"/>
  <c r="H437" i="17"/>
  <c r="U437" i="17"/>
  <c r="W436" i="17"/>
  <c r="X436" i="17" s="1"/>
  <c r="Y436" i="17"/>
  <c r="H414" i="19"/>
  <c r="T413" i="19"/>
  <c r="V413" i="19" s="1"/>
  <c r="W413" i="19" s="1"/>
  <c r="AB427" i="16"/>
  <c r="AD427" i="16"/>
  <c r="AA427" i="16"/>
  <c r="AC427" i="16" s="1"/>
  <c r="X427" i="16"/>
  <c r="Y427" i="16"/>
  <c r="I437" i="20" l="1"/>
  <c r="O437" i="20"/>
  <c r="L437" i="20"/>
  <c r="J437" i="20"/>
  <c r="K437" i="20" s="1"/>
  <c r="P437" i="20" s="1"/>
  <c r="M437" i="20"/>
  <c r="L437" i="17"/>
  <c r="I437" i="17"/>
  <c r="M437" i="17"/>
  <c r="O437" i="17"/>
  <c r="J437" i="17"/>
  <c r="Y413" i="19"/>
  <c r="X413" i="19"/>
  <c r="O414" i="19"/>
  <c r="I414" i="19"/>
  <c r="M414" i="19"/>
  <c r="J414" i="19"/>
  <c r="L414" i="19"/>
  <c r="Z427" i="16"/>
  <c r="AE427" i="16" s="1"/>
  <c r="AF427" i="16" s="1"/>
  <c r="AG427" i="16" s="1"/>
  <c r="AH427" i="16" s="1"/>
  <c r="N437" i="20" l="1"/>
  <c r="Q437" i="20" s="1"/>
  <c r="R437" i="20" s="1"/>
  <c r="S437" i="20" s="1"/>
  <c r="K437" i="17"/>
  <c r="N414" i="19"/>
  <c r="P437" i="17"/>
  <c r="Q437" i="17" s="1"/>
  <c r="R437" i="17" s="1"/>
  <c r="S437" i="17" s="1"/>
  <c r="N437" i="17"/>
  <c r="K414" i="19"/>
  <c r="P414" i="19" s="1"/>
  <c r="Q414" i="19" s="1"/>
  <c r="R414" i="19" s="1"/>
  <c r="S414" i="19" s="1"/>
  <c r="V428" i="16"/>
  <c r="AI427" i="16"/>
  <c r="AK427" i="16" s="1"/>
  <c r="T437" i="20" l="1"/>
  <c r="V437" i="20" s="1"/>
  <c r="G438" i="20"/>
  <c r="T437" i="17"/>
  <c r="V437" i="17" s="1"/>
  <c r="G438" i="17"/>
  <c r="T414" i="19"/>
  <c r="V414" i="19" s="1"/>
  <c r="W414" i="19" s="1"/>
  <c r="G415" i="19"/>
  <c r="U415" i="19" s="1"/>
  <c r="AJ428" i="16"/>
  <c r="W428" i="16"/>
  <c r="W425" i="14"/>
  <c r="AL427" i="16"/>
  <c r="AM427" i="16" s="1"/>
  <c r="AN427" i="16"/>
  <c r="U438" i="20" l="1"/>
  <c r="H438" i="20"/>
  <c r="W437" i="20"/>
  <c r="X437" i="20" s="1"/>
  <c r="Y437" i="20"/>
  <c r="U438" i="17"/>
  <c r="H438" i="17"/>
  <c r="W437" i="17"/>
  <c r="X437" i="17" s="1"/>
  <c r="Y437" i="17"/>
  <c r="H415" i="19"/>
  <c r="X414" i="19"/>
  <c r="Y414" i="19"/>
  <c r="Y428" i="16"/>
  <c r="X428" i="16"/>
  <c r="AA428" i="16"/>
  <c r="AC428" i="16" s="1"/>
  <c r="AD428" i="16"/>
  <c r="AB428" i="16"/>
  <c r="L438" i="20" l="1"/>
  <c r="I438" i="20"/>
  <c r="O438" i="20"/>
  <c r="J438" i="20"/>
  <c r="K438" i="20" s="1"/>
  <c r="M438" i="20"/>
  <c r="L438" i="17"/>
  <c r="J438" i="17"/>
  <c r="I438" i="17"/>
  <c r="O438" i="17"/>
  <c r="M438" i="17"/>
  <c r="L415" i="19"/>
  <c r="I415" i="19"/>
  <c r="O415" i="19"/>
  <c r="J415" i="19"/>
  <c r="M415" i="19"/>
  <c r="Z428" i="16"/>
  <c r="AE428" i="16" s="1"/>
  <c r="AF428" i="16" s="1"/>
  <c r="AG428" i="16" s="1"/>
  <c r="AH428" i="16" s="1"/>
  <c r="P438" i="20" l="1"/>
  <c r="K415" i="19"/>
  <c r="P415" i="19" s="1"/>
  <c r="N438" i="20"/>
  <c r="K438" i="17"/>
  <c r="P438" i="17" s="1"/>
  <c r="Q438" i="17" s="1"/>
  <c r="R438" i="17" s="1"/>
  <c r="S438" i="17" s="1"/>
  <c r="N438" i="17"/>
  <c r="N415" i="19"/>
  <c r="AI428" i="16"/>
  <c r="AK428" i="16" s="1"/>
  <c r="V429" i="16"/>
  <c r="Q415" i="19" l="1"/>
  <c r="R415" i="19" s="1"/>
  <c r="S415" i="19" s="1"/>
  <c r="Q438" i="20"/>
  <c r="R438" i="20" s="1"/>
  <c r="S438" i="20" s="1"/>
  <c r="T438" i="17"/>
  <c r="V438" i="17" s="1"/>
  <c r="G439" i="17"/>
  <c r="T415" i="19"/>
  <c r="V415" i="19" s="1"/>
  <c r="W415" i="19" s="1"/>
  <c r="G416" i="19"/>
  <c r="U416" i="19" s="1"/>
  <c r="W426" i="14"/>
  <c r="AJ429" i="16"/>
  <c r="W429" i="16"/>
  <c r="AN428" i="16"/>
  <c r="AL428" i="16"/>
  <c r="AM428" i="16" s="1"/>
  <c r="T438" i="20" l="1"/>
  <c r="V438" i="20" s="1"/>
  <c r="G439" i="20"/>
  <c r="H439" i="17"/>
  <c r="U439" i="17"/>
  <c r="W438" i="17"/>
  <c r="X438" i="17" s="1"/>
  <c r="Y438" i="17"/>
  <c r="H416" i="19"/>
  <c r="Y415" i="19"/>
  <c r="X415" i="19"/>
  <c r="AA429" i="16"/>
  <c r="AD429" i="16"/>
  <c r="X429" i="16"/>
  <c r="AB429" i="16"/>
  <c r="Y429" i="16"/>
  <c r="U439" i="20" l="1"/>
  <c r="H439" i="20"/>
  <c r="W438" i="20"/>
  <c r="X438" i="20" s="1"/>
  <c r="Y438" i="20"/>
  <c r="L439" i="17"/>
  <c r="O439" i="17"/>
  <c r="M439" i="17"/>
  <c r="I439" i="17"/>
  <c r="J439" i="17"/>
  <c r="O416" i="19"/>
  <c r="I416" i="19"/>
  <c r="L416" i="19"/>
  <c r="J416" i="19"/>
  <c r="M416" i="19"/>
  <c r="AC429" i="16"/>
  <c r="Z429" i="16"/>
  <c r="AE429" i="16" s="1"/>
  <c r="AF429" i="16" s="1"/>
  <c r="AG429" i="16" s="1"/>
  <c r="AH429" i="16" s="1"/>
  <c r="K439" i="17" l="1"/>
  <c r="P439" i="17" s="1"/>
  <c r="J439" i="20"/>
  <c r="O439" i="20"/>
  <c r="I439" i="20"/>
  <c r="M439" i="20"/>
  <c r="L439" i="20"/>
  <c r="K416" i="19"/>
  <c r="N439" i="17"/>
  <c r="Q439" i="17" s="1"/>
  <c r="R439" i="17" s="1"/>
  <c r="S439" i="17" s="1"/>
  <c r="N416" i="19"/>
  <c r="P416" i="19"/>
  <c r="V430" i="16"/>
  <c r="AI429" i="16"/>
  <c r="AK429" i="16" s="1"/>
  <c r="N439" i="20" l="1"/>
  <c r="K439" i="20"/>
  <c r="P439" i="20" s="1"/>
  <c r="Q439" i="20" s="1"/>
  <c r="R439" i="20" s="1"/>
  <c r="S439" i="20" s="1"/>
  <c r="T439" i="17"/>
  <c r="V439" i="17" s="1"/>
  <c r="G440" i="17"/>
  <c r="Q416" i="19"/>
  <c r="R416" i="19" s="1"/>
  <c r="S416" i="19" s="1"/>
  <c r="T416" i="19" s="1"/>
  <c r="V416" i="19" s="1"/>
  <c r="W416" i="19" s="1"/>
  <c r="AL429" i="16"/>
  <c r="AM429" i="16" s="1"/>
  <c r="AN429" i="16"/>
  <c r="AJ430" i="16"/>
  <c r="W430" i="16"/>
  <c r="W427" i="14"/>
  <c r="T439" i="20" l="1"/>
  <c r="V439" i="20" s="1"/>
  <c r="G440" i="20"/>
  <c r="G417" i="19"/>
  <c r="U417" i="19" s="1"/>
  <c r="H440" i="17"/>
  <c r="U440" i="17"/>
  <c r="W439" i="17"/>
  <c r="X439" i="17" s="1"/>
  <c r="Y439" i="17"/>
  <c r="H417" i="19"/>
  <c r="Y416" i="19"/>
  <c r="X416" i="19"/>
  <c r="AA430" i="16"/>
  <c r="AB430" i="16"/>
  <c r="Y430" i="16"/>
  <c r="X430" i="16"/>
  <c r="AD430" i="16"/>
  <c r="U440" i="20" l="1"/>
  <c r="H440" i="20"/>
  <c r="W439" i="20"/>
  <c r="X439" i="20" s="1"/>
  <c r="Y439" i="20"/>
  <c r="M440" i="17"/>
  <c r="O440" i="17"/>
  <c r="L440" i="17"/>
  <c r="J440" i="17"/>
  <c r="I440" i="17"/>
  <c r="L417" i="19"/>
  <c r="I417" i="19"/>
  <c r="M417" i="19"/>
  <c r="O417" i="19"/>
  <c r="J417" i="19"/>
  <c r="K417" i="19" s="1"/>
  <c r="Z430" i="16"/>
  <c r="AE430" i="16"/>
  <c r="AC430" i="16"/>
  <c r="K440" i="17" l="1"/>
  <c r="I440" i="20"/>
  <c r="O440" i="20"/>
  <c r="J440" i="20"/>
  <c r="K440" i="20" s="1"/>
  <c r="L440" i="20"/>
  <c r="M440" i="20"/>
  <c r="N440" i="17"/>
  <c r="P440" i="17"/>
  <c r="P417" i="19"/>
  <c r="N417" i="19"/>
  <c r="AF430" i="16"/>
  <c r="AG430" i="16" s="1"/>
  <c r="AH430" i="16" s="1"/>
  <c r="P440" i="20" l="1"/>
  <c r="N440" i="20"/>
  <c r="Q417" i="19"/>
  <c r="R417" i="19" s="1"/>
  <c r="S417" i="19" s="1"/>
  <c r="T417" i="19" s="1"/>
  <c r="V417" i="19" s="1"/>
  <c r="W417" i="19" s="1"/>
  <c r="Q440" i="17"/>
  <c r="R440" i="17" s="1"/>
  <c r="S440" i="17" s="1"/>
  <c r="V431" i="16"/>
  <c r="AI430" i="16"/>
  <c r="AK430" i="16" s="1"/>
  <c r="Q440" i="20" l="1"/>
  <c r="R440" i="20" s="1"/>
  <c r="S440" i="20" s="1"/>
  <c r="T440" i="17"/>
  <c r="V440" i="17" s="1"/>
  <c r="G441" i="17"/>
  <c r="G418" i="19"/>
  <c r="U418" i="19" s="1"/>
  <c r="Y417" i="19"/>
  <c r="X417" i="19"/>
  <c r="AL430" i="16"/>
  <c r="AM430" i="16" s="1"/>
  <c r="AN430" i="16"/>
  <c r="AJ431" i="16"/>
  <c r="W431" i="16"/>
  <c r="W428" i="14"/>
  <c r="T440" i="20" l="1"/>
  <c r="V440" i="20" s="1"/>
  <c r="G441" i="20"/>
  <c r="H418" i="19"/>
  <c r="O418" i="19" s="1"/>
  <c r="H441" i="17"/>
  <c r="U441" i="17"/>
  <c r="Y440" i="17"/>
  <c r="W440" i="17"/>
  <c r="X440" i="17" s="1"/>
  <c r="J418" i="19"/>
  <c r="I418" i="19"/>
  <c r="M418" i="19"/>
  <c r="L418" i="19"/>
  <c r="AB431" i="16"/>
  <c r="AD431" i="16"/>
  <c r="AA431" i="16"/>
  <c r="X431" i="16"/>
  <c r="Y431" i="16"/>
  <c r="U441" i="20" l="1"/>
  <c r="H441" i="20"/>
  <c r="W440" i="20"/>
  <c r="X440" i="20" s="1"/>
  <c r="Y440" i="20"/>
  <c r="L441" i="17"/>
  <c r="J441" i="17"/>
  <c r="K441" i="17" s="1"/>
  <c r="P441" i="17" s="1"/>
  <c r="I441" i="17"/>
  <c r="M441" i="17"/>
  <c r="O441" i="17"/>
  <c r="K418" i="19"/>
  <c r="P418" i="19" s="1"/>
  <c r="N418" i="19"/>
  <c r="AC431" i="16"/>
  <c r="Z431" i="16"/>
  <c r="AE431" i="16" s="1"/>
  <c r="AF431" i="16" s="1"/>
  <c r="AG431" i="16" s="1"/>
  <c r="AH431" i="16" s="1"/>
  <c r="L441" i="20" l="1"/>
  <c r="M441" i="20"/>
  <c r="O441" i="20"/>
  <c r="J441" i="20"/>
  <c r="K441" i="20" s="1"/>
  <c r="I441" i="20"/>
  <c r="N441" i="17"/>
  <c r="Q441" i="17" s="1"/>
  <c r="R441" i="17" s="1"/>
  <c r="S441" i="17" s="1"/>
  <c r="Q418" i="19"/>
  <c r="R418" i="19" s="1"/>
  <c r="S418" i="19" s="1"/>
  <c r="V432" i="16"/>
  <c r="AI431" i="16"/>
  <c r="AK431" i="16" s="1"/>
  <c r="C36" i="12"/>
  <c r="C35" i="12"/>
  <c r="M30" i="12"/>
  <c r="H25" i="12"/>
  <c r="H26" i="12" s="1"/>
  <c r="H23" i="12"/>
  <c r="H24" i="12" s="1"/>
  <c r="C23" i="12"/>
  <c r="H21" i="12"/>
  <c r="H22" i="12" s="1"/>
  <c r="C21" i="12"/>
  <c r="C20" i="12"/>
  <c r="C26" i="12" s="1"/>
  <c r="C31" i="12" s="1"/>
  <c r="R19" i="12"/>
  <c r="M19" i="12"/>
  <c r="H19" i="12"/>
  <c r="H20" i="12" s="1"/>
  <c r="C19" i="12"/>
  <c r="H17" i="12"/>
  <c r="H18" i="12" s="1"/>
  <c r="H14" i="12"/>
  <c r="C12" i="12"/>
  <c r="R8" i="12"/>
  <c r="R9" i="12" s="1"/>
  <c r="M8" i="12"/>
  <c r="C6" i="12"/>
  <c r="C36" i="11"/>
  <c r="C35" i="11"/>
  <c r="M30" i="11"/>
  <c r="H25" i="11"/>
  <c r="H26" i="11" s="1"/>
  <c r="H23" i="11"/>
  <c r="H24" i="11" s="1"/>
  <c r="C23" i="11"/>
  <c r="H21" i="11"/>
  <c r="H22" i="11" s="1"/>
  <c r="C21" i="11"/>
  <c r="C20" i="11"/>
  <c r="C25" i="11" s="1"/>
  <c r="C30" i="11" s="1"/>
  <c r="R19" i="11"/>
  <c r="M19" i="11"/>
  <c r="H19" i="11"/>
  <c r="H20" i="11" s="1"/>
  <c r="H29" i="11" s="1"/>
  <c r="C19" i="11"/>
  <c r="H17" i="11"/>
  <c r="H18" i="11" s="1"/>
  <c r="H14" i="11"/>
  <c r="C12" i="11"/>
  <c r="R8" i="11"/>
  <c r="R9" i="11" s="1"/>
  <c r="M8" i="11"/>
  <c r="M9" i="11" s="1"/>
  <c r="C6" i="11"/>
  <c r="C36" i="10"/>
  <c r="C35" i="10"/>
  <c r="M30" i="10"/>
  <c r="H25" i="10"/>
  <c r="H26" i="10" s="1"/>
  <c r="H23" i="10"/>
  <c r="H24" i="10" s="1"/>
  <c r="C23" i="10"/>
  <c r="H21" i="10"/>
  <c r="H22" i="10" s="1"/>
  <c r="C21" i="10"/>
  <c r="C20" i="10"/>
  <c r="C26" i="10" s="1"/>
  <c r="C31" i="10" s="1"/>
  <c r="R19" i="10"/>
  <c r="M19" i="10"/>
  <c r="H19" i="10"/>
  <c r="H20" i="10" s="1"/>
  <c r="C19" i="10"/>
  <c r="H17" i="10"/>
  <c r="H18" i="10" s="1"/>
  <c r="H14" i="10"/>
  <c r="C12" i="10"/>
  <c r="R8" i="10"/>
  <c r="R9" i="10" s="1"/>
  <c r="M8" i="10"/>
  <c r="C6" i="10"/>
  <c r="P441" i="20" l="1"/>
  <c r="N441" i="20"/>
  <c r="T441" i="17"/>
  <c r="V441" i="17" s="1"/>
  <c r="G442" i="17"/>
  <c r="T418" i="19"/>
  <c r="V418" i="19" s="1"/>
  <c r="W418" i="19" s="1"/>
  <c r="G419" i="19"/>
  <c r="U419" i="19" s="1"/>
  <c r="AL431" i="16"/>
  <c r="AM431" i="16" s="1"/>
  <c r="AN431" i="16"/>
  <c r="AJ432" i="16"/>
  <c r="W432" i="16"/>
  <c r="W429" i="14"/>
  <c r="C24" i="10"/>
  <c r="C29" i="10" s="1"/>
  <c r="AJ10" i="10"/>
  <c r="M31" i="10"/>
  <c r="C34" i="11"/>
  <c r="AJ10" i="11"/>
  <c r="M31" i="11"/>
  <c r="AE10" i="11"/>
  <c r="AF10" i="11" s="1"/>
  <c r="AG10" i="11" s="1"/>
  <c r="AH10" i="11" s="1"/>
  <c r="AI10" i="11" s="1"/>
  <c r="AJ10" i="12"/>
  <c r="M20" i="11"/>
  <c r="R20" i="11"/>
  <c r="C24" i="11"/>
  <c r="C29" i="11" s="1"/>
  <c r="M9" i="10"/>
  <c r="M9" i="12"/>
  <c r="C25" i="12"/>
  <c r="C30" i="12" s="1"/>
  <c r="M20" i="12"/>
  <c r="H36" i="11"/>
  <c r="H63" i="12"/>
  <c r="H65" i="12"/>
  <c r="H62" i="12"/>
  <c r="H60" i="12"/>
  <c r="H61" i="12"/>
  <c r="R20" i="12"/>
  <c r="M31" i="12"/>
  <c r="C27" i="12"/>
  <c r="C32" i="12" s="1"/>
  <c r="C34" i="12"/>
  <c r="C24" i="12"/>
  <c r="C29" i="12" s="1"/>
  <c r="H49" i="12"/>
  <c r="H45" i="12"/>
  <c r="H47" i="12"/>
  <c r="H44" i="12"/>
  <c r="H46" i="12"/>
  <c r="H41" i="12"/>
  <c r="H38" i="12"/>
  <c r="H37" i="12"/>
  <c r="H36" i="12"/>
  <c r="H39" i="12"/>
  <c r="H29" i="12"/>
  <c r="H52" i="12"/>
  <c r="H57" i="12"/>
  <c r="H54" i="12"/>
  <c r="H53" i="12"/>
  <c r="H55" i="12"/>
  <c r="H58" i="12" s="1"/>
  <c r="H33" i="12"/>
  <c r="H28" i="12"/>
  <c r="H31" i="12"/>
  <c r="H30" i="12"/>
  <c r="H33" i="11"/>
  <c r="H28" i="11"/>
  <c r="H31" i="11"/>
  <c r="H30" i="11"/>
  <c r="H65" i="11"/>
  <c r="H61" i="11"/>
  <c r="H62" i="11"/>
  <c r="H60" i="11"/>
  <c r="H63" i="11"/>
  <c r="H39" i="11"/>
  <c r="H42" i="11" s="1"/>
  <c r="H38" i="11"/>
  <c r="H37" i="11"/>
  <c r="H41" i="11"/>
  <c r="H46" i="11"/>
  <c r="H47" i="11"/>
  <c r="H45" i="11"/>
  <c r="H49" i="11"/>
  <c r="H44" i="11"/>
  <c r="H55" i="11"/>
  <c r="H53" i="11"/>
  <c r="H54" i="11"/>
  <c r="H57" i="11"/>
  <c r="C26" i="11"/>
  <c r="C31" i="11" s="1"/>
  <c r="H52" i="11"/>
  <c r="C27" i="11"/>
  <c r="C32" i="11" s="1"/>
  <c r="H31" i="10"/>
  <c r="H30" i="10"/>
  <c r="H28" i="10"/>
  <c r="H33" i="10"/>
  <c r="H63" i="10"/>
  <c r="H65" i="10"/>
  <c r="H60" i="10"/>
  <c r="H61" i="10"/>
  <c r="H62" i="10"/>
  <c r="H38" i="10"/>
  <c r="H37" i="10"/>
  <c r="H39" i="10"/>
  <c r="H29" i="10"/>
  <c r="H41" i="10"/>
  <c r="H36" i="10"/>
  <c r="M20" i="10"/>
  <c r="C27" i="10"/>
  <c r="C32" i="10" s="1"/>
  <c r="C34" i="10"/>
  <c r="R20" i="10"/>
  <c r="C25" i="10"/>
  <c r="C30" i="10" s="1"/>
  <c r="H49" i="10"/>
  <c r="H45" i="10"/>
  <c r="H46" i="10"/>
  <c r="H47" i="10"/>
  <c r="H52" i="10"/>
  <c r="H57" i="10"/>
  <c r="H53" i="10"/>
  <c r="H54" i="10"/>
  <c r="H55" i="10"/>
  <c r="H58" i="10" s="1"/>
  <c r="H44" i="10"/>
  <c r="Q441" i="20" l="1"/>
  <c r="R441" i="20" s="1"/>
  <c r="S441" i="20" s="1"/>
  <c r="H442" i="17"/>
  <c r="U442" i="17"/>
  <c r="Y441" i="17"/>
  <c r="W441" i="17"/>
  <c r="X441" i="17" s="1"/>
  <c r="H419" i="19"/>
  <c r="X418" i="19"/>
  <c r="Y418" i="19"/>
  <c r="AD432" i="16"/>
  <c r="AA432" i="16"/>
  <c r="AB432" i="16"/>
  <c r="X432" i="16"/>
  <c r="Y432" i="16"/>
  <c r="R3" i="10"/>
  <c r="AE10" i="10"/>
  <c r="AF10" i="10" s="1"/>
  <c r="AG10" i="10" s="1"/>
  <c r="AH10" i="10" s="1"/>
  <c r="AI10" i="10" s="1"/>
  <c r="AK10" i="10" s="1"/>
  <c r="AL10" i="10" s="1"/>
  <c r="AM10" i="10" s="1"/>
  <c r="AK10" i="11"/>
  <c r="AL10" i="11" s="1"/>
  <c r="AM10" i="11" s="1"/>
  <c r="C38" i="11"/>
  <c r="H56" i="12"/>
  <c r="R3" i="12"/>
  <c r="R4" i="12" s="1"/>
  <c r="R5" i="12" s="1"/>
  <c r="R6" i="12" s="1"/>
  <c r="R7" i="12" s="1"/>
  <c r="R10" i="12" s="1"/>
  <c r="AE10" i="12"/>
  <c r="AF10" i="12" s="1"/>
  <c r="AG10" i="12" s="1"/>
  <c r="AH10" i="12" s="1"/>
  <c r="AI10" i="12" s="1"/>
  <c r="AK10" i="12" s="1"/>
  <c r="AL10" i="12" s="1"/>
  <c r="AM10" i="12" s="1"/>
  <c r="C38" i="10"/>
  <c r="H50" i="10"/>
  <c r="M25" i="10" s="1"/>
  <c r="H34" i="12"/>
  <c r="M3" i="12" s="1"/>
  <c r="H32" i="11"/>
  <c r="H32" i="10"/>
  <c r="C38" i="12"/>
  <c r="H42" i="12"/>
  <c r="M14" i="12" s="1"/>
  <c r="H50" i="12"/>
  <c r="M25" i="12" s="1"/>
  <c r="H56" i="11"/>
  <c r="H66" i="11"/>
  <c r="R14" i="11" s="1"/>
  <c r="H40" i="10"/>
  <c r="H32" i="12"/>
  <c r="H64" i="12"/>
  <c r="H66" i="12"/>
  <c r="R14" i="12" s="1"/>
  <c r="H40" i="12"/>
  <c r="H48" i="12"/>
  <c r="H58" i="11"/>
  <c r="R3" i="11" s="1"/>
  <c r="R4" i="11" s="1"/>
  <c r="R5" i="11" s="1"/>
  <c r="R6" i="11" s="1"/>
  <c r="R7" i="11" s="1"/>
  <c r="R10" i="11" s="1"/>
  <c r="H64" i="11"/>
  <c r="H48" i="11"/>
  <c r="M14" i="11"/>
  <c r="H50" i="11"/>
  <c r="M25" i="11" s="1"/>
  <c r="H40" i="11"/>
  <c r="H34" i="11"/>
  <c r="M3" i="11" s="1"/>
  <c r="H48" i="10"/>
  <c r="H66" i="10"/>
  <c r="R14" i="10" s="1"/>
  <c r="H64" i="10"/>
  <c r="H34" i="10"/>
  <c r="M3" i="10" s="1"/>
  <c r="H56" i="10"/>
  <c r="H42" i="10"/>
  <c r="M14" i="10" s="1"/>
  <c r="T441" i="20" l="1"/>
  <c r="V441" i="20" s="1"/>
  <c r="G442" i="20"/>
  <c r="J442" i="17"/>
  <c r="L442" i="17"/>
  <c r="M442" i="17"/>
  <c r="O442" i="17"/>
  <c r="I442" i="17"/>
  <c r="L419" i="19"/>
  <c r="J419" i="19"/>
  <c r="M419" i="19"/>
  <c r="I419" i="19"/>
  <c r="O419" i="19"/>
  <c r="AC432" i="16"/>
  <c r="Z432" i="16"/>
  <c r="AE432" i="16"/>
  <c r="AF432" i="16" s="1"/>
  <c r="AG432" i="16" s="1"/>
  <c r="AH432" i="16" s="1"/>
  <c r="R4" i="10"/>
  <c r="R5" i="10" s="1"/>
  <c r="R6" i="10" s="1"/>
  <c r="R7" i="10" s="1"/>
  <c r="R10" i="10" s="1"/>
  <c r="R11" i="10" s="1"/>
  <c r="R12" i="10" s="1"/>
  <c r="R15" i="10"/>
  <c r="R16" i="10" s="1"/>
  <c r="R17" i="10" s="1"/>
  <c r="R18" i="10" s="1"/>
  <c r="R21" i="10" s="1"/>
  <c r="R22" i="10" s="1"/>
  <c r="R23" i="10" s="1"/>
  <c r="M15" i="11"/>
  <c r="M16" i="11" s="1"/>
  <c r="M17" i="11" s="1"/>
  <c r="M18" i="11" s="1"/>
  <c r="M21" i="11" s="1"/>
  <c r="M22" i="11" s="1"/>
  <c r="M23" i="11" s="1"/>
  <c r="R11" i="11"/>
  <c r="R12" i="11" s="1"/>
  <c r="V11" i="11"/>
  <c r="AJ11" i="11" s="1"/>
  <c r="R11" i="12"/>
  <c r="R12" i="12" s="1"/>
  <c r="V11" i="12"/>
  <c r="M4" i="12"/>
  <c r="M5" i="12" s="1"/>
  <c r="M6" i="12" s="1"/>
  <c r="M7" i="12" s="1"/>
  <c r="M10" i="12" s="1"/>
  <c r="M11" i="12" s="1"/>
  <c r="M12" i="12" s="1"/>
  <c r="Z8" i="14"/>
  <c r="M15" i="12"/>
  <c r="M16" i="12" s="1"/>
  <c r="M17" i="12" s="1"/>
  <c r="M18" i="12" s="1"/>
  <c r="M21" i="12" s="1"/>
  <c r="M22" i="12" s="1"/>
  <c r="M23" i="12" s="1"/>
  <c r="M4" i="10"/>
  <c r="M5" i="10" s="1"/>
  <c r="M6" i="10" s="1"/>
  <c r="M7" i="10" s="1"/>
  <c r="M10" i="10" s="1"/>
  <c r="M11" i="10" s="1"/>
  <c r="M12" i="10" s="1"/>
  <c r="M4" i="11"/>
  <c r="M5" i="11" s="1"/>
  <c r="M6" i="11" s="1"/>
  <c r="M7" i="11" s="1"/>
  <c r="M10" i="11" s="1"/>
  <c r="M11" i="11" s="1"/>
  <c r="M12" i="11" s="1"/>
  <c r="R15" i="12"/>
  <c r="R16" i="12" s="1"/>
  <c r="R17" i="12" s="1"/>
  <c r="R18" i="12" s="1"/>
  <c r="R21" i="12" s="1"/>
  <c r="R22" i="12" s="1"/>
  <c r="R23" i="12" s="1"/>
  <c r="M26" i="12"/>
  <c r="M27" i="12" s="1"/>
  <c r="M28" i="12" s="1"/>
  <c r="M29" i="12" s="1"/>
  <c r="M32" i="12" s="1"/>
  <c r="M33" i="12" s="1"/>
  <c r="M34" i="12" s="1"/>
  <c r="M15" i="10"/>
  <c r="M16" i="10" s="1"/>
  <c r="M17" i="10" s="1"/>
  <c r="M18" i="10" s="1"/>
  <c r="M21" i="10" s="1"/>
  <c r="M22" i="10" s="1"/>
  <c r="M23" i="10" s="1"/>
  <c r="M26" i="11"/>
  <c r="M27" i="11" s="1"/>
  <c r="M28" i="11" s="1"/>
  <c r="M29" i="11" s="1"/>
  <c r="M32" i="11" s="1"/>
  <c r="M33" i="11" s="1"/>
  <c r="M34" i="11" s="1"/>
  <c r="R15" i="11"/>
  <c r="R16" i="11" s="1"/>
  <c r="R17" i="11" s="1"/>
  <c r="R18" i="11" s="1"/>
  <c r="R21" i="11" s="1"/>
  <c r="R22" i="11" s="1"/>
  <c r="R23" i="11" s="1"/>
  <c r="M26" i="10"/>
  <c r="M27" i="10" s="1"/>
  <c r="M28" i="10" s="1"/>
  <c r="M29" i="10" s="1"/>
  <c r="M32" i="10" s="1"/>
  <c r="M33" i="10" s="1"/>
  <c r="M34" i="10" s="1"/>
  <c r="U442" i="20" l="1"/>
  <c r="H442" i="20"/>
  <c r="W441" i="20"/>
  <c r="X441" i="20" s="1"/>
  <c r="Y441" i="20"/>
  <c r="N442" i="17"/>
  <c r="K442" i="17"/>
  <c r="P442" i="17" s="1"/>
  <c r="K419" i="19"/>
  <c r="P419" i="19" s="1"/>
  <c r="Q419" i="19" s="1"/>
  <c r="R419" i="19" s="1"/>
  <c r="S419" i="19" s="1"/>
  <c r="N419" i="19"/>
  <c r="V433" i="16"/>
  <c r="AI432" i="16"/>
  <c r="AK432" i="16" s="1"/>
  <c r="V11" i="10"/>
  <c r="AJ11" i="10" s="1"/>
  <c r="Y8" i="14"/>
  <c r="W11" i="11"/>
  <c r="AD11" i="11" s="1"/>
  <c r="W11" i="12"/>
  <c r="X11" i="12"/>
  <c r="AB11" i="12"/>
  <c r="Y11" i="12"/>
  <c r="AA11" i="12"/>
  <c r="AJ11" i="12"/>
  <c r="AD11" i="12"/>
  <c r="R26" i="12"/>
  <c r="AB11" i="11"/>
  <c r="R26" i="11"/>
  <c r="R26" i="10"/>
  <c r="I442" i="20" l="1"/>
  <c r="J442" i="20"/>
  <c r="K442" i="20" s="1"/>
  <c r="L442" i="20"/>
  <c r="N442" i="20" s="1"/>
  <c r="O442" i="20"/>
  <c r="P442" i="20" s="1"/>
  <c r="Q442" i="20" s="1"/>
  <c r="R442" i="20" s="1"/>
  <c r="S442" i="20" s="1"/>
  <c r="M442" i="20"/>
  <c r="Q442" i="17"/>
  <c r="R442" i="17" s="1"/>
  <c r="S442" i="17" s="1"/>
  <c r="T419" i="19"/>
  <c r="V419" i="19" s="1"/>
  <c r="W419" i="19" s="1"/>
  <c r="G420" i="19"/>
  <c r="U420" i="19" s="1"/>
  <c r="AN432" i="16"/>
  <c r="AL432" i="16"/>
  <c r="AM432" i="16" s="1"/>
  <c r="AJ433" i="16"/>
  <c r="W430" i="14"/>
  <c r="W433" i="16"/>
  <c r="X8" i="14"/>
  <c r="W11" i="10"/>
  <c r="AA11" i="10"/>
  <c r="AB11" i="10"/>
  <c r="Y11" i="10"/>
  <c r="Y11" i="11"/>
  <c r="X11" i="11"/>
  <c r="Z11" i="11" s="1"/>
  <c r="AA11" i="11"/>
  <c r="AC11" i="11" s="1"/>
  <c r="Z11" i="12"/>
  <c r="AC11" i="12"/>
  <c r="AE11" i="12"/>
  <c r="AF11" i="12" s="1"/>
  <c r="AG11" i="12" s="1"/>
  <c r="AH11" i="12" s="1"/>
  <c r="T442" i="20" l="1"/>
  <c r="V442" i="20" s="1"/>
  <c r="G443" i="20"/>
  <c r="T442" i="17"/>
  <c r="V442" i="17" s="1"/>
  <c r="G443" i="17"/>
  <c r="H420" i="19"/>
  <c r="Y419" i="19"/>
  <c r="X419" i="19"/>
  <c r="AB433" i="16"/>
  <c r="Y433" i="16"/>
  <c r="AD433" i="16"/>
  <c r="X433" i="16"/>
  <c r="AA433" i="16"/>
  <c r="X11" i="10"/>
  <c r="Z11" i="10" s="1"/>
  <c r="AE11" i="10" s="1"/>
  <c r="AD11" i="10"/>
  <c r="AC11" i="10"/>
  <c r="V12" i="12"/>
  <c r="AE11" i="11"/>
  <c r="AF11" i="11" s="1"/>
  <c r="AG11" i="11" s="1"/>
  <c r="AH11" i="11" s="1"/>
  <c r="AI11" i="12"/>
  <c r="AK11" i="12" s="1"/>
  <c r="Z9" i="14"/>
  <c r="W12" i="12"/>
  <c r="X12" i="12" s="1"/>
  <c r="U443" i="20" l="1"/>
  <c r="H443" i="20"/>
  <c r="W442" i="20"/>
  <c r="X442" i="20" s="1"/>
  <c r="Y442" i="20"/>
  <c r="H443" i="17"/>
  <c r="U443" i="17"/>
  <c r="Y442" i="17"/>
  <c r="W442" i="17"/>
  <c r="X442" i="17" s="1"/>
  <c r="J420" i="19"/>
  <c r="I420" i="19"/>
  <c r="M420" i="19"/>
  <c r="L420" i="19"/>
  <c r="O420" i="19"/>
  <c r="Z433" i="16"/>
  <c r="AE433" i="16" s="1"/>
  <c r="AC433" i="16"/>
  <c r="AF11" i="10"/>
  <c r="AG11" i="10" s="1"/>
  <c r="AH11" i="10" s="1"/>
  <c r="V12" i="11"/>
  <c r="AJ12" i="11" s="1"/>
  <c r="AI11" i="11"/>
  <c r="AK11" i="11" s="1"/>
  <c r="AL11" i="12"/>
  <c r="AM11" i="12" s="1"/>
  <c r="AJ12" i="12"/>
  <c r="W12" i="11"/>
  <c r="X12" i="11" s="1"/>
  <c r="Y9" i="14"/>
  <c r="AD12" i="12"/>
  <c r="Y12" i="12"/>
  <c r="Z12" i="12" s="1"/>
  <c r="AB12" i="12"/>
  <c r="AA12" i="12"/>
  <c r="M443" i="20" l="1"/>
  <c r="L443" i="20"/>
  <c r="N443" i="20" s="1"/>
  <c r="I443" i="20"/>
  <c r="O443" i="20"/>
  <c r="J443" i="20"/>
  <c r="N420" i="19"/>
  <c r="M443" i="17"/>
  <c r="O443" i="17"/>
  <c r="L443" i="17"/>
  <c r="J443" i="17"/>
  <c r="I443" i="17"/>
  <c r="K420" i="19"/>
  <c r="P420" i="19" s="1"/>
  <c r="Q420" i="19" s="1"/>
  <c r="R420" i="19" s="1"/>
  <c r="AF433" i="16"/>
  <c r="AG433" i="16" s="1"/>
  <c r="AH433" i="16" s="1"/>
  <c r="AI433" i="16" s="1"/>
  <c r="AK433" i="16" s="1"/>
  <c r="V434" i="16"/>
  <c r="V12" i="10"/>
  <c r="AI11" i="10"/>
  <c r="AK11" i="10" s="1"/>
  <c r="AN11" i="11"/>
  <c r="AL11" i="11"/>
  <c r="AM11" i="11" s="1"/>
  <c r="Y12" i="11"/>
  <c r="Z12" i="11" s="1"/>
  <c r="AD12" i="11"/>
  <c r="AA12" i="11"/>
  <c r="AB12" i="11"/>
  <c r="AE12" i="12"/>
  <c r="AC12" i="12"/>
  <c r="K443" i="20" l="1"/>
  <c r="P443" i="20" s="1"/>
  <c r="Q443" i="20" s="1"/>
  <c r="R443" i="20" s="1"/>
  <c r="S443" i="20" s="1"/>
  <c r="K443" i="17"/>
  <c r="P443" i="17" s="1"/>
  <c r="N443" i="17"/>
  <c r="S420" i="19"/>
  <c r="T420" i="19" s="1"/>
  <c r="V420" i="19" s="1"/>
  <c r="W420" i="19" s="1"/>
  <c r="AL433" i="16"/>
  <c r="AM433" i="16" s="1"/>
  <c r="AN433" i="16"/>
  <c r="AJ434" i="16"/>
  <c r="W431" i="14"/>
  <c r="W434" i="16"/>
  <c r="AL11" i="10"/>
  <c r="AM11" i="10" s="1"/>
  <c r="AN11" i="10"/>
  <c r="X9" i="14"/>
  <c r="AJ12" i="10"/>
  <c r="W12" i="10"/>
  <c r="AE12" i="11"/>
  <c r="AC12" i="11"/>
  <c r="AF12" i="12"/>
  <c r="AG12" i="12" s="1"/>
  <c r="AH12" i="12" s="1"/>
  <c r="V13" i="12" s="1"/>
  <c r="Q443" i="17" l="1"/>
  <c r="R443" i="17" s="1"/>
  <c r="S443" i="17" s="1"/>
  <c r="T443" i="17" s="1"/>
  <c r="V443" i="17" s="1"/>
  <c r="T443" i="20"/>
  <c r="V443" i="20" s="1"/>
  <c r="G444" i="20"/>
  <c r="G444" i="17"/>
  <c r="X420" i="19"/>
  <c r="Y420" i="19"/>
  <c r="G421" i="19"/>
  <c r="U421" i="19" s="1"/>
  <c r="X434" i="16"/>
  <c r="AB434" i="16"/>
  <c r="AA434" i="16"/>
  <c r="Y434" i="16"/>
  <c r="Z434" i="16" s="1"/>
  <c r="AE434" i="16" s="1"/>
  <c r="AD434" i="16"/>
  <c r="AB12" i="10"/>
  <c r="Y12" i="10"/>
  <c r="Z12" i="10" s="1"/>
  <c r="X12" i="10"/>
  <c r="AA12" i="10"/>
  <c r="AD12" i="10"/>
  <c r="AE12" i="10" s="1"/>
  <c r="AF12" i="11"/>
  <c r="AG12" i="11" s="1"/>
  <c r="AH12" i="11" s="1"/>
  <c r="AJ13" i="12"/>
  <c r="AI12" i="12"/>
  <c r="AK12" i="12" s="1"/>
  <c r="U444" i="20" l="1"/>
  <c r="H444" i="20"/>
  <c r="W443" i="20"/>
  <c r="X443" i="20" s="1"/>
  <c r="Y443" i="20"/>
  <c r="H444" i="17"/>
  <c r="U444" i="17"/>
  <c r="W443" i="17"/>
  <c r="X443" i="17" s="1"/>
  <c r="Y443" i="17"/>
  <c r="H421" i="19"/>
  <c r="AC434" i="16"/>
  <c r="AF434" i="16" s="1"/>
  <c r="AG434" i="16" s="1"/>
  <c r="AH434" i="16" s="1"/>
  <c r="AC12" i="10"/>
  <c r="AF12" i="10" s="1"/>
  <c r="AG12" i="10" s="1"/>
  <c r="AH12" i="10" s="1"/>
  <c r="V13" i="11"/>
  <c r="AI12" i="11"/>
  <c r="AK12" i="11" s="1"/>
  <c r="AL12" i="12"/>
  <c r="AM12" i="12" s="1"/>
  <c r="W13" i="11"/>
  <c r="X13" i="11" s="1"/>
  <c r="W13" i="12"/>
  <c r="X13" i="12" s="1"/>
  <c r="Z10" i="14"/>
  <c r="M444" i="20" l="1"/>
  <c r="L444" i="20"/>
  <c r="I444" i="20"/>
  <c r="O444" i="20"/>
  <c r="J444" i="20"/>
  <c r="J444" i="17"/>
  <c r="L444" i="17"/>
  <c r="M444" i="17"/>
  <c r="O444" i="17"/>
  <c r="I444" i="17"/>
  <c r="I421" i="19"/>
  <c r="J421" i="19"/>
  <c r="M421" i="19"/>
  <c r="L421" i="19"/>
  <c r="O421" i="19"/>
  <c r="AI434" i="16"/>
  <c r="AK434" i="16" s="1"/>
  <c r="V435" i="16"/>
  <c r="W432" i="14" s="1"/>
  <c r="AL434" i="16"/>
  <c r="AM434" i="16" s="1"/>
  <c r="AN434" i="16"/>
  <c r="AI12" i="10"/>
  <c r="AK12" i="10" s="1"/>
  <c r="V13" i="10"/>
  <c r="AN12" i="11"/>
  <c r="AL12" i="11"/>
  <c r="AM12" i="11" s="1"/>
  <c r="Y10" i="14"/>
  <c r="AJ13" i="11"/>
  <c r="AA13" i="11"/>
  <c r="AD13" i="11"/>
  <c r="AB13" i="11"/>
  <c r="Y13" i="11"/>
  <c r="Z13" i="11" s="1"/>
  <c r="AE13" i="11" s="1"/>
  <c r="AA13" i="12"/>
  <c r="AD13" i="12"/>
  <c r="AB13" i="12"/>
  <c r="Y13" i="12"/>
  <c r="N444" i="20" l="1"/>
  <c r="N421" i="19"/>
  <c r="K444" i="20"/>
  <c r="P444" i="20" s="1"/>
  <c r="Q444" i="20" s="1"/>
  <c r="R444" i="20" s="1"/>
  <c r="S444" i="20" s="1"/>
  <c r="N444" i="17"/>
  <c r="K444" i="17"/>
  <c r="K421" i="19"/>
  <c r="P421" i="19" s="1"/>
  <c r="Q421" i="19" s="1"/>
  <c r="R421" i="19" s="1"/>
  <c r="S421" i="19" s="1"/>
  <c r="P444" i="17"/>
  <c r="W435" i="16"/>
  <c r="AA435" i="16" s="1"/>
  <c r="AJ435" i="16"/>
  <c r="W13" i="10"/>
  <c r="AJ13" i="10"/>
  <c r="AN12" i="10"/>
  <c r="AL12" i="10"/>
  <c r="AM12" i="10" s="1"/>
  <c r="X10" i="14"/>
  <c r="AC13" i="11"/>
  <c r="AF13" i="11" s="1"/>
  <c r="AG13" i="11" s="1"/>
  <c r="AH13" i="11" s="1"/>
  <c r="AC13" i="12"/>
  <c r="Z13" i="12"/>
  <c r="AE13" i="12" s="1"/>
  <c r="AF13" i="12" s="1"/>
  <c r="AG13" i="12" s="1"/>
  <c r="AH13" i="12" s="1"/>
  <c r="V14" i="12" s="1"/>
  <c r="T444" i="20" l="1"/>
  <c r="V444" i="20" s="1"/>
  <c r="G445" i="20"/>
  <c r="Q444" i="17"/>
  <c r="R444" i="17" s="1"/>
  <c r="S444" i="17" s="1"/>
  <c r="T421" i="19"/>
  <c r="V421" i="19" s="1"/>
  <c r="W421" i="19" s="1"/>
  <c r="G422" i="19"/>
  <c r="U422" i="19" s="1"/>
  <c r="AB435" i="16"/>
  <c r="X435" i="16"/>
  <c r="Y435" i="16"/>
  <c r="Z435" i="16" s="1"/>
  <c r="AD435" i="16"/>
  <c r="AB13" i="10"/>
  <c r="Y13" i="10"/>
  <c r="Z13" i="10" s="1"/>
  <c r="AE13" i="10" s="1"/>
  <c r="X13" i="10"/>
  <c r="AD13" i="10"/>
  <c r="AA13" i="10"/>
  <c r="V14" i="11"/>
  <c r="AJ14" i="11" s="1"/>
  <c r="AI13" i="11"/>
  <c r="AK13" i="11" s="1"/>
  <c r="AI13" i="12"/>
  <c r="AK13" i="12" s="1"/>
  <c r="W14" i="12"/>
  <c r="X14" i="12" s="1"/>
  <c r="Z11" i="14"/>
  <c r="W14" i="11"/>
  <c r="Y11" i="14"/>
  <c r="U445" i="20" l="1"/>
  <c r="H445" i="20"/>
  <c r="W444" i="20"/>
  <c r="X444" i="20" s="1"/>
  <c r="Y444" i="20"/>
  <c r="T444" i="17"/>
  <c r="V444" i="17" s="1"/>
  <c r="G445" i="17"/>
  <c r="H422" i="19"/>
  <c r="Y421" i="19"/>
  <c r="X421" i="19"/>
  <c r="AE435" i="16"/>
  <c r="AC435" i="16"/>
  <c r="AF435" i="16" s="1"/>
  <c r="AG435" i="16" s="1"/>
  <c r="AH435" i="16" s="1"/>
  <c r="AF13" i="10"/>
  <c r="AG13" i="10" s="1"/>
  <c r="AH13" i="10" s="1"/>
  <c r="AC13" i="10"/>
  <c r="AL13" i="11"/>
  <c r="AM13" i="11" s="1"/>
  <c r="AN13" i="11"/>
  <c r="AL13" i="12"/>
  <c r="AM13" i="12" s="1"/>
  <c r="AA14" i="12"/>
  <c r="AD14" i="12"/>
  <c r="AB14" i="12"/>
  <c r="Y14" i="12"/>
  <c r="Z14" i="12" s="1"/>
  <c r="AJ14" i="12"/>
  <c r="Y14" i="11"/>
  <c r="AD14" i="11"/>
  <c r="AB14" i="11"/>
  <c r="AA14" i="11"/>
  <c r="X14" i="11"/>
  <c r="J445" i="20" l="1"/>
  <c r="M445" i="20"/>
  <c r="O445" i="20"/>
  <c r="I445" i="20"/>
  <c r="L445" i="20"/>
  <c r="U445" i="17"/>
  <c r="H445" i="17"/>
  <c r="Y444" i="17"/>
  <c r="W444" i="17"/>
  <c r="X444" i="17" s="1"/>
  <c r="J422" i="19"/>
  <c r="L422" i="19"/>
  <c r="I422" i="19"/>
  <c r="O422" i="19"/>
  <c r="M422" i="19"/>
  <c r="V436" i="16"/>
  <c r="AI435" i="16"/>
  <c r="AK435" i="16" s="1"/>
  <c r="AL435" i="16" s="1"/>
  <c r="AM435" i="16" s="1"/>
  <c r="AJ436" i="16"/>
  <c r="W433" i="14"/>
  <c r="W436" i="16"/>
  <c r="V14" i="10"/>
  <c r="AI13" i="10"/>
  <c r="AK13" i="10" s="1"/>
  <c r="AE14" i="12"/>
  <c r="AC14" i="12"/>
  <c r="AF14" i="12" s="1"/>
  <c r="AG14" i="12" s="1"/>
  <c r="AH14" i="12" s="1"/>
  <c r="V15" i="12" s="1"/>
  <c r="AC14" i="11"/>
  <c r="Z14" i="11"/>
  <c r="N445" i="20" l="1"/>
  <c r="K445" i="20"/>
  <c r="P445" i="20" s="1"/>
  <c r="Q445" i="20" s="1"/>
  <c r="R445" i="20" s="1"/>
  <c r="S445" i="20" s="1"/>
  <c r="O445" i="17"/>
  <c r="L445" i="17"/>
  <c r="J445" i="17"/>
  <c r="I445" i="17"/>
  <c r="M445" i="17"/>
  <c r="N422" i="19"/>
  <c r="K422" i="19"/>
  <c r="P422" i="19" s="1"/>
  <c r="Q422" i="19" s="1"/>
  <c r="R422" i="19" s="1"/>
  <c r="S422" i="19" s="1"/>
  <c r="AN435" i="16"/>
  <c r="AD436" i="16"/>
  <c r="AA436" i="16"/>
  <c r="AC436" i="16" s="1"/>
  <c r="X436" i="16"/>
  <c r="AB436" i="16"/>
  <c r="Y436" i="16"/>
  <c r="AJ14" i="10"/>
  <c r="X11" i="14"/>
  <c r="W14" i="10"/>
  <c r="AL13" i="10"/>
  <c r="AM13" i="10" s="1"/>
  <c r="AN13" i="10"/>
  <c r="AI14" i="12"/>
  <c r="AK14" i="12" s="1"/>
  <c r="AE14" i="11"/>
  <c r="AF14" i="11" s="1"/>
  <c r="AG14" i="11" s="1"/>
  <c r="AH14" i="11" s="1"/>
  <c r="T445" i="20" l="1"/>
  <c r="V445" i="20" s="1"/>
  <c r="G446" i="20"/>
  <c r="K445" i="17"/>
  <c r="P445" i="17" s="1"/>
  <c r="N445" i="17"/>
  <c r="T422" i="19"/>
  <c r="V422" i="19" s="1"/>
  <c r="W422" i="19" s="1"/>
  <c r="G423" i="19"/>
  <c r="U423" i="19" s="1"/>
  <c r="Z436" i="16"/>
  <c r="AE436" i="16" s="1"/>
  <c r="AF436" i="16" s="1"/>
  <c r="AG436" i="16" s="1"/>
  <c r="AH436" i="16" s="1"/>
  <c r="AB14" i="10"/>
  <c r="AA14" i="10"/>
  <c r="AC14" i="10" s="1"/>
  <c r="X14" i="10"/>
  <c r="AD14" i="10"/>
  <c r="Y14" i="10"/>
  <c r="V15" i="11"/>
  <c r="AJ15" i="11" s="1"/>
  <c r="AI14" i="11"/>
  <c r="AK14" i="11" s="1"/>
  <c r="AL14" i="12"/>
  <c r="AM14" i="12" s="1"/>
  <c r="W15" i="12"/>
  <c r="AD15" i="12" s="1"/>
  <c r="AJ15" i="12"/>
  <c r="Z12" i="14"/>
  <c r="W15" i="11"/>
  <c r="Y12" i="14"/>
  <c r="U446" i="20" l="1"/>
  <c r="H446" i="20"/>
  <c r="W445" i="20"/>
  <c r="X445" i="20" s="1"/>
  <c r="Y445" i="20"/>
  <c r="Q445" i="17"/>
  <c r="R445" i="17" s="1"/>
  <c r="S445" i="17" s="1"/>
  <c r="H423" i="19"/>
  <c r="Y422" i="19"/>
  <c r="X422" i="19"/>
  <c r="V437" i="16"/>
  <c r="AI436" i="16"/>
  <c r="AK436" i="16" s="1"/>
  <c r="Z14" i="10"/>
  <c r="AE14" i="10" s="1"/>
  <c r="AF14" i="10" s="1"/>
  <c r="AG14" i="10" s="1"/>
  <c r="AH14" i="10" s="1"/>
  <c r="AN14" i="11"/>
  <c r="AL14" i="11"/>
  <c r="AM14" i="11" s="1"/>
  <c r="X15" i="12"/>
  <c r="AA15" i="12"/>
  <c r="Y15" i="12"/>
  <c r="AB15" i="12"/>
  <c r="Y15" i="11"/>
  <c r="X15" i="11"/>
  <c r="AA15" i="11"/>
  <c r="AB15" i="11"/>
  <c r="AD15" i="11"/>
  <c r="L446" i="20" l="1"/>
  <c r="O446" i="20"/>
  <c r="I446" i="20"/>
  <c r="M446" i="20"/>
  <c r="J446" i="20"/>
  <c r="T445" i="17"/>
  <c r="V445" i="17" s="1"/>
  <c r="G446" i="17"/>
  <c r="M423" i="19"/>
  <c r="O423" i="19"/>
  <c r="I423" i="19"/>
  <c r="L423" i="19"/>
  <c r="J423" i="19"/>
  <c r="AN436" i="16"/>
  <c r="AL436" i="16"/>
  <c r="AM436" i="16" s="1"/>
  <c r="AJ437" i="16"/>
  <c r="W434" i="14"/>
  <c r="W437" i="16"/>
  <c r="V15" i="10"/>
  <c r="AI14" i="10"/>
  <c r="AK14" i="10" s="1"/>
  <c r="AC15" i="12"/>
  <c r="Z15" i="12"/>
  <c r="AE15" i="12" s="1"/>
  <c r="AC15" i="11"/>
  <c r="Z15" i="11"/>
  <c r="N423" i="19" l="1"/>
  <c r="K446" i="20"/>
  <c r="P446" i="20" s="1"/>
  <c r="Q446" i="20" s="1"/>
  <c r="R446" i="20" s="1"/>
  <c r="S446" i="20" s="1"/>
  <c r="N446" i="20"/>
  <c r="H446" i="17"/>
  <c r="U446" i="17"/>
  <c r="Y445" i="17"/>
  <c r="W445" i="17"/>
  <c r="X445" i="17" s="1"/>
  <c r="K423" i="19"/>
  <c r="P423" i="19" s="1"/>
  <c r="Q423" i="19" s="1"/>
  <c r="R423" i="19" s="1"/>
  <c r="S423" i="19" s="1"/>
  <c r="AA437" i="16"/>
  <c r="AD437" i="16"/>
  <c r="AB437" i="16"/>
  <c r="Y437" i="16"/>
  <c r="Z437" i="16" s="1"/>
  <c r="X437" i="16"/>
  <c r="AJ15" i="10"/>
  <c r="W15" i="10"/>
  <c r="X12" i="14"/>
  <c r="AL14" i="10"/>
  <c r="AM14" i="10" s="1"/>
  <c r="AN14" i="10"/>
  <c r="AF15" i="12"/>
  <c r="AG15" i="12" s="1"/>
  <c r="AH15" i="12" s="1"/>
  <c r="AI15" i="12" s="1"/>
  <c r="AK15" i="12" s="1"/>
  <c r="V16" i="12"/>
  <c r="AE15" i="11"/>
  <c r="AF15" i="11" s="1"/>
  <c r="AG15" i="11" s="1"/>
  <c r="AH15" i="11" s="1"/>
  <c r="T446" i="20" l="1"/>
  <c r="V446" i="20" s="1"/>
  <c r="G447" i="20"/>
  <c r="I446" i="17"/>
  <c r="O446" i="17"/>
  <c r="M446" i="17"/>
  <c r="L446" i="17"/>
  <c r="J446" i="17"/>
  <c r="K446" i="17" s="1"/>
  <c r="T423" i="19"/>
  <c r="V423" i="19" s="1"/>
  <c r="W423" i="19" s="1"/>
  <c r="G424" i="19"/>
  <c r="U424" i="19" s="1"/>
  <c r="AE437" i="16"/>
  <c r="AC437" i="16"/>
  <c r="AA15" i="10"/>
  <c r="AB15" i="10"/>
  <c r="AD15" i="10"/>
  <c r="Y15" i="10"/>
  <c r="X15" i="10"/>
  <c r="V16" i="11"/>
  <c r="AJ16" i="11" s="1"/>
  <c r="AI15" i="11"/>
  <c r="AK15" i="11" s="1"/>
  <c r="W16" i="12"/>
  <c r="AL15" i="12"/>
  <c r="AM15" i="12" s="1"/>
  <c r="AA16" i="12"/>
  <c r="X16" i="12"/>
  <c r="AD16" i="12"/>
  <c r="AB16" i="12"/>
  <c r="Y16" i="12"/>
  <c r="Z13" i="14"/>
  <c r="AJ16" i="12"/>
  <c r="W16" i="11"/>
  <c r="Y13" i="14"/>
  <c r="N446" i="17" l="1"/>
  <c r="U447" i="20"/>
  <c r="H447" i="20"/>
  <c r="W446" i="20"/>
  <c r="X446" i="20" s="1"/>
  <c r="Y446" i="20"/>
  <c r="P446" i="17"/>
  <c r="Q446" i="17" s="1"/>
  <c r="R446" i="17" s="1"/>
  <c r="S446" i="17" s="1"/>
  <c r="H424" i="19"/>
  <c r="X423" i="19"/>
  <c r="Y423" i="19"/>
  <c r="AF437" i="16"/>
  <c r="AG437" i="16" s="1"/>
  <c r="AH437" i="16" s="1"/>
  <c r="AC15" i="10"/>
  <c r="Z15" i="10"/>
  <c r="AE15" i="10" s="1"/>
  <c r="AF15" i="10" s="1"/>
  <c r="AG15" i="10" s="1"/>
  <c r="AH15" i="10" s="1"/>
  <c r="AL15" i="11"/>
  <c r="AM15" i="11" s="1"/>
  <c r="AN15" i="11"/>
  <c r="Z16" i="12"/>
  <c r="AE16" i="12" s="1"/>
  <c r="AC16" i="12"/>
  <c r="AF16" i="12"/>
  <c r="AG16" i="12" s="1"/>
  <c r="AH16" i="12" s="1"/>
  <c r="V17" i="12" s="1"/>
  <c r="AD16" i="11"/>
  <c r="AB16" i="11"/>
  <c r="Y16" i="11"/>
  <c r="AA16" i="11"/>
  <c r="X16" i="11"/>
  <c r="O447" i="20" l="1"/>
  <c r="L447" i="20"/>
  <c r="I447" i="20"/>
  <c r="J447" i="20"/>
  <c r="K447" i="20" s="1"/>
  <c r="P447" i="20" s="1"/>
  <c r="M447" i="20"/>
  <c r="T446" i="17"/>
  <c r="V446" i="17" s="1"/>
  <c r="G447" i="17"/>
  <c r="O424" i="19"/>
  <c r="M424" i="19"/>
  <c r="I424" i="19"/>
  <c r="J424" i="19"/>
  <c r="L424" i="19"/>
  <c r="AI437" i="16"/>
  <c r="AK437" i="16" s="1"/>
  <c r="V438" i="16"/>
  <c r="V16" i="10"/>
  <c r="AI15" i="10"/>
  <c r="AK15" i="10" s="1"/>
  <c r="AJ17" i="12"/>
  <c r="AI16" i="12"/>
  <c r="AK16" i="12" s="1"/>
  <c r="AC16" i="11"/>
  <c r="Z16" i="11"/>
  <c r="N447" i="20" l="1"/>
  <c r="Q447" i="20" s="1"/>
  <c r="R447" i="20" s="1"/>
  <c r="S447" i="20" s="1"/>
  <c r="K424" i="19"/>
  <c r="H447" i="17"/>
  <c r="U447" i="17"/>
  <c r="Y446" i="17"/>
  <c r="W446" i="17"/>
  <c r="X446" i="17" s="1"/>
  <c r="N424" i="19"/>
  <c r="P424" i="19"/>
  <c r="AN437" i="16"/>
  <c r="AL437" i="16"/>
  <c r="AM437" i="16" s="1"/>
  <c r="AJ438" i="16"/>
  <c r="W435" i="14"/>
  <c r="W438" i="16"/>
  <c r="W16" i="10"/>
  <c r="AJ16" i="10"/>
  <c r="X13" i="14"/>
  <c r="AN15" i="10"/>
  <c r="AL15" i="10"/>
  <c r="AM15" i="10" s="1"/>
  <c r="AL16" i="12"/>
  <c r="AM16" i="12" s="1"/>
  <c r="AE16" i="11"/>
  <c r="AF16" i="11" s="1"/>
  <c r="AG16" i="11" s="1"/>
  <c r="AH16" i="11" s="1"/>
  <c r="Z14" i="14"/>
  <c r="W17" i="12"/>
  <c r="T447" i="20" l="1"/>
  <c r="V447" i="20" s="1"/>
  <c r="G448" i="20"/>
  <c r="Q424" i="19"/>
  <c r="R424" i="19" s="1"/>
  <c r="L447" i="17"/>
  <c r="O447" i="17"/>
  <c r="I447" i="17"/>
  <c r="J447" i="17"/>
  <c r="K447" i="17" s="1"/>
  <c r="M447" i="17"/>
  <c r="S424" i="19"/>
  <c r="T424" i="19" s="1"/>
  <c r="V424" i="19" s="1"/>
  <c r="W424" i="19" s="1"/>
  <c r="Y438" i="16"/>
  <c r="AB438" i="16"/>
  <c r="AA438" i="16"/>
  <c r="AD438" i="16"/>
  <c r="X438" i="16"/>
  <c r="AB16" i="10"/>
  <c r="AD16" i="10"/>
  <c r="X16" i="10"/>
  <c r="AA16" i="10"/>
  <c r="AC16" i="10" s="1"/>
  <c r="Y16" i="10"/>
  <c r="V17" i="11"/>
  <c r="AJ17" i="11" s="1"/>
  <c r="AI16" i="11"/>
  <c r="AK16" i="11" s="1"/>
  <c r="AA17" i="12"/>
  <c r="X17" i="12"/>
  <c r="AB17" i="12"/>
  <c r="AD17" i="12"/>
  <c r="Y17" i="12"/>
  <c r="W17" i="11"/>
  <c r="Y14" i="14"/>
  <c r="U448" i="20" l="1"/>
  <c r="H448" i="20"/>
  <c r="W447" i="20"/>
  <c r="X447" i="20" s="1"/>
  <c r="Y447" i="20"/>
  <c r="P447" i="17"/>
  <c r="N447" i="17"/>
  <c r="Y424" i="19"/>
  <c r="X424" i="19"/>
  <c r="G425" i="19"/>
  <c r="U425" i="19" s="1"/>
  <c r="AC438" i="16"/>
  <c r="Z438" i="16"/>
  <c r="AE438" i="16" s="1"/>
  <c r="AF438" i="16" s="1"/>
  <c r="AG438" i="16" s="1"/>
  <c r="AH438" i="16" s="1"/>
  <c r="Z16" i="10"/>
  <c r="AE16" i="10" s="1"/>
  <c r="AF16" i="10" s="1"/>
  <c r="AG16" i="10" s="1"/>
  <c r="AH16" i="10" s="1"/>
  <c r="AN16" i="11"/>
  <c r="AL16" i="11"/>
  <c r="AM16" i="11" s="1"/>
  <c r="AC17" i="12"/>
  <c r="Z17" i="12"/>
  <c r="AE17" i="12" s="1"/>
  <c r="Y17" i="11"/>
  <c r="AD17" i="11"/>
  <c r="X17" i="11"/>
  <c r="AB17" i="11"/>
  <c r="AA17" i="11"/>
  <c r="O448" i="20" l="1"/>
  <c r="I448" i="20"/>
  <c r="M448" i="20"/>
  <c r="J448" i="20"/>
  <c r="K448" i="20" s="1"/>
  <c r="P448" i="20" s="1"/>
  <c r="L448" i="20"/>
  <c r="Q447" i="17"/>
  <c r="R447" i="17" s="1"/>
  <c r="S447" i="17" s="1"/>
  <c r="H425" i="19"/>
  <c r="V439" i="16"/>
  <c r="AI438" i="16"/>
  <c r="AK438" i="16" s="1"/>
  <c r="V17" i="10"/>
  <c r="AI16" i="10"/>
  <c r="AK16" i="10" s="1"/>
  <c r="AF17" i="12"/>
  <c r="AG17" i="12" s="1"/>
  <c r="AH17" i="12" s="1"/>
  <c r="V18" i="12" s="1"/>
  <c r="AC17" i="11"/>
  <c r="Z17" i="11"/>
  <c r="N448" i="20" l="1"/>
  <c r="Q448" i="20" s="1"/>
  <c r="R448" i="20" s="1"/>
  <c r="S448" i="20" s="1"/>
  <c r="T447" i="17"/>
  <c r="V447" i="17" s="1"/>
  <c r="G448" i="17"/>
  <c r="M425" i="19"/>
  <c r="L425" i="19"/>
  <c r="J425" i="19"/>
  <c r="O425" i="19"/>
  <c r="I425" i="19"/>
  <c r="AJ439" i="16"/>
  <c r="W439" i="16"/>
  <c r="W436" i="14"/>
  <c r="AL438" i="16"/>
  <c r="AM438" i="16" s="1"/>
  <c r="AN438" i="16"/>
  <c r="AJ17" i="10"/>
  <c r="X14" i="14"/>
  <c r="W17" i="10"/>
  <c r="AN16" i="10"/>
  <c r="AL16" i="10"/>
  <c r="AM16" i="10" s="1"/>
  <c r="AJ18" i="12"/>
  <c r="AI17" i="12"/>
  <c r="AK17" i="12" s="1"/>
  <c r="AE17" i="11"/>
  <c r="AF17" i="11" s="1"/>
  <c r="AG17" i="11" s="1"/>
  <c r="AH17" i="11" s="1"/>
  <c r="Z15" i="14"/>
  <c r="W18" i="12"/>
  <c r="T448" i="20" l="1"/>
  <c r="V448" i="20" s="1"/>
  <c r="G449" i="20"/>
  <c r="K425" i="19"/>
  <c r="U448" i="17"/>
  <c r="H448" i="17"/>
  <c r="P425" i="19"/>
  <c r="W447" i="17"/>
  <c r="X447" i="17" s="1"/>
  <c r="Y447" i="17"/>
  <c r="N425" i="19"/>
  <c r="Q425" i="19" s="1"/>
  <c r="R425" i="19" s="1"/>
  <c r="AB439" i="16"/>
  <c r="X439" i="16"/>
  <c r="Y439" i="16"/>
  <c r="Z439" i="16" s="1"/>
  <c r="AD439" i="16"/>
  <c r="AA439" i="16"/>
  <c r="X17" i="10"/>
  <c r="AA17" i="10"/>
  <c r="AD17" i="10"/>
  <c r="Y17" i="10"/>
  <c r="AB17" i="10"/>
  <c r="V18" i="11"/>
  <c r="AJ18" i="11" s="1"/>
  <c r="AI17" i="11"/>
  <c r="AK17" i="11" s="1"/>
  <c r="AL17" i="12"/>
  <c r="AM17" i="12" s="1"/>
  <c r="W18" i="11"/>
  <c r="AA18" i="11" s="1"/>
  <c r="Y15" i="14"/>
  <c r="Y18" i="12"/>
  <c r="AA18" i="12"/>
  <c r="AD18" i="12"/>
  <c r="AB18" i="12"/>
  <c r="X18" i="12"/>
  <c r="U449" i="20" l="1"/>
  <c r="H449" i="20"/>
  <c r="W448" i="20"/>
  <c r="X448" i="20" s="1"/>
  <c r="Y448" i="20"/>
  <c r="L448" i="17"/>
  <c r="J448" i="17"/>
  <c r="I448" i="17"/>
  <c r="O448" i="17"/>
  <c r="M448" i="17"/>
  <c r="S425" i="19"/>
  <c r="G426" i="19" s="1"/>
  <c r="U426" i="19" s="1"/>
  <c r="AE439" i="16"/>
  <c r="AC439" i="16"/>
  <c r="AF439" i="16" s="1"/>
  <c r="AG439" i="16" s="1"/>
  <c r="AH439" i="16" s="1"/>
  <c r="Z17" i="10"/>
  <c r="AE17" i="10" s="1"/>
  <c r="AF17" i="10" s="1"/>
  <c r="AG17" i="10" s="1"/>
  <c r="AH17" i="10" s="1"/>
  <c r="AC17" i="10"/>
  <c r="AL17" i="11"/>
  <c r="AM17" i="11" s="1"/>
  <c r="AN17" i="11"/>
  <c r="Y18" i="11"/>
  <c r="X18" i="11"/>
  <c r="AD18" i="11"/>
  <c r="AB18" i="11"/>
  <c r="AC18" i="12"/>
  <c r="Z18" i="12"/>
  <c r="J449" i="20" l="1"/>
  <c r="M449" i="20"/>
  <c r="L449" i="20"/>
  <c r="N449" i="20" s="1"/>
  <c r="I449" i="20"/>
  <c r="O449" i="20"/>
  <c r="K448" i="17"/>
  <c r="P448" i="17" s="1"/>
  <c r="N448" i="17"/>
  <c r="H426" i="19"/>
  <c r="T425" i="19"/>
  <c r="V425" i="19" s="1"/>
  <c r="W425" i="19" s="1"/>
  <c r="V440" i="16"/>
  <c r="AI439" i="16"/>
  <c r="AK439" i="16" s="1"/>
  <c r="V18" i="10"/>
  <c r="AI17" i="10"/>
  <c r="AK17" i="10" s="1"/>
  <c r="Z18" i="11"/>
  <c r="AC18" i="11"/>
  <c r="AE18" i="11"/>
  <c r="AF18" i="11" s="1"/>
  <c r="AG18" i="11" s="1"/>
  <c r="AH18" i="11" s="1"/>
  <c r="AE18" i="12"/>
  <c r="AF18" i="12" s="1"/>
  <c r="AG18" i="12" s="1"/>
  <c r="AH18" i="12" s="1"/>
  <c r="V19" i="12" s="1"/>
  <c r="Q448" i="17" l="1"/>
  <c r="R448" i="17" s="1"/>
  <c r="S448" i="17" s="1"/>
  <c r="K449" i="20"/>
  <c r="P449" i="20" s="1"/>
  <c r="Q449" i="20" s="1"/>
  <c r="R449" i="20" s="1"/>
  <c r="S449" i="20" s="1"/>
  <c r="T448" i="17"/>
  <c r="V448" i="17" s="1"/>
  <c r="G449" i="17"/>
  <c r="Y425" i="19"/>
  <c r="X425" i="19"/>
  <c r="J426" i="19"/>
  <c r="M426" i="19"/>
  <c r="I426" i="19"/>
  <c r="L426" i="19"/>
  <c r="O426" i="19"/>
  <c r="AJ440" i="16"/>
  <c r="W437" i="14"/>
  <c r="W440" i="16"/>
  <c r="AL439" i="16"/>
  <c r="AM439" i="16" s="1"/>
  <c r="AN439" i="16"/>
  <c r="AN17" i="10"/>
  <c r="AL17" i="10"/>
  <c r="AM17" i="10" s="1"/>
  <c r="AJ18" i="10"/>
  <c r="W18" i="10"/>
  <c r="X15" i="14"/>
  <c r="V19" i="11"/>
  <c r="AJ19" i="11" s="1"/>
  <c r="AI18" i="11"/>
  <c r="AK18" i="11" s="1"/>
  <c r="AJ19" i="12"/>
  <c r="AI18" i="12"/>
  <c r="AK18" i="12" s="1"/>
  <c r="Y16" i="14"/>
  <c r="T449" i="20" l="1"/>
  <c r="V449" i="20" s="1"/>
  <c r="G450" i="20"/>
  <c r="H449" i="17"/>
  <c r="U449" i="17"/>
  <c r="P426" i="19"/>
  <c r="Q426" i="19" s="1"/>
  <c r="R426" i="19" s="1"/>
  <c r="K426" i="19"/>
  <c r="Y448" i="17"/>
  <c r="W448" i="17"/>
  <c r="X448" i="17" s="1"/>
  <c r="N426" i="19"/>
  <c r="AB440" i="16"/>
  <c r="Y440" i="16"/>
  <c r="X440" i="16"/>
  <c r="AA440" i="16"/>
  <c r="AD440" i="16"/>
  <c r="AB18" i="10"/>
  <c r="X18" i="10"/>
  <c r="AA18" i="10"/>
  <c r="AC18" i="10" s="1"/>
  <c r="AD18" i="10"/>
  <c r="Y18" i="10"/>
  <c r="W19" i="11"/>
  <c r="AL18" i="11"/>
  <c r="AM18" i="11" s="1"/>
  <c r="AN18" i="11"/>
  <c r="AL18" i="12"/>
  <c r="AM18" i="12" s="1"/>
  <c r="Z16" i="14"/>
  <c r="W19" i="12"/>
  <c r="X19" i="12" s="1"/>
  <c r="AA19" i="11"/>
  <c r="Y19" i="11"/>
  <c r="X19" i="11"/>
  <c r="AB19" i="11"/>
  <c r="AD19" i="11"/>
  <c r="U450" i="20" l="1"/>
  <c r="H450" i="20"/>
  <c r="W449" i="20"/>
  <c r="X449" i="20" s="1"/>
  <c r="Y449" i="20"/>
  <c r="M449" i="17"/>
  <c r="I449" i="17"/>
  <c r="J449" i="17"/>
  <c r="K449" i="17" s="1"/>
  <c r="P449" i="17" s="1"/>
  <c r="L449" i="17"/>
  <c r="O449" i="17"/>
  <c r="S426" i="19"/>
  <c r="T426" i="19" s="1"/>
  <c r="V426" i="19" s="1"/>
  <c r="W426" i="19" s="1"/>
  <c r="AC440" i="16"/>
  <c r="Z440" i="16"/>
  <c r="AE440" i="16" s="1"/>
  <c r="Z18" i="10"/>
  <c r="AE18" i="10" s="1"/>
  <c r="AF18" i="10" s="1"/>
  <c r="AG18" i="10" s="1"/>
  <c r="AH18" i="10" s="1"/>
  <c r="Y19" i="12"/>
  <c r="AC19" i="11"/>
  <c r="AD19" i="12"/>
  <c r="AA19" i="12"/>
  <c r="AB19" i="12"/>
  <c r="Z19" i="11"/>
  <c r="AE19" i="11" s="1"/>
  <c r="AF19" i="11" s="1"/>
  <c r="AG19" i="11" s="1"/>
  <c r="AH19" i="11" s="1"/>
  <c r="Z19" i="12"/>
  <c r="AE19" i="12" s="1"/>
  <c r="O450" i="20" l="1"/>
  <c r="J450" i="20"/>
  <c r="I450" i="20"/>
  <c r="L450" i="20"/>
  <c r="N450" i="20" s="1"/>
  <c r="M450" i="20"/>
  <c r="N449" i="17"/>
  <c r="Q449" i="17"/>
  <c r="R449" i="17" s="1"/>
  <c r="S449" i="17" s="1"/>
  <c r="X426" i="19"/>
  <c r="Y426" i="19"/>
  <c r="G427" i="19"/>
  <c r="U427" i="19" s="1"/>
  <c r="AF440" i="16"/>
  <c r="AG440" i="16" s="1"/>
  <c r="AH440" i="16" s="1"/>
  <c r="V19" i="10"/>
  <c r="AI18" i="10"/>
  <c r="AK18" i="10" s="1"/>
  <c r="V20" i="11"/>
  <c r="AJ20" i="11" s="1"/>
  <c r="AI19" i="11"/>
  <c r="AK19" i="11" s="1"/>
  <c r="AC19" i="12"/>
  <c r="AF19" i="12" s="1"/>
  <c r="AG19" i="12" s="1"/>
  <c r="AH19" i="12" s="1"/>
  <c r="V20" i="12" s="1"/>
  <c r="K450" i="20" l="1"/>
  <c r="P450" i="20"/>
  <c r="Q450" i="20" s="1"/>
  <c r="R450" i="20" s="1"/>
  <c r="S450" i="20" s="1"/>
  <c r="T449" i="17"/>
  <c r="V449" i="17" s="1"/>
  <c r="G450" i="17"/>
  <c r="H427" i="19"/>
  <c r="V441" i="16"/>
  <c r="AI440" i="16"/>
  <c r="AK440" i="16" s="1"/>
  <c r="AL18" i="10"/>
  <c r="AM18" i="10" s="1"/>
  <c r="AN18" i="10"/>
  <c r="AJ19" i="10"/>
  <c r="W19" i="10"/>
  <c r="X16" i="14"/>
  <c r="AN19" i="11"/>
  <c r="AL19" i="11"/>
  <c r="AM19" i="11" s="1"/>
  <c r="AI19" i="12"/>
  <c r="AK19" i="12" s="1"/>
  <c r="W20" i="12"/>
  <c r="Y20" i="12" s="1"/>
  <c r="Z17" i="14"/>
  <c r="W20" i="11"/>
  <c r="Y17" i="14"/>
  <c r="T450" i="20" l="1"/>
  <c r="V450" i="20" s="1"/>
  <c r="G451" i="20"/>
  <c r="U450" i="17"/>
  <c r="H450" i="17"/>
  <c r="Y449" i="17"/>
  <c r="W449" i="17"/>
  <c r="X449" i="17" s="1"/>
  <c r="O427" i="19"/>
  <c r="L427" i="19"/>
  <c r="I427" i="19"/>
  <c r="J427" i="19"/>
  <c r="K427" i="19" s="1"/>
  <c r="M427" i="19"/>
  <c r="AN440" i="16"/>
  <c r="AL440" i="16"/>
  <c r="AM440" i="16" s="1"/>
  <c r="AJ441" i="16"/>
  <c r="W438" i="14"/>
  <c r="W441" i="16"/>
  <c r="AA19" i="10"/>
  <c r="Y19" i="10"/>
  <c r="Z19" i="10" s="1"/>
  <c r="AD19" i="10"/>
  <c r="AE19" i="10" s="1"/>
  <c r="X19" i="10"/>
  <c r="AB19" i="10"/>
  <c r="AL19" i="12"/>
  <c r="AM19" i="12" s="1"/>
  <c r="AA20" i="12"/>
  <c r="AB20" i="12"/>
  <c r="AJ20" i="12"/>
  <c r="AD20" i="12"/>
  <c r="X20" i="12"/>
  <c r="Z20" i="12" s="1"/>
  <c r="Y20" i="11"/>
  <c r="AA20" i="11"/>
  <c r="X20" i="11"/>
  <c r="AB20" i="11"/>
  <c r="AD20" i="11"/>
  <c r="U451" i="20" l="1"/>
  <c r="H451" i="20"/>
  <c r="W450" i="20"/>
  <c r="X450" i="20" s="1"/>
  <c r="Y450" i="20"/>
  <c r="O450" i="17"/>
  <c r="J450" i="17"/>
  <c r="K450" i="17" s="1"/>
  <c r="P450" i="17" s="1"/>
  <c r="I450" i="17"/>
  <c r="M450" i="17"/>
  <c r="L450" i="17"/>
  <c r="N427" i="19"/>
  <c r="P427" i="19"/>
  <c r="Y441" i="16"/>
  <c r="AB441" i="16"/>
  <c r="X441" i="16"/>
  <c r="AD441" i="16"/>
  <c r="AA441" i="16"/>
  <c r="AC19" i="10"/>
  <c r="AF19" i="10" s="1"/>
  <c r="AG19" i="10" s="1"/>
  <c r="AH19" i="10" s="1"/>
  <c r="AC20" i="12"/>
  <c r="AE20" i="12"/>
  <c r="AF20" i="12" s="1"/>
  <c r="AG20" i="12" s="1"/>
  <c r="AH20" i="12" s="1"/>
  <c r="V21" i="12" s="1"/>
  <c r="AC20" i="11"/>
  <c r="Z20" i="11"/>
  <c r="L451" i="20" l="1"/>
  <c r="O451" i="20"/>
  <c r="M451" i="20"/>
  <c r="I451" i="20"/>
  <c r="J451" i="20"/>
  <c r="Q427" i="19"/>
  <c r="R427" i="19" s="1"/>
  <c r="S427" i="19" s="1"/>
  <c r="T427" i="19" s="1"/>
  <c r="V427" i="19" s="1"/>
  <c r="W427" i="19" s="1"/>
  <c r="N450" i="17"/>
  <c r="Q450" i="17" s="1"/>
  <c r="R450" i="17" s="1"/>
  <c r="S450" i="17" s="1"/>
  <c r="AC441" i="16"/>
  <c r="Z441" i="16"/>
  <c r="AE441" i="16" s="1"/>
  <c r="AF441" i="16" s="1"/>
  <c r="AG441" i="16" s="1"/>
  <c r="AH441" i="16" s="1"/>
  <c r="V20" i="10"/>
  <c r="AI19" i="10"/>
  <c r="AK19" i="10" s="1"/>
  <c r="AJ21" i="12"/>
  <c r="AI20" i="12"/>
  <c r="AK20" i="12" s="1"/>
  <c r="AE20" i="11"/>
  <c r="AF20" i="11" s="1"/>
  <c r="AG20" i="11" s="1"/>
  <c r="AH20" i="11" s="1"/>
  <c r="Z18" i="14"/>
  <c r="W21" i="12"/>
  <c r="X21" i="12" s="1"/>
  <c r="K451" i="20" l="1"/>
  <c r="P451" i="20" s="1"/>
  <c r="Q451" i="20" s="1"/>
  <c r="R451" i="20" s="1"/>
  <c r="S451" i="20" s="1"/>
  <c r="N451" i="20"/>
  <c r="T450" i="17"/>
  <c r="V450" i="17" s="1"/>
  <c r="G451" i="17"/>
  <c r="X427" i="19"/>
  <c r="Y427" i="19"/>
  <c r="G428" i="19"/>
  <c r="U428" i="19" s="1"/>
  <c r="V442" i="16"/>
  <c r="AI441" i="16"/>
  <c r="AK441" i="16" s="1"/>
  <c r="AN19" i="10"/>
  <c r="AL19" i="10"/>
  <c r="AM19" i="10" s="1"/>
  <c r="W20" i="10"/>
  <c r="AJ20" i="10"/>
  <c r="X17" i="14"/>
  <c r="V21" i="11"/>
  <c r="AJ21" i="11" s="1"/>
  <c r="AI20" i="11"/>
  <c r="AK20" i="11" s="1"/>
  <c r="AL20" i="12"/>
  <c r="AM20" i="12" s="1"/>
  <c r="Y21" i="12"/>
  <c r="Z21" i="12" s="1"/>
  <c r="AA21" i="12"/>
  <c r="AB21" i="12"/>
  <c r="AD21" i="12"/>
  <c r="W21" i="11"/>
  <c r="Y18" i="14"/>
  <c r="T451" i="20" l="1"/>
  <c r="V451" i="20" s="1"/>
  <c r="G452" i="20"/>
  <c r="H451" i="17"/>
  <c r="U451" i="17"/>
  <c r="W450" i="17"/>
  <c r="X450" i="17" s="1"/>
  <c r="Y450" i="17"/>
  <c r="H428" i="19"/>
  <c r="AN441" i="16"/>
  <c r="AL441" i="16"/>
  <c r="AM441" i="16" s="1"/>
  <c r="AJ442" i="16"/>
  <c r="W439" i="14"/>
  <c r="W442" i="16"/>
  <c r="AB20" i="10"/>
  <c r="AD20" i="10"/>
  <c r="Y20" i="10"/>
  <c r="Z20" i="10" s="1"/>
  <c r="AE20" i="10" s="1"/>
  <c r="AA20" i="10"/>
  <c r="X20" i="10"/>
  <c r="AN20" i="11"/>
  <c r="AL20" i="11"/>
  <c r="AM20" i="11" s="1"/>
  <c r="AC21" i="12"/>
  <c r="AE21" i="12"/>
  <c r="AF21" i="12" s="1"/>
  <c r="AG21" i="12" s="1"/>
  <c r="AH21" i="12" s="1"/>
  <c r="V22" i="12" s="1"/>
  <c r="X21" i="11"/>
  <c r="AA21" i="11"/>
  <c r="Y21" i="11"/>
  <c r="AD21" i="11"/>
  <c r="AB21" i="11"/>
  <c r="U452" i="20" l="1"/>
  <c r="H452" i="20"/>
  <c r="W451" i="20"/>
  <c r="X451" i="20" s="1"/>
  <c r="Y451" i="20"/>
  <c r="L451" i="17"/>
  <c r="J451" i="17"/>
  <c r="O451" i="17"/>
  <c r="I451" i="17"/>
  <c r="M451" i="17"/>
  <c r="O428" i="19"/>
  <c r="M428" i="19"/>
  <c r="I428" i="19"/>
  <c r="J428" i="19"/>
  <c r="K428" i="19" s="1"/>
  <c r="L428" i="19"/>
  <c r="X442" i="16"/>
  <c r="Y442" i="16"/>
  <c r="Z442" i="16" s="1"/>
  <c r="AB442" i="16"/>
  <c r="AD442" i="16"/>
  <c r="AA442" i="16"/>
  <c r="AC20" i="10"/>
  <c r="AF20" i="10" s="1"/>
  <c r="AG20" i="10" s="1"/>
  <c r="AH20" i="10" s="1"/>
  <c r="AI21" i="12"/>
  <c r="AK21" i="12" s="1"/>
  <c r="Z21" i="11"/>
  <c r="AE21" i="11" s="1"/>
  <c r="AC21" i="11"/>
  <c r="J452" i="20" l="1"/>
  <c r="M452" i="20"/>
  <c r="O452" i="20"/>
  <c r="L452" i="20"/>
  <c r="N452" i="20" s="1"/>
  <c r="I452" i="20"/>
  <c r="K451" i="17"/>
  <c r="P451" i="17" s="1"/>
  <c r="Q451" i="17" s="1"/>
  <c r="R451" i="17" s="1"/>
  <c r="S451" i="17" s="1"/>
  <c r="N451" i="17"/>
  <c r="N428" i="19"/>
  <c r="P428" i="19"/>
  <c r="AE442" i="16"/>
  <c r="AC442" i="16"/>
  <c r="AF442" i="16" s="1"/>
  <c r="AG442" i="16" s="1"/>
  <c r="AH442" i="16" s="1"/>
  <c r="V21" i="10"/>
  <c r="AI20" i="10"/>
  <c r="AK20" i="10" s="1"/>
  <c r="AL21" i="12"/>
  <c r="AM21" i="12" s="1"/>
  <c r="AJ22" i="12"/>
  <c r="AF21" i="11"/>
  <c r="AG21" i="11" s="1"/>
  <c r="AH21" i="11" s="1"/>
  <c r="Z19" i="14"/>
  <c r="W22" i="12"/>
  <c r="K452" i="20" l="1"/>
  <c r="P452" i="20" s="1"/>
  <c r="Q452" i="20" s="1"/>
  <c r="R452" i="20" s="1"/>
  <c r="S452" i="20" s="1"/>
  <c r="T451" i="17"/>
  <c r="V451" i="17" s="1"/>
  <c r="G452" i="17"/>
  <c r="Q428" i="19"/>
  <c r="R428" i="19" s="1"/>
  <c r="S428" i="19" s="1"/>
  <c r="AI442" i="16"/>
  <c r="AK442" i="16" s="1"/>
  <c r="V443" i="16"/>
  <c r="AJ21" i="10"/>
  <c r="W21" i="10"/>
  <c r="X18" i="14"/>
  <c r="AN20" i="10"/>
  <c r="AL20" i="10"/>
  <c r="AM20" i="10" s="1"/>
  <c r="V22" i="11"/>
  <c r="AJ22" i="11" s="1"/>
  <c r="AI21" i="11"/>
  <c r="AK21" i="11" s="1"/>
  <c r="AB22" i="12"/>
  <c r="X22" i="12"/>
  <c r="AD22" i="12"/>
  <c r="Y22" i="12"/>
  <c r="Z22" i="12" s="1"/>
  <c r="AA22" i="12"/>
  <c r="T452" i="20" l="1"/>
  <c r="V452" i="20" s="1"/>
  <c r="G453" i="20"/>
  <c r="H452" i="17"/>
  <c r="U452" i="17"/>
  <c r="Y451" i="17"/>
  <c r="W451" i="17"/>
  <c r="X451" i="17" s="1"/>
  <c r="T428" i="19"/>
  <c r="V428" i="19" s="1"/>
  <c r="W428" i="19" s="1"/>
  <c r="G429" i="19"/>
  <c r="U429" i="19" s="1"/>
  <c r="AJ443" i="16"/>
  <c r="W440" i="14"/>
  <c r="W443" i="16"/>
  <c r="AL442" i="16"/>
  <c r="AM442" i="16" s="1"/>
  <c r="AN442" i="16"/>
  <c r="AB21" i="10"/>
  <c r="X21" i="10"/>
  <c r="AD21" i="10"/>
  <c r="Y21" i="10"/>
  <c r="Z21" i="10" s="1"/>
  <c r="AA21" i="10"/>
  <c r="AC21" i="10" s="1"/>
  <c r="AN21" i="11"/>
  <c r="AL21" i="11"/>
  <c r="AM21" i="11" s="1"/>
  <c r="W22" i="11"/>
  <c r="AA22" i="11" s="1"/>
  <c r="Y19" i="14"/>
  <c r="AE22" i="12"/>
  <c r="AC22" i="12"/>
  <c r="H453" i="20" l="1"/>
  <c r="U453" i="20"/>
  <c r="W452" i="20"/>
  <c r="X452" i="20" s="1"/>
  <c r="Y452" i="20"/>
  <c r="O452" i="17"/>
  <c r="L452" i="17"/>
  <c r="J452" i="17"/>
  <c r="I452" i="17"/>
  <c r="M452" i="17"/>
  <c r="H429" i="19"/>
  <c r="Y428" i="19"/>
  <c r="X428" i="19"/>
  <c r="Y443" i="16"/>
  <c r="AB443" i="16"/>
  <c r="AA443" i="16"/>
  <c r="X443" i="16"/>
  <c r="AD443" i="16"/>
  <c r="AE21" i="10"/>
  <c r="AF21" i="10" s="1"/>
  <c r="AG21" i="10" s="1"/>
  <c r="AH21" i="10" s="1"/>
  <c r="AB22" i="11"/>
  <c r="X22" i="11"/>
  <c r="Y22" i="11"/>
  <c r="AF22" i="12"/>
  <c r="AG22" i="12" s="1"/>
  <c r="AH22" i="12" s="1"/>
  <c r="V23" i="12" s="1"/>
  <c r="AD22" i="11"/>
  <c r="K452" i="17" l="1"/>
  <c r="P452" i="17" s="1"/>
  <c r="I453" i="20"/>
  <c r="O453" i="20"/>
  <c r="J453" i="20"/>
  <c r="L453" i="20"/>
  <c r="M453" i="20"/>
  <c r="N452" i="17"/>
  <c r="Q452" i="17" s="1"/>
  <c r="R452" i="17" s="1"/>
  <c r="S452" i="17" s="1"/>
  <c r="J429" i="19"/>
  <c r="L429" i="19"/>
  <c r="M429" i="19"/>
  <c r="I429" i="19"/>
  <c r="O429" i="19"/>
  <c r="AC443" i="16"/>
  <c r="Z443" i="16"/>
  <c r="AE443" i="16" s="1"/>
  <c r="AF443" i="16" s="1"/>
  <c r="AG443" i="16" s="1"/>
  <c r="AH443" i="16" s="1"/>
  <c r="V22" i="10"/>
  <c r="AI21" i="10"/>
  <c r="AK21" i="10" s="1"/>
  <c r="AC22" i="11"/>
  <c r="Z22" i="11"/>
  <c r="AI22" i="12"/>
  <c r="AK22" i="12" s="1"/>
  <c r="Z20" i="14"/>
  <c r="W23" i="12"/>
  <c r="Y23" i="12" s="1"/>
  <c r="AE22" i="11"/>
  <c r="AF22" i="11" s="1"/>
  <c r="AG22" i="11" s="1"/>
  <c r="AH22" i="11" s="1"/>
  <c r="N453" i="20" l="1"/>
  <c r="K453" i="20"/>
  <c r="P453" i="20" s="1"/>
  <c r="Q453" i="20" s="1"/>
  <c r="R453" i="20" s="1"/>
  <c r="S453" i="20" s="1"/>
  <c r="T452" i="17"/>
  <c r="V452" i="17" s="1"/>
  <c r="G453" i="17"/>
  <c r="N429" i="19"/>
  <c r="K429" i="19"/>
  <c r="P429" i="19" s="1"/>
  <c r="Q429" i="19" s="1"/>
  <c r="R429" i="19" s="1"/>
  <c r="V444" i="16"/>
  <c r="AI443" i="16"/>
  <c r="AK443" i="16" s="1"/>
  <c r="AL21" i="10"/>
  <c r="AM21" i="10" s="1"/>
  <c r="AN21" i="10"/>
  <c r="AJ22" i="10"/>
  <c r="X19" i="14"/>
  <c r="W22" i="10"/>
  <c r="V23" i="11"/>
  <c r="AJ23" i="11" s="1"/>
  <c r="AI22" i="11"/>
  <c r="AK22" i="11" s="1"/>
  <c r="AL22" i="12"/>
  <c r="AM22" i="12" s="1"/>
  <c r="X23" i="12"/>
  <c r="Z23" i="12" s="1"/>
  <c r="AJ23" i="12"/>
  <c r="AD23" i="12"/>
  <c r="AB23" i="12"/>
  <c r="AA23" i="12"/>
  <c r="W23" i="11"/>
  <c r="Y20" i="14"/>
  <c r="T453" i="20" l="1"/>
  <c r="V453" i="20" s="1"/>
  <c r="G454" i="20"/>
  <c r="H453" i="17"/>
  <c r="U453" i="17"/>
  <c r="W452" i="17"/>
  <c r="X452" i="17" s="1"/>
  <c r="Y452" i="17"/>
  <c r="S429" i="19"/>
  <c r="T429" i="19" s="1"/>
  <c r="V429" i="19" s="1"/>
  <c r="W429" i="19" s="1"/>
  <c r="AL443" i="16"/>
  <c r="AM443" i="16" s="1"/>
  <c r="AN443" i="16"/>
  <c r="W444" i="16"/>
  <c r="AJ444" i="16"/>
  <c r="W441" i="14"/>
  <c r="Y22" i="10"/>
  <c r="X22" i="10"/>
  <c r="AA22" i="10"/>
  <c r="AB22" i="10"/>
  <c r="AD22" i="10"/>
  <c r="AL22" i="11"/>
  <c r="AM22" i="11" s="1"/>
  <c r="AN22" i="11"/>
  <c r="AE23" i="12"/>
  <c r="AC23" i="12"/>
  <c r="AA23" i="11"/>
  <c r="AB23" i="11"/>
  <c r="X23" i="11"/>
  <c r="Y23" i="11"/>
  <c r="AD23" i="11"/>
  <c r="U454" i="20" l="1"/>
  <c r="H454" i="20"/>
  <c r="W453" i="20"/>
  <c r="X453" i="20" s="1"/>
  <c r="Y453" i="20"/>
  <c r="L453" i="17"/>
  <c r="J453" i="17"/>
  <c r="O453" i="17"/>
  <c r="I453" i="17"/>
  <c r="M453" i="17"/>
  <c r="X429" i="19"/>
  <c r="Y429" i="19"/>
  <c r="G430" i="19"/>
  <c r="U430" i="19" s="1"/>
  <c r="AA444" i="16"/>
  <c r="AD444" i="16"/>
  <c r="Y444" i="16"/>
  <c r="Z444" i="16" s="1"/>
  <c r="AB444" i="16"/>
  <c r="X444" i="16"/>
  <c r="AC22" i="10"/>
  <c r="Z22" i="10"/>
  <c r="AE22" i="10" s="1"/>
  <c r="AF22" i="10" s="1"/>
  <c r="AG22" i="10" s="1"/>
  <c r="AH22" i="10" s="1"/>
  <c r="Z23" i="11"/>
  <c r="AE23" i="11"/>
  <c r="AF23" i="12"/>
  <c r="AG23" i="12" s="1"/>
  <c r="AH23" i="12" s="1"/>
  <c r="AC23" i="11"/>
  <c r="K453" i="17" l="1"/>
  <c r="I454" i="20"/>
  <c r="M454" i="20"/>
  <c r="J454" i="20"/>
  <c r="K454" i="20" s="1"/>
  <c r="O454" i="20"/>
  <c r="L454" i="20"/>
  <c r="P453" i="17"/>
  <c r="N453" i="17"/>
  <c r="H430" i="19"/>
  <c r="AE444" i="16"/>
  <c r="AC444" i="16"/>
  <c r="V23" i="10"/>
  <c r="AI22" i="10"/>
  <c r="AK22" i="10" s="1"/>
  <c r="V24" i="12"/>
  <c r="AI23" i="12"/>
  <c r="AK23" i="12" s="1"/>
  <c r="Z21" i="14"/>
  <c r="AF23" i="11"/>
  <c r="AG23" i="11" s="1"/>
  <c r="AH23" i="11" s="1"/>
  <c r="P454" i="20" l="1"/>
  <c r="Q453" i="17"/>
  <c r="R453" i="17" s="1"/>
  <c r="S453" i="17" s="1"/>
  <c r="G454" i="17" s="1"/>
  <c r="N454" i="20"/>
  <c r="L430" i="19"/>
  <c r="I430" i="19"/>
  <c r="J430" i="19"/>
  <c r="K430" i="19" s="1"/>
  <c r="M430" i="19"/>
  <c r="O430" i="19"/>
  <c r="AF444" i="16"/>
  <c r="AG444" i="16" s="1"/>
  <c r="AH444" i="16" s="1"/>
  <c r="AL22" i="10"/>
  <c r="AM22" i="10" s="1"/>
  <c r="AN22" i="10"/>
  <c r="AJ23" i="10"/>
  <c r="W23" i="10"/>
  <c r="X20" i="14"/>
  <c r="V24" i="11"/>
  <c r="AJ24" i="11" s="1"/>
  <c r="AI23" i="11"/>
  <c r="AK23" i="11" s="1"/>
  <c r="AL23" i="12"/>
  <c r="AM23" i="12" s="1"/>
  <c r="W24" i="12"/>
  <c r="AD24" i="12" s="1"/>
  <c r="X24" i="12"/>
  <c r="AJ24" i="12"/>
  <c r="AB24" i="12"/>
  <c r="T453" i="17" l="1"/>
  <c r="V453" i="17" s="1"/>
  <c r="P430" i="19"/>
  <c r="Q454" i="20"/>
  <c r="R454" i="20" s="1"/>
  <c r="S454" i="20" s="1"/>
  <c r="U454" i="17"/>
  <c r="H454" i="17"/>
  <c r="W453" i="17"/>
  <c r="X453" i="17" s="1"/>
  <c r="Y453" i="17"/>
  <c r="N430" i="19"/>
  <c r="Q430" i="19" s="1"/>
  <c r="R430" i="19" s="1"/>
  <c r="S430" i="19" s="1"/>
  <c r="V445" i="16"/>
  <c r="AI444" i="16"/>
  <c r="AK444" i="16" s="1"/>
  <c r="AB23" i="10"/>
  <c r="X23" i="10"/>
  <c r="AA23" i="10"/>
  <c r="AC23" i="10" s="1"/>
  <c r="AD23" i="10"/>
  <c r="Y23" i="10"/>
  <c r="AN23" i="11"/>
  <c r="AL23" i="11"/>
  <c r="AM23" i="11" s="1"/>
  <c r="Y24" i="12"/>
  <c r="AA24" i="12"/>
  <c r="AC24" i="12" s="1"/>
  <c r="Z24" i="12"/>
  <c r="AE24" i="12" s="1"/>
  <c r="W24" i="11"/>
  <c r="Y21" i="14"/>
  <c r="T454" i="20" l="1"/>
  <c r="V454" i="20" s="1"/>
  <c r="G455" i="20"/>
  <c r="J454" i="17"/>
  <c r="L454" i="17"/>
  <c r="I454" i="17"/>
  <c r="M454" i="17"/>
  <c r="O454" i="17"/>
  <c r="T430" i="19"/>
  <c r="V430" i="19" s="1"/>
  <c r="W430" i="19" s="1"/>
  <c r="G431" i="19"/>
  <c r="U431" i="19" s="1"/>
  <c r="AN444" i="16"/>
  <c r="AL444" i="16"/>
  <c r="AM444" i="16" s="1"/>
  <c r="AJ445" i="16"/>
  <c r="W445" i="16"/>
  <c r="W442" i="14"/>
  <c r="Z23" i="10"/>
  <c r="AE23" i="10" s="1"/>
  <c r="AF23" i="10" s="1"/>
  <c r="AG23" i="10" s="1"/>
  <c r="AH23" i="10" s="1"/>
  <c r="AF24" i="12"/>
  <c r="AG24" i="12" s="1"/>
  <c r="AH24" i="12" s="1"/>
  <c r="V25" i="12" s="1"/>
  <c r="W25" i="12" s="1"/>
  <c r="AI24" i="12"/>
  <c r="AK24" i="12" s="1"/>
  <c r="Z22" i="14"/>
  <c r="AB24" i="11"/>
  <c r="Y24" i="11"/>
  <c r="X24" i="11"/>
  <c r="AA24" i="11"/>
  <c r="AD24" i="11"/>
  <c r="U455" i="20" l="1"/>
  <c r="H455" i="20"/>
  <c r="W454" i="20"/>
  <c r="X454" i="20" s="1"/>
  <c r="Y454" i="20"/>
  <c r="N454" i="17"/>
  <c r="K454" i="17"/>
  <c r="P454" i="17" s="1"/>
  <c r="H431" i="19"/>
  <c r="Y430" i="19"/>
  <c r="X430" i="19"/>
  <c r="AB445" i="16"/>
  <c r="AA445" i="16"/>
  <c r="Y445" i="16"/>
  <c r="Z445" i="16" s="1"/>
  <c r="AD445" i="16"/>
  <c r="X445" i="16"/>
  <c r="V24" i="10"/>
  <c r="AI23" i="10"/>
  <c r="AK23" i="10" s="1"/>
  <c r="AD25" i="12"/>
  <c r="Y25" i="12"/>
  <c r="AA25" i="12"/>
  <c r="AL24" i="12"/>
  <c r="AM24" i="12" s="1"/>
  <c r="AJ25" i="12"/>
  <c r="X25" i="12"/>
  <c r="AB25" i="12"/>
  <c r="Z25" i="12"/>
  <c r="AE25" i="12" s="1"/>
  <c r="AC24" i="11"/>
  <c r="Z24" i="11"/>
  <c r="O455" i="20" l="1"/>
  <c r="L455" i="20"/>
  <c r="I455" i="20"/>
  <c r="M455" i="20"/>
  <c r="J455" i="20"/>
  <c r="Q454" i="17"/>
  <c r="R454" i="17" s="1"/>
  <c r="S454" i="17" s="1"/>
  <c r="J431" i="19"/>
  <c r="L431" i="19"/>
  <c r="O431" i="19"/>
  <c r="M431" i="19"/>
  <c r="I431" i="19"/>
  <c r="AE445" i="16"/>
  <c r="AC445" i="16"/>
  <c r="AF445" i="16" s="1"/>
  <c r="AG445" i="16" s="1"/>
  <c r="AH445" i="16" s="1"/>
  <c r="AN23" i="10"/>
  <c r="AL23" i="10"/>
  <c r="AM23" i="10" s="1"/>
  <c r="AJ24" i="10"/>
  <c r="X21" i="14"/>
  <c r="W24" i="10"/>
  <c r="AC25" i="12"/>
  <c r="AE24" i="11"/>
  <c r="AF24" i="11" s="1"/>
  <c r="AG24" i="11" s="1"/>
  <c r="AH24" i="11" s="1"/>
  <c r="AF25" i="12"/>
  <c r="AG25" i="12" s="1"/>
  <c r="AH25" i="12" s="1"/>
  <c r="V26" i="12" s="1"/>
  <c r="N455" i="20" l="1"/>
  <c r="K455" i="20"/>
  <c r="P455" i="20" s="1"/>
  <c r="Q455" i="20" s="1"/>
  <c r="R455" i="20" s="1"/>
  <c r="S455" i="20" s="1"/>
  <c r="T454" i="17"/>
  <c r="V454" i="17" s="1"/>
  <c r="G455" i="17"/>
  <c r="N431" i="19"/>
  <c r="K431" i="19"/>
  <c r="P431" i="19" s="1"/>
  <c r="Q431" i="19" s="1"/>
  <c r="R431" i="19" s="1"/>
  <c r="V446" i="16"/>
  <c r="AI445" i="16"/>
  <c r="AK445" i="16" s="1"/>
  <c r="AB24" i="10"/>
  <c r="AA24" i="10"/>
  <c r="AC24" i="10" s="1"/>
  <c r="X24" i="10"/>
  <c r="AD24" i="10"/>
  <c r="Y24" i="10"/>
  <c r="V25" i="11"/>
  <c r="AJ25" i="11" s="1"/>
  <c r="AI24" i="11"/>
  <c r="AK24" i="11" s="1"/>
  <c r="AJ26" i="12"/>
  <c r="AI25" i="12"/>
  <c r="AK25" i="12" s="1"/>
  <c r="W26" i="12"/>
  <c r="Z23" i="14"/>
  <c r="W25" i="11"/>
  <c r="T455" i="20" l="1"/>
  <c r="V455" i="20" s="1"/>
  <c r="G456" i="20"/>
  <c r="H455" i="17"/>
  <c r="U455" i="17"/>
  <c r="W454" i="17"/>
  <c r="X454" i="17" s="1"/>
  <c r="Y454" i="17"/>
  <c r="S431" i="19"/>
  <c r="T431" i="19" s="1"/>
  <c r="V431" i="19" s="1"/>
  <c r="W431" i="19" s="1"/>
  <c r="AL445" i="16"/>
  <c r="AM445" i="16" s="1"/>
  <c r="AN445" i="16"/>
  <c r="W446" i="16"/>
  <c r="AJ446" i="16"/>
  <c r="W443" i="14"/>
  <c r="Z24" i="10"/>
  <c r="AE24" i="10" s="1"/>
  <c r="AF24" i="10" s="1"/>
  <c r="AG24" i="10" s="1"/>
  <c r="AH24" i="10" s="1"/>
  <c r="Y22" i="14"/>
  <c r="AN24" i="11"/>
  <c r="AL24" i="11"/>
  <c r="AM24" i="11" s="1"/>
  <c r="AL25" i="12"/>
  <c r="AM25" i="12" s="1"/>
  <c r="X26" i="12"/>
  <c r="AB26" i="12"/>
  <c r="AA26" i="12"/>
  <c r="Y26" i="12"/>
  <c r="AD26" i="12"/>
  <c r="AA25" i="11"/>
  <c r="AD25" i="11"/>
  <c r="X25" i="11"/>
  <c r="Y25" i="11"/>
  <c r="AB25" i="11"/>
  <c r="H456" i="20" l="1"/>
  <c r="U456" i="20"/>
  <c r="W455" i="20"/>
  <c r="X455" i="20" s="1"/>
  <c r="Y455" i="20"/>
  <c r="J455" i="17"/>
  <c r="M455" i="17"/>
  <c r="L455" i="17"/>
  <c r="O455" i="17"/>
  <c r="I455" i="17"/>
  <c r="X431" i="19"/>
  <c r="Y431" i="19"/>
  <c r="G432" i="19"/>
  <c r="U432" i="19" s="1"/>
  <c r="AA446" i="16"/>
  <c r="AB446" i="16"/>
  <c r="AD446" i="16"/>
  <c r="X446" i="16"/>
  <c r="Y446" i="16"/>
  <c r="V25" i="10"/>
  <c r="AI24" i="10"/>
  <c r="AK24" i="10" s="1"/>
  <c r="Z26" i="12"/>
  <c r="AE26" i="12" s="1"/>
  <c r="Z25" i="11"/>
  <c r="AE25" i="11" s="1"/>
  <c r="AC26" i="12"/>
  <c r="AC25" i="11"/>
  <c r="J456" i="20" l="1"/>
  <c r="K456" i="20" s="1"/>
  <c r="I456" i="20"/>
  <c r="O456" i="20"/>
  <c r="L456" i="20"/>
  <c r="N456" i="20" s="1"/>
  <c r="M456" i="20"/>
  <c r="K455" i="17"/>
  <c r="P455" i="17"/>
  <c r="Q455" i="17" s="1"/>
  <c r="R455" i="17" s="1"/>
  <c r="S455" i="17" s="1"/>
  <c r="N455" i="17"/>
  <c r="H432" i="19"/>
  <c r="Z446" i="16"/>
  <c r="AE446" i="16" s="1"/>
  <c r="AC446" i="16"/>
  <c r="AF446" i="16" s="1"/>
  <c r="AG446" i="16" s="1"/>
  <c r="AH446" i="16" s="1"/>
  <c r="AN24" i="10"/>
  <c r="AL24" i="10"/>
  <c r="AM24" i="10" s="1"/>
  <c r="AJ25" i="10"/>
  <c r="X22" i="14"/>
  <c r="W25" i="10"/>
  <c r="AF26" i="12"/>
  <c r="AG26" i="12" s="1"/>
  <c r="AH26" i="12" s="1"/>
  <c r="V27" i="12" s="1"/>
  <c r="AF25" i="11"/>
  <c r="AG25" i="11" s="1"/>
  <c r="AH25" i="11" s="1"/>
  <c r="P456" i="20" l="1"/>
  <c r="Q456" i="20" s="1"/>
  <c r="R456" i="20" s="1"/>
  <c r="S456" i="20" s="1"/>
  <c r="T455" i="17"/>
  <c r="V455" i="17" s="1"/>
  <c r="G456" i="17"/>
  <c r="J432" i="19"/>
  <c r="M432" i="19"/>
  <c r="L432" i="19"/>
  <c r="O432" i="19"/>
  <c r="I432" i="19"/>
  <c r="V447" i="16"/>
  <c r="AI446" i="16"/>
  <c r="AK446" i="16" s="1"/>
  <c r="AD25" i="10"/>
  <c r="Y25" i="10"/>
  <c r="X25" i="10"/>
  <c r="Z25" i="10" s="1"/>
  <c r="AA25" i="10"/>
  <c r="AC25" i="10" s="1"/>
  <c r="AB25" i="10"/>
  <c r="V26" i="11"/>
  <c r="AJ26" i="11" s="1"/>
  <c r="AI25" i="11"/>
  <c r="AK25" i="11" s="1"/>
  <c r="AI26" i="12"/>
  <c r="AK26" i="12" s="1"/>
  <c r="W27" i="12"/>
  <c r="AA27" i="12" s="1"/>
  <c r="W26" i="11"/>
  <c r="Y23" i="14"/>
  <c r="T456" i="20" l="1"/>
  <c r="V456" i="20" s="1"/>
  <c r="G457" i="20"/>
  <c r="U456" i="17"/>
  <c r="H456" i="17"/>
  <c r="W455" i="17"/>
  <c r="X455" i="17" s="1"/>
  <c r="Y455" i="17"/>
  <c r="N432" i="19"/>
  <c r="K432" i="19"/>
  <c r="P432" i="19" s="1"/>
  <c r="Q432" i="19" s="1"/>
  <c r="R432" i="19" s="1"/>
  <c r="AL446" i="16"/>
  <c r="AM446" i="16" s="1"/>
  <c r="AN446" i="16"/>
  <c r="AJ447" i="16"/>
  <c r="W444" i="14"/>
  <c r="W447" i="16"/>
  <c r="AE25" i="10"/>
  <c r="AF25" i="10" s="1"/>
  <c r="AG25" i="10" s="1"/>
  <c r="AH25" i="10" s="1"/>
  <c r="AL25" i="11"/>
  <c r="AM25" i="11" s="1"/>
  <c r="AN25" i="11"/>
  <c r="AL26" i="12"/>
  <c r="AM26" i="12" s="1"/>
  <c r="X27" i="12"/>
  <c r="AB27" i="12"/>
  <c r="Z24" i="14"/>
  <c r="AJ27" i="12"/>
  <c r="Y27" i="12"/>
  <c r="AD27" i="12"/>
  <c r="AB26" i="11"/>
  <c r="X26" i="11"/>
  <c r="AA26" i="11"/>
  <c r="Y26" i="11"/>
  <c r="AD26" i="11"/>
  <c r="U457" i="20" l="1"/>
  <c r="H457" i="20"/>
  <c r="Y456" i="20"/>
  <c r="W456" i="20"/>
  <c r="X456" i="20" s="1"/>
  <c r="L456" i="17"/>
  <c r="M456" i="17"/>
  <c r="J456" i="17"/>
  <c r="I456" i="17"/>
  <c r="O456" i="17"/>
  <c r="S432" i="19"/>
  <c r="T432" i="19" s="1"/>
  <c r="V432" i="19" s="1"/>
  <c r="W432" i="19" s="1"/>
  <c r="AD447" i="16"/>
  <c r="Y447" i="16"/>
  <c r="AB447" i="16"/>
  <c r="AA447" i="16"/>
  <c r="X447" i="16"/>
  <c r="V26" i="10"/>
  <c r="AI25" i="10"/>
  <c r="AK25" i="10" s="1"/>
  <c r="AC27" i="12"/>
  <c r="Z27" i="12"/>
  <c r="AE27" i="12" s="1"/>
  <c r="AF27" i="12" s="1"/>
  <c r="AG27" i="12" s="1"/>
  <c r="AH27" i="12" s="1"/>
  <c r="V28" i="12" s="1"/>
  <c r="Z26" i="11"/>
  <c r="AE26" i="11" s="1"/>
  <c r="AC26" i="11"/>
  <c r="K456" i="17" l="1"/>
  <c r="J457" i="20"/>
  <c r="M457" i="20"/>
  <c r="L457" i="20"/>
  <c r="N457" i="20" s="1"/>
  <c r="O457" i="20"/>
  <c r="I457" i="20"/>
  <c r="P456" i="17"/>
  <c r="N456" i="17"/>
  <c r="Q456" i="17" s="1"/>
  <c r="R456" i="17" s="1"/>
  <c r="S456" i="17" s="1"/>
  <c r="X432" i="19"/>
  <c r="Y432" i="19"/>
  <c r="G433" i="19"/>
  <c r="U433" i="19" s="1"/>
  <c r="Z447" i="16"/>
  <c r="AE447" i="16" s="1"/>
  <c r="AC447" i="16"/>
  <c r="AL25" i="10"/>
  <c r="AM25" i="10" s="1"/>
  <c r="AN25" i="10"/>
  <c r="AJ26" i="10"/>
  <c r="X23" i="14"/>
  <c r="W26" i="10"/>
  <c r="AI27" i="12"/>
  <c r="AK27" i="12" s="1"/>
  <c r="AF26" i="11"/>
  <c r="AG26" i="11" s="1"/>
  <c r="AH26" i="11" s="1"/>
  <c r="K457" i="20" l="1"/>
  <c r="P457" i="20" s="1"/>
  <c r="Q457" i="20" s="1"/>
  <c r="R457" i="20" s="1"/>
  <c r="S457" i="20" s="1"/>
  <c r="T456" i="17"/>
  <c r="V456" i="17" s="1"/>
  <c r="G457" i="17"/>
  <c r="H433" i="19"/>
  <c r="AF447" i="16"/>
  <c r="AG447" i="16" s="1"/>
  <c r="AH447" i="16" s="1"/>
  <c r="AD26" i="10"/>
  <c r="AB26" i="10"/>
  <c r="Y26" i="10"/>
  <c r="Z26" i="10" s="1"/>
  <c r="AE26" i="10" s="1"/>
  <c r="X26" i="10"/>
  <c r="AA26" i="10"/>
  <c r="V27" i="11"/>
  <c r="AJ27" i="11" s="1"/>
  <c r="AI26" i="11"/>
  <c r="AK26" i="11" s="1"/>
  <c r="AL27" i="12"/>
  <c r="AM27" i="12" s="1"/>
  <c r="AJ28" i="12"/>
  <c r="Z25" i="14"/>
  <c r="W28" i="12"/>
  <c r="T457" i="20" l="1"/>
  <c r="V457" i="20" s="1"/>
  <c r="G458" i="20"/>
  <c r="U457" i="17"/>
  <c r="H457" i="17"/>
  <c r="W456" i="17"/>
  <c r="X456" i="17" s="1"/>
  <c r="Y456" i="17"/>
  <c r="I433" i="19"/>
  <c r="L433" i="19"/>
  <c r="J433" i="19"/>
  <c r="O433" i="19"/>
  <c r="M433" i="19"/>
  <c r="V448" i="16"/>
  <c r="AI447" i="16"/>
  <c r="AK447" i="16" s="1"/>
  <c r="AC26" i="10"/>
  <c r="AF26" i="10" s="1"/>
  <c r="AG26" i="10" s="1"/>
  <c r="AH26" i="10" s="1"/>
  <c r="Y24" i="14"/>
  <c r="W27" i="11"/>
  <c r="AL26" i="11"/>
  <c r="AM26" i="11" s="1"/>
  <c r="AN26" i="11"/>
  <c r="AB28" i="12"/>
  <c r="AD28" i="12"/>
  <c r="AA28" i="12"/>
  <c r="X28" i="12"/>
  <c r="Y28" i="12"/>
  <c r="X27" i="11"/>
  <c r="AB27" i="11"/>
  <c r="AA27" i="11"/>
  <c r="Y27" i="11"/>
  <c r="AD27" i="11"/>
  <c r="U458" i="20" l="1"/>
  <c r="H458" i="20"/>
  <c r="W457" i="20"/>
  <c r="X457" i="20" s="1"/>
  <c r="Y457" i="20"/>
  <c r="P433" i="19"/>
  <c r="I457" i="17"/>
  <c r="J457" i="17"/>
  <c r="O457" i="17"/>
  <c r="M457" i="17"/>
  <c r="L457" i="17"/>
  <c r="K433" i="19"/>
  <c r="N433" i="19"/>
  <c r="AL447" i="16"/>
  <c r="AM447" i="16" s="1"/>
  <c r="AN447" i="16"/>
  <c r="AJ448" i="16"/>
  <c r="W445" i="14"/>
  <c r="W448" i="16"/>
  <c r="V27" i="10"/>
  <c r="AI26" i="10"/>
  <c r="AK26" i="10" s="1"/>
  <c r="AC28" i="12"/>
  <c r="Z28" i="12"/>
  <c r="AE28" i="12" s="1"/>
  <c r="AF28" i="12" s="1"/>
  <c r="AG28" i="12" s="1"/>
  <c r="AH28" i="12" s="1"/>
  <c r="V29" i="12" s="1"/>
  <c r="AC27" i="11"/>
  <c r="Z27" i="11"/>
  <c r="AE27" i="11" s="1"/>
  <c r="J458" i="20" l="1"/>
  <c r="O458" i="20"/>
  <c r="M458" i="20"/>
  <c r="L458" i="20"/>
  <c r="N458" i="20" s="1"/>
  <c r="I458" i="20"/>
  <c r="N457" i="17"/>
  <c r="Q433" i="19"/>
  <c r="R433" i="19" s="1"/>
  <c r="S433" i="19" s="1"/>
  <c r="T433" i="19" s="1"/>
  <c r="V433" i="19" s="1"/>
  <c r="W433" i="19" s="1"/>
  <c r="K457" i="17"/>
  <c r="P457" i="17" s="1"/>
  <c r="AB448" i="16"/>
  <c r="AA448" i="16"/>
  <c r="AD448" i="16"/>
  <c r="Y448" i="16"/>
  <c r="X448" i="16"/>
  <c r="AL26" i="10"/>
  <c r="AM26" i="10" s="1"/>
  <c r="AN26" i="10"/>
  <c r="W27" i="10"/>
  <c r="AJ27" i="10"/>
  <c r="X24" i="14"/>
  <c r="AF27" i="11"/>
  <c r="AG27" i="11" s="1"/>
  <c r="AH27" i="11" s="1"/>
  <c r="AI28" i="12"/>
  <c r="AK28" i="12" s="1"/>
  <c r="Q457" i="17" l="1"/>
  <c r="R457" i="17" s="1"/>
  <c r="S457" i="17" s="1"/>
  <c r="K458" i="20"/>
  <c r="P458" i="20" s="1"/>
  <c r="Q458" i="20" s="1"/>
  <c r="R458" i="20" s="1"/>
  <c r="S458" i="20" s="1"/>
  <c r="T457" i="17"/>
  <c r="V457" i="17" s="1"/>
  <c r="G458" i="17"/>
  <c r="G434" i="19"/>
  <c r="U434" i="19" s="1"/>
  <c r="X433" i="19"/>
  <c r="Y433" i="19"/>
  <c r="AC448" i="16"/>
  <c r="Z448" i="16"/>
  <c r="AE448" i="16" s="1"/>
  <c r="Y27" i="10"/>
  <c r="AA27" i="10"/>
  <c r="AD27" i="10"/>
  <c r="X27" i="10"/>
  <c r="AB27" i="10"/>
  <c r="V28" i="11"/>
  <c r="AJ28" i="11" s="1"/>
  <c r="AI27" i="11"/>
  <c r="AK27" i="11" s="1"/>
  <c r="AL28" i="12"/>
  <c r="AM28" i="12" s="1"/>
  <c r="AJ29" i="12"/>
  <c r="W29" i="12"/>
  <c r="Z26" i="14"/>
  <c r="W28" i="11"/>
  <c r="Y25" i="14"/>
  <c r="T458" i="20" l="1"/>
  <c r="V458" i="20" s="1"/>
  <c r="G459" i="20"/>
  <c r="H434" i="19"/>
  <c r="H458" i="17"/>
  <c r="U458" i="17"/>
  <c r="Y457" i="17"/>
  <c r="W457" i="17"/>
  <c r="X457" i="17" s="1"/>
  <c r="O434" i="19"/>
  <c r="L434" i="19"/>
  <c r="I434" i="19"/>
  <c r="M434" i="19"/>
  <c r="J434" i="19"/>
  <c r="K434" i="19" s="1"/>
  <c r="AF448" i="16"/>
  <c r="AG448" i="16" s="1"/>
  <c r="AH448" i="16" s="1"/>
  <c r="AC27" i="10"/>
  <c r="Z27" i="10"/>
  <c r="AE27" i="10" s="1"/>
  <c r="AF27" i="10" s="1"/>
  <c r="AG27" i="10" s="1"/>
  <c r="AH27" i="10" s="1"/>
  <c r="AN27" i="11"/>
  <c r="AL27" i="11"/>
  <c r="AM27" i="11" s="1"/>
  <c r="AB29" i="12"/>
  <c r="Y29" i="12"/>
  <c r="AA29" i="12"/>
  <c r="AD29" i="12"/>
  <c r="X29" i="12"/>
  <c r="Y28" i="11"/>
  <c r="AA28" i="11"/>
  <c r="AB28" i="11"/>
  <c r="X28" i="11"/>
  <c r="AD28" i="11"/>
  <c r="H459" i="20" l="1"/>
  <c r="U459" i="20"/>
  <c r="W458" i="20"/>
  <c r="X458" i="20" s="1"/>
  <c r="Y458" i="20"/>
  <c r="J458" i="17"/>
  <c r="M458" i="17"/>
  <c r="L458" i="17"/>
  <c r="I458" i="17"/>
  <c r="O458" i="17"/>
  <c r="N434" i="19"/>
  <c r="P434" i="19"/>
  <c r="V449" i="16"/>
  <c r="AI448" i="16"/>
  <c r="AK448" i="16" s="1"/>
  <c r="V28" i="10"/>
  <c r="AI27" i="10"/>
  <c r="AK27" i="10" s="1"/>
  <c r="AC29" i="12"/>
  <c r="Z29" i="12"/>
  <c r="AE29" i="12" s="1"/>
  <c r="AF29" i="12" s="1"/>
  <c r="AG29" i="12" s="1"/>
  <c r="AH29" i="12" s="1"/>
  <c r="V30" i="12" s="1"/>
  <c r="AC28" i="11"/>
  <c r="Z28" i="11"/>
  <c r="AE28" i="11" s="1"/>
  <c r="K458" i="17" l="1"/>
  <c r="P458" i="17"/>
  <c r="Q458" i="17" s="1"/>
  <c r="R458" i="17" s="1"/>
  <c r="S458" i="17" s="1"/>
  <c r="N458" i="17"/>
  <c r="O459" i="20"/>
  <c r="J459" i="20"/>
  <c r="K459" i="20" s="1"/>
  <c r="P459" i="20" s="1"/>
  <c r="M459" i="20"/>
  <c r="L459" i="20"/>
  <c r="I459" i="20"/>
  <c r="Q434" i="19"/>
  <c r="R434" i="19" s="1"/>
  <c r="S434" i="19" s="1"/>
  <c r="AN448" i="16"/>
  <c r="AL448" i="16"/>
  <c r="AM448" i="16" s="1"/>
  <c r="W449" i="16"/>
  <c r="AJ449" i="16"/>
  <c r="W446" i="14"/>
  <c r="AN27" i="10"/>
  <c r="AL27" i="10"/>
  <c r="AM27" i="10" s="1"/>
  <c r="AJ28" i="10"/>
  <c r="W28" i="10"/>
  <c r="X25" i="14"/>
  <c r="AI29" i="12"/>
  <c r="AK29" i="12" s="1"/>
  <c r="AF28" i="11"/>
  <c r="AG28" i="11" s="1"/>
  <c r="AH28" i="11" s="1"/>
  <c r="N459" i="20" l="1"/>
  <c r="Q459" i="20" s="1"/>
  <c r="R459" i="20" s="1"/>
  <c r="S459" i="20" s="1"/>
  <c r="T458" i="17"/>
  <c r="V458" i="17" s="1"/>
  <c r="G459" i="17"/>
  <c r="T434" i="19"/>
  <c r="V434" i="19" s="1"/>
  <c r="W434" i="19" s="1"/>
  <c r="G435" i="19"/>
  <c r="U435" i="19" s="1"/>
  <c r="AD449" i="16"/>
  <c r="AB449" i="16"/>
  <c r="AA449" i="16"/>
  <c r="Y449" i="16"/>
  <c r="X449" i="16"/>
  <c r="Y28" i="10"/>
  <c r="AD28" i="10"/>
  <c r="AB28" i="10"/>
  <c r="X28" i="10"/>
  <c r="AA28" i="10"/>
  <c r="V29" i="11"/>
  <c r="AJ29" i="11" s="1"/>
  <c r="AI28" i="11"/>
  <c r="AK28" i="11" s="1"/>
  <c r="AL29" i="12"/>
  <c r="AM29" i="12" s="1"/>
  <c r="AJ30" i="12"/>
  <c r="W30" i="12"/>
  <c r="Z27" i="14"/>
  <c r="T459" i="20" l="1"/>
  <c r="V459" i="20" s="1"/>
  <c r="G460" i="20"/>
  <c r="U459" i="17"/>
  <c r="H459" i="17"/>
  <c r="Y458" i="17"/>
  <c r="W458" i="17"/>
  <c r="X458" i="17" s="1"/>
  <c r="H435" i="19"/>
  <c r="X434" i="19"/>
  <c r="Y434" i="19"/>
  <c r="AC449" i="16"/>
  <c r="Z449" i="16"/>
  <c r="AE449" i="16" s="1"/>
  <c r="AF449" i="16" s="1"/>
  <c r="AG449" i="16" s="1"/>
  <c r="AH449" i="16" s="1"/>
  <c r="AC28" i="10"/>
  <c r="Z28" i="10"/>
  <c r="AE28" i="10" s="1"/>
  <c r="AF28" i="10" s="1"/>
  <c r="AG28" i="10" s="1"/>
  <c r="AH28" i="10" s="1"/>
  <c r="W29" i="11"/>
  <c r="Y26" i="14"/>
  <c r="AN28" i="11"/>
  <c r="AL28" i="11"/>
  <c r="AM28" i="11" s="1"/>
  <c r="AA30" i="12"/>
  <c r="AD30" i="12"/>
  <c r="Y30" i="12"/>
  <c r="X30" i="12"/>
  <c r="AB30" i="12"/>
  <c r="Y29" i="11"/>
  <c r="X29" i="11"/>
  <c r="AA29" i="11"/>
  <c r="AD29" i="11"/>
  <c r="AB29" i="11"/>
  <c r="U460" i="20" l="1"/>
  <c r="H460" i="20"/>
  <c r="Y459" i="20"/>
  <c r="W459" i="20"/>
  <c r="X459" i="20" s="1"/>
  <c r="M459" i="17"/>
  <c r="J459" i="17"/>
  <c r="K459" i="17" s="1"/>
  <c r="O459" i="17"/>
  <c r="L459" i="17"/>
  <c r="I459" i="17"/>
  <c r="M435" i="19"/>
  <c r="L435" i="19"/>
  <c r="I435" i="19"/>
  <c r="J435" i="19"/>
  <c r="K435" i="19" s="1"/>
  <c r="O435" i="19"/>
  <c r="V450" i="16"/>
  <c r="AI449" i="16"/>
  <c r="AK449" i="16" s="1"/>
  <c r="V29" i="10"/>
  <c r="AI28" i="10"/>
  <c r="AK28" i="10" s="1"/>
  <c r="Z30" i="12"/>
  <c r="AE30" i="12" s="1"/>
  <c r="AC30" i="12"/>
  <c r="AC29" i="11"/>
  <c r="Z29" i="11"/>
  <c r="L460" i="20" l="1"/>
  <c r="I460" i="20"/>
  <c r="M460" i="20"/>
  <c r="O460" i="20"/>
  <c r="P460" i="20" s="1"/>
  <c r="J460" i="20"/>
  <c r="K460" i="20" s="1"/>
  <c r="N459" i="17"/>
  <c r="P459" i="17"/>
  <c r="N435" i="19"/>
  <c r="P435" i="19"/>
  <c r="AL449" i="16"/>
  <c r="AM449" i="16" s="1"/>
  <c r="AN449" i="16"/>
  <c r="AJ450" i="16"/>
  <c r="W447" i="14"/>
  <c r="W450" i="16"/>
  <c r="AN28" i="10"/>
  <c r="AL28" i="10"/>
  <c r="AM28" i="10" s="1"/>
  <c r="AJ29" i="10"/>
  <c r="X26" i="14"/>
  <c r="W29" i="10"/>
  <c r="AF30" i="12"/>
  <c r="AG30" i="12" s="1"/>
  <c r="AH30" i="12" s="1"/>
  <c r="V31" i="12" s="1"/>
  <c r="AE29" i="11"/>
  <c r="AF29" i="11" s="1"/>
  <c r="AG29" i="11" s="1"/>
  <c r="AH29" i="11" s="1"/>
  <c r="Q459" i="17" l="1"/>
  <c r="R459" i="17" s="1"/>
  <c r="S459" i="17" s="1"/>
  <c r="G460" i="17" s="1"/>
  <c r="N460" i="20"/>
  <c r="Q460" i="20" s="1"/>
  <c r="R460" i="20" s="1"/>
  <c r="S460" i="20" s="1"/>
  <c r="T459" i="17"/>
  <c r="V459" i="17" s="1"/>
  <c r="Q435" i="19"/>
  <c r="R435" i="19" s="1"/>
  <c r="S435" i="19" s="1"/>
  <c r="AA450" i="16"/>
  <c r="AD450" i="16"/>
  <c r="X450" i="16"/>
  <c r="AB450" i="16"/>
  <c r="Y450" i="16"/>
  <c r="AB29" i="10"/>
  <c r="AD29" i="10"/>
  <c r="AA29" i="10"/>
  <c r="X29" i="10"/>
  <c r="Y29" i="10"/>
  <c r="V30" i="11"/>
  <c r="AJ30" i="11" s="1"/>
  <c r="AI29" i="11"/>
  <c r="AK29" i="11" s="1"/>
  <c r="AI30" i="12"/>
  <c r="AK30" i="12" s="1"/>
  <c r="AJ31" i="12"/>
  <c r="Z28" i="14"/>
  <c r="W31" i="12"/>
  <c r="T460" i="20" l="1"/>
  <c r="V460" i="20" s="1"/>
  <c r="G461" i="20"/>
  <c r="U460" i="17"/>
  <c r="H460" i="17"/>
  <c r="W459" i="17"/>
  <c r="X459" i="17" s="1"/>
  <c r="Y459" i="17"/>
  <c r="T435" i="19"/>
  <c r="V435" i="19" s="1"/>
  <c r="W435" i="19" s="1"/>
  <c r="G436" i="19"/>
  <c r="U436" i="19" s="1"/>
  <c r="Z450" i="16"/>
  <c r="AE450" i="16" s="1"/>
  <c r="AC450" i="16"/>
  <c r="AC29" i="10"/>
  <c r="Z29" i="10"/>
  <c r="AE29" i="10" s="1"/>
  <c r="AF29" i="10" s="1"/>
  <c r="AG29" i="10" s="1"/>
  <c r="AH29" i="10" s="1"/>
  <c r="W30" i="11"/>
  <c r="AA30" i="11" s="1"/>
  <c r="Y27" i="14"/>
  <c r="AL29" i="11"/>
  <c r="AM29" i="11" s="1"/>
  <c r="AN29" i="11"/>
  <c r="AL30" i="12"/>
  <c r="AM30" i="12" s="1"/>
  <c r="Y31" i="12"/>
  <c r="X31" i="12"/>
  <c r="AA31" i="12"/>
  <c r="AB31" i="12"/>
  <c r="AD31" i="12"/>
  <c r="Y30" i="11"/>
  <c r="U461" i="20" l="1"/>
  <c r="H461" i="20"/>
  <c r="W460" i="20"/>
  <c r="X460" i="20" s="1"/>
  <c r="Y460" i="20"/>
  <c r="J460" i="17"/>
  <c r="M460" i="17"/>
  <c r="O460" i="17"/>
  <c r="L460" i="17"/>
  <c r="I460" i="17"/>
  <c r="H436" i="19"/>
  <c r="Y435" i="19"/>
  <c r="X435" i="19"/>
  <c r="AF450" i="16"/>
  <c r="AG450" i="16" s="1"/>
  <c r="AH450" i="16" s="1"/>
  <c r="V451" i="16"/>
  <c r="AI450" i="16"/>
  <c r="AK450" i="16" s="1"/>
  <c r="V30" i="10"/>
  <c r="AI29" i="10"/>
  <c r="AK29" i="10" s="1"/>
  <c r="X30" i="11"/>
  <c r="Z30" i="11" s="1"/>
  <c r="AE30" i="11" s="1"/>
  <c r="AD30" i="11"/>
  <c r="AB30" i="11"/>
  <c r="AC30" i="11" s="1"/>
  <c r="AC31" i="12"/>
  <c r="Z31" i="12"/>
  <c r="AE31" i="12" s="1"/>
  <c r="J461" i="20" l="1"/>
  <c r="M461" i="20"/>
  <c r="I461" i="20"/>
  <c r="O461" i="20"/>
  <c r="L461" i="20"/>
  <c r="N460" i="17"/>
  <c r="K460" i="17"/>
  <c r="P460" i="17" s="1"/>
  <c r="Q460" i="17" s="1"/>
  <c r="R460" i="17" s="1"/>
  <c r="S460" i="17" s="1"/>
  <c r="L436" i="19"/>
  <c r="I436" i="19"/>
  <c r="J436" i="19"/>
  <c r="K436" i="19" s="1"/>
  <c r="O436" i="19"/>
  <c r="M436" i="19"/>
  <c r="AL450" i="16"/>
  <c r="AM450" i="16" s="1"/>
  <c r="AN450" i="16"/>
  <c r="W448" i="14"/>
  <c r="AJ451" i="16"/>
  <c r="W451" i="16"/>
  <c r="AL29" i="10"/>
  <c r="AM29" i="10" s="1"/>
  <c r="AN29" i="10"/>
  <c r="W30" i="10"/>
  <c r="AJ30" i="10"/>
  <c r="X27" i="14"/>
  <c r="AF31" i="12"/>
  <c r="AG31" i="12" s="1"/>
  <c r="AH31" i="12" s="1"/>
  <c r="V32" i="12" s="1"/>
  <c r="AF30" i="11"/>
  <c r="AG30" i="11" s="1"/>
  <c r="AH30" i="11" s="1"/>
  <c r="N461" i="20" l="1"/>
  <c r="K461" i="20"/>
  <c r="P461" i="20" s="1"/>
  <c r="P436" i="19"/>
  <c r="T460" i="17"/>
  <c r="V460" i="17" s="1"/>
  <c r="G461" i="17"/>
  <c r="N436" i="19"/>
  <c r="Q436" i="19" s="1"/>
  <c r="R436" i="19" s="1"/>
  <c r="S436" i="19" s="1"/>
  <c r="AD451" i="16"/>
  <c r="Y451" i="16"/>
  <c r="AA451" i="16"/>
  <c r="AB451" i="16"/>
  <c r="X451" i="16"/>
  <c r="AD30" i="10"/>
  <c r="Y30" i="10"/>
  <c r="AB30" i="10"/>
  <c r="X30" i="10"/>
  <c r="AA30" i="10"/>
  <c r="V31" i="11"/>
  <c r="AJ31" i="11" s="1"/>
  <c r="AI30" i="11"/>
  <c r="AK30" i="11" s="1"/>
  <c r="AI31" i="12"/>
  <c r="AK31" i="12" s="1"/>
  <c r="AJ32" i="12"/>
  <c r="W32" i="12"/>
  <c r="Z29" i="14"/>
  <c r="Q461" i="20" l="1"/>
  <c r="R461" i="20" s="1"/>
  <c r="S461" i="20" s="1"/>
  <c r="H461" i="17"/>
  <c r="U461" i="17"/>
  <c r="W460" i="17"/>
  <c r="X460" i="17" s="1"/>
  <c r="Y460" i="17"/>
  <c r="T436" i="19"/>
  <c r="V436" i="19" s="1"/>
  <c r="W436" i="19" s="1"/>
  <c r="G437" i="19"/>
  <c r="U437" i="19" s="1"/>
  <c r="AC451" i="16"/>
  <c r="Z451" i="16"/>
  <c r="AE451" i="16"/>
  <c r="AF451" i="16" s="1"/>
  <c r="AG451" i="16" s="1"/>
  <c r="AH451" i="16" s="1"/>
  <c r="Z30" i="10"/>
  <c r="AE30" i="10" s="1"/>
  <c r="AF30" i="10" s="1"/>
  <c r="AG30" i="10" s="1"/>
  <c r="AH30" i="10" s="1"/>
  <c r="AC30" i="10"/>
  <c r="AL30" i="11"/>
  <c r="AM30" i="11" s="1"/>
  <c r="AN30" i="11"/>
  <c r="AL31" i="12"/>
  <c r="AM31" i="12" s="1"/>
  <c r="Y32" i="12"/>
  <c r="AA32" i="12"/>
  <c r="AB32" i="12"/>
  <c r="X32" i="12"/>
  <c r="AD32" i="12"/>
  <c r="W31" i="11"/>
  <c r="Y28" i="14"/>
  <c r="T461" i="20" l="1"/>
  <c r="V461" i="20" s="1"/>
  <c r="G462" i="20"/>
  <c r="L461" i="17"/>
  <c r="O461" i="17"/>
  <c r="I461" i="17"/>
  <c r="M461" i="17"/>
  <c r="J461" i="17"/>
  <c r="H437" i="19"/>
  <c r="Y436" i="19"/>
  <c r="X436" i="19"/>
  <c r="V452" i="16"/>
  <c r="AI451" i="16"/>
  <c r="AK451" i="16" s="1"/>
  <c r="V31" i="10"/>
  <c r="AI30" i="10"/>
  <c r="AK30" i="10" s="1"/>
  <c r="AC32" i="12"/>
  <c r="Z32" i="12"/>
  <c r="AE32" i="12" s="1"/>
  <c r="AB31" i="11"/>
  <c r="AA31" i="11"/>
  <c r="X31" i="11"/>
  <c r="AD31" i="11"/>
  <c r="Y31" i="11"/>
  <c r="U462" i="20" l="1"/>
  <c r="H462" i="20"/>
  <c r="Y461" i="20"/>
  <c r="W461" i="20"/>
  <c r="X461" i="20" s="1"/>
  <c r="K461" i="17"/>
  <c r="P461" i="17" s="1"/>
  <c r="N461" i="17"/>
  <c r="O437" i="19"/>
  <c r="I437" i="19"/>
  <c r="J437" i="19"/>
  <c r="M437" i="19"/>
  <c r="L437" i="19"/>
  <c r="AL451" i="16"/>
  <c r="AM451" i="16" s="1"/>
  <c r="AN451" i="16"/>
  <c r="W452" i="16"/>
  <c r="AJ452" i="16"/>
  <c r="W449" i="14"/>
  <c r="AL30" i="10"/>
  <c r="AM30" i="10" s="1"/>
  <c r="AN30" i="10"/>
  <c r="AJ31" i="10"/>
  <c r="W31" i="10"/>
  <c r="X28" i="14"/>
  <c r="AF32" i="12"/>
  <c r="AG32" i="12" s="1"/>
  <c r="AH32" i="12" s="1"/>
  <c r="V33" i="12" s="1"/>
  <c r="AC31" i="11"/>
  <c r="Z31" i="11"/>
  <c r="Q461" i="17" l="1"/>
  <c r="R461" i="17" s="1"/>
  <c r="S461" i="17" s="1"/>
  <c r="I462" i="20"/>
  <c r="L462" i="20"/>
  <c r="O462" i="20"/>
  <c r="J462" i="20"/>
  <c r="K462" i="20" s="1"/>
  <c r="P462" i="20" s="1"/>
  <c r="M462" i="20"/>
  <c r="K437" i="19"/>
  <c r="T461" i="17"/>
  <c r="V461" i="17" s="1"/>
  <c r="G462" i="17"/>
  <c r="N437" i="19"/>
  <c r="P437" i="19"/>
  <c r="Q437" i="19" s="1"/>
  <c r="R437" i="19" s="1"/>
  <c r="AD452" i="16"/>
  <c r="AB452" i="16"/>
  <c r="Y452" i="16"/>
  <c r="Z452" i="16" s="1"/>
  <c r="AA452" i="16"/>
  <c r="X452" i="16"/>
  <c r="AA31" i="10"/>
  <c r="Y31" i="10"/>
  <c r="Z31" i="10" s="1"/>
  <c r="AD31" i="10"/>
  <c r="AB31" i="10"/>
  <c r="X31" i="10"/>
  <c r="AI32" i="12"/>
  <c r="AK32" i="12" s="1"/>
  <c r="AJ33" i="12"/>
  <c r="W33" i="12"/>
  <c r="Z30" i="14"/>
  <c r="AE31" i="11"/>
  <c r="AF31" i="11" s="1"/>
  <c r="AG31" i="11" s="1"/>
  <c r="AH31" i="11" s="1"/>
  <c r="N462" i="20" l="1"/>
  <c r="Q462" i="20" s="1"/>
  <c r="R462" i="20" s="1"/>
  <c r="S462" i="20" s="1"/>
  <c r="U462" i="17"/>
  <c r="H462" i="17"/>
  <c r="Y461" i="17"/>
  <c r="W461" i="17"/>
  <c r="X461" i="17" s="1"/>
  <c r="S437" i="19"/>
  <c r="G438" i="19" s="1"/>
  <c r="U438" i="19" s="1"/>
  <c r="AE452" i="16"/>
  <c r="AC452" i="16"/>
  <c r="AE31" i="10"/>
  <c r="AC31" i="10"/>
  <c r="V32" i="11"/>
  <c r="AJ32" i="11" s="1"/>
  <c r="AI31" i="11"/>
  <c r="AK31" i="11" s="1"/>
  <c r="AL32" i="12"/>
  <c r="AM32" i="12" s="1"/>
  <c r="X33" i="12"/>
  <c r="Y33" i="12"/>
  <c r="AD33" i="12"/>
  <c r="AA33" i="12"/>
  <c r="AB33" i="12"/>
  <c r="W32" i="11"/>
  <c r="Y29" i="14"/>
  <c r="T462" i="20" l="1"/>
  <c r="V462" i="20" s="1"/>
  <c r="G463" i="20"/>
  <c r="I462" i="17"/>
  <c r="L462" i="17"/>
  <c r="J462" i="17"/>
  <c r="M462" i="17"/>
  <c r="O462" i="17"/>
  <c r="H438" i="19"/>
  <c r="T437" i="19"/>
  <c r="V437" i="19" s="1"/>
  <c r="W437" i="19" s="1"/>
  <c r="AF452" i="16"/>
  <c r="AG452" i="16" s="1"/>
  <c r="AH452" i="16" s="1"/>
  <c r="AF31" i="10"/>
  <c r="AG31" i="10" s="1"/>
  <c r="AH31" i="10" s="1"/>
  <c r="AN31" i="11"/>
  <c r="AL31" i="11"/>
  <c r="AM31" i="11" s="1"/>
  <c r="AC33" i="12"/>
  <c r="Z33" i="12"/>
  <c r="AE33" i="12"/>
  <c r="AD32" i="11"/>
  <c r="Y32" i="11"/>
  <c r="AA32" i="11"/>
  <c r="AB32" i="11"/>
  <c r="X32" i="11"/>
  <c r="K462" i="17" l="1"/>
  <c r="P462" i="17" s="1"/>
  <c r="H463" i="20"/>
  <c r="U463" i="20"/>
  <c r="N462" i="17"/>
  <c r="Q462" i="17" s="1"/>
  <c r="R462" i="17" s="1"/>
  <c r="S462" i="17" s="1"/>
  <c r="W462" i="20"/>
  <c r="X462" i="20" s="1"/>
  <c r="Y462" i="20"/>
  <c r="X437" i="19"/>
  <c r="Y437" i="19"/>
  <c r="J438" i="19"/>
  <c r="L438" i="19"/>
  <c r="I438" i="19"/>
  <c r="M438" i="19"/>
  <c r="O438" i="19"/>
  <c r="V453" i="16"/>
  <c r="AI452" i="16"/>
  <c r="AK452" i="16" s="1"/>
  <c r="V32" i="10"/>
  <c r="AI31" i="10"/>
  <c r="AK31" i="10" s="1"/>
  <c r="AF33" i="12"/>
  <c r="AG33" i="12" s="1"/>
  <c r="AH33" i="12" s="1"/>
  <c r="V34" i="12" s="1"/>
  <c r="AC32" i="11"/>
  <c r="Z32" i="11"/>
  <c r="G463" i="17" l="1"/>
  <c r="T462" i="17"/>
  <c r="V462" i="17" s="1"/>
  <c r="K438" i="19"/>
  <c r="I463" i="20"/>
  <c r="J463" i="20"/>
  <c r="L463" i="20"/>
  <c r="M463" i="20"/>
  <c r="O463" i="20"/>
  <c r="P438" i="19"/>
  <c r="H463" i="17"/>
  <c r="U463" i="17"/>
  <c r="Q438" i="19"/>
  <c r="R438" i="19" s="1"/>
  <c r="S438" i="19" s="1"/>
  <c r="T438" i="19" s="1"/>
  <c r="V438" i="19" s="1"/>
  <c r="W438" i="19" s="1"/>
  <c r="N438" i="19"/>
  <c r="Y462" i="17"/>
  <c r="W462" i="17"/>
  <c r="X462" i="17" s="1"/>
  <c r="AN452" i="16"/>
  <c r="AL452" i="16"/>
  <c r="AM452" i="16" s="1"/>
  <c r="W453" i="16"/>
  <c r="AJ453" i="16"/>
  <c r="W450" i="14"/>
  <c r="AJ32" i="10"/>
  <c r="X29" i="14"/>
  <c r="W32" i="10"/>
  <c r="AN31" i="10"/>
  <c r="AL31" i="10"/>
  <c r="AM31" i="10" s="1"/>
  <c r="AI33" i="12"/>
  <c r="AK33" i="12" s="1"/>
  <c r="AJ34" i="12"/>
  <c r="Z31" i="14"/>
  <c r="W34" i="12"/>
  <c r="AE32" i="11"/>
  <c r="AF32" i="11" s="1"/>
  <c r="AG32" i="11" s="1"/>
  <c r="AH32" i="11" s="1"/>
  <c r="N463" i="20" l="1"/>
  <c r="K463" i="20"/>
  <c r="P463" i="20" s="1"/>
  <c r="Q463" i="20" s="1"/>
  <c r="R463" i="20" s="1"/>
  <c r="S463" i="20" s="1"/>
  <c r="G439" i="19"/>
  <c r="U439" i="19" s="1"/>
  <c r="L463" i="17"/>
  <c r="J463" i="17"/>
  <c r="O463" i="17"/>
  <c r="I463" i="17"/>
  <c r="M463" i="17"/>
  <c r="X438" i="19"/>
  <c r="Y438" i="19"/>
  <c r="AD453" i="16"/>
  <c r="Y453" i="16"/>
  <c r="X453" i="16"/>
  <c r="AB453" i="16"/>
  <c r="AA453" i="16"/>
  <c r="AA32" i="10"/>
  <c r="AB32" i="10"/>
  <c r="AD32" i="10"/>
  <c r="Y32" i="10"/>
  <c r="Z32" i="10" s="1"/>
  <c r="AE32" i="10" s="1"/>
  <c r="X32" i="10"/>
  <c r="V33" i="11"/>
  <c r="AJ33" i="11" s="1"/>
  <c r="AI32" i="11"/>
  <c r="AK32" i="11" s="1"/>
  <c r="AL33" i="12"/>
  <c r="AM33" i="12" s="1"/>
  <c r="AA34" i="12"/>
  <c r="X34" i="12"/>
  <c r="AD34" i="12"/>
  <c r="Y34" i="12"/>
  <c r="AB34" i="12"/>
  <c r="W33" i="11"/>
  <c r="Y30" i="14"/>
  <c r="K463" i="17" l="1"/>
  <c r="T463" i="20"/>
  <c r="V463" i="20" s="1"/>
  <c r="G464" i="20"/>
  <c r="N463" i="17"/>
  <c r="H439" i="19"/>
  <c r="L439" i="19" s="1"/>
  <c r="P463" i="17"/>
  <c r="Q463" i="17" s="1"/>
  <c r="R463" i="17" s="1"/>
  <c r="S463" i="17" s="1"/>
  <c r="M439" i="19"/>
  <c r="I439" i="19"/>
  <c r="O439" i="19"/>
  <c r="J439" i="19"/>
  <c r="AC453" i="16"/>
  <c r="Z453" i="16"/>
  <c r="AE453" i="16" s="1"/>
  <c r="AF453" i="16" s="1"/>
  <c r="AG453" i="16" s="1"/>
  <c r="AH453" i="16" s="1"/>
  <c r="AC32" i="10"/>
  <c r="AF32" i="10" s="1"/>
  <c r="AG32" i="10" s="1"/>
  <c r="AH32" i="10" s="1"/>
  <c r="AN32" i="11"/>
  <c r="AL32" i="11"/>
  <c r="AM32" i="11" s="1"/>
  <c r="Z34" i="12"/>
  <c r="AE34" i="12" s="1"/>
  <c r="AC34" i="12"/>
  <c r="AF34" i="12" s="1"/>
  <c r="AG34" i="12" s="1"/>
  <c r="AH34" i="12" s="1"/>
  <c r="V35" i="12" s="1"/>
  <c r="AD33" i="11"/>
  <c r="AA33" i="11"/>
  <c r="Y33" i="11"/>
  <c r="AB33" i="11"/>
  <c r="X33" i="11"/>
  <c r="H464" i="20" l="1"/>
  <c r="U464" i="20"/>
  <c r="N439" i="19"/>
  <c r="W463" i="20"/>
  <c r="X463" i="20" s="1"/>
  <c r="Y463" i="20"/>
  <c r="T463" i="17"/>
  <c r="V463" i="17" s="1"/>
  <c r="G464" i="17"/>
  <c r="K439" i="19"/>
  <c r="P439" i="19" s="1"/>
  <c r="Q439" i="19" s="1"/>
  <c r="R439" i="19" s="1"/>
  <c r="S439" i="19" s="1"/>
  <c r="V454" i="16"/>
  <c r="AI453" i="16"/>
  <c r="AK453" i="16" s="1"/>
  <c r="V33" i="10"/>
  <c r="AI32" i="10"/>
  <c r="AK32" i="10" s="1"/>
  <c r="AI34" i="12"/>
  <c r="AK34" i="12" s="1"/>
  <c r="Z33" i="11"/>
  <c r="AE33" i="11" s="1"/>
  <c r="AC33" i="11"/>
  <c r="O464" i="20" l="1"/>
  <c r="M464" i="20"/>
  <c r="J464" i="20"/>
  <c r="I464" i="20"/>
  <c r="L464" i="20"/>
  <c r="U464" i="17"/>
  <c r="H464" i="17"/>
  <c r="Y463" i="17"/>
  <c r="W463" i="17"/>
  <c r="X463" i="17" s="1"/>
  <c r="T439" i="19"/>
  <c r="V439" i="19" s="1"/>
  <c r="W439" i="19" s="1"/>
  <c r="G440" i="19"/>
  <c r="U440" i="19" s="1"/>
  <c r="AN453" i="16"/>
  <c r="AL453" i="16"/>
  <c r="AM453" i="16" s="1"/>
  <c r="AJ454" i="16"/>
  <c r="W451" i="14"/>
  <c r="W454" i="16"/>
  <c r="AN32" i="10"/>
  <c r="AL32" i="10"/>
  <c r="AM32" i="10" s="1"/>
  <c r="AJ33" i="10"/>
  <c r="X30" i="14"/>
  <c r="W33" i="10"/>
  <c r="AL34" i="12"/>
  <c r="AM34" i="12" s="1"/>
  <c r="AJ35" i="12"/>
  <c r="Z32" i="14"/>
  <c r="W35" i="12"/>
  <c r="AF33" i="11"/>
  <c r="AG33" i="11" s="1"/>
  <c r="AH33" i="11" s="1"/>
  <c r="K464" i="20" l="1"/>
  <c r="P464" i="20" s="1"/>
  <c r="N464" i="20"/>
  <c r="M464" i="17"/>
  <c r="O464" i="17"/>
  <c r="L464" i="17"/>
  <c r="J464" i="17"/>
  <c r="I464" i="17"/>
  <c r="H440" i="19"/>
  <c r="X439" i="19"/>
  <c r="Y439" i="19"/>
  <c r="AA454" i="16"/>
  <c r="AD454" i="16"/>
  <c r="Y454" i="16"/>
  <c r="X454" i="16"/>
  <c r="AB454" i="16"/>
  <c r="AD33" i="10"/>
  <c r="AA33" i="10"/>
  <c r="Y33" i="10"/>
  <c r="X33" i="10"/>
  <c r="AB33" i="10"/>
  <c r="V34" i="11"/>
  <c r="AJ34" i="11" s="1"/>
  <c r="AI33" i="11"/>
  <c r="AK33" i="11" s="1"/>
  <c r="AA35" i="12"/>
  <c r="X35" i="12"/>
  <c r="AD35" i="12"/>
  <c r="Y35" i="12"/>
  <c r="Z35" i="12" s="1"/>
  <c r="AE35" i="12" s="1"/>
  <c r="AB35" i="12"/>
  <c r="W34" i="11"/>
  <c r="Y31" i="14"/>
  <c r="N464" i="17" l="1"/>
  <c r="Q464" i="20"/>
  <c r="R464" i="20" s="1"/>
  <c r="S464" i="20" s="1"/>
  <c r="K464" i="17"/>
  <c r="P464" i="17" s="1"/>
  <c r="Q464" i="17" s="1"/>
  <c r="R464" i="17" s="1"/>
  <c r="S464" i="17" s="1"/>
  <c r="J440" i="19"/>
  <c r="M440" i="19"/>
  <c r="I440" i="19"/>
  <c r="O440" i="19"/>
  <c r="L440" i="19"/>
  <c r="Z454" i="16"/>
  <c r="AE454" i="16" s="1"/>
  <c r="AC454" i="16"/>
  <c r="AF454" i="16" s="1"/>
  <c r="AG454" i="16" s="1"/>
  <c r="AH454" i="16" s="1"/>
  <c r="Z33" i="10"/>
  <c r="AE33" i="10" s="1"/>
  <c r="AC33" i="10"/>
  <c r="AL33" i="11"/>
  <c r="AM33" i="11" s="1"/>
  <c r="AN33" i="11"/>
  <c r="AC35" i="12"/>
  <c r="AF35" i="12" s="1"/>
  <c r="AG35" i="12" s="1"/>
  <c r="AH35" i="12" s="1"/>
  <c r="V36" i="12" s="1"/>
  <c r="AA34" i="11"/>
  <c r="AD34" i="11"/>
  <c r="AB34" i="11"/>
  <c r="X34" i="11"/>
  <c r="Y34" i="11"/>
  <c r="T464" i="20" l="1"/>
  <c r="V464" i="20" s="1"/>
  <c r="G465" i="20"/>
  <c r="N440" i="19"/>
  <c r="T464" i="17"/>
  <c r="V464" i="17" s="1"/>
  <c r="G465" i="17"/>
  <c r="K440" i="19"/>
  <c r="P440" i="19" s="1"/>
  <c r="Q440" i="19" s="1"/>
  <c r="R440" i="19" s="1"/>
  <c r="S440" i="19" s="1"/>
  <c r="V455" i="16"/>
  <c r="AI454" i="16"/>
  <c r="AK454" i="16" s="1"/>
  <c r="AF33" i="10"/>
  <c r="AG33" i="10" s="1"/>
  <c r="AH33" i="10" s="1"/>
  <c r="AI35" i="12"/>
  <c r="AK35" i="12" s="1"/>
  <c r="Z34" i="11"/>
  <c r="AE34" i="11" s="1"/>
  <c r="AC34" i="11"/>
  <c r="H465" i="20" l="1"/>
  <c r="U465" i="20"/>
  <c r="W464" i="20"/>
  <c r="X464" i="20" s="1"/>
  <c r="Y464" i="20"/>
  <c r="U465" i="17"/>
  <c r="H465" i="17"/>
  <c r="Y464" i="17"/>
  <c r="W464" i="17"/>
  <c r="X464" i="17" s="1"/>
  <c r="T440" i="19"/>
  <c r="V440" i="19" s="1"/>
  <c r="W440" i="19" s="1"/>
  <c r="G441" i="19"/>
  <c r="U441" i="19" s="1"/>
  <c r="AL454" i="16"/>
  <c r="AM454" i="16" s="1"/>
  <c r="AN454" i="16"/>
  <c r="AJ455" i="16"/>
  <c r="W455" i="16"/>
  <c r="W452" i="14"/>
  <c r="V34" i="10"/>
  <c r="AI33" i="10"/>
  <c r="AK33" i="10" s="1"/>
  <c r="AL35" i="12"/>
  <c r="AM35" i="12" s="1"/>
  <c r="AJ36" i="12"/>
  <c r="W36" i="12"/>
  <c r="Z33" i="14"/>
  <c r="AF34" i="11"/>
  <c r="AG34" i="11" s="1"/>
  <c r="AH34" i="11" s="1"/>
  <c r="M465" i="20" l="1"/>
  <c r="I465" i="20"/>
  <c r="O465" i="20"/>
  <c r="L465" i="20"/>
  <c r="N465" i="20" s="1"/>
  <c r="J465" i="20"/>
  <c r="K465" i="20" s="1"/>
  <c r="M465" i="17"/>
  <c r="J465" i="17"/>
  <c r="O465" i="17"/>
  <c r="L465" i="17"/>
  <c r="I465" i="17"/>
  <c r="H441" i="19"/>
  <c r="X440" i="19"/>
  <c r="Y440" i="19"/>
  <c r="Y455" i="16"/>
  <c r="AB455" i="16"/>
  <c r="AD455" i="16"/>
  <c r="AA455" i="16"/>
  <c r="X455" i="16"/>
  <c r="AN33" i="10"/>
  <c r="AL33" i="10"/>
  <c r="AM33" i="10" s="1"/>
  <c r="X31" i="14"/>
  <c r="AJ34" i="10"/>
  <c r="W34" i="10"/>
  <c r="V35" i="11"/>
  <c r="AJ35" i="11" s="1"/>
  <c r="AI34" i="11"/>
  <c r="AK34" i="11" s="1"/>
  <c r="AB36" i="12"/>
  <c r="X36" i="12"/>
  <c r="AD36" i="12"/>
  <c r="Y36" i="12"/>
  <c r="AA36" i="12"/>
  <c r="N465" i="17" l="1"/>
  <c r="P465" i="20"/>
  <c r="Q465" i="20" s="1"/>
  <c r="R465" i="20" s="1"/>
  <c r="S465" i="20" s="1"/>
  <c r="K465" i="17"/>
  <c r="P465" i="17" s="1"/>
  <c r="Q465" i="17" s="1"/>
  <c r="R465" i="17" s="1"/>
  <c r="S465" i="17" s="1"/>
  <c r="O441" i="19"/>
  <c r="I441" i="19"/>
  <c r="L441" i="19"/>
  <c r="J441" i="19"/>
  <c r="M441" i="19"/>
  <c r="AC455" i="16"/>
  <c r="Z455" i="16"/>
  <c r="AE455" i="16" s="1"/>
  <c r="AF455" i="16" s="1"/>
  <c r="AG455" i="16" s="1"/>
  <c r="AH455" i="16" s="1"/>
  <c r="Y34" i="10"/>
  <c r="Z34" i="10" s="1"/>
  <c r="AD34" i="10"/>
  <c r="AA34" i="10"/>
  <c r="AC34" i="10" s="1"/>
  <c r="X34" i="10"/>
  <c r="AB34" i="10"/>
  <c r="AL34" i="11"/>
  <c r="AM34" i="11" s="1"/>
  <c r="AN34" i="11"/>
  <c r="Z36" i="12"/>
  <c r="AE36" i="12" s="1"/>
  <c r="AC36" i="12"/>
  <c r="AF36" i="12" s="1"/>
  <c r="AG36" i="12" s="1"/>
  <c r="AH36" i="12" s="1"/>
  <c r="V37" i="12" s="1"/>
  <c r="W35" i="11"/>
  <c r="Y32" i="14"/>
  <c r="T465" i="20" l="1"/>
  <c r="V465" i="20" s="1"/>
  <c r="G466" i="20"/>
  <c r="T465" i="17"/>
  <c r="V465" i="17" s="1"/>
  <c r="G466" i="17"/>
  <c r="K441" i="19"/>
  <c r="P441" i="19" s="1"/>
  <c r="Q441" i="19" s="1"/>
  <c r="R441" i="19" s="1"/>
  <c r="N441" i="19"/>
  <c r="V456" i="16"/>
  <c r="AI455" i="16"/>
  <c r="AK455" i="16" s="1"/>
  <c r="AE34" i="10"/>
  <c r="AF34" i="10" s="1"/>
  <c r="AG34" i="10" s="1"/>
  <c r="AH34" i="10" s="1"/>
  <c r="AI36" i="12"/>
  <c r="AK36" i="12" s="1"/>
  <c r="X35" i="11"/>
  <c r="AB35" i="11"/>
  <c r="Y35" i="11"/>
  <c r="AA35" i="11"/>
  <c r="AD35" i="11"/>
  <c r="U466" i="20" l="1"/>
  <c r="H466" i="20"/>
  <c r="W465" i="20"/>
  <c r="X465" i="20" s="1"/>
  <c r="Y465" i="20"/>
  <c r="U466" i="17"/>
  <c r="H466" i="17"/>
  <c r="Y465" i="17"/>
  <c r="W465" i="17"/>
  <c r="X465" i="17" s="1"/>
  <c r="S441" i="19"/>
  <c r="G442" i="19" s="1"/>
  <c r="U442" i="19" s="1"/>
  <c r="AL455" i="16"/>
  <c r="AM455" i="16" s="1"/>
  <c r="AN455" i="16"/>
  <c r="AJ456" i="16"/>
  <c r="W456" i="16"/>
  <c r="W453" i="14"/>
  <c r="V35" i="10"/>
  <c r="AI34" i="10"/>
  <c r="AK34" i="10" s="1"/>
  <c r="Z35" i="11"/>
  <c r="AL36" i="12"/>
  <c r="AM36" i="12" s="1"/>
  <c r="AJ37" i="12"/>
  <c r="W37" i="12"/>
  <c r="Z34" i="14"/>
  <c r="AE35" i="11"/>
  <c r="AC35" i="11"/>
  <c r="O466" i="20" l="1"/>
  <c r="I466" i="20"/>
  <c r="L466" i="20"/>
  <c r="M466" i="20"/>
  <c r="J466" i="20"/>
  <c r="K466" i="20" s="1"/>
  <c r="J466" i="17"/>
  <c r="I466" i="17"/>
  <c r="O466" i="17"/>
  <c r="L466" i="17"/>
  <c r="M466" i="17"/>
  <c r="H442" i="19"/>
  <c r="T441" i="19"/>
  <c r="V441" i="19" s="1"/>
  <c r="W441" i="19" s="1"/>
  <c r="AA456" i="16"/>
  <c r="AB456" i="16"/>
  <c r="Y456" i="16"/>
  <c r="Z456" i="16" s="1"/>
  <c r="AD456" i="16"/>
  <c r="X456" i="16"/>
  <c r="AL34" i="10"/>
  <c r="AM34" i="10" s="1"/>
  <c r="AN34" i="10"/>
  <c r="AJ35" i="10"/>
  <c r="W35" i="10"/>
  <c r="X32" i="14"/>
  <c r="AF35" i="11"/>
  <c r="AG35" i="11" s="1"/>
  <c r="AH35" i="11" s="1"/>
  <c r="AD37" i="12"/>
  <c r="AA37" i="12"/>
  <c r="X37" i="12"/>
  <c r="Y37" i="12"/>
  <c r="AB37" i="12"/>
  <c r="N466" i="17" l="1"/>
  <c r="N466" i="20"/>
  <c r="K466" i="17"/>
  <c r="P466" i="17" s="1"/>
  <c r="Q466" i="17" s="1"/>
  <c r="R466" i="17" s="1"/>
  <c r="S466" i="17" s="1"/>
  <c r="P466" i="20"/>
  <c r="Q466" i="20" s="1"/>
  <c r="R466" i="20" s="1"/>
  <c r="S466" i="20" s="1"/>
  <c r="Y441" i="19"/>
  <c r="X441" i="19"/>
  <c r="I442" i="19"/>
  <c r="M442" i="19"/>
  <c r="O442" i="19"/>
  <c r="L442" i="19"/>
  <c r="J442" i="19"/>
  <c r="K442" i="19" s="1"/>
  <c r="AE456" i="16"/>
  <c r="AC456" i="16"/>
  <c r="AD35" i="10"/>
  <c r="X35" i="10"/>
  <c r="AB35" i="10"/>
  <c r="Y35" i="10"/>
  <c r="AA35" i="10"/>
  <c r="V36" i="11"/>
  <c r="AJ36" i="11" s="1"/>
  <c r="AI35" i="11"/>
  <c r="AK35" i="11" s="1"/>
  <c r="Z37" i="12"/>
  <c r="AE37" i="12" s="1"/>
  <c r="AC37" i="12"/>
  <c r="W36" i="11"/>
  <c r="T466" i="20" l="1"/>
  <c r="V466" i="20" s="1"/>
  <c r="G467" i="20"/>
  <c r="T466" i="17"/>
  <c r="V466" i="17" s="1"/>
  <c r="G467" i="17"/>
  <c r="N442" i="19"/>
  <c r="P442" i="19"/>
  <c r="Q442" i="19" s="1"/>
  <c r="R442" i="19" s="1"/>
  <c r="AF456" i="16"/>
  <c r="AG456" i="16" s="1"/>
  <c r="AH456" i="16" s="1"/>
  <c r="AC35" i="10"/>
  <c r="Z35" i="10"/>
  <c r="AE35" i="10" s="1"/>
  <c r="Y33" i="14"/>
  <c r="AN35" i="11"/>
  <c r="AL35" i="11"/>
  <c r="AM35" i="11" s="1"/>
  <c r="AF37" i="12"/>
  <c r="AG37" i="12" s="1"/>
  <c r="AH37" i="12" s="1"/>
  <c r="V38" i="12" s="1"/>
  <c r="X36" i="11"/>
  <c r="AA36" i="11"/>
  <c r="Y36" i="11"/>
  <c r="AB36" i="11"/>
  <c r="AD36" i="11"/>
  <c r="H467" i="20" l="1"/>
  <c r="U467" i="20"/>
  <c r="W466" i="20"/>
  <c r="X466" i="20" s="1"/>
  <c r="Y466" i="20"/>
  <c r="U467" i="17"/>
  <c r="H467" i="17"/>
  <c r="W466" i="17"/>
  <c r="X466" i="17" s="1"/>
  <c r="Y466" i="17"/>
  <c r="S442" i="19"/>
  <c r="T442" i="19" s="1"/>
  <c r="V442" i="19" s="1"/>
  <c r="W442" i="19" s="1"/>
  <c r="V457" i="16"/>
  <c r="AI456" i="16"/>
  <c r="AK456" i="16" s="1"/>
  <c r="AF35" i="10"/>
  <c r="AG35" i="10" s="1"/>
  <c r="AH35" i="10" s="1"/>
  <c r="Z36" i="11"/>
  <c r="AI37" i="12"/>
  <c r="AK37" i="12" s="1"/>
  <c r="AJ38" i="12"/>
  <c r="W38" i="12"/>
  <c r="Z35" i="14"/>
  <c r="AE36" i="11"/>
  <c r="AC36" i="11"/>
  <c r="I467" i="20" l="1"/>
  <c r="L467" i="20"/>
  <c r="J467" i="20"/>
  <c r="K467" i="20" s="1"/>
  <c r="O467" i="20"/>
  <c r="P467" i="20" s="1"/>
  <c r="M467" i="20"/>
  <c r="M467" i="17"/>
  <c r="O467" i="17"/>
  <c r="L467" i="17"/>
  <c r="J467" i="17"/>
  <c r="I467" i="17"/>
  <c r="X442" i="19"/>
  <c r="Y442" i="19"/>
  <c r="G443" i="19"/>
  <c r="U443" i="19" s="1"/>
  <c r="AN456" i="16"/>
  <c r="AL456" i="16"/>
  <c r="AM456" i="16" s="1"/>
  <c r="AJ457" i="16"/>
  <c r="W457" i="16"/>
  <c r="W454" i="14"/>
  <c r="V36" i="10"/>
  <c r="AI35" i="10"/>
  <c r="AK35" i="10" s="1"/>
  <c r="AL37" i="12"/>
  <c r="AM37" i="12" s="1"/>
  <c r="AF36" i="11"/>
  <c r="AG36" i="11" s="1"/>
  <c r="AH36" i="11" s="1"/>
  <c r="X38" i="12"/>
  <c r="AA38" i="12"/>
  <c r="AB38" i="12"/>
  <c r="Y38" i="12"/>
  <c r="Z38" i="12" s="1"/>
  <c r="AD38" i="12"/>
  <c r="N467" i="20" l="1"/>
  <c r="Q467" i="20" s="1"/>
  <c r="R467" i="20" s="1"/>
  <c r="S467" i="20" s="1"/>
  <c r="N467" i="17"/>
  <c r="K467" i="17"/>
  <c r="P467" i="17" s="1"/>
  <c r="Q467" i="17" s="1"/>
  <c r="R467" i="17" s="1"/>
  <c r="S467" i="17" s="1"/>
  <c r="H443" i="19"/>
  <c r="AB457" i="16"/>
  <c r="AA457" i="16"/>
  <c r="AC457" i="16" s="1"/>
  <c r="X457" i="16"/>
  <c r="AD457" i="16"/>
  <c r="Y457" i="16"/>
  <c r="AJ36" i="10"/>
  <c r="W36" i="10"/>
  <c r="X33" i="14"/>
  <c r="AN35" i="10"/>
  <c r="AL35" i="10"/>
  <c r="AM35" i="10" s="1"/>
  <c r="V37" i="11"/>
  <c r="AJ37" i="11" s="1"/>
  <c r="AI36" i="11"/>
  <c r="AK36" i="11" s="1"/>
  <c r="AC38" i="12"/>
  <c r="AE38" i="12"/>
  <c r="Y34" i="14"/>
  <c r="T467" i="20" l="1"/>
  <c r="V467" i="20" s="1"/>
  <c r="G468" i="20"/>
  <c r="T467" i="17"/>
  <c r="V467" i="17" s="1"/>
  <c r="G468" i="17"/>
  <c r="M443" i="19"/>
  <c r="O443" i="19"/>
  <c r="J443" i="19"/>
  <c r="I443" i="19"/>
  <c r="L443" i="19"/>
  <c r="Z457" i="16"/>
  <c r="AE457" i="16" s="1"/>
  <c r="AF457" i="16" s="1"/>
  <c r="AG457" i="16" s="1"/>
  <c r="AH457" i="16" s="1"/>
  <c r="AB36" i="10"/>
  <c r="Y36" i="10"/>
  <c r="AD36" i="10"/>
  <c r="X36" i="10"/>
  <c r="AA36" i="10"/>
  <c r="W37" i="11"/>
  <c r="AN36" i="11"/>
  <c r="AL36" i="11"/>
  <c r="AM36" i="11" s="1"/>
  <c r="AF38" i="12"/>
  <c r="AG38" i="12" s="1"/>
  <c r="AH38" i="12" s="1"/>
  <c r="V39" i="12" s="1"/>
  <c r="X37" i="11"/>
  <c r="AD37" i="11"/>
  <c r="Y37" i="11"/>
  <c r="AB37" i="11"/>
  <c r="AA37" i="11"/>
  <c r="H468" i="20" l="1"/>
  <c r="U468" i="20"/>
  <c r="W467" i="20"/>
  <c r="X467" i="20" s="1"/>
  <c r="Y467" i="20"/>
  <c r="H468" i="17"/>
  <c r="U468" i="17"/>
  <c r="W467" i="17"/>
  <c r="X467" i="17" s="1"/>
  <c r="Y467" i="17"/>
  <c r="K443" i="19"/>
  <c r="P443" i="19"/>
  <c r="N443" i="19"/>
  <c r="V458" i="16"/>
  <c r="AI457" i="16"/>
  <c r="AK457" i="16" s="1"/>
  <c r="AC36" i="10"/>
  <c r="Z36" i="10"/>
  <c r="AE36" i="10" s="1"/>
  <c r="AF36" i="10" s="1"/>
  <c r="AG36" i="10" s="1"/>
  <c r="AH36" i="10" s="1"/>
  <c r="AI38" i="12"/>
  <c r="AK38" i="12" s="1"/>
  <c r="Z37" i="11"/>
  <c r="AE37" i="11" s="1"/>
  <c r="AC37" i="11"/>
  <c r="M468" i="20" l="1"/>
  <c r="I468" i="20"/>
  <c r="J468" i="20"/>
  <c r="K468" i="20" s="1"/>
  <c r="O468" i="20"/>
  <c r="L468" i="20"/>
  <c r="O468" i="17"/>
  <c r="I468" i="17"/>
  <c r="J468" i="17"/>
  <c r="K468" i="17" s="1"/>
  <c r="P468" i="17" s="1"/>
  <c r="M468" i="17"/>
  <c r="L468" i="17"/>
  <c r="Q443" i="19"/>
  <c r="R443" i="19" s="1"/>
  <c r="AL457" i="16"/>
  <c r="AM457" i="16" s="1"/>
  <c r="AN457" i="16"/>
  <c r="AJ458" i="16"/>
  <c r="W455" i="14"/>
  <c r="W458" i="16"/>
  <c r="V37" i="10"/>
  <c r="AI36" i="10"/>
  <c r="AK36" i="10" s="1"/>
  <c r="AL38" i="12"/>
  <c r="AM38" i="12" s="1"/>
  <c r="AJ39" i="12"/>
  <c r="W39" i="12"/>
  <c r="Z36" i="14"/>
  <c r="AF37" i="11"/>
  <c r="AG37" i="11" s="1"/>
  <c r="AH37" i="11" s="1"/>
  <c r="P468" i="20" l="1"/>
  <c r="N468" i="20"/>
  <c r="N468" i="17"/>
  <c r="Q468" i="17" s="1"/>
  <c r="R468" i="17" s="1"/>
  <c r="S468" i="17" s="1"/>
  <c r="S443" i="19"/>
  <c r="T443" i="19" s="1"/>
  <c r="V443" i="19" s="1"/>
  <c r="W443" i="19" s="1"/>
  <c r="AA458" i="16"/>
  <c r="Y458" i="16"/>
  <c r="X458" i="16"/>
  <c r="AB458" i="16"/>
  <c r="AD458" i="16"/>
  <c r="AN36" i="10"/>
  <c r="AL36" i="10"/>
  <c r="AM36" i="10" s="1"/>
  <c r="AJ37" i="10"/>
  <c r="W37" i="10"/>
  <c r="X34" i="14"/>
  <c r="V38" i="11"/>
  <c r="AJ38" i="11" s="1"/>
  <c r="AI37" i="11"/>
  <c r="AK37" i="11" s="1"/>
  <c r="Y39" i="12"/>
  <c r="X39" i="12"/>
  <c r="AD39" i="12"/>
  <c r="AB39" i="12"/>
  <c r="AA39" i="12"/>
  <c r="W38" i="11"/>
  <c r="Y35" i="14"/>
  <c r="Q468" i="20" l="1"/>
  <c r="R468" i="20" s="1"/>
  <c r="S468" i="20" s="1"/>
  <c r="T468" i="17"/>
  <c r="V468" i="17" s="1"/>
  <c r="G469" i="17"/>
  <c r="Y443" i="19"/>
  <c r="X443" i="19"/>
  <c r="G444" i="19"/>
  <c r="U444" i="19" s="1"/>
  <c r="Z458" i="16"/>
  <c r="AE458" i="16" s="1"/>
  <c r="AC458" i="16"/>
  <c r="X37" i="10"/>
  <c r="AD37" i="10"/>
  <c r="Y37" i="10"/>
  <c r="Z37" i="10" s="1"/>
  <c r="AB37" i="10"/>
  <c r="AA37" i="10"/>
  <c r="AN37" i="11"/>
  <c r="AL37" i="11"/>
  <c r="AM37" i="11" s="1"/>
  <c r="AC39" i="12"/>
  <c r="Z39" i="12"/>
  <c r="AE39" i="12" s="1"/>
  <c r="AF39" i="12" s="1"/>
  <c r="AG39" i="12" s="1"/>
  <c r="AH39" i="12" s="1"/>
  <c r="V40" i="12" s="1"/>
  <c r="AD38" i="11"/>
  <c r="X38" i="11"/>
  <c r="AB38" i="11"/>
  <c r="Y38" i="11"/>
  <c r="AA38" i="11"/>
  <c r="T468" i="20" l="1"/>
  <c r="V468" i="20" s="1"/>
  <c r="G469" i="20"/>
  <c r="H469" i="17"/>
  <c r="U469" i="17"/>
  <c r="W468" i="17"/>
  <c r="X468" i="17" s="1"/>
  <c r="Y468" i="17"/>
  <c r="H444" i="19"/>
  <c r="AF458" i="16"/>
  <c r="AG458" i="16" s="1"/>
  <c r="AH458" i="16" s="1"/>
  <c r="AE37" i="10"/>
  <c r="AF37" i="10" s="1"/>
  <c r="AG37" i="10" s="1"/>
  <c r="AH37" i="10" s="1"/>
  <c r="AC37" i="10"/>
  <c r="AI39" i="12"/>
  <c r="AK39" i="12" s="1"/>
  <c r="AC38" i="11"/>
  <c r="Z38" i="11"/>
  <c r="H469" i="20" l="1"/>
  <c r="U469" i="20"/>
  <c r="W468" i="20"/>
  <c r="X468" i="20" s="1"/>
  <c r="Y468" i="20"/>
  <c r="O469" i="17"/>
  <c r="I469" i="17"/>
  <c r="M469" i="17"/>
  <c r="L469" i="17"/>
  <c r="J469" i="17"/>
  <c r="M444" i="19"/>
  <c r="O444" i="19"/>
  <c r="J444" i="19"/>
  <c r="I444" i="19"/>
  <c r="L444" i="19"/>
  <c r="V459" i="16"/>
  <c r="AI458" i="16"/>
  <c r="AK458" i="16" s="1"/>
  <c r="AI37" i="10"/>
  <c r="AK37" i="10" s="1"/>
  <c r="V38" i="10"/>
  <c r="AL39" i="12"/>
  <c r="AM39" i="12" s="1"/>
  <c r="AJ40" i="12"/>
  <c r="Z37" i="14"/>
  <c r="W40" i="12"/>
  <c r="AE38" i="11"/>
  <c r="AF38" i="11" s="1"/>
  <c r="AG38" i="11" s="1"/>
  <c r="AH38" i="11" s="1"/>
  <c r="N469" i="17" l="1"/>
  <c r="J469" i="20"/>
  <c r="K469" i="20" s="1"/>
  <c r="M469" i="20"/>
  <c r="O469" i="20"/>
  <c r="I469" i="20"/>
  <c r="L469" i="20"/>
  <c r="N469" i="20" s="1"/>
  <c r="K444" i="19"/>
  <c r="K469" i="17"/>
  <c r="P469" i="17" s="1"/>
  <c r="Q469" i="17" s="1"/>
  <c r="R469" i="17" s="1"/>
  <c r="S469" i="17" s="1"/>
  <c r="P444" i="19"/>
  <c r="N444" i="19"/>
  <c r="AL458" i="16"/>
  <c r="AM458" i="16" s="1"/>
  <c r="AN458" i="16"/>
  <c r="AJ459" i="16"/>
  <c r="W459" i="16"/>
  <c r="W456" i="14"/>
  <c r="AN37" i="10"/>
  <c r="AL37" i="10"/>
  <c r="AM37" i="10" s="1"/>
  <c r="X35" i="14"/>
  <c r="AJ38" i="10"/>
  <c r="W38" i="10"/>
  <c r="V39" i="11"/>
  <c r="AJ39" i="11" s="1"/>
  <c r="AI38" i="11"/>
  <c r="AK38" i="11" s="1"/>
  <c r="AB40" i="12"/>
  <c r="X40" i="12"/>
  <c r="AA40" i="12"/>
  <c r="AD40" i="12"/>
  <c r="Y40" i="12"/>
  <c r="W39" i="11"/>
  <c r="AD39" i="11" s="1"/>
  <c r="Y36" i="14"/>
  <c r="P469" i="20" l="1"/>
  <c r="Q469" i="20" s="1"/>
  <c r="R469" i="20" s="1"/>
  <c r="S469" i="20" s="1"/>
  <c r="T469" i="17"/>
  <c r="V469" i="17" s="1"/>
  <c r="G470" i="17"/>
  <c r="Q444" i="19"/>
  <c r="R444" i="19" s="1"/>
  <c r="S444" i="19" s="1"/>
  <c r="AB459" i="16"/>
  <c r="X459" i="16"/>
  <c r="AA459" i="16"/>
  <c r="Y459" i="16"/>
  <c r="Z459" i="16" s="1"/>
  <c r="AD459" i="16"/>
  <c r="AD38" i="10"/>
  <c r="X38" i="10"/>
  <c r="AB38" i="10"/>
  <c r="Y38" i="10"/>
  <c r="Z38" i="10" s="1"/>
  <c r="AE38" i="10" s="1"/>
  <c r="AA38" i="10"/>
  <c r="AL38" i="11"/>
  <c r="AM38" i="11" s="1"/>
  <c r="AN38" i="11"/>
  <c r="AC40" i="12"/>
  <c r="X39" i="11"/>
  <c r="Y39" i="11"/>
  <c r="Z40" i="12"/>
  <c r="AE40" i="12" s="1"/>
  <c r="AF40" i="12" s="1"/>
  <c r="AG40" i="12" s="1"/>
  <c r="AH40" i="12" s="1"/>
  <c r="V41" i="12" s="1"/>
  <c r="AA39" i="11"/>
  <c r="AB39" i="11"/>
  <c r="T469" i="20" l="1"/>
  <c r="V469" i="20" s="1"/>
  <c r="G470" i="20"/>
  <c r="U470" i="17"/>
  <c r="H470" i="17"/>
  <c r="Y469" i="17"/>
  <c r="W469" i="17"/>
  <c r="X469" i="17" s="1"/>
  <c r="T444" i="19"/>
  <c r="V444" i="19" s="1"/>
  <c r="W444" i="19" s="1"/>
  <c r="G445" i="19"/>
  <c r="U445" i="19" s="1"/>
  <c r="AC459" i="16"/>
  <c r="AE459" i="16"/>
  <c r="AF459" i="16" s="1"/>
  <c r="AG459" i="16" s="1"/>
  <c r="AH459" i="16" s="1"/>
  <c r="AF38" i="10"/>
  <c r="AG38" i="10" s="1"/>
  <c r="AH38" i="10" s="1"/>
  <c r="AC38" i="10"/>
  <c r="Z39" i="11"/>
  <c r="AE39" i="11" s="1"/>
  <c r="AC39" i="11"/>
  <c r="AI40" i="12"/>
  <c r="AK40" i="12" s="1"/>
  <c r="H470" i="20" l="1"/>
  <c r="U470" i="20"/>
  <c r="W469" i="20"/>
  <c r="X469" i="20" s="1"/>
  <c r="Y469" i="20"/>
  <c r="I470" i="17"/>
  <c r="O470" i="17"/>
  <c r="J470" i="17"/>
  <c r="K470" i="17" s="1"/>
  <c r="P470" i="17" s="1"/>
  <c r="M470" i="17"/>
  <c r="L470" i="17"/>
  <c r="H445" i="19"/>
  <c r="X444" i="19"/>
  <c r="Y444" i="19"/>
  <c r="V460" i="16"/>
  <c r="AI459" i="16"/>
  <c r="AK459" i="16" s="1"/>
  <c r="V39" i="10"/>
  <c r="AI38" i="10"/>
  <c r="AK38" i="10" s="1"/>
  <c r="AF39" i="11"/>
  <c r="AG39" i="11" s="1"/>
  <c r="AH39" i="11" s="1"/>
  <c r="AL40" i="12"/>
  <c r="AM40" i="12" s="1"/>
  <c r="AJ41" i="12"/>
  <c r="W41" i="12"/>
  <c r="Z38" i="14"/>
  <c r="I470" i="20" l="1"/>
  <c r="M470" i="20"/>
  <c r="O470" i="20"/>
  <c r="J470" i="20"/>
  <c r="K470" i="20" s="1"/>
  <c r="P470" i="20" s="1"/>
  <c r="L470" i="20"/>
  <c r="N470" i="17"/>
  <c r="Q470" i="17" s="1"/>
  <c r="R470" i="17" s="1"/>
  <c r="S470" i="17" s="1"/>
  <c r="O445" i="19"/>
  <c r="I445" i="19"/>
  <c r="J445" i="19"/>
  <c r="K445" i="19" s="1"/>
  <c r="M445" i="19"/>
  <c r="L445" i="19"/>
  <c r="AL459" i="16"/>
  <c r="AM459" i="16" s="1"/>
  <c r="AN459" i="16"/>
  <c r="AJ460" i="16"/>
  <c r="W457" i="14"/>
  <c r="W460" i="16"/>
  <c r="AL38" i="10"/>
  <c r="AM38" i="10" s="1"/>
  <c r="AN38" i="10"/>
  <c r="X36" i="14"/>
  <c r="AJ39" i="10"/>
  <c r="W39" i="10"/>
  <c r="V40" i="11"/>
  <c r="AJ40" i="11" s="1"/>
  <c r="AI39" i="11"/>
  <c r="AK39" i="11" s="1"/>
  <c r="W40" i="11"/>
  <c r="AB40" i="11" s="1"/>
  <c r="Y37" i="14"/>
  <c r="X41" i="12"/>
  <c r="AA41" i="12"/>
  <c r="AD41" i="12"/>
  <c r="AB41" i="12"/>
  <c r="Y41" i="12"/>
  <c r="Z41" i="12" s="1"/>
  <c r="AA40" i="11"/>
  <c r="X40" i="11"/>
  <c r="AD40" i="11"/>
  <c r="Y40" i="11"/>
  <c r="P445" i="19" l="1"/>
  <c r="N470" i="20"/>
  <c r="Q470" i="20" s="1"/>
  <c r="R470" i="20" s="1"/>
  <c r="S470" i="20" s="1"/>
  <c r="T470" i="17"/>
  <c r="V470" i="17" s="1"/>
  <c r="G471" i="17"/>
  <c r="N445" i="19"/>
  <c r="Q445" i="19" s="1"/>
  <c r="R445" i="19" s="1"/>
  <c r="S445" i="19" s="1"/>
  <c r="X460" i="16"/>
  <c r="Y460" i="16"/>
  <c r="Z460" i="16" s="1"/>
  <c r="AA460" i="16"/>
  <c r="AD460" i="16"/>
  <c r="AB460" i="16"/>
  <c r="AD39" i="10"/>
  <c r="AA39" i="10"/>
  <c r="Y39" i="10"/>
  <c r="Z39" i="10" s="1"/>
  <c r="AE39" i="10" s="1"/>
  <c r="X39" i="10"/>
  <c r="AB39" i="10"/>
  <c r="AN39" i="11"/>
  <c r="AL39" i="11"/>
  <c r="AM39" i="11" s="1"/>
  <c r="AE41" i="12"/>
  <c r="AC41" i="12"/>
  <c r="AF41" i="12" s="1"/>
  <c r="AG41" i="12" s="1"/>
  <c r="AH41" i="12" s="1"/>
  <c r="V42" i="12" s="1"/>
  <c r="Z40" i="11"/>
  <c r="AE40" i="11" s="1"/>
  <c r="AC40" i="11"/>
  <c r="T470" i="20" l="1"/>
  <c r="V470" i="20" s="1"/>
  <c r="G471" i="20"/>
  <c r="U471" i="17"/>
  <c r="H471" i="17"/>
  <c r="W470" i="17"/>
  <c r="X470" i="17" s="1"/>
  <c r="Y470" i="17"/>
  <c r="T445" i="19"/>
  <c r="V445" i="19" s="1"/>
  <c r="W445" i="19" s="1"/>
  <c r="G446" i="19"/>
  <c r="U446" i="19" s="1"/>
  <c r="AE460" i="16"/>
  <c r="AC460" i="16"/>
  <c r="AF460" i="16" s="1"/>
  <c r="AG460" i="16" s="1"/>
  <c r="AH460" i="16" s="1"/>
  <c r="AC39" i="10"/>
  <c r="AF39" i="10"/>
  <c r="AG39" i="10" s="1"/>
  <c r="AH39" i="10" s="1"/>
  <c r="AF40" i="11"/>
  <c r="AG40" i="11" s="1"/>
  <c r="AH40" i="11" s="1"/>
  <c r="AI41" i="12"/>
  <c r="AK41" i="12" s="1"/>
  <c r="H471" i="20" l="1"/>
  <c r="U471" i="20"/>
  <c r="W470" i="20"/>
  <c r="X470" i="20" s="1"/>
  <c r="Y470" i="20"/>
  <c r="I471" i="17"/>
  <c r="M471" i="17"/>
  <c r="J471" i="17"/>
  <c r="L471" i="17"/>
  <c r="O471" i="17"/>
  <c r="H446" i="19"/>
  <c r="X445" i="19"/>
  <c r="Y445" i="19"/>
  <c r="V461" i="16"/>
  <c r="AI460" i="16"/>
  <c r="AK460" i="16" s="1"/>
  <c r="V40" i="10"/>
  <c r="AI39" i="10"/>
  <c r="AK39" i="10" s="1"/>
  <c r="V41" i="11"/>
  <c r="AJ41" i="11" s="1"/>
  <c r="AI40" i="11"/>
  <c r="AK40" i="11" s="1"/>
  <c r="AL41" i="12"/>
  <c r="AM41" i="12" s="1"/>
  <c r="Z39" i="14"/>
  <c r="AJ42" i="12"/>
  <c r="W42" i="12"/>
  <c r="K471" i="17" l="1"/>
  <c r="P471" i="17" s="1"/>
  <c r="M471" i="20"/>
  <c r="O471" i="20"/>
  <c r="P471" i="20" s="1"/>
  <c r="L471" i="20"/>
  <c r="N471" i="20" s="1"/>
  <c r="I471" i="20"/>
  <c r="J471" i="20"/>
  <c r="K471" i="20" s="1"/>
  <c r="N471" i="17"/>
  <c r="Q471" i="17" s="1"/>
  <c r="R471" i="17" s="1"/>
  <c r="S471" i="17" s="1"/>
  <c r="O446" i="19"/>
  <c r="I446" i="19"/>
  <c r="L446" i="19"/>
  <c r="J446" i="19"/>
  <c r="M446" i="19"/>
  <c r="AN460" i="16"/>
  <c r="AL460" i="16"/>
  <c r="AM460" i="16" s="1"/>
  <c r="AJ461" i="16"/>
  <c r="W458" i="14"/>
  <c r="W461" i="16"/>
  <c r="AL39" i="10"/>
  <c r="AM39" i="10" s="1"/>
  <c r="AN39" i="10"/>
  <c r="X37" i="14"/>
  <c r="AJ40" i="10"/>
  <c r="W40" i="10"/>
  <c r="Y38" i="14"/>
  <c r="W41" i="11"/>
  <c r="AN40" i="11"/>
  <c r="AL40" i="11"/>
  <c r="AM40" i="11" s="1"/>
  <c r="AB41" i="11"/>
  <c r="AA41" i="11"/>
  <c r="Y42" i="12"/>
  <c r="X42" i="12"/>
  <c r="AA42" i="12"/>
  <c r="AB42" i="12"/>
  <c r="AD42" i="12"/>
  <c r="Q471" i="20" l="1"/>
  <c r="R471" i="20" s="1"/>
  <c r="S471" i="20" s="1"/>
  <c r="K446" i="19"/>
  <c r="T471" i="17"/>
  <c r="V471" i="17" s="1"/>
  <c r="G472" i="17"/>
  <c r="N446" i="19"/>
  <c r="P446" i="19"/>
  <c r="AA461" i="16"/>
  <c r="Y461" i="16"/>
  <c r="Z461" i="16" s="1"/>
  <c r="AD461" i="16"/>
  <c r="AB461" i="16"/>
  <c r="X461" i="16"/>
  <c r="AD40" i="10"/>
  <c r="AA40" i="10"/>
  <c r="Y40" i="10"/>
  <c r="Z40" i="10" s="1"/>
  <c r="AE40" i="10" s="1"/>
  <c r="X40" i="10"/>
  <c r="AB40" i="10"/>
  <c r="X41" i="11"/>
  <c r="AD41" i="11"/>
  <c r="Y41" i="11"/>
  <c r="Z41" i="11" s="1"/>
  <c r="AE41" i="11" s="1"/>
  <c r="AF41" i="11" s="1"/>
  <c r="AG41" i="11" s="1"/>
  <c r="AH41" i="11" s="1"/>
  <c r="AC41" i="11"/>
  <c r="AC42" i="12"/>
  <c r="Z42" i="12"/>
  <c r="AE42" i="12" s="1"/>
  <c r="T471" i="20" l="1"/>
  <c r="V471" i="20" s="1"/>
  <c r="G472" i="20"/>
  <c r="U472" i="17"/>
  <c r="H472" i="17"/>
  <c r="Y471" i="17"/>
  <c r="W471" i="17"/>
  <c r="X471" i="17" s="1"/>
  <c r="Q446" i="19"/>
  <c r="R446" i="19" s="1"/>
  <c r="S446" i="19" s="1"/>
  <c r="AE461" i="16"/>
  <c r="AC461" i="16"/>
  <c r="AF461" i="16" s="1"/>
  <c r="AG461" i="16" s="1"/>
  <c r="AH461" i="16" s="1"/>
  <c r="AF40" i="10"/>
  <c r="AG40" i="10" s="1"/>
  <c r="AH40" i="10" s="1"/>
  <c r="AC40" i="10"/>
  <c r="V42" i="11"/>
  <c r="AJ42" i="11" s="1"/>
  <c r="AI41" i="11"/>
  <c r="AK41" i="11" s="1"/>
  <c r="AF42" i="12"/>
  <c r="AG42" i="12" s="1"/>
  <c r="AH42" i="12" s="1"/>
  <c r="V43" i="12" s="1"/>
  <c r="U472" i="20" l="1"/>
  <c r="H472" i="20"/>
  <c r="W471" i="20"/>
  <c r="X471" i="20" s="1"/>
  <c r="Y471" i="20"/>
  <c r="J472" i="17"/>
  <c r="I472" i="17"/>
  <c r="M472" i="17"/>
  <c r="O472" i="17"/>
  <c r="L472" i="17"/>
  <c r="T446" i="19"/>
  <c r="V446" i="19" s="1"/>
  <c r="W446" i="19" s="1"/>
  <c r="G447" i="19"/>
  <c r="U447" i="19" s="1"/>
  <c r="V462" i="16"/>
  <c r="AI461" i="16"/>
  <c r="AK461" i="16" s="1"/>
  <c r="V41" i="10"/>
  <c r="AI40" i="10"/>
  <c r="AK40" i="10" s="1"/>
  <c r="W42" i="11"/>
  <c r="AD42" i="11" s="1"/>
  <c r="Y39" i="14"/>
  <c r="AL41" i="11"/>
  <c r="AM41" i="11" s="1"/>
  <c r="AN41" i="11"/>
  <c r="AA42" i="11"/>
  <c r="Y42" i="11"/>
  <c r="AB42" i="11"/>
  <c r="X42" i="11"/>
  <c r="AI42" i="12"/>
  <c r="AK42" i="12" s="1"/>
  <c r="AJ43" i="12"/>
  <c r="W43" i="12"/>
  <c r="Z40" i="14"/>
  <c r="O472" i="20" l="1"/>
  <c r="L472" i="20"/>
  <c r="M472" i="20"/>
  <c r="I472" i="20"/>
  <c r="J472" i="20"/>
  <c r="N472" i="17"/>
  <c r="K472" i="17"/>
  <c r="P472" i="17" s="1"/>
  <c r="Q472" i="17" s="1"/>
  <c r="R472" i="17" s="1"/>
  <c r="S472" i="17" s="1"/>
  <c r="H447" i="19"/>
  <c r="X446" i="19"/>
  <c r="Y446" i="19"/>
  <c r="AL461" i="16"/>
  <c r="AM461" i="16" s="1"/>
  <c r="AN461" i="16"/>
  <c r="AJ462" i="16"/>
  <c r="W459" i="14"/>
  <c r="W462" i="16"/>
  <c r="AL40" i="10"/>
  <c r="AM40" i="10" s="1"/>
  <c r="AN40" i="10"/>
  <c r="AJ41" i="10"/>
  <c r="X38" i="14"/>
  <c r="W41" i="10"/>
  <c r="AL42" i="12"/>
  <c r="AM42" i="12" s="1"/>
  <c r="AC42" i="11"/>
  <c r="Z42" i="11"/>
  <c r="AE42" i="11" s="1"/>
  <c r="AD43" i="12"/>
  <c r="AA43" i="12"/>
  <c r="X43" i="12"/>
  <c r="Y43" i="12"/>
  <c r="AB43" i="12"/>
  <c r="N472" i="20" l="1"/>
  <c r="K472" i="20"/>
  <c r="P472" i="20"/>
  <c r="Q472" i="20" s="1"/>
  <c r="R472" i="20" s="1"/>
  <c r="S472" i="20" s="1"/>
  <c r="T472" i="17"/>
  <c r="V472" i="17" s="1"/>
  <c r="G473" i="17"/>
  <c r="O447" i="19"/>
  <c r="J447" i="19"/>
  <c r="I447" i="19"/>
  <c r="L447" i="19"/>
  <c r="N447" i="19" s="1"/>
  <c r="M447" i="19"/>
  <c r="AB462" i="16"/>
  <c r="AA462" i="16"/>
  <c r="Y462" i="16"/>
  <c r="Z462" i="16" s="1"/>
  <c r="AD462" i="16"/>
  <c r="X462" i="16"/>
  <c r="AD41" i="10"/>
  <c r="Y41" i="10"/>
  <c r="Z41" i="10" s="1"/>
  <c r="AE41" i="10" s="1"/>
  <c r="AB41" i="10"/>
  <c r="X41" i="10"/>
  <c r="AA41" i="10"/>
  <c r="AF42" i="11"/>
  <c r="AG42" i="11" s="1"/>
  <c r="AH42" i="11" s="1"/>
  <c r="Z43" i="12"/>
  <c r="AE43" i="12" s="1"/>
  <c r="AC43" i="12"/>
  <c r="AF43" i="12" s="1"/>
  <c r="AG43" i="12" s="1"/>
  <c r="AH43" i="12" s="1"/>
  <c r="V44" i="12" s="1"/>
  <c r="T472" i="20" l="1"/>
  <c r="V472" i="20" s="1"/>
  <c r="G473" i="20"/>
  <c r="H473" i="17"/>
  <c r="U473" i="17"/>
  <c r="W472" i="17"/>
  <c r="X472" i="17" s="1"/>
  <c r="Y472" i="17"/>
  <c r="K447" i="19"/>
  <c r="P447" i="19" s="1"/>
  <c r="Q447" i="19" s="1"/>
  <c r="R447" i="19" s="1"/>
  <c r="AC462" i="16"/>
  <c r="AE462" i="16"/>
  <c r="AF462" i="16" s="1"/>
  <c r="AG462" i="16" s="1"/>
  <c r="AH462" i="16" s="1"/>
  <c r="AF41" i="10"/>
  <c r="AG41" i="10" s="1"/>
  <c r="AH41" i="10" s="1"/>
  <c r="AC41" i="10"/>
  <c r="V43" i="11"/>
  <c r="Y40" i="14" s="1"/>
  <c r="AI42" i="11"/>
  <c r="AK42" i="11" s="1"/>
  <c r="AI43" i="12"/>
  <c r="AK43" i="12" s="1"/>
  <c r="U473" i="20" l="1"/>
  <c r="H473" i="20"/>
  <c r="W472" i="20"/>
  <c r="X472" i="20" s="1"/>
  <c r="Y472" i="20"/>
  <c r="L473" i="17"/>
  <c r="O473" i="17"/>
  <c r="I473" i="17"/>
  <c r="M473" i="17"/>
  <c r="J473" i="17"/>
  <c r="S447" i="19"/>
  <c r="T447" i="19" s="1"/>
  <c r="V447" i="19" s="1"/>
  <c r="W447" i="19" s="1"/>
  <c r="V463" i="16"/>
  <c r="AI462" i="16"/>
  <c r="AK462" i="16" s="1"/>
  <c r="V42" i="10"/>
  <c r="AI41" i="10"/>
  <c r="AK41" i="10" s="1"/>
  <c r="AL42" i="11"/>
  <c r="AM42" i="11" s="1"/>
  <c r="AN42" i="11"/>
  <c r="W43" i="11"/>
  <c r="AJ43" i="11"/>
  <c r="AL43" i="12"/>
  <c r="AM43" i="12" s="1"/>
  <c r="Z41" i="14"/>
  <c r="AJ44" i="12"/>
  <c r="W44" i="12"/>
  <c r="K473" i="17" l="1"/>
  <c r="L473" i="20"/>
  <c r="O473" i="20"/>
  <c r="J473" i="20"/>
  <c r="K473" i="20" s="1"/>
  <c r="P473" i="20" s="1"/>
  <c r="M473" i="20"/>
  <c r="I473" i="20"/>
  <c r="P473" i="17"/>
  <c r="Q473" i="17" s="1"/>
  <c r="R473" i="17" s="1"/>
  <c r="S473" i="17" s="1"/>
  <c r="N473" i="17"/>
  <c r="Y447" i="19"/>
  <c r="X447" i="19"/>
  <c r="G448" i="19"/>
  <c r="U448" i="19" s="1"/>
  <c r="AL462" i="16"/>
  <c r="AM462" i="16" s="1"/>
  <c r="AN462" i="16"/>
  <c r="AJ463" i="16"/>
  <c r="W460" i="14"/>
  <c r="W463" i="16"/>
  <c r="AN41" i="10"/>
  <c r="AL41" i="10"/>
  <c r="AM41" i="10" s="1"/>
  <c r="AJ42" i="10"/>
  <c r="W42" i="10"/>
  <c r="X39" i="14"/>
  <c r="AA43" i="11"/>
  <c r="AB43" i="11"/>
  <c r="X43" i="11"/>
  <c r="AD43" i="11"/>
  <c r="Y43" i="11"/>
  <c r="AA44" i="12"/>
  <c r="AD44" i="12"/>
  <c r="AB44" i="12"/>
  <c r="X44" i="12"/>
  <c r="Y44" i="12"/>
  <c r="N473" i="20" l="1"/>
  <c r="Q473" i="20" s="1"/>
  <c r="R473" i="20" s="1"/>
  <c r="S473" i="20" s="1"/>
  <c r="T473" i="17"/>
  <c r="V473" i="17" s="1"/>
  <c r="G474" i="17"/>
  <c r="H448" i="19"/>
  <c r="AB463" i="16"/>
  <c r="Y463" i="16"/>
  <c r="Z463" i="16" s="1"/>
  <c r="AA463" i="16"/>
  <c r="AD463" i="16"/>
  <c r="X463" i="16"/>
  <c r="AD42" i="10"/>
  <c r="AA42" i="10"/>
  <c r="AB42" i="10"/>
  <c r="Y42" i="10"/>
  <c r="Z42" i="10" s="1"/>
  <c r="X42" i="10"/>
  <c r="AC43" i="11"/>
  <c r="Z43" i="11"/>
  <c r="AE43" i="11" s="1"/>
  <c r="AF43" i="11" s="1"/>
  <c r="AG43" i="11" s="1"/>
  <c r="AH43" i="11" s="1"/>
  <c r="Z44" i="12"/>
  <c r="AE44" i="12" s="1"/>
  <c r="AC44" i="12"/>
  <c r="T473" i="20" l="1"/>
  <c r="V473" i="20" s="1"/>
  <c r="G474" i="20"/>
  <c r="H474" i="17"/>
  <c r="U474" i="17"/>
  <c r="Y473" i="17"/>
  <c r="W473" i="17"/>
  <c r="X473" i="17" s="1"/>
  <c r="M448" i="19"/>
  <c r="O448" i="19"/>
  <c r="J448" i="19"/>
  <c r="L448" i="19"/>
  <c r="I448" i="19"/>
  <c r="AC463" i="16"/>
  <c r="AE463" i="16"/>
  <c r="AF463" i="16" s="1"/>
  <c r="AG463" i="16" s="1"/>
  <c r="AH463" i="16" s="1"/>
  <c r="AC42" i="10"/>
  <c r="AE42" i="10"/>
  <c r="AF42" i="10" s="1"/>
  <c r="AG42" i="10" s="1"/>
  <c r="AH42" i="10" s="1"/>
  <c r="V44" i="11"/>
  <c r="AJ44" i="11" s="1"/>
  <c r="AI43" i="11"/>
  <c r="AK43" i="11" s="1"/>
  <c r="AF44" i="12"/>
  <c r="AG44" i="12" s="1"/>
  <c r="AH44" i="12" s="1"/>
  <c r="V45" i="12" s="1"/>
  <c r="W44" i="11"/>
  <c r="U474" i="20" l="1"/>
  <c r="H474" i="20"/>
  <c r="W473" i="20"/>
  <c r="X473" i="20" s="1"/>
  <c r="Y473" i="20"/>
  <c r="N448" i="19"/>
  <c r="K448" i="19"/>
  <c r="J474" i="17"/>
  <c r="K474" i="17" s="1"/>
  <c r="L474" i="17"/>
  <c r="M474" i="17"/>
  <c r="I474" i="17"/>
  <c r="O474" i="17"/>
  <c r="P448" i="19"/>
  <c r="Q448" i="19" s="1"/>
  <c r="R448" i="19" s="1"/>
  <c r="S448" i="19" s="1"/>
  <c r="V464" i="16"/>
  <c r="AI463" i="16"/>
  <c r="AK463" i="16" s="1"/>
  <c r="V43" i="10"/>
  <c r="AI42" i="10"/>
  <c r="AK42" i="10" s="1"/>
  <c r="Y41" i="14"/>
  <c r="AN43" i="11"/>
  <c r="AL43" i="11"/>
  <c r="AM43" i="11" s="1"/>
  <c r="AI44" i="12"/>
  <c r="AK44" i="12" s="1"/>
  <c r="AA44" i="11"/>
  <c r="AB44" i="11"/>
  <c r="Y44" i="11"/>
  <c r="X44" i="11"/>
  <c r="AD44" i="11"/>
  <c r="P474" i="17" l="1"/>
  <c r="I474" i="20"/>
  <c r="M474" i="20"/>
  <c r="L474" i="20"/>
  <c r="N474" i="20" s="1"/>
  <c r="J474" i="20"/>
  <c r="O474" i="20"/>
  <c r="N474" i="17"/>
  <c r="Q474" i="17" s="1"/>
  <c r="R474" i="17" s="1"/>
  <c r="S474" i="17" s="1"/>
  <c r="T448" i="19"/>
  <c r="V448" i="19" s="1"/>
  <c r="W448" i="19" s="1"/>
  <c r="G449" i="19"/>
  <c r="U449" i="19" s="1"/>
  <c r="AL463" i="16"/>
  <c r="AM463" i="16" s="1"/>
  <c r="AN463" i="16"/>
  <c r="AJ464" i="16"/>
  <c r="W461" i="14"/>
  <c r="W464" i="16"/>
  <c r="AL42" i="10"/>
  <c r="AM42" i="10" s="1"/>
  <c r="AN42" i="10"/>
  <c r="AJ43" i="10"/>
  <c r="W43" i="10"/>
  <c r="X40" i="14"/>
  <c r="AL44" i="12"/>
  <c r="AM44" i="12" s="1"/>
  <c r="AJ45" i="12"/>
  <c r="W45" i="12"/>
  <c r="Z42" i="14"/>
  <c r="Z44" i="11"/>
  <c r="AE44" i="11" s="1"/>
  <c r="AC44" i="11"/>
  <c r="T474" i="17" l="1"/>
  <c r="V474" i="17" s="1"/>
  <c r="G475" i="17"/>
  <c r="U475" i="17" s="1"/>
  <c r="K474" i="20"/>
  <c r="P474" i="20" s="1"/>
  <c r="Q474" i="20" s="1"/>
  <c r="R474" i="20" s="1"/>
  <c r="S474" i="20" s="1"/>
  <c r="W474" i="17"/>
  <c r="X474" i="17" s="1"/>
  <c r="Y474" i="17"/>
  <c r="H449" i="19"/>
  <c r="Y448" i="19"/>
  <c r="X448" i="19"/>
  <c r="AA464" i="16"/>
  <c r="X464" i="16"/>
  <c r="AD464" i="16"/>
  <c r="Y464" i="16"/>
  <c r="AB464" i="16"/>
  <c r="X43" i="10"/>
  <c r="AB43" i="10"/>
  <c r="AD43" i="10"/>
  <c r="AE43" i="10" s="1"/>
  <c r="AA43" i="10"/>
  <c r="AC43" i="10" s="1"/>
  <c r="Y43" i="10"/>
  <c r="Z43" i="10" s="1"/>
  <c r="X45" i="12"/>
  <c r="AB45" i="12"/>
  <c r="AD45" i="12"/>
  <c r="AA45" i="12"/>
  <c r="Y45" i="12"/>
  <c r="Z45" i="12" s="1"/>
  <c r="AF44" i="11"/>
  <c r="AG44" i="11" s="1"/>
  <c r="AH44" i="11" s="1"/>
  <c r="H475" i="17" l="1"/>
  <c r="T474" i="20"/>
  <c r="V474" i="20" s="1"/>
  <c r="G475" i="20"/>
  <c r="J475" i="17"/>
  <c r="K475" i="17" s="1"/>
  <c r="L475" i="17"/>
  <c r="O475" i="17"/>
  <c r="I475" i="17"/>
  <c r="M475" i="17"/>
  <c r="O449" i="19"/>
  <c r="L449" i="19"/>
  <c r="J449" i="19"/>
  <c r="I449" i="19"/>
  <c r="M449" i="19"/>
  <c r="AC464" i="16"/>
  <c r="Z464" i="16"/>
  <c r="AE464" i="16" s="1"/>
  <c r="AF464" i="16" s="1"/>
  <c r="AG464" i="16" s="1"/>
  <c r="AH464" i="16" s="1"/>
  <c r="AF43" i="10"/>
  <c r="AG43" i="10" s="1"/>
  <c r="AH43" i="10" s="1"/>
  <c r="V45" i="11"/>
  <c r="AJ45" i="11" s="1"/>
  <c r="AI44" i="11"/>
  <c r="AK44" i="11" s="1"/>
  <c r="AE45" i="12"/>
  <c r="AC45" i="12"/>
  <c r="AF45" i="12" s="1"/>
  <c r="AG45" i="12" s="1"/>
  <c r="AH45" i="12" s="1"/>
  <c r="V46" i="12" s="1"/>
  <c r="P475" i="17" l="1"/>
  <c r="U475" i="20"/>
  <c r="H475" i="20"/>
  <c r="N475" i="17"/>
  <c r="W474" i="20"/>
  <c r="X474" i="20" s="1"/>
  <c r="Y474" i="20"/>
  <c r="K449" i="19"/>
  <c r="N449" i="19"/>
  <c r="P449" i="19"/>
  <c r="Q449" i="19" s="1"/>
  <c r="R449" i="19" s="1"/>
  <c r="V465" i="16"/>
  <c r="AI464" i="16"/>
  <c r="AK464" i="16" s="1"/>
  <c r="V44" i="10"/>
  <c r="AI43" i="10"/>
  <c r="AK43" i="10" s="1"/>
  <c r="W45" i="11"/>
  <c r="AN44" i="11"/>
  <c r="AL44" i="11"/>
  <c r="AM44" i="11" s="1"/>
  <c r="AI45" i="12"/>
  <c r="AK45" i="12" s="1"/>
  <c r="X45" i="11"/>
  <c r="AD45" i="11"/>
  <c r="Y42" i="14"/>
  <c r="AA45" i="11"/>
  <c r="Y45" i="11"/>
  <c r="Z45" i="11" s="1"/>
  <c r="AB45" i="11"/>
  <c r="O475" i="20" l="1"/>
  <c r="M475" i="20"/>
  <c r="L475" i="20"/>
  <c r="N475" i="20" s="1"/>
  <c r="I475" i="20"/>
  <c r="K475" i="20" s="1"/>
  <c r="P475" i="20" s="1"/>
  <c r="Q475" i="20" s="1"/>
  <c r="R475" i="20" s="1"/>
  <c r="S475" i="20" s="1"/>
  <c r="J475" i="20"/>
  <c r="Q475" i="17"/>
  <c r="R475" i="17" s="1"/>
  <c r="S475" i="17" s="1"/>
  <c r="S449" i="19"/>
  <c r="G450" i="19" s="1"/>
  <c r="U450" i="19" s="1"/>
  <c r="AN464" i="16"/>
  <c r="AL464" i="16"/>
  <c r="AM464" i="16" s="1"/>
  <c r="AJ465" i="16"/>
  <c r="W462" i="14"/>
  <c r="W465" i="16"/>
  <c r="AJ44" i="10"/>
  <c r="X41" i="14"/>
  <c r="W44" i="10"/>
  <c r="AN43" i="10"/>
  <c r="AL43" i="10"/>
  <c r="AM43" i="10" s="1"/>
  <c r="AE45" i="11"/>
  <c r="AL45" i="12"/>
  <c r="AM45" i="12" s="1"/>
  <c r="AJ46" i="12"/>
  <c r="Z43" i="14"/>
  <c r="W46" i="12"/>
  <c r="AC45" i="11"/>
  <c r="T475" i="20" l="1"/>
  <c r="V475" i="20" s="1"/>
  <c r="G476" i="20"/>
  <c r="T475" i="17"/>
  <c r="V475" i="17" s="1"/>
  <c r="G476" i="17"/>
  <c r="H450" i="19"/>
  <c r="T449" i="19"/>
  <c r="V449" i="19" s="1"/>
  <c r="W449" i="19" s="1"/>
  <c r="X465" i="16"/>
  <c r="Y465" i="16"/>
  <c r="Z465" i="16" s="1"/>
  <c r="AD465" i="16"/>
  <c r="AE465" i="16" s="1"/>
  <c r="AB465" i="16"/>
  <c r="AA465" i="16"/>
  <c r="AB44" i="10"/>
  <c r="AD44" i="10"/>
  <c r="Y44" i="10"/>
  <c r="Z44" i="10" s="1"/>
  <c r="AE44" i="10" s="1"/>
  <c r="X44" i="10"/>
  <c r="AA44" i="10"/>
  <c r="AC44" i="10" s="1"/>
  <c r="AF45" i="11"/>
  <c r="AG45" i="11" s="1"/>
  <c r="AH45" i="11" s="1"/>
  <c r="AI45" i="11" s="1"/>
  <c r="AK45" i="11" s="1"/>
  <c r="AL45" i="11" s="1"/>
  <c r="AM45" i="11" s="1"/>
  <c r="AB46" i="12"/>
  <c r="AA46" i="12"/>
  <c r="AD46" i="12"/>
  <c r="X46" i="12"/>
  <c r="Y46" i="12"/>
  <c r="U476" i="17" l="1"/>
  <c r="H476" i="17"/>
  <c r="Y475" i="17"/>
  <c r="W475" i="17"/>
  <c r="X475" i="17" s="1"/>
  <c r="U476" i="20"/>
  <c r="H476" i="20"/>
  <c r="W475" i="20"/>
  <c r="X475" i="20" s="1"/>
  <c r="Y475" i="20"/>
  <c r="X449" i="19"/>
  <c r="Y449" i="19"/>
  <c r="L450" i="19"/>
  <c r="O450" i="19"/>
  <c r="M450" i="19"/>
  <c r="J450" i="19"/>
  <c r="I450" i="19"/>
  <c r="AC465" i="16"/>
  <c r="AF465" i="16" s="1"/>
  <c r="AG465" i="16" s="1"/>
  <c r="AH465" i="16" s="1"/>
  <c r="AF44" i="10"/>
  <c r="AG44" i="10" s="1"/>
  <c r="AH44" i="10" s="1"/>
  <c r="AN45" i="11"/>
  <c r="V46" i="11"/>
  <c r="AJ46" i="11" s="1"/>
  <c r="W46" i="11"/>
  <c r="Y46" i="11" s="1"/>
  <c r="AC46" i="12"/>
  <c r="Z46" i="12"/>
  <c r="AE46" i="12" s="1"/>
  <c r="J476" i="20" l="1"/>
  <c r="M476" i="20"/>
  <c r="I476" i="20"/>
  <c r="L476" i="20"/>
  <c r="N476" i="20" s="1"/>
  <c r="O476" i="20"/>
  <c r="J476" i="17"/>
  <c r="K476" i="17" s="1"/>
  <c r="I476" i="17"/>
  <c r="O476" i="17"/>
  <c r="P476" i="17" s="1"/>
  <c r="L476" i="17"/>
  <c r="M476" i="17"/>
  <c r="N450" i="19"/>
  <c r="K450" i="19"/>
  <c r="P450" i="19" s="1"/>
  <c r="Q450" i="19" s="1"/>
  <c r="R450" i="19" s="1"/>
  <c r="AI465" i="16"/>
  <c r="AK465" i="16" s="1"/>
  <c r="V466" i="16"/>
  <c r="V45" i="10"/>
  <c r="AI44" i="10"/>
  <c r="AK44" i="10" s="1"/>
  <c r="Y43" i="14"/>
  <c r="AA46" i="11"/>
  <c r="AD46" i="11"/>
  <c r="X46" i="11"/>
  <c r="Z46" i="11" s="1"/>
  <c r="AB46" i="11"/>
  <c r="AC46" i="11" s="1"/>
  <c r="AF46" i="12"/>
  <c r="AG46" i="12" s="1"/>
  <c r="AH46" i="12" s="1"/>
  <c r="V47" i="12" s="1"/>
  <c r="N476" i="17" l="1"/>
  <c r="Q476" i="17" s="1"/>
  <c r="R476" i="17" s="1"/>
  <c r="S476" i="17" s="1"/>
  <c r="K476" i="20"/>
  <c r="P476" i="20" s="1"/>
  <c r="Q476" i="20" s="1"/>
  <c r="R476" i="20" s="1"/>
  <c r="S476" i="20" s="1"/>
  <c r="S450" i="19"/>
  <c r="G451" i="19" s="1"/>
  <c r="U451" i="19" s="1"/>
  <c r="AJ466" i="16"/>
  <c r="W466" i="16"/>
  <c r="W463" i="14"/>
  <c r="AN465" i="16"/>
  <c r="AL465" i="16"/>
  <c r="AM465" i="16" s="1"/>
  <c r="AL44" i="10"/>
  <c r="AM44" i="10" s="1"/>
  <c r="AN44" i="10"/>
  <c r="AJ45" i="10"/>
  <c r="X42" i="14"/>
  <c r="W45" i="10"/>
  <c r="AE46" i="11"/>
  <c r="AF46" i="11" s="1"/>
  <c r="AG46" i="11" s="1"/>
  <c r="AH46" i="11" s="1"/>
  <c r="AI46" i="12"/>
  <c r="AK46" i="12" s="1"/>
  <c r="AJ47" i="12"/>
  <c r="Z44" i="14"/>
  <c r="W47" i="12"/>
  <c r="T476" i="20" l="1"/>
  <c r="V476" i="20" s="1"/>
  <c r="G477" i="20"/>
  <c r="T476" i="17"/>
  <c r="V476" i="17" s="1"/>
  <c r="G477" i="17"/>
  <c r="H451" i="19"/>
  <c r="T450" i="19"/>
  <c r="V450" i="19" s="1"/>
  <c r="W450" i="19" s="1"/>
  <c r="X466" i="16"/>
  <c r="Y466" i="16"/>
  <c r="AB466" i="16"/>
  <c r="AA466" i="16"/>
  <c r="AC466" i="16" s="1"/>
  <c r="AD466" i="16"/>
  <c r="AA45" i="10"/>
  <c r="AB45" i="10"/>
  <c r="X45" i="10"/>
  <c r="AD45" i="10"/>
  <c r="Y45" i="10"/>
  <c r="V47" i="11"/>
  <c r="AJ47" i="11" s="1"/>
  <c r="AI46" i="11"/>
  <c r="AK46" i="11" s="1"/>
  <c r="Y44" i="14"/>
  <c r="W47" i="11"/>
  <c r="AA47" i="11" s="1"/>
  <c r="AL46" i="12"/>
  <c r="AM46" i="12" s="1"/>
  <c r="Y47" i="12"/>
  <c r="AA47" i="12"/>
  <c r="AD47" i="12"/>
  <c r="X47" i="12"/>
  <c r="AB47" i="12"/>
  <c r="U477" i="17" l="1"/>
  <c r="H477" i="17"/>
  <c r="Y476" i="17"/>
  <c r="W476" i="17"/>
  <c r="X476" i="17" s="1"/>
  <c r="H477" i="20"/>
  <c r="U477" i="20"/>
  <c r="W476" i="20"/>
  <c r="X476" i="20" s="1"/>
  <c r="Y476" i="20"/>
  <c r="Y450" i="19"/>
  <c r="X450" i="19"/>
  <c r="J451" i="19"/>
  <c r="O451" i="19"/>
  <c r="I451" i="19"/>
  <c r="M451" i="19"/>
  <c r="L451" i="19"/>
  <c r="Z466" i="16"/>
  <c r="AE466" i="16" s="1"/>
  <c r="AF466" i="16"/>
  <c r="AG466" i="16" s="1"/>
  <c r="AH466" i="16" s="1"/>
  <c r="AE45" i="10"/>
  <c r="Z45" i="10"/>
  <c r="AC45" i="10"/>
  <c r="AL46" i="11"/>
  <c r="AM46" i="11" s="1"/>
  <c r="AN46" i="11"/>
  <c r="AB47" i="11"/>
  <c r="AD47" i="11"/>
  <c r="Y47" i="11"/>
  <c r="X47" i="11"/>
  <c r="Z47" i="11" s="1"/>
  <c r="AC47" i="12"/>
  <c r="Z47" i="12"/>
  <c r="AE47" i="12" s="1"/>
  <c r="M477" i="17" l="1"/>
  <c r="I477" i="17"/>
  <c r="J477" i="17"/>
  <c r="K477" i="17" s="1"/>
  <c r="L477" i="17"/>
  <c r="O477" i="17"/>
  <c r="O477" i="20"/>
  <c r="P477" i="20" s="1"/>
  <c r="I477" i="20"/>
  <c r="L477" i="20"/>
  <c r="M477" i="20"/>
  <c r="J477" i="20"/>
  <c r="K477" i="20" s="1"/>
  <c r="K451" i="19"/>
  <c r="P451" i="19" s="1"/>
  <c r="N451" i="19"/>
  <c r="V467" i="16"/>
  <c r="AI466" i="16"/>
  <c r="AK466" i="16" s="1"/>
  <c r="AF45" i="10"/>
  <c r="AG45" i="10" s="1"/>
  <c r="AH45" i="10" s="1"/>
  <c r="AE47" i="11"/>
  <c r="AC47" i="11"/>
  <c r="AF47" i="11"/>
  <c r="AG47" i="11" s="1"/>
  <c r="AH47" i="11" s="1"/>
  <c r="AF47" i="12"/>
  <c r="AG47" i="12" s="1"/>
  <c r="AH47" i="12" s="1"/>
  <c r="V48" i="12" s="1"/>
  <c r="P477" i="17" l="1"/>
  <c r="N477" i="20"/>
  <c r="Q477" i="20" s="1"/>
  <c r="R477" i="20" s="1"/>
  <c r="S477" i="20" s="1"/>
  <c r="N477" i="17"/>
  <c r="Q451" i="19"/>
  <c r="R451" i="19" s="1"/>
  <c r="S451" i="19" s="1"/>
  <c r="T451" i="19" s="1"/>
  <c r="V451" i="19" s="1"/>
  <c r="W451" i="19" s="1"/>
  <c r="AL466" i="16"/>
  <c r="AM466" i="16" s="1"/>
  <c r="AN466" i="16"/>
  <c r="AJ467" i="16"/>
  <c r="W464" i="14"/>
  <c r="W467" i="16"/>
  <c r="V46" i="10"/>
  <c r="AI45" i="10"/>
  <c r="AK45" i="10" s="1"/>
  <c r="V48" i="11"/>
  <c r="AI47" i="11"/>
  <c r="AK47" i="11" s="1"/>
  <c r="AI47" i="12"/>
  <c r="AK47" i="12" s="1"/>
  <c r="AJ48" i="12"/>
  <c r="Z45" i="14"/>
  <c r="W48" i="12"/>
  <c r="T477" i="20" l="1"/>
  <c r="V477" i="20" s="1"/>
  <c r="G478" i="20"/>
  <c r="Q477" i="17"/>
  <c r="R477" i="17" s="1"/>
  <c r="S477" i="17" s="1"/>
  <c r="G452" i="19"/>
  <c r="U452" i="19" s="1"/>
  <c r="Y451" i="19"/>
  <c r="X451" i="19"/>
  <c r="AD467" i="16"/>
  <c r="AB467" i="16"/>
  <c r="X467" i="16"/>
  <c r="AA467" i="16"/>
  <c r="Y467" i="16"/>
  <c r="AN45" i="10"/>
  <c r="AL45" i="10"/>
  <c r="AM45" i="10" s="1"/>
  <c r="AJ46" i="10"/>
  <c r="X43" i="14"/>
  <c r="W46" i="10"/>
  <c r="AN47" i="11"/>
  <c r="AL47" i="11"/>
  <c r="AM47" i="11" s="1"/>
  <c r="AJ48" i="11"/>
  <c r="W48" i="11"/>
  <c r="Y45" i="14"/>
  <c r="AL47" i="12"/>
  <c r="AM47" i="12" s="1"/>
  <c r="Y48" i="12"/>
  <c r="AD48" i="12"/>
  <c r="AB48" i="12"/>
  <c r="X48" i="12"/>
  <c r="AA48" i="12"/>
  <c r="T477" i="17" l="1"/>
  <c r="V477" i="17" s="1"/>
  <c r="G478" i="17"/>
  <c r="U478" i="20"/>
  <c r="H478" i="20"/>
  <c r="H452" i="19"/>
  <c r="O452" i="19" s="1"/>
  <c r="W477" i="20"/>
  <c r="X477" i="20" s="1"/>
  <c r="Y477" i="20"/>
  <c r="L452" i="19"/>
  <c r="J452" i="19"/>
  <c r="I452" i="19"/>
  <c r="M452" i="19"/>
  <c r="Z467" i="16"/>
  <c r="AE467" i="16" s="1"/>
  <c r="AC467" i="16"/>
  <c r="AA46" i="10"/>
  <c r="X46" i="10"/>
  <c r="AB46" i="10"/>
  <c r="AD46" i="10"/>
  <c r="Y46" i="10"/>
  <c r="Y48" i="11"/>
  <c r="AA48" i="11"/>
  <c r="AD48" i="11"/>
  <c r="AB48" i="11"/>
  <c r="X48" i="11"/>
  <c r="Z48" i="12"/>
  <c r="AE48" i="12"/>
  <c r="AC48" i="12"/>
  <c r="O478" i="20" l="1"/>
  <c r="I478" i="20"/>
  <c r="J478" i="20"/>
  <c r="K478" i="20" s="1"/>
  <c r="P478" i="20" s="1"/>
  <c r="Q478" i="20" s="1"/>
  <c r="R478" i="20" s="1"/>
  <c r="S478" i="20" s="1"/>
  <c r="L478" i="20"/>
  <c r="N478" i="20" s="1"/>
  <c r="M478" i="20"/>
  <c r="U478" i="17"/>
  <c r="H478" i="17"/>
  <c r="Y477" i="17"/>
  <c r="W477" i="17"/>
  <c r="X477" i="17" s="1"/>
  <c r="K452" i="19"/>
  <c r="P452" i="19" s="1"/>
  <c r="N452" i="19"/>
  <c r="AF467" i="16"/>
  <c r="AG467" i="16" s="1"/>
  <c r="AH467" i="16" s="1"/>
  <c r="V468" i="16"/>
  <c r="AI467" i="16"/>
  <c r="AK467" i="16" s="1"/>
  <c r="AC46" i="10"/>
  <c r="Z46" i="10"/>
  <c r="AE46" i="10"/>
  <c r="AF46" i="10" s="1"/>
  <c r="AG46" i="10" s="1"/>
  <c r="AH46" i="10" s="1"/>
  <c r="AC48" i="11"/>
  <c r="Z48" i="11"/>
  <c r="AE48" i="11" s="1"/>
  <c r="AF48" i="11" s="1"/>
  <c r="AG48" i="11" s="1"/>
  <c r="AH48" i="11" s="1"/>
  <c r="AF48" i="12"/>
  <c r="AG48" i="12" s="1"/>
  <c r="AH48" i="12" s="1"/>
  <c r="V49" i="12" s="1"/>
  <c r="J478" i="17" l="1"/>
  <c r="L478" i="17"/>
  <c r="M478" i="17"/>
  <c r="I478" i="17"/>
  <c r="O478" i="17"/>
  <c r="T478" i="20"/>
  <c r="V478" i="20" s="1"/>
  <c r="G479" i="20"/>
  <c r="Q452" i="19"/>
  <c r="R452" i="19" s="1"/>
  <c r="S452" i="19" s="1"/>
  <c r="G453" i="19" s="1"/>
  <c r="U453" i="19" s="1"/>
  <c r="AL467" i="16"/>
  <c r="AM467" i="16" s="1"/>
  <c r="AN467" i="16"/>
  <c r="AJ468" i="16"/>
  <c r="W465" i="14"/>
  <c r="W468" i="16"/>
  <c r="V47" i="10"/>
  <c r="AI46" i="10"/>
  <c r="AK46" i="10" s="1"/>
  <c r="V49" i="11"/>
  <c r="AJ49" i="11" s="1"/>
  <c r="AI48" i="11"/>
  <c r="AK48" i="11" s="1"/>
  <c r="AI48" i="12"/>
  <c r="AK48" i="12" s="1"/>
  <c r="Y46" i="14"/>
  <c r="U479" i="20" l="1"/>
  <c r="H479" i="20"/>
  <c r="T452" i="19"/>
  <c r="V452" i="19" s="1"/>
  <c r="W452" i="19" s="1"/>
  <c r="X452" i="19" s="1"/>
  <c r="W478" i="20"/>
  <c r="X478" i="20" s="1"/>
  <c r="Y478" i="20"/>
  <c r="N478" i="17"/>
  <c r="K478" i="17"/>
  <c r="P478" i="17" s="1"/>
  <c r="Q478" i="17" s="1"/>
  <c r="R478" i="17" s="1"/>
  <c r="S478" i="17" s="1"/>
  <c r="H453" i="19"/>
  <c r="Y452" i="19"/>
  <c r="AB468" i="16"/>
  <c r="AA468" i="16"/>
  <c r="AD468" i="16"/>
  <c r="Y468" i="16"/>
  <c r="X468" i="16"/>
  <c r="AJ47" i="10"/>
  <c r="X44" i="14"/>
  <c r="W47" i="10"/>
  <c r="AL46" i="10"/>
  <c r="AM46" i="10" s="1"/>
  <c r="AN46" i="10"/>
  <c r="W49" i="11"/>
  <c r="AN48" i="11"/>
  <c r="AL48" i="11"/>
  <c r="AM48" i="11" s="1"/>
  <c r="AL48" i="12"/>
  <c r="AM48" i="12" s="1"/>
  <c r="AJ49" i="12"/>
  <c r="W49" i="12"/>
  <c r="Z46" i="14"/>
  <c r="AD49" i="11"/>
  <c r="Y49" i="11"/>
  <c r="AA49" i="11"/>
  <c r="X49" i="11"/>
  <c r="AB49" i="11"/>
  <c r="G479" i="17" l="1"/>
  <c r="T478" i="17"/>
  <c r="V478" i="17" s="1"/>
  <c r="O479" i="20"/>
  <c r="L479" i="20"/>
  <c r="N479" i="20" s="1"/>
  <c r="M479" i="20"/>
  <c r="J479" i="20"/>
  <c r="I479" i="20"/>
  <c r="O453" i="19"/>
  <c r="M453" i="19"/>
  <c r="L453" i="19"/>
  <c r="I453" i="19"/>
  <c r="J453" i="19"/>
  <c r="AC468" i="16"/>
  <c r="Z468" i="16"/>
  <c r="AE468" i="16" s="1"/>
  <c r="AF468" i="16" s="1"/>
  <c r="AG468" i="16" s="1"/>
  <c r="AH468" i="16" s="1"/>
  <c r="Y47" i="10"/>
  <c r="AD47" i="10"/>
  <c r="AB47" i="10"/>
  <c r="X47" i="10"/>
  <c r="AA47" i="10"/>
  <c r="AC49" i="11"/>
  <c r="AA49" i="12"/>
  <c r="AD49" i="12"/>
  <c r="X49" i="12"/>
  <c r="AB49" i="12"/>
  <c r="Y49" i="12"/>
  <c r="Z49" i="11"/>
  <c r="AE49" i="11" s="1"/>
  <c r="AF49" i="11" s="1"/>
  <c r="AG49" i="11" s="1"/>
  <c r="AH49" i="11" s="1"/>
  <c r="AI49" i="11" s="1"/>
  <c r="AK49" i="11" s="1"/>
  <c r="K479" i="20" l="1"/>
  <c r="P479" i="20" s="1"/>
  <c r="Q479" i="20" s="1"/>
  <c r="R479" i="20" s="1"/>
  <c r="S479" i="20" s="1"/>
  <c r="W478" i="17"/>
  <c r="X478" i="17" s="1"/>
  <c r="Y478" i="17"/>
  <c r="H479" i="17"/>
  <c r="U479" i="17"/>
  <c r="N453" i="19"/>
  <c r="K453" i="19"/>
  <c r="P453" i="19" s="1"/>
  <c r="Q453" i="19" s="1"/>
  <c r="R453" i="19" s="1"/>
  <c r="V469" i="16"/>
  <c r="AI468" i="16"/>
  <c r="AK468" i="16" s="1"/>
  <c r="AC47" i="10"/>
  <c r="Z47" i="10"/>
  <c r="AE47" i="10" s="1"/>
  <c r="AF47" i="10" s="1"/>
  <c r="AG47" i="10" s="1"/>
  <c r="AH47" i="10" s="1"/>
  <c r="AL49" i="11"/>
  <c r="AM49" i="11" s="1"/>
  <c r="AN49" i="11"/>
  <c r="V50" i="11"/>
  <c r="Z49" i="12"/>
  <c r="AE49" i="12" s="1"/>
  <c r="AC49" i="12"/>
  <c r="O479" i="17" l="1"/>
  <c r="J479" i="17"/>
  <c r="I479" i="17"/>
  <c r="L479" i="17"/>
  <c r="N479" i="17" s="1"/>
  <c r="M479" i="17"/>
  <c r="T479" i="20"/>
  <c r="V479" i="20" s="1"/>
  <c r="G480" i="20"/>
  <c r="S453" i="19"/>
  <c r="T453" i="19" s="1"/>
  <c r="V453" i="19" s="1"/>
  <c r="W453" i="19" s="1"/>
  <c r="AN468" i="16"/>
  <c r="AL468" i="16"/>
  <c r="AM468" i="16" s="1"/>
  <c r="AJ469" i="16"/>
  <c r="W466" i="14"/>
  <c r="W469" i="16"/>
  <c r="V48" i="10"/>
  <c r="AI47" i="10"/>
  <c r="AK47" i="10" s="1"/>
  <c r="Y47" i="14"/>
  <c r="AJ50" i="11"/>
  <c r="W50" i="11"/>
  <c r="AF49" i="12"/>
  <c r="AG49" i="12" s="1"/>
  <c r="AH49" i="12" s="1"/>
  <c r="V50" i="12" s="1"/>
  <c r="U480" i="20" l="1"/>
  <c r="H480" i="20"/>
  <c r="W479" i="20"/>
  <c r="X479" i="20" s="1"/>
  <c r="Y479" i="20"/>
  <c r="K479" i="17"/>
  <c r="P479" i="17"/>
  <c r="Q479" i="17" s="1"/>
  <c r="R479" i="17" s="1"/>
  <c r="S479" i="17" s="1"/>
  <c r="X453" i="19"/>
  <c r="Y453" i="19"/>
  <c r="G454" i="19"/>
  <c r="U454" i="19" s="1"/>
  <c r="AB469" i="16"/>
  <c r="X469" i="16"/>
  <c r="AD469" i="16"/>
  <c r="Y469" i="16"/>
  <c r="AA469" i="16"/>
  <c r="AJ48" i="10"/>
  <c r="X45" i="14"/>
  <c r="W48" i="10"/>
  <c r="AL47" i="10"/>
  <c r="AM47" i="10" s="1"/>
  <c r="AN47" i="10"/>
  <c r="AA50" i="11"/>
  <c r="X50" i="11"/>
  <c r="AD50" i="11"/>
  <c r="AB50" i="11"/>
  <c r="Y50" i="11"/>
  <c r="AI49" i="12"/>
  <c r="AK49" i="12" s="1"/>
  <c r="AJ50" i="12"/>
  <c r="Z47" i="14"/>
  <c r="W50" i="12"/>
  <c r="T479" i="17" l="1"/>
  <c r="V479" i="17" s="1"/>
  <c r="G480" i="17"/>
  <c r="O480" i="20"/>
  <c r="J480" i="20"/>
  <c r="K480" i="20" s="1"/>
  <c r="P480" i="20" s="1"/>
  <c r="L480" i="20"/>
  <c r="M480" i="20"/>
  <c r="I480" i="20"/>
  <c r="H454" i="19"/>
  <c r="AC469" i="16"/>
  <c r="Z469" i="16"/>
  <c r="AE469" i="16" s="1"/>
  <c r="AD48" i="10"/>
  <c r="X48" i="10"/>
  <c r="AA48" i="10"/>
  <c r="AB48" i="10"/>
  <c r="Y48" i="10"/>
  <c r="Z48" i="10" s="1"/>
  <c r="AE48" i="10" s="1"/>
  <c r="AL49" i="12"/>
  <c r="AM49" i="12" s="1"/>
  <c r="Z50" i="11"/>
  <c r="AE50" i="11" s="1"/>
  <c r="AC50" i="11"/>
  <c r="AD50" i="12"/>
  <c r="AB50" i="12"/>
  <c r="AA50" i="12"/>
  <c r="X50" i="12"/>
  <c r="Y50" i="12"/>
  <c r="H480" i="17" l="1"/>
  <c r="U480" i="17"/>
  <c r="N480" i="20"/>
  <c r="Q480" i="20" s="1"/>
  <c r="R480" i="20" s="1"/>
  <c r="S480" i="20" s="1"/>
  <c r="W479" i="17"/>
  <c r="X479" i="17" s="1"/>
  <c r="Y479" i="17"/>
  <c r="O454" i="19"/>
  <c r="L454" i="19"/>
  <c r="I454" i="19"/>
  <c r="J454" i="19"/>
  <c r="K454" i="19" s="1"/>
  <c r="M454" i="19"/>
  <c r="AF469" i="16"/>
  <c r="AG469" i="16" s="1"/>
  <c r="AH469" i="16" s="1"/>
  <c r="V470" i="16"/>
  <c r="AI469" i="16"/>
  <c r="AK469" i="16" s="1"/>
  <c r="AC48" i="10"/>
  <c r="AF48" i="10" s="1"/>
  <c r="AG48" i="10" s="1"/>
  <c r="AH48" i="10" s="1"/>
  <c r="AF50" i="11"/>
  <c r="AG50" i="11" s="1"/>
  <c r="AH50" i="11" s="1"/>
  <c r="AC50" i="12"/>
  <c r="Z50" i="12"/>
  <c r="AE50" i="12" s="1"/>
  <c r="T480" i="20" l="1"/>
  <c r="V480" i="20" s="1"/>
  <c r="G481" i="20"/>
  <c r="J480" i="17"/>
  <c r="I480" i="17"/>
  <c r="M480" i="17"/>
  <c r="L480" i="17"/>
  <c r="N480" i="17" s="1"/>
  <c r="O480" i="17"/>
  <c r="N454" i="19"/>
  <c r="P454" i="19"/>
  <c r="Q454" i="19" s="1"/>
  <c r="R454" i="19" s="1"/>
  <c r="S454" i="19" s="1"/>
  <c r="AL469" i="16"/>
  <c r="AM469" i="16" s="1"/>
  <c r="AN469" i="16"/>
  <c r="AJ470" i="16"/>
  <c r="W470" i="16"/>
  <c r="W467" i="14"/>
  <c r="AI48" i="10"/>
  <c r="AK48" i="10" s="1"/>
  <c r="V49" i="10"/>
  <c r="V51" i="11"/>
  <c r="AI50" i="11"/>
  <c r="AK50" i="11" s="1"/>
  <c r="AF50" i="12"/>
  <c r="AG50" i="12" s="1"/>
  <c r="AH50" i="12" s="1"/>
  <c r="V51" i="12" s="1"/>
  <c r="AI50" i="12"/>
  <c r="AK50" i="12" s="1"/>
  <c r="K480" i="17" l="1"/>
  <c r="P480" i="17"/>
  <c r="Q480" i="17" s="1"/>
  <c r="R480" i="17" s="1"/>
  <c r="S480" i="17" s="1"/>
  <c r="U481" i="20"/>
  <c r="H481" i="20"/>
  <c r="W480" i="20"/>
  <c r="X480" i="20" s="1"/>
  <c r="Y480" i="20"/>
  <c r="T454" i="19"/>
  <c r="V454" i="19" s="1"/>
  <c r="W454" i="19" s="1"/>
  <c r="G455" i="19"/>
  <c r="U455" i="19" s="1"/>
  <c r="AD470" i="16"/>
  <c r="AA470" i="16"/>
  <c r="Y470" i="16"/>
  <c r="X470" i="16"/>
  <c r="AB470" i="16"/>
  <c r="AJ49" i="10"/>
  <c r="X46" i="14"/>
  <c r="W49" i="10"/>
  <c r="AN48" i="10"/>
  <c r="AL48" i="10"/>
  <c r="AM48" i="10" s="1"/>
  <c r="Y48" i="14"/>
  <c r="AJ51" i="11"/>
  <c r="W51" i="11"/>
  <c r="AL50" i="11"/>
  <c r="AM50" i="11" s="1"/>
  <c r="AN50" i="11"/>
  <c r="AL50" i="12"/>
  <c r="AM50" i="12" s="1"/>
  <c r="AJ51" i="12"/>
  <c r="Z48" i="14"/>
  <c r="W51" i="12"/>
  <c r="I481" i="20" l="1"/>
  <c r="J481" i="20"/>
  <c r="K481" i="20" s="1"/>
  <c r="O481" i="20"/>
  <c r="P481" i="20" s="1"/>
  <c r="M481" i="20"/>
  <c r="L481" i="20"/>
  <c r="T480" i="17"/>
  <c r="V480" i="17" s="1"/>
  <c r="G481" i="17"/>
  <c r="H455" i="19"/>
  <c r="Y454" i="19"/>
  <c r="X454" i="19"/>
  <c r="Z470" i="16"/>
  <c r="AE470" i="16" s="1"/>
  <c r="AC470" i="16"/>
  <c r="AD49" i="10"/>
  <c r="Y49" i="10"/>
  <c r="AB49" i="10"/>
  <c r="X49" i="10"/>
  <c r="AA49" i="10"/>
  <c r="AC49" i="10" s="1"/>
  <c r="Y51" i="11"/>
  <c r="AD51" i="11"/>
  <c r="X51" i="11"/>
  <c r="AB51" i="11"/>
  <c r="AA51" i="11"/>
  <c r="AA51" i="12"/>
  <c r="Y51" i="12"/>
  <c r="X51" i="12"/>
  <c r="AB51" i="12"/>
  <c r="AD51" i="12"/>
  <c r="Y480" i="17" l="1"/>
  <c r="W480" i="17"/>
  <c r="X480" i="17" s="1"/>
  <c r="H481" i="17"/>
  <c r="U481" i="17"/>
  <c r="N481" i="20"/>
  <c r="Q481" i="20" s="1"/>
  <c r="R481" i="20" s="1"/>
  <c r="S481" i="20" s="1"/>
  <c r="L455" i="19"/>
  <c r="O455" i="19"/>
  <c r="J455" i="19"/>
  <c r="I455" i="19"/>
  <c r="M455" i="19"/>
  <c r="AF470" i="16"/>
  <c r="AG470" i="16" s="1"/>
  <c r="AH470" i="16" s="1"/>
  <c r="Z49" i="10"/>
  <c r="AE49" i="10" s="1"/>
  <c r="AF49" i="10" s="1"/>
  <c r="AG49" i="10" s="1"/>
  <c r="AH49" i="10" s="1"/>
  <c r="AC51" i="11"/>
  <c r="Z51" i="11"/>
  <c r="AE51" i="11" s="1"/>
  <c r="AF51" i="11" s="1"/>
  <c r="AG51" i="11" s="1"/>
  <c r="AH51" i="11" s="1"/>
  <c r="Z51" i="12"/>
  <c r="AE51" i="12" s="1"/>
  <c r="AC51" i="12"/>
  <c r="T481" i="20" l="1"/>
  <c r="V481" i="20" s="1"/>
  <c r="G482" i="20"/>
  <c r="J481" i="17"/>
  <c r="K481" i="17" s="1"/>
  <c r="P481" i="17" s="1"/>
  <c r="M481" i="17"/>
  <c r="I481" i="17"/>
  <c r="O481" i="17"/>
  <c r="L481" i="17"/>
  <c r="K455" i="19"/>
  <c r="P455" i="19" s="1"/>
  <c r="N455" i="19"/>
  <c r="V471" i="16"/>
  <c r="AI470" i="16"/>
  <c r="AK470" i="16" s="1"/>
  <c r="V50" i="10"/>
  <c r="AI49" i="10"/>
  <c r="AK49" i="10" s="1"/>
  <c r="V52" i="11"/>
  <c r="AI51" i="11"/>
  <c r="AK51" i="11" s="1"/>
  <c r="AF51" i="12"/>
  <c r="AG51" i="12" s="1"/>
  <c r="AH51" i="12" s="1"/>
  <c r="V52" i="12" s="1"/>
  <c r="N481" i="17" l="1"/>
  <c r="Q481" i="17"/>
  <c r="R481" i="17" s="1"/>
  <c r="S481" i="17" s="1"/>
  <c r="U482" i="20"/>
  <c r="H482" i="20"/>
  <c r="Q455" i="19"/>
  <c r="R455" i="19" s="1"/>
  <c r="S455" i="19" s="1"/>
  <c r="T455" i="19" s="1"/>
  <c r="V455" i="19" s="1"/>
  <c r="W455" i="19" s="1"/>
  <c r="W481" i="20"/>
  <c r="X481" i="20" s="1"/>
  <c r="Y481" i="20"/>
  <c r="AL470" i="16"/>
  <c r="AM470" i="16" s="1"/>
  <c r="AN470" i="16"/>
  <c r="AJ471" i="16"/>
  <c r="W471" i="16"/>
  <c r="W468" i="14"/>
  <c r="AL49" i="10"/>
  <c r="AM49" i="10" s="1"/>
  <c r="AN49" i="10"/>
  <c r="AJ50" i="10"/>
  <c r="X47" i="14"/>
  <c r="W50" i="10"/>
  <c r="W52" i="11"/>
  <c r="AJ52" i="11"/>
  <c r="Y49" i="14"/>
  <c r="AN51" i="11"/>
  <c r="AL51" i="11"/>
  <c r="AM51" i="11" s="1"/>
  <c r="AI51" i="12"/>
  <c r="AK51" i="12" s="1"/>
  <c r="O482" i="20" l="1"/>
  <c r="L482" i="20"/>
  <c r="M482" i="20"/>
  <c r="I482" i="20"/>
  <c r="J482" i="20"/>
  <c r="G456" i="19"/>
  <c r="U456" i="19" s="1"/>
  <c r="T481" i="17"/>
  <c r="V481" i="17" s="1"/>
  <c r="G482" i="17"/>
  <c r="X455" i="19"/>
  <c r="Y455" i="19"/>
  <c r="AA471" i="16"/>
  <c r="AD471" i="16"/>
  <c r="AB471" i="16"/>
  <c r="Y471" i="16"/>
  <c r="Z471" i="16" s="1"/>
  <c r="AE471" i="16" s="1"/>
  <c r="X471" i="16"/>
  <c r="Y50" i="10"/>
  <c r="AA50" i="10"/>
  <c r="AC50" i="10" s="1"/>
  <c r="AD50" i="10"/>
  <c r="X50" i="10"/>
  <c r="AB50" i="10"/>
  <c r="AA52" i="11"/>
  <c r="Y52" i="11"/>
  <c r="AB52" i="11"/>
  <c r="AD52" i="11"/>
  <c r="X52" i="11"/>
  <c r="AL51" i="12"/>
  <c r="AM51" i="12" s="1"/>
  <c r="AJ52" i="12"/>
  <c r="W52" i="12"/>
  <c r="Z49" i="14"/>
  <c r="H456" i="19" l="1"/>
  <c r="W481" i="17"/>
  <c r="X481" i="17" s="1"/>
  <c r="Y481" i="17"/>
  <c r="N482" i="20"/>
  <c r="H482" i="17"/>
  <c r="U482" i="17"/>
  <c r="K482" i="20"/>
  <c r="P482" i="20"/>
  <c r="Q482" i="20" s="1"/>
  <c r="R482" i="20" s="1"/>
  <c r="S482" i="20" s="1"/>
  <c r="J456" i="19"/>
  <c r="I456" i="19"/>
  <c r="O456" i="19"/>
  <c r="L456" i="19"/>
  <c r="M456" i="19"/>
  <c r="AC471" i="16"/>
  <c r="AF471" i="16" s="1"/>
  <c r="AG471" i="16" s="1"/>
  <c r="AH471" i="16" s="1"/>
  <c r="Z50" i="10"/>
  <c r="AE50" i="10" s="1"/>
  <c r="AF50" i="10" s="1"/>
  <c r="AG50" i="10" s="1"/>
  <c r="AH50" i="10" s="1"/>
  <c r="AC52" i="11"/>
  <c r="Z52" i="11"/>
  <c r="AE52" i="11" s="1"/>
  <c r="AF52" i="11" s="1"/>
  <c r="AG52" i="11" s="1"/>
  <c r="AH52" i="11" s="1"/>
  <c r="Y52" i="12"/>
  <c r="AA52" i="12"/>
  <c r="AD52" i="12"/>
  <c r="X52" i="12"/>
  <c r="AB52" i="12"/>
  <c r="T482" i="20" l="1"/>
  <c r="V482" i="20" s="1"/>
  <c r="G483" i="20"/>
  <c r="M482" i="17"/>
  <c r="I482" i="17"/>
  <c r="L482" i="17"/>
  <c r="O482" i="17"/>
  <c r="J482" i="17"/>
  <c r="K482" i="17" s="1"/>
  <c r="P482" i="17" s="1"/>
  <c r="N456" i="19"/>
  <c r="K456" i="19"/>
  <c r="P456" i="19" s="1"/>
  <c r="Q456" i="19" s="1"/>
  <c r="R456" i="19" s="1"/>
  <c r="S456" i="19" s="1"/>
  <c r="V472" i="16"/>
  <c r="AI471" i="16"/>
  <c r="AK471" i="16" s="1"/>
  <c r="V51" i="10"/>
  <c r="AI50" i="10"/>
  <c r="AK50" i="10" s="1"/>
  <c r="V53" i="11"/>
  <c r="AI52" i="11"/>
  <c r="AK52" i="11" s="1"/>
  <c r="AC52" i="12"/>
  <c r="Z52" i="12"/>
  <c r="AE52" i="12" s="1"/>
  <c r="U483" i="20" l="1"/>
  <c r="H483" i="20"/>
  <c r="N482" i="17"/>
  <c r="Q482" i="17" s="1"/>
  <c r="R482" i="17" s="1"/>
  <c r="S482" i="17" s="1"/>
  <c r="W482" i="20"/>
  <c r="X482" i="20" s="1"/>
  <c r="Y482" i="20"/>
  <c r="T456" i="19"/>
  <c r="V456" i="19" s="1"/>
  <c r="W456" i="19" s="1"/>
  <c r="G457" i="19"/>
  <c r="U457" i="19" s="1"/>
  <c r="AL471" i="16"/>
  <c r="AM471" i="16" s="1"/>
  <c r="AN471" i="16"/>
  <c r="AJ472" i="16"/>
  <c r="W472" i="16"/>
  <c r="W469" i="14"/>
  <c r="X48" i="14"/>
  <c r="AJ51" i="10"/>
  <c r="W51" i="10"/>
  <c r="AN50" i="10"/>
  <c r="AL50" i="10"/>
  <c r="AM50" i="10" s="1"/>
  <c r="AN52" i="11"/>
  <c r="AL52" i="11"/>
  <c r="AM52" i="11" s="1"/>
  <c r="Y50" i="14"/>
  <c r="AJ53" i="11"/>
  <c r="W53" i="11"/>
  <c r="AF52" i="12"/>
  <c r="AG52" i="12" s="1"/>
  <c r="AH52" i="12" s="1"/>
  <c r="V53" i="12" s="1"/>
  <c r="J483" i="20" l="1"/>
  <c r="I483" i="20"/>
  <c r="L483" i="20"/>
  <c r="N483" i="20" s="1"/>
  <c r="O483" i="20"/>
  <c r="M483" i="20"/>
  <c r="T482" i="17"/>
  <c r="V482" i="17" s="1"/>
  <c r="G483" i="17"/>
  <c r="H457" i="19"/>
  <c r="X456" i="19"/>
  <c r="Y456" i="19"/>
  <c r="AA472" i="16"/>
  <c r="Y472" i="16"/>
  <c r="AB472" i="16"/>
  <c r="X472" i="16"/>
  <c r="AD472" i="16"/>
  <c r="AD51" i="10"/>
  <c r="AB51" i="10"/>
  <c r="Y51" i="10"/>
  <c r="X51" i="10"/>
  <c r="AA51" i="10"/>
  <c r="AA53" i="11"/>
  <c r="AB53" i="11"/>
  <c r="X53" i="11"/>
  <c r="AD53" i="11"/>
  <c r="Y53" i="11"/>
  <c r="AI52" i="12"/>
  <c r="AK52" i="12" s="1"/>
  <c r="AJ53" i="12"/>
  <c r="W53" i="12"/>
  <c r="Z50" i="14"/>
  <c r="H483" i="17" l="1"/>
  <c r="U483" i="17"/>
  <c r="Y482" i="17"/>
  <c r="W482" i="17"/>
  <c r="X482" i="17" s="1"/>
  <c r="K483" i="20"/>
  <c r="P483" i="20" s="1"/>
  <c r="Q483" i="20" s="1"/>
  <c r="R483" i="20" s="1"/>
  <c r="S483" i="20" s="1"/>
  <c r="I457" i="19"/>
  <c r="L457" i="19"/>
  <c r="M457" i="19"/>
  <c r="J457" i="19"/>
  <c r="O457" i="19"/>
  <c r="Z472" i="16"/>
  <c r="AE472" i="16" s="1"/>
  <c r="AC472" i="16"/>
  <c r="AF472" i="16" s="1"/>
  <c r="AG472" i="16" s="1"/>
  <c r="AH472" i="16" s="1"/>
  <c r="Z51" i="10"/>
  <c r="AE51" i="10" s="1"/>
  <c r="AF51" i="10" s="1"/>
  <c r="AG51" i="10" s="1"/>
  <c r="AH51" i="10" s="1"/>
  <c r="AC51" i="10"/>
  <c r="Z53" i="11"/>
  <c r="AE53" i="11" s="1"/>
  <c r="AC53" i="11"/>
  <c r="AF53" i="11" s="1"/>
  <c r="AG53" i="11" s="1"/>
  <c r="AH53" i="11" s="1"/>
  <c r="AL52" i="12"/>
  <c r="AM52" i="12" s="1"/>
  <c r="Y53" i="12"/>
  <c r="AA53" i="12"/>
  <c r="AD53" i="12"/>
  <c r="X53" i="12"/>
  <c r="AB53" i="12"/>
  <c r="T483" i="20" l="1"/>
  <c r="V483" i="20" s="1"/>
  <c r="G484" i="20"/>
  <c r="M483" i="17"/>
  <c r="L483" i="17"/>
  <c r="N483" i="17" s="1"/>
  <c r="J483" i="17"/>
  <c r="I483" i="17"/>
  <c r="O483" i="17"/>
  <c r="K457" i="19"/>
  <c r="P457" i="19" s="1"/>
  <c r="N457" i="19"/>
  <c r="AI472" i="16"/>
  <c r="AK472" i="16" s="1"/>
  <c r="V473" i="16"/>
  <c r="V52" i="10"/>
  <c r="AI51" i="10"/>
  <c r="AK51" i="10" s="1"/>
  <c r="V54" i="11"/>
  <c r="AI53" i="11"/>
  <c r="AK53" i="11" s="1"/>
  <c r="AC53" i="12"/>
  <c r="Z53" i="12"/>
  <c r="AE53" i="12" s="1"/>
  <c r="AF53" i="12" s="1"/>
  <c r="AG53" i="12" s="1"/>
  <c r="AH53" i="12" s="1"/>
  <c r="V54" i="12" s="1"/>
  <c r="H484" i="20" l="1"/>
  <c r="U484" i="20"/>
  <c r="K483" i="17"/>
  <c r="P483" i="17" s="1"/>
  <c r="Q483" i="17" s="1"/>
  <c r="R483" i="17" s="1"/>
  <c r="S483" i="17" s="1"/>
  <c r="W483" i="20"/>
  <c r="X483" i="20" s="1"/>
  <c r="Y483" i="20"/>
  <c r="Q457" i="19"/>
  <c r="R457" i="19" s="1"/>
  <c r="S457" i="19" s="1"/>
  <c r="T457" i="19"/>
  <c r="V457" i="19" s="1"/>
  <c r="W457" i="19" s="1"/>
  <c r="G458" i="19"/>
  <c r="U458" i="19" s="1"/>
  <c r="AJ473" i="16"/>
  <c r="W470" i="14"/>
  <c r="W473" i="16"/>
  <c r="AN472" i="16"/>
  <c r="AL472" i="16"/>
  <c r="AM472" i="16" s="1"/>
  <c r="W52" i="10"/>
  <c r="AJ52" i="10"/>
  <c r="X49" i="14"/>
  <c r="AN51" i="10"/>
  <c r="AL51" i="10"/>
  <c r="AM51" i="10" s="1"/>
  <c r="AN53" i="11"/>
  <c r="AL53" i="11"/>
  <c r="AM53" i="11" s="1"/>
  <c r="Y51" i="14"/>
  <c r="AJ54" i="11"/>
  <c r="W54" i="11"/>
  <c r="AI53" i="12"/>
  <c r="AK53" i="12" s="1"/>
  <c r="T483" i="17" l="1"/>
  <c r="V483" i="17" s="1"/>
  <c r="G484" i="17"/>
  <c r="J484" i="20"/>
  <c r="K484" i="20" s="1"/>
  <c r="P484" i="20" s="1"/>
  <c r="Q484" i="20" s="1"/>
  <c r="R484" i="20" s="1"/>
  <c r="S484" i="20" s="1"/>
  <c r="M484" i="20"/>
  <c r="O484" i="20"/>
  <c r="I484" i="20"/>
  <c r="L484" i="20"/>
  <c r="N484" i="20" s="1"/>
  <c r="H458" i="19"/>
  <c r="Y457" i="19"/>
  <c r="X457" i="19"/>
  <c r="AD473" i="16"/>
  <c r="Y473" i="16"/>
  <c r="AB473" i="16"/>
  <c r="X473" i="16"/>
  <c r="AA473" i="16"/>
  <c r="AD52" i="10"/>
  <c r="X52" i="10"/>
  <c r="AB52" i="10"/>
  <c r="AA52" i="10"/>
  <c r="Y52" i="10"/>
  <c r="Z52" i="10" s="1"/>
  <c r="AE52" i="10" s="1"/>
  <c r="X54" i="11"/>
  <c r="AD54" i="11"/>
  <c r="AA54" i="11"/>
  <c r="AC54" i="11" s="1"/>
  <c r="Y54" i="11"/>
  <c r="AB54" i="11"/>
  <c r="AL53" i="12"/>
  <c r="AM53" i="12" s="1"/>
  <c r="AJ54" i="12"/>
  <c r="Z51" i="14"/>
  <c r="W54" i="12"/>
  <c r="T484" i="20" l="1"/>
  <c r="V484" i="20" s="1"/>
  <c r="G485" i="20"/>
  <c r="H484" i="17"/>
  <c r="U484" i="17"/>
  <c r="W483" i="17"/>
  <c r="X483" i="17" s="1"/>
  <c r="Y483" i="17"/>
  <c r="J458" i="19"/>
  <c r="I458" i="19"/>
  <c r="L458" i="19"/>
  <c r="M458" i="19"/>
  <c r="O458" i="19"/>
  <c r="Z473" i="16"/>
  <c r="AE473" i="16" s="1"/>
  <c r="AC473" i="16"/>
  <c r="AC52" i="10"/>
  <c r="AF52" i="10" s="1"/>
  <c r="AG52" i="10" s="1"/>
  <c r="AH52" i="10" s="1"/>
  <c r="Z54" i="11"/>
  <c r="AE54" i="11" s="1"/>
  <c r="AF54" i="11" s="1"/>
  <c r="AG54" i="11" s="1"/>
  <c r="AH54" i="11" s="1"/>
  <c r="AB54" i="12"/>
  <c r="Y54" i="12"/>
  <c r="X54" i="12"/>
  <c r="AD54" i="12"/>
  <c r="AA54" i="12"/>
  <c r="O484" i="17" l="1"/>
  <c r="I484" i="17"/>
  <c r="J484" i="17"/>
  <c r="K484" i="17" s="1"/>
  <c r="P484" i="17" s="1"/>
  <c r="M484" i="17"/>
  <c r="L484" i="17"/>
  <c r="U485" i="20"/>
  <c r="H485" i="20"/>
  <c r="W484" i="20"/>
  <c r="X484" i="20" s="1"/>
  <c r="Y484" i="20"/>
  <c r="N458" i="19"/>
  <c r="K458" i="19"/>
  <c r="P458" i="19" s="1"/>
  <c r="Q458" i="19" s="1"/>
  <c r="R458" i="19" s="1"/>
  <c r="AF473" i="16"/>
  <c r="AG473" i="16" s="1"/>
  <c r="AH473" i="16" s="1"/>
  <c r="AI52" i="10"/>
  <c r="AK52" i="10" s="1"/>
  <c r="V53" i="10"/>
  <c r="V55" i="11"/>
  <c r="AI54" i="11"/>
  <c r="AK54" i="11" s="1"/>
  <c r="Z54" i="12"/>
  <c r="AE54" i="12"/>
  <c r="AC54" i="12"/>
  <c r="O485" i="20" l="1"/>
  <c r="J485" i="20"/>
  <c r="K485" i="20" s="1"/>
  <c r="P485" i="20" s="1"/>
  <c r="M485" i="20"/>
  <c r="L485" i="20"/>
  <c r="N485" i="20" s="1"/>
  <c r="I485" i="20"/>
  <c r="N484" i="17"/>
  <c r="Q484" i="17" s="1"/>
  <c r="R484" i="17" s="1"/>
  <c r="S484" i="17" s="1"/>
  <c r="S458" i="19"/>
  <c r="G459" i="19" s="1"/>
  <c r="U459" i="19" s="1"/>
  <c r="AI473" i="16"/>
  <c r="AK473" i="16" s="1"/>
  <c r="V474" i="16"/>
  <c r="AJ53" i="10"/>
  <c r="X50" i="14"/>
  <c r="W53" i="10"/>
  <c r="AN52" i="10"/>
  <c r="AL52" i="10"/>
  <c r="AM52" i="10" s="1"/>
  <c r="AL54" i="11"/>
  <c r="AM54" i="11" s="1"/>
  <c r="AN54" i="11"/>
  <c r="AJ55" i="11"/>
  <c r="Y52" i="14"/>
  <c r="W55" i="11"/>
  <c r="AF54" i="12"/>
  <c r="AG54" i="12" s="1"/>
  <c r="AH54" i="12" s="1"/>
  <c r="V55" i="12" s="1"/>
  <c r="T484" i="17" l="1"/>
  <c r="V484" i="17" s="1"/>
  <c r="G485" i="17"/>
  <c r="Q485" i="20"/>
  <c r="R485" i="20" s="1"/>
  <c r="S485" i="20" s="1"/>
  <c r="H459" i="19"/>
  <c r="T458" i="19"/>
  <c r="V458" i="19" s="1"/>
  <c r="W458" i="19" s="1"/>
  <c r="AJ474" i="16"/>
  <c r="W471" i="14"/>
  <c r="W474" i="16"/>
  <c r="AL473" i="16"/>
  <c r="AM473" i="16" s="1"/>
  <c r="AN473" i="16"/>
  <c r="Y53" i="10"/>
  <c r="Z53" i="10" s="1"/>
  <c r="X53" i="10"/>
  <c r="AA53" i="10"/>
  <c r="AC53" i="10" s="1"/>
  <c r="AB53" i="10"/>
  <c r="AD53" i="10"/>
  <c r="AB55" i="11"/>
  <c r="AA55" i="11"/>
  <c r="AD55" i="11"/>
  <c r="X55" i="11"/>
  <c r="Y55" i="11"/>
  <c r="AI54" i="12"/>
  <c r="AK54" i="12" s="1"/>
  <c r="AJ55" i="12"/>
  <c r="Z52" i="14"/>
  <c r="W55" i="12"/>
  <c r="H485" i="17" l="1"/>
  <c r="U485" i="17"/>
  <c r="T485" i="20"/>
  <c r="V485" i="20" s="1"/>
  <c r="G486" i="20"/>
  <c r="W484" i="17"/>
  <c r="X484" i="17" s="1"/>
  <c r="Y484" i="17"/>
  <c r="Y458" i="19"/>
  <c r="X458" i="19"/>
  <c r="O459" i="19"/>
  <c r="M459" i="19"/>
  <c r="L459" i="19"/>
  <c r="I459" i="19"/>
  <c r="J459" i="19"/>
  <c r="AB474" i="16"/>
  <c r="AD474" i="16"/>
  <c r="AA474" i="16"/>
  <c r="AC474" i="16" s="1"/>
  <c r="X474" i="16"/>
  <c r="Y474" i="16"/>
  <c r="AE53" i="10"/>
  <c r="AF53" i="10" s="1"/>
  <c r="AG53" i="10" s="1"/>
  <c r="AH53" i="10" s="1"/>
  <c r="Z55" i="11"/>
  <c r="AC55" i="11"/>
  <c r="AE55" i="11"/>
  <c r="AL54" i="12"/>
  <c r="AM54" i="12" s="1"/>
  <c r="AD55" i="12"/>
  <c r="X55" i="12"/>
  <c r="AA55" i="12"/>
  <c r="Y55" i="12"/>
  <c r="Z55" i="12" s="1"/>
  <c r="AB55" i="12"/>
  <c r="U486" i="20" l="1"/>
  <c r="H486" i="20"/>
  <c r="W485" i="20"/>
  <c r="X485" i="20" s="1"/>
  <c r="Y485" i="20"/>
  <c r="K459" i="19"/>
  <c r="J485" i="17"/>
  <c r="I485" i="17"/>
  <c r="M485" i="17"/>
  <c r="O485" i="17"/>
  <c r="L485" i="17"/>
  <c r="P459" i="19"/>
  <c r="N459" i="19"/>
  <c r="Z474" i="16"/>
  <c r="AE474" i="16" s="1"/>
  <c r="AF474" i="16" s="1"/>
  <c r="AG474" i="16" s="1"/>
  <c r="AH474" i="16" s="1"/>
  <c r="V54" i="10"/>
  <c r="AI53" i="10"/>
  <c r="AK53" i="10" s="1"/>
  <c r="AF55" i="11"/>
  <c r="AG55" i="11" s="1"/>
  <c r="AH55" i="11" s="1"/>
  <c r="AE55" i="12"/>
  <c r="AC55" i="12"/>
  <c r="AF55" i="12" s="1"/>
  <c r="AG55" i="12" s="1"/>
  <c r="AH55" i="12" s="1"/>
  <c r="V56" i="12" s="1"/>
  <c r="N485" i="17" l="1"/>
  <c r="K485" i="17"/>
  <c r="P485" i="17" s="1"/>
  <c r="Q485" i="17" s="1"/>
  <c r="R485" i="17" s="1"/>
  <c r="S485" i="17" s="1"/>
  <c r="J486" i="20"/>
  <c r="M486" i="20"/>
  <c r="L486" i="20"/>
  <c r="N486" i="20" s="1"/>
  <c r="I486" i="20"/>
  <c r="O486" i="20"/>
  <c r="Q459" i="19"/>
  <c r="R459" i="19" s="1"/>
  <c r="V475" i="16"/>
  <c r="AI474" i="16"/>
  <c r="AK474" i="16" s="1"/>
  <c r="AN53" i="10"/>
  <c r="AL53" i="10"/>
  <c r="AM53" i="10" s="1"/>
  <c r="AJ54" i="10"/>
  <c r="W54" i="10"/>
  <c r="X51" i="14"/>
  <c r="V56" i="11"/>
  <c r="AI55" i="11"/>
  <c r="AK55" i="11" s="1"/>
  <c r="AI55" i="12"/>
  <c r="AK55" i="12" s="1"/>
  <c r="P486" i="20" l="1"/>
  <c r="Q486" i="20" s="1"/>
  <c r="R486" i="20" s="1"/>
  <c r="S486" i="20" s="1"/>
  <c r="K486" i="20"/>
  <c r="G486" i="17"/>
  <c r="T485" i="17"/>
  <c r="V485" i="17" s="1"/>
  <c r="S459" i="19"/>
  <c r="T459" i="19" s="1"/>
  <c r="V459" i="19" s="1"/>
  <c r="W459" i="19" s="1"/>
  <c r="AL474" i="16"/>
  <c r="AM474" i="16" s="1"/>
  <c r="AN474" i="16"/>
  <c r="AJ475" i="16"/>
  <c r="W475" i="16"/>
  <c r="W472" i="14"/>
  <c r="AA54" i="10"/>
  <c r="AC54" i="10" s="1"/>
  <c r="AD54" i="10"/>
  <c r="X54" i="10"/>
  <c r="AB54" i="10"/>
  <c r="Y54" i="10"/>
  <c r="AN55" i="11"/>
  <c r="AL55" i="11"/>
  <c r="AM55" i="11" s="1"/>
  <c r="AJ56" i="11"/>
  <c r="Y53" i="14"/>
  <c r="W56" i="11"/>
  <c r="AL55" i="12"/>
  <c r="AM55" i="12" s="1"/>
  <c r="AJ56" i="12"/>
  <c r="W56" i="12"/>
  <c r="Z53" i="14"/>
  <c r="Y485" i="17" l="1"/>
  <c r="W485" i="17"/>
  <c r="X485" i="17" s="1"/>
  <c r="H486" i="17"/>
  <c r="U486" i="17"/>
  <c r="T486" i="20"/>
  <c r="V486" i="20" s="1"/>
  <c r="G487" i="20"/>
  <c r="Y459" i="19"/>
  <c r="X459" i="19"/>
  <c r="G460" i="19"/>
  <c r="U460" i="19" s="1"/>
  <c r="AD475" i="16"/>
  <c r="AB475" i="16"/>
  <c r="Y475" i="16"/>
  <c r="Z475" i="16" s="1"/>
  <c r="AA475" i="16"/>
  <c r="X475" i="16"/>
  <c r="Z54" i="10"/>
  <c r="AE54" i="10" s="1"/>
  <c r="AF54" i="10" s="1"/>
  <c r="AG54" i="10" s="1"/>
  <c r="AH54" i="10" s="1"/>
  <c r="AD56" i="11"/>
  <c r="AA56" i="11"/>
  <c r="X56" i="11"/>
  <c r="Y56" i="11"/>
  <c r="AB56" i="11"/>
  <c r="X56" i="12"/>
  <c r="AD56" i="12"/>
  <c r="AB56" i="12"/>
  <c r="AA56" i="12"/>
  <c r="Y56" i="12"/>
  <c r="Z56" i="12" s="1"/>
  <c r="I486" i="17" l="1"/>
  <c r="L486" i="17"/>
  <c r="J486" i="17"/>
  <c r="K486" i="17" s="1"/>
  <c r="P486" i="17" s="1"/>
  <c r="M486" i="17"/>
  <c r="O486" i="17"/>
  <c r="H487" i="20"/>
  <c r="U487" i="20"/>
  <c r="W486" i="20"/>
  <c r="X486" i="20" s="1"/>
  <c r="Y486" i="20"/>
  <c r="H460" i="19"/>
  <c r="AC475" i="16"/>
  <c r="AE475" i="16"/>
  <c r="AF475" i="16" s="1"/>
  <c r="AG475" i="16" s="1"/>
  <c r="AH475" i="16" s="1"/>
  <c r="V55" i="10"/>
  <c r="AI54" i="10"/>
  <c r="AK54" i="10" s="1"/>
  <c r="AC56" i="11"/>
  <c r="Z56" i="11"/>
  <c r="AE56" i="11" s="1"/>
  <c r="AF56" i="11" s="1"/>
  <c r="AG56" i="11" s="1"/>
  <c r="AH56" i="11" s="1"/>
  <c r="AC56" i="12"/>
  <c r="AE56" i="12"/>
  <c r="AF56" i="12" s="1"/>
  <c r="AG56" i="12" s="1"/>
  <c r="AH56" i="12" s="1"/>
  <c r="V57" i="12" s="1"/>
  <c r="N486" i="17" l="1"/>
  <c r="Q486" i="17" s="1"/>
  <c r="R486" i="17" s="1"/>
  <c r="S486" i="17" s="1"/>
  <c r="O487" i="20"/>
  <c r="L487" i="20"/>
  <c r="N487" i="20" s="1"/>
  <c r="M487" i="20"/>
  <c r="I487" i="20"/>
  <c r="J487" i="20"/>
  <c r="K487" i="20" s="1"/>
  <c r="P487" i="20" s="1"/>
  <c r="Q487" i="20" s="1"/>
  <c r="R487" i="20" s="1"/>
  <c r="S487" i="20" s="1"/>
  <c r="I460" i="19"/>
  <c r="L460" i="19"/>
  <c r="J460" i="19"/>
  <c r="O460" i="19"/>
  <c r="M460" i="19"/>
  <c r="AI475" i="16"/>
  <c r="AK475" i="16" s="1"/>
  <c r="V476" i="16"/>
  <c r="AN54" i="10"/>
  <c r="AL54" i="10"/>
  <c r="AM54" i="10" s="1"/>
  <c r="AJ55" i="10"/>
  <c r="X52" i="14"/>
  <c r="W55" i="10"/>
  <c r="V57" i="11"/>
  <c r="AI56" i="11"/>
  <c r="AK56" i="11" s="1"/>
  <c r="AI56" i="12"/>
  <c r="AK56" i="12" s="1"/>
  <c r="T487" i="20" l="1"/>
  <c r="V487" i="20" s="1"/>
  <c r="G488" i="20"/>
  <c r="K460" i="19"/>
  <c r="P460" i="19" s="1"/>
  <c r="T486" i="17"/>
  <c r="V486" i="17" s="1"/>
  <c r="G487" i="17"/>
  <c r="N460" i="19"/>
  <c r="AJ476" i="16"/>
  <c r="W476" i="16"/>
  <c r="W473" i="14"/>
  <c r="AL475" i="16"/>
  <c r="AM475" i="16" s="1"/>
  <c r="AN475" i="16"/>
  <c r="AD55" i="10"/>
  <c r="AA55" i="10"/>
  <c r="Y55" i="10"/>
  <c r="Z55" i="10" s="1"/>
  <c r="X55" i="10"/>
  <c r="AB55" i="10"/>
  <c r="AN56" i="11"/>
  <c r="AL56" i="11"/>
  <c r="AM56" i="11" s="1"/>
  <c r="AJ57" i="11"/>
  <c r="Y54" i="14"/>
  <c r="W57" i="11"/>
  <c r="AL56" i="12"/>
  <c r="AM56" i="12" s="1"/>
  <c r="AJ57" i="12"/>
  <c r="W57" i="12"/>
  <c r="Z54" i="14"/>
  <c r="H487" i="17" l="1"/>
  <c r="U487" i="17"/>
  <c r="H488" i="20"/>
  <c r="U488" i="20"/>
  <c r="Q460" i="19"/>
  <c r="R460" i="19" s="1"/>
  <c r="S460" i="19" s="1"/>
  <c r="G461" i="19" s="1"/>
  <c r="U461" i="19" s="1"/>
  <c r="W486" i="17"/>
  <c r="X486" i="17" s="1"/>
  <c r="Y486" i="17"/>
  <c r="W487" i="20"/>
  <c r="X487" i="20" s="1"/>
  <c r="Y487" i="20"/>
  <c r="AD476" i="16"/>
  <c r="Y476" i="16"/>
  <c r="X476" i="16"/>
  <c r="AA476" i="16"/>
  <c r="AB476" i="16"/>
  <c r="AE55" i="10"/>
  <c r="AF55" i="10" s="1"/>
  <c r="AG55" i="10" s="1"/>
  <c r="AH55" i="10" s="1"/>
  <c r="AC55" i="10"/>
  <c r="AB57" i="11"/>
  <c r="Y57" i="11"/>
  <c r="Z57" i="11" s="1"/>
  <c r="AE57" i="11" s="1"/>
  <c r="AD57" i="11"/>
  <c r="X57" i="11"/>
  <c r="AA57" i="11"/>
  <c r="AB57" i="12"/>
  <c r="AD57" i="12"/>
  <c r="Y57" i="12"/>
  <c r="AA57" i="12"/>
  <c r="X57" i="12"/>
  <c r="J488" i="20" l="1"/>
  <c r="I488" i="20"/>
  <c r="L488" i="20"/>
  <c r="M488" i="20"/>
  <c r="N488" i="20" s="1"/>
  <c r="O488" i="20"/>
  <c r="T460" i="19"/>
  <c r="V460" i="19" s="1"/>
  <c r="W460" i="19" s="1"/>
  <c r="O487" i="17"/>
  <c r="L487" i="17"/>
  <c r="N487" i="17" s="1"/>
  <c r="M487" i="17"/>
  <c r="J487" i="17"/>
  <c r="I487" i="17"/>
  <c r="H461" i="19"/>
  <c r="Y460" i="19"/>
  <c r="X460" i="19"/>
  <c r="AC476" i="16"/>
  <c r="Z476" i="16"/>
  <c r="AE476" i="16"/>
  <c r="AF476" i="16" s="1"/>
  <c r="AG476" i="16" s="1"/>
  <c r="AH476" i="16" s="1"/>
  <c r="V56" i="10"/>
  <c r="AI55" i="10"/>
  <c r="AK55" i="10" s="1"/>
  <c r="AC57" i="11"/>
  <c r="AF57" i="11" s="1"/>
  <c r="AG57" i="11" s="1"/>
  <c r="AH57" i="11" s="1"/>
  <c r="Z57" i="12"/>
  <c r="AC57" i="12"/>
  <c r="AE57" i="12"/>
  <c r="AF57" i="12" s="1"/>
  <c r="AG57" i="12" s="1"/>
  <c r="AH57" i="12" s="1"/>
  <c r="V58" i="12" s="1"/>
  <c r="K487" i="17" l="1"/>
  <c r="P487" i="17" s="1"/>
  <c r="Q487" i="17" s="1"/>
  <c r="R487" i="17" s="1"/>
  <c r="S487" i="17" s="1"/>
  <c r="K488" i="20"/>
  <c r="P488" i="20" s="1"/>
  <c r="Q488" i="20" s="1"/>
  <c r="R488" i="20" s="1"/>
  <c r="S488" i="20" s="1"/>
  <c r="M461" i="19"/>
  <c r="O461" i="19"/>
  <c r="J461" i="19"/>
  <c r="K461" i="19" s="1"/>
  <c r="P461" i="19" s="1"/>
  <c r="I461" i="19"/>
  <c r="L461" i="19"/>
  <c r="AI476" i="16"/>
  <c r="AK476" i="16" s="1"/>
  <c r="V477" i="16"/>
  <c r="AN55" i="10"/>
  <c r="AL55" i="10"/>
  <c r="AM55" i="10" s="1"/>
  <c r="X53" i="14"/>
  <c r="AJ56" i="10"/>
  <c r="W56" i="10"/>
  <c r="V58" i="11"/>
  <c r="AI57" i="11"/>
  <c r="AK57" i="11" s="1"/>
  <c r="AI57" i="12"/>
  <c r="AK57" i="12" s="1"/>
  <c r="T488" i="20" l="1"/>
  <c r="V488" i="20" s="1"/>
  <c r="G489" i="20"/>
  <c r="G488" i="17"/>
  <c r="T487" i="17"/>
  <c r="V487" i="17" s="1"/>
  <c r="N461" i="19"/>
  <c r="Q461" i="19" s="1"/>
  <c r="R461" i="19" s="1"/>
  <c r="AJ477" i="16"/>
  <c r="W474" i="14"/>
  <c r="W477" i="16"/>
  <c r="AN476" i="16"/>
  <c r="AL476" i="16"/>
  <c r="AM476" i="16" s="1"/>
  <c r="Y56" i="10"/>
  <c r="AD56" i="10"/>
  <c r="X56" i="10"/>
  <c r="AA56" i="10"/>
  <c r="AC56" i="10" s="1"/>
  <c r="AB56" i="10"/>
  <c r="AJ58" i="11"/>
  <c r="Y55" i="14"/>
  <c r="W58" i="11"/>
  <c r="AL57" i="11"/>
  <c r="AM57" i="11" s="1"/>
  <c r="AN57" i="11"/>
  <c r="AL57" i="12"/>
  <c r="AM57" i="12" s="1"/>
  <c r="AJ58" i="12"/>
  <c r="Z55" i="14"/>
  <c r="W58" i="12"/>
  <c r="W487" i="17" l="1"/>
  <c r="X487" i="17" s="1"/>
  <c r="Y487" i="17"/>
  <c r="U488" i="17"/>
  <c r="H488" i="17"/>
  <c r="U489" i="20"/>
  <c r="H489" i="20"/>
  <c r="W488" i="20"/>
  <c r="X488" i="20" s="1"/>
  <c r="Y488" i="20"/>
  <c r="S461" i="19"/>
  <c r="T461" i="19" s="1"/>
  <c r="V461" i="19" s="1"/>
  <c r="W461" i="19" s="1"/>
  <c r="AD477" i="16"/>
  <c r="Y477" i="16"/>
  <c r="X477" i="16"/>
  <c r="AB477" i="16"/>
  <c r="AA477" i="16"/>
  <c r="Z56" i="10"/>
  <c r="AE56" i="10" s="1"/>
  <c r="AF56" i="10" s="1"/>
  <c r="AG56" i="10" s="1"/>
  <c r="AH56" i="10" s="1"/>
  <c r="AD58" i="11"/>
  <c r="Y58" i="11"/>
  <c r="AA58" i="11"/>
  <c r="X58" i="11"/>
  <c r="AB58" i="11"/>
  <c r="AA58" i="12"/>
  <c r="X58" i="12"/>
  <c r="AD58" i="12"/>
  <c r="AB58" i="12"/>
  <c r="Y58" i="12"/>
  <c r="J488" i="17" l="1"/>
  <c r="L488" i="17"/>
  <c r="I488" i="17"/>
  <c r="M488" i="17"/>
  <c r="O488" i="17"/>
  <c r="M489" i="20"/>
  <c r="O489" i="20"/>
  <c r="I489" i="20"/>
  <c r="L489" i="20"/>
  <c r="J489" i="20"/>
  <c r="G462" i="19"/>
  <c r="U462" i="19" s="1"/>
  <c r="X461" i="19"/>
  <c r="Y461" i="19"/>
  <c r="Z477" i="16"/>
  <c r="AC477" i="16"/>
  <c r="AE477" i="16"/>
  <c r="AF477" i="16" s="1"/>
  <c r="AG477" i="16" s="1"/>
  <c r="AH477" i="16" s="1"/>
  <c r="V57" i="10"/>
  <c r="AI56" i="10"/>
  <c r="AK56" i="10" s="1"/>
  <c r="AC58" i="11"/>
  <c r="Z58" i="11"/>
  <c r="AE58" i="11" s="1"/>
  <c r="AF58" i="11" s="1"/>
  <c r="AG58" i="11" s="1"/>
  <c r="AH58" i="11" s="1"/>
  <c r="Z58" i="12"/>
  <c r="AE58" i="12" s="1"/>
  <c r="AC58" i="12"/>
  <c r="K489" i="20" l="1"/>
  <c r="P489" i="20" s="1"/>
  <c r="N488" i="17"/>
  <c r="N489" i="20"/>
  <c r="K488" i="17"/>
  <c r="P488" i="17" s="1"/>
  <c r="Q488" i="17" s="1"/>
  <c r="R488" i="17" s="1"/>
  <c r="S488" i="17" s="1"/>
  <c r="H462" i="19"/>
  <c r="O462" i="19" s="1"/>
  <c r="I462" i="19"/>
  <c r="L462" i="19"/>
  <c r="J462" i="19"/>
  <c r="M462" i="19"/>
  <c r="AI477" i="16"/>
  <c r="AK477" i="16" s="1"/>
  <c r="V478" i="16"/>
  <c r="X54" i="14"/>
  <c r="AJ57" i="10"/>
  <c r="W57" i="10"/>
  <c r="AN56" i="10"/>
  <c r="AL56" i="10"/>
  <c r="AM56" i="10" s="1"/>
  <c r="V59" i="11"/>
  <c r="AI58" i="11"/>
  <c r="AK58" i="11" s="1"/>
  <c r="AF58" i="12"/>
  <c r="AG58" i="12" s="1"/>
  <c r="AH58" i="12" s="1"/>
  <c r="V59" i="12" s="1"/>
  <c r="T488" i="17" l="1"/>
  <c r="V488" i="17" s="1"/>
  <c r="G489" i="17"/>
  <c r="Q489" i="20"/>
  <c r="R489" i="20" s="1"/>
  <c r="S489" i="20" s="1"/>
  <c r="K462" i="19"/>
  <c r="P462" i="19" s="1"/>
  <c r="N462" i="19"/>
  <c r="AJ478" i="16"/>
  <c r="W478" i="16"/>
  <c r="W475" i="14"/>
  <c r="AL477" i="16"/>
  <c r="AM477" i="16" s="1"/>
  <c r="AN477" i="16"/>
  <c r="X57" i="10"/>
  <c r="Y57" i="10"/>
  <c r="Z57" i="10" s="1"/>
  <c r="AA57" i="10"/>
  <c r="AC57" i="10" s="1"/>
  <c r="AB57" i="10"/>
  <c r="AD57" i="10"/>
  <c r="AJ59" i="11"/>
  <c r="Y56" i="14"/>
  <c r="W59" i="11"/>
  <c r="AL58" i="11"/>
  <c r="AM58" i="11" s="1"/>
  <c r="AN58" i="11"/>
  <c r="AI58" i="12"/>
  <c r="AK58" i="12" s="1"/>
  <c r="AJ59" i="12"/>
  <c r="W59" i="12"/>
  <c r="Z56" i="14"/>
  <c r="T489" i="20" l="1"/>
  <c r="V489" i="20" s="1"/>
  <c r="G490" i="20"/>
  <c r="U489" i="17"/>
  <c r="H489" i="17"/>
  <c r="Q462" i="19"/>
  <c r="R462" i="19" s="1"/>
  <c r="S462" i="19" s="1"/>
  <c r="Y488" i="17"/>
  <c r="W488" i="17"/>
  <c r="X488" i="17" s="1"/>
  <c r="T462" i="19"/>
  <c r="V462" i="19" s="1"/>
  <c r="W462" i="19" s="1"/>
  <c r="G463" i="19"/>
  <c r="U463" i="19" s="1"/>
  <c r="X478" i="16"/>
  <c r="Y478" i="16"/>
  <c r="Z478" i="16" s="1"/>
  <c r="AD478" i="16"/>
  <c r="AA478" i="16"/>
  <c r="AC478" i="16" s="1"/>
  <c r="AB478" i="16"/>
  <c r="AE57" i="10"/>
  <c r="AF57" i="10" s="1"/>
  <c r="AG57" i="10" s="1"/>
  <c r="AH57" i="10" s="1"/>
  <c r="Y59" i="11"/>
  <c r="AD59" i="11"/>
  <c r="AA59" i="11"/>
  <c r="X59" i="11"/>
  <c r="AB59" i="11"/>
  <c r="AL58" i="12"/>
  <c r="AM58" i="12" s="1"/>
  <c r="Y59" i="12"/>
  <c r="AB59" i="12"/>
  <c r="AA59" i="12"/>
  <c r="AD59" i="12"/>
  <c r="X59" i="12"/>
  <c r="Z59" i="12" s="1"/>
  <c r="J489" i="17" l="1"/>
  <c r="M489" i="17"/>
  <c r="I489" i="17"/>
  <c r="L489" i="17"/>
  <c r="N489" i="17" s="1"/>
  <c r="O489" i="17"/>
  <c r="U490" i="20"/>
  <c r="H490" i="20"/>
  <c r="W489" i="20"/>
  <c r="X489" i="20" s="1"/>
  <c r="Y489" i="20"/>
  <c r="H463" i="19"/>
  <c r="Y462" i="19"/>
  <c r="X462" i="19"/>
  <c r="AE478" i="16"/>
  <c r="AF478" i="16"/>
  <c r="AG478" i="16" s="1"/>
  <c r="AH478" i="16" s="1"/>
  <c r="V58" i="10"/>
  <c r="AI57" i="10"/>
  <c r="AK57" i="10" s="1"/>
  <c r="Z59" i="11"/>
  <c r="AE59" i="11" s="1"/>
  <c r="AC59" i="11"/>
  <c r="AF59" i="11" s="1"/>
  <c r="AG59" i="11" s="1"/>
  <c r="AH59" i="11" s="1"/>
  <c r="AE59" i="12"/>
  <c r="AC59" i="12"/>
  <c r="J490" i="20" l="1"/>
  <c r="L490" i="20"/>
  <c r="N490" i="20" s="1"/>
  <c r="O490" i="20"/>
  <c r="I490" i="20"/>
  <c r="M490" i="20"/>
  <c r="K489" i="17"/>
  <c r="P489" i="17" s="1"/>
  <c r="Q489" i="17" s="1"/>
  <c r="R489" i="17" s="1"/>
  <c r="S489" i="17" s="1"/>
  <c r="L463" i="19"/>
  <c r="O463" i="19"/>
  <c r="J463" i="19"/>
  <c r="M463" i="19"/>
  <c r="I463" i="19"/>
  <c r="V479" i="16"/>
  <c r="AI478" i="16"/>
  <c r="AK478" i="16" s="1"/>
  <c r="AJ58" i="10"/>
  <c r="X55" i="14"/>
  <c r="W58" i="10"/>
  <c r="AN57" i="10"/>
  <c r="AL57" i="10"/>
  <c r="AM57" i="10" s="1"/>
  <c r="V60" i="11"/>
  <c r="AI59" i="11"/>
  <c r="AK59" i="11" s="1"/>
  <c r="AF59" i="12"/>
  <c r="AG59" i="12" s="1"/>
  <c r="AH59" i="12" s="1"/>
  <c r="V60" i="12" s="1"/>
  <c r="G490" i="17" l="1"/>
  <c r="T489" i="17"/>
  <c r="V489" i="17" s="1"/>
  <c r="K463" i="19"/>
  <c r="K490" i="20"/>
  <c r="P490" i="20" s="1"/>
  <c r="Q490" i="20" s="1"/>
  <c r="R490" i="20" s="1"/>
  <c r="S490" i="20" s="1"/>
  <c r="P463" i="19"/>
  <c r="Q463" i="19" s="1"/>
  <c r="R463" i="19" s="1"/>
  <c r="N463" i="19"/>
  <c r="AL478" i="16"/>
  <c r="AM478" i="16" s="1"/>
  <c r="AN478" i="16"/>
  <c r="W479" i="16"/>
  <c r="AJ479" i="16"/>
  <c r="W476" i="14"/>
  <c r="AD58" i="10"/>
  <c r="AA58" i="10"/>
  <c r="AB58" i="10"/>
  <c r="Y58" i="10"/>
  <c r="X58" i="10"/>
  <c r="Z58" i="10" s="1"/>
  <c r="AE58" i="10" s="1"/>
  <c r="AN59" i="11"/>
  <c r="AL59" i="11"/>
  <c r="AM59" i="11" s="1"/>
  <c r="AJ60" i="11"/>
  <c r="W60" i="11"/>
  <c r="Y57" i="14"/>
  <c r="W60" i="12"/>
  <c r="Y60" i="12" s="1"/>
  <c r="Z57" i="14"/>
  <c r="AJ60" i="12"/>
  <c r="AI59" i="12"/>
  <c r="AK59" i="12" s="1"/>
  <c r="X60" i="12"/>
  <c r="AD60" i="12"/>
  <c r="AB60" i="12"/>
  <c r="T490" i="20" l="1"/>
  <c r="V490" i="20" s="1"/>
  <c r="G491" i="20"/>
  <c r="W489" i="17"/>
  <c r="X489" i="17" s="1"/>
  <c r="Y489" i="17"/>
  <c r="H490" i="17"/>
  <c r="U490" i="17"/>
  <c r="S463" i="19"/>
  <c r="T463" i="19" s="1"/>
  <c r="V463" i="19" s="1"/>
  <c r="W463" i="19" s="1"/>
  <c r="AA479" i="16"/>
  <c r="AB479" i="16"/>
  <c r="Y479" i="16"/>
  <c r="X479" i="16"/>
  <c r="AD479" i="16"/>
  <c r="AC58" i="10"/>
  <c r="AF58" i="10" s="1"/>
  <c r="AG58" i="10" s="1"/>
  <c r="AH58" i="10" s="1"/>
  <c r="AA60" i="11"/>
  <c r="AB60" i="11"/>
  <c r="Y60" i="11"/>
  <c r="X60" i="11"/>
  <c r="AD60" i="11"/>
  <c r="AL59" i="12"/>
  <c r="AM59" i="12" s="1"/>
  <c r="AA60" i="12"/>
  <c r="Z60" i="12"/>
  <c r="AE60" i="12" s="1"/>
  <c r="AC60" i="12"/>
  <c r="U491" i="20" l="1"/>
  <c r="H491" i="20"/>
  <c r="L490" i="17"/>
  <c r="I490" i="17"/>
  <c r="M490" i="17"/>
  <c r="J490" i="17"/>
  <c r="O490" i="17"/>
  <c r="W490" i="20"/>
  <c r="X490" i="20" s="1"/>
  <c r="Y490" i="20"/>
  <c r="X463" i="19"/>
  <c r="Y463" i="19"/>
  <c r="G464" i="19"/>
  <c r="U464" i="19" s="1"/>
  <c r="Z479" i="16"/>
  <c r="AE479" i="16" s="1"/>
  <c r="AC479" i="16"/>
  <c r="AF479" i="16" s="1"/>
  <c r="AG479" i="16" s="1"/>
  <c r="AH479" i="16" s="1"/>
  <c r="V59" i="10"/>
  <c r="AI58" i="10"/>
  <c r="AK58" i="10" s="1"/>
  <c r="AC60" i="11"/>
  <c r="Z60" i="11"/>
  <c r="AE60" i="11" s="1"/>
  <c r="AF60" i="11" s="1"/>
  <c r="AG60" i="11" s="1"/>
  <c r="AH60" i="11" s="1"/>
  <c r="AF60" i="12"/>
  <c r="AG60" i="12" s="1"/>
  <c r="AH60" i="12" s="1"/>
  <c r="V61" i="12" s="1"/>
  <c r="AI60" i="12"/>
  <c r="AK60" i="12" s="1"/>
  <c r="K490" i="17" l="1"/>
  <c r="P490" i="17" s="1"/>
  <c r="O491" i="20"/>
  <c r="J491" i="20"/>
  <c r="I491" i="20"/>
  <c r="L491" i="20"/>
  <c r="N491" i="20" s="1"/>
  <c r="M491" i="20"/>
  <c r="N490" i="17"/>
  <c r="Q490" i="17" s="1"/>
  <c r="R490" i="17" s="1"/>
  <c r="S490" i="17" s="1"/>
  <c r="H464" i="19"/>
  <c r="AI479" i="16"/>
  <c r="AK479" i="16" s="1"/>
  <c r="V480" i="16"/>
  <c r="AL58" i="10"/>
  <c r="AM58" i="10" s="1"/>
  <c r="AN58" i="10"/>
  <c r="AJ59" i="10"/>
  <c r="X56" i="14"/>
  <c r="W59" i="10"/>
  <c r="V61" i="11"/>
  <c r="AI60" i="11"/>
  <c r="AK60" i="11" s="1"/>
  <c r="AL60" i="12"/>
  <c r="AM60" i="12" s="1"/>
  <c r="W61" i="12"/>
  <c r="AJ61" i="12"/>
  <c r="Z58" i="14"/>
  <c r="G491" i="17" l="1"/>
  <c r="T490" i="17"/>
  <c r="V490" i="17" s="1"/>
  <c r="K491" i="20"/>
  <c r="P491" i="20" s="1"/>
  <c r="Q491" i="20" s="1"/>
  <c r="R491" i="20" s="1"/>
  <c r="S491" i="20" s="1"/>
  <c r="J464" i="19"/>
  <c r="L464" i="19"/>
  <c r="I464" i="19"/>
  <c r="M464" i="19"/>
  <c r="O464" i="19"/>
  <c r="AJ480" i="16"/>
  <c r="W477" i="14"/>
  <c r="W480" i="16"/>
  <c r="AL479" i="16"/>
  <c r="AM479" i="16" s="1"/>
  <c r="AN479" i="16"/>
  <c r="AD59" i="10"/>
  <c r="AB59" i="10"/>
  <c r="X59" i="10"/>
  <c r="AA59" i="10"/>
  <c r="Y59" i="10"/>
  <c r="AN60" i="11"/>
  <c r="AL60" i="11"/>
  <c r="AM60" i="11" s="1"/>
  <c r="AJ61" i="11"/>
  <c r="Y58" i="14"/>
  <c r="W61" i="11"/>
  <c r="AA61" i="12"/>
  <c r="Y61" i="12"/>
  <c r="AD61" i="12"/>
  <c r="AB61" i="12"/>
  <c r="X61" i="12"/>
  <c r="T491" i="20" l="1"/>
  <c r="V491" i="20" s="1"/>
  <c r="G492" i="20"/>
  <c r="Y490" i="17"/>
  <c r="W490" i="17"/>
  <c r="X490" i="17" s="1"/>
  <c r="U491" i="17"/>
  <c r="H491" i="17"/>
  <c r="N464" i="19"/>
  <c r="P464" i="19"/>
  <c r="K464" i="19"/>
  <c r="Y480" i="16"/>
  <c r="AA480" i="16"/>
  <c r="AD480" i="16"/>
  <c r="AB480" i="16"/>
  <c r="X480" i="16"/>
  <c r="Z59" i="10"/>
  <c r="AE59" i="10" s="1"/>
  <c r="AF59" i="10" s="1"/>
  <c r="AG59" i="10" s="1"/>
  <c r="AH59" i="10" s="1"/>
  <c r="AC59" i="10"/>
  <c r="AB61" i="11"/>
  <c r="AD61" i="11"/>
  <c r="Y61" i="11"/>
  <c r="X61" i="11"/>
  <c r="AA61" i="11"/>
  <c r="Z61" i="12"/>
  <c r="AE61" i="12" s="1"/>
  <c r="AC61" i="12"/>
  <c r="O491" i="17" l="1"/>
  <c r="M491" i="17"/>
  <c r="I491" i="17"/>
  <c r="L491" i="17"/>
  <c r="N491" i="17" s="1"/>
  <c r="J491" i="17"/>
  <c r="U492" i="20"/>
  <c r="H492" i="20"/>
  <c r="Q464" i="19"/>
  <c r="R464" i="19" s="1"/>
  <c r="S464" i="19" s="1"/>
  <c r="T464" i="19" s="1"/>
  <c r="V464" i="19" s="1"/>
  <c r="W464" i="19" s="1"/>
  <c r="W491" i="20"/>
  <c r="X491" i="20" s="1"/>
  <c r="Y491" i="20"/>
  <c r="AC480" i="16"/>
  <c r="Z480" i="16"/>
  <c r="AE480" i="16" s="1"/>
  <c r="AF480" i="16" s="1"/>
  <c r="AG480" i="16" s="1"/>
  <c r="AH480" i="16" s="1"/>
  <c r="AI59" i="10"/>
  <c r="AK59" i="10" s="1"/>
  <c r="V60" i="10"/>
  <c r="AC61" i="11"/>
  <c r="Z61" i="11"/>
  <c r="AE61" i="11" s="1"/>
  <c r="AF61" i="11" s="1"/>
  <c r="AG61" i="11" s="1"/>
  <c r="AH61" i="11" s="1"/>
  <c r="AF61" i="12"/>
  <c r="AG61" i="12" s="1"/>
  <c r="AH61" i="12" s="1"/>
  <c r="V62" i="12" s="1"/>
  <c r="K491" i="17" l="1"/>
  <c r="G465" i="19"/>
  <c r="U465" i="19" s="1"/>
  <c r="L492" i="20"/>
  <c r="J492" i="20"/>
  <c r="K492" i="20" s="1"/>
  <c r="P492" i="20" s="1"/>
  <c r="O492" i="20"/>
  <c r="M492" i="20"/>
  <c r="I492" i="20"/>
  <c r="P491" i="17"/>
  <c r="Q491" i="17" s="1"/>
  <c r="R491" i="17" s="1"/>
  <c r="S491" i="17" s="1"/>
  <c r="H465" i="19"/>
  <c r="X464" i="19"/>
  <c r="Y464" i="19"/>
  <c r="AI480" i="16"/>
  <c r="AK480" i="16" s="1"/>
  <c r="V481" i="16"/>
  <c r="X57" i="14"/>
  <c r="AJ60" i="10"/>
  <c r="W60" i="10"/>
  <c r="AN59" i="10"/>
  <c r="AL59" i="10"/>
  <c r="AM59" i="10" s="1"/>
  <c r="AI61" i="11"/>
  <c r="AK61" i="11" s="1"/>
  <c r="V62" i="11"/>
  <c r="AI61" i="12"/>
  <c r="AK61" i="12" s="1"/>
  <c r="AJ62" i="12"/>
  <c r="W62" i="12"/>
  <c r="Z59" i="14"/>
  <c r="G492" i="17" l="1"/>
  <c r="T491" i="17"/>
  <c r="V491" i="17" s="1"/>
  <c r="N492" i="20"/>
  <c r="Q492" i="20" s="1"/>
  <c r="R492" i="20" s="1"/>
  <c r="S492" i="20" s="1"/>
  <c r="M465" i="19"/>
  <c r="L465" i="19"/>
  <c r="O465" i="19"/>
  <c r="J465" i="19"/>
  <c r="I465" i="19"/>
  <c r="AJ481" i="16"/>
  <c r="W478" i="14"/>
  <c r="W481" i="16"/>
  <c r="AN480" i="16"/>
  <c r="AL480" i="16"/>
  <c r="AM480" i="16" s="1"/>
  <c r="AD60" i="10"/>
  <c r="AA60" i="10"/>
  <c r="Y60" i="10"/>
  <c r="Z60" i="10" s="1"/>
  <c r="AE60" i="10" s="1"/>
  <c r="AB60" i="10"/>
  <c r="X60" i="10"/>
  <c r="AJ62" i="11"/>
  <c r="W62" i="11"/>
  <c r="Y59" i="14"/>
  <c r="AL61" i="11"/>
  <c r="AM61" i="11" s="1"/>
  <c r="AN61" i="11"/>
  <c r="AL61" i="12"/>
  <c r="AM61" i="12" s="1"/>
  <c r="AD62" i="12"/>
  <c r="AA62" i="12"/>
  <c r="AB62" i="12"/>
  <c r="Y62" i="12"/>
  <c r="X62" i="12"/>
  <c r="T492" i="20" l="1"/>
  <c r="V492" i="20" s="1"/>
  <c r="G493" i="20"/>
  <c r="W491" i="17"/>
  <c r="X491" i="17" s="1"/>
  <c r="Y491" i="17"/>
  <c r="H492" i="17"/>
  <c r="U492" i="17"/>
  <c r="K465" i="19"/>
  <c r="P465" i="19" s="1"/>
  <c r="N465" i="19"/>
  <c r="Y481" i="16"/>
  <c r="AD481" i="16"/>
  <c r="X481" i="16"/>
  <c r="AB481" i="16"/>
  <c r="AA481" i="16"/>
  <c r="AF60" i="10"/>
  <c r="AG60" i="10" s="1"/>
  <c r="AH60" i="10" s="1"/>
  <c r="AC60" i="10"/>
  <c r="X62" i="11"/>
  <c r="Y62" i="11"/>
  <c r="AB62" i="11"/>
  <c r="AA62" i="11"/>
  <c r="AD62" i="11"/>
  <c r="Z62" i="12"/>
  <c r="AC62" i="12"/>
  <c r="AE62" i="12"/>
  <c r="AF62" i="12" s="1"/>
  <c r="AG62" i="12" s="1"/>
  <c r="AH62" i="12" s="1"/>
  <c r="V63" i="12" s="1"/>
  <c r="U493" i="20" l="1"/>
  <c r="H493" i="20"/>
  <c r="Q465" i="19"/>
  <c r="R465" i="19" s="1"/>
  <c r="S465" i="19" s="1"/>
  <c r="T465" i="19" s="1"/>
  <c r="V465" i="19" s="1"/>
  <c r="W465" i="19" s="1"/>
  <c r="O492" i="17"/>
  <c r="M492" i="17"/>
  <c r="I492" i="17"/>
  <c r="L492" i="17"/>
  <c r="N492" i="17" s="1"/>
  <c r="J492" i="17"/>
  <c r="K492" i="17" s="1"/>
  <c r="P492" i="17" s="1"/>
  <c r="W492" i="20"/>
  <c r="X492" i="20" s="1"/>
  <c r="Y492" i="20"/>
  <c r="AC481" i="16"/>
  <c r="Z481" i="16"/>
  <c r="AE481" i="16" s="1"/>
  <c r="AF481" i="16" s="1"/>
  <c r="AG481" i="16" s="1"/>
  <c r="AH481" i="16" s="1"/>
  <c r="V61" i="10"/>
  <c r="AI60" i="10"/>
  <c r="AK60" i="10" s="1"/>
  <c r="AC62" i="11"/>
  <c r="Z62" i="11"/>
  <c r="AE62" i="11" s="1"/>
  <c r="AF62" i="11" s="1"/>
  <c r="AG62" i="11" s="1"/>
  <c r="AH62" i="11" s="1"/>
  <c r="AI62" i="12"/>
  <c r="AK62" i="12" s="1"/>
  <c r="Q492" i="17" l="1"/>
  <c r="R492" i="17" s="1"/>
  <c r="S492" i="17" s="1"/>
  <c r="G466" i="19"/>
  <c r="U466" i="19" s="1"/>
  <c r="M493" i="20"/>
  <c r="L493" i="20"/>
  <c r="N493" i="20" s="1"/>
  <c r="I493" i="20"/>
  <c r="O493" i="20"/>
  <c r="J493" i="20"/>
  <c r="K493" i="20" s="1"/>
  <c r="P493" i="20" s="1"/>
  <c r="Q493" i="20" s="1"/>
  <c r="R493" i="20" s="1"/>
  <c r="S493" i="20" s="1"/>
  <c r="T493" i="20" s="1"/>
  <c r="V493" i="20" s="1"/>
  <c r="H466" i="19"/>
  <c r="Y465" i="19"/>
  <c r="X465" i="19"/>
  <c r="V482" i="16"/>
  <c r="AI481" i="16"/>
  <c r="AK481" i="16" s="1"/>
  <c r="AJ61" i="10"/>
  <c r="W61" i="10"/>
  <c r="X58" i="14"/>
  <c r="AN60" i="10"/>
  <c r="AL60" i="10"/>
  <c r="AM60" i="10" s="1"/>
  <c r="V63" i="11"/>
  <c r="AI62" i="11"/>
  <c r="AK62" i="11" s="1"/>
  <c r="AL62" i="12"/>
  <c r="AM62" i="12" s="1"/>
  <c r="Z60" i="14"/>
  <c r="AJ63" i="12"/>
  <c r="W63" i="12"/>
  <c r="Y493" i="20" l="1"/>
  <c r="AB6" i="20" s="1"/>
  <c r="W493" i="20"/>
  <c r="X493" i="20" s="1"/>
  <c r="T492" i="17"/>
  <c r="V492" i="17" s="1"/>
  <c r="G493" i="17"/>
  <c r="O466" i="19"/>
  <c r="J466" i="19"/>
  <c r="I466" i="19"/>
  <c r="M466" i="19"/>
  <c r="L466" i="19"/>
  <c r="AL481" i="16"/>
  <c r="AM481" i="16" s="1"/>
  <c r="AN481" i="16"/>
  <c r="AJ482" i="16"/>
  <c r="W479" i="14"/>
  <c r="W482" i="16"/>
  <c r="Y61" i="10"/>
  <c r="Z61" i="10" s="1"/>
  <c r="AE61" i="10" s="1"/>
  <c r="X61" i="10"/>
  <c r="AB61" i="10"/>
  <c r="AA61" i="10"/>
  <c r="AD61" i="10"/>
  <c r="AL62" i="11"/>
  <c r="AM62" i="11" s="1"/>
  <c r="AN62" i="11"/>
  <c r="AJ63" i="11"/>
  <c r="Y60" i="14"/>
  <c r="W63" i="11"/>
  <c r="X63" i="12"/>
  <c r="Y63" i="12"/>
  <c r="AB63" i="12"/>
  <c r="AA63" i="12"/>
  <c r="AD63" i="12"/>
  <c r="U493" i="17" l="1"/>
  <c r="H493" i="17"/>
  <c r="Y492" i="17"/>
  <c r="W492" i="17"/>
  <c r="X492" i="17" s="1"/>
  <c r="D7" i="14"/>
  <c r="AB7" i="20"/>
  <c r="AB11" i="20"/>
  <c r="K466" i="19"/>
  <c r="P466" i="19" s="1"/>
  <c r="N466" i="19"/>
  <c r="X482" i="16"/>
  <c r="AB482" i="16"/>
  <c r="AA482" i="16"/>
  <c r="AC482" i="16" s="1"/>
  <c r="AD482" i="16"/>
  <c r="Y482" i="16"/>
  <c r="Z482" i="16" s="1"/>
  <c r="AC61" i="10"/>
  <c r="AF61" i="10" s="1"/>
  <c r="AG61" i="10" s="1"/>
  <c r="AH61" i="10" s="1"/>
  <c r="AD63" i="11"/>
  <c r="AB63" i="11"/>
  <c r="Y63" i="11"/>
  <c r="AA63" i="11"/>
  <c r="AC63" i="11" s="1"/>
  <c r="X63" i="11"/>
  <c r="AC63" i="12"/>
  <c r="Z63" i="12"/>
  <c r="AE63" i="12" s="1"/>
  <c r="AF63" i="12" s="1"/>
  <c r="AG63" i="12" s="1"/>
  <c r="AH63" i="12" s="1"/>
  <c r="V64" i="12" s="1"/>
  <c r="Q466" i="19" l="1"/>
  <c r="R466" i="19" s="1"/>
  <c r="S466" i="19" s="1"/>
  <c r="M493" i="17"/>
  <c r="O493" i="17"/>
  <c r="I493" i="17"/>
  <c r="J493" i="17"/>
  <c r="L493" i="17"/>
  <c r="N493" i="17" s="1"/>
  <c r="T466" i="19"/>
  <c r="V466" i="19" s="1"/>
  <c r="W466" i="19" s="1"/>
  <c r="G467" i="19"/>
  <c r="U467" i="19" s="1"/>
  <c r="AE482" i="16"/>
  <c r="AF482" i="16"/>
  <c r="AG482" i="16" s="1"/>
  <c r="AH482" i="16" s="1"/>
  <c r="V62" i="10"/>
  <c r="AI61" i="10"/>
  <c r="AK61" i="10" s="1"/>
  <c r="Z63" i="11"/>
  <c r="AE63" i="11" s="1"/>
  <c r="AF63" i="11" s="1"/>
  <c r="AG63" i="11" s="1"/>
  <c r="AH63" i="11" s="1"/>
  <c r="AI63" i="12"/>
  <c r="AK63" i="12" s="1"/>
  <c r="K493" i="17" l="1"/>
  <c r="P493" i="17" s="1"/>
  <c r="Q493" i="17" s="1"/>
  <c r="R493" i="17" s="1"/>
  <c r="S493" i="17" s="1"/>
  <c r="T493" i="17" s="1"/>
  <c r="V493" i="17" s="1"/>
  <c r="H467" i="19"/>
  <c r="X466" i="19"/>
  <c r="Y466" i="19"/>
  <c r="V483" i="16"/>
  <c r="AI482" i="16"/>
  <c r="AK482" i="16" s="1"/>
  <c r="AL61" i="10"/>
  <c r="AM61" i="10" s="1"/>
  <c r="AN61" i="10"/>
  <c r="AJ62" i="10"/>
  <c r="W62" i="10"/>
  <c r="X59" i="14"/>
  <c r="V64" i="11"/>
  <c r="AI63" i="11"/>
  <c r="AK63" i="11" s="1"/>
  <c r="AL63" i="12"/>
  <c r="AM63" i="12" s="1"/>
  <c r="AJ64" i="12"/>
  <c r="Z61" i="14"/>
  <c r="W64" i="12"/>
  <c r="Y493" i="17" l="1"/>
  <c r="AB6" i="17" s="1"/>
  <c r="W493" i="17"/>
  <c r="X493" i="17" s="1"/>
  <c r="O467" i="19"/>
  <c r="M467" i="19"/>
  <c r="J467" i="19"/>
  <c r="K467" i="19" s="1"/>
  <c r="P467" i="19" s="1"/>
  <c r="L467" i="19"/>
  <c r="I467" i="19"/>
  <c r="AL482" i="16"/>
  <c r="AM482" i="16" s="1"/>
  <c r="AN482" i="16"/>
  <c r="AJ483" i="16"/>
  <c r="W480" i="14"/>
  <c r="W483" i="16"/>
  <c r="AD62" i="10"/>
  <c r="AB62" i="10"/>
  <c r="X62" i="10"/>
  <c r="Y62" i="10"/>
  <c r="Z62" i="10" s="1"/>
  <c r="AA62" i="10"/>
  <c r="AN63" i="11"/>
  <c r="AL63" i="11"/>
  <c r="AM63" i="11" s="1"/>
  <c r="Y61" i="14"/>
  <c r="AJ64" i="11"/>
  <c r="W64" i="11"/>
  <c r="AA64" i="12"/>
  <c r="X64" i="12"/>
  <c r="AB64" i="12"/>
  <c r="Y64" i="12"/>
  <c r="AD64" i="12"/>
  <c r="N467" i="19" l="1"/>
  <c r="Q467" i="19" s="1"/>
  <c r="R467" i="19" s="1"/>
  <c r="S467" i="19" s="1"/>
  <c r="AB11" i="17"/>
  <c r="AB7" i="17"/>
  <c r="D4" i="14"/>
  <c r="AA483" i="16"/>
  <c r="AD483" i="16"/>
  <c r="X483" i="16"/>
  <c r="Y483" i="16"/>
  <c r="AB483" i="16"/>
  <c r="AC62" i="10"/>
  <c r="AE62" i="10"/>
  <c r="AB64" i="11"/>
  <c r="AA64" i="11"/>
  <c r="Y64" i="11"/>
  <c r="Z64" i="11" s="1"/>
  <c r="X64" i="11"/>
  <c r="AD64" i="11"/>
  <c r="Z64" i="12"/>
  <c r="AE64" i="12"/>
  <c r="AC64" i="12"/>
  <c r="T467" i="19" l="1"/>
  <c r="V467" i="19" s="1"/>
  <c r="W467" i="19" s="1"/>
  <c r="G468" i="19"/>
  <c r="U468" i="19" s="1"/>
  <c r="Y467" i="19"/>
  <c r="X467" i="19"/>
  <c r="AC483" i="16"/>
  <c r="Z483" i="16"/>
  <c r="AE483" i="16" s="1"/>
  <c r="AF483" i="16" s="1"/>
  <c r="AG483" i="16" s="1"/>
  <c r="AH483" i="16" s="1"/>
  <c r="AF62" i="10"/>
  <c r="AG62" i="10" s="1"/>
  <c r="AH62" i="10" s="1"/>
  <c r="AC64" i="11"/>
  <c r="AE64" i="11"/>
  <c r="AF64" i="11" s="1"/>
  <c r="AG64" i="11" s="1"/>
  <c r="AH64" i="11" s="1"/>
  <c r="AF64" i="12"/>
  <c r="AG64" i="12" s="1"/>
  <c r="AH64" i="12" s="1"/>
  <c r="V65" i="12" s="1"/>
  <c r="H468" i="19" l="1"/>
  <c r="O468" i="19"/>
  <c r="L468" i="19"/>
  <c r="J468" i="19"/>
  <c r="K468" i="19" s="1"/>
  <c r="P468" i="19" s="1"/>
  <c r="M468" i="19"/>
  <c r="I468" i="19"/>
  <c r="AI483" i="16"/>
  <c r="AK483" i="16" s="1"/>
  <c r="V484" i="16"/>
  <c r="AI62" i="10"/>
  <c r="AK62" i="10" s="1"/>
  <c r="V63" i="10"/>
  <c r="V65" i="11"/>
  <c r="AI64" i="11"/>
  <c r="AK64" i="11" s="1"/>
  <c r="AI64" i="12"/>
  <c r="AK64" i="12" s="1"/>
  <c r="N468" i="19" l="1"/>
  <c r="Q468" i="19"/>
  <c r="R468" i="19" s="1"/>
  <c r="AJ484" i="16"/>
  <c r="W484" i="16"/>
  <c r="W481" i="14"/>
  <c r="AL483" i="16"/>
  <c r="AM483" i="16" s="1"/>
  <c r="AN483" i="16"/>
  <c r="AJ63" i="10"/>
  <c r="X60" i="14"/>
  <c r="W63" i="10"/>
  <c r="AL62" i="10"/>
  <c r="AM62" i="10" s="1"/>
  <c r="AN62" i="10"/>
  <c r="AN64" i="11"/>
  <c r="AL64" i="11"/>
  <c r="AM64" i="11" s="1"/>
  <c r="AJ65" i="11"/>
  <c r="W65" i="11"/>
  <c r="Y62" i="14"/>
  <c r="AL64" i="12"/>
  <c r="AM64" i="12" s="1"/>
  <c r="AJ65" i="12"/>
  <c r="Z62" i="14"/>
  <c r="W65" i="12"/>
  <c r="S468" i="19" l="1"/>
  <c r="T468" i="19" s="1"/>
  <c r="V468" i="19" s="1"/>
  <c r="W468" i="19" s="1"/>
  <c r="Y484" i="16"/>
  <c r="X484" i="16"/>
  <c r="AB484" i="16"/>
  <c r="AD484" i="16"/>
  <c r="AA484" i="16"/>
  <c r="AD63" i="10"/>
  <c r="AB63" i="10"/>
  <c r="Y63" i="10"/>
  <c r="AA63" i="10"/>
  <c r="AC63" i="10" s="1"/>
  <c r="X63" i="10"/>
  <c r="Y65" i="11"/>
  <c r="AD65" i="11"/>
  <c r="X65" i="11"/>
  <c r="AB65" i="11"/>
  <c r="AA65" i="11"/>
  <c r="AB65" i="12"/>
  <c r="X65" i="12"/>
  <c r="AA65" i="12"/>
  <c r="AD65" i="12"/>
  <c r="Y65" i="12"/>
  <c r="X468" i="19" l="1"/>
  <c r="Y468" i="19"/>
  <c r="G469" i="19"/>
  <c r="U469" i="19" s="1"/>
  <c r="AC484" i="16"/>
  <c r="Z484" i="16"/>
  <c r="AE484" i="16" s="1"/>
  <c r="AF484" i="16" s="1"/>
  <c r="AG484" i="16" s="1"/>
  <c r="AH484" i="16" s="1"/>
  <c r="Z63" i="10"/>
  <c r="AE63" i="10"/>
  <c r="AF63" i="10" s="1"/>
  <c r="AG63" i="10" s="1"/>
  <c r="AH63" i="10" s="1"/>
  <c r="AC65" i="11"/>
  <c r="Z65" i="11"/>
  <c r="AE65" i="11"/>
  <c r="AF65" i="11" s="1"/>
  <c r="AG65" i="11" s="1"/>
  <c r="AH65" i="11" s="1"/>
  <c r="AC65" i="12"/>
  <c r="Z65" i="12"/>
  <c r="AE65" i="12" s="1"/>
  <c r="H469" i="19" l="1"/>
  <c r="V485" i="16"/>
  <c r="AI484" i="16"/>
  <c r="AK484" i="16" s="1"/>
  <c r="V64" i="10"/>
  <c r="AI63" i="10"/>
  <c r="AK63" i="10" s="1"/>
  <c r="V66" i="11"/>
  <c r="AI65" i="11"/>
  <c r="AK65" i="11" s="1"/>
  <c r="AF65" i="12"/>
  <c r="AG65" i="12" s="1"/>
  <c r="AH65" i="12" s="1"/>
  <c r="V66" i="12" s="1"/>
  <c r="I469" i="19" l="1"/>
  <c r="J469" i="19"/>
  <c r="K469" i="19" s="1"/>
  <c r="M469" i="19"/>
  <c r="O469" i="19"/>
  <c r="P469" i="19" s="1"/>
  <c r="L469" i="19"/>
  <c r="AN484" i="16"/>
  <c r="AL484" i="16"/>
  <c r="AM484" i="16" s="1"/>
  <c r="AJ485" i="16"/>
  <c r="W482" i="14"/>
  <c r="W485" i="16"/>
  <c r="AN63" i="10"/>
  <c r="AL63" i="10"/>
  <c r="AM63" i="10" s="1"/>
  <c r="W64" i="10"/>
  <c r="AJ64" i="10"/>
  <c r="X61" i="14"/>
  <c r="AL65" i="11"/>
  <c r="AM65" i="11" s="1"/>
  <c r="AN65" i="11"/>
  <c r="AJ66" i="11"/>
  <c r="Y63" i="14"/>
  <c r="W66" i="11"/>
  <c r="AI65" i="12"/>
  <c r="AK65" i="12" s="1"/>
  <c r="AJ66" i="12"/>
  <c r="W66" i="12"/>
  <c r="Z63" i="14"/>
  <c r="N469" i="19" l="1"/>
  <c r="Q469" i="19" s="1"/>
  <c r="R469" i="19" s="1"/>
  <c r="S469" i="19" s="1"/>
  <c r="X485" i="16"/>
  <c r="AB485" i="16"/>
  <c r="AA485" i="16"/>
  <c r="AC485" i="16" s="1"/>
  <c r="AD485" i="16"/>
  <c r="Y485" i="16"/>
  <c r="Z485" i="16" s="1"/>
  <c r="AB64" i="10"/>
  <c r="X64" i="10"/>
  <c r="Y64" i="10"/>
  <c r="AA64" i="10"/>
  <c r="AD64" i="10"/>
  <c r="AD66" i="11"/>
  <c r="X66" i="11"/>
  <c r="AB66" i="11"/>
  <c r="Y66" i="11"/>
  <c r="Z66" i="11" s="1"/>
  <c r="AE66" i="11" s="1"/>
  <c r="AA66" i="11"/>
  <c r="AL65" i="12"/>
  <c r="AM65" i="12" s="1"/>
  <c r="AA66" i="12"/>
  <c r="Y66" i="12"/>
  <c r="X66" i="12"/>
  <c r="AD66" i="12"/>
  <c r="AB66" i="12"/>
  <c r="T469" i="19" l="1"/>
  <c r="V469" i="19" s="1"/>
  <c r="W469" i="19" s="1"/>
  <c r="G470" i="19"/>
  <c r="U470" i="19" s="1"/>
  <c r="AE485" i="16"/>
  <c r="AF485" i="16"/>
  <c r="AG485" i="16" s="1"/>
  <c r="AH485" i="16" s="1"/>
  <c r="AC64" i="10"/>
  <c r="Z64" i="10"/>
  <c r="AE64" i="10" s="1"/>
  <c r="AC66" i="11"/>
  <c r="AF66" i="11" s="1"/>
  <c r="AG66" i="11" s="1"/>
  <c r="AH66" i="11" s="1"/>
  <c r="Z66" i="12"/>
  <c r="AE66" i="12" s="1"/>
  <c r="AC66" i="12"/>
  <c r="H470" i="19" l="1"/>
  <c r="X469" i="19"/>
  <c r="Y469" i="19"/>
  <c r="V486" i="16"/>
  <c r="AI485" i="16"/>
  <c r="AK485" i="16" s="1"/>
  <c r="AF64" i="10"/>
  <c r="AG64" i="10" s="1"/>
  <c r="AH64" i="10" s="1"/>
  <c r="V67" i="11"/>
  <c r="AI66" i="11"/>
  <c r="AK66" i="11" s="1"/>
  <c r="AJ67" i="11"/>
  <c r="W67" i="11"/>
  <c r="Y64" i="14"/>
  <c r="AL66" i="11"/>
  <c r="AM66" i="11" s="1"/>
  <c r="AN66" i="11"/>
  <c r="AF66" i="12"/>
  <c r="AG66" i="12" s="1"/>
  <c r="AH66" i="12" s="1"/>
  <c r="V67" i="12" s="1"/>
  <c r="I470" i="19" l="1"/>
  <c r="L470" i="19"/>
  <c r="J470" i="19"/>
  <c r="K470" i="19" s="1"/>
  <c r="P470" i="19" s="1"/>
  <c r="O470" i="19"/>
  <c r="M470" i="19"/>
  <c r="AL485" i="16"/>
  <c r="AM485" i="16" s="1"/>
  <c r="AN485" i="16"/>
  <c r="AJ486" i="16"/>
  <c r="W483" i="14"/>
  <c r="W486" i="16"/>
  <c r="V65" i="10"/>
  <c r="AI64" i="10"/>
  <c r="AK64" i="10" s="1"/>
  <c r="X67" i="11"/>
  <c r="AD67" i="11"/>
  <c r="Y67" i="11"/>
  <c r="AA67" i="11"/>
  <c r="AB67" i="11"/>
  <c r="AI66" i="12"/>
  <c r="AK66" i="12" s="1"/>
  <c r="N470" i="19" l="1"/>
  <c r="Q470" i="19" s="1"/>
  <c r="R470" i="19" s="1"/>
  <c r="Y486" i="16"/>
  <c r="AB486" i="16"/>
  <c r="X486" i="16"/>
  <c r="AD486" i="16"/>
  <c r="AA486" i="16"/>
  <c r="AJ65" i="10"/>
  <c r="W65" i="10"/>
  <c r="X62" i="14"/>
  <c r="AN64" i="10"/>
  <c r="AL64" i="10"/>
  <c r="AM64" i="10" s="1"/>
  <c r="AC67" i="11"/>
  <c r="Z67" i="11"/>
  <c r="AE67" i="11"/>
  <c r="AF67" i="11" s="1"/>
  <c r="AG67" i="11" s="1"/>
  <c r="AH67" i="11" s="1"/>
  <c r="AL66" i="12"/>
  <c r="AM66" i="12" s="1"/>
  <c r="AJ67" i="12"/>
  <c r="W67" i="12"/>
  <c r="Z64" i="14"/>
  <c r="S470" i="19" l="1"/>
  <c r="T470" i="19" s="1"/>
  <c r="V470" i="19" s="1"/>
  <c r="W470" i="19" s="1"/>
  <c r="AC486" i="16"/>
  <c r="Z486" i="16"/>
  <c r="AE486" i="16"/>
  <c r="AF486" i="16" s="1"/>
  <c r="AG486" i="16" s="1"/>
  <c r="AH486" i="16" s="1"/>
  <c r="X65" i="10"/>
  <c r="Y65" i="10"/>
  <c r="AA65" i="10"/>
  <c r="AB65" i="10"/>
  <c r="AD65" i="10"/>
  <c r="V68" i="11"/>
  <c r="AI67" i="11"/>
  <c r="AK67" i="11" s="1"/>
  <c r="AA67" i="12"/>
  <c r="Y67" i="12"/>
  <c r="AD67" i="12"/>
  <c r="AB67" i="12"/>
  <c r="X67" i="12"/>
  <c r="X470" i="19" l="1"/>
  <c r="Y470" i="19"/>
  <c r="G471" i="19"/>
  <c r="U471" i="19" s="1"/>
  <c r="V487" i="16"/>
  <c r="AI486" i="16"/>
  <c r="AK486" i="16" s="1"/>
  <c r="AC65" i="10"/>
  <c r="Z65" i="10"/>
  <c r="AE65" i="10" s="1"/>
  <c r="AF65" i="10" s="1"/>
  <c r="AG65" i="10" s="1"/>
  <c r="AH65" i="10" s="1"/>
  <c r="AN67" i="11"/>
  <c r="AL67" i="11"/>
  <c r="AM67" i="11" s="1"/>
  <c r="AJ68" i="11"/>
  <c r="Y65" i="14"/>
  <c r="W68" i="11"/>
  <c r="Z67" i="12"/>
  <c r="AE67" i="12" s="1"/>
  <c r="AC67" i="12"/>
  <c r="H471" i="19" l="1"/>
  <c r="AL486" i="16"/>
  <c r="AM486" i="16" s="1"/>
  <c r="AN486" i="16"/>
  <c r="AJ487" i="16"/>
  <c r="W487" i="16"/>
  <c r="W484" i="14"/>
  <c r="V66" i="10"/>
  <c r="AI65" i="10"/>
  <c r="AK65" i="10" s="1"/>
  <c r="AA68" i="11"/>
  <c r="AB68" i="11"/>
  <c r="X68" i="11"/>
  <c r="AD68" i="11"/>
  <c r="Y68" i="11"/>
  <c r="AF67" i="12"/>
  <c r="AG67" i="12" s="1"/>
  <c r="AH67" i="12" s="1"/>
  <c r="V68" i="12" s="1"/>
  <c r="J471" i="19" l="1"/>
  <c r="L471" i="19"/>
  <c r="O471" i="19"/>
  <c r="M471" i="19"/>
  <c r="I471" i="19"/>
  <c r="AB487" i="16"/>
  <c r="AD487" i="16"/>
  <c r="Y487" i="16"/>
  <c r="Z487" i="16" s="1"/>
  <c r="AA487" i="16"/>
  <c r="AC487" i="16" s="1"/>
  <c r="X487" i="16"/>
  <c r="AL65" i="10"/>
  <c r="AM65" i="10" s="1"/>
  <c r="AN65" i="10"/>
  <c r="AJ66" i="10"/>
  <c r="W66" i="10"/>
  <c r="X63" i="14"/>
  <c r="Z68" i="11"/>
  <c r="AC68" i="11"/>
  <c r="AE68" i="11"/>
  <c r="AI67" i="12"/>
  <c r="AK67" i="12" s="1"/>
  <c r="AJ68" i="12"/>
  <c r="Z65" i="14"/>
  <c r="W68" i="12"/>
  <c r="N471" i="19" l="1"/>
  <c r="K471" i="19"/>
  <c r="P471" i="19" s="1"/>
  <c r="AE487" i="16"/>
  <c r="AF487" i="16" s="1"/>
  <c r="AG487" i="16" s="1"/>
  <c r="AH487" i="16" s="1"/>
  <c r="AD66" i="10"/>
  <c r="AA66" i="10"/>
  <c r="AB66" i="10"/>
  <c r="X66" i="10"/>
  <c r="Y66" i="10"/>
  <c r="AF68" i="11"/>
  <c r="AG68" i="11" s="1"/>
  <c r="AH68" i="11" s="1"/>
  <c r="AL67" i="12"/>
  <c r="AM67" i="12" s="1"/>
  <c r="Y68" i="12"/>
  <c r="X68" i="12"/>
  <c r="AD68" i="12"/>
  <c r="AB68" i="12"/>
  <c r="AA68" i="12"/>
  <c r="Q471" i="19" l="1"/>
  <c r="R471" i="19" s="1"/>
  <c r="S471" i="19" s="1"/>
  <c r="V488" i="16"/>
  <c r="AI487" i="16"/>
  <c r="AK487" i="16" s="1"/>
  <c r="AC66" i="10"/>
  <c r="Z66" i="10"/>
  <c r="AE66" i="10" s="1"/>
  <c r="AF66" i="10" s="1"/>
  <c r="AG66" i="10" s="1"/>
  <c r="AH66" i="10" s="1"/>
  <c r="V69" i="11"/>
  <c r="AI68" i="11"/>
  <c r="AK68" i="11" s="1"/>
  <c r="AC68" i="12"/>
  <c r="Z68" i="12"/>
  <c r="AE68" i="12" s="1"/>
  <c r="AF68" i="12" s="1"/>
  <c r="AG68" i="12" s="1"/>
  <c r="AH68" i="12" s="1"/>
  <c r="V69" i="12" s="1"/>
  <c r="T471" i="19" l="1"/>
  <c r="V471" i="19" s="1"/>
  <c r="W471" i="19" s="1"/>
  <c r="G472" i="19"/>
  <c r="U472" i="19" s="1"/>
  <c r="AL487" i="16"/>
  <c r="AM487" i="16" s="1"/>
  <c r="AN487" i="16"/>
  <c r="AJ488" i="16"/>
  <c r="W488" i="16"/>
  <c r="W485" i="14"/>
  <c r="V67" i="10"/>
  <c r="AI66" i="10"/>
  <c r="AK66" i="10" s="1"/>
  <c r="AN68" i="11"/>
  <c r="AL68" i="11"/>
  <c r="AM68" i="11" s="1"/>
  <c r="AJ69" i="11"/>
  <c r="W69" i="11"/>
  <c r="Y66" i="14"/>
  <c r="AI68" i="12"/>
  <c r="AK68" i="12" s="1"/>
  <c r="H472" i="19" l="1"/>
  <c r="Y471" i="19"/>
  <c r="X471" i="19"/>
  <c r="AA488" i="16"/>
  <c r="AB488" i="16"/>
  <c r="X488" i="16"/>
  <c r="Y488" i="16"/>
  <c r="Z488" i="16" s="1"/>
  <c r="AD488" i="16"/>
  <c r="AN66" i="10"/>
  <c r="AL66" i="10"/>
  <c r="AM66" i="10" s="1"/>
  <c r="AJ67" i="10"/>
  <c r="X64" i="14"/>
  <c r="W67" i="10"/>
  <c r="X69" i="11"/>
  <c r="AD69" i="11"/>
  <c r="AA69" i="11"/>
  <c r="AC69" i="11" s="1"/>
  <c r="Y69" i="11"/>
  <c r="Z69" i="11" s="1"/>
  <c r="AE69" i="11" s="1"/>
  <c r="AB69" i="11"/>
  <c r="AL68" i="12"/>
  <c r="AM68" i="12" s="1"/>
  <c r="Z66" i="14"/>
  <c r="AJ69" i="12"/>
  <c r="W69" i="12"/>
  <c r="M472" i="19" l="1"/>
  <c r="I472" i="19"/>
  <c r="O472" i="19"/>
  <c r="L472" i="19"/>
  <c r="N472" i="19" s="1"/>
  <c r="J472" i="19"/>
  <c r="AE488" i="16"/>
  <c r="AC488" i="16"/>
  <c r="Y67" i="10"/>
  <c r="Z67" i="10" s="1"/>
  <c r="AE67" i="10" s="1"/>
  <c r="AF67" i="10" s="1"/>
  <c r="AG67" i="10" s="1"/>
  <c r="AH67" i="10" s="1"/>
  <c r="AA67" i="10"/>
  <c r="AC67" i="10" s="1"/>
  <c r="AD67" i="10"/>
  <c r="X67" i="10"/>
  <c r="AB67" i="10"/>
  <c r="AF69" i="11"/>
  <c r="AG69" i="11" s="1"/>
  <c r="AH69" i="11" s="1"/>
  <c r="AA69" i="12"/>
  <c r="AB69" i="12"/>
  <c r="Y69" i="12"/>
  <c r="AD69" i="12"/>
  <c r="X69" i="12"/>
  <c r="K472" i="19" l="1"/>
  <c r="P472" i="19" s="1"/>
  <c r="Q472" i="19" s="1"/>
  <c r="R472" i="19" s="1"/>
  <c r="S472" i="19" s="1"/>
  <c r="AF488" i="16"/>
  <c r="AG488" i="16" s="1"/>
  <c r="AH488" i="16" s="1"/>
  <c r="V68" i="10"/>
  <c r="AI67" i="10"/>
  <c r="AK67" i="10" s="1"/>
  <c r="V70" i="11"/>
  <c r="AI69" i="11"/>
  <c r="AK69" i="11" s="1"/>
  <c r="Z69" i="12"/>
  <c r="AE69" i="12"/>
  <c r="AC69" i="12"/>
  <c r="T472" i="19" l="1"/>
  <c r="V472" i="19" s="1"/>
  <c r="W472" i="19" s="1"/>
  <c r="G473" i="19"/>
  <c r="U473" i="19" s="1"/>
  <c r="V489" i="16"/>
  <c r="AI488" i="16"/>
  <c r="AK488" i="16" s="1"/>
  <c r="AJ68" i="10"/>
  <c r="W68" i="10"/>
  <c r="X65" i="14"/>
  <c r="AN67" i="10"/>
  <c r="AL67" i="10"/>
  <c r="AM67" i="10" s="1"/>
  <c r="AN69" i="11"/>
  <c r="AL69" i="11"/>
  <c r="AM69" i="11" s="1"/>
  <c r="AJ70" i="11"/>
  <c r="W70" i="11"/>
  <c r="Y67" i="14"/>
  <c r="AF69" i="12"/>
  <c r="AG69" i="12" s="1"/>
  <c r="AH69" i="12" s="1"/>
  <c r="V70" i="12" s="1"/>
  <c r="AI69" i="12"/>
  <c r="AK69" i="12" s="1"/>
  <c r="H473" i="19" l="1"/>
  <c r="X472" i="19"/>
  <c r="Y472" i="19"/>
  <c r="AL488" i="16"/>
  <c r="AM488" i="16" s="1"/>
  <c r="AN488" i="16"/>
  <c r="W486" i="14"/>
  <c r="W489" i="16"/>
  <c r="AJ489" i="16"/>
  <c r="AA68" i="10"/>
  <c r="X68" i="10"/>
  <c r="AB68" i="10"/>
  <c r="AD68" i="10"/>
  <c r="Y68" i="10"/>
  <c r="Z68" i="10" s="1"/>
  <c r="X70" i="11"/>
  <c r="AD70" i="11"/>
  <c r="AA70" i="11"/>
  <c r="AB70" i="11"/>
  <c r="Y70" i="11"/>
  <c r="Z70" i="11" s="1"/>
  <c r="AL69" i="12"/>
  <c r="AM69" i="12" s="1"/>
  <c r="AJ70" i="12"/>
  <c r="Z67" i="14"/>
  <c r="W70" i="12"/>
  <c r="I473" i="19" l="1"/>
  <c r="M473" i="19"/>
  <c r="L473" i="19"/>
  <c r="J473" i="19"/>
  <c r="K473" i="19" s="1"/>
  <c r="O473" i="19"/>
  <c r="AB489" i="16"/>
  <c r="AA489" i="16"/>
  <c r="Y489" i="16"/>
  <c r="X489" i="16"/>
  <c r="AD489" i="16"/>
  <c r="AC68" i="10"/>
  <c r="AE68" i="10"/>
  <c r="AC70" i="11"/>
  <c r="AE70" i="11"/>
  <c r="AF70" i="11" s="1"/>
  <c r="AG70" i="11" s="1"/>
  <c r="AH70" i="11" s="1"/>
  <c r="AB70" i="12"/>
  <c r="Y70" i="12"/>
  <c r="AD70" i="12"/>
  <c r="AA70" i="12"/>
  <c r="X70" i="12"/>
  <c r="N473" i="19" l="1"/>
  <c r="P473" i="19"/>
  <c r="Q473" i="19" s="1"/>
  <c r="R473" i="19" s="1"/>
  <c r="Z489" i="16"/>
  <c r="AC489" i="16"/>
  <c r="AE489" i="16"/>
  <c r="AF68" i="10"/>
  <c r="AG68" i="10" s="1"/>
  <c r="AH68" i="10" s="1"/>
  <c r="V71" i="11"/>
  <c r="AI70" i="11"/>
  <c r="AK70" i="11" s="1"/>
  <c r="Z70" i="12"/>
  <c r="AC70" i="12"/>
  <c r="AE70" i="12"/>
  <c r="S473" i="19" l="1"/>
  <c r="G474" i="19" s="1"/>
  <c r="U474" i="19" s="1"/>
  <c r="AF489" i="16"/>
  <c r="AG489" i="16" s="1"/>
  <c r="AH489" i="16" s="1"/>
  <c r="V69" i="10"/>
  <c r="AI68" i="10"/>
  <c r="AK68" i="10" s="1"/>
  <c r="AL70" i="11"/>
  <c r="AM70" i="11" s="1"/>
  <c r="AN70" i="11"/>
  <c r="AJ71" i="11"/>
  <c r="W71" i="11"/>
  <c r="Y68" i="14"/>
  <c r="AF70" i="12"/>
  <c r="AG70" i="12" s="1"/>
  <c r="AH70" i="12" s="1"/>
  <c r="V71" i="12" s="1"/>
  <c r="AI70" i="12"/>
  <c r="AK70" i="12" s="1"/>
  <c r="H474" i="19" l="1"/>
  <c r="T473" i="19"/>
  <c r="V473" i="19" s="1"/>
  <c r="W473" i="19" s="1"/>
  <c r="V490" i="16"/>
  <c r="AI489" i="16"/>
  <c r="AK489" i="16" s="1"/>
  <c r="AJ69" i="10"/>
  <c r="W69" i="10"/>
  <c r="X66" i="14"/>
  <c r="AN68" i="10"/>
  <c r="AL68" i="10"/>
  <c r="AM68" i="10" s="1"/>
  <c r="X71" i="11"/>
  <c r="Y71" i="11"/>
  <c r="Z71" i="11" s="1"/>
  <c r="AD71" i="11"/>
  <c r="AE71" i="11" s="1"/>
  <c r="AB71" i="11"/>
  <c r="AA71" i="11"/>
  <c r="AL70" i="12"/>
  <c r="AM70" i="12" s="1"/>
  <c r="AJ71" i="12"/>
  <c r="Z68" i="14"/>
  <c r="W71" i="12"/>
  <c r="X473" i="19" l="1"/>
  <c r="Y473" i="19"/>
  <c r="M474" i="19"/>
  <c r="L474" i="19"/>
  <c r="N474" i="19" s="1"/>
  <c r="J474" i="19"/>
  <c r="I474" i="19"/>
  <c r="O474" i="19"/>
  <c r="AL489" i="16"/>
  <c r="AM489" i="16" s="1"/>
  <c r="AN489" i="16"/>
  <c r="AJ490" i="16"/>
  <c r="W490" i="16"/>
  <c r="W487" i="14"/>
  <c r="AB69" i="10"/>
  <c r="X69" i="10"/>
  <c r="Y69" i="10"/>
  <c r="Z69" i="10" s="1"/>
  <c r="AA69" i="10"/>
  <c r="AD69" i="10"/>
  <c r="AC71" i="11"/>
  <c r="AF71" i="11" s="1"/>
  <c r="AG71" i="11" s="1"/>
  <c r="AH71" i="11" s="1"/>
  <c r="X71" i="12"/>
  <c r="AD71" i="12"/>
  <c r="Y71" i="12"/>
  <c r="AA71" i="12"/>
  <c r="AB71" i="12"/>
  <c r="P474" i="19" l="1"/>
  <c r="Q474" i="19" s="1"/>
  <c r="R474" i="19" s="1"/>
  <c r="S474" i="19" s="1"/>
  <c r="K474" i="19"/>
  <c r="X490" i="16"/>
  <c r="Y490" i="16"/>
  <c r="Z490" i="16" s="1"/>
  <c r="AE490" i="16" s="1"/>
  <c r="AA490" i="16"/>
  <c r="AB490" i="16"/>
  <c r="AD490" i="16"/>
  <c r="AC69" i="10"/>
  <c r="AE69" i="10"/>
  <c r="V72" i="11"/>
  <c r="AI71" i="11"/>
  <c r="AK71" i="11" s="1"/>
  <c r="Z71" i="12"/>
  <c r="AE71" i="12" s="1"/>
  <c r="AC71" i="12"/>
  <c r="AF71" i="12" s="1"/>
  <c r="AG71" i="12" s="1"/>
  <c r="AH71" i="12" s="1"/>
  <c r="V72" i="12" s="1"/>
  <c r="G475" i="19" l="1"/>
  <c r="U475" i="19" s="1"/>
  <c r="T474" i="19"/>
  <c r="V474" i="19" s="1"/>
  <c r="W474" i="19" s="1"/>
  <c r="X474" i="19"/>
  <c r="Y474" i="19"/>
  <c r="AC490" i="16"/>
  <c r="AF490" i="16"/>
  <c r="AG490" i="16" s="1"/>
  <c r="AH490" i="16" s="1"/>
  <c r="AF69" i="10"/>
  <c r="AG69" i="10" s="1"/>
  <c r="AH69" i="10" s="1"/>
  <c r="AN71" i="11"/>
  <c r="AL71" i="11"/>
  <c r="AM71" i="11" s="1"/>
  <c r="Y69" i="14"/>
  <c r="AJ72" i="11"/>
  <c r="W72" i="11"/>
  <c r="AI71" i="12"/>
  <c r="AK71" i="12" s="1"/>
  <c r="H475" i="19" l="1"/>
  <c r="M475" i="19"/>
  <c r="J475" i="19"/>
  <c r="L475" i="19"/>
  <c r="N475" i="19" s="1"/>
  <c r="I475" i="19"/>
  <c r="O475" i="19"/>
  <c r="AI490" i="16"/>
  <c r="AK490" i="16" s="1"/>
  <c r="V70" i="10"/>
  <c r="AI69" i="10"/>
  <c r="AK69" i="10" s="1"/>
  <c r="AD72" i="11"/>
  <c r="AB72" i="11"/>
  <c r="Y72" i="11"/>
  <c r="Z72" i="11" s="1"/>
  <c r="AE72" i="11" s="1"/>
  <c r="AA72" i="11"/>
  <c r="X72" i="11"/>
  <c r="AL71" i="12"/>
  <c r="AM71" i="12" s="1"/>
  <c r="AJ72" i="12"/>
  <c r="W72" i="12"/>
  <c r="Z69" i="14"/>
  <c r="K475" i="19" l="1"/>
  <c r="P475" i="19"/>
  <c r="Q475" i="19" s="1"/>
  <c r="R475" i="19" s="1"/>
  <c r="AL490" i="16"/>
  <c r="AM490" i="16" s="1"/>
  <c r="AN490" i="16"/>
  <c r="AS7" i="16" s="1"/>
  <c r="AN69" i="10"/>
  <c r="AL69" i="10"/>
  <c r="AM69" i="10" s="1"/>
  <c r="AJ70" i="10"/>
  <c r="W70" i="10"/>
  <c r="X67" i="14"/>
  <c r="AC72" i="11"/>
  <c r="AF72" i="11" s="1"/>
  <c r="AG72" i="11" s="1"/>
  <c r="AH72" i="11" s="1"/>
  <c r="AB72" i="12"/>
  <c r="Y72" i="12"/>
  <c r="X72" i="12"/>
  <c r="AA72" i="12"/>
  <c r="AD72" i="12"/>
  <c r="S475" i="19" l="1"/>
  <c r="T475" i="19" s="1"/>
  <c r="V475" i="19" s="1"/>
  <c r="W475" i="19" s="1"/>
  <c r="AA70" i="10"/>
  <c r="AB70" i="10"/>
  <c r="AD70" i="10"/>
  <c r="X70" i="10"/>
  <c r="Y70" i="10"/>
  <c r="Z70" i="10" s="1"/>
  <c r="AE70" i="10" s="1"/>
  <c r="V73" i="11"/>
  <c r="AI72" i="11"/>
  <c r="AK72" i="11" s="1"/>
  <c r="AC72" i="12"/>
  <c r="Z72" i="12"/>
  <c r="AE72" i="12" s="1"/>
  <c r="AF72" i="12" s="1"/>
  <c r="AG72" i="12" s="1"/>
  <c r="AH72" i="12" s="1"/>
  <c r="V73" i="12" s="1"/>
  <c r="Y475" i="19" l="1"/>
  <c r="X475" i="19"/>
  <c r="G476" i="19"/>
  <c r="U476" i="19" s="1"/>
  <c r="AC70" i="10"/>
  <c r="AF70" i="10" s="1"/>
  <c r="AG70" i="10" s="1"/>
  <c r="AH70" i="10" s="1"/>
  <c r="AN72" i="11"/>
  <c r="AL72" i="11"/>
  <c r="AM72" i="11" s="1"/>
  <c r="W73" i="11"/>
  <c r="AJ73" i="11"/>
  <c r="Y70" i="14"/>
  <c r="AI72" i="12"/>
  <c r="AK72" i="12" s="1"/>
  <c r="H476" i="19" l="1"/>
  <c r="V71" i="10"/>
  <c r="AI70" i="10"/>
  <c r="AK70" i="10" s="1"/>
  <c r="AA73" i="11"/>
  <c r="X73" i="11"/>
  <c r="Y73" i="11"/>
  <c r="AB73" i="11"/>
  <c r="AD73" i="11"/>
  <c r="AL72" i="12"/>
  <c r="AM72" i="12" s="1"/>
  <c r="AJ73" i="12"/>
  <c r="Z70" i="14"/>
  <c r="W73" i="12"/>
  <c r="I476" i="19" l="1"/>
  <c r="L476" i="19"/>
  <c r="J476" i="19"/>
  <c r="K476" i="19" s="1"/>
  <c r="O476" i="19"/>
  <c r="M476" i="19"/>
  <c r="AN70" i="10"/>
  <c r="AL70" i="10"/>
  <c r="AM70" i="10" s="1"/>
  <c r="AJ71" i="10"/>
  <c r="W71" i="10"/>
  <c r="X68" i="14"/>
  <c r="Z73" i="11"/>
  <c r="AE73" i="11"/>
  <c r="AC73" i="11"/>
  <c r="AD73" i="12"/>
  <c r="AB73" i="12"/>
  <c r="X73" i="12"/>
  <c r="AA73" i="12"/>
  <c r="Y73" i="12"/>
  <c r="P476" i="19" l="1"/>
  <c r="N476" i="19"/>
  <c r="Q476" i="19" s="1"/>
  <c r="R476" i="19" s="1"/>
  <c r="S476" i="19" s="1"/>
  <c r="X71" i="10"/>
  <c r="AD71" i="10"/>
  <c r="Y71" i="10"/>
  <c r="AB71" i="10"/>
  <c r="AA71" i="10"/>
  <c r="AC71" i="10" s="1"/>
  <c r="AF73" i="11"/>
  <c r="AG73" i="11" s="1"/>
  <c r="AH73" i="11" s="1"/>
  <c r="AI73" i="11"/>
  <c r="AK73" i="11" s="1"/>
  <c r="V74" i="11"/>
  <c r="AC73" i="12"/>
  <c r="Z73" i="12"/>
  <c r="AE73" i="12" s="1"/>
  <c r="T476" i="19" l="1"/>
  <c r="V476" i="19" s="1"/>
  <c r="W476" i="19" s="1"/>
  <c r="G477" i="19"/>
  <c r="U477" i="19" s="1"/>
  <c r="Z71" i="10"/>
  <c r="AE71" i="10" s="1"/>
  <c r="AF71" i="10" s="1"/>
  <c r="AG71" i="10" s="1"/>
  <c r="AH71" i="10" s="1"/>
  <c r="Y71" i="14"/>
  <c r="AJ74" i="11"/>
  <c r="W74" i="11"/>
  <c r="AL73" i="11"/>
  <c r="AM73" i="11" s="1"/>
  <c r="AN73" i="11"/>
  <c r="AF73" i="12"/>
  <c r="AG73" i="12" s="1"/>
  <c r="AH73" i="12" s="1"/>
  <c r="V74" i="12" s="1"/>
  <c r="H477" i="19" l="1"/>
  <c r="X476" i="19"/>
  <c r="Y476" i="19"/>
  <c r="V72" i="10"/>
  <c r="AI71" i="10"/>
  <c r="AK71" i="10" s="1"/>
  <c r="X74" i="11"/>
  <c r="Y74" i="11"/>
  <c r="Z74" i="11" s="1"/>
  <c r="AD74" i="11"/>
  <c r="AA74" i="11"/>
  <c r="AC74" i="11" s="1"/>
  <c r="AB74" i="11"/>
  <c r="AI73" i="12"/>
  <c r="AK73" i="12" s="1"/>
  <c r="AJ74" i="12"/>
  <c r="Z71" i="14"/>
  <c r="W74" i="12"/>
  <c r="M477" i="19" l="1"/>
  <c r="O477" i="19"/>
  <c r="I477" i="19"/>
  <c r="J477" i="19"/>
  <c r="L477" i="19"/>
  <c r="AJ72" i="10"/>
  <c r="W72" i="10"/>
  <c r="X69" i="14"/>
  <c r="AL71" i="10"/>
  <c r="AM71" i="10" s="1"/>
  <c r="AN71" i="10"/>
  <c r="AE74" i="11"/>
  <c r="AF74" i="11" s="1"/>
  <c r="AG74" i="11" s="1"/>
  <c r="AH74" i="11" s="1"/>
  <c r="AL73" i="12"/>
  <c r="AM73" i="12" s="1"/>
  <c r="Y74" i="12"/>
  <c r="X74" i="12"/>
  <c r="AA74" i="12"/>
  <c r="AD74" i="12"/>
  <c r="AB74" i="12"/>
  <c r="K477" i="19" l="1"/>
  <c r="P477" i="19"/>
  <c r="N477" i="19"/>
  <c r="AA72" i="10"/>
  <c r="Y72" i="10"/>
  <c r="X72" i="10"/>
  <c r="AD72" i="10"/>
  <c r="AB72" i="10"/>
  <c r="V75" i="11"/>
  <c r="AI74" i="11"/>
  <c r="AK74" i="11" s="1"/>
  <c r="AC74" i="12"/>
  <c r="Z74" i="12"/>
  <c r="AE74" i="12" s="1"/>
  <c r="AF74" i="12" s="1"/>
  <c r="AG74" i="12" s="1"/>
  <c r="AH74" i="12" s="1"/>
  <c r="V75" i="12" s="1"/>
  <c r="Q477" i="19" l="1"/>
  <c r="R477" i="19" s="1"/>
  <c r="S477" i="19" s="1"/>
  <c r="T477" i="19" s="1"/>
  <c r="V477" i="19" s="1"/>
  <c r="W477" i="19" s="1"/>
  <c r="Z72" i="10"/>
  <c r="AE72" i="10" s="1"/>
  <c r="AF72" i="10" s="1"/>
  <c r="AG72" i="10" s="1"/>
  <c r="AH72" i="10" s="1"/>
  <c r="AC72" i="10"/>
  <c r="AL74" i="11"/>
  <c r="AM74" i="11" s="1"/>
  <c r="AN74" i="11"/>
  <c r="AJ75" i="11"/>
  <c r="W75" i="11"/>
  <c r="Y72" i="14"/>
  <c r="AI74" i="12"/>
  <c r="AK74" i="12" s="1"/>
  <c r="G478" i="19" l="1"/>
  <c r="U478" i="19" s="1"/>
  <c r="X477" i="19"/>
  <c r="Y477" i="19"/>
  <c r="V73" i="10"/>
  <c r="AI72" i="10"/>
  <c r="AK72" i="10" s="1"/>
  <c r="AD75" i="11"/>
  <c r="X75" i="11"/>
  <c r="AA75" i="11"/>
  <c r="AB75" i="11"/>
  <c r="Y75" i="11"/>
  <c r="AL74" i="12"/>
  <c r="AM74" i="12" s="1"/>
  <c r="AJ75" i="12"/>
  <c r="Z72" i="14"/>
  <c r="W75" i="12"/>
  <c r="H478" i="19" l="1"/>
  <c r="O478" i="19"/>
  <c r="J478" i="19"/>
  <c r="L478" i="19"/>
  <c r="I478" i="19"/>
  <c r="M478" i="19"/>
  <c r="AL72" i="10"/>
  <c r="AM72" i="10" s="1"/>
  <c r="AN72" i="10"/>
  <c r="AJ73" i="10"/>
  <c r="W73" i="10"/>
  <c r="X70" i="14"/>
  <c r="AC75" i="11"/>
  <c r="Z75" i="11"/>
  <c r="AE75" i="11" s="1"/>
  <c r="AF75" i="11" s="1"/>
  <c r="AG75" i="11" s="1"/>
  <c r="AH75" i="11" s="1"/>
  <c r="AA75" i="12"/>
  <c r="AD75" i="12"/>
  <c r="X75" i="12"/>
  <c r="Y75" i="12"/>
  <c r="Z75" i="12" s="1"/>
  <c r="AB75" i="12"/>
  <c r="N478" i="19" l="1"/>
  <c r="K478" i="19"/>
  <c r="P478" i="19"/>
  <c r="Q478" i="19" s="1"/>
  <c r="R478" i="19" s="1"/>
  <c r="AD73" i="10"/>
  <c r="AA73" i="10"/>
  <c r="AB73" i="10"/>
  <c r="X73" i="10"/>
  <c r="Y73" i="10"/>
  <c r="V76" i="11"/>
  <c r="AI75" i="11"/>
  <c r="AK75" i="11" s="1"/>
  <c r="AE75" i="12"/>
  <c r="AC75" i="12"/>
  <c r="S478" i="19" l="1"/>
  <c r="T478" i="19" s="1"/>
  <c r="V478" i="19" s="1"/>
  <c r="W478" i="19" s="1"/>
  <c r="AC73" i="10"/>
  <c r="Z73" i="10"/>
  <c r="AE73" i="10" s="1"/>
  <c r="AF73" i="10" s="1"/>
  <c r="AG73" i="10" s="1"/>
  <c r="AH73" i="10" s="1"/>
  <c r="AN75" i="11"/>
  <c r="AL75" i="11"/>
  <c r="AM75" i="11" s="1"/>
  <c r="AJ76" i="11"/>
  <c r="Y73" i="14"/>
  <c r="W76" i="11"/>
  <c r="AF75" i="12"/>
  <c r="AG75" i="12" s="1"/>
  <c r="AH75" i="12" s="1"/>
  <c r="V76" i="12" s="1"/>
  <c r="X478" i="19" l="1"/>
  <c r="Y478" i="19"/>
  <c r="G479" i="19"/>
  <c r="U479" i="19" s="1"/>
  <c r="V74" i="10"/>
  <c r="AI73" i="10"/>
  <c r="AK73" i="10" s="1"/>
  <c r="AD76" i="11"/>
  <c r="X76" i="11"/>
  <c r="AB76" i="11"/>
  <c r="Y76" i="11"/>
  <c r="AA76" i="11"/>
  <c r="AI75" i="12"/>
  <c r="AK75" i="12" s="1"/>
  <c r="H479" i="19" l="1"/>
  <c r="AN73" i="10"/>
  <c r="AL73" i="10"/>
  <c r="AM73" i="10" s="1"/>
  <c r="AJ74" i="10"/>
  <c r="W74" i="10"/>
  <c r="X71" i="14"/>
  <c r="AC76" i="11"/>
  <c r="Z76" i="11"/>
  <c r="AE76" i="11" s="1"/>
  <c r="AF76" i="11" s="1"/>
  <c r="AG76" i="11" s="1"/>
  <c r="AH76" i="11" s="1"/>
  <c r="AL75" i="12"/>
  <c r="AM75" i="12" s="1"/>
  <c r="Z73" i="14"/>
  <c r="AJ76" i="12"/>
  <c r="W76" i="12"/>
  <c r="I479" i="19" l="1"/>
  <c r="M479" i="19"/>
  <c r="O479" i="19"/>
  <c r="L479" i="19"/>
  <c r="J479" i="19"/>
  <c r="K479" i="19" s="1"/>
  <c r="AB74" i="10"/>
  <c r="AA74" i="10"/>
  <c r="AC74" i="10" s="1"/>
  <c r="X74" i="10"/>
  <c r="AD74" i="10"/>
  <c r="Y74" i="10"/>
  <c r="V77" i="11"/>
  <c r="AI76" i="11"/>
  <c r="AK76" i="11" s="1"/>
  <c r="AD76" i="12"/>
  <c r="Y76" i="12"/>
  <c r="AB76" i="12"/>
  <c r="X76" i="12"/>
  <c r="AA76" i="12"/>
  <c r="N479" i="19" l="1"/>
  <c r="P479" i="19"/>
  <c r="Q479" i="19" s="1"/>
  <c r="R479" i="19" s="1"/>
  <c r="S479" i="19" s="1"/>
  <c r="T479" i="19" s="1"/>
  <c r="V479" i="19" s="1"/>
  <c r="W479" i="19" s="1"/>
  <c r="AE74" i="10"/>
  <c r="AF74" i="10" s="1"/>
  <c r="AG74" i="10" s="1"/>
  <c r="AH74" i="10" s="1"/>
  <c r="Z74" i="10"/>
  <c r="AN76" i="11"/>
  <c r="AL76" i="11"/>
  <c r="AM76" i="11" s="1"/>
  <c r="AJ77" i="11"/>
  <c r="Y74" i="14"/>
  <c r="W77" i="11"/>
  <c r="Z76" i="12"/>
  <c r="AE76" i="12" s="1"/>
  <c r="AC76" i="12"/>
  <c r="G480" i="19" l="1"/>
  <c r="U480" i="19" s="1"/>
  <c r="Y479" i="19"/>
  <c r="X479" i="19"/>
  <c r="V75" i="10"/>
  <c r="AI74" i="10"/>
  <c r="AK74" i="10" s="1"/>
  <c r="Y77" i="11"/>
  <c r="X77" i="11"/>
  <c r="AB77" i="11"/>
  <c r="AD77" i="11"/>
  <c r="AA77" i="11"/>
  <c r="AF76" i="12"/>
  <c r="AG76" i="12" s="1"/>
  <c r="AH76" i="12" s="1"/>
  <c r="V77" i="12" s="1"/>
  <c r="H480" i="19" l="1"/>
  <c r="L480" i="19"/>
  <c r="M480" i="19"/>
  <c r="J480" i="19"/>
  <c r="I480" i="19"/>
  <c r="O480" i="19"/>
  <c r="AJ75" i="10"/>
  <c r="W75" i="10"/>
  <c r="X72" i="14"/>
  <c r="AL74" i="10"/>
  <c r="AM74" i="10" s="1"/>
  <c r="AN74" i="10"/>
  <c r="Z77" i="11"/>
  <c r="AE77" i="11" s="1"/>
  <c r="AC77" i="11"/>
  <c r="AI76" i="12"/>
  <c r="AK76" i="12" s="1"/>
  <c r="K480" i="19" l="1"/>
  <c r="P480" i="19" s="1"/>
  <c r="N480" i="19"/>
  <c r="X75" i="10"/>
  <c r="AB75" i="10"/>
  <c r="Y75" i="10"/>
  <c r="Z75" i="10" s="1"/>
  <c r="AD75" i="10"/>
  <c r="AE75" i="10" s="1"/>
  <c r="AA75" i="10"/>
  <c r="AF77" i="11"/>
  <c r="AG77" i="11" s="1"/>
  <c r="AH77" i="11" s="1"/>
  <c r="AL76" i="12"/>
  <c r="AM76" i="12" s="1"/>
  <c r="AJ77" i="12"/>
  <c r="W77" i="12"/>
  <c r="Z74" i="14"/>
  <c r="Q480" i="19" l="1"/>
  <c r="R480" i="19" s="1"/>
  <c r="S480" i="19" s="1"/>
  <c r="AC75" i="10"/>
  <c r="AF75" i="10" s="1"/>
  <c r="AG75" i="10" s="1"/>
  <c r="AH75" i="10" s="1"/>
  <c r="V78" i="11"/>
  <c r="AI77" i="11"/>
  <c r="AK77" i="11" s="1"/>
  <c r="AA77" i="12"/>
  <c r="X77" i="12"/>
  <c r="AD77" i="12"/>
  <c r="Y77" i="12"/>
  <c r="AB77" i="12"/>
  <c r="T480" i="19" l="1"/>
  <c r="V480" i="19" s="1"/>
  <c r="W480" i="19" s="1"/>
  <c r="G481" i="19"/>
  <c r="U481" i="19" s="1"/>
  <c r="V76" i="10"/>
  <c r="AI75" i="10"/>
  <c r="AK75" i="10" s="1"/>
  <c r="AL77" i="11"/>
  <c r="AM77" i="11" s="1"/>
  <c r="AN77" i="11"/>
  <c r="AJ78" i="11"/>
  <c r="Y75" i="14"/>
  <c r="W78" i="11"/>
  <c r="AC77" i="12"/>
  <c r="Z77" i="12"/>
  <c r="AE77" i="12" s="1"/>
  <c r="H481" i="19" l="1"/>
  <c r="Y480" i="19"/>
  <c r="X480" i="19"/>
  <c r="W76" i="10"/>
  <c r="AJ76" i="10"/>
  <c r="X73" i="14"/>
  <c r="AN75" i="10"/>
  <c r="AL75" i="10"/>
  <c r="AM75" i="10" s="1"/>
  <c r="AA78" i="11"/>
  <c r="X78" i="11"/>
  <c r="Y78" i="11"/>
  <c r="Z78" i="11" s="1"/>
  <c r="AB78" i="11"/>
  <c r="AD78" i="11"/>
  <c r="AF77" i="12"/>
  <c r="AG77" i="12" s="1"/>
  <c r="AH77" i="12" s="1"/>
  <c r="V78" i="12" s="1"/>
  <c r="I481" i="19" l="1"/>
  <c r="O481" i="19"/>
  <c r="J481" i="19"/>
  <c r="K481" i="19" s="1"/>
  <c r="M481" i="19"/>
  <c r="L481" i="19"/>
  <c r="X76" i="10"/>
  <c r="AD76" i="10"/>
  <c r="AE76" i="10" s="1"/>
  <c r="AA76" i="10"/>
  <c r="AC76" i="10" s="1"/>
  <c r="AB76" i="10"/>
  <c r="Y76" i="10"/>
  <c r="Z76" i="10" s="1"/>
  <c r="AC78" i="11"/>
  <c r="AE78" i="11"/>
  <c r="AF78" i="11" s="1"/>
  <c r="AG78" i="11" s="1"/>
  <c r="AH78" i="11" s="1"/>
  <c r="AI77" i="12"/>
  <c r="AK77" i="12" s="1"/>
  <c r="W78" i="12"/>
  <c r="AJ78" i="12"/>
  <c r="Z75" i="14"/>
  <c r="P481" i="19" l="1"/>
  <c r="N481" i="19"/>
  <c r="AF76" i="10"/>
  <c r="AG76" i="10" s="1"/>
  <c r="AH76" i="10" s="1"/>
  <c r="AI78" i="11"/>
  <c r="AK78" i="11" s="1"/>
  <c r="V79" i="11"/>
  <c r="AL77" i="12"/>
  <c r="AM77" i="12" s="1"/>
  <c r="Y78" i="12"/>
  <c r="AA78" i="12"/>
  <c r="AD78" i="12"/>
  <c r="AB78" i="12"/>
  <c r="X78" i="12"/>
  <c r="Q481" i="19" l="1"/>
  <c r="R481" i="19" s="1"/>
  <c r="S481" i="19" s="1"/>
  <c r="V77" i="10"/>
  <c r="AI76" i="10"/>
  <c r="AK76" i="10" s="1"/>
  <c r="W79" i="11"/>
  <c r="AJ79" i="11"/>
  <c r="Y76" i="14"/>
  <c r="AL78" i="11"/>
  <c r="AM78" i="11" s="1"/>
  <c r="AN78" i="11"/>
  <c r="AC78" i="12"/>
  <c r="Z78" i="12"/>
  <c r="AE78" i="12" s="1"/>
  <c r="T481" i="19" l="1"/>
  <c r="V481" i="19" s="1"/>
  <c r="W481" i="19" s="1"/>
  <c r="G482" i="19"/>
  <c r="U482" i="19" s="1"/>
  <c r="AL76" i="10"/>
  <c r="AM76" i="10" s="1"/>
  <c r="AN76" i="10"/>
  <c r="AJ77" i="10"/>
  <c r="W77" i="10"/>
  <c r="X74" i="14"/>
  <c r="AA79" i="11"/>
  <c r="AD79" i="11"/>
  <c r="Y79" i="11"/>
  <c r="X79" i="11"/>
  <c r="AB79" i="11"/>
  <c r="AF78" i="12"/>
  <c r="AG78" i="12" s="1"/>
  <c r="AH78" i="12" s="1"/>
  <c r="V79" i="12" s="1"/>
  <c r="H482" i="19" l="1"/>
  <c r="X481" i="19"/>
  <c r="Y481" i="19"/>
  <c r="X77" i="10"/>
  <c r="AB77" i="10"/>
  <c r="AA77" i="10"/>
  <c r="Y77" i="10"/>
  <c r="Z77" i="10" s="1"/>
  <c r="AE77" i="10" s="1"/>
  <c r="AD77" i="10"/>
  <c r="Z79" i="11"/>
  <c r="AE79" i="11" s="1"/>
  <c r="AC79" i="11"/>
  <c r="AI78" i="12"/>
  <c r="AK78" i="12" s="1"/>
  <c r="AJ79" i="12"/>
  <c r="W79" i="12"/>
  <c r="Z76" i="14"/>
  <c r="I482" i="19" l="1"/>
  <c r="J482" i="19"/>
  <c r="K482" i="19" s="1"/>
  <c r="L482" i="19"/>
  <c r="O482" i="19"/>
  <c r="P482" i="19" s="1"/>
  <c r="M482" i="19"/>
  <c r="AC77" i="10"/>
  <c r="AF77" i="10" s="1"/>
  <c r="AG77" i="10" s="1"/>
  <c r="AH77" i="10" s="1"/>
  <c r="AF79" i="11"/>
  <c r="AG79" i="11" s="1"/>
  <c r="AH79" i="11" s="1"/>
  <c r="AI79" i="11" s="1"/>
  <c r="AK79" i="11" s="1"/>
  <c r="AL78" i="12"/>
  <c r="AM78" i="12" s="1"/>
  <c r="X79" i="12"/>
  <c r="AD79" i="12"/>
  <c r="AA79" i="12"/>
  <c r="AB79" i="12"/>
  <c r="Y79" i="12"/>
  <c r="Z79" i="12" s="1"/>
  <c r="N482" i="19" l="1"/>
  <c r="Q482" i="19" s="1"/>
  <c r="R482" i="19" s="1"/>
  <c r="S482" i="19" s="1"/>
  <c r="V78" i="10"/>
  <c r="AI77" i="10"/>
  <c r="AK77" i="10" s="1"/>
  <c r="V80" i="11"/>
  <c r="AJ80" i="11" s="1"/>
  <c r="Y77" i="14"/>
  <c r="AN79" i="11"/>
  <c r="AL79" i="11"/>
  <c r="AM79" i="11" s="1"/>
  <c r="AC79" i="12"/>
  <c r="AE79" i="12"/>
  <c r="T482" i="19" l="1"/>
  <c r="V482" i="19" s="1"/>
  <c r="W482" i="19" s="1"/>
  <c r="G483" i="19"/>
  <c r="U483" i="19" s="1"/>
  <c r="AN77" i="10"/>
  <c r="AL77" i="10"/>
  <c r="AM77" i="10" s="1"/>
  <c r="AJ78" i="10"/>
  <c r="X75" i="14"/>
  <c r="W78" i="10"/>
  <c r="W80" i="11"/>
  <c r="X80" i="11"/>
  <c r="AB80" i="11"/>
  <c r="AD80" i="11"/>
  <c r="AE80" i="11" s="1"/>
  <c r="AA80" i="11"/>
  <c r="Y80" i="11"/>
  <c r="Z80" i="11" s="1"/>
  <c r="AF79" i="12"/>
  <c r="AG79" i="12" s="1"/>
  <c r="AH79" i="12" s="1"/>
  <c r="V80" i="12" s="1"/>
  <c r="H483" i="19" l="1"/>
  <c r="Y482" i="19"/>
  <c r="X482" i="19"/>
  <c r="AA78" i="10"/>
  <c r="AC78" i="10" s="1"/>
  <c r="AD78" i="10"/>
  <c r="X78" i="10"/>
  <c r="Y78" i="10"/>
  <c r="AB78" i="10"/>
  <c r="AC80" i="11"/>
  <c r="AF80" i="11"/>
  <c r="AG80" i="11" s="1"/>
  <c r="AH80" i="11" s="1"/>
  <c r="AI79" i="12"/>
  <c r="AK79" i="12" s="1"/>
  <c r="AJ80" i="12"/>
  <c r="W80" i="12"/>
  <c r="Z77" i="14"/>
  <c r="M483" i="19" l="1"/>
  <c r="O483" i="19"/>
  <c r="J483" i="19"/>
  <c r="K483" i="19" s="1"/>
  <c r="P483" i="19" s="1"/>
  <c r="L483" i="19"/>
  <c r="I483" i="19"/>
  <c r="AE78" i="10"/>
  <c r="AF78" i="10" s="1"/>
  <c r="AG78" i="10" s="1"/>
  <c r="AH78" i="10" s="1"/>
  <c r="Z78" i="10"/>
  <c r="V81" i="11"/>
  <c r="AI80" i="11"/>
  <c r="AK80" i="11" s="1"/>
  <c r="AL79" i="12"/>
  <c r="AM79" i="12" s="1"/>
  <c r="AD80" i="12"/>
  <c r="AB80" i="12"/>
  <c r="AA80" i="12"/>
  <c r="X80" i="12"/>
  <c r="Y80" i="12"/>
  <c r="N483" i="19" l="1"/>
  <c r="Q483" i="19" s="1"/>
  <c r="R483" i="19" s="1"/>
  <c r="S483" i="19" s="1"/>
  <c r="V79" i="10"/>
  <c r="AI78" i="10"/>
  <c r="AK78" i="10" s="1"/>
  <c r="AN80" i="11"/>
  <c r="AL80" i="11"/>
  <c r="AM80" i="11" s="1"/>
  <c r="AJ81" i="11"/>
  <c r="W81" i="11"/>
  <c r="Y78" i="14"/>
  <c r="AC80" i="12"/>
  <c r="Z80" i="12"/>
  <c r="AE80" i="12" s="1"/>
  <c r="AF80" i="12" s="1"/>
  <c r="AG80" i="12" s="1"/>
  <c r="AH80" i="12" s="1"/>
  <c r="V81" i="12" s="1"/>
  <c r="T483" i="19" l="1"/>
  <c r="V483" i="19" s="1"/>
  <c r="W483" i="19" s="1"/>
  <c r="G484" i="19"/>
  <c r="U484" i="19" s="1"/>
  <c r="AL78" i="10"/>
  <c r="AM78" i="10" s="1"/>
  <c r="AN78" i="10"/>
  <c r="AJ79" i="10"/>
  <c r="W79" i="10"/>
  <c r="X76" i="14"/>
  <c r="Y81" i="11"/>
  <c r="AA81" i="11"/>
  <c r="AD81" i="11"/>
  <c r="AE81" i="11" s="1"/>
  <c r="AB81" i="11"/>
  <c r="X81" i="11"/>
  <c r="Z81" i="11" s="1"/>
  <c r="AI80" i="12"/>
  <c r="AK80" i="12" s="1"/>
  <c r="H484" i="19" l="1"/>
  <c r="X483" i="19"/>
  <c r="Y483" i="19"/>
  <c r="X79" i="10"/>
  <c r="Y79" i="10"/>
  <c r="AA79" i="10"/>
  <c r="AB79" i="10"/>
  <c r="AD79" i="10"/>
  <c r="AC81" i="11"/>
  <c r="AF81" i="11" s="1"/>
  <c r="AG81" i="11" s="1"/>
  <c r="AH81" i="11" s="1"/>
  <c r="AL80" i="12"/>
  <c r="AM80" i="12" s="1"/>
  <c r="AJ81" i="12"/>
  <c r="Z78" i="14"/>
  <c r="W81" i="12"/>
  <c r="J484" i="19" l="1"/>
  <c r="L484" i="19"/>
  <c r="O484" i="19"/>
  <c r="M484" i="19"/>
  <c r="I484" i="19"/>
  <c r="AC79" i="10"/>
  <c r="Z79" i="10"/>
  <c r="AE79" i="10"/>
  <c r="AF79" i="10" s="1"/>
  <c r="AG79" i="10" s="1"/>
  <c r="AH79" i="10" s="1"/>
  <c r="V82" i="11"/>
  <c r="AI81" i="11"/>
  <c r="AK81" i="11" s="1"/>
  <c r="X81" i="12"/>
  <c r="AD81" i="12"/>
  <c r="AA81" i="12"/>
  <c r="Y81" i="12"/>
  <c r="AB81" i="12"/>
  <c r="N484" i="19" l="1"/>
  <c r="K484" i="19"/>
  <c r="P484" i="19" s="1"/>
  <c r="Q484" i="19" s="1"/>
  <c r="R484" i="19" s="1"/>
  <c r="V80" i="10"/>
  <c r="AI79" i="10"/>
  <c r="AK79" i="10" s="1"/>
  <c r="AL81" i="11"/>
  <c r="AM81" i="11" s="1"/>
  <c r="AN81" i="11"/>
  <c r="AJ82" i="11"/>
  <c r="Y79" i="14"/>
  <c r="W82" i="11"/>
  <c r="Z81" i="12"/>
  <c r="AE81" i="12" s="1"/>
  <c r="AC81" i="12"/>
  <c r="AF81" i="12" s="1"/>
  <c r="AG81" i="12" s="1"/>
  <c r="AH81" i="12" s="1"/>
  <c r="V82" i="12" s="1"/>
  <c r="S484" i="19" l="1"/>
  <c r="T484" i="19" s="1"/>
  <c r="V484" i="19" s="1"/>
  <c r="W484" i="19" s="1"/>
  <c r="AJ80" i="10"/>
  <c r="W80" i="10"/>
  <c r="X77" i="14"/>
  <c r="AN79" i="10"/>
  <c r="AL79" i="10"/>
  <c r="AM79" i="10" s="1"/>
  <c r="X82" i="11"/>
  <c r="Y82" i="11"/>
  <c r="Z82" i="11" s="1"/>
  <c r="AD82" i="11"/>
  <c r="AE82" i="11" s="1"/>
  <c r="AA82" i="11"/>
  <c r="AB82" i="11"/>
  <c r="AI81" i="12"/>
  <c r="AK81" i="12" s="1"/>
  <c r="X484" i="19" l="1"/>
  <c r="Y484" i="19"/>
  <c r="G485" i="19"/>
  <c r="U485" i="19" s="1"/>
  <c r="AB80" i="10"/>
  <c r="AD80" i="10"/>
  <c r="Y80" i="10"/>
  <c r="AA80" i="10"/>
  <c r="X80" i="10"/>
  <c r="AC82" i="11"/>
  <c r="AF82" i="11" s="1"/>
  <c r="AG82" i="11" s="1"/>
  <c r="AH82" i="11" s="1"/>
  <c r="AL81" i="12"/>
  <c r="AM81" i="12" s="1"/>
  <c r="AJ82" i="12"/>
  <c r="Z79" i="14"/>
  <c r="W82" i="12"/>
  <c r="H485" i="19" l="1"/>
  <c r="AC80" i="10"/>
  <c r="Z80" i="10"/>
  <c r="AE80" i="10" s="1"/>
  <c r="AF80" i="10" s="1"/>
  <c r="AG80" i="10" s="1"/>
  <c r="AH80" i="10" s="1"/>
  <c r="V83" i="11"/>
  <c r="AI82" i="11"/>
  <c r="AK82" i="11" s="1"/>
  <c r="AB82" i="12"/>
  <c r="Y82" i="12"/>
  <c r="AA82" i="12"/>
  <c r="AD82" i="12"/>
  <c r="X82" i="12"/>
  <c r="L485" i="19" l="1"/>
  <c r="J485" i="19"/>
  <c r="O485" i="19"/>
  <c r="M485" i="19"/>
  <c r="I485" i="19"/>
  <c r="AI80" i="10"/>
  <c r="AK80" i="10" s="1"/>
  <c r="V81" i="10"/>
  <c r="AL82" i="11"/>
  <c r="AM82" i="11" s="1"/>
  <c r="AN82" i="11"/>
  <c r="AJ83" i="11"/>
  <c r="Y80" i="14"/>
  <c r="W83" i="11"/>
  <c r="Z82" i="12"/>
  <c r="AE82" i="12" s="1"/>
  <c r="AC82" i="12"/>
  <c r="K485" i="19" l="1"/>
  <c r="P485" i="19" s="1"/>
  <c r="N485" i="19"/>
  <c r="X78" i="14"/>
  <c r="AJ81" i="10"/>
  <c r="W81" i="10"/>
  <c r="AL80" i="10"/>
  <c r="AM80" i="10" s="1"/>
  <c r="AN80" i="10"/>
  <c r="AA83" i="11"/>
  <c r="X83" i="11"/>
  <c r="AD83" i="11"/>
  <c r="AB83" i="11"/>
  <c r="AC83" i="11" s="1"/>
  <c r="Y83" i="11"/>
  <c r="AF82" i="12"/>
  <c r="AG82" i="12" s="1"/>
  <c r="AH82" i="12" s="1"/>
  <c r="V83" i="12" s="1"/>
  <c r="AJ83" i="12" s="1"/>
  <c r="Q485" i="19" l="1"/>
  <c r="R485" i="19" s="1"/>
  <c r="S485" i="19" s="1"/>
  <c r="AD81" i="10"/>
  <c r="AB81" i="10"/>
  <c r="AA81" i="10"/>
  <c r="AC81" i="10" s="1"/>
  <c r="X81" i="10"/>
  <c r="Y81" i="10"/>
  <c r="Z83" i="11"/>
  <c r="AE83" i="11" s="1"/>
  <c r="AF83" i="11" s="1"/>
  <c r="AG83" i="11" s="1"/>
  <c r="AH83" i="11" s="1"/>
  <c r="AI82" i="12"/>
  <c r="AK82" i="12" s="1"/>
  <c r="Z80" i="14"/>
  <c r="W83" i="12"/>
  <c r="X83" i="12" s="1"/>
  <c r="AB83" i="12"/>
  <c r="Y83" i="12"/>
  <c r="T485" i="19" l="1"/>
  <c r="V485" i="19" s="1"/>
  <c r="W485" i="19" s="1"/>
  <c r="G486" i="19"/>
  <c r="U486" i="19" s="1"/>
  <c r="Z81" i="10"/>
  <c r="AE81" i="10" s="1"/>
  <c r="AF81" i="10" s="1"/>
  <c r="AG81" i="10" s="1"/>
  <c r="AH81" i="10" s="1"/>
  <c r="V84" i="11"/>
  <c r="AI83" i="11"/>
  <c r="AK83" i="11" s="1"/>
  <c r="AL82" i="12"/>
  <c r="AM82" i="12" s="1"/>
  <c r="AA83" i="12"/>
  <c r="AC83" i="12" s="1"/>
  <c r="AD83" i="12"/>
  <c r="Z83" i="12"/>
  <c r="H486" i="19" l="1"/>
  <c r="X485" i="19"/>
  <c r="Y485" i="19"/>
  <c r="V82" i="10"/>
  <c r="AI81" i="10"/>
  <c r="AK81" i="10" s="1"/>
  <c r="AN83" i="11"/>
  <c r="AL83" i="11"/>
  <c r="AM83" i="11" s="1"/>
  <c r="AJ84" i="11"/>
  <c r="Y81" i="14"/>
  <c r="W84" i="11"/>
  <c r="AE83" i="12"/>
  <c r="AF83" i="12" s="1"/>
  <c r="AG83" i="12" s="1"/>
  <c r="AH83" i="12" s="1"/>
  <c r="M486" i="19" l="1"/>
  <c r="J486" i="19"/>
  <c r="L486" i="19"/>
  <c r="N486" i="19" s="1"/>
  <c r="I486" i="19"/>
  <c r="O486" i="19"/>
  <c r="AL81" i="10"/>
  <c r="AM81" i="10" s="1"/>
  <c r="AN81" i="10"/>
  <c r="AJ82" i="10"/>
  <c r="W82" i="10"/>
  <c r="X79" i="14"/>
  <c r="AB84" i="11"/>
  <c r="AD84" i="11"/>
  <c r="Y84" i="11"/>
  <c r="Z84" i="11" s="1"/>
  <c r="AA84" i="11"/>
  <c r="X84" i="11"/>
  <c r="V84" i="12"/>
  <c r="AI83" i="12"/>
  <c r="AK83" i="12" s="1"/>
  <c r="AJ84" i="12"/>
  <c r="Z81" i="14"/>
  <c r="W84" i="12"/>
  <c r="K486" i="19" l="1"/>
  <c r="P486" i="19"/>
  <c r="Q486" i="19" s="1"/>
  <c r="R486" i="19" s="1"/>
  <c r="AA82" i="10"/>
  <c r="AC82" i="10" s="1"/>
  <c r="Y82" i="10"/>
  <c r="AD82" i="10"/>
  <c r="AB82" i="10"/>
  <c r="X82" i="10"/>
  <c r="AE84" i="11"/>
  <c r="AC84" i="11"/>
  <c r="AL83" i="12"/>
  <c r="AM83" i="12" s="1"/>
  <c r="AB84" i="12"/>
  <c r="AA84" i="12"/>
  <c r="AD84" i="12"/>
  <c r="Y84" i="12"/>
  <c r="X84" i="12"/>
  <c r="S486" i="19" l="1"/>
  <c r="T486" i="19" s="1"/>
  <c r="V486" i="19" s="1"/>
  <c r="W486" i="19" s="1"/>
  <c r="Z82" i="10"/>
  <c r="AE82" i="10" s="1"/>
  <c r="AF82" i="10" s="1"/>
  <c r="AG82" i="10" s="1"/>
  <c r="AH82" i="10" s="1"/>
  <c r="AF84" i="11"/>
  <c r="AG84" i="11" s="1"/>
  <c r="AH84" i="11" s="1"/>
  <c r="Z84" i="12"/>
  <c r="AE84" i="12" s="1"/>
  <c r="AC84" i="12"/>
  <c r="AF84" i="12" s="1"/>
  <c r="AG84" i="12" s="1"/>
  <c r="AH84" i="12" s="1"/>
  <c r="V85" i="12" s="1"/>
  <c r="Y486" i="19" l="1"/>
  <c r="X486" i="19"/>
  <c r="G487" i="19"/>
  <c r="U487" i="19" s="1"/>
  <c r="V83" i="10"/>
  <c r="AI82" i="10"/>
  <c r="AK82" i="10" s="1"/>
  <c r="V85" i="11"/>
  <c r="AI84" i="11"/>
  <c r="AK84" i="11" s="1"/>
  <c r="AI84" i="12"/>
  <c r="AK84" i="12" s="1"/>
  <c r="H487" i="19" l="1"/>
  <c r="AL82" i="10"/>
  <c r="AM82" i="10" s="1"/>
  <c r="AN82" i="10"/>
  <c r="AJ83" i="10"/>
  <c r="X80" i="14"/>
  <c r="W83" i="10"/>
  <c r="AN84" i="11"/>
  <c r="AL84" i="11"/>
  <c r="AM84" i="11" s="1"/>
  <c r="AJ85" i="11"/>
  <c r="Y82" i="14"/>
  <c r="W85" i="11"/>
  <c r="AL84" i="12"/>
  <c r="AM84" i="12" s="1"/>
  <c r="AJ85" i="12"/>
  <c r="Z82" i="14"/>
  <c r="W85" i="12"/>
  <c r="J487" i="19" l="1"/>
  <c r="L487" i="19"/>
  <c r="O487" i="19"/>
  <c r="M487" i="19"/>
  <c r="I487" i="19"/>
  <c r="Y83" i="10"/>
  <c r="AB83" i="10"/>
  <c r="X83" i="10"/>
  <c r="Z83" i="10" s="1"/>
  <c r="AE83" i="10" s="1"/>
  <c r="AF83" i="10" s="1"/>
  <c r="AG83" i="10" s="1"/>
  <c r="AH83" i="10" s="1"/>
  <c r="AA83" i="10"/>
  <c r="AC83" i="10" s="1"/>
  <c r="AD83" i="10"/>
  <c r="AB85" i="11"/>
  <c r="Y85" i="11"/>
  <c r="Z85" i="11" s="1"/>
  <c r="AE85" i="11" s="1"/>
  <c r="AD85" i="11"/>
  <c r="AA85" i="11"/>
  <c r="X85" i="11"/>
  <c r="AD85" i="12"/>
  <c r="AA85" i="12"/>
  <c r="X85" i="12"/>
  <c r="AB85" i="12"/>
  <c r="Y85" i="12"/>
  <c r="N487" i="19" l="1"/>
  <c r="K487" i="19"/>
  <c r="P487" i="19" s="1"/>
  <c r="Q487" i="19" s="1"/>
  <c r="R487" i="19" s="1"/>
  <c r="S487" i="19" s="1"/>
  <c r="AI83" i="10"/>
  <c r="AK83" i="10" s="1"/>
  <c r="V84" i="10"/>
  <c r="AC85" i="11"/>
  <c r="AF85" i="11" s="1"/>
  <c r="AG85" i="11" s="1"/>
  <c r="AH85" i="11" s="1"/>
  <c r="AC85" i="12"/>
  <c r="Z85" i="12"/>
  <c r="AE85" i="12" s="1"/>
  <c r="T487" i="19" l="1"/>
  <c r="V487" i="19" s="1"/>
  <c r="W487" i="19" s="1"/>
  <c r="G488" i="19"/>
  <c r="U488" i="19" s="1"/>
  <c r="AJ84" i="10"/>
  <c r="X81" i="14"/>
  <c r="W84" i="10"/>
  <c r="AN83" i="10"/>
  <c r="AL83" i="10"/>
  <c r="AM83" i="10" s="1"/>
  <c r="V86" i="11"/>
  <c r="AI85" i="11"/>
  <c r="AK85" i="11" s="1"/>
  <c r="AF85" i="12"/>
  <c r="AG85" i="12" s="1"/>
  <c r="AH85" i="12" s="1"/>
  <c r="V86" i="12" s="1"/>
  <c r="H488" i="19" l="1"/>
  <c r="Y487" i="19"/>
  <c r="X487" i="19"/>
  <c r="X84" i="10"/>
  <c r="AD84" i="10"/>
  <c r="Y84" i="10"/>
  <c r="Z84" i="10" s="1"/>
  <c r="AE84" i="10" s="1"/>
  <c r="AB84" i="10"/>
  <c r="AA84" i="10"/>
  <c r="AL85" i="11"/>
  <c r="AM85" i="11" s="1"/>
  <c r="AN85" i="11"/>
  <c r="AJ86" i="11"/>
  <c r="W86" i="11"/>
  <c r="Y83" i="14"/>
  <c r="AI85" i="12"/>
  <c r="AK85" i="12" s="1"/>
  <c r="AJ86" i="12"/>
  <c r="W86" i="12"/>
  <c r="Z83" i="14"/>
  <c r="J488" i="19" l="1"/>
  <c r="I488" i="19"/>
  <c r="O488" i="19"/>
  <c r="M488" i="19"/>
  <c r="L488" i="19"/>
  <c r="AC84" i="10"/>
  <c r="AF84" i="10" s="1"/>
  <c r="AG84" i="10" s="1"/>
  <c r="AH84" i="10" s="1"/>
  <c r="AB86" i="11"/>
  <c r="AA86" i="11"/>
  <c r="AC86" i="11" s="1"/>
  <c r="AD86" i="11"/>
  <c r="X86" i="11"/>
  <c r="Y86" i="11"/>
  <c r="AL85" i="12"/>
  <c r="AM85" i="12" s="1"/>
  <c r="AD86" i="12"/>
  <c r="Y86" i="12"/>
  <c r="AA86" i="12"/>
  <c r="X86" i="12"/>
  <c r="AB86" i="12"/>
  <c r="N488" i="19" l="1"/>
  <c r="K488" i="19"/>
  <c r="P488" i="19" s="1"/>
  <c r="Q488" i="19" s="1"/>
  <c r="R488" i="19" s="1"/>
  <c r="S488" i="19" s="1"/>
  <c r="V85" i="10"/>
  <c r="AI84" i="10"/>
  <c r="AK84" i="10" s="1"/>
  <c r="Z86" i="11"/>
  <c r="AE86" i="11" s="1"/>
  <c r="AF86" i="11" s="1"/>
  <c r="AG86" i="11" s="1"/>
  <c r="AH86" i="11" s="1"/>
  <c r="AC86" i="12"/>
  <c r="Z86" i="12"/>
  <c r="AE86" i="12" s="1"/>
  <c r="AF86" i="12" s="1"/>
  <c r="AG86" i="12" s="1"/>
  <c r="AH86" i="12" s="1"/>
  <c r="V87" i="12" s="1"/>
  <c r="T488" i="19" l="1"/>
  <c r="V488" i="19" s="1"/>
  <c r="W488" i="19" s="1"/>
  <c r="G489" i="19"/>
  <c r="U489" i="19" s="1"/>
  <c r="X82" i="14"/>
  <c r="AJ85" i="10"/>
  <c r="W85" i="10"/>
  <c r="AN84" i="10"/>
  <c r="AL84" i="10"/>
  <c r="AM84" i="10" s="1"/>
  <c r="V87" i="11"/>
  <c r="AI86" i="11"/>
  <c r="AK86" i="11" s="1"/>
  <c r="AI86" i="12"/>
  <c r="AK86" i="12" s="1"/>
  <c r="H489" i="19" l="1"/>
  <c r="X488" i="19"/>
  <c r="Y488" i="19"/>
  <c r="Y85" i="10"/>
  <c r="X85" i="10"/>
  <c r="Z85" i="10" s="1"/>
  <c r="AA85" i="10"/>
  <c r="AC85" i="10" s="1"/>
  <c r="AD85" i="10"/>
  <c r="AE85" i="10" s="1"/>
  <c r="AF85" i="10" s="1"/>
  <c r="AG85" i="10" s="1"/>
  <c r="AH85" i="10" s="1"/>
  <c r="AB85" i="10"/>
  <c r="AL86" i="11"/>
  <c r="AM86" i="11" s="1"/>
  <c r="AN86" i="11"/>
  <c r="AJ87" i="11"/>
  <c r="W87" i="11"/>
  <c r="Y84" i="14"/>
  <c r="AL86" i="12"/>
  <c r="AM86" i="12" s="1"/>
  <c r="AJ87" i="12"/>
  <c r="W87" i="12"/>
  <c r="Z84" i="14"/>
  <c r="L489" i="19" l="1"/>
  <c r="J489" i="19"/>
  <c r="K489" i="19" s="1"/>
  <c r="O489" i="19"/>
  <c r="P489" i="19" s="1"/>
  <c r="M489" i="19"/>
  <c r="I489" i="19"/>
  <c r="V86" i="10"/>
  <c r="AI85" i="10"/>
  <c r="AK85" i="10" s="1"/>
  <c r="AA87" i="11"/>
  <c r="AB87" i="11"/>
  <c r="AD87" i="11"/>
  <c r="X87" i="11"/>
  <c r="Y87" i="11"/>
  <c r="X87" i="12"/>
  <c r="AA87" i="12"/>
  <c r="AD87" i="12"/>
  <c r="Y87" i="12"/>
  <c r="AB87" i="12"/>
  <c r="N489" i="19" l="1"/>
  <c r="Q489" i="19" s="1"/>
  <c r="R489" i="19" s="1"/>
  <c r="S489" i="19" s="1"/>
  <c r="AN85" i="10"/>
  <c r="AL85" i="10"/>
  <c r="AM85" i="10" s="1"/>
  <c r="AJ86" i="10"/>
  <c r="W86" i="10"/>
  <c r="X83" i="14"/>
  <c r="Z87" i="11"/>
  <c r="AE87" i="11" s="1"/>
  <c r="AC87" i="11"/>
  <c r="AF87" i="11" s="1"/>
  <c r="AG87" i="11" s="1"/>
  <c r="AH87" i="11" s="1"/>
  <c r="Z87" i="12"/>
  <c r="AE87" i="12" s="1"/>
  <c r="AC87" i="12"/>
  <c r="T489" i="19" l="1"/>
  <c r="V489" i="19" s="1"/>
  <c r="W489" i="19" s="1"/>
  <c r="G490" i="19"/>
  <c r="U490" i="19" s="1"/>
  <c r="X86" i="10"/>
  <c r="AB86" i="10"/>
  <c r="AA86" i="10"/>
  <c r="AC86" i="10" s="1"/>
  <c r="AD86" i="10"/>
  <c r="Y86" i="10"/>
  <c r="Z86" i="10" s="1"/>
  <c r="V88" i="11"/>
  <c r="AI87" i="11"/>
  <c r="AK87" i="11" s="1"/>
  <c r="AF87" i="12"/>
  <c r="AG87" i="12" s="1"/>
  <c r="AH87" i="12" s="1"/>
  <c r="V88" i="12" s="1"/>
  <c r="H490" i="19" l="1"/>
  <c r="X489" i="19"/>
  <c r="Y489" i="19"/>
  <c r="AE86" i="10"/>
  <c r="AF86" i="10" s="1"/>
  <c r="AG86" i="10" s="1"/>
  <c r="AH86" i="10" s="1"/>
  <c r="AN87" i="11"/>
  <c r="AL87" i="11"/>
  <c r="AM87" i="11" s="1"/>
  <c r="AJ88" i="11"/>
  <c r="W88" i="11"/>
  <c r="Y85" i="14"/>
  <c r="AI87" i="12"/>
  <c r="AK87" i="12" s="1"/>
  <c r="AJ88" i="12"/>
  <c r="W88" i="12"/>
  <c r="Z85" i="14"/>
  <c r="J490" i="19" l="1"/>
  <c r="O490" i="19"/>
  <c r="I490" i="19"/>
  <c r="L490" i="19"/>
  <c r="M490" i="19"/>
  <c r="V87" i="10"/>
  <c r="AI86" i="10"/>
  <c r="AK86" i="10" s="1"/>
  <c r="X88" i="11"/>
  <c r="Y88" i="11"/>
  <c r="Z88" i="11" s="1"/>
  <c r="AB88" i="11"/>
  <c r="AD88" i="11"/>
  <c r="AE88" i="11" s="1"/>
  <c r="AA88" i="11"/>
  <c r="AL87" i="12"/>
  <c r="AM87" i="12" s="1"/>
  <c r="Y88" i="12"/>
  <c r="AA88" i="12"/>
  <c r="AB88" i="12"/>
  <c r="AD88" i="12"/>
  <c r="X88" i="12"/>
  <c r="N490" i="19" l="1"/>
  <c r="K490" i="19"/>
  <c r="P490" i="19" s="1"/>
  <c r="Q490" i="19" s="1"/>
  <c r="R490" i="19" s="1"/>
  <c r="S490" i="19" s="1"/>
  <c r="W87" i="10"/>
  <c r="AJ87" i="10"/>
  <c r="X84" i="14"/>
  <c r="AL86" i="10"/>
  <c r="AM86" i="10" s="1"/>
  <c r="AN86" i="10"/>
  <c r="AC88" i="11"/>
  <c r="AF88" i="11" s="1"/>
  <c r="AG88" i="11" s="1"/>
  <c r="AH88" i="11" s="1"/>
  <c r="AC88" i="12"/>
  <c r="Z88" i="12"/>
  <c r="AE88" i="12" s="1"/>
  <c r="T490" i="19" l="1"/>
  <c r="V490" i="19" s="1"/>
  <c r="W490" i="19" s="1"/>
  <c r="G491" i="19"/>
  <c r="U491" i="19" s="1"/>
  <c r="AA87" i="10"/>
  <c r="AB87" i="10"/>
  <c r="Y87" i="10"/>
  <c r="Z87" i="10" s="1"/>
  <c r="AD87" i="10"/>
  <c r="AE87" i="10" s="1"/>
  <c r="X87" i="10"/>
  <c r="V89" i="11"/>
  <c r="AI88" i="11"/>
  <c r="AK88" i="11" s="1"/>
  <c r="AF88" i="12"/>
  <c r="AG88" i="12" s="1"/>
  <c r="AH88" i="12" s="1"/>
  <c r="V89" i="12" s="1"/>
  <c r="H491" i="19" l="1"/>
  <c r="Y490" i="19"/>
  <c r="X490" i="19"/>
  <c r="AF87" i="10"/>
  <c r="AG87" i="10" s="1"/>
  <c r="AH87" i="10" s="1"/>
  <c r="AC87" i="10"/>
  <c r="AN88" i="11"/>
  <c r="AL88" i="11"/>
  <c r="AM88" i="11" s="1"/>
  <c r="AJ89" i="11"/>
  <c r="Y86" i="14"/>
  <c r="W89" i="11"/>
  <c r="AI88" i="12"/>
  <c r="AK88" i="12" s="1"/>
  <c r="AJ89" i="12"/>
  <c r="Z86" i="14"/>
  <c r="W89" i="12"/>
  <c r="O491" i="19" l="1"/>
  <c r="M491" i="19"/>
  <c r="J491" i="19"/>
  <c r="I491" i="19"/>
  <c r="L491" i="19"/>
  <c r="V88" i="10"/>
  <c r="AI87" i="10"/>
  <c r="AK87" i="10" s="1"/>
  <c r="AD89" i="11"/>
  <c r="AB89" i="11"/>
  <c r="X89" i="11"/>
  <c r="Y89" i="11"/>
  <c r="AA89" i="11"/>
  <c r="AL88" i="12"/>
  <c r="AM88" i="12" s="1"/>
  <c r="AA89" i="12"/>
  <c r="AB89" i="12"/>
  <c r="X89" i="12"/>
  <c r="Y89" i="12"/>
  <c r="AD89" i="12"/>
  <c r="K491" i="19" l="1"/>
  <c r="N491" i="19"/>
  <c r="P491" i="19"/>
  <c r="Q491" i="19" s="1"/>
  <c r="R491" i="19" s="1"/>
  <c r="AL87" i="10"/>
  <c r="AM87" i="10" s="1"/>
  <c r="AN87" i="10"/>
  <c r="W88" i="10"/>
  <c r="AJ88" i="10"/>
  <c r="X85" i="14"/>
  <c r="AC89" i="11"/>
  <c r="Z89" i="11"/>
  <c r="AE89" i="11" s="1"/>
  <c r="AF89" i="11" s="1"/>
  <c r="AG89" i="11" s="1"/>
  <c r="AH89" i="11" s="1"/>
  <c r="Z89" i="12"/>
  <c r="AE89" i="12"/>
  <c r="AC89" i="12"/>
  <c r="S491" i="19" l="1"/>
  <c r="G492" i="19" s="1"/>
  <c r="U492" i="19" s="1"/>
  <c r="Y88" i="10"/>
  <c r="Z88" i="10" s="1"/>
  <c r="X88" i="10"/>
  <c r="AD88" i="10"/>
  <c r="AE88" i="10" s="1"/>
  <c r="AA88" i="10"/>
  <c r="AC88" i="10" s="1"/>
  <c r="AB88" i="10"/>
  <c r="V90" i="11"/>
  <c r="AI89" i="11"/>
  <c r="AK89" i="11" s="1"/>
  <c r="AF89" i="12"/>
  <c r="AG89" i="12" s="1"/>
  <c r="AH89" i="12" s="1"/>
  <c r="V90" i="12" s="1"/>
  <c r="H492" i="19" l="1"/>
  <c r="T491" i="19"/>
  <c r="V491" i="19" s="1"/>
  <c r="W491" i="19" s="1"/>
  <c r="AF88" i="10"/>
  <c r="AG88" i="10" s="1"/>
  <c r="AH88" i="10" s="1"/>
  <c r="AL89" i="11"/>
  <c r="AM89" i="11" s="1"/>
  <c r="AN89" i="11"/>
  <c r="AJ90" i="11"/>
  <c r="W90" i="11"/>
  <c r="Y87" i="14"/>
  <c r="AI89" i="12"/>
  <c r="AK89" i="12" s="1"/>
  <c r="Y491" i="19" l="1"/>
  <c r="X491" i="19"/>
  <c r="L492" i="19"/>
  <c r="M492" i="19"/>
  <c r="J492" i="19"/>
  <c r="I492" i="19"/>
  <c r="O492" i="19"/>
  <c r="V89" i="10"/>
  <c r="AI88" i="10"/>
  <c r="AK88" i="10" s="1"/>
  <c r="AA90" i="11"/>
  <c r="Y90" i="11"/>
  <c r="AD90" i="11"/>
  <c r="X90" i="11"/>
  <c r="AB90" i="11"/>
  <c r="AL89" i="12"/>
  <c r="AM89" i="12" s="1"/>
  <c r="Z87" i="14"/>
  <c r="AJ90" i="12"/>
  <c r="W90" i="12"/>
  <c r="K492" i="19" l="1"/>
  <c r="P492" i="19" s="1"/>
  <c r="N492" i="19"/>
  <c r="AN88" i="10"/>
  <c r="AL88" i="10"/>
  <c r="AM88" i="10" s="1"/>
  <c r="AJ89" i="10"/>
  <c r="W89" i="10"/>
  <c r="X86" i="14"/>
  <c r="Z90" i="11"/>
  <c r="AE90" i="11" s="1"/>
  <c r="AC90" i="11"/>
  <c r="X90" i="12"/>
  <c r="AD90" i="12"/>
  <c r="AB90" i="12"/>
  <c r="AA90" i="12"/>
  <c r="Y90" i="12"/>
  <c r="Z90" i="12" s="1"/>
  <c r="Q492" i="19" l="1"/>
  <c r="R492" i="19" s="1"/>
  <c r="S492" i="19" s="1"/>
  <c r="T492" i="19" s="1"/>
  <c r="V492" i="19" s="1"/>
  <c r="W492" i="19" s="1"/>
  <c r="G493" i="19"/>
  <c r="U493" i="19" s="1"/>
  <c r="AB89" i="10"/>
  <c r="AA89" i="10"/>
  <c r="X89" i="10"/>
  <c r="Y89" i="10"/>
  <c r="Z89" i="10" s="1"/>
  <c r="AE89" i="10" s="1"/>
  <c r="AD89" i="10"/>
  <c r="AF90" i="11"/>
  <c r="AG90" i="11" s="1"/>
  <c r="AH90" i="11" s="1"/>
  <c r="V91" i="11"/>
  <c r="AI90" i="11"/>
  <c r="AK90" i="11" s="1"/>
  <c r="AC90" i="12"/>
  <c r="AE90" i="12"/>
  <c r="H493" i="19" l="1"/>
  <c r="Y492" i="19"/>
  <c r="X492" i="19"/>
  <c r="AC89" i="10"/>
  <c r="AF89" i="10"/>
  <c r="AG89" i="10" s="1"/>
  <c r="AH89" i="10" s="1"/>
  <c r="AL90" i="11"/>
  <c r="AM90" i="11" s="1"/>
  <c r="AN90" i="11"/>
  <c r="AJ91" i="11"/>
  <c r="Y88" i="14"/>
  <c r="W91" i="11"/>
  <c r="AF90" i="12"/>
  <c r="AG90" i="12" s="1"/>
  <c r="AH90" i="12" s="1"/>
  <c r="V91" i="12" s="1"/>
  <c r="M493" i="19" l="1"/>
  <c r="J493" i="19"/>
  <c r="I493" i="19"/>
  <c r="O493" i="19"/>
  <c r="L493" i="19"/>
  <c r="V90" i="10"/>
  <c r="AI89" i="10"/>
  <c r="AK89" i="10" s="1"/>
  <c r="Y91" i="11"/>
  <c r="AA91" i="11"/>
  <c r="X91" i="11"/>
  <c r="AB91" i="11"/>
  <c r="AD91" i="11"/>
  <c r="AI90" i="12"/>
  <c r="AK90" i="12" s="1"/>
  <c r="AJ91" i="12"/>
  <c r="W91" i="12"/>
  <c r="Z88" i="14"/>
  <c r="K493" i="19" l="1"/>
  <c r="P493" i="19" s="1"/>
  <c r="N493" i="19"/>
  <c r="AL89" i="10"/>
  <c r="AM89" i="10" s="1"/>
  <c r="AN89" i="10"/>
  <c r="AJ90" i="10"/>
  <c r="X87" i="14"/>
  <c r="W90" i="10"/>
  <c r="AC91" i="11"/>
  <c r="Z91" i="11"/>
  <c r="AE91" i="11" s="1"/>
  <c r="AF91" i="11" s="1"/>
  <c r="AG91" i="11" s="1"/>
  <c r="AH91" i="11" s="1"/>
  <c r="AL90" i="12"/>
  <c r="AM90" i="12" s="1"/>
  <c r="X91" i="12"/>
  <c r="AD91" i="12"/>
  <c r="AB91" i="12"/>
  <c r="AA91" i="12"/>
  <c r="Y91" i="12"/>
  <c r="Q493" i="19" l="1"/>
  <c r="R493" i="19" s="1"/>
  <c r="AB90" i="10"/>
  <c r="AD90" i="10"/>
  <c r="X90" i="10"/>
  <c r="AA90" i="10"/>
  <c r="Y90" i="10"/>
  <c r="V92" i="11"/>
  <c r="AI91" i="11"/>
  <c r="AK91" i="11" s="1"/>
  <c r="Z91" i="12"/>
  <c r="AC91" i="12"/>
  <c r="AE91" i="12"/>
  <c r="AF91" i="12" s="1"/>
  <c r="AG91" i="12" s="1"/>
  <c r="AH91" i="12" s="1"/>
  <c r="V92" i="12" s="1"/>
  <c r="S493" i="19" l="1"/>
  <c r="T493" i="19" s="1"/>
  <c r="V493" i="19" s="1"/>
  <c r="W493" i="19" s="1"/>
  <c r="AE90" i="10"/>
  <c r="AF90" i="10" s="1"/>
  <c r="AG90" i="10" s="1"/>
  <c r="AH90" i="10" s="1"/>
  <c r="Z90" i="10"/>
  <c r="AC90" i="10"/>
  <c r="AN91" i="11"/>
  <c r="AL91" i="11"/>
  <c r="AM91" i="11" s="1"/>
  <c r="AJ92" i="11"/>
  <c r="W92" i="11"/>
  <c r="Y89" i="14"/>
  <c r="AI91" i="12"/>
  <c r="AK91" i="12" s="1"/>
  <c r="Y493" i="19" l="1"/>
  <c r="AB6" i="19" s="1"/>
  <c r="D6" i="14" s="1"/>
  <c r="X493" i="19"/>
  <c r="V91" i="10"/>
  <c r="AI90" i="10"/>
  <c r="AK90" i="10" s="1"/>
  <c r="AB92" i="11"/>
  <c r="X92" i="11"/>
  <c r="AA92" i="11"/>
  <c r="Y92" i="11"/>
  <c r="Z92" i="11" s="1"/>
  <c r="AD92" i="11"/>
  <c r="AL91" i="12"/>
  <c r="AM91" i="12" s="1"/>
  <c r="AJ92" i="12"/>
  <c r="W92" i="12"/>
  <c r="Z89" i="14"/>
  <c r="AB11" i="19" l="1"/>
  <c r="AB7" i="19"/>
  <c r="AL90" i="10"/>
  <c r="AM90" i="10" s="1"/>
  <c r="AN90" i="10"/>
  <c r="AJ91" i="10"/>
  <c r="W91" i="10"/>
  <c r="X88" i="14"/>
  <c r="AC92" i="11"/>
  <c r="AE92" i="11"/>
  <c r="AF92" i="11" s="1"/>
  <c r="AG92" i="11" s="1"/>
  <c r="AH92" i="11" s="1"/>
  <c r="Y92" i="12"/>
  <c r="AD92" i="12"/>
  <c r="AA92" i="12"/>
  <c r="X92" i="12"/>
  <c r="AB92" i="12"/>
  <c r="AD91" i="10" l="1"/>
  <c r="X91" i="10"/>
  <c r="AA91" i="10"/>
  <c r="Y91" i="10"/>
  <c r="Z91" i="10" s="1"/>
  <c r="AB91" i="10"/>
  <c r="V93" i="11"/>
  <c r="AI92" i="11"/>
  <c r="AK92" i="11" s="1"/>
  <c r="Z92" i="12"/>
  <c r="AE92" i="12" s="1"/>
  <c r="AC92" i="12"/>
  <c r="AC91" i="10" l="1"/>
  <c r="AE91" i="10"/>
  <c r="AF91" i="10" s="1"/>
  <c r="AG91" i="10" s="1"/>
  <c r="AH91" i="10" s="1"/>
  <c r="AN92" i="11"/>
  <c r="AL92" i="11"/>
  <c r="AM92" i="11" s="1"/>
  <c r="W93" i="11"/>
  <c r="AJ93" i="11"/>
  <c r="Y90" i="14"/>
  <c r="AF92" i="12"/>
  <c r="AG92" i="12" s="1"/>
  <c r="AH92" i="12" s="1"/>
  <c r="V93" i="12" s="1"/>
  <c r="V92" i="10" l="1"/>
  <c r="AI91" i="10"/>
  <c r="AK91" i="10" s="1"/>
  <c r="AB93" i="11"/>
  <c r="AA93" i="11"/>
  <c r="AC93" i="11" s="1"/>
  <c r="AD93" i="11"/>
  <c r="X93" i="11"/>
  <c r="Y93" i="11"/>
  <c r="AI92" i="12"/>
  <c r="AK92" i="12" s="1"/>
  <c r="AL91" i="10" l="1"/>
  <c r="AM91" i="10" s="1"/>
  <c r="AN91" i="10"/>
  <c r="AJ92" i="10"/>
  <c r="W92" i="10"/>
  <c r="X89" i="14"/>
  <c r="Z93" i="11"/>
  <c r="AE93" i="11" s="1"/>
  <c r="AF93" i="11" s="1"/>
  <c r="AG93" i="11" s="1"/>
  <c r="AH93" i="11" s="1"/>
  <c r="AL92" i="12"/>
  <c r="AM92" i="12" s="1"/>
  <c r="AJ93" i="12"/>
  <c r="W93" i="12"/>
  <c r="Z90" i="14"/>
  <c r="AB92" i="10" l="1"/>
  <c r="X92" i="10"/>
  <c r="Y92" i="10"/>
  <c r="Z92" i="10" s="1"/>
  <c r="AA92" i="10"/>
  <c r="AD92" i="10"/>
  <c r="V94" i="11"/>
  <c r="AI93" i="11"/>
  <c r="AK93" i="11" s="1"/>
  <c r="AN93" i="11"/>
  <c r="AL93" i="11"/>
  <c r="AM93" i="11" s="1"/>
  <c r="AJ94" i="11"/>
  <c r="Y91" i="14"/>
  <c r="W94" i="11"/>
  <c r="Y93" i="12"/>
  <c r="AA93" i="12"/>
  <c r="X93" i="12"/>
  <c r="AD93" i="12"/>
  <c r="AB93" i="12"/>
  <c r="AE92" i="10" l="1"/>
  <c r="AC92" i="10"/>
  <c r="AA94" i="11"/>
  <c r="AB94" i="11"/>
  <c r="X94" i="11"/>
  <c r="AD94" i="11"/>
  <c r="Y94" i="11"/>
  <c r="AC93" i="12"/>
  <c r="Z93" i="12"/>
  <c r="AE93" i="12" s="1"/>
  <c r="AF92" i="10" l="1"/>
  <c r="AG92" i="10" s="1"/>
  <c r="AH92" i="10" s="1"/>
  <c r="AC94" i="11"/>
  <c r="Z94" i="11"/>
  <c r="AE94" i="11"/>
  <c r="AF94" i="11" s="1"/>
  <c r="AG94" i="11" s="1"/>
  <c r="AH94" i="11" s="1"/>
  <c r="AF93" i="12"/>
  <c r="AG93" i="12" s="1"/>
  <c r="AH93" i="12" s="1"/>
  <c r="V94" i="12" s="1"/>
  <c r="V93" i="10" l="1"/>
  <c r="AI92" i="10"/>
  <c r="AK92" i="10" s="1"/>
  <c r="AI94" i="11"/>
  <c r="AK94" i="11" s="1"/>
  <c r="V95" i="11"/>
  <c r="AI93" i="12"/>
  <c r="AK93" i="12" s="1"/>
  <c r="AJ94" i="12"/>
  <c r="W94" i="12"/>
  <c r="Z91" i="14"/>
  <c r="AN92" i="10" l="1"/>
  <c r="AL92" i="10"/>
  <c r="AM92" i="10" s="1"/>
  <c r="AJ93" i="10"/>
  <c r="W93" i="10"/>
  <c r="X90" i="14"/>
  <c r="AJ95" i="11"/>
  <c r="W95" i="11"/>
  <c r="Y92" i="14"/>
  <c r="AL94" i="11"/>
  <c r="AM94" i="11" s="1"/>
  <c r="AN94" i="11"/>
  <c r="AL93" i="12"/>
  <c r="AM93" i="12" s="1"/>
  <c r="AB94" i="12"/>
  <c r="AD94" i="12"/>
  <c r="Y94" i="12"/>
  <c r="AA94" i="12"/>
  <c r="X94" i="12"/>
  <c r="AB93" i="10" l="1"/>
  <c r="Y93" i="10"/>
  <c r="X93" i="10"/>
  <c r="AD93" i="10"/>
  <c r="AA93" i="10"/>
  <c r="AD95" i="11"/>
  <c r="AA95" i="11"/>
  <c r="AB95" i="11"/>
  <c r="X95" i="11"/>
  <c r="Y95" i="11"/>
  <c r="Z94" i="12"/>
  <c r="AE94" i="12" s="1"/>
  <c r="AC94" i="12"/>
  <c r="Z93" i="10" l="1"/>
  <c r="AE93" i="10" s="1"/>
  <c r="AF93" i="10" s="1"/>
  <c r="AG93" i="10" s="1"/>
  <c r="AH93" i="10" s="1"/>
  <c r="AC93" i="10"/>
  <c r="AC95" i="11"/>
  <c r="Z95" i="11"/>
  <c r="AE95" i="11" s="1"/>
  <c r="AF94" i="12"/>
  <c r="AG94" i="12" s="1"/>
  <c r="AH94" i="12" s="1"/>
  <c r="V95" i="12" s="1"/>
  <c r="V94" i="10" l="1"/>
  <c r="AI93" i="10"/>
  <c r="AK93" i="10" s="1"/>
  <c r="AF95" i="11"/>
  <c r="AG95" i="11" s="1"/>
  <c r="AH95" i="11" s="1"/>
  <c r="V96" i="11"/>
  <c r="AI95" i="11"/>
  <c r="AK95" i="11" s="1"/>
  <c r="AI94" i="12"/>
  <c r="AK94" i="12" s="1"/>
  <c r="Z92" i="14"/>
  <c r="AJ95" i="12"/>
  <c r="W95" i="12"/>
  <c r="X95" i="12" s="1"/>
  <c r="AJ94" i="10" l="1"/>
  <c r="W94" i="10"/>
  <c r="X91" i="14"/>
  <c r="AL93" i="10"/>
  <c r="AM93" i="10" s="1"/>
  <c r="AN93" i="10"/>
  <c r="AN95" i="11"/>
  <c r="AL95" i="11"/>
  <c r="AM95" i="11" s="1"/>
  <c r="AJ96" i="11"/>
  <c r="Y93" i="14"/>
  <c r="W96" i="11"/>
  <c r="AL94" i="12"/>
  <c r="AM94" i="12" s="1"/>
  <c r="AB95" i="12"/>
  <c r="Y95" i="12"/>
  <c r="Z95" i="12" s="1"/>
  <c r="AD95" i="12"/>
  <c r="AA95" i="12"/>
  <c r="AA94" i="10" l="1"/>
  <c r="AB94" i="10"/>
  <c r="X94" i="10"/>
  <c r="AD94" i="10"/>
  <c r="Y94" i="10"/>
  <c r="AA96" i="11"/>
  <c r="AB96" i="11"/>
  <c r="Y96" i="11"/>
  <c r="Z96" i="11" s="1"/>
  <c r="AE96" i="11" s="1"/>
  <c r="AD96" i="11"/>
  <c r="X96" i="11"/>
  <c r="AC95" i="12"/>
  <c r="AE95" i="12"/>
  <c r="AF95" i="12" s="1"/>
  <c r="AG95" i="12" s="1"/>
  <c r="AH95" i="12" s="1"/>
  <c r="V96" i="12" s="1"/>
  <c r="AE94" i="10" l="1"/>
  <c r="AF94" i="10" s="1"/>
  <c r="AG94" i="10" s="1"/>
  <c r="AH94" i="10" s="1"/>
  <c r="Z94" i="10"/>
  <c r="AC94" i="10"/>
  <c r="AC96" i="11"/>
  <c r="AF96" i="11"/>
  <c r="AG96" i="11" s="1"/>
  <c r="AH96" i="11" s="1"/>
  <c r="AI95" i="12"/>
  <c r="AK95" i="12" s="1"/>
  <c r="AJ96" i="12"/>
  <c r="W96" i="12"/>
  <c r="Z93" i="14"/>
  <c r="V95" i="10" l="1"/>
  <c r="AI94" i="10"/>
  <c r="AK94" i="10" s="1"/>
  <c r="V97" i="11"/>
  <c r="AI96" i="11"/>
  <c r="AK96" i="11" s="1"/>
  <c r="AL95" i="12"/>
  <c r="AM95" i="12" s="1"/>
  <c r="AD96" i="12"/>
  <c r="Y96" i="12"/>
  <c r="AB96" i="12"/>
  <c r="X96" i="12"/>
  <c r="AA96" i="12"/>
  <c r="AJ95" i="10" l="1"/>
  <c r="X92" i="14"/>
  <c r="W95" i="10"/>
  <c r="AL94" i="10"/>
  <c r="AM94" i="10" s="1"/>
  <c r="AN94" i="10"/>
  <c r="AN96" i="11"/>
  <c r="AL96" i="11"/>
  <c r="AM96" i="11" s="1"/>
  <c r="AJ97" i="11"/>
  <c r="Y94" i="14"/>
  <c r="W97" i="11"/>
  <c r="Z96" i="12"/>
  <c r="AE96" i="12" s="1"/>
  <c r="AC96" i="12"/>
  <c r="AB95" i="10" l="1"/>
  <c r="Y95" i="10"/>
  <c r="AD95" i="10"/>
  <c r="X95" i="10"/>
  <c r="AA95" i="10"/>
  <c r="AC95" i="10" s="1"/>
  <c r="AD97" i="11"/>
  <c r="AB97" i="11"/>
  <c r="Y97" i="11"/>
  <c r="Z97" i="11" s="1"/>
  <c r="AE97" i="11" s="1"/>
  <c r="X97" i="11"/>
  <c r="AA97" i="11"/>
  <c r="AF96" i="12"/>
  <c r="AG96" i="12" s="1"/>
  <c r="AH96" i="12" s="1"/>
  <c r="V97" i="12" s="1"/>
  <c r="Z95" i="10" l="1"/>
  <c r="AE95" i="10" s="1"/>
  <c r="AF95" i="10" s="1"/>
  <c r="AG95" i="10" s="1"/>
  <c r="AH95" i="10" s="1"/>
  <c r="AC97" i="11"/>
  <c r="AF97" i="11" s="1"/>
  <c r="AG97" i="11" s="1"/>
  <c r="AH97" i="11" s="1"/>
  <c r="AI96" i="12"/>
  <c r="AK96" i="12" s="1"/>
  <c r="V96" i="10" l="1"/>
  <c r="AI95" i="10"/>
  <c r="AK95" i="10" s="1"/>
  <c r="V98" i="11"/>
  <c r="AI97" i="11"/>
  <c r="AK97" i="11" s="1"/>
  <c r="AL96" i="12"/>
  <c r="AM96" i="12" s="1"/>
  <c r="AJ97" i="12"/>
  <c r="Z94" i="14"/>
  <c r="W97" i="12"/>
  <c r="AL95" i="10" l="1"/>
  <c r="AM95" i="10" s="1"/>
  <c r="AN95" i="10"/>
  <c r="AJ96" i="10"/>
  <c r="W96" i="10"/>
  <c r="X93" i="14"/>
  <c r="AL97" i="11"/>
  <c r="AM97" i="11" s="1"/>
  <c r="AN97" i="11"/>
  <c r="AJ98" i="11"/>
  <c r="W98" i="11"/>
  <c r="Y95" i="14"/>
  <c r="AB97" i="12"/>
  <c r="Y97" i="12"/>
  <c r="X97" i="12"/>
  <c r="AD97" i="12"/>
  <c r="AA97" i="12"/>
  <c r="AB96" i="10" l="1"/>
  <c r="X96" i="10"/>
  <c r="AA96" i="10"/>
  <c r="AC96" i="10" s="1"/>
  <c r="Y96" i="10"/>
  <c r="AD96" i="10"/>
  <c r="AB98" i="11"/>
  <c r="Y98" i="11"/>
  <c r="X98" i="11"/>
  <c r="AA98" i="11"/>
  <c r="AC98" i="11" s="1"/>
  <c r="AD98" i="11"/>
  <c r="Z97" i="12"/>
  <c r="AC97" i="12"/>
  <c r="AE97" i="12"/>
  <c r="AF97" i="12" s="1"/>
  <c r="AG97" i="12" s="1"/>
  <c r="AH97" i="12" s="1"/>
  <c r="V98" i="12" s="1"/>
  <c r="Z96" i="10" l="1"/>
  <c r="AE96" i="10" s="1"/>
  <c r="AF96" i="10" s="1"/>
  <c r="AG96" i="10" s="1"/>
  <c r="AH96" i="10" s="1"/>
  <c r="Z98" i="11"/>
  <c r="AE98" i="11" s="1"/>
  <c r="AF98" i="11" s="1"/>
  <c r="AG98" i="11" s="1"/>
  <c r="AH98" i="11" s="1"/>
  <c r="AI97" i="12"/>
  <c r="AK97" i="12" s="1"/>
  <c r="AI96" i="10" l="1"/>
  <c r="AK96" i="10" s="1"/>
  <c r="V97" i="10"/>
  <c r="V99" i="11"/>
  <c r="AI98" i="11"/>
  <c r="AK98" i="11" s="1"/>
  <c r="AL97" i="12"/>
  <c r="AM97" i="12" s="1"/>
  <c r="AJ98" i="12"/>
  <c r="W98" i="12"/>
  <c r="Z95" i="14"/>
  <c r="AJ97" i="10" l="1"/>
  <c r="W97" i="10"/>
  <c r="X94" i="14"/>
  <c r="AN96" i="10"/>
  <c r="AL96" i="10"/>
  <c r="AM96" i="10" s="1"/>
  <c r="AL98" i="11"/>
  <c r="AM98" i="11" s="1"/>
  <c r="AN98" i="11"/>
  <c r="W99" i="11"/>
  <c r="AJ99" i="11"/>
  <c r="Y96" i="14"/>
  <c r="AD98" i="12"/>
  <c r="AA98" i="12"/>
  <c r="X98" i="12"/>
  <c r="AB98" i="12"/>
  <c r="Y98" i="12"/>
  <c r="X97" i="10" l="1"/>
  <c r="AB97" i="10"/>
  <c r="AA97" i="10"/>
  <c r="AC97" i="10" s="1"/>
  <c r="AD97" i="10"/>
  <c r="Y97" i="10"/>
  <c r="Z97" i="10" s="1"/>
  <c r="AB99" i="11"/>
  <c r="X99" i="11"/>
  <c r="AD99" i="11"/>
  <c r="AA99" i="11"/>
  <c r="Y99" i="11"/>
  <c r="AC98" i="12"/>
  <c r="Z98" i="12"/>
  <c r="AE98" i="12" s="1"/>
  <c r="AE97" i="10" l="1"/>
  <c r="AF97" i="10" s="1"/>
  <c r="AG97" i="10" s="1"/>
  <c r="AH97" i="10" s="1"/>
  <c r="Z99" i="11"/>
  <c r="AE99" i="11" s="1"/>
  <c r="AC99" i="11"/>
  <c r="AF99" i="11" s="1"/>
  <c r="AG99" i="11" s="1"/>
  <c r="AH99" i="11" s="1"/>
  <c r="AF98" i="12"/>
  <c r="AG98" i="12" s="1"/>
  <c r="AH98" i="12" s="1"/>
  <c r="V99" i="12" s="1"/>
  <c r="V98" i="10" l="1"/>
  <c r="AI97" i="10"/>
  <c r="AK97" i="10" s="1"/>
  <c r="V100" i="11"/>
  <c r="AI99" i="11"/>
  <c r="AK99" i="11" s="1"/>
  <c r="AI98" i="12"/>
  <c r="AK98" i="12" s="1"/>
  <c r="AJ99" i="12"/>
  <c r="Z96" i="14"/>
  <c r="W99" i="12"/>
  <c r="AN97" i="10" l="1"/>
  <c r="AL97" i="10"/>
  <c r="AM97" i="10" s="1"/>
  <c r="AJ98" i="10"/>
  <c r="W98" i="10"/>
  <c r="X95" i="14"/>
  <c r="AN99" i="11"/>
  <c r="AL99" i="11"/>
  <c r="AM99" i="11" s="1"/>
  <c r="AJ100" i="11"/>
  <c r="Y97" i="14"/>
  <c r="W100" i="11"/>
  <c r="AL98" i="12"/>
  <c r="AM98" i="12" s="1"/>
  <c r="X99" i="12"/>
  <c r="AA99" i="12"/>
  <c r="AD99" i="12"/>
  <c r="Y99" i="12"/>
  <c r="Z99" i="12" s="1"/>
  <c r="AE99" i="12" s="1"/>
  <c r="AB99" i="12"/>
  <c r="AB98" i="10" l="1"/>
  <c r="AD98" i="10"/>
  <c r="Y98" i="10"/>
  <c r="Z98" i="10" s="1"/>
  <c r="AE98" i="10" s="1"/>
  <c r="X98" i="10"/>
  <c r="AA98" i="10"/>
  <c r="AB100" i="11"/>
  <c r="X100" i="11"/>
  <c r="AD100" i="11"/>
  <c r="Y100" i="11"/>
  <c r="AA100" i="11"/>
  <c r="AC99" i="12"/>
  <c r="AF99" i="12" s="1"/>
  <c r="AG99" i="12" s="1"/>
  <c r="AH99" i="12" s="1"/>
  <c r="V100" i="12" s="1"/>
  <c r="AC98" i="10" l="1"/>
  <c r="AF98" i="10" s="1"/>
  <c r="AG98" i="10" s="1"/>
  <c r="AH98" i="10" s="1"/>
  <c r="AC100" i="11"/>
  <c r="Z100" i="11"/>
  <c r="AE100" i="11" s="1"/>
  <c r="AI99" i="12"/>
  <c r="AK99" i="12" s="1"/>
  <c r="V99" i="10" l="1"/>
  <c r="AI98" i="10"/>
  <c r="AK98" i="10" s="1"/>
  <c r="AF100" i="11"/>
  <c r="AG100" i="11" s="1"/>
  <c r="AH100" i="11" s="1"/>
  <c r="AL99" i="12"/>
  <c r="AM99" i="12" s="1"/>
  <c r="AJ100" i="12"/>
  <c r="W100" i="12"/>
  <c r="Z97" i="14"/>
  <c r="AL98" i="10" l="1"/>
  <c r="AM98" i="10" s="1"/>
  <c r="AN98" i="10"/>
  <c r="AJ99" i="10"/>
  <c r="W99" i="10"/>
  <c r="X96" i="14"/>
  <c r="V101" i="11"/>
  <c r="AI100" i="11"/>
  <c r="AK100" i="11" s="1"/>
  <c r="Y100" i="12"/>
  <c r="X100" i="12"/>
  <c r="AA100" i="12"/>
  <c r="AB100" i="12"/>
  <c r="AD100" i="12"/>
  <c r="X99" i="10" l="1"/>
  <c r="AD99" i="10"/>
  <c r="AB99" i="10"/>
  <c r="AA99" i="10"/>
  <c r="Y99" i="10"/>
  <c r="AL100" i="11"/>
  <c r="AM100" i="11" s="1"/>
  <c r="AN100" i="11"/>
  <c r="AJ101" i="11"/>
  <c r="W101" i="11"/>
  <c r="Y98" i="14"/>
  <c r="Z100" i="12"/>
  <c r="AE100" i="12" s="1"/>
  <c r="AC100" i="12"/>
  <c r="Z99" i="10" l="1"/>
  <c r="AE99" i="10" s="1"/>
  <c r="AF99" i="10" s="1"/>
  <c r="AG99" i="10" s="1"/>
  <c r="AH99" i="10" s="1"/>
  <c r="AC99" i="10"/>
  <c r="AD101" i="11"/>
  <c r="Y101" i="11"/>
  <c r="X101" i="11"/>
  <c r="AA101" i="11"/>
  <c r="AC101" i="11" s="1"/>
  <c r="AB101" i="11"/>
  <c r="AF100" i="12"/>
  <c r="AG100" i="12" s="1"/>
  <c r="AH100" i="12" s="1"/>
  <c r="V101" i="12" s="1"/>
  <c r="V100" i="10" l="1"/>
  <c r="AI99" i="10"/>
  <c r="AK99" i="10" s="1"/>
  <c r="Z101" i="11"/>
  <c r="AE101" i="11" s="1"/>
  <c r="AF101" i="11" s="1"/>
  <c r="AG101" i="11" s="1"/>
  <c r="AH101" i="11" s="1"/>
  <c r="AI100" i="12"/>
  <c r="AK100" i="12" s="1"/>
  <c r="AJ101" i="12"/>
  <c r="W101" i="12"/>
  <c r="Z98" i="14"/>
  <c r="AL99" i="10" l="1"/>
  <c r="AM99" i="10" s="1"/>
  <c r="AN99" i="10"/>
  <c r="AJ100" i="10"/>
  <c r="W100" i="10"/>
  <c r="X97" i="14"/>
  <c r="V102" i="11"/>
  <c r="AI101" i="11"/>
  <c r="AK101" i="11" s="1"/>
  <c r="AL100" i="12"/>
  <c r="AM100" i="12" s="1"/>
  <c r="AD101" i="12"/>
  <c r="AA101" i="12"/>
  <c r="AB101" i="12"/>
  <c r="X101" i="12"/>
  <c r="Y101" i="12"/>
  <c r="AA100" i="10" l="1"/>
  <c r="Y100" i="10"/>
  <c r="X100" i="10"/>
  <c r="AB100" i="10"/>
  <c r="AD100" i="10"/>
  <c r="AL101" i="11"/>
  <c r="AM101" i="11" s="1"/>
  <c r="AN101" i="11"/>
  <c r="W102" i="11"/>
  <c r="AJ102" i="11"/>
  <c r="Y99" i="14"/>
  <c r="AC101" i="12"/>
  <c r="Z101" i="12"/>
  <c r="AE101" i="12"/>
  <c r="Z100" i="10" l="1"/>
  <c r="AE100" i="10" s="1"/>
  <c r="AF100" i="10" s="1"/>
  <c r="AG100" i="10" s="1"/>
  <c r="AH100" i="10" s="1"/>
  <c r="AC100" i="10"/>
  <c r="AA102" i="11"/>
  <c r="Y102" i="11"/>
  <c r="AD102" i="11"/>
  <c r="X102" i="11"/>
  <c r="AB102" i="11"/>
  <c r="AF101" i="12"/>
  <c r="AG101" i="12" s="1"/>
  <c r="AH101" i="12" s="1"/>
  <c r="V102" i="12" s="1"/>
  <c r="V101" i="10" l="1"/>
  <c r="AI100" i="10"/>
  <c r="AK100" i="10" s="1"/>
  <c r="Z102" i="11"/>
  <c r="AE102" i="11" s="1"/>
  <c r="AC102" i="11"/>
  <c r="AI101" i="12"/>
  <c r="AK101" i="12" s="1"/>
  <c r="AJ102" i="12"/>
  <c r="W102" i="12"/>
  <c r="Z99" i="14"/>
  <c r="AN100" i="10" l="1"/>
  <c r="AL100" i="10"/>
  <c r="AM100" i="10" s="1"/>
  <c r="X98" i="14"/>
  <c r="AJ101" i="10"/>
  <c r="W101" i="10"/>
  <c r="AF102" i="11"/>
  <c r="AG102" i="11" s="1"/>
  <c r="AH102" i="11" s="1"/>
  <c r="V103" i="11"/>
  <c r="AI102" i="11"/>
  <c r="AK102" i="11" s="1"/>
  <c r="AL101" i="12"/>
  <c r="AM101" i="12" s="1"/>
  <c r="AB102" i="12"/>
  <c r="Y102" i="12"/>
  <c r="AD102" i="12"/>
  <c r="X102" i="12"/>
  <c r="AA102" i="12"/>
  <c r="X101" i="10" l="1"/>
  <c r="AD101" i="10"/>
  <c r="AB101" i="10"/>
  <c r="Y101" i="10"/>
  <c r="Z101" i="10" s="1"/>
  <c r="AA101" i="10"/>
  <c r="AL102" i="11"/>
  <c r="AM102" i="11" s="1"/>
  <c r="AN102" i="11"/>
  <c r="AJ103" i="11"/>
  <c r="W103" i="11"/>
  <c r="Y100" i="14"/>
  <c r="Z102" i="12"/>
  <c r="AE102" i="12" s="1"/>
  <c r="AC102" i="12"/>
  <c r="AC101" i="10" l="1"/>
  <c r="AE101" i="10"/>
  <c r="X103" i="11"/>
  <c r="Y103" i="11"/>
  <c r="Z103" i="11" s="1"/>
  <c r="AB103" i="11"/>
  <c r="AA103" i="11"/>
  <c r="AD103" i="11"/>
  <c r="AF102" i="12"/>
  <c r="AG102" i="12" s="1"/>
  <c r="AH102" i="12" s="1"/>
  <c r="V103" i="12" s="1"/>
  <c r="AF101" i="10" l="1"/>
  <c r="AG101" i="10" s="1"/>
  <c r="AH101" i="10" s="1"/>
  <c r="AC103" i="11"/>
  <c r="AE103" i="11"/>
  <c r="AF103" i="11" s="1"/>
  <c r="AG103" i="11" s="1"/>
  <c r="AH103" i="11" s="1"/>
  <c r="AI102" i="12"/>
  <c r="AK102" i="12" s="1"/>
  <c r="AJ103" i="12"/>
  <c r="W103" i="12"/>
  <c r="Z100" i="14"/>
  <c r="V102" i="10" l="1"/>
  <c r="AI101" i="10"/>
  <c r="AK101" i="10" s="1"/>
  <c r="V104" i="11"/>
  <c r="AI103" i="11"/>
  <c r="AK103" i="11" s="1"/>
  <c r="AL102" i="12"/>
  <c r="AM102" i="12" s="1"/>
  <c r="Y103" i="12"/>
  <c r="AD103" i="12"/>
  <c r="AA103" i="12"/>
  <c r="X103" i="12"/>
  <c r="AB103" i="12"/>
  <c r="AJ102" i="10" l="1"/>
  <c r="W102" i="10"/>
  <c r="X99" i="14"/>
  <c r="AN101" i="10"/>
  <c r="AL101" i="10"/>
  <c r="AM101" i="10" s="1"/>
  <c r="AN103" i="11"/>
  <c r="AL103" i="11"/>
  <c r="AM103" i="11" s="1"/>
  <c r="AJ104" i="11"/>
  <c r="W104" i="11"/>
  <c r="Y101" i="14"/>
  <c r="AC103" i="12"/>
  <c r="Z103" i="12"/>
  <c r="AE103" i="12" s="1"/>
  <c r="AD102" i="10" l="1"/>
  <c r="AA102" i="10"/>
  <c r="AB102" i="10"/>
  <c r="Y102" i="10"/>
  <c r="Z102" i="10" s="1"/>
  <c r="X102" i="10"/>
  <c r="Y104" i="11"/>
  <c r="AD104" i="11"/>
  <c r="X104" i="11"/>
  <c r="AA104" i="11"/>
  <c r="AC104" i="11" s="1"/>
  <c r="AB104" i="11"/>
  <c r="AF103" i="12"/>
  <c r="AG103" i="12" s="1"/>
  <c r="AH103" i="12" s="1"/>
  <c r="V104" i="12" s="1"/>
  <c r="AC102" i="10" l="1"/>
  <c r="AE102" i="10"/>
  <c r="AF102" i="10" s="1"/>
  <c r="AG102" i="10" s="1"/>
  <c r="AH102" i="10" s="1"/>
  <c r="Z104" i="11"/>
  <c r="AE104" i="11" s="1"/>
  <c r="AF104" i="11" s="1"/>
  <c r="AG104" i="11" s="1"/>
  <c r="AH104" i="11" s="1"/>
  <c r="AI103" i="12"/>
  <c r="AK103" i="12" s="1"/>
  <c r="AJ104" i="12"/>
  <c r="Z101" i="14"/>
  <c r="W104" i="12"/>
  <c r="AI102" i="10" l="1"/>
  <c r="AK102" i="10" s="1"/>
  <c r="V103" i="10"/>
  <c r="V105" i="11"/>
  <c r="AI104" i="11"/>
  <c r="AK104" i="11" s="1"/>
  <c r="AL103" i="12"/>
  <c r="AM103" i="12" s="1"/>
  <c r="Y104" i="12"/>
  <c r="X104" i="12"/>
  <c r="AD104" i="12"/>
  <c r="AA104" i="12"/>
  <c r="AB104" i="12"/>
  <c r="AJ103" i="10" l="1"/>
  <c r="W103" i="10"/>
  <c r="X100" i="14"/>
  <c r="AL102" i="10"/>
  <c r="AM102" i="10" s="1"/>
  <c r="AN102" i="10"/>
  <c r="AL104" i="11"/>
  <c r="AM104" i="11" s="1"/>
  <c r="AN104" i="11"/>
  <c r="AJ105" i="11"/>
  <c r="W105" i="11"/>
  <c r="Y102" i="14"/>
  <c r="AC104" i="12"/>
  <c r="Z104" i="12"/>
  <c r="AE104" i="12" s="1"/>
  <c r="X103" i="10" l="1"/>
  <c r="AD103" i="10"/>
  <c r="AA103" i="10"/>
  <c r="AC103" i="10" s="1"/>
  <c r="Y103" i="10"/>
  <c r="AB103" i="10"/>
  <c r="AD105" i="11"/>
  <c r="AA105" i="11"/>
  <c r="AB105" i="11"/>
  <c r="Y105" i="11"/>
  <c r="Z105" i="11" s="1"/>
  <c r="X105" i="11"/>
  <c r="AF104" i="12"/>
  <c r="AG104" i="12" s="1"/>
  <c r="AH104" i="12" s="1"/>
  <c r="V105" i="12" s="1"/>
  <c r="Z103" i="10" l="1"/>
  <c r="AE103" i="10" s="1"/>
  <c r="AF103" i="10" s="1"/>
  <c r="AG103" i="10" s="1"/>
  <c r="AH103" i="10" s="1"/>
  <c r="AC105" i="11"/>
  <c r="AE105" i="11"/>
  <c r="AF105" i="11" s="1"/>
  <c r="AG105" i="11" s="1"/>
  <c r="AH105" i="11" s="1"/>
  <c r="AI104" i="12"/>
  <c r="AK104" i="12" s="1"/>
  <c r="AJ105" i="12"/>
  <c r="Z102" i="14"/>
  <c r="W105" i="12"/>
  <c r="V104" i="10" l="1"/>
  <c r="AI103" i="10"/>
  <c r="AK103" i="10" s="1"/>
  <c r="AI105" i="11"/>
  <c r="AK105" i="11" s="1"/>
  <c r="V106" i="11"/>
  <c r="AL104" i="12"/>
  <c r="AM104" i="12" s="1"/>
  <c r="Y105" i="12"/>
  <c r="X105" i="12"/>
  <c r="AD105" i="12"/>
  <c r="AB105" i="12"/>
  <c r="AA105" i="12"/>
  <c r="AL103" i="10" l="1"/>
  <c r="AM103" i="10" s="1"/>
  <c r="AN103" i="10"/>
  <c r="AJ104" i="10"/>
  <c r="X101" i="14"/>
  <c r="W104" i="10"/>
  <c r="Y103" i="14"/>
  <c r="AJ106" i="11"/>
  <c r="W106" i="11"/>
  <c r="AL105" i="11"/>
  <c r="AM105" i="11" s="1"/>
  <c r="AN105" i="11"/>
  <c r="AC105" i="12"/>
  <c r="Z105" i="12"/>
  <c r="AE105" i="12" s="1"/>
  <c r="AF105" i="12" s="1"/>
  <c r="AG105" i="12" s="1"/>
  <c r="AH105" i="12" s="1"/>
  <c r="V106" i="12" s="1"/>
  <c r="AD104" i="10" l="1"/>
  <c r="AB104" i="10"/>
  <c r="AA104" i="10"/>
  <c r="Y104" i="10"/>
  <c r="Z104" i="10" s="1"/>
  <c r="X104" i="10"/>
  <c r="Y106" i="11"/>
  <c r="AB106" i="11"/>
  <c r="AD106" i="11"/>
  <c r="AA106" i="11"/>
  <c r="X106" i="11"/>
  <c r="AI105" i="12"/>
  <c r="AK105" i="12" s="1"/>
  <c r="AE104" i="10" l="1"/>
  <c r="AF104" i="10" s="1"/>
  <c r="AG104" i="10" s="1"/>
  <c r="AH104" i="10" s="1"/>
  <c r="AC104" i="10"/>
  <c r="AC106" i="11"/>
  <c r="Z106" i="11"/>
  <c r="AE106" i="11" s="1"/>
  <c r="AF106" i="11" s="1"/>
  <c r="AG106" i="11" s="1"/>
  <c r="AH106" i="11" s="1"/>
  <c r="AL105" i="12"/>
  <c r="AM105" i="12" s="1"/>
  <c r="AJ106" i="12"/>
  <c r="W106" i="12"/>
  <c r="Z103" i="14"/>
  <c r="V105" i="10" l="1"/>
  <c r="AI104" i="10"/>
  <c r="AK104" i="10" s="1"/>
  <c r="V107" i="11"/>
  <c r="AI106" i="11"/>
  <c r="AK106" i="11" s="1"/>
  <c r="AB106" i="12"/>
  <c r="AA106" i="12"/>
  <c r="Y106" i="12"/>
  <c r="X106" i="12"/>
  <c r="AD106" i="12"/>
  <c r="AL104" i="10" l="1"/>
  <c r="AM104" i="10" s="1"/>
  <c r="AN104" i="10"/>
  <c r="AJ105" i="10"/>
  <c r="X102" i="14"/>
  <c r="W105" i="10"/>
  <c r="AL106" i="11"/>
  <c r="AM106" i="11" s="1"/>
  <c r="AN106" i="11"/>
  <c r="AJ107" i="11"/>
  <c r="Y104" i="14"/>
  <c r="W107" i="11"/>
  <c r="Z106" i="12"/>
  <c r="AE106" i="12" s="1"/>
  <c r="AC106" i="12"/>
  <c r="AD105" i="10" l="1"/>
  <c r="Y105" i="10"/>
  <c r="Z105" i="10" s="1"/>
  <c r="AE105" i="10" s="1"/>
  <c r="AA105" i="10"/>
  <c r="AC105" i="10" s="1"/>
  <c r="AB105" i="10"/>
  <c r="X105" i="10"/>
  <c r="X107" i="11"/>
  <c r="AA107" i="11"/>
  <c r="AB107" i="11"/>
  <c r="AD107" i="11"/>
  <c r="Y107" i="11"/>
  <c r="Z107" i="11" s="1"/>
  <c r="AF106" i="12"/>
  <c r="AG106" i="12" s="1"/>
  <c r="AH106" i="12" s="1"/>
  <c r="V107" i="12" s="1"/>
  <c r="AF105" i="10" l="1"/>
  <c r="AG105" i="10" s="1"/>
  <c r="AH105" i="10" s="1"/>
  <c r="AE107" i="11"/>
  <c r="AC107" i="11"/>
  <c r="AF107" i="11" s="1"/>
  <c r="AG107" i="11" s="1"/>
  <c r="AH107" i="11" s="1"/>
  <c r="AI106" i="12"/>
  <c r="AK106" i="12" s="1"/>
  <c r="AJ107" i="12"/>
  <c r="Z104" i="14"/>
  <c r="W107" i="12"/>
  <c r="V106" i="10" l="1"/>
  <c r="AI105" i="10"/>
  <c r="AK105" i="10" s="1"/>
  <c r="V108" i="11"/>
  <c r="AI107" i="11"/>
  <c r="AK107" i="11" s="1"/>
  <c r="AL106" i="12"/>
  <c r="AM106" i="12" s="1"/>
  <c r="AA107" i="12"/>
  <c r="X107" i="12"/>
  <c r="Y107" i="12"/>
  <c r="Z107" i="12" s="1"/>
  <c r="AD107" i="12"/>
  <c r="AB107" i="12"/>
  <c r="AN105" i="10" l="1"/>
  <c r="AL105" i="10"/>
  <c r="AM105" i="10" s="1"/>
  <c r="AJ106" i="10"/>
  <c r="X103" i="14"/>
  <c r="W106" i="10"/>
  <c r="AL107" i="11"/>
  <c r="AM107" i="11" s="1"/>
  <c r="AN107" i="11"/>
  <c r="AJ108" i="11"/>
  <c r="Y105" i="14"/>
  <c r="W108" i="11"/>
  <c r="AE107" i="12"/>
  <c r="AC107" i="12"/>
  <c r="AA106" i="10" l="1"/>
  <c r="AD106" i="10"/>
  <c r="AB106" i="10"/>
  <c r="X106" i="10"/>
  <c r="Y106" i="10"/>
  <c r="Z106" i="10" s="1"/>
  <c r="AE106" i="10" s="1"/>
  <c r="AD108" i="11"/>
  <c r="AA108" i="11"/>
  <c r="AB108" i="11"/>
  <c r="Y108" i="11"/>
  <c r="X108" i="11"/>
  <c r="AF107" i="12"/>
  <c r="AG107" i="12" s="1"/>
  <c r="AH107" i="12" s="1"/>
  <c r="V108" i="12" s="1"/>
  <c r="AF106" i="10" l="1"/>
  <c r="AG106" i="10" s="1"/>
  <c r="AH106" i="10" s="1"/>
  <c r="AC106" i="10"/>
  <c r="AC108" i="11"/>
  <c r="Z108" i="11"/>
  <c r="AE108" i="11" s="1"/>
  <c r="AI107" i="12"/>
  <c r="AK107" i="12" s="1"/>
  <c r="AJ108" i="12"/>
  <c r="Z105" i="14"/>
  <c r="W108" i="12"/>
  <c r="V107" i="10" l="1"/>
  <c r="AI106" i="10"/>
  <c r="AK106" i="10" s="1"/>
  <c r="AF108" i="11"/>
  <c r="AG108" i="11" s="1"/>
  <c r="AH108" i="11" s="1"/>
  <c r="AI108" i="11" s="1"/>
  <c r="AK108" i="11" s="1"/>
  <c r="V109" i="11"/>
  <c r="AL107" i="12"/>
  <c r="AM107" i="12" s="1"/>
  <c r="AA108" i="12"/>
  <c r="AB108" i="12"/>
  <c r="X108" i="12"/>
  <c r="AD108" i="12"/>
  <c r="Y108" i="12"/>
  <c r="AL106" i="10" l="1"/>
  <c r="AM106" i="10" s="1"/>
  <c r="AN106" i="10"/>
  <c r="AJ107" i="10"/>
  <c r="X104" i="14"/>
  <c r="W107" i="10"/>
  <c r="AL108" i="11"/>
  <c r="AM108" i="11" s="1"/>
  <c r="AN108" i="11"/>
  <c r="AJ109" i="11"/>
  <c r="W109" i="11"/>
  <c r="Y106" i="14"/>
  <c r="Z108" i="12"/>
  <c r="AE108" i="12" s="1"/>
  <c r="AC108" i="12"/>
  <c r="AB107" i="10" l="1"/>
  <c r="Y107" i="10"/>
  <c r="AD107" i="10"/>
  <c r="AA107" i="10"/>
  <c r="AC107" i="10" s="1"/>
  <c r="X107" i="10"/>
  <c r="Y109" i="11"/>
  <c r="AA109" i="11"/>
  <c r="AD109" i="11"/>
  <c r="AB109" i="11"/>
  <c r="X109" i="11"/>
  <c r="AF108" i="12"/>
  <c r="AG108" i="12" s="1"/>
  <c r="AH108" i="12" s="1"/>
  <c r="V109" i="12" s="1"/>
  <c r="Z107" i="10" l="1"/>
  <c r="AE107" i="10" s="1"/>
  <c r="AF107" i="10" s="1"/>
  <c r="AG107" i="10" s="1"/>
  <c r="AH107" i="10" s="1"/>
  <c r="AC109" i="11"/>
  <c r="Z109" i="11"/>
  <c r="AE109" i="11" s="1"/>
  <c r="AF109" i="11" s="1"/>
  <c r="AG109" i="11" s="1"/>
  <c r="AH109" i="11" s="1"/>
  <c r="AI108" i="12"/>
  <c r="AK108" i="12" s="1"/>
  <c r="V108" i="10" l="1"/>
  <c r="AI107" i="10"/>
  <c r="AK107" i="10" s="1"/>
  <c r="V110" i="11"/>
  <c r="AI109" i="11"/>
  <c r="AK109" i="11" s="1"/>
  <c r="AL108" i="12"/>
  <c r="AM108" i="12" s="1"/>
  <c r="AJ109" i="12"/>
  <c r="Z106" i="14"/>
  <c r="W109" i="12"/>
  <c r="AL107" i="10" l="1"/>
  <c r="AM107" i="10" s="1"/>
  <c r="AN107" i="10"/>
  <c r="AJ108" i="10"/>
  <c r="X105" i="14"/>
  <c r="W108" i="10"/>
  <c r="AL109" i="11"/>
  <c r="AM109" i="11" s="1"/>
  <c r="AN109" i="11"/>
  <c r="AJ110" i="11"/>
  <c r="Y107" i="14"/>
  <c r="W110" i="11"/>
  <c r="AB109" i="12"/>
  <c r="AA109" i="12"/>
  <c r="AD109" i="12"/>
  <c r="X109" i="12"/>
  <c r="Y109" i="12"/>
  <c r="AD108" i="10" l="1"/>
  <c r="AB108" i="10"/>
  <c r="Y108" i="10"/>
  <c r="Z108" i="10" s="1"/>
  <c r="AE108" i="10" s="1"/>
  <c r="AF108" i="10" s="1"/>
  <c r="AG108" i="10" s="1"/>
  <c r="AH108" i="10" s="1"/>
  <c r="X108" i="10"/>
  <c r="AA108" i="10"/>
  <c r="AC108" i="10" s="1"/>
  <c r="AA110" i="11"/>
  <c r="X110" i="11"/>
  <c r="Y110" i="11"/>
  <c r="Z110" i="11" s="1"/>
  <c r="AE110" i="11" s="1"/>
  <c r="AD110" i="11"/>
  <c r="AB110" i="11"/>
  <c r="AC109" i="12"/>
  <c r="Z109" i="12"/>
  <c r="AE109" i="12" s="1"/>
  <c r="AF109" i="12" s="1"/>
  <c r="AG109" i="12" s="1"/>
  <c r="AH109" i="12" s="1"/>
  <c r="V110" i="12" s="1"/>
  <c r="V109" i="10" l="1"/>
  <c r="AI108" i="10"/>
  <c r="AK108" i="10" s="1"/>
  <c r="AC110" i="11"/>
  <c r="AF110" i="11"/>
  <c r="AG110" i="11" s="1"/>
  <c r="AH110" i="11" s="1"/>
  <c r="AI109" i="12"/>
  <c r="AK109" i="12" s="1"/>
  <c r="AN108" i="10" l="1"/>
  <c r="AL108" i="10"/>
  <c r="AM108" i="10" s="1"/>
  <c r="W109" i="10"/>
  <c r="AJ109" i="10"/>
  <c r="X106" i="14"/>
  <c r="V111" i="11"/>
  <c r="AI110" i="11"/>
  <c r="AK110" i="11" s="1"/>
  <c r="AL109" i="12"/>
  <c r="AM109" i="12" s="1"/>
  <c r="AJ110" i="12"/>
  <c r="Z107" i="14"/>
  <c r="W110" i="12"/>
  <c r="Y109" i="10" l="1"/>
  <c r="AB109" i="10"/>
  <c r="AA109" i="10"/>
  <c r="AC109" i="10" s="1"/>
  <c r="X109" i="10"/>
  <c r="AD109" i="10"/>
  <c r="AL110" i="11"/>
  <c r="AM110" i="11" s="1"/>
  <c r="AN110" i="11"/>
  <c r="AJ111" i="11"/>
  <c r="Y108" i="14"/>
  <c r="W111" i="11"/>
  <c r="AD110" i="12"/>
  <c r="Y110" i="12"/>
  <c r="AA110" i="12"/>
  <c r="X110" i="12"/>
  <c r="AB110" i="12"/>
  <c r="AE109" i="10" l="1"/>
  <c r="AF109" i="10" s="1"/>
  <c r="AG109" i="10" s="1"/>
  <c r="AH109" i="10" s="1"/>
  <c r="Z109" i="10"/>
  <c r="AB111" i="11"/>
  <c r="X111" i="11"/>
  <c r="AA111" i="11"/>
  <c r="AC111" i="11" s="1"/>
  <c r="Y111" i="11"/>
  <c r="AD111" i="11"/>
  <c r="AC110" i="12"/>
  <c r="Z110" i="12"/>
  <c r="AE110" i="12" s="1"/>
  <c r="AF110" i="12" s="1"/>
  <c r="AG110" i="12" s="1"/>
  <c r="AH110" i="12" s="1"/>
  <c r="V111" i="12" s="1"/>
  <c r="V110" i="10" l="1"/>
  <c r="AI109" i="10"/>
  <c r="AK109" i="10" s="1"/>
  <c r="Z111" i="11"/>
  <c r="AE111" i="11" s="1"/>
  <c r="AF111" i="11" s="1"/>
  <c r="AG111" i="11" s="1"/>
  <c r="AH111" i="11" s="1"/>
  <c r="AI110" i="12"/>
  <c r="AK110" i="12" s="1"/>
  <c r="AJ110" i="10" l="1"/>
  <c r="X107" i="14"/>
  <c r="W110" i="10"/>
  <c r="AN109" i="10"/>
  <c r="AL109" i="10"/>
  <c r="AM109" i="10" s="1"/>
  <c r="V112" i="11"/>
  <c r="AI111" i="11"/>
  <c r="AK111" i="11" s="1"/>
  <c r="AL110" i="12"/>
  <c r="AM110" i="12" s="1"/>
  <c r="AJ111" i="12"/>
  <c r="W111" i="12"/>
  <c r="Z108" i="14"/>
  <c r="AD110" i="10" l="1"/>
  <c r="X110" i="10"/>
  <c r="AA110" i="10"/>
  <c r="Y110" i="10"/>
  <c r="Z110" i="10" s="1"/>
  <c r="AE110" i="10" s="1"/>
  <c r="AB110" i="10"/>
  <c r="AL111" i="11"/>
  <c r="AM111" i="11" s="1"/>
  <c r="AN111" i="11"/>
  <c r="AJ112" i="11"/>
  <c r="W112" i="11"/>
  <c r="Y109" i="14"/>
  <c r="Y111" i="12"/>
  <c r="X111" i="12"/>
  <c r="AD111" i="12"/>
  <c r="AA111" i="12"/>
  <c r="AB111" i="12"/>
  <c r="AC110" i="10" l="1"/>
  <c r="AF110" i="10" s="1"/>
  <c r="AG110" i="10" s="1"/>
  <c r="AH110" i="10" s="1"/>
  <c r="AB112" i="11"/>
  <c r="AD112" i="11"/>
  <c r="AA112" i="11"/>
  <c r="AC112" i="11" s="1"/>
  <c r="X112" i="11"/>
  <c r="Y112" i="11"/>
  <c r="AC111" i="12"/>
  <c r="Z111" i="12"/>
  <c r="AE111" i="12" s="1"/>
  <c r="AF111" i="12" s="1"/>
  <c r="AG111" i="12" s="1"/>
  <c r="AH111" i="12" s="1"/>
  <c r="V112" i="12" s="1"/>
  <c r="V111" i="10" l="1"/>
  <c r="AI110" i="10"/>
  <c r="AK110" i="10" s="1"/>
  <c r="Z112" i="11"/>
  <c r="AE112" i="11" s="1"/>
  <c r="AF112" i="11" s="1"/>
  <c r="AG112" i="11" s="1"/>
  <c r="AH112" i="11" s="1"/>
  <c r="AI111" i="12"/>
  <c r="AK111" i="12" s="1"/>
  <c r="AL110" i="10" l="1"/>
  <c r="AM110" i="10" s="1"/>
  <c r="AN110" i="10"/>
  <c r="AJ111" i="10"/>
  <c r="X108" i="14"/>
  <c r="W111" i="10"/>
  <c r="V113" i="11"/>
  <c r="AI112" i="11"/>
  <c r="AK112" i="11" s="1"/>
  <c r="AL111" i="12"/>
  <c r="AM111" i="12" s="1"/>
  <c r="AJ112" i="12"/>
  <c r="Z109" i="14"/>
  <c r="W112" i="12"/>
  <c r="Y111" i="10" l="1"/>
  <c r="AA111" i="10"/>
  <c r="AB111" i="10"/>
  <c r="X111" i="10"/>
  <c r="Z111" i="10" s="1"/>
  <c r="AD111" i="10"/>
  <c r="AL112" i="11"/>
  <c r="AM112" i="11" s="1"/>
  <c r="AN112" i="11"/>
  <c r="W113" i="11"/>
  <c r="AJ113" i="11"/>
  <c r="Y110" i="14"/>
  <c r="AA112" i="12"/>
  <c r="AB112" i="12"/>
  <c r="X112" i="12"/>
  <c r="Y112" i="12"/>
  <c r="Z112" i="12" s="1"/>
  <c r="AE112" i="12" s="1"/>
  <c r="AD112" i="12"/>
  <c r="AC111" i="10" l="1"/>
  <c r="AE111" i="10"/>
  <c r="AF111" i="10" s="1"/>
  <c r="AG111" i="10" s="1"/>
  <c r="AH111" i="10" s="1"/>
  <c r="X113" i="11"/>
  <c r="Y113" i="11"/>
  <c r="Z113" i="11" s="1"/>
  <c r="AA113" i="11"/>
  <c r="AD113" i="11"/>
  <c r="AE113" i="11" s="1"/>
  <c r="AB113" i="11"/>
  <c r="AC112" i="12"/>
  <c r="AF112" i="12" s="1"/>
  <c r="AG112" i="12" s="1"/>
  <c r="AH112" i="12" s="1"/>
  <c r="V113" i="12" s="1"/>
  <c r="V112" i="10" l="1"/>
  <c r="AI111" i="10"/>
  <c r="AK111" i="10" s="1"/>
  <c r="AC113" i="11"/>
  <c r="AF113" i="11" s="1"/>
  <c r="AG113" i="11" s="1"/>
  <c r="AH113" i="11" s="1"/>
  <c r="AI112" i="12"/>
  <c r="AK112" i="12" s="1"/>
  <c r="AL111" i="10" l="1"/>
  <c r="AM111" i="10" s="1"/>
  <c r="AN111" i="10"/>
  <c r="AJ112" i="10"/>
  <c r="W112" i="10"/>
  <c r="X109" i="14"/>
  <c r="V114" i="11"/>
  <c r="AI113" i="11"/>
  <c r="AK113" i="11" s="1"/>
  <c r="AL112" i="12"/>
  <c r="AM112" i="12" s="1"/>
  <c r="AJ113" i="12"/>
  <c r="W113" i="12"/>
  <c r="Z110" i="14"/>
  <c r="Y112" i="10" l="1"/>
  <c r="AB112" i="10"/>
  <c r="AD112" i="10"/>
  <c r="AA112" i="10"/>
  <c r="X112" i="10"/>
  <c r="AL113" i="11"/>
  <c r="AM113" i="11" s="1"/>
  <c r="AN113" i="11"/>
  <c r="AJ114" i="11"/>
  <c r="W114" i="11"/>
  <c r="Y111" i="14"/>
  <c r="AD113" i="12"/>
  <c r="AA113" i="12"/>
  <c r="Y113" i="12"/>
  <c r="AB113" i="12"/>
  <c r="X113" i="12"/>
  <c r="AC112" i="10" l="1"/>
  <c r="Z112" i="10"/>
  <c r="AE112" i="10" s="1"/>
  <c r="AF112" i="10" s="1"/>
  <c r="AG112" i="10" s="1"/>
  <c r="AH112" i="10" s="1"/>
  <c r="AB114" i="11"/>
  <c r="AD114" i="11"/>
  <c r="X114" i="11"/>
  <c r="Y114" i="11"/>
  <c r="Z114" i="11" s="1"/>
  <c r="AE114" i="11" s="1"/>
  <c r="AA114" i="11"/>
  <c r="Z113" i="12"/>
  <c r="AE113" i="12" s="1"/>
  <c r="AC113" i="12"/>
  <c r="V113" i="10" l="1"/>
  <c r="AI112" i="10"/>
  <c r="AK112" i="10" s="1"/>
  <c r="AC114" i="11"/>
  <c r="AF114" i="11" s="1"/>
  <c r="AG114" i="11" s="1"/>
  <c r="AH114" i="11" s="1"/>
  <c r="AF113" i="12"/>
  <c r="AG113" i="12" s="1"/>
  <c r="AH113" i="12" s="1"/>
  <c r="V114" i="12" s="1"/>
  <c r="AN112" i="10" l="1"/>
  <c r="AL112" i="10"/>
  <c r="AM112" i="10" s="1"/>
  <c r="AJ113" i="10"/>
  <c r="X110" i="14"/>
  <c r="W113" i="10"/>
  <c r="AI114" i="11"/>
  <c r="AK114" i="11" s="1"/>
  <c r="V115" i="11"/>
  <c r="AI113" i="12"/>
  <c r="AK113" i="12" s="1"/>
  <c r="AJ114" i="12"/>
  <c r="W114" i="12"/>
  <c r="Z111" i="14"/>
  <c r="AB113" i="10" l="1"/>
  <c r="Y113" i="10"/>
  <c r="Z113" i="10" s="1"/>
  <c r="AA113" i="10"/>
  <c r="AC113" i="10" s="1"/>
  <c r="AD113" i="10"/>
  <c r="X113" i="10"/>
  <c r="Y112" i="14"/>
  <c r="AJ115" i="11"/>
  <c r="W115" i="11"/>
  <c r="AN114" i="11"/>
  <c r="AL114" i="11"/>
  <c r="AM114" i="11" s="1"/>
  <c r="AL113" i="12"/>
  <c r="AM113" i="12" s="1"/>
  <c r="AA114" i="12"/>
  <c r="X114" i="12"/>
  <c r="Y114" i="12"/>
  <c r="AD114" i="12"/>
  <c r="AB114" i="12"/>
  <c r="AE113" i="10" l="1"/>
  <c r="AF113" i="10" s="1"/>
  <c r="AG113" i="10" s="1"/>
  <c r="AH113" i="10" s="1"/>
  <c r="Y115" i="11"/>
  <c r="AD115" i="11"/>
  <c r="AB115" i="11"/>
  <c r="AA115" i="11"/>
  <c r="X115" i="11"/>
  <c r="Z114" i="12"/>
  <c r="AE114" i="12"/>
  <c r="AC114" i="12"/>
  <c r="V114" i="10" l="1"/>
  <c r="AI113" i="10"/>
  <c r="AK113" i="10" s="1"/>
  <c r="AC115" i="11"/>
  <c r="Z115" i="11"/>
  <c r="AE115" i="11" s="1"/>
  <c r="AF114" i="12"/>
  <c r="AG114" i="12" s="1"/>
  <c r="AH114" i="12" s="1"/>
  <c r="V115" i="12" s="1"/>
  <c r="AI114" i="12"/>
  <c r="AK114" i="12" s="1"/>
  <c r="AN113" i="10" l="1"/>
  <c r="AL113" i="10"/>
  <c r="AM113" i="10" s="1"/>
  <c r="AJ114" i="10"/>
  <c r="W114" i="10"/>
  <c r="X111" i="14"/>
  <c r="AF115" i="11"/>
  <c r="AG115" i="11" s="1"/>
  <c r="AH115" i="11" s="1"/>
  <c r="AL114" i="12"/>
  <c r="AM114" i="12" s="1"/>
  <c r="AJ115" i="12"/>
  <c r="W115" i="12"/>
  <c r="Z112" i="14"/>
  <c r="Y114" i="10" l="1"/>
  <c r="AB114" i="10"/>
  <c r="AD114" i="10"/>
  <c r="X114" i="10"/>
  <c r="AA114" i="10"/>
  <c r="V116" i="11"/>
  <c r="AI115" i="11"/>
  <c r="AK115" i="11" s="1"/>
  <c r="AA115" i="12"/>
  <c r="AD115" i="12"/>
  <c r="Y115" i="12"/>
  <c r="AB115" i="12"/>
  <c r="X115" i="12"/>
  <c r="Z114" i="10" l="1"/>
  <c r="AE114" i="10" s="1"/>
  <c r="AF114" i="10" s="1"/>
  <c r="AG114" i="10" s="1"/>
  <c r="AH114" i="10" s="1"/>
  <c r="AC114" i="10"/>
  <c r="AL115" i="11"/>
  <c r="AM115" i="11" s="1"/>
  <c r="AN115" i="11"/>
  <c r="AJ116" i="11"/>
  <c r="Y113" i="14"/>
  <c r="W116" i="11"/>
  <c r="Z115" i="12"/>
  <c r="AE115" i="12"/>
  <c r="AC115" i="12"/>
  <c r="V115" i="10" l="1"/>
  <c r="AI114" i="10"/>
  <c r="AK114" i="10" s="1"/>
  <c r="X116" i="11"/>
  <c r="AB116" i="11"/>
  <c r="AD116" i="11"/>
  <c r="Y116" i="11"/>
  <c r="Z116" i="11" s="1"/>
  <c r="AA116" i="11"/>
  <c r="AF115" i="12"/>
  <c r="AG115" i="12" s="1"/>
  <c r="AH115" i="12" s="1"/>
  <c r="V116" i="12" s="1"/>
  <c r="AL114" i="10" l="1"/>
  <c r="AM114" i="10" s="1"/>
  <c r="AN114" i="10"/>
  <c r="AJ115" i="10"/>
  <c r="W115" i="10"/>
  <c r="X112" i="14"/>
  <c r="AC116" i="11"/>
  <c r="AE116" i="11"/>
  <c r="AI115" i="12"/>
  <c r="AK115" i="12" s="1"/>
  <c r="X115" i="10" l="1"/>
  <c r="AB115" i="10"/>
  <c r="AA115" i="10"/>
  <c r="Y115" i="10"/>
  <c r="Z115" i="10" s="1"/>
  <c r="AE115" i="10" s="1"/>
  <c r="AD115" i="10"/>
  <c r="AF116" i="11"/>
  <c r="AG116" i="11" s="1"/>
  <c r="AH116" i="11" s="1"/>
  <c r="AL115" i="12"/>
  <c r="AM115" i="12" s="1"/>
  <c r="AJ116" i="12"/>
  <c r="Z113" i="14"/>
  <c r="W116" i="12"/>
  <c r="AF115" i="10" l="1"/>
  <c r="AG115" i="10" s="1"/>
  <c r="AH115" i="10" s="1"/>
  <c r="AC115" i="10"/>
  <c r="V117" i="11"/>
  <c r="AI116" i="11"/>
  <c r="AK116" i="11" s="1"/>
  <c r="X116" i="12"/>
  <c r="Y116" i="12"/>
  <c r="Z116" i="12" s="1"/>
  <c r="AB116" i="12"/>
  <c r="AA116" i="12"/>
  <c r="AD116" i="12"/>
  <c r="V116" i="10" l="1"/>
  <c r="AI115" i="10"/>
  <c r="AK115" i="10" s="1"/>
  <c r="AL116" i="11"/>
  <c r="AM116" i="11" s="1"/>
  <c r="AN116" i="11"/>
  <c r="AJ117" i="11"/>
  <c r="W117" i="11"/>
  <c r="Y114" i="14"/>
  <c r="AC116" i="12"/>
  <c r="AE116" i="12"/>
  <c r="AL115" i="10" l="1"/>
  <c r="AM115" i="10" s="1"/>
  <c r="AN115" i="10"/>
  <c r="AJ116" i="10"/>
  <c r="X113" i="14"/>
  <c r="W116" i="10"/>
  <c r="AB117" i="11"/>
  <c r="X117" i="11"/>
  <c r="AA117" i="11"/>
  <c r="Y117" i="11"/>
  <c r="Z117" i="11" s="1"/>
  <c r="AD117" i="11"/>
  <c r="AF116" i="12"/>
  <c r="AG116" i="12" s="1"/>
  <c r="AH116" i="12" s="1"/>
  <c r="V117" i="12" s="1"/>
  <c r="AI116" i="12"/>
  <c r="AK116" i="12" s="1"/>
  <c r="X116" i="10" l="1"/>
  <c r="AB116" i="10"/>
  <c r="Y116" i="10"/>
  <c r="Z116" i="10" s="1"/>
  <c r="AD116" i="10"/>
  <c r="AA116" i="10"/>
  <c r="AC117" i="11"/>
  <c r="AE117" i="11"/>
  <c r="AF117" i="11" s="1"/>
  <c r="AG117" i="11" s="1"/>
  <c r="AH117" i="11" s="1"/>
  <c r="AL116" i="12"/>
  <c r="AM116" i="12" s="1"/>
  <c r="AJ117" i="12"/>
  <c r="W117" i="12"/>
  <c r="Z114" i="14"/>
  <c r="AC116" i="10" l="1"/>
  <c r="AE116" i="10"/>
  <c r="V118" i="11"/>
  <c r="AI117" i="11"/>
  <c r="AK117" i="11" s="1"/>
  <c r="AD117" i="12"/>
  <c r="X117" i="12"/>
  <c r="AA117" i="12"/>
  <c r="AB117" i="12"/>
  <c r="Y117" i="12"/>
  <c r="AF116" i="10" l="1"/>
  <c r="AG116" i="10" s="1"/>
  <c r="AH116" i="10" s="1"/>
  <c r="AL117" i="11"/>
  <c r="AM117" i="11" s="1"/>
  <c r="AN117" i="11"/>
  <c r="W118" i="11"/>
  <c r="AJ118" i="11"/>
  <c r="Y115" i="14"/>
  <c r="AC117" i="12"/>
  <c r="Z117" i="12"/>
  <c r="AE117" i="12" s="1"/>
  <c r="AF117" i="12" s="1"/>
  <c r="AG117" i="12" s="1"/>
  <c r="AH117" i="12" s="1"/>
  <c r="V118" i="12" s="1"/>
  <c r="V117" i="10" l="1"/>
  <c r="AI116" i="10"/>
  <c r="AK116" i="10" s="1"/>
  <c r="Y118" i="11"/>
  <c r="X118" i="11"/>
  <c r="AA118" i="11"/>
  <c r="AC118" i="11" s="1"/>
  <c r="AD118" i="11"/>
  <c r="AB118" i="11"/>
  <c r="AI117" i="12"/>
  <c r="AK117" i="12" s="1"/>
  <c r="AN116" i="10" l="1"/>
  <c r="AL116" i="10"/>
  <c r="AM116" i="10" s="1"/>
  <c r="AJ117" i="10"/>
  <c r="W117" i="10"/>
  <c r="X114" i="14"/>
  <c r="Z118" i="11"/>
  <c r="AE118" i="11" s="1"/>
  <c r="AF118" i="11" s="1"/>
  <c r="AG118" i="11" s="1"/>
  <c r="AH118" i="11" s="1"/>
  <c r="AL117" i="12"/>
  <c r="AM117" i="12" s="1"/>
  <c r="AJ118" i="12"/>
  <c r="W118" i="12"/>
  <c r="Z115" i="14"/>
  <c r="Y117" i="10" l="1"/>
  <c r="AD117" i="10"/>
  <c r="AA117" i="10"/>
  <c r="AB117" i="10"/>
  <c r="X117" i="10"/>
  <c r="V119" i="11"/>
  <c r="AI118" i="11"/>
  <c r="AK118" i="11" s="1"/>
  <c r="AA118" i="12"/>
  <c r="Y118" i="12"/>
  <c r="X118" i="12"/>
  <c r="AD118" i="12"/>
  <c r="AB118" i="12"/>
  <c r="AC117" i="10" l="1"/>
  <c r="Z117" i="10"/>
  <c r="AE117" i="10" s="1"/>
  <c r="AF117" i="10" s="1"/>
  <c r="AG117" i="10" s="1"/>
  <c r="AH117" i="10" s="1"/>
  <c r="AL118" i="11"/>
  <c r="AM118" i="11" s="1"/>
  <c r="AN118" i="11"/>
  <c r="AJ119" i="11"/>
  <c r="Y116" i="14"/>
  <c r="W119" i="11"/>
  <c r="Z118" i="12"/>
  <c r="AE118" i="12" s="1"/>
  <c r="AC118" i="12"/>
  <c r="V118" i="10" l="1"/>
  <c r="AI117" i="10"/>
  <c r="AK117" i="10" s="1"/>
  <c r="Y119" i="11"/>
  <c r="AB119" i="11"/>
  <c r="AA119" i="11"/>
  <c r="AD119" i="11"/>
  <c r="X119" i="11"/>
  <c r="AF118" i="12"/>
  <c r="AG118" i="12" s="1"/>
  <c r="AH118" i="12" s="1"/>
  <c r="V119" i="12" s="1"/>
  <c r="AJ118" i="10" l="1"/>
  <c r="W118" i="10"/>
  <c r="X115" i="14"/>
  <c r="AN117" i="10"/>
  <c r="AL117" i="10"/>
  <c r="AM117" i="10" s="1"/>
  <c r="AC119" i="11"/>
  <c r="Z119" i="11"/>
  <c r="AE119" i="11" s="1"/>
  <c r="AF119" i="11" s="1"/>
  <c r="AG119" i="11" s="1"/>
  <c r="AH119" i="11" s="1"/>
  <c r="AI118" i="12"/>
  <c r="AK118" i="12" s="1"/>
  <c r="AJ119" i="12"/>
  <c r="W119" i="12"/>
  <c r="Z116" i="14"/>
  <c r="AA118" i="10" l="1"/>
  <c r="Y118" i="10"/>
  <c r="X118" i="10"/>
  <c r="AD118" i="10"/>
  <c r="AB118" i="10"/>
  <c r="V120" i="11"/>
  <c r="AI119" i="11"/>
  <c r="AK119" i="11" s="1"/>
  <c r="AL118" i="12"/>
  <c r="AM118" i="12" s="1"/>
  <c r="X119" i="12"/>
  <c r="Y119" i="12"/>
  <c r="AD119" i="12"/>
  <c r="AA119" i="12"/>
  <c r="AB119" i="12"/>
  <c r="AC118" i="10" l="1"/>
  <c r="Z118" i="10"/>
  <c r="AE118" i="10" s="1"/>
  <c r="AF118" i="10" s="1"/>
  <c r="AG118" i="10" s="1"/>
  <c r="AH118" i="10" s="1"/>
  <c r="AL119" i="11"/>
  <c r="AM119" i="11" s="1"/>
  <c r="AN119" i="11"/>
  <c r="AJ120" i="11"/>
  <c r="W120" i="11"/>
  <c r="Y117" i="14"/>
  <c r="Z119" i="12"/>
  <c r="AE119" i="12" s="1"/>
  <c r="AC119" i="12"/>
  <c r="V119" i="10" l="1"/>
  <c r="AI118" i="10"/>
  <c r="AK118" i="10" s="1"/>
  <c r="X120" i="11"/>
  <c r="AA120" i="11"/>
  <c r="AD120" i="11"/>
  <c r="AB120" i="11"/>
  <c r="Y120" i="11"/>
  <c r="Z120" i="11" s="1"/>
  <c r="AF119" i="12"/>
  <c r="AG119" i="12" s="1"/>
  <c r="AH119" i="12" s="1"/>
  <c r="V120" i="12" s="1"/>
  <c r="AL118" i="10" l="1"/>
  <c r="AM118" i="10" s="1"/>
  <c r="AN118" i="10"/>
  <c r="AJ119" i="10"/>
  <c r="X116" i="14"/>
  <c r="W119" i="10"/>
  <c r="AC120" i="11"/>
  <c r="AE120" i="11"/>
  <c r="AF120" i="11" s="1"/>
  <c r="AG120" i="11" s="1"/>
  <c r="AH120" i="11" s="1"/>
  <c r="AI119" i="12"/>
  <c r="AK119" i="12" s="1"/>
  <c r="AJ120" i="12"/>
  <c r="W120" i="12"/>
  <c r="Z117" i="14"/>
  <c r="AD119" i="10" l="1"/>
  <c r="AA119" i="10"/>
  <c r="AB119" i="10"/>
  <c r="X119" i="10"/>
  <c r="Y119" i="10"/>
  <c r="Z119" i="10" s="1"/>
  <c r="AE119" i="10" s="1"/>
  <c r="V121" i="11"/>
  <c r="AI120" i="11"/>
  <c r="AK120" i="11" s="1"/>
  <c r="AL119" i="12"/>
  <c r="AM119" i="12" s="1"/>
  <c r="AA120" i="12"/>
  <c r="AB120" i="12"/>
  <c r="X120" i="12"/>
  <c r="Y120" i="12"/>
  <c r="AD120" i="12"/>
  <c r="AC119" i="10" l="1"/>
  <c r="AF119" i="10" s="1"/>
  <c r="AG119" i="10" s="1"/>
  <c r="AH119" i="10" s="1"/>
  <c r="AL120" i="11"/>
  <c r="AM120" i="11" s="1"/>
  <c r="AN120" i="11"/>
  <c r="AJ121" i="11"/>
  <c r="Y118" i="14"/>
  <c r="W121" i="11"/>
  <c r="Z120" i="12"/>
  <c r="AE120" i="12"/>
  <c r="AC120" i="12"/>
  <c r="V120" i="10" l="1"/>
  <c r="AI119" i="10"/>
  <c r="AK119" i="10" s="1"/>
  <c r="AB121" i="11"/>
  <c r="Y121" i="11"/>
  <c r="Z121" i="11" s="1"/>
  <c r="AA121" i="11"/>
  <c r="AD121" i="11"/>
  <c r="X121" i="11"/>
  <c r="AF120" i="12"/>
  <c r="AG120" i="12" s="1"/>
  <c r="AH120" i="12" s="1"/>
  <c r="V121" i="12" s="1"/>
  <c r="AL119" i="10" l="1"/>
  <c r="AM119" i="10" s="1"/>
  <c r="AN119" i="10"/>
  <c r="AJ120" i="10"/>
  <c r="W120" i="10"/>
  <c r="X117" i="14"/>
  <c r="AC121" i="11"/>
  <c r="AE121" i="11"/>
  <c r="AF121" i="11" s="1"/>
  <c r="AG121" i="11" s="1"/>
  <c r="AH121" i="11" s="1"/>
  <c r="AI121" i="11" s="1"/>
  <c r="AK121" i="11" s="1"/>
  <c r="AI120" i="12"/>
  <c r="AK120" i="12" s="1"/>
  <c r="AD120" i="10" l="1"/>
  <c r="AB120" i="10"/>
  <c r="X120" i="10"/>
  <c r="AA120" i="10"/>
  <c r="AC120" i="10" s="1"/>
  <c r="Y120" i="10"/>
  <c r="V122" i="11"/>
  <c r="AL121" i="11"/>
  <c r="AM121" i="11" s="1"/>
  <c r="AN121" i="11"/>
  <c r="AJ122" i="11"/>
  <c r="W122" i="11"/>
  <c r="Y119" i="14"/>
  <c r="AL120" i="12"/>
  <c r="AM120" i="12" s="1"/>
  <c r="AJ121" i="12"/>
  <c r="Z118" i="14"/>
  <c r="W121" i="12"/>
  <c r="Z120" i="10" l="1"/>
  <c r="AE120" i="10" s="1"/>
  <c r="AF120" i="10" s="1"/>
  <c r="AG120" i="10" s="1"/>
  <c r="AH120" i="10" s="1"/>
  <c r="X122" i="11"/>
  <c r="Y122" i="11"/>
  <c r="Z122" i="11" s="1"/>
  <c r="AA122" i="11"/>
  <c r="AD122" i="11"/>
  <c r="AE122" i="11" s="1"/>
  <c r="AB122" i="11"/>
  <c r="AA121" i="12"/>
  <c r="AD121" i="12"/>
  <c r="X121" i="12"/>
  <c r="Y121" i="12"/>
  <c r="AB121" i="12"/>
  <c r="AI120" i="10" l="1"/>
  <c r="AK120" i="10" s="1"/>
  <c r="V121" i="10"/>
  <c r="AC122" i="11"/>
  <c r="AF122" i="11"/>
  <c r="AG122" i="11" s="1"/>
  <c r="AH122" i="11" s="1"/>
  <c r="V123" i="11"/>
  <c r="AI122" i="11"/>
  <c r="AK122" i="11" s="1"/>
  <c r="Z121" i="12"/>
  <c r="AE121" i="12"/>
  <c r="AC121" i="12"/>
  <c r="AJ121" i="10" l="1"/>
  <c r="W121" i="10"/>
  <c r="X118" i="14"/>
  <c r="AN120" i="10"/>
  <c r="AL120" i="10"/>
  <c r="AM120" i="10" s="1"/>
  <c r="AN122" i="11"/>
  <c r="AL122" i="11"/>
  <c r="AM122" i="11" s="1"/>
  <c r="W123" i="11"/>
  <c r="AJ123" i="11"/>
  <c r="Y120" i="14"/>
  <c r="AF121" i="12"/>
  <c r="AG121" i="12" s="1"/>
  <c r="AH121" i="12" s="1"/>
  <c r="V122" i="12" s="1"/>
  <c r="AB121" i="10" l="1"/>
  <c r="AD121" i="10"/>
  <c r="AA121" i="10"/>
  <c r="AC121" i="10" s="1"/>
  <c r="X121" i="10"/>
  <c r="Y121" i="10"/>
  <c r="Y123" i="11"/>
  <c r="AD123" i="11"/>
  <c r="X123" i="11"/>
  <c r="AA123" i="11"/>
  <c r="AB123" i="11"/>
  <c r="AI121" i="12"/>
  <c r="AK121" i="12" s="1"/>
  <c r="AE121" i="10" l="1"/>
  <c r="AF121" i="10" s="1"/>
  <c r="AG121" i="10" s="1"/>
  <c r="AH121" i="10" s="1"/>
  <c r="Z121" i="10"/>
  <c r="Z123" i="11"/>
  <c r="AE123" i="11" s="1"/>
  <c r="AC123" i="11"/>
  <c r="AL121" i="12"/>
  <c r="AM121" i="12" s="1"/>
  <c r="AJ122" i="12"/>
  <c r="Z119" i="14"/>
  <c r="W122" i="12"/>
  <c r="V122" i="10" l="1"/>
  <c r="AI121" i="10"/>
  <c r="AK121" i="10" s="1"/>
  <c r="AF123" i="11"/>
  <c r="AG123" i="11" s="1"/>
  <c r="AH123" i="11" s="1"/>
  <c r="Y122" i="12"/>
  <c r="AA122" i="12"/>
  <c r="AB122" i="12"/>
  <c r="X122" i="12"/>
  <c r="AD122" i="12"/>
  <c r="AL121" i="10" l="1"/>
  <c r="AM121" i="10" s="1"/>
  <c r="AN121" i="10"/>
  <c r="AJ122" i="10"/>
  <c r="X119" i="14"/>
  <c r="W122" i="10"/>
  <c r="AI123" i="11"/>
  <c r="AK123" i="11" s="1"/>
  <c r="V124" i="11"/>
  <c r="Z122" i="12"/>
  <c r="AE122" i="12" s="1"/>
  <c r="AC122" i="12"/>
  <c r="X122" i="10" l="1"/>
  <c r="AD122" i="10"/>
  <c r="AA122" i="10"/>
  <c r="AC122" i="10" s="1"/>
  <c r="Y122" i="10"/>
  <c r="Z122" i="10" s="1"/>
  <c r="AE122" i="10" s="1"/>
  <c r="AF122" i="10" s="1"/>
  <c r="AG122" i="10" s="1"/>
  <c r="AH122" i="10" s="1"/>
  <c r="AB122" i="10"/>
  <c r="Y121" i="14"/>
  <c r="AJ124" i="11"/>
  <c r="W124" i="11"/>
  <c r="AL123" i="11"/>
  <c r="AM123" i="11" s="1"/>
  <c r="AN123" i="11"/>
  <c r="AF122" i="12"/>
  <c r="AG122" i="12" s="1"/>
  <c r="AH122" i="12" s="1"/>
  <c r="V123" i="12" s="1"/>
  <c r="V123" i="10" l="1"/>
  <c r="AI122" i="10"/>
  <c r="AK122" i="10" s="1"/>
  <c r="Y124" i="11"/>
  <c r="AD124" i="11"/>
  <c r="X124" i="11"/>
  <c r="AA124" i="11"/>
  <c r="AC124" i="11" s="1"/>
  <c r="AB124" i="11"/>
  <c r="AI122" i="12"/>
  <c r="AK122" i="12" s="1"/>
  <c r="W123" i="12"/>
  <c r="AJ123" i="12"/>
  <c r="Z120" i="14"/>
  <c r="AJ123" i="10" l="1"/>
  <c r="X120" i="14"/>
  <c r="W123" i="10"/>
  <c r="AL122" i="10"/>
  <c r="AM122" i="10" s="1"/>
  <c r="AN122" i="10"/>
  <c r="Z124" i="11"/>
  <c r="AE124" i="11" s="1"/>
  <c r="AF124" i="11" s="1"/>
  <c r="AG124" i="11" s="1"/>
  <c r="AH124" i="11" s="1"/>
  <c r="AL122" i="12"/>
  <c r="AM122" i="12" s="1"/>
  <c r="AA123" i="12"/>
  <c r="AD123" i="12"/>
  <c r="X123" i="12"/>
  <c r="AB123" i="12"/>
  <c r="Y123" i="12"/>
  <c r="AA123" i="10" l="1"/>
  <c r="AC123" i="10" s="1"/>
  <c r="X123" i="10"/>
  <c r="Y123" i="10"/>
  <c r="Z123" i="10" s="1"/>
  <c r="AB123" i="10"/>
  <c r="AD123" i="10"/>
  <c r="AE123" i="10" s="1"/>
  <c r="AF123" i="10" s="1"/>
  <c r="AG123" i="10" s="1"/>
  <c r="AH123" i="10" s="1"/>
  <c r="V125" i="11"/>
  <c r="AI124" i="11"/>
  <c r="AK124" i="11" s="1"/>
  <c r="Z123" i="12"/>
  <c r="AE123" i="12"/>
  <c r="AC123" i="12"/>
  <c r="V124" i="10" l="1"/>
  <c r="AI123" i="10"/>
  <c r="AK123" i="10" s="1"/>
  <c r="AL124" i="11"/>
  <c r="AM124" i="11" s="1"/>
  <c r="AN124" i="11"/>
  <c r="Y122" i="14"/>
  <c r="AJ125" i="11"/>
  <c r="W125" i="11"/>
  <c r="AF123" i="12"/>
  <c r="AG123" i="12" s="1"/>
  <c r="AH123" i="12" s="1"/>
  <c r="V124" i="12" s="1"/>
  <c r="AJ124" i="10" l="1"/>
  <c r="X121" i="14"/>
  <c r="W124" i="10"/>
  <c r="AL123" i="10"/>
  <c r="AM123" i="10" s="1"/>
  <c r="AN123" i="10"/>
  <c r="AD125" i="11"/>
  <c r="AB125" i="11"/>
  <c r="AA125" i="11"/>
  <c r="AC125" i="11" s="1"/>
  <c r="Y125" i="11"/>
  <c r="Z125" i="11" s="1"/>
  <c r="AE125" i="11" s="1"/>
  <c r="X125" i="11"/>
  <c r="AI123" i="12"/>
  <c r="AK123" i="12" s="1"/>
  <c r="AA124" i="10" l="1"/>
  <c r="AB124" i="10"/>
  <c r="AD124" i="10"/>
  <c r="X124" i="10"/>
  <c r="Y124" i="10"/>
  <c r="Z124" i="10" s="1"/>
  <c r="AE124" i="10" s="1"/>
  <c r="AF125" i="11"/>
  <c r="AG125" i="11" s="1"/>
  <c r="AH125" i="11" s="1"/>
  <c r="AL123" i="12"/>
  <c r="AM123" i="12" s="1"/>
  <c r="AJ124" i="12"/>
  <c r="W124" i="12"/>
  <c r="Z121" i="14"/>
  <c r="AF124" i="10" l="1"/>
  <c r="AG124" i="10" s="1"/>
  <c r="AH124" i="10" s="1"/>
  <c r="AC124" i="10"/>
  <c r="AI125" i="11"/>
  <c r="AK125" i="11" s="1"/>
  <c r="V126" i="11"/>
  <c r="AB124" i="12"/>
  <c r="AD124" i="12"/>
  <c r="Y124" i="12"/>
  <c r="X124" i="12"/>
  <c r="AA124" i="12"/>
  <c r="V125" i="10" l="1"/>
  <c r="AI124" i="10"/>
  <c r="AK124" i="10" s="1"/>
  <c r="Y123" i="14"/>
  <c r="AJ126" i="11"/>
  <c r="W126" i="11"/>
  <c r="AL125" i="11"/>
  <c r="AM125" i="11" s="1"/>
  <c r="AN125" i="11"/>
  <c r="Z124" i="12"/>
  <c r="AE124" i="12" s="1"/>
  <c r="AC124" i="12"/>
  <c r="AN124" i="10" l="1"/>
  <c r="AL124" i="10"/>
  <c r="AM124" i="10" s="1"/>
  <c r="AJ125" i="10"/>
  <c r="X122" i="14"/>
  <c r="W125" i="10"/>
  <c r="AD126" i="11"/>
  <c r="AA126" i="11"/>
  <c r="Y126" i="11"/>
  <c r="Z126" i="11" s="1"/>
  <c r="AE126" i="11" s="1"/>
  <c r="AB126" i="11"/>
  <c r="X126" i="11"/>
  <c r="AF124" i="12"/>
  <c r="AG124" i="12" s="1"/>
  <c r="AH124" i="12" s="1"/>
  <c r="V125" i="12" s="1"/>
  <c r="X125" i="10" l="1"/>
  <c r="Y125" i="10"/>
  <c r="Z125" i="10" s="1"/>
  <c r="AB125" i="10"/>
  <c r="AA125" i="10"/>
  <c r="AC125" i="10" s="1"/>
  <c r="AD125" i="10"/>
  <c r="AC126" i="11"/>
  <c r="AF126" i="11" s="1"/>
  <c r="AG126" i="11" s="1"/>
  <c r="AH126" i="11" s="1"/>
  <c r="AI124" i="12"/>
  <c r="AK124" i="12" s="1"/>
  <c r="AE125" i="10" l="1"/>
  <c r="AF125" i="10" s="1"/>
  <c r="AG125" i="10" s="1"/>
  <c r="AH125" i="10" s="1"/>
  <c r="V127" i="11"/>
  <c r="AI126" i="11"/>
  <c r="AK126" i="11" s="1"/>
  <c r="AL124" i="12"/>
  <c r="AM124" i="12" s="1"/>
  <c r="AJ125" i="12"/>
  <c r="Z122" i="14"/>
  <c r="W125" i="12"/>
  <c r="V126" i="10" l="1"/>
  <c r="AI125" i="10"/>
  <c r="AK125" i="10" s="1"/>
  <c r="AL126" i="11"/>
  <c r="AM126" i="11" s="1"/>
  <c r="AN126" i="11"/>
  <c r="AJ127" i="11"/>
  <c r="W127" i="11"/>
  <c r="Y124" i="14"/>
  <c r="AB125" i="12"/>
  <c r="Y125" i="12"/>
  <c r="X125" i="12"/>
  <c r="AA125" i="12"/>
  <c r="AD125" i="12"/>
  <c r="AN125" i="10" l="1"/>
  <c r="AL125" i="10"/>
  <c r="AM125" i="10" s="1"/>
  <c r="AJ126" i="10"/>
  <c r="W126" i="10"/>
  <c r="X123" i="14"/>
  <c r="X127" i="11"/>
  <c r="AA127" i="11"/>
  <c r="AD127" i="11"/>
  <c r="AB127" i="11"/>
  <c r="Y127" i="11"/>
  <c r="Z127" i="11" s="1"/>
  <c r="AC125" i="12"/>
  <c r="Z125" i="12"/>
  <c r="AE125" i="12" s="1"/>
  <c r="AF125" i="12" s="1"/>
  <c r="AG125" i="12" s="1"/>
  <c r="AH125" i="12" s="1"/>
  <c r="V126" i="12" s="1"/>
  <c r="Y126" i="10" l="1"/>
  <c r="Z126" i="10" s="1"/>
  <c r="AE126" i="10" s="1"/>
  <c r="AF126" i="10" s="1"/>
  <c r="AG126" i="10" s="1"/>
  <c r="AH126" i="10" s="1"/>
  <c r="AD126" i="10"/>
  <c r="AA126" i="10"/>
  <c r="AC126" i="10" s="1"/>
  <c r="X126" i="10"/>
  <c r="AB126" i="10"/>
  <c r="AC127" i="11"/>
  <c r="AE127" i="11"/>
  <c r="AF127" i="11" s="1"/>
  <c r="AG127" i="11" s="1"/>
  <c r="AH127" i="11" s="1"/>
  <c r="AI125" i="12"/>
  <c r="AK125" i="12" s="1"/>
  <c r="V127" i="10" l="1"/>
  <c r="AI126" i="10"/>
  <c r="AK126" i="10" s="1"/>
  <c r="V128" i="11"/>
  <c r="AI127" i="11"/>
  <c r="AK127" i="11" s="1"/>
  <c r="AL125" i="12"/>
  <c r="AM125" i="12" s="1"/>
  <c r="AJ126" i="12"/>
  <c r="W126" i="12"/>
  <c r="Z123" i="14"/>
  <c r="AL126" i="10" l="1"/>
  <c r="AM126" i="10" s="1"/>
  <c r="AN126" i="10"/>
  <c r="AJ127" i="10"/>
  <c r="X124" i="14"/>
  <c r="W127" i="10"/>
  <c r="AN127" i="11"/>
  <c r="AL127" i="11"/>
  <c r="AM127" i="11" s="1"/>
  <c r="AJ128" i="11"/>
  <c r="Y125" i="14"/>
  <c r="W128" i="11"/>
  <c r="Y126" i="12"/>
  <c r="AA126" i="12"/>
  <c r="AD126" i="12"/>
  <c r="X126" i="12"/>
  <c r="AB126" i="12"/>
  <c r="X127" i="10" l="1"/>
  <c r="AB127" i="10"/>
  <c r="AA127" i="10"/>
  <c r="AC127" i="10" s="1"/>
  <c r="AD127" i="10"/>
  <c r="AE127" i="10" s="1"/>
  <c r="AF127" i="10" s="1"/>
  <c r="AG127" i="10" s="1"/>
  <c r="AH127" i="10" s="1"/>
  <c r="Y127" i="10"/>
  <c r="Z127" i="10" s="1"/>
  <c r="AD128" i="11"/>
  <c r="AA128" i="11"/>
  <c r="Y128" i="11"/>
  <c r="Z128" i="11" s="1"/>
  <c r="AB128" i="11"/>
  <c r="X128" i="11"/>
  <c r="Z126" i="12"/>
  <c r="AE126" i="12" s="1"/>
  <c r="AC126" i="12"/>
  <c r="V128" i="10" l="1"/>
  <c r="AI127" i="10"/>
  <c r="AK127" i="10" s="1"/>
  <c r="AC128" i="11"/>
  <c r="AE128" i="11"/>
  <c r="AF128" i="11" s="1"/>
  <c r="AG128" i="11" s="1"/>
  <c r="AH128" i="11" s="1"/>
  <c r="AF126" i="12"/>
  <c r="AG126" i="12" s="1"/>
  <c r="AH126" i="12" s="1"/>
  <c r="V127" i="12" s="1"/>
  <c r="AL127" i="10" l="1"/>
  <c r="AM127" i="10" s="1"/>
  <c r="AN127" i="10"/>
  <c r="AJ128" i="10"/>
  <c r="X125" i="14"/>
  <c r="W128" i="10"/>
  <c r="V129" i="11"/>
  <c r="AI128" i="11"/>
  <c r="AK128" i="11" s="1"/>
  <c r="AI126" i="12"/>
  <c r="AK126" i="12" s="1"/>
  <c r="AJ127" i="12"/>
  <c r="W127" i="12"/>
  <c r="Z124" i="14"/>
  <c r="AA128" i="10" l="1"/>
  <c r="AB128" i="10"/>
  <c r="X128" i="10"/>
  <c r="Y128" i="10"/>
  <c r="AD128" i="10"/>
  <c r="AN128" i="11"/>
  <c r="AL128" i="11"/>
  <c r="AM128" i="11" s="1"/>
  <c r="Y126" i="14"/>
  <c r="AJ129" i="11"/>
  <c r="W129" i="11"/>
  <c r="AL126" i="12"/>
  <c r="AM126" i="12" s="1"/>
  <c r="AA127" i="12"/>
  <c r="AB127" i="12"/>
  <c r="X127" i="12"/>
  <c r="AD127" i="12"/>
  <c r="Y127" i="12"/>
  <c r="AC128" i="10" l="1"/>
  <c r="Z128" i="10"/>
  <c r="AE128" i="10" s="1"/>
  <c r="AF128" i="10" s="1"/>
  <c r="AG128" i="10" s="1"/>
  <c r="AH128" i="10" s="1"/>
  <c r="AA129" i="11"/>
  <c r="AD129" i="11"/>
  <c r="Y129" i="11"/>
  <c r="X129" i="11"/>
  <c r="AB129" i="11"/>
  <c r="Z127" i="12"/>
  <c r="AE127" i="12" s="1"/>
  <c r="AC127" i="12"/>
  <c r="V129" i="10" l="1"/>
  <c r="AI128" i="10"/>
  <c r="AK128" i="10" s="1"/>
  <c r="Z129" i="11"/>
  <c r="AE129" i="11" s="1"/>
  <c r="AC129" i="11"/>
  <c r="AF127" i="12"/>
  <c r="AG127" i="12" s="1"/>
  <c r="AH127" i="12" s="1"/>
  <c r="V128" i="12" s="1"/>
  <c r="AN128" i="10" l="1"/>
  <c r="AL128" i="10"/>
  <c r="AM128" i="10" s="1"/>
  <c r="AJ129" i="10"/>
  <c r="W129" i="10"/>
  <c r="X126" i="14"/>
  <c r="AF129" i="11"/>
  <c r="AG129" i="11" s="1"/>
  <c r="AH129" i="11" s="1"/>
  <c r="AI127" i="12"/>
  <c r="AK127" i="12" s="1"/>
  <c r="AD129" i="10" l="1"/>
  <c r="AA129" i="10"/>
  <c r="AC129" i="10" s="1"/>
  <c r="AB129" i="10"/>
  <c r="X129" i="10"/>
  <c r="Y129" i="10"/>
  <c r="Z129" i="10" s="1"/>
  <c r="AE129" i="10" s="1"/>
  <c r="V130" i="11"/>
  <c r="AI129" i="11"/>
  <c r="AK129" i="11" s="1"/>
  <c r="AL127" i="12"/>
  <c r="AM127" i="12" s="1"/>
  <c r="AJ128" i="12"/>
  <c r="Z125" i="14"/>
  <c r="W128" i="12"/>
  <c r="AF129" i="10" l="1"/>
  <c r="AG129" i="10" s="1"/>
  <c r="AH129" i="10" s="1"/>
  <c r="AL129" i="11"/>
  <c r="AM129" i="11" s="1"/>
  <c r="AN129" i="11"/>
  <c r="AJ130" i="11"/>
  <c r="Y127" i="14"/>
  <c r="W130" i="11"/>
  <c r="AA128" i="12"/>
  <c r="X128" i="12"/>
  <c r="AB128" i="12"/>
  <c r="AD128" i="12"/>
  <c r="Y128" i="12"/>
  <c r="V130" i="10" l="1"/>
  <c r="AI129" i="10"/>
  <c r="AK129" i="10" s="1"/>
  <c r="AD130" i="11"/>
  <c r="Y130" i="11"/>
  <c r="AB130" i="11"/>
  <c r="X130" i="11"/>
  <c r="AA130" i="11"/>
  <c r="Z128" i="12"/>
  <c r="AE128" i="12" s="1"/>
  <c r="AC128" i="12"/>
  <c r="AN129" i="10" l="1"/>
  <c r="AL129" i="10"/>
  <c r="AM129" i="10" s="1"/>
  <c r="AJ130" i="10"/>
  <c r="X127" i="14"/>
  <c r="W130" i="10"/>
  <c r="Z130" i="11"/>
  <c r="AE130" i="11" s="1"/>
  <c r="AC130" i="11"/>
  <c r="AF130" i="11" s="1"/>
  <c r="AG130" i="11" s="1"/>
  <c r="AH130" i="11" s="1"/>
  <c r="AF128" i="12"/>
  <c r="AG128" i="12" s="1"/>
  <c r="AH128" i="12" s="1"/>
  <c r="V129" i="12" s="1"/>
  <c r="AB130" i="10" l="1"/>
  <c r="X130" i="10"/>
  <c r="Y130" i="10"/>
  <c r="Z130" i="10" s="1"/>
  <c r="AE130" i="10" s="1"/>
  <c r="AF130" i="10" s="1"/>
  <c r="AG130" i="10" s="1"/>
  <c r="AH130" i="10" s="1"/>
  <c r="AA130" i="10"/>
  <c r="AC130" i="10" s="1"/>
  <c r="AD130" i="10"/>
  <c r="V131" i="11"/>
  <c r="AI130" i="11"/>
  <c r="AK130" i="11" s="1"/>
  <c r="AI128" i="12"/>
  <c r="AK128" i="12" s="1"/>
  <c r="V131" i="10" l="1"/>
  <c r="AI130" i="10"/>
  <c r="AK130" i="10" s="1"/>
  <c r="AL130" i="11"/>
  <c r="AM130" i="11" s="1"/>
  <c r="AN130" i="11"/>
  <c r="AJ131" i="11"/>
  <c r="W131" i="11"/>
  <c r="Y128" i="14"/>
  <c r="AL128" i="12"/>
  <c r="AM128" i="12" s="1"/>
  <c r="AJ129" i="12"/>
  <c r="W129" i="12"/>
  <c r="Z126" i="14"/>
  <c r="AL130" i="10" l="1"/>
  <c r="AM130" i="10" s="1"/>
  <c r="AN130" i="10"/>
  <c r="AJ131" i="10"/>
  <c r="X128" i="14"/>
  <c r="W131" i="10"/>
  <c r="AB131" i="11"/>
  <c r="AA131" i="11"/>
  <c r="X131" i="11"/>
  <c r="Y131" i="11"/>
  <c r="AD131" i="11"/>
  <c r="AD129" i="12"/>
  <c r="Y129" i="12"/>
  <c r="AA129" i="12"/>
  <c r="X129" i="12"/>
  <c r="AB129" i="12"/>
  <c r="Y131" i="10" l="1"/>
  <c r="AA131" i="10"/>
  <c r="AC131" i="10" s="1"/>
  <c r="AB131" i="10"/>
  <c r="X131" i="10"/>
  <c r="AD131" i="10"/>
  <c r="AC131" i="11"/>
  <c r="Z131" i="11"/>
  <c r="AE131" i="11" s="1"/>
  <c r="AF131" i="11" s="1"/>
  <c r="AG131" i="11" s="1"/>
  <c r="AH131" i="11" s="1"/>
  <c r="AC129" i="12"/>
  <c r="Z129" i="12"/>
  <c r="AE129" i="12" s="1"/>
  <c r="AF129" i="12" s="1"/>
  <c r="AG129" i="12" s="1"/>
  <c r="AH129" i="12" s="1"/>
  <c r="V130" i="12" s="1"/>
  <c r="Z131" i="10" l="1"/>
  <c r="AE131" i="10" s="1"/>
  <c r="AF131" i="10" s="1"/>
  <c r="AG131" i="10" s="1"/>
  <c r="AH131" i="10" s="1"/>
  <c r="V132" i="11"/>
  <c r="AI131" i="11"/>
  <c r="AK131" i="11" s="1"/>
  <c r="AI129" i="12"/>
  <c r="AK129" i="12" s="1"/>
  <c r="V132" i="10" l="1"/>
  <c r="AI131" i="10"/>
  <c r="AK131" i="10" s="1"/>
  <c r="AN131" i="11"/>
  <c r="AL131" i="11"/>
  <c r="AM131" i="11" s="1"/>
  <c r="AJ132" i="11"/>
  <c r="Y129" i="14"/>
  <c r="W132" i="11"/>
  <c r="AL129" i="12"/>
  <c r="AM129" i="12" s="1"/>
  <c r="AJ130" i="12"/>
  <c r="Z127" i="14"/>
  <c r="W130" i="12"/>
  <c r="AJ132" i="10" l="1"/>
  <c r="W132" i="10"/>
  <c r="X129" i="14"/>
  <c r="AL131" i="10"/>
  <c r="AM131" i="10" s="1"/>
  <c r="AN131" i="10"/>
  <c r="AA132" i="11"/>
  <c r="Y132" i="11"/>
  <c r="AD132" i="11"/>
  <c r="X132" i="11"/>
  <c r="AB132" i="11"/>
  <c r="X130" i="12"/>
  <c r="AD130" i="12"/>
  <c r="AB130" i="12"/>
  <c r="AA130" i="12"/>
  <c r="Y130" i="12"/>
  <c r="Z130" i="12" s="1"/>
  <c r="X132" i="10" l="1"/>
  <c r="Y132" i="10"/>
  <c r="Z132" i="10" s="1"/>
  <c r="AE132" i="10" s="1"/>
  <c r="AD132" i="10"/>
  <c r="AB132" i="10"/>
  <c r="AA132" i="10"/>
  <c r="Z132" i="11"/>
  <c r="AE132" i="11" s="1"/>
  <c r="AC132" i="11"/>
  <c r="AF132" i="11" s="1"/>
  <c r="AG132" i="11" s="1"/>
  <c r="AH132" i="11" s="1"/>
  <c r="AC130" i="12"/>
  <c r="AE130" i="12"/>
  <c r="AF130" i="12" s="1"/>
  <c r="AG130" i="12" s="1"/>
  <c r="AH130" i="12" s="1"/>
  <c r="V131" i="12" s="1"/>
  <c r="AF132" i="10" l="1"/>
  <c r="AG132" i="10" s="1"/>
  <c r="AH132" i="10" s="1"/>
  <c r="AC132" i="10"/>
  <c r="V133" i="11"/>
  <c r="AI132" i="11"/>
  <c r="AK132" i="11" s="1"/>
  <c r="AI130" i="12"/>
  <c r="AK130" i="12" s="1"/>
  <c r="V133" i="10" l="1"/>
  <c r="AI132" i="10"/>
  <c r="AK132" i="10" s="1"/>
  <c r="AL132" i="11"/>
  <c r="AM132" i="11" s="1"/>
  <c r="AN132" i="11"/>
  <c r="AJ133" i="11"/>
  <c r="Y130" i="14"/>
  <c r="W133" i="11"/>
  <c r="AL130" i="12"/>
  <c r="AM130" i="12" s="1"/>
  <c r="AJ131" i="12"/>
  <c r="Z128" i="14"/>
  <c r="W131" i="12"/>
  <c r="AN132" i="10" l="1"/>
  <c r="AL132" i="10"/>
  <c r="AM132" i="10" s="1"/>
  <c r="AJ133" i="10"/>
  <c r="W133" i="10"/>
  <c r="X130" i="14"/>
  <c r="Y133" i="11"/>
  <c r="AB133" i="11"/>
  <c r="AA133" i="11"/>
  <c r="AC133" i="11" s="1"/>
  <c r="AD133" i="11"/>
  <c r="X133" i="11"/>
  <c r="X131" i="12"/>
  <c r="Y131" i="12"/>
  <c r="AB131" i="12"/>
  <c r="AA131" i="12"/>
  <c r="AD131" i="12"/>
  <c r="X133" i="10" l="1"/>
  <c r="AA133" i="10"/>
  <c r="AB133" i="10"/>
  <c r="AD133" i="10"/>
  <c r="Y133" i="10"/>
  <c r="Z133" i="10" s="1"/>
  <c r="Z133" i="11"/>
  <c r="AE133" i="11" s="1"/>
  <c r="AF133" i="11" s="1"/>
  <c r="AG133" i="11" s="1"/>
  <c r="AH133" i="11" s="1"/>
  <c r="Z131" i="12"/>
  <c r="AE131" i="12" s="1"/>
  <c r="AC131" i="12"/>
  <c r="AC133" i="10" l="1"/>
  <c r="AE133" i="10"/>
  <c r="AF133" i="10" s="1"/>
  <c r="AG133" i="10" s="1"/>
  <c r="AH133" i="10" s="1"/>
  <c r="V134" i="11"/>
  <c r="AI133" i="11"/>
  <c r="AK133" i="11" s="1"/>
  <c r="AF131" i="12"/>
  <c r="AG131" i="12" s="1"/>
  <c r="AH131" i="12" s="1"/>
  <c r="V132" i="12" s="1"/>
  <c r="V134" i="10" l="1"/>
  <c r="AI133" i="10"/>
  <c r="AK133" i="10" s="1"/>
  <c r="AL133" i="11"/>
  <c r="AM133" i="11" s="1"/>
  <c r="AN133" i="11"/>
  <c r="AJ134" i="11"/>
  <c r="W134" i="11"/>
  <c r="Y131" i="14"/>
  <c r="AI131" i="12"/>
  <c r="AK131" i="12" s="1"/>
  <c r="AJ132" i="12"/>
  <c r="W132" i="12"/>
  <c r="Z129" i="14"/>
  <c r="AN133" i="10" l="1"/>
  <c r="AL133" i="10"/>
  <c r="AM133" i="10" s="1"/>
  <c r="AJ134" i="10"/>
  <c r="W134" i="10"/>
  <c r="X131" i="14"/>
  <c r="X134" i="11"/>
  <c r="Y134" i="11"/>
  <c r="Z134" i="11" s="1"/>
  <c r="AA134" i="11"/>
  <c r="AC134" i="11" s="1"/>
  <c r="AD134" i="11"/>
  <c r="AB134" i="11"/>
  <c r="AL131" i="12"/>
  <c r="AM131" i="12" s="1"/>
  <c r="Y132" i="12"/>
  <c r="AA132" i="12"/>
  <c r="AD132" i="12"/>
  <c r="AB132" i="12"/>
  <c r="X132" i="12"/>
  <c r="Y134" i="10" l="1"/>
  <c r="Z134" i="10" s="1"/>
  <c r="AB134" i="10"/>
  <c r="AA134" i="10"/>
  <c r="X134" i="10"/>
  <c r="AD134" i="10"/>
  <c r="AE134" i="11"/>
  <c r="AF134" i="11" s="1"/>
  <c r="AG134" i="11" s="1"/>
  <c r="AH134" i="11" s="1"/>
  <c r="AC132" i="12"/>
  <c r="Z132" i="12"/>
  <c r="AE132" i="12" s="1"/>
  <c r="AF132" i="12" s="1"/>
  <c r="AG132" i="12" s="1"/>
  <c r="AH132" i="12" s="1"/>
  <c r="V133" i="12" s="1"/>
  <c r="AC134" i="10" l="1"/>
  <c r="AE134" i="10"/>
  <c r="AF134" i="10" s="1"/>
  <c r="AG134" i="10" s="1"/>
  <c r="AH134" i="10" s="1"/>
  <c r="V135" i="11"/>
  <c r="AI134" i="11"/>
  <c r="AK134" i="11" s="1"/>
  <c r="AI132" i="12"/>
  <c r="AK132" i="12" s="1"/>
  <c r="V135" i="10" l="1"/>
  <c r="AI134" i="10"/>
  <c r="AK134" i="10" s="1"/>
  <c r="AL134" i="11"/>
  <c r="AM134" i="11" s="1"/>
  <c r="AN134" i="11"/>
  <c r="AJ135" i="11"/>
  <c r="W135" i="11"/>
  <c r="Y132" i="14"/>
  <c r="AL132" i="12"/>
  <c r="AM132" i="12" s="1"/>
  <c r="AJ133" i="12"/>
  <c r="Z130" i="14"/>
  <c r="W133" i="12"/>
  <c r="AJ135" i="10" l="1"/>
  <c r="W135" i="10"/>
  <c r="X132" i="14"/>
  <c r="AL134" i="10"/>
  <c r="AM134" i="10" s="1"/>
  <c r="AN134" i="10"/>
  <c r="AB135" i="11"/>
  <c r="Y135" i="11"/>
  <c r="Z135" i="11" s="1"/>
  <c r="AA135" i="11"/>
  <c r="AC135" i="11" s="1"/>
  <c r="AD135" i="11"/>
  <c r="X135" i="11"/>
  <c r="AA133" i="12"/>
  <c r="AD133" i="12"/>
  <c r="X133" i="12"/>
  <c r="AB133" i="12"/>
  <c r="Y133" i="12"/>
  <c r="AD135" i="10" l="1"/>
  <c r="AB135" i="10"/>
  <c r="X135" i="10"/>
  <c r="AA135" i="10"/>
  <c r="Y135" i="10"/>
  <c r="Z135" i="10" s="1"/>
  <c r="AE135" i="11"/>
  <c r="AF135" i="11" s="1"/>
  <c r="AG135" i="11" s="1"/>
  <c r="AH135" i="11" s="1"/>
  <c r="Z133" i="12"/>
  <c r="AE133" i="12" s="1"/>
  <c r="AC133" i="12"/>
  <c r="AC135" i="10" l="1"/>
  <c r="AE135" i="10"/>
  <c r="AF135" i="10" s="1"/>
  <c r="AG135" i="10" s="1"/>
  <c r="AH135" i="10" s="1"/>
  <c r="V136" i="11"/>
  <c r="AI135" i="11"/>
  <c r="AK135" i="11" s="1"/>
  <c r="AF133" i="12"/>
  <c r="AG133" i="12" s="1"/>
  <c r="AH133" i="12" s="1"/>
  <c r="V134" i="12" s="1"/>
  <c r="V136" i="10" l="1"/>
  <c r="AI135" i="10"/>
  <c r="AK135" i="10" s="1"/>
  <c r="AN135" i="11"/>
  <c r="AL135" i="11"/>
  <c r="AM135" i="11" s="1"/>
  <c r="AJ136" i="11"/>
  <c r="W136" i="11"/>
  <c r="Y133" i="14"/>
  <c r="AI133" i="12"/>
  <c r="AK133" i="12" s="1"/>
  <c r="AL135" i="10" l="1"/>
  <c r="AM135" i="10" s="1"/>
  <c r="AN135" i="10"/>
  <c r="W136" i="10"/>
  <c r="AJ136" i="10"/>
  <c r="X133" i="14"/>
  <c r="AD136" i="11"/>
  <c r="X136" i="11"/>
  <c r="AA136" i="11"/>
  <c r="AB136" i="11"/>
  <c r="Y136" i="11"/>
  <c r="AL133" i="12"/>
  <c r="AM133" i="12" s="1"/>
  <c r="AJ134" i="12"/>
  <c r="W134" i="12"/>
  <c r="Z131" i="14"/>
  <c r="X136" i="10" l="1"/>
  <c r="AA136" i="10"/>
  <c r="Y136" i="10"/>
  <c r="Z136" i="10" s="1"/>
  <c r="AD136" i="10"/>
  <c r="AE136" i="10" s="1"/>
  <c r="AB136" i="10"/>
  <c r="AC136" i="11"/>
  <c r="Z136" i="11"/>
  <c r="AE136" i="11" s="1"/>
  <c r="AF136" i="11" s="1"/>
  <c r="AG136" i="11" s="1"/>
  <c r="AH136" i="11" s="1"/>
  <c r="Y134" i="12"/>
  <c r="X134" i="12"/>
  <c r="AA134" i="12"/>
  <c r="AB134" i="12"/>
  <c r="AD134" i="12"/>
  <c r="AC136" i="10" l="1"/>
  <c r="AF136" i="10"/>
  <c r="AG136" i="10" s="1"/>
  <c r="AH136" i="10" s="1"/>
  <c r="AI136" i="11"/>
  <c r="AK136" i="11" s="1"/>
  <c r="V137" i="11"/>
  <c r="AC134" i="12"/>
  <c r="Z134" i="12"/>
  <c r="AE134" i="12" s="1"/>
  <c r="V137" i="10" l="1"/>
  <c r="AI136" i="10"/>
  <c r="AK136" i="10" s="1"/>
  <c r="Y134" i="14"/>
  <c r="AJ137" i="11"/>
  <c r="W137" i="11"/>
  <c r="AN136" i="11"/>
  <c r="AL136" i="11"/>
  <c r="AM136" i="11" s="1"/>
  <c r="AF134" i="12"/>
  <c r="AG134" i="12" s="1"/>
  <c r="AH134" i="12" s="1"/>
  <c r="V135" i="12" s="1"/>
  <c r="AN136" i="10" l="1"/>
  <c r="AL136" i="10"/>
  <c r="AM136" i="10" s="1"/>
  <c r="AJ137" i="10"/>
  <c r="W137" i="10"/>
  <c r="X134" i="14"/>
  <c r="AD137" i="11"/>
  <c r="AA137" i="11"/>
  <c r="X137" i="11"/>
  <c r="Y137" i="11"/>
  <c r="Z137" i="11" s="1"/>
  <c r="AE137" i="11" s="1"/>
  <c r="AB137" i="11"/>
  <c r="AI134" i="12"/>
  <c r="AK134" i="12" s="1"/>
  <c r="AB137" i="10" l="1"/>
  <c r="Y137" i="10"/>
  <c r="X137" i="10"/>
  <c r="AD137" i="10"/>
  <c r="AA137" i="10"/>
  <c r="AC137" i="11"/>
  <c r="AF137" i="11" s="1"/>
  <c r="AG137" i="11" s="1"/>
  <c r="AH137" i="11" s="1"/>
  <c r="AL134" i="12"/>
  <c r="AM134" i="12" s="1"/>
  <c r="AJ135" i="12"/>
  <c r="Z132" i="14"/>
  <c r="W135" i="12"/>
  <c r="Z137" i="10" l="1"/>
  <c r="AE137" i="10" s="1"/>
  <c r="AF137" i="10" s="1"/>
  <c r="AG137" i="10" s="1"/>
  <c r="AH137" i="10" s="1"/>
  <c r="AC137" i="10"/>
  <c r="V138" i="11"/>
  <c r="AI137" i="11"/>
  <c r="AK137" i="11" s="1"/>
  <c r="AB135" i="12"/>
  <c r="AA135" i="12"/>
  <c r="X135" i="12"/>
  <c r="Y135" i="12"/>
  <c r="Z135" i="12" s="1"/>
  <c r="AD135" i="12"/>
  <c r="V138" i="10" l="1"/>
  <c r="AI137" i="10"/>
  <c r="AK137" i="10" s="1"/>
  <c r="AL137" i="11"/>
  <c r="AM137" i="11" s="1"/>
  <c r="AN137" i="11"/>
  <c r="AJ138" i="11"/>
  <c r="W138" i="11"/>
  <c r="Y135" i="14"/>
  <c r="AE135" i="12"/>
  <c r="AC135" i="12"/>
  <c r="AF135" i="12" s="1"/>
  <c r="AG135" i="12" s="1"/>
  <c r="AH135" i="12" s="1"/>
  <c r="V136" i="12" s="1"/>
  <c r="AL137" i="10" l="1"/>
  <c r="AM137" i="10" s="1"/>
  <c r="AN137" i="10"/>
  <c r="X135" i="14"/>
  <c r="AJ138" i="10"/>
  <c r="W138" i="10"/>
  <c r="X138" i="11"/>
  <c r="AB138" i="11"/>
  <c r="AA138" i="11"/>
  <c r="Y138" i="11"/>
  <c r="AD138" i="11"/>
  <c r="AI135" i="12"/>
  <c r="AK135" i="12" s="1"/>
  <c r="AA138" i="10" l="1"/>
  <c r="Y138" i="10"/>
  <c r="Z138" i="10" s="1"/>
  <c r="AE138" i="10" s="1"/>
  <c r="AB138" i="10"/>
  <c r="AD138" i="10"/>
  <c r="X138" i="10"/>
  <c r="AC138" i="11"/>
  <c r="Z138" i="11"/>
  <c r="AE138" i="11" s="1"/>
  <c r="AF138" i="11" s="1"/>
  <c r="AG138" i="11" s="1"/>
  <c r="AH138" i="11" s="1"/>
  <c r="AL135" i="12"/>
  <c r="AM135" i="12" s="1"/>
  <c r="AJ136" i="12"/>
  <c r="W136" i="12"/>
  <c r="Z133" i="14"/>
  <c r="AC138" i="10" l="1"/>
  <c r="AF138" i="10" s="1"/>
  <c r="AG138" i="10" s="1"/>
  <c r="AH138" i="10" s="1"/>
  <c r="V139" i="11"/>
  <c r="AI138" i="11"/>
  <c r="AK138" i="11" s="1"/>
  <c r="AB136" i="12"/>
  <c r="AD136" i="12"/>
  <c r="Y136" i="12"/>
  <c r="X136" i="12"/>
  <c r="AA136" i="12"/>
  <c r="V139" i="10" l="1"/>
  <c r="AI138" i="10"/>
  <c r="AK138" i="10" s="1"/>
  <c r="AN138" i="11"/>
  <c r="AL138" i="11"/>
  <c r="AM138" i="11" s="1"/>
  <c r="AJ139" i="11"/>
  <c r="W139" i="11"/>
  <c r="Y136" i="14"/>
  <c r="Z136" i="12"/>
  <c r="AE136" i="12"/>
  <c r="AC136" i="12"/>
  <c r="AJ139" i="10" l="1"/>
  <c r="W139" i="10"/>
  <c r="X136" i="14"/>
  <c r="AL138" i="10"/>
  <c r="AM138" i="10" s="1"/>
  <c r="AN138" i="10"/>
  <c r="AA139" i="11"/>
  <c r="AD139" i="11"/>
  <c r="X139" i="11"/>
  <c r="AB139" i="11"/>
  <c r="Y139" i="11"/>
  <c r="AF136" i="12"/>
  <c r="AG136" i="12" s="1"/>
  <c r="AH136" i="12" s="1"/>
  <c r="V137" i="12" s="1"/>
  <c r="X139" i="10" l="1"/>
  <c r="AA139" i="10"/>
  <c r="AB139" i="10"/>
  <c r="Y139" i="10"/>
  <c r="Z139" i="10" s="1"/>
  <c r="AE139" i="10" s="1"/>
  <c r="AD139" i="10"/>
  <c r="AC139" i="11"/>
  <c r="Z139" i="11"/>
  <c r="AE139" i="11" s="1"/>
  <c r="AF139" i="11" s="1"/>
  <c r="AG139" i="11" s="1"/>
  <c r="AH139" i="11" s="1"/>
  <c r="AI136" i="12"/>
  <c r="AK136" i="12" s="1"/>
  <c r="AJ137" i="12"/>
  <c r="Z134" i="14"/>
  <c r="W137" i="12"/>
  <c r="AC139" i="10" l="1"/>
  <c r="AF139" i="10"/>
  <c r="AG139" i="10" s="1"/>
  <c r="AH139" i="10" s="1"/>
  <c r="V140" i="11"/>
  <c r="AI139" i="11"/>
  <c r="AK139" i="11" s="1"/>
  <c r="AL136" i="12"/>
  <c r="AM136" i="12" s="1"/>
  <c r="AD137" i="12"/>
  <c r="Y137" i="12"/>
  <c r="X137" i="12"/>
  <c r="AA137" i="12"/>
  <c r="AB137" i="12"/>
  <c r="V140" i="10" l="1"/>
  <c r="AI139" i="10"/>
  <c r="AK139" i="10" s="1"/>
  <c r="AL139" i="11"/>
  <c r="AM139" i="11" s="1"/>
  <c r="AN139" i="11"/>
  <c r="AJ140" i="11"/>
  <c r="W140" i="11"/>
  <c r="Y137" i="14"/>
  <c r="AC137" i="12"/>
  <c r="Z137" i="12"/>
  <c r="AE137" i="12"/>
  <c r="AF137" i="12" s="1"/>
  <c r="AG137" i="12" s="1"/>
  <c r="AH137" i="12" s="1"/>
  <c r="V138" i="12" s="1"/>
  <c r="AL139" i="10" l="1"/>
  <c r="AM139" i="10" s="1"/>
  <c r="AN139" i="10"/>
  <c r="AJ140" i="10"/>
  <c r="W140" i="10"/>
  <c r="X137" i="14"/>
  <c r="Y140" i="11"/>
  <c r="X140" i="11"/>
  <c r="AB140" i="11"/>
  <c r="AD140" i="11"/>
  <c r="AA140" i="11"/>
  <c r="AI137" i="12"/>
  <c r="AK137" i="12" s="1"/>
  <c r="Y140" i="10" l="1"/>
  <c r="Z140" i="10" s="1"/>
  <c r="AE140" i="10" s="1"/>
  <c r="X140" i="10"/>
  <c r="AA140" i="10"/>
  <c r="AD140" i="10"/>
  <c r="AB140" i="10"/>
  <c r="Z140" i="11"/>
  <c r="AE140" i="11" s="1"/>
  <c r="AC140" i="11"/>
  <c r="AL137" i="12"/>
  <c r="AM137" i="12" s="1"/>
  <c r="AJ138" i="12"/>
  <c r="Z135" i="14"/>
  <c r="W138" i="12"/>
  <c r="AC140" i="10" l="1"/>
  <c r="AF140" i="10" s="1"/>
  <c r="AG140" i="10" s="1"/>
  <c r="AH140" i="10" s="1"/>
  <c r="AF140" i="11"/>
  <c r="AG140" i="11" s="1"/>
  <c r="AH140" i="11" s="1"/>
  <c r="V141" i="11"/>
  <c r="AI140" i="11"/>
  <c r="AK140" i="11" s="1"/>
  <c r="AA138" i="12"/>
  <c r="Y138" i="12"/>
  <c r="AD138" i="12"/>
  <c r="X138" i="12"/>
  <c r="AB138" i="12"/>
  <c r="V141" i="10" l="1"/>
  <c r="AI140" i="10"/>
  <c r="AK140" i="10" s="1"/>
  <c r="AL140" i="11"/>
  <c r="AM140" i="11" s="1"/>
  <c r="AN140" i="11"/>
  <c r="AJ141" i="11"/>
  <c r="W141" i="11"/>
  <c r="Y138" i="14"/>
  <c r="Z138" i="12"/>
  <c r="AE138" i="12" s="1"/>
  <c r="AC138" i="12"/>
  <c r="AJ141" i="10" l="1"/>
  <c r="W141" i="10"/>
  <c r="X138" i="14"/>
  <c r="AN140" i="10"/>
  <c r="AL140" i="10"/>
  <c r="AM140" i="10" s="1"/>
  <c r="X141" i="11"/>
  <c r="AD141" i="11"/>
  <c r="Y141" i="11"/>
  <c r="Z141" i="11" s="1"/>
  <c r="AB141" i="11"/>
  <c r="AA141" i="11"/>
  <c r="AF138" i="12"/>
  <c r="AG138" i="12" s="1"/>
  <c r="AH138" i="12" s="1"/>
  <c r="V139" i="12" s="1"/>
  <c r="AD141" i="10" l="1"/>
  <c r="AB141" i="10"/>
  <c r="Y141" i="10"/>
  <c r="Z141" i="10" s="1"/>
  <c r="AE141" i="10" s="1"/>
  <c r="AF141" i="10" s="1"/>
  <c r="AG141" i="10" s="1"/>
  <c r="AH141" i="10" s="1"/>
  <c r="AA141" i="10"/>
  <c r="AC141" i="10" s="1"/>
  <c r="X141" i="10"/>
  <c r="AE141" i="11"/>
  <c r="AC141" i="11"/>
  <c r="AI138" i="12"/>
  <c r="AK138" i="12" s="1"/>
  <c r="AJ139" i="12"/>
  <c r="Z136" i="14"/>
  <c r="W139" i="12"/>
  <c r="V142" i="10" l="1"/>
  <c r="AI141" i="10"/>
  <c r="AK141" i="10" s="1"/>
  <c r="AF141" i="11"/>
  <c r="AG141" i="11" s="1"/>
  <c r="AH141" i="11" s="1"/>
  <c r="AL138" i="12"/>
  <c r="AM138" i="12" s="1"/>
  <c r="X139" i="12"/>
  <c r="Y139" i="12"/>
  <c r="AA139" i="12"/>
  <c r="AB139" i="12"/>
  <c r="AD139" i="12"/>
  <c r="AJ142" i="10" l="1"/>
  <c r="X139" i="14"/>
  <c r="W142" i="10"/>
  <c r="AN141" i="10"/>
  <c r="AL141" i="10"/>
  <c r="AM141" i="10" s="1"/>
  <c r="V142" i="11"/>
  <c r="AI141" i="11"/>
  <c r="AK141" i="11" s="1"/>
  <c r="Z139" i="12"/>
  <c r="AE139" i="12" s="1"/>
  <c r="AC139" i="12"/>
  <c r="Y142" i="10" l="1"/>
  <c r="AB142" i="10"/>
  <c r="AD142" i="10"/>
  <c r="AA142" i="10"/>
  <c r="AC142" i="10" s="1"/>
  <c r="X142" i="10"/>
  <c r="AL141" i="11"/>
  <c r="AM141" i="11" s="1"/>
  <c r="AN141" i="11"/>
  <c r="W142" i="11"/>
  <c r="AJ142" i="11"/>
  <c r="Y139" i="14"/>
  <c r="AF139" i="12"/>
  <c r="AG139" i="12" s="1"/>
  <c r="AH139" i="12" s="1"/>
  <c r="V140" i="12" s="1"/>
  <c r="Z142" i="10" l="1"/>
  <c r="AE142" i="10" s="1"/>
  <c r="AF142" i="10" s="1"/>
  <c r="AG142" i="10" s="1"/>
  <c r="AH142" i="10" s="1"/>
  <c r="AA142" i="11"/>
  <c r="Y142" i="11"/>
  <c r="AD142" i="11"/>
  <c r="X142" i="11"/>
  <c r="AB142" i="11"/>
  <c r="AI139" i="12"/>
  <c r="AK139" i="12" s="1"/>
  <c r="AJ140" i="12"/>
  <c r="Z137" i="14"/>
  <c r="W140" i="12"/>
  <c r="V143" i="10" l="1"/>
  <c r="AI142" i="10"/>
  <c r="AK142" i="10" s="1"/>
  <c r="Z142" i="11"/>
  <c r="AE142" i="11" s="1"/>
  <c r="AC142" i="11"/>
  <c r="AL139" i="12"/>
  <c r="AM139" i="12" s="1"/>
  <c r="Y140" i="12"/>
  <c r="AA140" i="12"/>
  <c r="X140" i="12"/>
  <c r="AD140" i="12"/>
  <c r="AB140" i="12"/>
  <c r="AL142" i="10" l="1"/>
  <c r="AM142" i="10" s="1"/>
  <c r="AN142" i="10"/>
  <c r="AJ143" i="10"/>
  <c r="W143" i="10"/>
  <c r="X140" i="14"/>
  <c r="AF142" i="11"/>
  <c r="AG142" i="11" s="1"/>
  <c r="AH142" i="11" s="1"/>
  <c r="V143" i="11"/>
  <c r="AI142" i="11"/>
  <c r="AK142" i="11" s="1"/>
  <c r="AC140" i="12"/>
  <c r="Z140" i="12"/>
  <c r="AE140" i="12" s="1"/>
  <c r="Y143" i="10" l="1"/>
  <c r="Z143" i="10" s="1"/>
  <c r="AE143" i="10" s="1"/>
  <c r="AF143" i="10" s="1"/>
  <c r="AG143" i="10" s="1"/>
  <c r="AH143" i="10" s="1"/>
  <c r="AB143" i="10"/>
  <c r="X143" i="10"/>
  <c r="AA143" i="10"/>
  <c r="AC143" i="10" s="1"/>
  <c r="AD143" i="10"/>
  <c r="AL142" i="11"/>
  <c r="AM142" i="11" s="1"/>
  <c r="AN142" i="11"/>
  <c r="AJ143" i="11"/>
  <c r="Y140" i="14"/>
  <c r="W143" i="11"/>
  <c r="AF140" i="12"/>
  <c r="AG140" i="12" s="1"/>
  <c r="AH140" i="12" s="1"/>
  <c r="V141" i="12" s="1"/>
  <c r="V144" i="10" l="1"/>
  <c r="AI143" i="10"/>
  <c r="AK143" i="10" s="1"/>
  <c r="Y143" i="11"/>
  <c r="AD143" i="11"/>
  <c r="AB143" i="11"/>
  <c r="AA143" i="11"/>
  <c r="X143" i="11"/>
  <c r="AI140" i="12"/>
  <c r="AK140" i="12" s="1"/>
  <c r="AJ141" i="12"/>
  <c r="W141" i="12"/>
  <c r="Z138" i="14"/>
  <c r="AL143" i="10" l="1"/>
  <c r="AM143" i="10" s="1"/>
  <c r="AN143" i="10"/>
  <c r="AJ144" i="10"/>
  <c r="W144" i="10"/>
  <c r="X141" i="14"/>
  <c r="Z143" i="11"/>
  <c r="AE143" i="11" s="1"/>
  <c r="AC143" i="11"/>
  <c r="AF143" i="11" s="1"/>
  <c r="AG143" i="11" s="1"/>
  <c r="AH143" i="11" s="1"/>
  <c r="AL140" i="12"/>
  <c r="AM140" i="12" s="1"/>
  <c r="X141" i="12"/>
  <c r="AD141" i="12"/>
  <c r="Y141" i="12"/>
  <c r="AA141" i="12"/>
  <c r="AB141" i="12"/>
  <c r="AD144" i="10" l="1"/>
  <c r="AA144" i="10"/>
  <c r="X144" i="10"/>
  <c r="Y144" i="10"/>
  <c r="Z144" i="10" s="1"/>
  <c r="AB144" i="10"/>
  <c r="V144" i="11"/>
  <c r="AI143" i="11"/>
  <c r="AK143" i="11" s="1"/>
  <c r="Z141" i="12"/>
  <c r="AC141" i="12"/>
  <c r="AE141" i="12"/>
  <c r="AE144" i="10" l="1"/>
  <c r="AC144" i="10"/>
  <c r="AN143" i="11"/>
  <c r="AL143" i="11"/>
  <c r="AM143" i="11" s="1"/>
  <c r="AJ144" i="11"/>
  <c r="W144" i="11"/>
  <c r="Y141" i="14"/>
  <c r="AF141" i="12"/>
  <c r="AG141" i="12" s="1"/>
  <c r="AH141" i="12" s="1"/>
  <c r="V142" i="12" s="1"/>
  <c r="AI141" i="12"/>
  <c r="AK141" i="12" s="1"/>
  <c r="AF144" i="10" l="1"/>
  <c r="AG144" i="10" s="1"/>
  <c r="AH144" i="10" s="1"/>
  <c r="Y144" i="11"/>
  <c r="AD144" i="11"/>
  <c r="AB144" i="11"/>
  <c r="AA144" i="11"/>
  <c r="AC144" i="11" s="1"/>
  <c r="X144" i="11"/>
  <c r="AL141" i="12"/>
  <c r="AM141" i="12" s="1"/>
  <c r="AJ142" i="12"/>
  <c r="W142" i="12"/>
  <c r="Z139" i="14"/>
  <c r="V145" i="10" l="1"/>
  <c r="AI144" i="10"/>
  <c r="AK144" i="10" s="1"/>
  <c r="Z144" i="11"/>
  <c r="AE144" i="11" s="1"/>
  <c r="AF144" i="11" s="1"/>
  <c r="AG144" i="11" s="1"/>
  <c r="AH144" i="11" s="1"/>
  <c r="Y142" i="12"/>
  <c r="AD142" i="12"/>
  <c r="X142" i="12"/>
  <c r="AB142" i="12"/>
  <c r="AA142" i="12"/>
  <c r="AJ145" i="10" l="1"/>
  <c r="W145" i="10"/>
  <c r="X142" i="14"/>
  <c r="AL144" i="10"/>
  <c r="AM144" i="10" s="1"/>
  <c r="AN144" i="10"/>
  <c r="V145" i="11"/>
  <c r="AI144" i="11"/>
  <c r="AK144" i="11" s="1"/>
  <c r="AC142" i="12"/>
  <c r="Z142" i="12"/>
  <c r="AE142" i="12" s="1"/>
  <c r="AF142" i="12" s="1"/>
  <c r="AG142" i="12" s="1"/>
  <c r="AH142" i="12" s="1"/>
  <c r="V143" i="12" s="1"/>
  <c r="AA145" i="10" l="1"/>
  <c r="AD145" i="10"/>
  <c r="AB145" i="10"/>
  <c r="Y145" i="10"/>
  <c r="Z145" i="10" s="1"/>
  <c r="AE145" i="10" s="1"/>
  <c r="X145" i="10"/>
  <c r="AL144" i="11"/>
  <c r="AM144" i="11" s="1"/>
  <c r="AN144" i="11"/>
  <c r="AJ145" i="11"/>
  <c r="Y142" i="14"/>
  <c r="W145" i="11"/>
  <c r="AI142" i="12"/>
  <c r="AK142" i="12" s="1"/>
  <c r="AF145" i="10" l="1"/>
  <c r="AG145" i="10" s="1"/>
  <c r="AH145" i="10" s="1"/>
  <c r="AC145" i="10"/>
  <c r="X145" i="11"/>
  <c r="AD145" i="11"/>
  <c r="Y145" i="11"/>
  <c r="Z145" i="11" s="1"/>
  <c r="AB145" i="11"/>
  <c r="AA145" i="11"/>
  <c r="AL142" i="12"/>
  <c r="AM142" i="12" s="1"/>
  <c r="AJ143" i="12"/>
  <c r="W143" i="12"/>
  <c r="Z140" i="14"/>
  <c r="V146" i="10" l="1"/>
  <c r="AI145" i="10"/>
  <c r="AK145" i="10" s="1"/>
  <c r="AE145" i="11"/>
  <c r="AC145" i="11"/>
  <c r="X143" i="12"/>
  <c r="AA143" i="12"/>
  <c r="Y143" i="12"/>
  <c r="AD143" i="12"/>
  <c r="AB143" i="12"/>
  <c r="X143" i="14" l="1"/>
  <c r="AJ146" i="10"/>
  <c r="W146" i="10"/>
  <c r="AL145" i="10"/>
  <c r="AM145" i="10" s="1"/>
  <c r="AN145" i="10"/>
  <c r="AF145" i="11"/>
  <c r="AG145" i="11" s="1"/>
  <c r="AH145" i="11" s="1"/>
  <c r="Z143" i="12"/>
  <c r="AE143" i="12"/>
  <c r="AC143" i="12"/>
  <c r="AD146" i="10" l="1"/>
  <c r="AB146" i="10"/>
  <c r="X146" i="10"/>
  <c r="Y146" i="10"/>
  <c r="AA146" i="10"/>
  <c r="V146" i="11"/>
  <c r="AI145" i="11"/>
  <c r="AK145" i="11" s="1"/>
  <c r="AF143" i="12"/>
  <c r="AG143" i="12" s="1"/>
  <c r="AH143" i="12" s="1"/>
  <c r="V144" i="12" s="1"/>
  <c r="Z146" i="10" l="1"/>
  <c r="AE146" i="10" s="1"/>
  <c r="AC146" i="10"/>
  <c r="AL145" i="11"/>
  <c r="AM145" i="11" s="1"/>
  <c r="AN145" i="11"/>
  <c r="AJ146" i="11"/>
  <c r="Y143" i="14"/>
  <c r="W146" i="11"/>
  <c r="AI143" i="12"/>
  <c r="AK143" i="12" s="1"/>
  <c r="AJ144" i="12"/>
  <c r="W144" i="12"/>
  <c r="Z141" i="14"/>
  <c r="AF146" i="10" l="1"/>
  <c r="AG146" i="10" s="1"/>
  <c r="AH146" i="10" s="1"/>
  <c r="AD146" i="11"/>
  <c r="X146" i="11"/>
  <c r="AA146" i="11"/>
  <c r="AC146" i="11" s="1"/>
  <c r="AB146" i="11"/>
  <c r="Y146" i="11"/>
  <c r="AL143" i="12"/>
  <c r="AM143" i="12" s="1"/>
  <c r="Y144" i="12"/>
  <c r="AB144" i="12"/>
  <c r="AA144" i="12"/>
  <c r="X144" i="12"/>
  <c r="AD144" i="12"/>
  <c r="V147" i="10" l="1"/>
  <c r="AI146" i="10"/>
  <c r="AK146" i="10" s="1"/>
  <c r="Z146" i="11"/>
  <c r="AE146" i="11" s="1"/>
  <c r="AF146" i="11" s="1"/>
  <c r="AG146" i="11" s="1"/>
  <c r="AH146" i="11" s="1"/>
  <c r="AC144" i="12"/>
  <c r="Z144" i="12"/>
  <c r="AE144" i="12" s="1"/>
  <c r="AF144" i="12" s="1"/>
  <c r="AG144" i="12" s="1"/>
  <c r="AH144" i="12" s="1"/>
  <c r="V145" i="12" s="1"/>
  <c r="AL146" i="10" l="1"/>
  <c r="AM146" i="10" s="1"/>
  <c r="AN146" i="10"/>
  <c r="AJ147" i="10"/>
  <c r="W147" i="10"/>
  <c r="X144" i="14"/>
  <c r="V147" i="11"/>
  <c r="AI146" i="11"/>
  <c r="AK146" i="11" s="1"/>
  <c r="AI144" i="12"/>
  <c r="AK144" i="12" s="1"/>
  <c r="AD147" i="10" l="1"/>
  <c r="Y147" i="10"/>
  <c r="AB147" i="10"/>
  <c r="X147" i="10"/>
  <c r="AA147" i="10"/>
  <c r="AL146" i="11"/>
  <c r="AM146" i="11" s="1"/>
  <c r="AN146" i="11"/>
  <c r="AJ147" i="11"/>
  <c r="Y144" i="14"/>
  <c r="W147" i="11"/>
  <c r="AL144" i="12"/>
  <c r="AM144" i="12" s="1"/>
  <c r="AJ145" i="12"/>
  <c r="Z142" i="14"/>
  <c r="W145" i="12"/>
  <c r="Z147" i="10" l="1"/>
  <c r="AE147" i="10" s="1"/>
  <c r="AC147" i="10"/>
  <c r="Y147" i="11"/>
  <c r="X147" i="11"/>
  <c r="AD147" i="11"/>
  <c r="AA147" i="11"/>
  <c r="AB147" i="11"/>
  <c r="AD145" i="12"/>
  <c r="AA145" i="12"/>
  <c r="X145" i="12"/>
  <c r="AB145" i="12"/>
  <c r="Y145" i="12"/>
  <c r="AF147" i="10" l="1"/>
  <c r="AG147" i="10" s="1"/>
  <c r="AH147" i="10" s="1"/>
  <c r="Z147" i="11"/>
  <c r="AE147" i="11" s="1"/>
  <c r="AC147" i="11"/>
  <c r="Z145" i="12"/>
  <c r="AE145" i="12" s="1"/>
  <c r="AC145" i="12"/>
  <c r="V148" i="10" l="1"/>
  <c r="AI147" i="10"/>
  <c r="AK147" i="10" s="1"/>
  <c r="AF147" i="11"/>
  <c r="AG147" i="11" s="1"/>
  <c r="AH147" i="11" s="1"/>
  <c r="V148" i="11"/>
  <c r="AI147" i="11"/>
  <c r="AK147" i="11" s="1"/>
  <c r="AF145" i="12"/>
  <c r="AG145" i="12" s="1"/>
  <c r="AH145" i="12" s="1"/>
  <c r="V146" i="12" s="1"/>
  <c r="AN147" i="10" l="1"/>
  <c r="AL147" i="10"/>
  <c r="AM147" i="10" s="1"/>
  <c r="X145" i="14"/>
  <c r="AJ148" i="10"/>
  <c r="W148" i="10"/>
  <c r="AN147" i="11"/>
  <c r="AL147" i="11"/>
  <c r="AM147" i="11" s="1"/>
  <c r="AJ148" i="11"/>
  <c r="Y145" i="14"/>
  <c r="W148" i="11"/>
  <c r="AI145" i="12"/>
  <c r="AK145" i="12" s="1"/>
  <c r="AJ146" i="12"/>
  <c r="Z143" i="14"/>
  <c r="W146" i="12"/>
  <c r="AA148" i="10" l="1"/>
  <c r="X148" i="10"/>
  <c r="AB148" i="10"/>
  <c r="AD148" i="10"/>
  <c r="Y148" i="10"/>
  <c r="AD148" i="11"/>
  <c r="AA148" i="11"/>
  <c r="X148" i="11"/>
  <c r="Y148" i="11"/>
  <c r="AB148" i="11"/>
  <c r="AL145" i="12"/>
  <c r="AM145" i="12" s="1"/>
  <c r="AD146" i="12"/>
  <c r="AA146" i="12"/>
  <c r="Y146" i="12"/>
  <c r="AB146" i="12"/>
  <c r="X146" i="12"/>
  <c r="AC148" i="10" l="1"/>
  <c r="Z148" i="10"/>
  <c r="AE148" i="10" s="1"/>
  <c r="AF148" i="10" s="1"/>
  <c r="AG148" i="10" s="1"/>
  <c r="AH148" i="10" s="1"/>
  <c r="AC148" i="11"/>
  <c r="Z148" i="11"/>
  <c r="AE148" i="11" s="1"/>
  <c r="AF148" i="11" s="1"/>
  <c r="AG148" i="11" s="1"/>
  <c r="AH148" i="11" s="1"/>
  <c r="Z146" i="12"/>
  <c r="AE146" i="12" s="1"/>
  <c r="AC146" i="12"/>
  <c r="V149" i="10" l="1"/>
  <c r="AI148" i="10"/>
  <c r="AK148" i="10" s="1"/>
  <c r="V149" i="11"/>
  <c r="AI148" i="11"/>
  <c r="AK148" i="11" s="1"/>
  <c r="AF146" i="12"/>
  <c r="AG146" i="12" s="1"/>
  <c r="AH146" i="12" s="1"/>
  <c r="V147" i="12" s="1"/>
  <c r="AL148" i="10" l="1"/>
  <c r="AM148" i="10" s="1"/>
  <c r="AN148" i="10"/>
  <c r="X146" i="14"/>
  <c r="AJ149" i="10"/>
  <c r="W149" i="10"/>
  <c r="AL148" i="11"/>
  <c r="AM148" i="11" s="1"/>
  <c r="AN148" i="11"/>
  <c r="AJ149" i="11"/>
  <c r="Y146" i="14"/>
  <c r="W149" i="11"/>
  <c r="AI146" i="12"/>
  <c r="AK146" i="12" s="1"/>
  <c r="Z144" i="14"/>
  <c r="AJ147" i="12"/>
  <c r="W147" i="12"/>
  <c r="X149" i="10" l="1"/>
  <c r="AD149" i="10"/>
  <c r="AB149" i="10"/>
  <c r="Y149" i="10"/>
  <c r="AA149" i="10"/>
  <c r="AA149" i="11"/>
  <c r="AD149" i="11"/>
  <c r="X149" i="11"/>
  <c r="Y149" i="11"/>
  <c r="Z149" i="11" s="1"/>
  <c r="AB149" i="11"/>
  <c r="AL146" i="12"/>
  <c r="AM146" i="12" s="1"/>
  <c r="AB147" i="12"/>
  <c r="Y147" i="12"/>
  <c r="AA147" i="12"/>
  <c r="AD147" i="12"/>
  <c r="X147" i="12"/>
  <c r="AC149" i="10" l="1"/>
  <c r="Z149" i="10"/>
  <c r="AE149" i="10" s="1"/>
  <c r="AE149" i="11"/>
  <c r="AC149" i="11"/>
  <c r="AC147" i="12"/>
  <c r="Z147" i="12"/>
  <c r="AE147" i="12" s="1"/>
  <c r="AF147" i="12" s="1"/>
  <c r="AG147" i="12" s="1"/>
  <c r="AH147" i="12" s="1"/>
  <c r="V148" i="12" s="1"/>
  <c r="AF149" i="10" l="1"/>
  <c r="AG149" i="10" s="1"/>
  <c r="AH149" i="10" s="1"/>
  <c r="AF149" i="11"/>
  <c r="AG149" i="11" s="1"/>
  <c r="AH149" i="11" s="1"/>
  <c r="AI147" i="12"/>
  <c r="AK147" i="12" s="1"/>
  <c r="V150" i="10" l="1"/>
  <c r="AI149" i="10"/>
  <c r="AK149" i="10" s="1"/>
  <c r="V150" i="11"/>
  <c r="AI149" i="11"/>
  <c r="AK149" i="11" s="1"/>
  <c r="AL147" i="12"/>
  <c r="AM147" i="12" s="1"/>
  <c r="Z145" i="14"/>
  <c r="AJ148" i="12"/>
  <c r="W148" i="12"/>
  <c r="AL149" i="10" l="1"/>
  <c r="AM149" i="10" s="1"/>
  <c r="AN149" i="10"/>
  <c r="AJ150" i="10"/>
  <c r="W150" i="10"/>
  <c r="X147" i="14"/>
  <c r="AL149" i="11"/>
  <c r="AM149" i="11" s="1"/>
  <c r="AN149" i="11"/>
  <c r="AJ150" i="11"/>
  <c r="W150" i="11"/>
  <c r="Y147" i="14"/>
  <c r="AA148" i="12"/>
  <c r="Y148" i="12"/>
  <c r="X148" i="12"/>
  <c r="AB148" i="12"/>
  <c r="AD148" i="12"/>
  <c r="Y150" i="10" l="1"/>
  <c r="AA150" i="10"/>
  <c r="AD150" i="10"/>
  <c r="AB150" i="10"/>
  <c r="X150" i="10"/>
  <c r="Z150" i="10" s="1"/>
  <c r="X150" i="11"/>
  <c r="AB150" i="11"/>
  <c r="AA150" i="11"/>
  <c r="AC150" i="11" s="1"/>
  <c r="AD150" i="11"/>
  <c r="AE150" i="11" s="1"/>
  <c r="Y150" i="11"/>
  <c r="Z150" i="11" s="1"/>
  <c r="Z148" i="12"/>
  <c r="AE148" i="12"/>
  <c r="AC148" i="12"/>
  <c r="AC150" i="10" l="1"/>
  <c r="AE150" i="10"/>
  <c r="AF150" i="10" s="1"/>
  <c r="AG150" i="10" s="1"/>
  <c r="AH150" i="10" s="1"/>
  <c r="AF150" i="11"/>
  <c r="AG150" i="11" s="1"/>
  <c r="AH150" i="11" s="1"/>
  <c r="V151" i="11"/>
  <c r="AI150" i="11"/>
  <c r="AK150" i="11" s="1"/>
  <c r="AF148" i="12"/>
  <c r="AG148" i="12" s="1"/>
  <c r="AH148" i="12" s="1"/>
  <c r="V149" i="12" s="1"/>
  <c r="V151" i="10" l="1"/>
  <c r="AI150" i="10"/>
  <c r="AK150" i="10" s="1"/>
  <c r="AL150" i="11"/>
  <c r="AM150" i="11" s="1"/>
  <c r="AN150" i="11"/>
  <c r="AJ151" i="11"/>
  <c r="Y148" i="14"/>
  <c r="W151" i="11"/>
  <c r="AI148" i="12"/>
  <c r="AK148" i="12" s="1"/>
  <c r="AJ149" i="12"/>
  <c r="Z146" i="14"/>
  <c r="W149" i="12"/>
  <c r="AL150" i="10" l="1"/>
  <c r="AM150" i="10" s="1"/>
  <c r="AN150" i="10"/>
  <c r="AJ151" i="10"/>
  <c r="W151" i="10"/>
  <c r="X148" i="14"/>
  <c r="AD151" i="11"/>
  <c r="X151" i="11"/>
  <c r="Y151" i="11"/>
  <c r="Z151" i="11" s="1"/>
  <c r="AB151" i="11"/>
  <c r="AA151" i="11"/>
  <c r="AL148" i="12"/>
  <c r="AM148" i="12" s="1"/>
  <c r="Y149" i="12"/>
  <c r="AB149" i="12"/>
  <c r="X149" i="12"/>
  <c r="AD149" i="12"/>
  <c r="AA149" i="12"/>
  <c r="AD151" i="10" l="1"/>
  <c r="X151" i="10"/>
  <c r="AA151" i="10"/>
  <c r="AC151" i="10" s="1"/>
  <c r="Y151" i="10"/>
  <c r="AB151" i="10"/>
  <c r="AC151" i="11"/>
  <c r="AE151" i="11"/>
  <c r="AF151" i="11" s="1"/>
  <c r="AG151" i="11" s="1"/>
  <c r="AH151" i="11" s="1"/>
  <c r="AC149" i="12"/>
  <c r="Z149" i="12"/>
  <c r="AE149" i="12" s="1"/>
  <c r="Z151" i="10" l="1"/>
  <c r="AE151" i="10" s="1"/>
  <c r="AF151" i="10" s="1"/>
  <c r="AG151" i="10" s="1"/>
  <c r="AH151" i="10" s="1"/>
  <c r="V152" i="11"/>
  <c r="AI151" i="11"/>
  <c r="AK151" i="11" s="1"/>
  <c r="AF149" i="12"/>
  <c r="AG149" i="12" s="1"/>
  <c r="AH149" i="12" s="1"/>
  <c r="V150" i="12" s="1"/>
  <c r="V152" i="10" l="1"/>
  <c r="AI151" i="10"/>
  <c r="AK151" i="10" s="1"/>
  <c r="AN151" i="11"/>
  <c r="AL151" i="11"/>
  <c r="AM151" i="11" s="1"/>
  <c r="AJ152" i="11"/>
  <c r="W152" i="11"/>
  <c r="Y149" i="14"/>
  <c r="AI149" i="12"/>
  <c r="AK149" i="12" s="1"/>
  <c r="AJ150" i="12"/>
  <c r="Z147" i="14"/>
  <c r="W150" i="12"/>
  <c r="AL151" i="10" l="1"/>
  <c r="AM151" i="10" s="1"/>
  <c r="AN151" i="10"/>
  <c r="AJ152" i="10"/>
  <c r="W152" i="10"/>
  <c r="X149" i="14"/>
  <c r="Y152" i="11"/>
  <c r="X152" i="11"/>
  <c r="AB152" i="11"/>
  <c r="AA152" i="11"/>
  <c r="AD152" i="11"/>
  <c r="AL149" i="12"/>
  <c r="AM149" i="12" s="1"/>
  <c r="Y150" i="12"/>
  <c r="AD150" i="12"/>
  <c r="AB150" i="12"/>
  <c r="X150" i="12"/>
  <c r="AA150" i="12"/>
  <c r="AD152" i="10" l="1"/>
  <c r="AA152" i="10"/>
  <c r="Y152" i="10"/>
  <c r="Z152" i="10" s="1"/>
  <c r="AE152" i="10" s="1"/>
  <c r="X152" i="10"/>
  <c r="AB152" i="10"/>
  <c r="AC152" i="11"/>
  <c r="Z152" i="11"/>
  <c r="AE152" i="11"/>
  <c r="AF152" i="11" s="1"/>
  <c r="AG152" i="11" s="1"/>
  <c r="AH152" i="11" s="1"/>
  <c r="AC150" i="12"/>
  <c r="Z150" i="12"/>
  <c r="AE150" i="12" s="1"/>
  <c r="AF150" i="12" s="1"/>
  <c r="AG150" i="12" s="1"/>
  <c r="AH150" i="12" s="1"/>
  <c r="V151" i="12" s="1"/>
  <c r="AC152" i="10" l="1"/>
  <c r="AF152" i="10" s="1"/>
  <c r="AG152" i="10" s="1"/>
  <c r="AH152" i="10" s="1"/>
  <c r="AI152" i="11"/>
  <c r="AK152" i="11" s="1"/>
  <c r="V153" i="11"/>
  <c r="AI150" i="12"/>
  <c r="AK150" i="12" s="1"/>
  <c r="V153" i="10" l="1"/>
  <c r="AI152" i="10"/>
  <c r="AK152" i="10" s="1"/>
  <c r="Y150" i="14"/>
  <c r="AJ153" i="11"/>
  <c r="W153" i="11"/>
  <c r="AL152" i="11"/>
  <c r="AM152" i="11" s="1"/>
  <c r="AN152" i="11"/>
  <c r="AL150" i="12"/>
  <c r="AM150" i="12" s="1"/>
  <c r="AJ151" i="12"/>
  <c r="W151" i="12"/>
  <c r="Z148" i="14"/>
  <c r="AN152" i="10" l="1"/>
  <c r="AL152" i="10"/>
  <c r="AM152" i="10" s="1"/>
  <c r="AJ153" i="10"/>
  <c r="X150" i="14"/>
  <c r="W153" i="10"/>
  <c r="AB153" i="11"/>
  <c r="AD153" i="11"/>
  <c r="X153" i="11"/>
  <c r="Y153" i="11"/>
  <c r="Z153" i="11" s="1"/>
  <c r="AE153" i="11" s="1"/>
  <c r="AA153" i="11"/>
  <c r="Y151" i="12"/>
  <c r="AD151" i="12"/>
  <c r="X151" i="12"/>
  <c r="AB151" i="12"/>
  <c r="AA151" i="12"/>
  <c r="AD153" i="10" l="1"/>
  <c r="AB153" i="10"/>
  <c r="AA153" i="10"/>
  <c r="AC153" i="10" s="1"/>
  <c r="X153" i="10"/>
  <c r="Y153" i="10"/>
  <c r="Z153" i="10" s="1"/>
  <c r="AE153" i="10" s="1"/>
  <c r="AC153" i="11"/>
  <c r="AF153" i="11" s="1"/>
  <c r="AG153" i="11" s="1"/>
  <c r="AH153" i="11" s="1"/>
  <c r="AC151" i="12"/>
  <c r="Z151" i="12"/>
  <c r="AE151" i="12" s="1"/>
  <c r="AF151" i="12" s="1"/>
  <c r="AG151" i="12" s="1"/>
  <c r="AH151" i="12" s="1"/>
  <c r="V152" i="12" s="1"/>
  <c r="AF153" i="10" l="1"/>
  <c r="AG153" i="10" s="1"/>
  <c r="AH153" i="10" s="1"/>
  <c r="V154" i="11"/>
  <c r="AI153" i="11"/>
  <c r="AK153" i="11" s="1"/>
  <c r="AI151" i="12"/>
  <c r="AK151" i="12" s="1"/>
  <c r="V154" i="10" l="1"/>
  <c r="AI153" i="10"/>
  <c r="AK153" i="10" s="1"/>
  <c r="AL153" i="11"/>
  <c r="AM153" i="11" s="1"/>
  <c r="AN153" i="11"/>
  <c r="AJ154" i="11"/>
  <c r="W154" i="11"/>
  <c r="Y151" i="14"/>
  <c r="AL151" i="12"/>
  <c r="AM151" i="12" s="1"/>
  <c r="AJ152" i="12"/>
  <c r="Z149" i="14"/>
  <c r="W152" i="12"/>
  <c r="AN153" i="10" l="1"/>
  <c r="AL153" i="10"/>
  <c r="AM153" i="10" s="1"/>
  <c r="AJ154" i="10"/>
  <c r="X151" i="14"/>
  <c r="W154" i="10"/>
  <c r="AA154" i="11"/>
  <c r="Y154" i="11"/>
  <c r="Z154" i="11" s="1"/>
  <c r="AD154" i="11"/>
  <c r="AB154" i="11"/>
  <c r="X154" i="11"/>
  <c r="AA152" i="12"/>
  <c r="AD152" i="12"/>
  <c r="AB152" i="12"/>
  <c r="X152" i="12"/>
  <c r="Y152" i="12"/>
  <c r="AD154" i="10" l="1"/>
  <c r="X154" i="10"/>
  <c r="AB154" i="10"/>
  <c r="AA154" i="10"/>
  <c r="Y154" i="10"/>
  <c r="AE154" i="11"/>
  <c r="AC154" i="11"/>
  <c r="Z152" i="12"/>
  <c r="AE152" i="12" s="1"/>
  <c r="AC152" i="12"/>
  <c r="Z154" i="10" l="1"/>
  <c r="AE154" i="10" s="1"/>
  <c r="AF154" i="10" s="1"/>
  <c r="AG154" i="10" s="1"/>
  <c r="AH154" i="10" s="1"/>
  <c r="AC154" i="10"/>
  <c r="AF154" i="11"/>
  <c r="AG154" i="11" s="1"/>
  <c r="AH154" i="11" s="1"/>
  <c r="AF152" i="12"/>
  <c r="AG152" i="12" s="1"/>
  <c r="AH152" i="12" s="1"/>
  <c r="V153" i="12" s="1"/>
  <c r="V155" i="10" l="1"/>
  <c r="AI154" i="10"/>
  <c r="AK154" i="10" s="1"/>
  <c r="V155" i="11"/>
  <c r="AI154" i="11"/>
  <c r="AK154" i="11" s="1"/>
  <c r="AI152" i="12"/>
  <c r="AK152" i="12" s="1"/>
  <c r="AJ153" i="12"/>
  <c r="Z150" i="14"/>
  <c r="W153" i="12"/>
  <c r="AJ155" i="10" l="1"/>
  <c r="X152" i="14"/>
  <c r="W155" i="10"/>
  <c r="AL154" i="10"/>
  <c r="AM154" i="10" s="1"/>
  <c r="AN154" i="10"/>
  <c r="AN154" i="11"/>
  <c r="AL154" i="11"/>
  <c r="AM154" i="11" s="1"/>
  <c r="AJ155" i="11"/>
  <c r="Y152" i="14"/>
  <c r="W155" i="11"/>
  <c r="AL152" i="12"/>
  <c r="AM152" i="12" s="1"/>
  <c r="Y153" i="12"/>
  <c r="AA153" i="12"/>
  <c r="AD153" i="12"/>
  <c r="AB153" i="12"/>
  <c r="X153" i="12"/>
  <c r="AA155" i="10" l="1"/>
  <c r="AD155" i="10"/>
  <c r="X155" i="10"/>
  <c r="Y155" i="10"/>
  <c r="Z155" i="10" s="1"/>
  <c r="AE155" i="10" s="1"/>
  <c r="AB155" i="10"/>
  <c r="AB155" i="11"/>
  <c r="Y155" i="11"/>
  <c r="AA155" i="11"/>
  <c r="X155" i="11"/>
  <c r="AD155" i="11"/>
  <c r="AC153" i="12"/>
  <c r="Z153" i="12"/>
  <c r="AE153" i="12" s="1"/>
  <c r="AF153" i="12" s="1"/>
  <c r="AG153" i="12" s="1"/>
  <c r="AH153" i="12" s="1"/>
  <c r="V154" i="12" s="1"/>
  <c r="AC155" i="10" l="1"/>
  <c r="AF155" i="10" s="1"/>
  <c r="AG155" i="10" s="1"/>
  <c r="AH155" i="10" s="1"/>
  <c r="Z155" i="11"/>
  <c r="AC155" i="11"/>
  <c r="AE155" i="11"/>
  <c r="AF155" i="11" s="1"/>
  <c r="AG155" i="11" s="1"/>
  <c r="AH155" i="11" s="1"/>
  <c r="AI153" i="12"/>
  <c r="AK153" i="12" s="1"/>
  <c r="V156" i="10" l="1"/>
  <c r="AI155" i="10"/>
  <c r="AK155" i="10" s="1"/>
  <c r="V156" i="11"/>
  <c r="AI155" i="11"/>
  <c r="AK155" i="11" s="1"/>
  <c r="AL153" i="12"/>
  <c r="AM153" i="12" s="1"/>
  <c r="AJ154" i="12"/>
  <c r="W154" i="12"/>
  <c r="Z151" i="14"/>
  <c r="AL155" i="10" l="1"/>
  <c r="AM155" i="10" s="1"/>
  <c r="AN155" i="10"/>
  <c r="AJ156" i="10"/>
  <c r="W156" i="10"/>
  <c r="X153" i="14"/>
  <c r="AL155" i="11"/>
  <c r="AM155" i="11" s="1"/>
  <c r="AN155" i="11"/>
  <c r="AJ156" i="11"/>
  <c r="W156" i="11"/>
  <c r="Y153" i="14"/>
  <c r="Y154" i="12"/>
  <c r="AA154" i="12"/>
  <c r="X154" i="12"/>
  <c r="AD154" i="12"/>
  <c r="AB154" i="12"/>
  <c r="AD156" i="10" l="1"/>
  <c r="AA156" i="10"/>
  <c r="X156" i="10"/>
  <c r="AB156" i="10"/>
  <c r="Y156" i="10"/>
  <c r="AD156" i="11"/>
  <c r="X156" i="11"/>
  <c r="Y156" i="11"/>
  <c r="Z156" i="11" s="1"/>
  <c r="AA156" i="11"/>
  <c r="AB156" i="11"/>
  <c r="AC154" i="12"/>
  <c r="Z154" i="12"/>
  <c r="AE154" i="12" s="1"/>
  <c r="AF154" i="12" s="1"/>
  <c r="AG154" i="12" s="1"/>
  <c r="AH154" i="12" s="1"/>
  <c r="V155" i="12" s="1"/>
  <c r="AC156" i="10" l="1"/>
  <c r="Z156" i="10"/>
  <c r="AE156" i="10" s="1"/>
  <c r="AF156" i="10" s="1"/>
  <c r="AG156" i="10" s="1"/>
  <c r="AH156" i="10" s="1"/>
  <c r="AE156" i="11"/>
  <c r="AC156" i="11"/>
  <c r="AI154" i="12"/>
  <c r="AK154" i="12" s="1"/>
  <c r="AI156" i="10" l="1"/>
  <c r="AK156" i="10" s="1"/>
  <c r="V157" i="10"/>
  <c r="AF156" i="11"/>
  <c r="AG156" i="11" s="1"/>
  <c r="AH156" i="11" s="1"/>
  <c r="AL154" i="12"/>
  <c r="AM154" i="12" s="1"/>
  <c r="AJ155" i="12"/>
  <c r="W155" i="12"/>
  <c r="Z152" i="14"/>
  <c r="W157" i="10" l="1"/>
  <c r="AJ157" i="10"/>
  <c r="X154" i="14"/>
  <c r="AL156" i="10"/>
  <c r="AM156" i="10" s="1"/>
  <c r="AN156" i="10"/>
  <c r="V157" i="11"/>
  <c r="AI156" i="11"/>
  <c r="AK156" i="11" s="1"/>
  <c r="Y155" i="12"/>
  <c r="AA155" i="12"/>
  <c r="AD155" i="12"/>
  <c r="AB155" i="12"/>
  <c r="X155" i="12"/>
  <c r="X157" i="10" l="1"/>
  <c r="AB157" i="10"/>
  <c r="AD157" i="10"/>
  <c r="AA157" i="10"/>
  <c r="AC157" i="10" s="1"/>
  <c r="Y157" i="10"/>
  <c r="Z157" i="10" s="1"/>
  <c r="AL156" i="11"/>
  <c r="AM156" i="11" s="1"/>
  <c r="AN156" i="11"/>
  <c r="Y154" i="14"/>
  <c r="AJ157" i="11"/>
  <c r="W157" i="11"/>
  <c r="AC155" i="12"/>
  <c r="Z155" i="12"/>
  <c r="AE155" i="12" s="1"/>
  <c r="AE157" i="10" l="1"/>
  <c r="AF157" i="10" s="1"/>
  <c r="AG157" i="10" s="1"/>
  <c r="AH157" i="10" s="1"/>
  <c r="AA157" i="11"/>
  <c r="X157" i="11"/>
  <c r="AB157" i="11"/>
  <c r="Y157" i="11"/>
  <c r="Z157" i="11" s="1"/>
  <c r="AE157" i="11" s="1"/>
  <c r="AD157" i="11"/>
  <c r="AF155" i="12"/>
  <c r="AG155" i="12" s="1"/>
  <c r="AH155" i="12" s="1"/>
  <c r="V156" i="12" s="1"/>
  <c r="V158" i="10" l="1"/>
  <c r="AI157" i="10"/>
  <c r="AK157" i="10" s="1"/>
  <c r="AC157" i="11"/>
  <c r="AF157" i="11" s="1"/>
  <c r="AG157" i="11" s="1"/>
  <c r="AH157" i="11" s="1"/>
  <c r="AI155" i="12"/>
  <c r="AK155" i="12" s="1"/>
  <c r="AJ156" i="12"/>
  <c r="W156" i="12"/>
  <c r="Z153" i="14"/>
  <c r="AJ158" i="10" l="1"/>
  <c r="X155" i="14"/>
  <c r="W158" i="10"/>
  <c r="AL157" i="10"/>
  <c r="AM157" i="10" s="1"/>
  <c r="AN157" i="10"/>
  <c r="V158" i="11"/>
  <c r="AI157" i="11"/>
  <c r="AK157" i="11" s="1"/>
  <c r="AL155" i="12"/>
  <c r="AM155" i="12" s="1"/>
  <c r="Y156" i="12"/>
  <c r="AB156" i="12"/>
  <c r="X156" i="12"/>
  <c r="AD156" i="12"/>
  <c r="AA156" i="12"/>
  <c r="AD158" i="10" l="1"/>
  <c r="AA158" i="10"/>
  <c r="Y158" i="10"/>
  <c r="Z158" i="10" s="1"/>
  <c r="AE158" i="10" s="1"/>
  <c r="X158" i="10"/>
  <c r="AB158" i="10"/>
  <c r="AL157" i="11"/>
  <c r="AM157" i="11" s="1"/>
  <c r="AN157" i="11"/>
  <c r="AJ158" i="11"/>
  <c r="W158" i="11"/>
  <c r="Y155" i="14"/>
  <c r="AC156" i="12"/>
  <c r="Z156" i="12"/>
  <c r="AE156" i="12" s="1"/>
  <c r="AF156" i="12" s="1"/>
  <c r="AG156" i="12" s="1"/>
  <c r="AH156" i="12" s="1"/>
  <c r="V157" i="12" s="1"/>
  <c r="AC158" i="10" l="1"/>
  <c r="AF158" i="10" s="1"/>
  <c r="AG158" i="10" s="1"/>
  <c r="AH158" i="10" s="1"/>
  <c r="Y158" i="11"/>
  <c r="AD158" i="11"/>
  <c r="AA158" i="11"/>
  <c r="AB158" i="11"/>
  <c r="X158" i="11"/>
  <c r="AI156" i="12"/>
  <c r="AK156" i="12" s="1"/>
  <c r="V159" i="10" l="1"/>
  <c r="AI158" i="10"/>
  <c r="AK158" i="10" s="1"/>
  <c r="AC158" i="11"/>
  <c r="Z158" i="11"/>
  <c r="AE158" i="11" s="1"/>
  <c r="AF158" i="11" s="1"/>
  <c r="AG158" i="11" s="1"/>
  <c r="AH158" i="11" s="1"/>
  <c r="AL156" i="12"/>
  <c r="AM156" i="12" s="1"/>
  <c r="AJ157" i="12"/>
  <c r="Z154" i="14"/>
  <c r="W157" i="12"/>
  <c r="AL158" i="10" l="1"/>
  <c r="AM158" i="10" s="1"/>
  <c r="AN158" i="10"/>
  <c r="W159" i="10"/>
  <c r="AJ159" i="10"/>
  <c r="X156" i="14"/>
  <c r="V159" i="11"/>
  <c r="AI158" i="11"/>
  <c r="AK158" i="11" s="1"/>
  <c r="AB157" i="12"/>
  <c r="X157" i="12"/>
  <c r="Y157" i="12"/>
  <c r="AA157" i="12"/>
  <c r="AD157" i="12"/>
  <c r="AD159" i="10" l="1"/>
  <c r="X159" i="10"/>
  <c r="Y159" i="10"/>
  <c r="Z159" i="10" s="1"/>
  <c r="AE159" i="10" s="1"/>
  <c r="AB159" i="10"/>
  <c r="AA159" i="10"/>
  <c r="AL158" i="11"/>
  <c r="AM158" i="11" s="1"/>
  <c r="AN158" i="11"/>
  <c r="Y156" i="14"/>
  <c r="AJ159" i="11"/>
  <c r="W159" i="11"/>
  <c r="Z157" i="12"/>
  <c r="AE157" i="12"/>
  <c r="AC157" i="12"/>
  <c r="AC159" i="10" l="1"/>
  <c r="AF159" i="10" s="1"/>
  <c r="AG159" i="10" s="1"/>
  <c r="AH159" i="10" s="1"/>
  <c r="AD159" i="11"/>
  <c r="AB159" i="11"/>
  <c r="Y159" i="11"/>
  <c r="Z159" i="11" s="1"/>
  <c r="AE159" i="11" s="1"/>
  <c r="AA159" i="11"/>
  <c r="X159" i="11"/>
  <c r="AF157" i="12"/>
  <c r="AG157" i="12" s="1"/>
  <c r="AH157" i="12" s="1"/>
  <c r="V158" i="12" s="1"/>
  <c r="V160" i="10" l="1"/>
  <c r="AI159" i="10"/>
  <c r="AK159" i="10" s="1"/>
  <c r="AC159" i="11"/>
  <c r="AF159" i="11" s="1"/>
  <c r="AG159" i="11" s="1"/>
  <c r="AH159" i="11" s="1"/>
  <c r="Z155" i="14"/>
  <c r="W158" i="12"/>
  <c r="AD158" i="12" s="1"/>
  <c r="AJ158" i="12"/>
  <c r="AI157" i="12"/>
  <c r="AK157" i="12" s="1"/>
  <c r="AB158" i="12"/>
  <c r="AN159" i="10" l="1"/>
  <c r="AL159" i="10"/>
  <c r="AM159" i="10" s="1"/>
  <c r="AJ160" i="10"/>
  <c r="X157" i="14"/>
  <c r="W160" i="10"/>
  <c r="V160" i="11"/>
  <c r="AI159" i="11"/>
  <c r="AK159" i="11" s="1"/>
  <c r="AL157" i="12"/>
  <c r="AM157" i="12" s="1"/>
  <c r="AA158" i="12"/>
  <c r="X158" i="12"/>
  <c r="Y158" i="12"/>
  <c r="Y160" i="10" l="1"/>
  <c r="Z160" i="10" s="1"/>
  <c r="AE160" i="10" s="1"/>
  <c r="X160" i="10"/>
  <c r="AB160" i="10"/>
  <c r="AA160" i="10"/>
  <c r="AD160" i="10"/>
  <c r="AN159" i="11"/>
  <c r="AL159" i="11"/>
  <c r="AM159" i="11" s="1"/>
  <c r="AJ160" i="11"/>
  <c r="Y157" i="14"/>
  <c r="W160" i="11"/>
  <c r="Z158" i="12"/>
  <c r="AE158" i="12" s="1"/>
  <c r="AC158" i="12"/>
  <c r="AF158" i="12" s="1"/>
  <c r="AG158" i="12" s="1"/>
  <c r="AH158" i="12" s="1"/>
  <c r="V159" i="12" s="1"/>
  <c r="AC160" i="10" l="1"/>
  <c r="AF160" i="10" s="1"/>
  <c r="AG160" i="10" s="1"/>
  <c r="AH160" i="10" s="1"/>
  <c r="X160" i="11"/>
  <c r="Y160" i="11"/>
  <c r="Z160" i="11" s="1"/>
  <c r="AE160" i="11" s="1"/>
  <c r="AD160" i="11"/>
  <c r="AB160" i="11"/>
  <c r="AA160" i="11"/>
  <c r="AI158" i="12"/>
  <c r="AK158" i="12" s="1"/>
  <c r="AJ159" i="12"/>
  <c r="W159" i="12"/>
  <c r="Z156" i="14"/>
  <c r="AI160" i="10" l="1"/>
  <c r="AK160" i="10" s="1"/>
  <c r="V161" i="10"/>
  <c r="AC160" i="11"/>
  <c r="AF160" i="11" s="1"/>
  <c r="AG160" i="11" s="1"/>
  <c r="AH160" i="11" s="1"/>
  <c r="AL158" i="12"/>
  <c r="AM158" i="12" s="1"/>
  <c r="AB159" i="12"/>
  <c r="X159" i="12"/>
  <c r="Y159" i="12"/>
  <c r="Z159" i="12" s="1"/>
  <c r="AD159" i="12"/>
  <c r="AA159" i="12"/>
  <c r="W161" i="10" l="1"/>
  <c r="AJ161" i="10"/>
  <c r="X158" i="14"/>
  <c r="AN160" i="10"/>
  <c r="AL160" i="10"/>
  <c r="AM160" i="10" s="1"/>
  <c r="V161" i="11"/>
  <c r="AI160" i="11"/>
  <c r="AK160" i="11" s="1"/>
  <c r="AE159" i="12"/>
  <c r="AC159" i="12"/>
  <c r="AA161" i="10" l="1"/>
  <c r="AB161" i="10"/>
  <c r="Y161" i="10"/>
  <c r="X161" i="10"/>
  <c r="AD161" i="10"/>
  <c r="AL160" i="11"/>
  <c r="AM160" i="11" s="1"/>
  <c r="AN160" i="11"/>
  <c r="Y158" i="14"/>
  <c r="AJ161" i="11"/>
  <c r="W161" i="11"/>
  <c r="AF159" i="12"/>
  <c r="AG159" i="12" s="1"/>
  <c r="AH159" i="12" s="1"/>
  <c r="V160" i="12" s="1"/>
  <c r="Z161" i="10" l="1"/>
  <c r="AE161" i="10" s="1"/>
  <c r="AF161" i="10" s="1"/>
  <c r="AG161" i="10" s="1"/>
  <c r="AH161" i="10" s="1"/>
  <c r="AC161" i="10"/>
  <c r="AA161" i="11"/>
  <c r="AD161" i="11"/>
  <c r="Y161" i="11"/>
  <c r="X161" i="11"/>
  <c r="AB161" i="11"/>
  <c r="AI159" i="12"/>
  <c r="AK159" i="12" s="1"/>
  <c r="AJ160" i="12"/>
  <c r="W160" i="12"/>
  <c r="Z157" i="14"/>
  <c r="V162" i="10" l="1"/>
  <c r="AI161" i="10"/>
  <c r="AK161" i="10" s="1"/>
  <c r="AC161" i="11"/>
  <c r="Z161" i="11"/>
  <c r="AE161" i="11" s="1"/>
  <c r="AF161" i="11" s="1"/>
  <c r="AG161" i="11" s="1"/>
  <c r="AH161" i="11" s="1"/>
  <c r="AL159" i="12"/>
  <c r="AM159" i="12" s="1"/>
  <c r="X160" i="12"/>
  <c r="AD160" i="12"/>
  <c r="AB160" i="12"/>
  <c r="Y160" i="12"/>
  <c r="AA160" i="12"/>
  <c r="AL161" i="10" l="1"/>
  <c r="AM161" i="10" s="1"/>
  <c r="AN161" i="10"/>
  <c r="AJ162" i="10"/>
  <c r="W162" i="10"/>
  <c r="X159" i="14"/>
  <c r="V162" i="11"/>
  <c r="AI161" i="11"/>
  <c r="AK161" i="11" s="1"/>
  <c r="Z160" i="12"/>
  <c r="AE160" i="12"/>
  <c r="AC160" i="12"/>
  <c r="X162" i="10" l="1"/>
  <c r="AB162" i="10"/>
  <c r="AD162" i="10"/>
  <c r="Y162" i="10"/>
  <c r="Z162" i="10" s="1"/>
  <c r="AA162" i="10"/>
  <c r="AL161" i="11"/>
  <c r="AM161" i="11" s="1"/>
  <c r="AN161" i="11"/>
  <c r="AJ162" i="11"/>
  <c r="W162" i="11"/>
  <c r="Y159" i="14"/>
  <c r="AF160" i="12"/>
  <c r="AG160" i="12" s="1"/>
  <c r="AH160" i="12" s="1"/>
  <c r="V161" i="12" s="1"/>
  <c r="AE162" i="10" l="1"/>
  <c r="AF162" i="10" s="1"/>
  <c r="AG162" i="10" s="1"/>
  <c r="AH162" i="10" s="1"/>
  <c r="AC162" i="10"/>
  <c r="AA162" i="11"/>
  <c r="Y162" i="11"/>
  <c r="Z162" i="11" s="1"/>
  <c r="AD162" i="11"/>
  <c r="AB162" i="11"/>
  <c r="X162" i="11"/>
  <c r="AI160" i="12"/>
  <c r="AK160" i="12" s="1"/>
  <c r="V163" i="10" l="1"/>
  <c r="AI162" i="10"/>
  <c r="AK162" i="10" s="1"/>
  <c r="AE162" i="11"/>
  <c r="AC162" i="11"/>
  <c r="AL160" i="12"/>
  <c r="AM160" i="12" s="1"/>
  <c r="W161" i="12"/>
  <c r="AJ161" i="12"/>
  <c r="Z158" i="14"/>
  <c r="AL162" i="10" l="1"/>
  <c r="AM162" i="10" s="1"/>
  <c r="AN162" i="10"/>
  <c r="AJ163" i="10"/>
  <c r="W163" i="10"/>
  <c r="X160" i="14"/>
  <c r="AF162" i="11"/>
  <c r="AG162" i="11" s="1"/>
  <c r="AH162" i="11" s="1"/>
  <c r="AA161" i="12"/>
  <c r="X161" i="12"/>
  <c r="Y161" i="12"/>
  <c r="Z161" i="12" s="1"/>
  <c r="AD161" i="12"/>
  <c r="AB161" i="12"/>
  <c r="X163" i="10" l="1"/>
  <c r="AD163" i="10"/>
  <c r="AA163" i="10"/>
  <c r="Y163" i="10"/>
  <c r="Z163" i="10" s="1"/>
  <c r="AB163" i="10"/>
  <c r="V163" i="11"/>
  <c r="AI162" i="11"/>
  <c r="AK162" i="11" s="1"/>
  <c r="AC161" i="12"/>
  <c r="AE161" i="12"/>
  <c r="AF161" i="12" s="1"/>
  <c r="AG161" i="12" s="1"/>
  <c r="AH161" i="12" s="1"/>
  <c r="V162" i="12" s="1"/>
  <c r="AC163" i="10" l="1"/>
  <c r="AE163" i="10"/>
  <c r="AF163" i="10" s="1"/>
  <c r="AG163" i="10" s="1"/>
  <c r="AH163" i="10" s="1"/>
  <c r="AL162" i="11"/>
  <c r="AM162" i="11" s="1"/>
  <c r="AN162" i="11"/>
  <c r="AJ163" i="11"/>
  <c r="Y160" i="14"/>
  <c r="W163" i="11"/>
  <c r="AI161" i="12"/>
  <c r="AK161" i="12" s="1"/>
  <c r="V164" i="10" l="1"/>
  <c r="AI163" i="10"/>
  <c r="AK163" i="10" s="1"/>
  <c r="Y163" i="11"/>
  <c r="AA163" i="11"/>
  <c r="AC163" i="11" s="1"/>
  <c r="X163" i="11"/>
  <c r="AD163" i="11"/>
  <c r="AB163" i="11"/>
  <c r="AL161" i="12"/>
  <c r="AM161" i="12" s="1"/>
  <c r="AJ162" i="12"/>
  <c r="W162" i="12"/>
  <c r="Z159" i="14"/>
  <c r="AL163" i="10" l="1"/>
  <c r="AM163" i="10" s="1"/>
  <c r="AN163" i="10"/>
  <c r="AJ164" i="10"/>
  <c r="W164" i="10"/>
  <c r="X161" i="14"/>
  <c r="Z163" i="11"/>
  <c r="AE163" i="11" s="1"/>
  <c r="AF163" i="11" s="1"/>
  <c r="AG163" i="11" s="1"/>
  <c r="AH163" i="11" s="1"/>
  <c r="AA162" i="12"/>
  <c r="X162" i="12"/>
  <c r="AB162" i="12"/>
  <c r="AD162" i="12"/>
  <c r="Y162" i="12"/>
  <c r="AA164" i="10" l="1"/>
  <c r="AB164" i="10"/>
  <c r="X164" i="10"/>
  <c r="Y164" i="10"/>
  <c r="Z164" i="10" s="1"/>
  <c r="AE164" i="10" s="1"/>
  <c r="AD164" i="10"/>
  <c r="V164" i="11"/>
  <c r="AI163" i="11"/>
  <c r="AK163" i="11" s="1"/>
  <c r="Z162" i="12"/>
  <c r="AE162" i="12" s="1"/>
  <c r="AC162" i="12"/>
  <c r="AC164" i="10" l="1"/>
  <c r="AF164" i="10" s="1"/>
  <c r="AG164" i="10" s="1"/>
  <c r="AH164" i="10" s="1"/>
  <c r="AN163" i="11"/>
  <c r="AL163" i="11"/>
  <c r="AM163" i="11" s="1"/>
  <c r="W164" i="11"/>
  <c r="AJ164" i="11"/>
  <c r="Y161" i="14"/>
  <c r="AF162" i="12"/>
  <c r="AG162" i="12" s="1"/>
  <c r="AH162" i="12" s="1"/>
  <c r="V163" i="12" s="1"/>
  <c r="V165" i="10" l="1"/>
  <c r="AI164" i="10"/>
  <c r="AK164" i="10" s="1"/>
  <c r="X164" i="11"/>
  <c r="AB164" i="11"/>
  <c r="Y164" i="11"/>
  <c r="Z164" i="11" s="1"/>
  <c r="AD164" i="11"/>
  <c r="AA164" i="11"/>
  <c r="AI162" i="12"/>
  <c r="AK162" i="12" s="1"/>
  <c r="AN164" i="10" l="1"/>
  <c r="AL164" i="10"/>
  <c r="AM164" i="10" s="1"/>
  <c r="AJ165" i="10"/>
  <c r="W165" i="10"/>
  <c r="X162" i="14"/>
  <c r="AE164" i="11"/>
  <c r="AC164" i="11"/>
  <c r="AF164" i="11" s="1"/>
  <c r="AG164" i="11" s="1"/>
  <c r="AH164" i="11" s="1"/>
  <c r="AL162" i="12"/>
  <c r="AM162" i="12" s="1"/>
  <c r="AJ163" i="12"/>
  <c r="W163" i="12"/>
  <c r="Z160" i="14"/>
  <c r="AB165" i="10" l="1"/>
  <c r="X165" i="10"/>
  <c r="AA165" i="10"/>
  <c r="Y165" i="10"/>
  <c r="Z165" i="10" s="1"/>
  <c r="AE165" i="10" s="1"/>
  <c r="AD165" i="10"/>
  <c r="V165" i="11"/>
  <c r="AI164" i="11"/>
  <c r="AK164" i="11" s="1"/>
  <c r="Y163" i="12"/>
  <c r="AA163" i="12"/>
  <c r="AD163" i="12"/>
  <c r="X163" i="12"/>
  <c r="AB163" i="12"/>
  <c r="AC165" i="10" l="1"/>
  <c r="AF165" i="10"/>
  <c r="AG165" i="10" s="1"/>
  <c r="AH165" i="10" s="1"/>
  <c r="AL164" i="11"/>
  <c r="AM164" i="11" s="1"/>
  <c r="AN164" i="11"/>
  <c r="AJ165" i="11"/>
  <c r="W165" i="11"/>
  <c r="Y162" i="14"/>
  <c r="AC163" i="12"/>
  <c r="Z163" i="12"/>
  <c r="AE163" i="12" s="1"/>
  <c r="V166" i="10" l="1"/>
  <c r="AI165" i="10"/>
  <c r="AK165" i="10" s="1"/>
  <c r="AB165" i="11"/>
  <c r="AD165" i="11"/>
  <c r="Y165" i="11"/>
  <c r="X165" i="11"/>
  <c r="AA165" i="11"/>
  <c r="AF163" i="12"/>
  <c r="AG163" i="12" s="1"/>
  <c r="AH163" i="12" s="1"/>
  <c r="V164" i="12" s="1"/>
  <c r="AI163" i="12"/>
  <c r="AK163" i="12" s="1"/>
  <c r="AN165" i="10" l="1"/>
  <c r="AL165" i="10"/>
  <c r="AM165" i="10" s="1"/>
  <c r="AJ166" i="10"/>
  <c r="X163" i="14"/>
  <c r="W166" i="10"/>
  <c r="Z165" i="11"/>
  <c r="AE165" i="11" s="1"/>
  <c r="AC165" i="11"/>
  <c r="AF165" i="11" s="1"/>
  <c r="AG165" i="11" s="1"/>
  <c r="AH165" i="11" s="1"/>
  <c r="AL163" i="12"/>
  <c r="AM163" i="12" s="1"/>
  <c r="AJ164" i="12"/>
  <c r="Z161" i="14"/>
  <c r="W164" i="12"/>
  <c r="AB166" i="10" l="1"/>
  <c r="Y166" i="10"/>
  <c r="Z166" i="10" s="1"/>
  <c r="AD166" i="10"/>
  <c r="AE166" i="10" s="1"/>
  <c r="X166" i="10"/>
  <c r="AA166" i="10"/>
  <c r="V166" i="11"/>
  <c r="AI165" i="11"/>
  <c r="AK165" i="11" s="1"/>
  <c r="AD164" i="12"/>
  <c r="AB164" i="12"/>
  <c r="AA164" i="12"/>
  <c r="X164" i="12"/>
  <c r="Y164" i="12"/>
  <c r="AC166" i="10" l="1"/>
  <c r="AF166" i="10" s="1"/>
  <c r="AG166" i="10" s="1"/>
  <c r="AH166" i="10" s="1"/>
  <c r="AL165" i="11"/>
  <c r="AM165" i="11" s="1"/>
  <c r="AN165" i="11"/>
  <c r="AJ166" i="11"/>
  <c r="W166" i="11"/>
  <c r="Y163" i="14"/>
  <c r="AC164" i="12"/>
  <c r="Z164" i="12"/>
  <c r="AE164" i="12" s="1"/>
  <c r="AF164" i="12" s="1"/>
  <c r="AG164" i="12" s="1"/>
  <c r="AH164" i="12" s="1"/>
  <c r="V165" i="12" s="1"/>
  <c r="V167" i="10" l="1"/>
  <c r="AI166" i="10"/>
  <c r="AK166" i="10" s="1"/>
  <c r="AA166" i="11"/>
  <c r="AD166" i="11"/>
  <c r="Y166" i="11"/>
  <c r="X166" i="11"/>
  <c r="AB166" i="11"/>
  <c r="AI164" i="12"/>
  <c r="AK164" i="12" s="1"/>
  <c r="AL166" i="10" l="1"/>
  <c r="AM166" i="10" s="1"/>
  <c r="AN166" i="10"/>
  <c r="AJ167" i="10"/>
  <c r="W167" i="10"/>
  <c r="X164" i="14"/>
  <c r="Z166" i="11"/>
  <c r="AE166" i="11" s="1"/>
  <c r="AC166" i="11"/>
  <c r="AF166" i="11" s="1"/>
  <c r="AG166" i="11" s="1"/>
  <c r="AH166" i="11" s="1"/>
  <c r="AL164" i="12"/>
  <c r="AM164" i="12" s="1"/>
  <c r="Z162" i="14"/>
  <c r="AJ165" i="12"/>
  <c r="W165" i="12"/>
  <c r="Y167" i="10" l="1"/>
  <c r="X167" i="10"/>
  <c r="AD167" i="10"/>
  <c r="AB167" i="10"/>
  <c r="AA167" i="10"/>
  <c r="AC167" i="10" s="1"/>
  <c r="V167" i="11"/>
  <c r="AI166" i="11"/>
  <c r="AK166" i="11" s="1"/>
  <c r="AD165" i="12"/>
  <c r="X165" i="12"/>
  <c r="AB165" i="12"/>
  <c r="Y165" i="12"/>
  <c r="Z165" i="12" s="1"/>
  <c r="AE165" i="12" s="1"/>
  <c r="AA165" i="12"/>
  <c r="Z167" i="10" l="1"/>
  <c r="AE167" i="10" s="1"/>
  <c r="AF167" i="10" s="1"/>
  <c r="AG167" i="10" s="1"/>
  <c r="AH167" i="10" s="1"/>
  <c r="AL166" i="11"/>
  <c r="AM166" i="11" s="1"/>
  <c r="AN166" i="11"/>
  <c r="W167" i="11"/>
  <c r="AJ167" i="11"/>
  <c r="Y164" i="14"/>
  <c r="AC165" i="12"/>
  <c r="AF165" i="12" s="1"/>
  <c r="AG165" i="12" s="1"/>
  <c r="AH165" i="12" s="1"/>
  <c r="V166" i="12" s="1"/>
  <c r="V168" i="10" l="1"/>
  <c r="AI167" i="10"/>
  <c r="AK167" i="10" s="1"/>
  <c r="AA167" i="11"/>
  <c r="X167" i="11"/>
  <c r="AB167" i="11"/>
  <c r="Y167" i="11"/>
  <c r="Z167" i="11" s="1"/>
  <c r="AD167" i="11"/>
  <c r="AI165" i="12"/>
  <c r="AK165" i="12" s="1"/>
  <c r="AL167" i="10" l="1"/>
  <c r="AM167" i="10" s="1"/>
  <c r="AN167" i="10"/>
  <c r="AJ168" i="10"/>
  <c r="W168" i="10"/>
  <c r="X165" i="14"/>
  <c r="AE167" i="11"/>
  <c r="AC167" i="11"/>
  <c r="AL165" i="12"/>
  <c r="AM165" i="12" s="1"/>
  <c r="W166" i="12"/>
  <c r="AJ166" i="12"/>
  <c r="Z163" i="14"/>
  <c r="Y168" i="10" l="1"/>
  <c r="AD168" i="10"/>
  <c r="AA168" i="10"/>
  <c r="AC168" i="10" s="1"/>
  <c r="AB168" i="10"/>
  <c r="X168" i="10"/>
  <c r="AF167" i="11"/>
  <c r="AG167" i="11" s="1"/>
  <c r="AH167" i="11" s="1"/>
  <c r="Y166" i="12"/>
  <c r="AD166" i="12"/>
  <c r="AA166" i="12"/>
  <c r="AC166" i="12" s="1"/>
  <c r="X166" i="12"/>
  <c r="AB166" i="12"/>
  <c r="Z168" i="10" l="1"/>
  <c r="AE168" i="10" s="1"/>
  <c r="AF168" i="10" s="1"/>
  <c r="AG168" i="10" s="1"/>
  <c r="AH168" i="10" s="1"/>
  <c r="V168" i="11"/>
  <c r="AI167" i="11"/>
  <c r="AK167" i="11" s="1"/>
  <c r="Z166" i="12"/>
  <c r="AE166" i="12" s="1"/>
  <c r="AF166" i="12" s="1"/>
  <c r="AG166" i="12" s="1"/>
  <c r="AH166" i="12" s="1"/>
  <c r="V167" i="12" s="1"/>
  <c r="V169" i="10" l="1"/>
  <c r="AI168" i="10"/>
  <c r="AK168" i="10" s="1"/>
  <c r="AN167" i="11"/>
  <c r="AL167" i="11"/>
  <c r="AM167" i="11" s="1"/>
  <c r="AJ168" i="11"/>
  <c r="W168" i="11"/>
  <c r="Y165" i="14"/>
  <c r="Z164" i="14"/>
  <c r="AI166" i="12"/>
  <c r="AK166" i="12" s="1"/>
  <c r="AJ167" i="12"/>
  <c r="W167" i="12"/>
  <c r="AN168" i="10" l="1"/>
  <c r="AL168" i="10"/>
  <c r="AM168" i="10" s="1"/>
  <c r="AJ169" i="10"/>
  <c r="W169" i="10"/>
  <c r="X166" i="14"/>
  <c r="AB168" i="11"/>
  <c r="AD168" i="11"/>
  <c r="X168" i="11"/>
  <c r="Y168" i="11"/>
  <c r="Z168" i="11" s="1"/>
  <c r="AE168" i="11" s="1"/>
  <c r="AA168" i="11"/>
  <c r="AL166" i="12"/>
  <c r="AM166" i="12" s="1"/>
  <c r="Y167" i="12"/>
  <c r="AA167" i="12"/>
  <c r="AB167" i="12"/>
  <c r="AD167" i="12"/>
  <c r="X167" i="12"/>
  <c r="X169" i="10" l="1"/>
  <c r="AB169" i="10"/>
  <c r="AD169" i="10"/>
  <c r="Y169" i="10"/>
  <c r="AA169" i="10"/>
  <c r="AC168" i="11"/>
  <c r="AF168" i="11" s="1"/>
  <c r="AG168" i="11" s="1"/>
  <c r="AH168" i="11" s="1"/>
  <c r="AC167" i="12"/>
  <c r="Z167" i="12"/>
  <c r="AE167" i="12" s="1"/>
  <c r="AF167" i="12" s="1"/>
  <c r="AG167" i="12" s="1"/>
  <c r="AH167" i="12" s="1"/>
  <c r="V168" i="12" s="1"/>
  <c r="AC169" i="10" l="1"/>
  <c r="Z169" i="10"/>
  <c r="AE169" i="10" s="1"/>
  <c r="AI168" i="11"/>
  <c r="AK168" i="11" s="1"/>
  <c r="V169" i="11"/>
  <c r="AI167" i="12"/>
  <c r="AK167" i="12" s="1"/>
  <c r="AF169" i="10" l="1"/>
  <c r="AG169" i="10" s="1"/>
  <c r="AH169" i="10" s="1"/>
  <c r="W169" i="11"/>
  <c r="AJ169" i="11"/>
  <c r="Y166" i="14"/>
  <c r="AL168" i="11"/>
  <c r="AM168" i="11" s="1"/>
  <c r="AN168" i="11"/>
  <c r="AL167" i="12"/>
  <c r="AM167" i="12" s="1"/>
  <c r="AJ168" i="12"/>
  <c r="W168" i="12"/>
  <c r="Z165" i="14"/>
  <c r="V170" i="10" l="1"/>
  <c r="AI169" i="10"/>
  <c r="AK169" i="10" s="1"/>
  <c r="AB169" i="11"/>
  <c r="X169" i="11"/>
  <c r="Y169" i="11"/>
  <c r="Z169" i="11" s="1"/>
  <c r="AE169" i="11" s="1"/>
  <c r="AA169" i="11"/>
  <c r="AC169" i="11" s="1"/>
  <c r="AD169" i="11"/>
  <c r="AD168" i="12"/>
  <c r="X168" i="12"/>
  <c r="AB168" i="12"/>
  <c r="Y168" i="12"/>
  <c r="Z168" i="12" s="1"/>
  <c r="AA168" i="12"/>
  <c r="AJ170" i="10" l="1"/>
  <c r="X167" i="14"/>
  <c r="W170" i="10"/>
  <c r="AN169" i="10"/>
  <c r="AL169" i="10"/>
  <c r="AM169" i="10" s="1"/>
  <c r="AF169" i="11"/>
  <c r="AG169" i="11" s="1"/>
  <c r="AH169" i="11" s="1"/>
  <c r="AE168" i="12"/>
  <c r="AC168" i="12"/>
  <c r="AF168" i="12" s="1"/>
  <c r="AG168" i="12" s="1"/>
  <c r="AH168" i="12" s="1"/>
  <c r="V169" i="12" s="1"/>
  <c r="AB170" i="10" l="1"/>
  <c r="Y170" i="10"/>
  <c r="Z170" i="10" s="1"/>
  <c r="AA170" i="10"/>
  <c r="AC170" i="10" s="1"/>
  <c r="AD170" i="10"/>
  <c r="X170" i="10"/>
  <c r="V170" i="11"/>
  <c r="AI169" i="11"/>
  <c r="AK169" i="11" s="1"/>
  <c r="AI168" i="12"/>
  <c r="AK168" i="12" s="1"/>
  <c r="AE170" i="10" l="1"/>
  <c r="AF170" i="10" s="1"/>
  <c r="AG170" i="10" s="1"/>
  <c r="AH170" i="10" s="1"/>
  <c r="AL169" i="11"/>
  <c r="AM169" i="11" s="1"/>
  <c r="AN169" i="11"/>
  <c r="AJ170" i="11"/>
  <c r="W170" i="11"/>
  <c r="Y167" i="14"/>
  <c r="AL168" i="12"/>
  <c r="AM168" i="12" s="1"/>
  <c r="AJ169" i="12"/>
  <c r="W169" i="12"/>
  <c r="Z166" i="14"/>
  <c r="AI170" i="10" l="1"/>
  <c r="AK170" i="10" s="1"/>
  <c r="V171" i="10"/>
  <c r="AB170" i="11"/>
  <c r="AD170" i="11"/>
  <c r="AA170" i="11"/>
  <c r="AC170" i="11" s="1"/>
  <c r="X170" i="11"/>
  <c r="Y170" i="11"/>
  <c r="AA169" i="12"/>
  <c r="AB169" i="12"/>
  <c r="AD169" i="12"/>
  <c r="Y169" i="12"/>
  <c r="X169" i="12"/>
  <c r="W171" i="10" l="1"/>
  <c r="AJ171" i="10"/>
  <c r="X168" i="14"/>
  <c r="AL170" i="10"/>
  <c r="AM170" i="10" s="1"/>
  <c r="AN170" i="10"/>
  <c r="Z170" i="11"/>
  <c r="AE170" i="11" s="1"/>
  <c r="AF170" i="11" s="1"/>
  <c r="AG170" i="11" s="1"/>
  <c r="AH170" i="11" s="1"/>
  <c r="Z169" i="12"/>
  <c r="AE169" i="12" s="1"/>
  <c r="AC169" i="12"/>
  <c r="AF169" i="12" s="1"/>
  <c r="AG169" i="12" s="1"/>
  <c r="AH169" i="12" s="1"/>
  <c r="V170" i="12" s="1"/>
  <c r="X171" i="10" l="1"/>
  <c r="Y171" i="10"/>
  <c r="Z171" i="10" s="1"/>
  <c r="AA171" i="10"/>
  <c r="AB171" i="10"/>
  <c r="AD171" i="10"/>
  <c r="AI170" i="11"/>
  <c r="AK170" i="11" s="1"/>
  <c r="V171" i="11"/>
  <c r="AI169" i="12"/>
  <c r="AK169" i="12" s="1"/>
  <c r="AC171" i="10" l="1"/>
  <c r="AE171" i="10"/>
  <c r="Y168" i="14"/>
  <c r="AJ171" i="11"/>
  <c r="W171" i="11"/>
  <c r="AN170" i="11"/>
  <c r="AL170" i="11"/>
  <c r="AM170" i="11" s="1"/>
  <c r="AL169" i="12"/>
  <c r="AM169" i="12" s="1"/>
  <c r="AJ170" i="12"/>
  <c r="Z167" i="14"/>
  <c r="W170" i="12"/>
  <c r="AF171" i="10" l="1"/>
  <c r="AG171" i="10" s="1"/>
  <c r="AH171" i="10" s="1"/>
  <c r="AD171" i="11"/>
  <c r="AB171" i="11"/>
  <c r="AA171" i="11"/>
  <c r="Y171" i="11"/>
  <c r="Z171" i="11" s="1"/>
  <c r="AE171" i="11" s="1"/>
  <c r="X171" i="11"/>
  <c r="AA170" i="12"/>
  <c r="Y170" i="12"/>
  <c r="AB170" i="12"/>
  <c r="AD170" i="12"/>
  <c r="X170" i="12"/>
  <c r="V172" i="10" l="1"/>
  <c r="AI171" i="10"/>
  <c r="AK171" i="10" s="1"/>
  <c r="AC171" i="11"/>
  <c r="AF171" i="11" s="1"/>
  <c r="AG171" i="11" s="1"/>
  <c r="AH171" i="11" s="1"/>
  <c r="Z170" i="12"/>
  <c r="AE170" i="12" s="1"/>
  <c r="AC170" i="12"/>
  <c r="AL171" i="10" l="1"/>
  <c r="AM171" i="10" s="1"/>
  <c r="AN171" i="10"/>
  <c r="X169" i="14"/>
  <c r="AJ172" i="10"/>
  <c r="W172" i="10"/>
  <c r="V172" i="11"/>
  <c r="AI171" i="11"/>
  <c r="AK171" i="11" s="1"/>
  <c r="AF170" i="12"/>
  <c r="AG170" i="12" s="1"/>
  <c r="AH170" i="12" s="1"/>
  <c r="V171" i="12" s="1"/>
  <c r="AA172" i="10" l="1"/>
  <c r="X172" i="10"/>
  <c r="Y172" i="10"/>
  <c r="Z172" i="10" s="1"/>
  <c r="AE172" i="10" s="1"/>
  <c r="AD172" i="10"/>
  <c r="AB172" i="10"/>
  <c r="AL171" i="11"/>
  <c r="AM171" i="11" s="1"/>
  <c r="AN171" i="11"/>
  <c r="AJ172" i="11"/>
  <c r="Y169" i="14"/>
  <c r="W172" i="11"/>
  <c r="AI170" i="12"/>
  <c r="AK170" i="12" s="1"/>
  <c r="AJ171" i="12"/>
  <c r="W171" i="12"/>
  <c r="Z168" i="14"/>
  <c r="AF172" i="10" l="1"/>
  <c r="AG172" i="10" s="1"/>
  <c r="AH172" i="10" s="1"/>
  <c r="AC172" i="10"/>
  <c r="AD172" i="11"/>
  <c r="AB172" i="11"/>
  <c r="AA172" i="11"/>
  <c r="Y172" i="11"/>
  <c r="X172" i="11"/>
  <c r="AL170" i="12"/>
  <c r="AM170" i="12" s="1"/>
  <c r="X171" i="12"/>
  <c r="AB171" i="12"/>
  <c r="AD171" i="12"/>
  <c r="AA171" i="12"/>
  <c r="Y171" i="12"/>
  <c r="Z171" i="12" s="1"/>
  <c r="V173" i="10" l="1"/>
  <c r="AI172" i="10"/>
  <c r="AK172" i="10" s="1"/>
  <c r="AC172" i="11"/>
  <c r="Z172" i="11"/>
  <c r="AE172" i="11" s="1"/>
  <c r="AF172" i="11" s="1"/>
  <c r="AG172" i="11" s="1"/>
  <c r="AH172" i="11" s="1"/>
  <c r="AC171" i="12"/>
  <c r="AE171" i="12"/>
  <c r="AF171" i="12" s="1"/>
  <c r="AG171" i="12" s="1"/>
  <c r="AH171" i="12" s="1"/>
  <c r="V172" i="12" s="1"/>
  <c r="AL172" i="10" l="1"/>
  <c r="AM172" i="10" s="1"/>
  <c r="AN172" i="10"/>
  <c r="AJ173" i="10"/>
  <c r="X170" i="14"/>
  <c r="W173" i="10"/>
  <c r="V173" i="11"/>
  <c r="AI172" i="11"/>
  <c r="AK172" i="11" s="1"/>
  <c r="AI171" i="12"/>
  <c r="AK171" i="12" s="1"/>
  <c r="X173" i="10" l="1"/>
  <c r="Y173" i="10"/>
  <c r="Z173" i="10" s="1"/>
  <c r="AB173" i="10"/>
  <c r="AA173" i="10"/>
  <c r="AC173" i="10" s="1"/>
  <c r="AD173" i="10"/>
  <c r="AN172" i="11"/>
  <c r="AL172" i="11"/>
  <c r="AM172" i="11" s="1"/>
  <c r="Y170" i="14"/>
  <c r="AJ173" i="11"/>
  <c r="W173" i="11"/>
  <c r="AL171" i="12"/>
  <c r="AM171" i="12" s="1"/>
  <c r="AJ172" i="12"/>
  <c r="W172" i="12"/>
  <c r="Z169" i="14"/>
  <c r="AE173" i="10" l="1"/>
  <c r="AF173" i="10" s="1"/>
  <c r="AG173" i="10" s="1"/>
  <c r="AH173" i="10" s="1"/>
  <c r="AD173" i="11"/>
  <c r="Y173" i="11"/>
  <c r="X173" i="11"/>
  <c r="AB173" i="11"/>
  <c r="AA173" i="11"/>
  <c r="X172" i="12"/>
  <c r="AD172" i="12"/>
  <c r="AB172" i="12"/>
  <c r="Y172" i="12"/>
  <c r="AA172" i="12"/>
  <c r="V174" i="10" l="1"/>
  <c r="AI173" i="10"/>
  <c r="AK173" i="10" s="1"/>
  <c r="Z173" i="11"/>
  <c r="AE173" i="11" s="1"/>
  <c r="AC173" i="11"/>
  <c r="AF173" i="11" s="1"/>
  <c r="AG173" i="11" s="1"/>
  <c r="AH173" i="11" s="1"/>
  <c r="Z172" i="12"/>
  <c r="AE172" i="12" s="1"/>
  <c r="AC172" i="12"/>
  <c r="AF172" i="12" s="1"/>
  <c r="AG172" i="12" s="1"/>
  <c r="AH172" i="12" s="1"/>
  <c r="V173" i="12" s="1"/>
  <c r="AN173" i="10" l="1"/>
  <c r="AL173" i="10"/>
  <c r="AM173" i="10" s="1"/>
  <c r="X171" i="14"/>
  <c r="AJ174" i="10"/>
  <c r="W174" i="10"/>
  <c r="V174" i="11"/>
  <c r="AI173" i="11"/>
  <c r="AK173" i="11" s="1"/>
  <c r="AI172" i="12"/>
  <c r="AK172" i="12" s="1"/>
  <c r="AA174" i="10" l="1"/>
  <c r="AB174" i="10"/>
  <c r="Y174" i="10"/>
  <c r="Z174" i="10" s="1"/>
  <c r="AE174" i="10" s="1"/>
  <c r="AD174" i="10"/>
  <c r="X174" i="10"/>
  <c r="AL173" i="11"/>
  <c r="AM173" i="11" s="1"/>
  <c r="AN173" i="11"/>
  <c r="AJ174" i="11"/>
  <c r="W174" i="11"/>
  <c r="Y171" i="14"/>
  <c r="AL172" i="12"/>
  <c r="AM172" i="12" s="1"/>
  <c r="AJ173" i="12"/>
  <c r="W173" i="12"/>
  <c r="Z170" i="14"/>
  <c r="AF174" i="10" l="1"/>
  <c r="AG174" i="10" s="1"/>
  <c r="AH174" i="10" s="1"/>
  <c r="AC174" i="10"/>
  <c r="AA174" i="11"/>
  <c r="AB174" i="11"/>
  <c r="AD174" i="11"/>
  <c r="X174" i="11"/>
  <c r="Y174" i="11"/>
  <c r="AA173" i="12"/>
  <c r="AD173" i="12"/>
  <c r="AB173" i="12"/>
  <c r="X173" i="12"/>
  <c r="Y173" i="12"/>
  <c r="V175" i="10" l="1"/>
  <c r="AI174" i="10"/>
  <c r="AK174" i="10" s="1"/>
  <c r="AE174" i="11"/>
  <c r="Z174" i="11"/>
  <c r="AC174" i="11"/>
  <c r="Z173" i="12"/>
  <c r="AE173" i="12" s="1"/>
  <c r="AC173" i="12"/>
  <c r="AL174" i="10" l="1"/>
  <c r="AM174" i="10" s="1"/>
  <c r="AN174" i="10"/>
  <c r="AJ175" i="10"/>
  <c r="W175" i="10"/>
  <c r="X172" i="14"/>
  <c r="AF174" i="11"/>
  <c r="AG174" i="11" s="1"/>
  <c r="AH174" i="11" s="1"/>
  <c r="AF173" i="12"/>
  <c r="AG173" i="12" s="1"/>
  <c r="AH173" i="12" s="1"/>
  <c r="V174" i="12" s="1"/>
  <c r="Y175" i="10" l="1"/>
  <c r="X175" i="10"/>
  <c r="AD175" i="10"/>
  <c r="AB175" i="10"/>
  <c r="AA175" i="10"/>
  <c r="V175" i="11"/>
  <c r="AI174" i="11"/>
  <c r="AK174" i="11" s="1"/>
  <c r="AI173" i="12"/>
  <c r="AK173" i="12" s="1"/>
  <c r="AJ174" i="12"/>
  <c r="W174" i="12"/>
  <c r="Z171" i="14"/>
  <c r="AE175" i="10" l="1"/>
  <c r="AF175" i="10" s="1"/>
  <c r="AG175" i="10" s="1"/>
  <c r="AH175" i="10" s="1"/>
  <c r="AC175" i="10"/>
  <c r="Z175" i="10"/>
  <c r="AL174" i="11"/>
  <c r="AM174" i="11" s="1"/>
  <c r="AN174" i="11"/>
  <c r="AJ175" i="11"/>
  <c r="W175" i="11"/>
  <c r="Y172" i="14"/>
  <c r="AL173" i="12"/>
  <c r="AM173" i="12" s="1"/>
  <c r="AA174" i="12"/>
  <c r="X174" i="12"/>
  <c r="AB174" i="12"/>
  <c r="AD174" i="12"/>
  <c r="Y174" i="12"/>
  <c r="V176" i="10" l="1"/>
  <c r="AI175" i="10"/>
  <c r="AK175" i="10" s="1"/>
  <c r="Y175" i="11"/>
  <c r="X175" i="11"/>
  <c r="AB175" i="11"/>
  <c r="AD175" i="11"/>
  <c r="AA175" i="11"/>
  <c r="Z174" i="12"/>
  <c r="AE174" i="12" s="1"/>
  <c r="AC174" i="12"/>
  <c r="AJ176" i="10" l="1"/>
  <c r="W176" i="10"/>
  <c r="X173" i="14"/>
  <c r="AN175" i="10"/>
  <c r="AL175" i="10"/>
  <c r="AM175" i="10" s="1"/>
  <c r="Z175" i="11"/>
  <c r="AE175" i="11" s="1"/>
  <c r="AC175" i="11"/>
  <c r="AF174" i="12"/>
  <c r="AG174" i="12" s="1"/>
  <c r="AH174" i="12" s="1"/>
  <c r="V175" i="12" s="1"/>
  <c r="AA176" i="10" l="1"/>
  <c r="X176" i="10"/>
  <c r="Y176" i="10"/>
  <c r="Z176" i="10" s="1"/>
  <c r="AB176" i="10"/>
  <c r="AD176" i="10"/>
  <c r="AF175" i="11"/>
  <c r="AG175" i="11" s="1"/>
  <c r="AH175" i="11" s="1"/>
  <c r="V176" i="11"/>
  <c r="AI175" i="11"/>
  <c r="AK175" i="11" s="1"/>
  <c r="AI174" i="12"/>
  <c r="AK174" i="12" s="1"/>
  <c r="AE176" i="10" l="1"/>
  <c r="AF176" i="10" s="1"/>
  <c r="AG176" i="10" s="1"/>
  <c r="AH176" i="10" s="1"/>
  <c r="AC176" i="10"/>
  <c r="AN175" i="11"/>
  <c r="AL175" i="11"/>
  <c r="AM175" i="11" s="1"/>
  <c r="Y173" i="14"/>
  <c r="AJ176" i="11"/>
  <c r="W176" i="11"/>
  <c r="AL174" i="12"/>
  <c r="AM174" i="12" s="1"/>
  <c r="AJ175" i="12"/>
  <c r="Z172" i="14"/>
  <c r="W175" i="12"/>
  <c r="V177" i="10" l="1"/>
  <c r="AI176" i="10"/>
  <c r="AK176" i="10" s="1"/>
  <c r="AB176" i="11"/>
  <c r="Y176" i="11"/>
  <c r="X176" i="11"/>
  <c r="AA176" i="11"/>
  <c r="AD176" i="11"/>
  <c r="AA175" i="12"/>
  <c r="AB175" i="12"/>
  <c r="X175" i="12"/>
  <c r="AD175" i="12"/>
  <c r="Y175" i="12"/>
  <c r="AJ177" i="10" l="1"/>
  <c r="X174" i="14"/>
  <c r="W177" i="10"/>
  <c r="AL176" i="10"/>
  <c r="AM176" i="10" s="1"/>
  <c r="AN176" i="10"/>
  <c r="Z176" i="11"/>
  <c r="AE176" i="11" s="1"/>
  <c r="AC176" i="11"/>
  <c r="AF176" i="11" s="1"/>
  <c r="AG176" i="11" s="1"/>
  <c r="AH176" i="11" s="1"/>
  <c r="Z175" i="12"/>
  <c r="AE175" i="12" s="1"/>
  <c r="AC175" i="12"/>
  <c r="AB177" i="10" l="1"/>
  <c r="Y177" i="10"/>
  <c r="X177" i="10"/>
  <c r="AA177" i="10"/>
  <c r="AC177" i="10" s="1"/>
  <c r="AD177" i="10"/>
  <c r="V177" i="11"/>
  <c r="AI176" i="11"/>
  <c r="AK176" i="11" s="1"/>
  <c r="AF175" i="12"/>
  <c r="AG175" i="12" s="1"/>
  <c r="AH175" i="12" s="1"/>
  <c r="V176" i="12" s="1"/>
  <c r="Z177" i="10" l="1"/>
  <c r="AE177" i="10"/>
  <c r="AF177" i="10" s="1"/>
  <c r="AG177" i="10" s="1"/>
  <c r="AH177" i="10" s="1"/>
  <c r="AL176" i="11"/>
  <c r="AM176" i="11" s="1"/>
  <c r="AN176" i="11"/>
  <c r="W177" i="11"/>
  <c r="AJ177" i="11"/>
  <c r="Y174" i="14"/>
  <c r="AI175" i="12"/>
  <c r="AK175" i="12" s="1"/>
  <c r="AJ176" i="12"/>
  <c r="W176" i="12"/>
  <c r="Z173" i="14"/>
  <c r="V178" i="10" l="1"/>
  <c r="AI177" i="10"/>
  <c r="AK177" i="10" s="1"/>
  <c r="AB177" i="11"/>
  <c r="AD177" i="11"/>
  <c r="Y177" i="11"/>
  <c r="Z177" i="11" s="1"/>
  <c r="AA177" i="11"/>
  <c r="X177" i="11"/>
  <c r="AL175" i="12"/>
  <c r="AM175" i="12" s="1"/>
  <c r="X176" i="12"/>
  <c r="Y176" i="12"/>
  <c r="AA176" i="12"/>
  <c r="AD176" i="12"/>
  <c r="AB176" i="12"/>
  <c r="AN177" i="10" l="1"/>
  <c r="AL177" i="10"/>
  <c r="AM177" i="10" s="1"/>
  <c r="AJ178" i="10"/>
  <c r="X175" i="14"/>
  <c r="W178" i="10"/>
  <c r="AC177" i="11"/>
  <c r="AE177" i="11"/>
  <c r="AF177" i="11" s="1"/>
  <c r="AG177" i="11" s="1"/>
  <c r="AH177" i="11" s="1"/>
  <c r="Z176" i="12"/>
  <c r="AC176" i="12"/>
  <c r="AE176" i="12"/>
  <c r="AF176" i="12" s="1"/>
  <c r="AG176" i="12" s="1"/>
  <c r="AH176" i="12" s="1"/>
  <c r="V177" i="12" s="1"/>
  <c r="AA178" i="10" l="1"/>
  <c r="X178" i="10"/>
  <c r="AD178" i="10"/>
  <c r="Y178" i="10"/>
  <c r="AB178" i="10"/>
  <c r="V178" i="11"/>
  <c r="AI177" i="11"/>
  <c r="AK177" i="11" s="1"/>
  <c r="AI176" i="12"/>
  <c r="AK176" i="12" s="1"/>
  <c r="AC178" i="10" l="1"/>
  <c r="Z178" i="10"/>
  <c r="AE178" i="10" s="1"/>
  <c r="AF178" i="10" s="1"/>
  <c r="AG178" i="10" s="1"/>
  <c r="AH178" i="10" s="1"/>
  <c r="AN177" i="11"/>
  <c r="AL177" i="11"/>
  <c r="AM177" i="11" s="1"/>
  <c r="AJ178" i="11"/>
  <c r="W178" i="11"/>
  <c r="Y175" i="14"/>
  <c r="AL176" i="12"/>
  <c r="AM176" i="12" s="1"/>
  <c r="AJ177" i="12"/>
  <c r="W177" i="12"/>
  <c r="Z174" i="14"/>
  <c r="V179" i="10" l="1"/>
  <c r="AI178" i="10"/>
  <c r="AK178" i="10" s="1"/>
  <c r="AB178" i="11"/>
  <c r="X178" i="11"/>
  <c r="AA178" i="11"/>
  <c r="AC178" i="11" s="1"/>
  <c r="AD178" i="11"/>
  <c r="Y178" i="11"/>
  <c r="Y177" i="12"/>
  <c r="AD177" i="12"/>
  <c r="AB177" i="12"/>
  <c r="X177" i="12"/>
  <c r="AA177" i="12"/>
  <c r="AN178" i="10" l="1"/>
  <c r="AL178" i="10"/>
  <c r="AM178" i="10" s="1"/>
  <c r="AJ179" i="10"/>
  <c r="W179" i="10"/>
  <c r="X176" i="14"/>
  <c r="Z178" i="11"/>
  <c r="AE178" i="11"/>
  <c r="AF178" i="11" s="1"/>
  <c r="AG178" i="11" s="1"/>
  <c r="AH178" i="11" s="1"/>
  <c r="AC177" i="12"/>
  <c r="Z177" i="12"/>
  <c r="AE177" i="12" s="1"/>
  <c r="X179" i="10" l="1"/>
  <c r="Y179" i="10"/>
  <c r="Z179" i="10" s="1"/>
  <c r="AD179" i="10"/>
  <c r="AE179" i="10" s="1"/>
  <c r="AB179" i="10"/>
  <c r="AA179" i="10"/>
  <c r="V179" i="11"/>
  <c r="AI178" i="11"/>
  <c r="AK178" i="11" s="1"/>
  <c r="AF177" i="12"/>
  <c r="AG177" i="12" s="1"/>
  <c r="AH177" i="12" s="1"/>
  <c r="V178" i="12" s="1"/>
  <c r="AI177" i="12"/>
  <c r="AK177" i="12" s="1"/>
  <c r="AC179" i="10" l="1"/>
  <c r="AF179" i="10" s="1"/>
  <c r="AG179" i="10" s="1"/>
  <c r="AH179" i="10" s="1"/>
  <c r="AL178" i="11"/>
  <c r="AM178" i="11" s="1"/>
  <c r="AN178" i="11"/>
  <c r="AJ179" i="11"/>
  <c r="Y176" i="14"/>
  <c r="W179" i="11"/>
  <c r="AL177" i="12"/>
  <c r="AM177" i="12" s="1"/>
  <c r="AJ178" i="12"/>
  <c r="Z175" i="14"/>
  <c r="W178" i="12"/>
  <c r="V180" i="10" l="1"/>
  <c r="AI179" i="10"/>
  <c r="AK179" i="10" s="1"/>
  <c r="Y179" i="11"/>
  <c r="AA179" i="11"/>
  <c r="AC179" i="11" s="1"/>
  <c r="AD179" i="11"/>
  <c r="AB179" i="11"/>
  <c r="X179" i="11"/>
  <c r="Y178" i="12"/>
  <c r="X178" i="12"/>
  <c r="AD178" i="12"/>
  <c r="AA178" i="12"/>
  <c r="AB178" i="12"/>
  <c r="AL179" i="10" l="1"/>
  <c r="AM179" i="10" s="1"/>
  <c r="AN179" i="10"/>
  <c r="AJ180" i="10"/>
  <c r="W180" i="10"/>
  <c r="X177" i="14"/>
  <c r="Z179" i="11"/>
  <c r="AE179" i="11" s="1"/>
  <c r="AF179" i="11" s="1"/>
  <c r="AG179" i="11" s="1"/>
  <c r="AH179" i="11" s="1"/>
  <c r="AC178" i="12"/>
  <c r="Z178" i="12"/>
  <c r="AE178" i="12" s="1"/>
  <c r="AF178" i="12" s="1"/>
  <c r="AG178" i="12" s="1"/>
  <c r="AH178" i="12" s="1"/>
  <c r="V179" i="12" s="1"/>
  <c r="AB180" i="10" l="1"/>
  <c r="Y180" i="10"/>
  <c r="X180" i="10"/>
  <c r="AA180" i="10"/>
  <c r="AC180" i="10" s="1"/>
  <c r="AD180" i="10"/>
  <c r="V180" i="11"/>
  <c r="AI179" i="11"/>
  <c r="AK179" i="11" s="1"/>
  <c r="AI178" i="12"/>
  <c r="AK178" i="12" s="1"/>
  <c r="Z180" i="10" l="1"/>
  <c r="AE180" i="10"/>
  <c r="AF180" i="10" s="1"/>
  <c r="AG180" i="10" s="1"/>
  <c r="AH180" i="10" s="1"/>
  <c r="AN179" i="11"/>
  <c r="AL179" i="11"/>
  <c r="AM179" i="11" s="1"/>
  <c r="AJ180" i="11"/>
  <c r="Y177" i="14"/>
  <c r="W180" i="11"/>
  <c r="AL178" i="12"/>
  <c r="AM178" i="12" s="1"/>
  <c r="AJ179" i="12"/>
  <c r="W179" i="12"/>
  <c r="Z176" i="14"/>
  <c r="V181" i="10" l="1"/>
  <c r="AI180" i="10"/>
  <c r="AK180" i="10" s="1"/>
  <c r="X180" i="11"/>
  <c r="AA180" i="11"/>
  <c r="AD180" i="11"/>
  <c r="AB180" i="11"/>
  <c r="Y180" i="11"/>
  <c r="Z180" i="11" s="1"/>
  <c r="AA179" i="12"/>
  <c r="AD179" i="12"/>
  <c r="Y179" i="12"/>
  <c r="X179" i="12"/>
  <c r="AB179" i="12"/>
  <c r="AL180" i="10" l="1"/>
  <c r="AM180" i="10" s="1"/>
  <c r="AN180" i="10"/>
  <c r="AJ181" i="10"/>
  <c r="W181" i="10"/>
  <c r="X178" i="14"/>
  <c r="AC180" i="11"/>
  <c r="AE180" i="11"/>
  <c r="AF180" i="11" s="1"/>
  <c r="AG180" i="11" s="1"/>
  <c r="AH180" i="11" s="1"/>
  <c r="Z179" i="12"/>
  <c r="AE179" i="12" s="1"/>
  <c r="AC179" i="12"/>
  <c r="AD181" i="10" l="1"/>
  <c r="Y181" i="10"/>
  <c r="Z181" i="10" s="1"/>
  <c r="AA181" i="10"/>
  <c r="AB181" i="10"/>
  <c r="X181" i="10"/>
  <c r="V181" i="11"/>
  <c r="AI180" i="11"/>
  <c r="AK180" i="11" s="1"/>
  <c r="AF179" i="12"/>
  <c r="AG179" i="12" s="1"/>
  <c r="AH179" i="12" s="1"/>
  <c r="V180" i="12" s="1"/>
  <c r="AC181" i="10" l="1"/>
  <c r="AE181" i="10"/>
  <c r="AN180" i="11"/>
  <c r="AL180" i="11"/>
  <c r="AM180" i="11" s="1"/>
  <c r="W181" i="11"/>
  <c r="AJ181" i="11"/>
  <c r="Y178" i="14"/>
  <c r="AI179" i="12"/>
  <c r="AK179" i="12" s="1"/>
  <c r="AF181" i="10" l="1"/>
  <c r="AG181" i="10" s="1"/>
  <c r="AH181" i="10" s="1"/>
  <c r="AB181" i="11"/>
  <c r="X181" i="11"/>
  <c r="AA181" i="11"/>
  <c r="Y181" i="11"/>
  <c r="AD181" i="11"/>
  <c r="AL179" i="12"/>
  <c r="AM179" i="12" s="1"/>
  <c r="AJ180" i="12"/>
  <c r="W180" i="12"/>
  <c r="Z177" i="14"/>
  <c r="V182" i="10" l="1"/>
  <c r="AI181" i="10"/>
  <c r="AK181" i="10" s="1"/>
  <c r="AC181" i="11"/>
  <c r="Z181" i="11"/>
  <c r="AE181" i="11" s="1"/>
  <c r="AF181" i="11" s="1"/>
  <c r="AG181" i="11" s="1"/>
  <c r="AH181" i="11" s="1"/>
  <c r="AB180" i="12"/>
  <c r="AD180" i="12"/>
  <c r="Y180" i="12"/>
  <c r="AA180" i="12"/>
  <c r="X180" i="12"/>
  <c r="AN181" i="10" l="1"/>
  <c r="AL181" i="10"/>
  <c r="AM181" i="10" s="1"/>
  <c r="W182" i="10"/>
  <c r="AJ182" i="10"/>
  <c r="X179" i="14"/>
  <c r="V182" i="11"/>
  <c r="AI181" i="11"/>
  <c r="AK181" i="11" s="1"/>
  <c r="Z180" i="12"/>
  <c r="AE180" i="12" s="1"/>
  <c r="AF180" i="12" s="1"/>
  <c r="AG180" i="12" s="1"/>
  <c r="AH180" i="12" s="1"/>
  <c r="V181" i="12" s="1"/>
  <c r="AC180" i="12"/>
  <c r="AB182" i="10" l="1"/>
  <c r="Y182" i="10"/>
  <c r="Z182" i="10" s="1"/>
  <c r="AA182" i="10"/>
  <c r="AC182" i="10" s="1"/>
  <c r="AD182" i="10"/>
  <c r="AE182" i="10" s="1"/>
  <c r="AF182" i="10" s="1"/>
  <c r="AG182" i="10" s="1"/>
  <c r="AH182" i="10" s="1"/>
  <c r="X182" i="10"/>
  <c r="AL181" i="11"/>
  <c r="AM181" i="11" s="1"/>
  <c r="AN181" i="11"/>
  <c r="Y179" i="14"/>
  <c r="AJ182" i="11"/>
  <c r="W182" i="11"/>
  <c r="AI180" i="12"/>
  <c r="AK180" i="12" s="1"/>
  <c r="V183" i="10" l="1"/>
  <c r="AI182" i="10"/>
  <c r="AK182" i="10" s="1"/>
  <c r="AB182" i="11"/>
  <c r="AA182" i="11"/>
  <c r="Y182" i="11"/>
  <c r="Z182" i="11" s="1"/>
  <c r="AE182" i="11" s="1"/>
  <c r="X182" i="11"/>
  <c r="AD182" i="11"/>
  <c r="AL180" i="12"/>
  <c r="AM180" i="12" s="1"/>
  <c r="AJ181" i="12"/>
  <c r="Z178" i="14"/>
  <c r="W181" i="12"/>
  <c r="X180" i="14" l="1"/>
  <c r="AJ183" i="10"/>
  <c r="W183" i="10"/>
  <c r="AN182" i="10"/>
  <c r="AL182" i="10"/>
  <c r="AM182" i="10" s="1"/>
  <c r="AC182" i="11"/>
  <c r="AF182" i="11" s="1"/>
  <c r="AG182" i="11" s="1"/>
  <c r="AH182" i="11" s="1"/>
  <c r="X181" i="12"/>
  <c r="AB181" i="12"/>
  <c r="AA181" i="12"/>
  <c r="Y181" i="12"/>
  <c r="AD181" i="12"/>
  <c r="AB183" i="10" l="1"/>
  <c r="AA183" i="10"/>
  <c r="AD183" i="10"/>
  <c r="Y183" i="10"/>
  <c r="X183" i="10"/>
  <c r="V183" i="11"/>
  <c r="AI182" i="11"/>
  <c r="AK182" i="11" s="1"/>
  <c r="Z181" i="12"/>
  <c r="AE181" i="12" s="1"/>
  <c r="AC181" i="12"/>
  <c r="AF181" i="12" s="1"/>
  <c r="AG181" i="12" s="1"/>
  <c r="AH181" i="12" s="1"/>
  <c r="V182" i="12" s="1"/>
  <c r="Z183" i="10" l="1"/>
  <c r="AE183" i="10" s="1"/>
  <c r="AF183" i="10" s="1"/>
  <c r="AG183" i="10" s="1"/>
  <c r="AH183" i="10" s="1"/>
  <c r="AC183" i="10"/>
  <c r="AL182" i="11"/>
  <c r="AM182" i="11" s="1"/>
  <c r="AN182" i="11"/>
  <c r="AJ183" i="11"/>
  <c r="Y180" i="14"/>
  <c r="W183" i="11"/>
  <c r="AI181" i="12"/>
  <c r="AK181" i="12" s="1"/>
  <c r="V184" i="10" l="1"/>
  <c r="AI183" i="10"/>
  <c r="AK183" i="10" s="1"/>
  <c r="Y183" i="11"/>
  <c r="AB183" i="11"/>
  <c r="AA183" i="11"/>
  <c r="X183" i="11"/>
  <c r="AD183" i="11"/>
  <c r="AL181" i="12"/>
  <c r="AM181" i="12" s="1"/>
  <c r="Z179" i="14"/>
  <c r="AJ182" i="12"/>
  <c r="W182" i="12"/>
  <c r="X182" i="12" s="1"/>
  <c r="AJ184" i="10" l="1"/>
  <c r="X181" i="14"/>
  <c r="W184" i="10"/>
  <c r="AN183" i="10"/>
  <c r="AL183" i="10"/>
  <c r="AM183" i="10" s="1"/>
  <c r="AC183" i="11"/>
  <c r="Z183" i="11"/>
  <c r="AE183" i="11" s="1"/>
  <c r="AF183" i="11" s="1"/>
  <c r="AG183" i="11" s="1"/>
  <c r="AH183" i="11" s="1"/>
  <c r="AB182" i="12"/>
  <c r="AA182" i="12"/>
  <c r="AD182" i="12"/>
  <c r="Y182" i="12"/>
  <c r="X184" i="10" l="1"/>
  <c r="Y184" i="10"/>
  <c r="AD184" i="10"/>
  <c r="AB184" i="10"/>
  <c r="AA184" i="10"/>
  <c r="AC184" i="10" s="1"/>
  <c r="V184" i="11"/>
  <c r="AI183" i="11"/>
  <c r="AK183" i="11" s="1"/>
  <c r="AC182" i="12"/>
  <c r="Z182" i="12"/>
  <c r="AE182" i="12" s="1"/>
  <c r="AF182" i="12" s="1"/>
  <c r="AG182" i="12" s="1"/>
  <c r="AH182" i="12" s="1"/>
  <c r="V183" i="12" s="1"/>
  <c r="AE184" i="10" l="1"/>
  <c r="AF184" i="10" s="1"/>
  <c r="AG184" i="10" s="1"/>
  <c r="AH184" i="10" s="1"/>
  <c r="Z184" i="10"/>
  <c r="AL183" i="11"/>
  <c r="AM183" i="11" s="1"/>
  <c r="AN183" i="11"/>
  <c r="W184" i="11"/>
  <c r="AJ184" i="11"/>
  <c r="Y181" i="14"/>
  <c r="AI182" i="12"/>
  <c r="AK182" i="12" s="1"/>
  <c r="AJ183" i="12"/>
  <c r="Z180" i="14"/>
  <c r="W183" i="12"/>
  <c r="V185" i="10" l="1"/>
  <c r="AI184" i="10"/>
  <c r="AK184" i="10" s="1"/>
  <c r="AB184" i="11"/>
  <c r="Y184" i="11"/>
  <c r="AA184" i="11"/>
  <c r="AC184" i="11" s="1"/>
  <c r="X184" i="11"/>
  <c r="AD184" i="11"/>
  <c r="AL182" i="12"/>
  <c r="AM182" i="12" s="1"/>
  <c r="AA183" i="12"/>
  <c r="X183" i="12"/>
  <c r="Y183" i="12"/>
  <c r="AB183" i="12"/>
  <c r="AD183" i="12"/>
  <c r="AJ185" i="10" l="1"/>
  <c r="X182" i="14"/>
  <c r="W185" i="10"/>
  <c r="AL184" i="10"/>
  <c r="AM184" i="10" s="1"/>
  <c r="AN184" i="10"/>
  <c r="Z184" i="11"/>
  <c r="AE184" i="11"/>
  <c r="AF184" i="11" s="1"/>
  <c r="AG184" i="11" s="1"/>
  <c r="AH184" i="11" s="1"/>
  <c r="Z183" i="12"/>
  <c r="AE183" i="12" s="1"/>
  <c r="AC183" i="12"/>
  <c r="AF183" i="12" s="1"/>
  <c r="AG183" i="12" s="1"/>
  <c r="AH183" i="12" s="1"/>
  <c r="V184" i="12" s="1"/>
  <c r="Y185" i="10" l="1"/>
  <c r="AB185" i="10"/>
  <c r="AD185" i="10"/>
  <c r="X185" i="10"/>
  <c r="AA185" i="10"/>
  <c r="AI184" i="11"/>
  <c r="AK184" i="11" s="1"/>
  <c r="V185" i="11"/>
  <c r="AI183" i="12"/>
  <c r="AK183" i="12" s="1"/>
  <c r="AC185" i="10" l="1"/>
  <c r="Z185" i="10"/>
  <c r="AE185" i="10" s="1"/>
  <c r="AF185" i="10" s="1"/>
  <c r="AG185" i="10" s="1"/>
  <c r="AH185" i="10" s="1"/>
  <c r="AJ185" i="11"/>
  <c r="W185" i="11"/>
  <c r="Y182" i="14"/>
  <c r="AL184" i="11"/>
  <c r="AM184" i="11" s="1"/>
  <c r="AN184" i="11"/>
  <c r="AL183" i="12"/>
  <c r="AM183" i="12" s="1"/>
  <c r="AJ184" i="12"/>
  <c r="W184" i="12"/>
  <c r="Z181" i="14"/>
  <c r="V186" i="10" l="1"/>
  <c r="AI185" i="10"/>
  <c r="AK185" i="10" s="1"/>
  <c r="AD185" i="11"/>
  <c r="Y185" i="11"/>
  <c r="X185" i="11"/>
  <c r="AA185" i="11"/>
  <c r="AB185" i="11"/>
  <c r="AD184" i="12"/>
  <c r="AA184" i="12"/>
  <c r="Y184" i="12"/>
  <c r="AB184" i="12"/>
  <c r="X184" i="12"/>
  <c r="AL185" i="10" l="1"/>
  <c r="AM185" i="10" s="1"/>
  <c r="AN185" i="10"/>
  <c r="AJ186" i="10"/>
  <c r="X183" i="14"/>
  <c r="W186" i="10"/>
  <c r="AC185" i="11"/>
  <c r="Z185" i="11"/>
  <c r="AE185" i="11" s="1"/>
  <c r="AF185" i="11" s="1"/>
  <c r="AG185" i="11" s="1"/>
  <c r="AH185" i="11" s="1"/>
  <c r="Z184" i="12"/>
  <c r="AE184" i="12" s="1"/>
  <c r="AC184" i="12"/>
  <c r="AF184" i="12" s="1"/>
  <c r="AG184" i="12" s="1"/>
  <c r="AH184" i="12" s="1"/>
  <c r="V185" i="12" s="1"/>
  <c r="X186" i="10" l="1"/>
  <c r="AD186" i="10"/>
  <c r="AB186" i="10"/>
  <c r="AA186" i="10"/>
  <c r="Y186" i="10"/>
  <c r="Z186" i="10" s="1"/>
  <c r="AE186" i="10" s="1"/>
  <c r="V186" i="11"/>
  <c r="AI185" i="11"/>
  <c r="AK185" i="11" s="1"/>
  <c r="AI184" i="12"/>
  <c r="AK184" i="12" s="1"/>
  <c r="AF186" i="10" l="1"/>
  <c r="AG186" i="10" s="1"/>
  <c r="AH186" i="10" s="1"/>
  <c r="AC186" i="10"/>
  <c r="AN185" i="11"/>
  <c r="AL185" i="11"/>
  <c r="AM185" i="11" s="1"/>
  <c r="Y183" i="14"/>
  <c r="AJ186" i="11"/>
  <c r="W186" i="11"/>
  <c r="AL184" i="12"/>
  <c r="AM184" i="12" s="1"/>
  <c r="AJ185" i="12"/>
  <c r="Z182" i="14"/>
  <c r="W185" i="12"/>
  <c r="V187" i="10" l="1"/>
  <c r="AI186" i="10"/>
  <c r="AK186" i="10" s="1"/>
  <c r="AA186" i="11"/>
  <c r="X186" i="11"/>
  <c r="AB186" i="11"/>
  <c r="AD186" i="11"/>
  <c r="Y186" i="11"/>
  <c r="AA185" i="12"/>
  <c r="AD185" i="12"/>
  <c r="Y185" i="12"/>
  <c r="X185" i="12"/>
  <c r="AB185" i="12"/>
  <c r="AN186" i="10" l="1"/>
  <c r="AL186" i="10"/>
  <c r="AM186" i="10" s="1"/>
  <c r="AJ187" i="10"/>
  <c r="X184" i="14"/>
  <c r="W187" i="10"/>
  <c r="AC186" i="11"/>
  <c r="Z186" i="11"/>
  <c r="AE186" i="11" s="1"/>
  <c r="AF186" i="11" s="1"/>
  <c r="AG186" i="11" s="1"/>
  <c r="AH186" i="11" s="1"/>
  <c r="Z185" i="12"/>
  <c r="AE185" i="12" s="1"/>
  <c r="AC185" i="12"/>
  <c r="AA187" i="10" l="1"/>
  <c r="AB187" i="10"/>
  <c r="X187" i="10"/>
  <c r="Y187" i="10"/>
  <c r="AD187" i="10"/>
  <c r="V187" i="11"/>
  <c r="AI186" i="11"/>
  <c r="AK186" i="11" s="1"/>
  <c r="AF185" i="12"/>
  <c r="AG185" i="12" s="1"/>
  <c r="AH185" i="12" s="1"/>
  <c r="V186" i="12" s="1"/>
  <c r="AC187" i="10" l="1"/>
  <c r="Z187" i="10"/>
  <c r="AE187" i="10" s="1"/>
  <c r="AF187" i="10" s="1"/>
  <c r="AG187" i="10" s="1"/>
  <c r="AH187" i="10" s="1"/>
  <c r="AN186" i="11"/>
  <c r="AL186" i="11"/>
  <c r="AM186" i="11" s="1"/>
  <c r="W187" i="11"/>
  <c r="AJ187" i="11"/>
  <c r="Y184" i="14"/>
  <c r="AI185" i="12"/>
  <c r="AK185" i="12" s="1"/>
  <c r="AI187" i="10" l="1"/>
  <c r="AK187" i="10" s="1"/>
  <c r="V188" i="10"/>
  <c r="AB187" i="11"/>
  <c r="AA187" i="11"/>
  <c r="Y187" i="11"/>
  <c r="Z187" i="11" s="1"/>
  <c r="AE187" i="11" s="1"/>
  <c r="X187" i="11"/>
  <c r="AD187" i="11"/>
  <c r="AL185" i="12"/>
  <c r="AM185" i="12" s="1"/>
  <c r="AJ186" i="12"/>
  <c r="W186" i="12"/>
  <c r="Z183" i="14"/>
  <c r="X185" i="14" l="1"/>
  <c r="AJ188" i="10"/>
  <c r="W188" i="10"/>
  <c r="AL187" i="10"/>
  <c r="AM187" i="10" s="1"/>
  <c r="AN187" i="10"/>
  <c r="AC187" i="11"/>
  <c r="AF187" i="11" s="1"/>
  <c r="AG187" i="11" s="1"/>
  <c r="AH187" i="11" s="1"/>
  <c r="X186" i="12"/>
  <c r="Y186" i="12"/>
  <c r="AA186" i="12"/>
  <c r="AB186" i="12"/>
  <c r="AD186" i="12"/>
  <c r="Y188" i="10" l="1"/>
  <c r="AB188" i="10"/>
  <c r="AA188" i="10"/>
  <c r="AC188" i="10" s="1"/>
  <c r="AD188" i="10"/>
  <c r="X188" i="10"/>
  <c r="V188" i="11"/>
  <c r="AI187" i="11"/>
  <c r="AK187" i="11" s="1"/>
  <c r="AL187" i="11" s="1"/>
  <c r="AM187" i="11" s="1"/>
  <c r="AN187" i="11"/>
  <c r="Y185" i="14"/>
  <c r="AJ188" i="11"/>
  <c r="W188" i="11"/>
  <c r="Z186" i="12"/>
  <c r="AE186" i="12" s="1"/>
  <c r="AC186" i="12"/>
  <c r="Z188" i="10" l="1"/>
  <c r="AE188" i="10" s="1"/>
  <c r="AF188" i="10" s="1"/>
  <c r="AG188" i="10" s="1"/>
  <c r="AH188" i="10" s="1"/>
  <c r="Y188" i="11"/>
  <c r="AA188" i="11"/>
  <c r="AD188" i="11"/>
  <c r="AB188" i="11"/>
  <c r="X188" i="11"/>
  <c r="AF186" i="12"/>
  <c r="AG186" i="12" s="1"/>
  <c r="AH186" i="12" s="1"/>
  <c r="V187" i="12" s="1"/>
  <c r="V189" i="10" l="1"/>
  <c r="AI188" i="10"/>
  <c r="AK188" i="10" s="1"/>
  <c r="AC188" i="11"/>
  <c r="Z188" i="11"/>
  <c r="AE188" i="11" s="1"/>
  <c r="AF188" i="11" s="1"/>
  <c r="AG188" i="11" s="1"/>
  <c r="AH188" i="11" s="1"/>
  <c r="AI186" i="12"/>
  <c r="AK186" i="12" s="1"/>
  <c r="AJ187" i="12"/>
  <c r="Z184" i="14"/>
  <c r="W187" i="12"/>
  <c r="AL188" i="10" l="1"/>
  <c r="AM188" i="10" s="1"/>
  <c r="AN188" i="10"/>
  <c r="AJ189" i="10"/>
  <c r="X186" i="14"/>
  <c r="W189" i="10"/>
  <c r="AI188" i="11"/>
  <c r="AK188" i="11" s="1"/>
  <c r="V189" i="11"/>
  <c r="Y186" i="14" s="1"/>
  <c r="AL188" i="11"/>
  <c r="AM188" i="11" s="1"/>
  <c r="AN188" i="11"/>
  <c r="W189" i="11"/>
  <c r="AL186" i="12"/>
  <c r="AM186" i="12" s="1"/>
  <c r="AA187" i="12"/>
  <c r="AB187" i="12"/>
  <c r="X187" i="12"/>
  <c r="AD187" i="12"/>
  <c r="Y187" i="12"/>
  <c r="AD189" i="10" l="1"/>
  <c r="Y189" i="10"/>
  <c r="Z189" i="10" s="1"/>
  <c r="AE189" i="10" s="1"/>
  <c r="AA189" i="10"/>
  <c r="AB189" i="10"/>
  <c r="X189" i="10"/>
  <c r="AJ189" i="11"/>
  <c r="AB189" i="11"/>
  <c r="X189" i="11"/>
  <c r="Y189" i="11"/>
  <c r="Z189" i="11" s="1"/>
  <c r="AD189" i="11"/>
  <c r="AA189" i="11"/>
  <c r="Z187" i="12"/>
  <c r="AE187" i="12" s="1"/>
  <c r="AC187" i="12"/>
  <c r="AF189" i="10" l="1"/>
  <c r="AG189" i="10" s="1"/>
  <c r="AH189" i="10" s="1"/>
  <c r="AC189" i="10"/>
  <c r="AC189" i="11"/>
  <c r="AE189" i="11"/>
  <c r="AF189" i="11" s="1"/>
  <c r="AG189" i="11" s="1"/>
  <c r="AH189" i="11" s="1"/>
  <c r="AF187" i="12"/>
  <c r="AG187" i="12" s="1"/>
  <c r="AH187" i="12" s="1"/>
  <c r="V188" i="12" s="1"/>
  <c r="V190" i="10" l="1"/>
  <c r="AI189" i="10"/>
  <c r="AK189" i="10" s="1"/>
  <c r="V190" i="11"/>
  <c r="AI189" i="11"/>
  <c r="AK189" i="11" s="1"/>
  <c r="AI187" i="12"/>
  <c r="AK187" i="12" s="1"/>
  <c r="AJ188" i="12"/>
  <c r="Z185" i="14"/>
  <c r="W188" i="12"/>
  <c r="W190" i="10" l="1"/>
  <c r="AJ190" i="10"/>
  <c r="X187" i="14"/>
  <c r="AL189" i="10"/>
  <c r="AM189" i="10" s="1"/>
  <c r="AN189" i="10"/>
  <c r="AL189" i="11"/>
  <c r="AM189" i="11" s="1"/>
  <c r="AN189" i="11"/>
  <c r="AJ190" i="11"/>
  <c r="W190" i="11"/>
  <c r="Y187" i="14"/>
  <c r="AL187" i="12"/>
  <c r="AM187" i="12" s="1"/>
  <c r="Y188" i="12"/>
  <c r="X188" i="12"/>
  <c r="AD188" i="12"/>
  <c r="AB188" i="12"/>
  <c r="AA188" i="12"/>
  <c r="AA190" i="10" l="1"/>
  <c r="X190" i="10"/>
  <c r="Y190" i="10"/>
  <c r="Z190" i="10" s="1"/>
  <c r="AB190" i="10"/>
  <c r="AC190" i="10" s="1"/>
  <c r="AD190" i="10"/>
  <c r="AD190" i="11"/>
  <c r="AB190" i="11"/>
  <c r="Y190" i="11"/>
  <c r="X190" i="11"/>
  <c r="AA190" i="11"/>
  <c r="AC188" i="12"/>
  <c r="Z188" i="12"/>
  <c r="AE188" i="12" s="1"/>
  <c r="AF188" i="12" s="1"/>
  <c r="AG188" i="12" s="1"/>
  <c r="AH188" i="12" s="1"/>
  <c r="V189" i="12" s="1"/>
  <c r="AE190" i="10" l="1"/>
  <c r="AF190" i="10" s="1"/>
  <c r="AG190" i="10" s="1"/>
  <c r="AH190" i="10" s="1"/>
  <c r="Z190" i="11"/>
  <c r="AE190" i="11" s="1"/>
  <c r="AC190" i="11"/>
  <c r="AF190" i="11" s="1"/>
  <c r="AG190" i="11" s="1"/>
  <c r="AH190" i="11" s="1"/>
  <c r="AI188" i="12"/>
  <c r="AK188" i="12" s="1"/>
  <c r="V191" i="10" l="1"/>
  <c r="AI190" i="10"/>
  <c r="AK190" i="10" s="1"/>
  <c r="V191" i="11"/>
  <c r="AI190" i="11"/>
  <c r="AK190" i="11" s="1"/>
  <c r="AL188" i="12"/>
  <c r="AM188" i="12" s="1"/>
  <c r="AJ189" i="12"/>
  <c r="W189" i="12"/>
  <c r="Z186" i="14"/>
  <c r="AN190" i="10" l="1"/>
  <c r="AL190" i="10"/>
  <c r="AM190" i="10" s="1"/>
  <c r="X188" i="14"/>
  <c r="AJ191" i="10"/>
  <c r="W191" i="10"/>
  <c r="AL190" i="11"/>
  <c r="AM190" i="11" s="1"/>
  <c r="AN190" i="11"/>
  <c r="AJ191" i="11"/>
  <c r="W191" i="11"/>
  <c r="Y188" i="14"/>
  <c r="Y189" i="12"/>
  <c r="AA189" i="12"/>
  <c r="X189" i="12"/>
  <c r="AB189" i="12"/>
  <c r="AD189" i="12"/>
  <c r="Y191" i="10" l="1"/>
  <c r="AB191" i="10"/>
  <c r="AA191" i="10"/>
  <c r="AC191" i="10" s="1"/>
  <c r="AD191" i="10"/>
  <c r="AE191" i="10" s="1"/>
  <c r="X191" i="10"/>
  <c r="Z191" i="10" s="1"/>
  <c r="AB191" i="11"/>
  <c r="X191" i="11"/>
  <c r="AA191" i="11"/>
  <c r="AC191" i="11" s="1"/>
  <c r="AD191" i="11"/>
  <c r="Y191" i="11"/>
  <c r="AC189" i="12"/>
  <c r="Z189" i="12"/>
  <c r="AE189" i="12" s="1"/>
  <c r="AF191" i="10" l="1"/>
  <c r="AG191" i="10" s="1"/>
  <c r="AH191" i="10" s="1"/>
  <c r="Z191" i="11"/>
  <c r="AE191" i="11" s="1"/>
  <c r="AF191" i="11" s="1"/>
  <c r="AG191" i="11" s="1"/>
  <c r="AH191" i="11" s="1"/>
  <c r="AF189" i="12"/>
  <c r="AG189" i="12" s="1"/>
  <c r="AH189" i="12" s="1"/>
  <c r="V190" i="12" s="1"/>
  <c r="V192" i="10" l="1"/>
  <c r="AI191" i="10"/>
  <c r="AK191" i="10" s="1"/>
  <c r="V192" i="11"/>
  <c r="AI191" i="11"/>
  <c r="AK191" i="11" s="1"/>
  <c r="AI189" i="12"/>
  <c r="AK189" i="12" s="1"/>
  <c r="AJ190" i="12"/>
  <c r="Z187" i="14"/>
  <c r="W190" i="12"/>
  <c r="AL191" i="10" l="1"/>
  <c r="AM191" i="10" s="1"/>
  <c r="AN191" i="10"/>
  <c r="AJ192" i="10"/>
  <c r="W192" i="10"/>
  <c r="X189" i="14"/>
  <c r="AL191" i="11"/>
  <c r="AM191" i="11" s="1"/>
  <c r="AN191" i="11"/>
  <c r="Y189" i="14"/>
  <c r="AJ192" i="11"/>
  <c r="W192" i="11"/>
  <c r="AL189" i="12"/>
  <c r="AM189" i="12" s="1"/>
  <c r="AA190" i="12"/>
  <c r="AD190" i="12"/>
  <c r="X190" i="12"/>
  <c r="Y190" i="12"/>
  <c r="Z190" i="12" s="1"/>
  <c r="AB190" i="12"/>
  <c r="X192" i="10" l="1"/>
  <c r="AA192" i="10"/>
  <c r="AB192" i="10"/>
  <c r="AD192" i="10"/>
  <c r="Y192" i="10"/>
  <c r="Z192" i="10" s="1"/>
  <c r="X192" i="11"/>
  <c r="AB192" i="11"/>
  <c r="AA192" i="11"/>
  <c r="AC192" i="11" s="1"/>
  <c r="AD192" i="11"/>
  <c r="Y192" i="11"/>
  <c r="AE190" i="12"/>
  <c r="AC190" i="12"/>
  <c r="AE192" i="10" l="1"/>
  <c r="AC192" i="10"/>
  <c r="Z192" i="11"/>
  <c r="AE192" i="11" s="1"/>
  <c r="AF192" i="11" s="1"/>
  <c r="AG192" i="11" s="1"/>
  <c r="AH192" i="11" s="1"/>
  <c r="AF190" i="12"/>
  <c r="AG190" i="12" s="1"/>
  <c r="AH190" i="12" s="1"/>
  <c r="V191" i="12" s="1"/>
  <c r="AF192" i="10" l="1"/>
  <c r="AG192" i="10" s="1"/>
  <c r="AH192" i="10" s="1"/>
  <c r="V193" i="11"/>
  <c r="AI192" i="11"/>
  <c r="AK192" i="11" s="1"/>
  <c r="AI190" i="12"/>
  <c r="AK190" i="12" s="1"/>
  <c r="V193" i="10" l="1"/>
  <c r="AI192" i="10"/>
  <c r="AK192" i="10" s="1"/>
  <c r="AL192" i="11"/>
  <c r="AM192" i="11" s="1"/>
  <c r="AN192" i="11"/>
  <c r="AJ193" i="11"/>
  <c r="Y190" i="14"/>
  <c r="W193" i="11"/>
  <c r="AL190" i="12"/>
  <c r="AM190" i="12" s="1"/>
  <c r="AJ191" i="12"/>
  <c r="W191" i="12"/>
  <c r="Z188" i="14"/>
  <c r="AL192" i="10" l="1"/>
  <c r="AM192" i="10" s="1"/>
  <c r="AN192" i="10"/>
  <c r="AJ193" i="10"/>
  <c r="W193" i="10"/>
  <c r="X190" i="14"/>
  <c r="AD193" i="11"/>
  <c r="Y193" i="11"/>
  <c r="X193" i="11"/>
  <c r="AB193" i="11"/>
  <c r="AA193" i="11"/>
  <c r="AB191" i="12"/>
  <c r="Y191" i="12"/>
  <c r="AD191" i="12"/>
  <c r="AA191" i="12"/>
  <c r="X191" i="12"/>
  <c r="X193" i="10" l="1"/>
  <c r="AD193" i="10"/>
  <c r="AA193" i="10"/>
  <c r="AB193" i="10"/>
  <c r="Y193" i="10"/>
  <c r="Z193" i="10" s="1"/>
  <c r="Z193" i="11"/>
  <c r="AE193" i="11" s="1"/>
  <c r="AC193" i="11"/>
  <c r="AC191" i="12"/>
  <c r="Z191" i="12"/>
  <c r="AE191" i="12"/>
  <c r="AF191" i="12" s="1"/>
  <c r="AG191" i="12" s="1"/>
  <c r="AH191" i="12" s="1"/>
  <c r="V192" i="12" s="1"/>
  <c r="AC193" i="10" l="1"/>
  <c r="AE193" i="10"/>
  <c r="AF193" i="10" s="1"/>
  <c r="AG193" i="10" s="1"/>
  <c r="AH193" i="10" s="1"/>
  <c r="AF193" i="11"/>
  <c r="AG193" i="11" s="1"/>
  <c r="AH193" i="11" s="1"/>
  <c r="AI191" i="12"/>
  <c r="AK191" i="12" s="1"/>
  <c r="V194" i="10" l="1"/>
  <c r="AI193" i="10"/>
  <c r="AK193" i="10" s="1"/>
  <c r="V194" i="11"/>
  <c r="AI193" i="11"/>
  <c r="AK193" i="11" s="1"/>
  <c r="AL191" i="12"/>
  <c r="AM191" i="12" s="1"/>
  <c r="AJ192" i="12"/>
  <c r="Z189" i="14"/>
  <c r="W192" i="12"/>
  <c r="AL193" i="10" l="1"/>
  <c r="AM193" i="10" s="1"/>
  <c r="AN193" i="10"/>
  <c r="AJ194" i="10"/>
  <c r="X191" i="14"/>
  <c r="W194" i="10"/>
  <c r="AL193" i="11"/>
  <c r="AM193" i="11" s="1"/>
  <c r="AN193" i="11"/>
  <c r="Y191" i="14"/>
  <c r="AJ194" i="11"/>
  <c r="W194" i="11"/>
  <c r="Y192" i="12"/>
  <c r="X192" i="12"/>
  <c r="AA192" i="12"/>
  <c r="AD192" i="12"/>
  <c r="AB192" i="12"/>
  <c r="Y194" i="10" l="1"/>
  <c r="AA194" i="10"/>
  <c r="AB194" i="10"/>
  <c r="AD194" i="10"/>
  <c r="X194" i="10"/>
  <c r="AA194" i="11"/>
  <c r="Y194" i="11"/>
  <c r="AB194" i="11"/>
  <c r="X194" i="11"/>
  <c r="AD194" i="11"/>
  <c r="AC192" i="12"/>
  <c r="Z192" i="12"/>
  <c r="AE192" i="12" s="1"/>
  <c r="AF192" i="12" s="1"/>
  <c r="AG192" i="12" s="1"/>
  <c r="AH192" i="12" s="1"/>
  <c r="V193" i="12" s="1"/>
  <c r="AS8" i="16" l="1"/>
  <c r="C26" i="14" s="1"/>
  <c r="C28" i="14" s="1"/>
  <c r="AS12" i="16"/>
  <c r="AC194" i="10"/>
  <c r="Z194" i="10"/>
  <c r="AE194" i="10"/>
  <c r="AF194" i="10" s="1"/>
  <c r="AG194" i="10" s="1"/>
  <c r="AH194" i="10" s="1"/>
  <c r="AC194" i="11"/>
  <c r="Z194" i="11"/>
  <c r="AE194" i="11" s="1"/>
  <c r="AF194" i="11" s="1"/>
  <c r="AG194" i="11" s="1"/>
  <c r="AH194" i="11" s="1"/>
  <c r="AI192" i="12"/>
  <c r="AK192" i="12" s="1"/>
  <c r="AI194" i="10" l="1"/>
  <c r="AK194" i="10" s="1"/>
  <c r="V195" i="10"/>
  <c r="V195" i="11"/>
  <c r="AI194" i="11"/>
  <c r="AK194" i="11" s="1"/>
  <c r="AL192" i="12"/>
  <c r="AM192" i="12" s="1"/>
  <c r="AJ193" i="12"/>
  <c r="Z190" i="14"/>
  <c r="W193" i="12"/>
  <c r="AJ195" i="10" l="1"/>
  <c r="X192" i="14"/>
  <c r="W195" i="10"/>
  <c r="AN194" i="10"/>
  <c r="AL194" i="10"/>
  <c r="AM194" i="10" s="1"/>
  <c r="AN194" i="11"/>
  <c r="AL194" i="11"/>
  <c r="AM194" i="11" s="1"/>
  <c r="W195" i="11"/>
  <c r="AJ195" i="11"/>
  <c r="Y192" i="14"/>
  <c r="Y193" i="12"/>
  <c r="AB193" i="12"/>
  <c r="X193" i="12"/>
  <c r="AD193" i="12"/>
  <c r="AA193" i="12"/>
  <c r="X195" i="10" l="1"/>
  <c r="AD195" i="10"/>
  <c r="AB195" i="10"/>
  <c r="AA195" i="10"/>
  <c r="Y195" i="10"/>
  <c r="Z195" i="10" s="1"/>
  <c r="AE195" i="10" s="1"/>
  <c r="AB195" i="11"/>
  <c r="X195" i="11"/>
  <c r="Y195" i="11"/>
  <c r="AD195" i="11"/>
  <c r="AA195" i="11"/>
  <c r="AC193" i="12"/>
  <c r="Z193" i="12"/>
  <c r="AE193" i="12" s="1"/>
  <c r="AF193" i="12" s="1"/>
  <c r="AG193" i="12" s="1"/>
  <c r="AH193" i="12" s="1"/>
  <c r="V194" i="12" s="1"/>
  <c r="AC195" i="10" l="1"/>
  <c r="AF195" i="10"/>
  <c r="AG195" i="10" s="1"/>
  <c r="AH195" i="10" s="1"/>
  <c r="Z195" i="11"/>
  <c r="AE195" i="11"/>
  <c r="AC195" i="11"/>
  <c r="AI193" i="12"/>
  <c r="AK193" i="12" s="1"/>
  <c r="V196" i="10" l="1"/>
  <c r="AI195" i="10"/>
  <c r="AK195" i="10" s="1"/>
  <c r="AF195" i="11"/>
  <c r="AG195" i="11" s="1"/>
  <c r="AH195" i="11" s="1"/>
  <c r="V196" i="11"/>
  <c r="AI195" i="11"/>
  <c r="AK195" i="11" s="1"/>
  <c r="AL193" i="12"/>
  <c r="AM193" i="12" s="1"/>
  <c r="AJ194" i="12"/>
  <c r="W194" i="12"/>
  <c r="Z191" i="14"/>
  <c r="AN195" i="10" l="1"/>
  <c r="AL195" i="10"/>
  <c r="AM195" i="10" s="1"/>
  <c r="AJ196" i="10"/>
  <c r="W196" i="10"/>
  <c r="X193" i="14"/>
  <c r="AL195" i="11"/>
  <c r="AM195" i="11" s="1"/>
  <c r="AN195" i="11"/>
  <c r="AJ196" i="11"/>
  <c r="W196" i="11"/>
  <c r="Y193" i="14"/>
  <c r="X194" i="12"/>
  <c r="AA194" i="12"/>
  <c r="AD194" i="12"/>
  <c r="Y194" i="12"/>
  <c r="Z194" i="12" s="1"/>
  <c r="AE194" i="12" s="1"/>
  <c r="AB194" i="12"/>
  <c r="AB196" i="10" l="1"/>
  <c r="X196" i="10"/>
  <c r="AA196" i="10"/>
  <c r="Y196" i="10"/>
  <c r="Z196" i="10" s="1"/>
  <c r="AE196" i="10" s="1"/>
  <c r="AD196" i="10"/>
  <c r="AA196" i="11"/>
  <c r="AD196" i="11"/>
  <c r="Y196" i="11"/>
  <c r="Z196" i="11" s="1"/>
  <c r="AE196" i="11" s="1"/>
  <c r="AB196" i="11"/>
  <c r="X196" i="11"/>
  <c r="AC194" i="12"/>
  <c r="AF194" i="12" s="1"/>
  <c r="AG194" i="12" s="1"/>
  <c r="AH194" i="12" s="1"/>
  <c r="V195" i="12" s="1"/>
  <c r="AC196" i="10" l="1"/>
  <c r="AF196" i="10"/>
  <c r="AG196" i="10" s="1"/>
  <c r="AH196" i="10" s="1"/>
  <c r="AC196" i="11"/>
  <c r="AF196" i="11" s="1"/>
  <c r="AG196" i="11" s="1"/>
  <c r="AH196" i="11" s="1"/>
  <c r="AI194" i="12"/>
  <c r="AK194" i="12" s="1"/>
  <c r="V197" i="10" l="1"/>
  <c r="AI196" i="10"/>
  <c r="AK196" i="10" s="1"/>
  <c r="V197" i="11"/>
  <c r="AI196" i="11"/>
  <c r="AK196" i="11" s="1"/>
  <c r="AL194" i="12"/>
  <c r="AM194" i="12" s="1"/>
  <c r="AJ195" i="12"/>
  <c r="W195" i="12"/>
  <c r="Z192" i="14"/>
  <c r="AJ197" i="10" l="1"/>
  <c r="W197" i="10"/>
  <c r="X194" i="14"/>
  <c r="AL196" i="10"/>
  <c r="AM196" i="10" s="1"/>
  <c r="AN196" i="10"/>
  <c r="AL196" i="11"/>
  <c r="AM196" i="11" s="1"/>
  <c r="AN196" i="11"/>
  <c r="AJ197" i="11"/>
  <c r="W197" i="11"/>
  <c r="Y194" i="14"/>
  <c r="AA195" i="12"/>
  <c r="Y195" i="12"/>
  <c r="Z195" i="12" s="1"/>
  <c r="AD195" i="12"/>
  <c r="AB195" i="12"/>
  <c r="X195" i="12"/>
  <c r="AD197" i="10" l="1"/>
  <c r="X197" i="10"/>
  <c r="AA197" i="10"/>
  <c r="AC197" i="10" s="1"/>
  <c r="Y197" i="10"/>
  <c r="Z197" i="10" s="1"/>
  <c r="AB197" i="10"/>
  <c r="AB197" i="11"/>
  <c r="Y197" i="11"/>
  <c r="AD197" i="11"/>
  <c r="X197" i="11"/>
  <c r="AA197" i="11"/>
  <c r="AE195" i="12"/>
  <c r="AC195" i="12"/>
  <c r="AE197" i="10" l="1"/>
  <c r="AF197" i="10" s="1"/>
  <c r="AG197" i="10" s="1"/>
  <c r="AH197" i="10" s="1"/>
  <c r="AC197" i="11"/>
  <c r="Z197" i="11"/>
  <c r="AE197" i="11" s="1"/>
  <c r="AF197" i="11" s="1"/>
  <c r="AG197" i="11" s="1"/>
  <c r="AH197" i="11" s="1"/>
  <c r="AF195" i="12"/>
  <c r="AG195" i="12" s="1"/>
  <c r="AH195" i="12" s="1"/>
  <c r="V196" i="12" s="1"/>
  <c r="V198" i="10" l="1"/>
  <c r="AI197" i="10"/>
  <c r="AK197" i="10" s="1"/>
  <c r="V198" i="11"/>
  <c r="AI197" i="11"/>
  <c r="AK197" i="11" s="1"/>
  <c r="AI195" i="12"/>
  <c r="AK195" i="12" s="1"/>
  <c r="AL197" i="10" l="1"/>
  <c r="AM197" i="10" s="1"/>
  <c r="AN197" i="10"/>
  <c r="X195" i="14"/>
  <c r="AJ198" i="10"/>
  <c r="W198" i="10"/>
  <c r="AL197" i="11"/>
  <c r="AM197" i="11" s="1"/>
  <c r="AN197" i="11"/>
  <c r="AJ198" i="11"/>
  <c r="Y195" i="14"/>
  <c r="W198" i="11"/>
  <c r="AL195" i="12"/>
  <c r="AM195" i="12" s="1"/>
  <c r="AJ196" i="12"/>
  <c r="W196" i="12"/>
  <c r="Z193" i="14"/>
  <c r="Y198" i="10" l="1"/>
  <c r="AD198" i="10"/>
  <c r="AB198" i="10"/>
  <c r="AC198" i="10" s="1"/>
  <c r="X198" i="10"/>
  <c r="AA198" i="10"/>
  <c r="AB198" i="11"/>
  <c r="Y198" i="11"/>
  <c r="AA198" i="11"/>
  <c r="AC198" i="11" s="1"/>
  <c r="AD198" i="11"/>
  <c r="X198" i="11"/>
  <c r="AB196" i="12"/>
  <c r="AD196" i="12"/>
  <c r="AA196" i="12"/>
  <c r="Y196" i="12"/>
  <c r="X196" i="12"/>
  <c r="Z198" i="10" l="1"/>
  <c r="AE198" i="10" s="1"/>
  <c r="AF198" i="10" s="1"/>
  <c r="AG198" i="10" s="1"/>
  <c r="AH198" i="10" s="1"/>
  <c r="Z198" i="11"/>
  <c r="AE198" i="11" s="1"/>
  <c r="AF198" i="11" s="1"/>
  <c r="AG198" i="11" s="1"/>
  <c r="AH198" i="11" s="1"/>
  <c r="Z196" i="12"/>
  <c r="AE196" i="12"/>
  <c r="AC196" i="12"/>
  <c r="V199" i="10" l="1"/>
  <c r="AI198" i="10"/>
  <c r="AK198" i="10" s="1"/>
  <c r="V199" i="11"/>
  <c r="AI198" i="11"/>
  <c r="AK198" i="11" s="1"/>
  <c r="AF196" i="12"/>
  <c r="AG196" i="12" s="1"/>
  <c r="AH196" i="12" s="1"/>
  <c r="V197" i="12" s="1"/>
  <c r="AN198" i="10" l="1"/>
  <c r="AL198" i="10"/>
  <c r="AM198" i="10" s="1"/>
  <c r="W199" i="10"/>
  <c r="AJ199" i="10"/>
  <c r="X196" i="14"/>
  <c r="AL198" i="11"/>
  <c r="AM198" i="11" s="1"/>
  <c r="AN198" i="11"/>
  <c r="AJ199" i="11"/>
  <c r="Y196" i="14"/>
  <c r="W199" i="11"/>
  <c r="AI196" i="12"/>
  <c r="AK196" i="12" s="1"/>
  <c r="AA199" i="10" l="1"/>
  <c r="Y199" i="10"/>
  <c r="Z199" i="10" s="1"/>
  <c r="AD199" i="10"/>
  <c r="AE199" i="10" s="1"/>
  <c r="AB199" i="10"/>
  <c r="X199" i="10"/>
  <c r="X199" i="11"/>
  <c r="AB199" i="11"/>
  <c r="AD199" i="11"/>
  <c r="AE199" i="11" s="1"/>
  <c r="AA199" i="11"/>
  <c r="Y199" i="11"/>
  <c r="Z199" i="11" s="1"/>
  <c r="AL196" i="12"/>
  <c r="AM196" i="12" s="1"/>
  <c r="Z194" i="14"/>
  <c r="AJ197" i="12"/>
  <c r="W197" i="12"/>
  <c r="AC199" i="10" l="1"/>
  <c r="AF199" i="10" s="1"/>
  <c r="AG199" i="10" s="1"/>
  <c r="AH199" i="10" s="1"/>
  <c r="AC199" i="11"/>
  <c r="AF199" i="11" s="1"/>
  <c r="AG199" i="11" s="1"/>
  <c r="AH199" i="11" s="1"/>
  <c r="AD197" i="12"/>
  <c r="Y197" i="12"/>
  <c r="AA197" i="12"/>
  <c r="X197" i="12"/>
  <c r="AB197" i="12"/>
  <c r="V200" i="10" l="1"/>
  <c r="AI199" i="10"/>
  <c r="AK199" i="10" s="1"/>
  <c r="V200" i="11"/>
  <c r="AI199" i="11"/>
  <c r="AK199" i="11" s="1"/>
  <c r="AC197" i="12"/>
  <c r="Z197" i="12"/>
  <c r="AE197" i="12" s="1"/>
  <c r="AJ200" i="10" l="1"/>
  <c r="W200" i="10"/>
  <c r="X197" i="14"/>
  <c r="AN199" i="10"/>
  <c r="AL199" i="10"/>
  <c r="AM199" i="10" s="1"/>
  <c r="AL199" i="11"/>
  <c r="AM199" i="11" s="1"/>
  <c r="AN199" i="11"/>
  <c r="W200" i="11"/>
  <c r="AJ200" i="11"/>
  <c r="Y197" i="14"/>
  <c r="AF197" i="12"/>
  <c r="AG197" i="12" s="1"/>
  <c r="AH197" i="12" s="1"/>
  <c r="V198" i="12" s="1"/>
  <c r="AI197" i="12"/>
  <c r="AK197" i="12" s="1"/>
  <c r="Y200" i="10" l="1"/>
  <c r="Z200" i="10" s="1"/>
  <c r="AE200" i="10" s="1"/>
  <c r="AB200" i="10"/>
  <c r="X200" i="10"/>
  <c r="AD200" i="10"/>
  <c r="AA200" i="10"/>
  <c r="AC200" i="10" s="1"/>
  <c r="AD200" i="11"/>
  <c r="X200" i="11"/>
  <c r="AB200" i="11"/>
  <c r="Y200" i="11"/>
  <c r="AA200" i="11"/>
  <c r="AL197" i="12"/>
  <c r="AM197" i="12" s="1"/>
  <c r="W198" i="12"/>
  <c r="AD198" i="12" s="1"/>
  <c r="AJ198" i="12"/>
  <c r="Z195" i="14"/>
  <c r="Y198" i="12"/>
  <c r="X198" i="12"/>
  <c r="AB198" i="12"/>
  <c r="AF200" i="10" l="1"/>
  <c r="AG200" i="10" s="1"/>
  <c r="AH200" i="10" s="1"/>
  <c r="AC200" i="11"/>
  <c r="Z200" i="11"/>
  <c r="AE200" i="11" s="1"/>
  <c r="AF200" i="11" s="1"/>
  <c r="AG200" i="11" s="1"/>
  <c r="AH200" i="11" s="1"/>
  <c r="AA198" i="12"/>
  <c r="AC198" i="12"/>
  <c r="Z198" i="12"/>
  <c r="AE198" i="12" s="1"/>
  <c r="AF198" i="12" s="1"/>
  <c r="AG198" i="12" s="1"/>
  <c r="AH198" i="12" s="1"/>
  <c r="V199" i="12" s="1"/>
  <c r="AI200" i="10" l="1"/>
  <c r="AK200" i="10" s="1"/>
  <c r="V201" i="10"/>
  <c r="V201" i="11"/>
  <c r="AI200" i="11"/>
  <c r="AK200" i="11" s="1"/>
  <c r="AI198" i="12"/>
  <c r="AK198" i="12" s="1"/>
  <c r="AJ201" i="10" l="1"/>
  <c r="X198" i="14"/>
  <c r="W201" i="10"/>
  <c r="AL200" i="10"/>
  <c r="AM200" i="10" s="1"/>
  <c r="AN200" i="10"/>
  <c r="AL200" i="11"/>
  <c r="AM200" i="11" s="1"/>
  <c r="AN200" i="11"/>
  <c r="W201" i="11"/>
  <c r="AJ201" i="11"/>
  <c r="Y198" i="14"/>
  <c r="AL198" i="12"/>
  <c r="AM198" i="12" s="1"/>
  <c r="AJ199" i="12"/>
  <c r="Z196" i="14"/>
  <c r="W199" i="12"/>
  <c r="AB201" i="10" l="1"/>
  <c r="AA201" i="10"/>
  <c r="AD201" i="10"/>
  <c r="Y201" i="10"/>
  <c r="X201" i="10"/>
  <c r="Y201" i="11"/>
  <c r="AB201" i="11"/>
  <c r="AD201" i="11"/>
  <c r="AA201" i="11"/>
  <c r="X201" i="11"/>
  <c r="Y199" i="12"/>
  <c r="AA199" i="12"/>
  <c r="AB199" i="12"/>
  <c r="AD199" i="12"/>
  <c r="X199" i="12"/>
  <c r="Z201" i="10" l="1"/>
  <c r="AE201" i="10" s="1"/>
  <c r="AF201" i="10" s="1"/>
  <c r="AG201" i="10" s="1"/>
  <c r="AH201" i="10" s="1"/>
  <c r="AC201" i="10"/>
  <c r="Z201" i="11"/>
  <c r="AE201" i="11" s="1"/>
  <c r="AC201" i="11"/>
  <c r="AC199" i="12"/>
  <c r="Z199" i="12"/>
  <c r="AE199" i="12" s="1"/>
  <c r="AF199" i="12" s="1"/>
  <c r="AG199" i="12" s="1"/>
  <c r="AH199" i="12" s="1"/>
  <c r="V200" i="12" s="1"/>
  <c r="V202" i="10" l="1"/>
  <c r="AI201" i="10"/>
  <c r="AK201" i="10" s="1"/>
  <c r="AF201" i="11"/>
  <c r="AG201" i="11" s="1"/>
  <c r="AH201" i="11" s="1"/>
  <c r="AI199" i="12"/>
  <c r="AK199" i="12" s="1"/>
  <c r="AJ202" i="10" l="1"/>
  <c r="X199" i="14"/>
  <c r="W202" i="10"/>
  <c r="AL201" i="10"/>
  <c r="AM201" i="10" s="1"/>
  <c r="AN201" i="10"/>
  <c r="V202" i="11"/>
  <c r="AI201" i="11"/>
  <c r="AK201" i="11" s="1"/>
  <c r="AL199" i="12"/>
  <c r="AM199" i="12" s="1"/>
  <c r="AJ200" i="12"/>
  <c r="Z197" i="14"/>
  <c r="W200" i="12"/>
  <c r="AB202" i="10" l="1"/>
  <c r="X202" i="10"/>
  <c r="AA202" i="10"/>
  <c r="Y202" i="10"/>
  <c r="Z202" i="10" s="1"/>
  <c r="AE202" i="10" s="1"/>
  <c r="AD202" i="10"/>
  <c r="AN201" i="11"/>
  <c r="AL201" i="11"/>
  <c r="AM201" i="11" s="1"/>
  <c r="AJ202" i="11"/>
  <c r="W202" i="11"/>
  <c r="Y199" i="14"/>
  <c r="AA200" i="12"/>
  <c r="Y200" i="12"/>
  <c r="X200" i="12"/>
  <c r="AD200" i="12"/>
  <c r="AB200" i="12"/>
  <c r="AC202" i="10" l="1"/>
  <c r="AF202" i="10" s="1"/>
  <c r="AG202" i="10" s="1"/>
  <c r="AH202" i="10" s="1"/>
  <c r="AA202" i="11"/>
  <c r="AD202" i="11"/>
  <c r="Y202" i="11"/>
  <c r="Z202" i="11" s="1"/>
  <c r="AB202" i="11"/>
  <c r="X202" i="11"/>
  <c r="Z200" i="12"/>
  <c r="AE200" i="12" s="1"/>
  <c r="AC200" i="12"/>
  <c r="V203" i="10" l="1"/>
  <c r="AI202" i="10"/>
  <c r="AK202" i="10" s="1"/>
  <c r="AE202" i="11"/>
  <c r="AF202" i="11" s="1"/>
  <c r="AG202" i="11" s="1"/>
  <c r="AH202" i="11" s="1"/>
  <c r="AC202" i="11"/>
  <c r="AF200" i="12"/>
  <c r="AG200" i="12" s="1"/>
  <c r="AH200" i="12" s="1"/>
  <c r="V201" i="12" s="1"/>
  <c r="AN202" i="10" l="1"/>
  <c r="AL202" i="10"/>
  <c r="AM202" i="10" s="1"/>
  <c r="W203" i="10"/>
  <c r="AJ203" i="10"/>
  <c r="X200" i="14"/>
  <c r="V203" i="11"/>
  <c r="AI202" i="11"/>
  <c r="AK202" i="11" s="1"/>
  <c r="AI200" i="12"/>
  <c r="AK200" i="12" s="1"/>
  <c r="X203" i="10" l="1"/>
  <c r="Y203" i="10"/>
  <c r="Z203" i="10" s="1"/>
  <c r="AE203" i="10" s="1"/>
  <c r="AB203" i="10"/>
  <c r="AD203" i="10"/>
  <c r="AA203" i="10"/>
  <c r="AL202" i="11"/>
  <c r="AM202" i="11" s="1"/>
  <c r="AN202" i="11"/>
  <c r="AJ203" i="11"/>
  <c r="W203" i="11"/>
  <c r="Y200" i="14"/>
  <c r="AL200" i="12"/>
  <c r="AM200" i="12" s="1"/>
  <c r="AJ201" i="12"/>
  <c r="Z198" i="14"/>
  <c r="W201" i="12"/>
  <c r="AC203" i="10" l="1"/>
  <c r="AF203" i="10"/>
  <c r="AG203" i="10" s="1"/>
  <c r="AH203" i="10" s="1"/>
  <c r="Y203" i="11"/>
  <c r="AD203" i="11"/>
  <c r="AB203" i="11"/>
  <c r="AA203" i="11"/>
  <c r="AC203" i="11" s="1"/>
  <c r="X203" i="11"/>
  <c r="Y201" i="12"/>
  <c r="X201" i="12"/>
  <c r="AA201" i="12"/>
  <c r="AD201" i="12"/>
  <c r="AB201" i="12"/>
  <c r="V204" i="10" l="1"/>
  <c r="AI203" i="10"/>
  <c r="AK203" i="10" s="1"/>
  <c r="Z203" i="11"/>
  <c r="AE203" i="11" s="1"/>
  <c r="AF203" i="11" s="1"/>
  <c r="AG203" i="11" s="1"/>
  <c r="AH203" i="11" s="1"/>
  <c r="AC201" i="12"/>
  <c r="Z201" i="12"/>
  <c r="AE201" i="12" s="1"/>
  <c r="AF201" i="12" s="1"/>
  <c r="AG201" i="12" s="1"/>
  <c r="AH201" i="12" s="1"/>
  <c r="V202" i="12" s="1"/>
  <c r="AN203" i="10" l="1"/>
  <c r="AL203" i="10"/>
  <c r="AM203" i="10" s="1"/>
  <c r="AJ204" i="10"/>
  <c r="W204" i="10"/>
  <c r="X201" i="14"/>
  <c r="V204" i="11"/>
  <c r="AI203" i="11"/>
  <c r="AK203" i="11" s="1"/>
  <c r="AI201" i="12"/>
  <c r="AK201" i="12" s="1"/>
  <c r="Y204" i="10" l="1"/>
  <c r="AB204" i="10"/>
  <c r="AA204" i="10"/>
  <c r="AC204" i="10" s="1"/>
  <c r="X204" i="10"/>
  <c r="Z204" i="10" s="1"/>
  <c r="AD204" i="10"/>
  <c r="AL203" i="11"/>
  <c r="AM203" i="11" s="1"/>
  <c r="AN203" i="11"/>
  <c r="AJ204" i="11"/>
  <c r="Y201" i="14"/>
  <c r="W204" i="11"/>
  <c r="AL201" i="12"/>
  <c r="AM201" i="12" s="1"/>
  <c r="AJ202" i="12"/>
  <c r="Z199" i="14"/>
  <c r="W202" i="12"/>
  <c r="AE204" i="10" l="1"/>
  <c r="AF204" i="10" s="1"/>
  <c r="AG204" i="10" s="1"/>
  <c r="AH204" i="10" s="1"/>
  <c r="AA204" i="11"/>
  <c r="AB204" i="11"/>
  <c r="Y204" i="11"/>
  <c r="X204" i="11"/>
  <c r="AD204" i="11"/>
  <c r="AD202" i="12"/>
  <c r="AB202" i="12"/>
  <c r="AA202" i="12"/>
  <c r="Y202" i="12"/>
  <c r="X202" i="12"/>
  <c r="V205" i="10" l="1"/>
  <c r="AI204" i="10"/>
  <c r="AK204" i="10" s="1"/>
  <c r="Z204" i="11"/>
  <c r="AE204" i="11"/>
  <c r="AC204" i="11"/>
  <c r="Z202" i="12"/>
  <c r="AE202" i="12" s="1"/>
  <c r="AC202" i="12"/>
  <c r="AF202" i="12" s="1"/>
  <c r="AG202" i="12" s="1"/>
  <c r="AH202" i="12" s="1"/>
  <c r="V203" i="12" s="1"/>
  <c r="W205" i="10" l="1"/>
  <c r="AJ205" i="10"/>
  <c r="X202" i="14"/>
  <c r="AL204" i="10"/>
  <c r="AM204" i="10" s="1"/>
  <c r="AN204" i="10"/>
  <c r="AF204" i="11"/>
  <c r="AG204" i="11" s="1"/>
  <c r="AH204" i="11" s="1"/>
  <c r="AI202" i="12"/>
  <c r="AK202" i="12" s="1"/>
  <c r="X205" i="10" l="1"/>
  <c r="AB205" i="10"/>
  <c r="AA205" i="10"/>
  <c r="Y205" i="10"/>
  <c r="Z205" i="10" s="1"/>
  <c r="AE205" i="10" s="1"/>
  <c r="AD205" i="10"/>
  <c r="V205" i="11"/>
  <c r="AI204" i="11"/>
  <c r="AK204" i="11" s="1"/>
  <c r="AL202" i="12"/>
  <c r="AM202" i="12" s="1"/>
  <c r="AJ203" i="12"/>
  <c r="W203" i="12"/>
  <c r="Z200" i="14"/>
  <c r="AF205" i="10" l="1"/>
  <c r="AG205" i="10" s="1"/>
  <c r="AH205" i="10" s="1"/>
  <c r="AC205" i="10"/>
  <c r="AN204" i="11"/>
  <c r="AL204" i="11"/>
  <c r="AM204" i="11" s="1"/>
  <c r="AJ205" i="11"/>
  <c r="W205" i="11"/>
  <c r="Y202" i="14"/>
  <c r="X203" i="12"/>
  <c r="Y203" i="12"/>
  <c r="Z203" i="12" s="1"/>
  <c r="AD203" i="12"/>
  <c r="AA203" i="12"/>
  <c r="AB203" i="12"/>
  <c r="AI205" i="10" l="1"/>
  <c r="AK205" i="10" s="1"/>
  <c r="V206" i="10"/>
  <c r="AA205" i="11"/>
  <c r="AD205" i="11"/>
  <c r="X205" i="11"/>
  <c r="AB205" i="11"/>
  <c r="Y205" i="11"/>
  <c r="AE203" i="12"/>
  <c r="AC203" i="12"/>
  <c r="AF203" i="12" s="1"/>
  <c r="AG203" i="12" s="1"/>
  <c r="AH203" i="12" s="1"/>
  <c r="V204" i="12" s="1"/>
  <c r="AJ206" i="10" l="1"/>
  <c r="W206" i="10"/>
  <c r="X203" i="14"/>
  <c r="AN205" i="10"/>
  <c r="AL205" i="10"/>
  <c r="AM205" i="10" s="1"/>
  <c r="Z205" i="11"/>
  <c r="AE205" i="11" s="1"/>
  <c r="AC205" i="11"/>
  <c r="AI203" i="12"/>
  <c r="AK203" i="12" s="1"/>
  <c r="X206" i="10" l="1"/>
  <c r="AA206" i="10"/>
  <c r="Y206" i="10"/>
  <c r="Z206" i="10" s="1"/>
  <c r="AB206" i="10"/>
  <c r="AD206" i="10"/>
  <c r="AF205" i="11"/>
  <c r="AG205" i="11" s="1"/>
  <c r="AH205" i="11" s="1"/>
  <c r="V206" i="11" s="1"/>
  <c r="AI205" i="11"/>
  <c r="AK205" i="11" s="1"/>
  <c r="AL203" i="12"/>
  <c r="AM203" i="12" s="1"/>
  <c r="AJ204" i="12"/>
  <c r="Z201" i="14"/>
  <c r="W204" i="12"/>
  <c r="AC206" i="10" l="1"/>
  <c r="AE206" i="10"/>
  <c r="AN205" i="11"/>
  <c r="AL205" i="11"/>
  <c r="AM205" i="11" s="1"/>
  <c r="AJ206" i="11"/>
  <c r="W206" i="11"/>
  <c r="Y203" i="14"/>
  <c r="AD204" i="12"/>
  <c r="Y204" i="12"/>
  <c r="AB204" i="12"/>
  <c r="X204" i="12"/>
  <c r="AA204" i="12"/>
  <c r="AF206" i="10" l="1"/>
  <c r="AG206" i="10" s="1"/>
  <c r="AH206" i="10" s="1"/>
  <c r="Y206" i="11"/>
  <c r="AD206" i="11"/>
  <c r="AA206" i="11"/>
  <c r="AB206" i="11"/>
  <c r="X206" i="11"/>
  <c r="Z204" i="12"/>
  <c r="AE204" i="12" s="1"/>
  <c r="AC204" i="12"/>
  <c r="V207" i="10" l="1"/>
  <c r="AI206" i="10"/>
  <c r="AK206" i="10" s="1"/>
  <c r="AC206" i="11"/>
  <c r="Z206" i="11"/>
  <c r="AE206" i="11" s="1"/>
  <c r="AF206" i="11" s="1"/>
  <c r="AG206" i="11" s="1"/>
  <c r="AH206" i="11" s="1"/>
  <c r="AF204" i="12"/>
  <c r="AG204" i="12" s="1"/>
  <c r="AH204" i="12" s="1"/>
  <c r="V205" i="12" s="1"/>
  <c r="AN206" i="10" l="1"/>
  <c r="AL206" i="10"/>
  <c r="AM206" i="10" s="1"/>
  <c r="AJ207" i="10"/>
  <c r="W207" i="10"/>
  <c r="X204" i="14"/>
  <c r="V207" i="11"/>
  <c r="AI206" i="11"/>
  <c r="AK206" i="11" s="1"/>
  <c r="AI204" i="12"/>
  <c r="AK204" i="12" s="1"/>
  <c r="AB207" i="10" l="1"/>
  <c r="X207" i="10"/>
  <c r="AD207" i="10"/>
  <c r="Y207" i="10"/>
  <c r="Z207" i="10" s="1"/>
  <c r="AE207" i="10" s="1"/>
  <c r="AA207" i="10"/>
  <c r="AC207" i="10" s="1"/>
  <c r="AN206" i="11"/>
  <c r="AL206" i="11"/>
  <c r="AM206" i="11" s="1"/>
  <c r="AJ207" i="11"/>
  <c r="W207" i="11"/>
  <c r="Y204" i="14"/>
  <c r="AL204" i="12"/>
  <c r="AM204" i="12" s="1"/>
  <c r="AJ205" i="12"/>
  <c r="Z202" i="14"/>
  <c r="W205" i="12"/>
  <c r="AF207" i="10" l="1"/>
  <c r="AG207" i="10" s="1"/>
  <c r="AH207" i="10" s="1"/>
  <c r="Y207" i="11"/>
  <c r="AD207" i="11"/>
  <c r="AA207" i="11"/>
  <c r="X207" i="11"/>
  <c r="AB207" i="11"/>
  <c r="AB205" i="12"/>
  <c r="X205" i="12"/>
  <c r="AA205" i="12"/>
  <c r="AD205" i="12"/>
  <c r="Y205" i="12"/>
  <c r="AI207" i="10" l="1"/>
  <c r="AK207" i="10" s="1"/>
  <c r="V208" i="10"/>
  <c r="AC207" i="11"/>
  <c r="Z207" i="11"/>
  <c r="AE207" i="11" s="1"/>
  <c r="AF207" i="11" s="1"/>
  <c r="AG207" i="11" s="1"/>
  <c r="AH207" i="11" s="1"/>
  <c r="Z205" i="12"/>
  <c r="AE205" i="12" s="1"/>
  <c r="AC205" i="12"/>
  <c r="AF205" i="12" s="1"/>
  <c r="AG205" i="12" s="1"/>
  <c r="AH205" i="12" s="1"/>
  <c r="V206" i="12" s="1"/>
  <c r="X205" i="14" l="1"/>
  <c r="AJ208" i="10"/>
  <c r="W208" i="10"/>
  <c r="AN207" i="10"/>
  <c r="AL207" i="10"/>
  <c r="AM207" i="10" s="1"/>
  <c r="V208" i="11"/>
  <c r="AI207" i="11"/>
  <c r="AK207" i="11" s="1"/>
  <c r="AI205" i="12"/>
  <c r="AK205" i="12" s="1"/>
  <c r="AA208" i="10" l="1"/>
  <c r="X208" i="10"/>
  <c r="AB208" i="10"/>
  <c r="AD208" i="10"/>
  <c r="Y208" i="10"/>
  <c r="Z208" i="10" s="1"/>
  <c r="AL207" i="11"/>
  <c r="AM207" i="11" s="1"/>
  <c r="AN207" i="11"/>
  <c r="AJ208" i="11"/>
  <c r="Y205" i="14"/>
  <c r="W208" i="11"/>
  <c r="AL205" i="12"/>
  <c r="AM205" i="12" s="1"/>
  <c r="AJ206" i="12"/>
  <c r="W206" i="12"/>
  <c r="Z203" i="14"/>
  <c r="AE208" i="10" l="1"/>
  <c r="AF208" i="10" s="1"/>
  <c r="AG208" i="10" s="1"/>
  <c r="AH208" i="10" s="1"/>
  <c r="AC208" i="10"/>
  <c r="Y208" i="11"/>
  <c r="AD208" i="11"/>
  <c r="AA208" i="11"/>
  <c r="AC208" i="11" s="1"/>
  <c r="AB208" i="11"/>
  <c r="X208" i="11"/>
  <c r="Y206" i="12"/>
  <c r="AD206" i="12"/>
  <c r="X206" i="12"/>
  <c r="Z206" i="12" s="1"/>
  <c r="AB206" i="12"/>
  <c r="AA206" i="12"/>
  <c r="V209" i="10" l="1"/>
  <c r="AI208" i="10"/>
  <c r="AK208" i="10" s="1"/>
  <c r="Z208" i="11"/>
  <c r="AE208" i="11"/>
  <c r="AF208" i="11" s="1"/>
  <c r="AG208" i="11" s="1"/>
  <c r="AH208" i="11" s="1"/>
  <c r="AE206" i="12"/>
  <c r="AC206" i="12"/>
  <c r="AJ209" i="10" l="1"/>
  <c r="X206" i="14"/>
  <c r="W209" i="10"/>
  <c r="AL208" i="10"/>
  <c r="AM208" i="10" s="1"/>
  <c r="AN208" i="10"/>
  <c r="V209" i="11"/>
  <c r="AI208" i="11"/>
  <c r="AK208" i="11" s="1"/>
  <c r="AF206" i="12"/>
  <c r="AG206" i="12" s="1"/>
  <c r="AH206" i="12" s="1"/>
  <c r="V207" i="12" s="1"/>
  <c r="X209" i="10" l="1"/>
  <c r="AA209" i="10"/>
  <c r="AC209" i="10" s="1"/>
  <c r="AB209" i="10"/>
  <c r="Y209" i="10"/>
  <c r="AD209" i="10"/>
  <c r="AN208" i="11"/>
  <c r="AL208" i="11"/>
  <c r="AM208" i="11" s="1"/>
  <c r="AJ209" i="11"/>
  <c r="Y206" i="14"/>
  <c r="W209" i="11"/>
  <c r="AI206" i="12"/>
  <c r="AK206" i="12" s="1"/>
  <c r="AJ207" i="12"/>
  <c r="Z204" i="14"/>
  <c r="W207" i="12"/>
  <c r="Z209" i="10" l="1"/>
  <c r="AE209" i="10" s="1"/>
  <c r="AF209" i="10" s="1"/>
  <c r="AG209" i="10" s="1"/>
  <c r="AH209" i="10" s="1"/>
  <c r="AD209" i="11"/>
  <c r="X209" i="11"/>
  <c r="AA209" i="11"/>
  <c r="AC209" i="11" s="1"/>
  <c r="Y209" i="11"/>
  <c r="AB209" i="11"/>
  <c r="AL206" i="12"/>
  <c r="AM206" i="12" s="1"/>
  <c r="Y207" i="12"/>
  <c r="AD207" i="12"/>
  <c r="X207" i="12"/>
  <c r="AA207" i="12"/>
  <c r="AB207" i="12"/>
  <c r="V210" i="10" l="1"/>
  <c r="AI209" i="10"/>
  <c r="AK209" i="10" s="1"/>
  <c r="Z209" i="11"/>
  <c r="AE209" i="11" s="1"/>
  <c r="AF209" i="11" s="1"/>
  <c r="AG209" i="11" s="1"/>
  <c r="AH209" i="11" s="1"/>
  <c r="AC207" i="12"/>
  <c r="Z207" i="12"/>
  <c r="AE207" i="12" s="1"/>
  <c r="AF207" i="12" s="1"/>
  <c r="AG207" i="12" s="1"/>
  <c r="AH207" i="12" s="1"/>
  <c r="V208" i="12" s="1"/>
  <c r="AN209" i="10" l="1"/>
  <c r="AL209" i="10"/>
  <c r="AM209" i="10" s="1"/>
  <c r="AJ210" i="10"/>
  <c r="X207" i="14"/>
  <c r="W210" i="10"/>
  <c r="V210" i="11"/>
  <c r="AI209" i="11"/>
  <c r="AK209" i="11" s="1"/>
  <c r="AI207" i="12"/>
  <c r="AK207" i="12" s="1"/>
  <c r="X210" i="10" l="1"/>
  <c r="AD210" i="10"/>
  <c r="AA210" i="10"/>
  <c r="Y210" i="10"/>
  <c r="Z210" i="10" s="1"/>
  <c r="AE210" i="10" s="1"/>
  <c r="AB210" i="10"/>
  <c r="AN209" i="11"/>
  <c r="AL209" i="11"/>
  <c r="AM209" i="11" s="1"/>
  <c r="AJ210" i="11"/>
  <c r="W210" i="11"/>
  <c r="Y207" i="14"/>
  <c r="AL207" i="12"/>
  <c r="AM207" i="12" s="1"/>
  <c r="AJ208" i="12"/>
  <c r="Z205" i="14"/>
  <c r="W208" i="12"/>
  <c r="AC210" i="10" l="1"/>
  <c r="AF210" i="10"/>
  <c r="AG210" i="10" s="1"/>
  <c r="AH210" i="10" s="1"/>
  <c r="AB210" i="11"/>
  <c r="X210" i="11"/>
  <c r="AA210" i="11"/>
  <c r="AC210" i="11" s="1"/>
  <c r="AD210" i="11"/>
  <c r="Y210" i="11"/>
  <c r="AA208" i="12"/>
  <c r="AB208" i="12"/>
  <c r="X208" i="12"/>
  <c r="Y208" i="12"/>
  <c r="Z208" i="12" s="1"/>
  <c r="AD208" i="12"/>
  <c r="V211" i="10" l="1"/>
  <c r="AI210" i="10"/>
  <c r="AK210" i="10" s="1"/>
  <c r="Z210" i="11"/>
  <c r="AE210" i="11" s="1"/>
  <c r="AF210" i="11" s="1"/>
  <c r="AG210" i="11" s="1"/>
  <c r="AH210" i="11" s="1"/>
  <c r="AE208" i="12"/>
  <c r="AC208" i="12"/>
  <c r="AN210" i="10" l="1"/>
  <c r="AL210" i="10"/>
  <c r="AM210" i="10" s="1"/>
  <c r="X208" i="14"/>
  <c r="AJ211" i="10"/>
  <c r="W211" i="10"/>
  <c r="V211" i="11"/>
  <c r="AI210" i="11"/>
  <c r="AK210" i="11" s="1"/>
  <c r="AF208" i="12"/>
  <c r="AG208" i="12" s="1"/>
  <c r="AH208" i="12" s="1"/>
  <c r="V209" i="12" s="1"/>
  <c r="AB211" i="10" l="1"/>
  <c r="AD211" i="10"/>
  <c r="AA211" i="10"/>
  <c r="AC211" i="10" s="1"/>
  <c r="X211" i="10"/>
  <c r="Y211" i="10"/>
  <c r="AN210" i="11"/>
  <c r="AL210" i="11"/>
  <c r="AM210" i="11" s="1"/>
  <c r="AJ211" i="11"/>
  <c r="Y208" i="14"/>
  <c r="W211" i="11"/>
  <c r="AI208" i="12"/>
  <c r="AK208" i="12" s="1"/>
  <c r="AE211" i="10" l="1"/>
  <c r="AF211" i="10" s="1"/>
  <c r="AG211" i="10" s="1"/>
  <c r="AH211" i="10" s="1"/>
  <c r="Z211" i="10"/>
  <c r="AA211" i="11"/>
  <c r="AB211" i="11"/>
  <c r="X211" i="11"/>
  <c r="AD211" i="11"/>
  <c r="Y211" i="11"/>
  <c r="AL208" i="12"/>
  <c r="AM208" i="12" s="1"/>
  <c r="Z206" i="14"/>
  <c r="AJ209" i="12"/>
  <c r="W209" i="12"/>
  <c r="V212" i="10" l="1"/>
  <c r="AI211" i="10"/>
  <c r="AK211" i="10" s="1"/>
  <c r="AC211" i="11"/>
  <c r="Z211" i="11"/>
  <c r="AE211" i="11"/>
  <c r="Y209" i="12"/>
  <c r="AB209" i="12"/>
  <c r="X209" i="12"/>
  <c r="AD209" i="12"/>
  <c r="AA209" i="12"/>
  <c r="AN211" i="10" l="1"/>
  <c r="AL211" i="10"/>
  <c r="AM211" i="10" s="1"/>
  <c r="AJ212" i="10"/>
  <c r="X209" i="14"/>
  <c r="W212" i="10"/>
  <c r="AF211" i="11"/>
  <c r="AG211" i="11" s="1"/>
  <c r="AH211" i="11" s="1"/>
  <c r="AC209" i="12"/>
  <c r="Z209" i="12"/>
  <c r="AE209" i="12" s="1"/>
  <c r="X212" i="10" l="1"/>
  <c r="AB212" i="10"/>
  <c r="Y212" i="10"/>
  <c r="Z212" i="10" s="1"/>
  <c r="AE212" i="10" s="1"/>
  <c r="AD212" i="10"/>
  <c r="AA212" i="10"/>
  <c r="V212" i="11"/>
  <c r="AI211" i="11"/>
  <c r="AK211" i="11" s="1"/>
  <c r="AF209" i="12"/>
  <c r="AG209" i="12" s="1"/>
  <c r="AH209" i="12" s="1"/>
  <c r="V210" i="12" s="1"/>
  <c r="AF212" i="10" l="1"/>
  <c r="AG212" i="10" s="1"/>
  <c r="AH212" i="10" s="1"/>
  <c r="AC212" i="10"/>
  <c r="AL211" i="11"/>
  <c r="AM211" i="11" s="1"/>
  <c r="AN211" i="11"/>
  <c r="AJ212" i="11"/>
  <c r="W212" i="11"/>
  <c r="Y209" i="14"/>
  <c r="AI209" i="12"/>
  <c r="AK209" i="12" s="1"/>
  <c r="AJ210" i="12"/>
  <c r="W210" i="12"/>
  <c r="Z207" i="14"/>
  <c r="V213" i="10" l="1"/>
  <c r="AI212" i="10"/>
  <c r="AK212" i="10" s="1"/>
  <c r="AD212" i="11"/>
  <c r="Y212" i="11"/>
  <c r="AA212" i="11"/>
  <c r="AC212" i="11" s="1"/>
  <c r="X212" i="11"/>
  <c r="AB212" i="11"/>
  <c r="AL209" i="12"/>
  <c r="AM209" i="12" s="1"/>
  <c r="AA210" i="12"/>
  <c r="AB210" i="12"/>
  <c r="X210" i="12"/>
  <c r="Y210" i="12"/>
  <c r="AD210" i="12"/>
  <c r="AL212" i="10" l="1"/>
  <c r="AM212" i="10" s="1"/>
  <c r="AN212" i="10"/>
  <c r="AJ213" i="10"/>
  <c r="X210" i="14"/>
  <c r="W213" i="10"/>
  <c r="Z212" i="11"/>
  <c r="AE212" i="11" s="1"/>
  <c r="AF212" i="11" s="1"/>
  <c r="AG212" i="11" s="1"/>
  <c r="AH212" i="11" s="1"/>
  <c r="Z210" i="12"/>
  <c r="AE210" i="12"/>
  <c r="AC210" i="12"/>
  <c r="Y213" i="10" l="1"/>
  <c r="AA213" i="10"/>
  <c r="AB213" i="10"/>
  <c r="AD213" i="10"/>
  <c r="X213" i="10"/>
  <c r="V213" i="11"/>
  <c r="AI212" i="11"/>
  <c r="AK212" i="11" s="1"/>
  <c r="AF210" i="12"/>
  <c r="AG210" i="12" s="1"/>
  <c r="AH210" i="12" s="1"/>
  <c r="V211" i="12" s="1"/>
  <c r="AC213" i="10" l="1"/>
  <c r="Z213" i="10"/>
  <c r="AE213" i="10" s="1"/>
  <c r="AF213" i="10" s="1"/>
  <c r="AG213" i="10" s="1"/>
  <c r="AH213" i="10" s="1"/>
  <c r="AL212" i="11"/>
  <c r="AM212" i="11" s="1"/>
  <c r="AN212" i="11"/>
  <c r="AJ213" i="11"/>
  <c r="W213" i="11"/>
  <c r="Y210" i="14"/>
  <c r="AI210" i="12"/>
  <c r="AK210" i="12" s="1"/>
  <c r="AJ211" i="12"/>
  <c r="W211" i="12"/>
  <c r="Z208" i="14"/>
  <c r="V214" i="10" l="1"/>
  <c r="AI213" i="10"/>
  <c r="AK213" i="10" s="1"/>
  <c r="AD213" i="11"/>
  <c r="X213" i="11"/>
  <c r="AA213" i="11"/>
  <c r="Y213" i="11"/>
  <c r="AB213" i="11"/>
  <c r="AL210" i="12"/>
  <c r="AM210" i="12" s="1"/>
  <c r="AB211" i="12"/>
  <c r="AA211" i="12"/>
  <c r="Y211" i="12"/>
  <c r="AD211" i="12"/>
  <c r="X211" i="12"/>
  <c r="AN213" i="10" l="1"/>
  <c r="AL213" i="10"/>
  <c r="AM213" i="10" s="1"/>
  <c r="AJ214" i="10"/>
  <c r="W214" i="10"/>
  <c r="X211" i="14"/>
  <c r="AC213" i="11"/>
  <c r="Z213" i="11"/>
  <c r="AE213" i="11" s="1"/>
  <c r="AF213" i="11" s="1"/>
  <c r="AG213" i="11" s="1"/>
  <c r="AH213" i="11" s="1"/>
  <c r="AC211" i="12"/>
  <c r="Z211" i="12"/>
  <c r="AE211" i="12" s="1"/>
  <c r="X214" i="10" l="1"/>
  <c r="AB214" i="10"/>
  <c r="AD214" i="10"/>
  <c r="Y214" i="10"/>
  <c r="AA214" i="10"/>
  <c r="AC214" i="10" s="1"/>
  <c r="V214" i="11"/>
  <c r="AI213" i="11"/>
  <c r="AK213" i="11" s="1"/>
  <c r="AF211" i="12"/>
  <c r="AG211" i="12" s="1"/>
  <c r="AH211" i="12" s="1"/>
  <c r="V212" i="12" s="1"/>
  <c r="Z214" i="10" l="1"/>
  <c r="AE214" i="10" s="1"/>
  <c r="AF214" i="10" s="1"/>
  <c r="AG214" i="10" s="1"/>
  <c r="AH214" i="10" s="1"/>
  <c r="AN213" i="11"/>
  <c r="AL213" i="11"/>
  <c r="AM213" i="11" s="1"/>
  <c r="AJ214" i="11"/>
  <c r="Y211" i="14"/>
  <c r="W214" i="11"/>
  <c r="AI211" i="12"/>
  <c r="AK211" i="12" s="1"/>
  <c r="AJ212" i="12"/>
  <c r="W212" i="12"/>
  <c r="Z209" i="14"/>
  <c r="V215" i="10" l="1"/>
  <c r="AI214" i="10"/>
  <c r="AK214" i="10" s="1"/>
  <c r="Y214" i="11"/>
  <c r="AB214" i="11"/>
  <c r="X214" i="11"/>
  <c r="AD214" i="11"/>
  <c r="AA214" i="11"/>
  <c r="AL211" i="12"/>
  <c r="AM211" i="12" s="1"/>
  <c r="AD212" i="12"/>
  <c r="AA212" i="12"/>
  <c r="Y212" i="12"/>
  <c r="X212" i="12"/>
  <c r="AB212" i="12"/>
  <c r="AN214" i="10" l="1"/>
  <c r="AL214" i="10"/>
  <c r="AM214" i="10" s="1"/>
  <c r="X212" i="14"/>
  <c r="AJ215" i="10"/>
  <c r="W215" i="10"/>
  <c r="Z214" i="11"/>
  <c r="AC214" i="11"/>
  <c r="AE214" i="11"/>
  <c r="AF214" i="11" s="1"/>
  <c r="AG214" i="11" s="1"/>
  <c r="AH214" i="11" s="1"/>
  <c r="Z212" i="12"/>
  <c r="AE212" i="12" s="1"/>
  <c r="AC212" i="12"/>
  <c r="AB215" i="10" l="1"/>
  <c r="Y215" i="10"/>
  <c r="Z215" i="10" s="1"/>
  <c r="AD215" i="10"/>
  <c r="AE215" i="10" s="1"/>
  <c r="AF215" i="10" s="1"/>
  <c r="AG215" i="10" s="1"/>
  <c r="AH215" i="10" s="1"/>
  <c r="AA215" i="10"/>
  <c r="AC215" i="10" s="1"/>
  <c r="X215" i="10"/>
  <c r="V215" i="11"/>
  <c r="AI214" i="11"/>
  <c r="AK214" i="11" s="1"/>
  <c r="AF212" i="12"/>
  <c r="AG212" i="12" s="1"/>
  <c r="AH212" i="12" s="1"/>
  <c r="V213" i="12" s="1"/>
  <c r="V216" i="10" l="1"/>
  <c r="AI215" i="10"/>
  <c r="AK215" i="10" s="1"/>
  <c r="AL214" i="11"/>
  <c r="AM214" i="11" s="1"/>
  <c r="AN214" i="11"/>
  <c r="AJ215" i="11"/>
  <c r="Y212" i="14"/>
  <c r="W215" i="11"/>
  <c r="AI212" i="12"/>
  <c r="AK212" i="12" s="1"/>
  <c r="AN215" i="10" l="1"/>
  <c r="AL215" i="10"/>
  <c r="AM215" i="10" s="1"/>
  <c r="X213" i="14"/>
  <c r="AJ216" i="10"/>
  <c r="W216" i="10"/>
  <c r="Y215" i="11"/>
  <c r="X215" i="11"/>
  <c r="AA215" i="11"/>
  <c r="AC215" i="11" s="1"/>
  <c r="AB215" i="11"/>
  <c r="AD215" i="11"/>
  <c r="AL212" i="12"/>
  <c r="AM212" i="12" s="1"/>
  <c r="AJ213" i="12"/>
  <c r="W213" i="12"/>
  <c r="Z210" i="14"/>
  <c r="Y216" i="10" l="1"/>
  <c r="AB216" i="10"/>
  <c r="AD216" i="10"/>
  <c r="X216" i="10"/>
  <c r="AA216" i="10"/>
  <c r="Z215" i="11"/>
  <c r="AE215" i="11" s="1"/>
  <c r="AF215" i="11" s="1"/>
  <c r="AG215" i="11" s="1"/>
  <c r="AH215" i="11" s="1"/>
  <c r="AA213" i="12"/>
  <c r="X213" i="12"/>
  <c r="AD213" i="12"/>
  <c r="Y213" i="12"/>
  <c r="Z213" i="12" s="1"/>
  <c r="AB213" i="12"/>
  <c r="AC216" i="10" l="1"/>
  <c r="Z216" i="10"/>
  <c r="AE216" i="10" s="1"/>
  <c r="AF216" i="10" s="1"/>
  <c r="AG216" i="10" s="1"/>
  <c r="AH216" i="10" s="1"/>
  <c r="V216" i="11"/>
  <c r="AI215" i="11"/>
  <c r="AK215" i="11" s="1"/>
  <c r="AE213" i="12"/>
  <c r="AC213" i="12"/>
  <c r="V217" i="10" l="1"/>
  <c r="AI216" i="10"/>
  <c r="AK216" i="10" s="1"/>
  <c r="AL215" i="11"/>
  <c r="AM215" i="11" s="1"/>
  <c r="AN215" i="11"/>
  <c r="AJ216" i="11"/>
  <c r="W216" i="11"/>
  <c r="Y213" i="14"/>
  <c r="AF213" i="12"/>
  <c r="AG213" i="12" s="1"/>
  <c r="AH213" i="12" s="1"/>
  <c r="V214" i="12" s="1"/>
  <c r="X214" i="14" l="1"/>
  <c r="AJ217" i="10"/>
  <c r="W217" i="10"/>
  <c r="AL216" i="10"/>
  <c r="AM216" i="10" s="1"/>
  <c r="AN216" i="10"/>
  <c r="X216" i="11"/>
  <c r="AD216" i="11"/>
  <c r="Y216" i="11"/>
  <c r="Z216" i="11" s="1"/>
  <c r="AB216" i="11"/>
  <c r="AA216" i="11"/>
  <c r="AI213" i="12"/>
  <c r="AK213" i="12" s="1"/>
  <c r="AJ214" i="12"/>
  <c r="W214" i="12"/>
  <c r="Z211" i="14"/>
  <c r="AD217" i="10" l="1"/>
  <c r="X217" i="10"/>
  <c r="AB217" i="10"/>
  <c r="AA217" i="10"/>
  <c r="AC217" i="10" s="1"/>
  <c r="Y217" i="10"/>
  <c r="Z217" i="10" s="1"/>
  <c r="AE217" i="10" s="1"/>
  <c r="AE216" i="11"/>
  <c r="AC216" i="11"/>
  <c r="AL213" i="12"/>
  <c r="AM213" i="12" s="1"/>
  <c r="AA214" i="12"/>
  <c r="Y214" i="12"/>
  <c r="AD214" i="12"/>
  <c r="AB214" i="12"/>
  <c r="X214" i="12"/>
  <c r="AF217" i="10" l="1"/>
  <c r="AG217" i="10" s="1"/>
  <c r="AH217" i="10" s="1"/>
  <c r="AF216" i="11"/>
  <c r="AG216" i="11" s="1"/>
  <c r="AH216" i="11" s="1"/>
  <c r="V217" i="11" s="1"/>
  <c r="Z214" i="12"/>
  <c r="AE214" i="12"/>
  <c r="AC214" i="12"/>
  <c r="V218" i="10" l="1"/>
  <c r="AI217" i="10"/>
  <c r="AK217" i="10" s="1"/>
  <c r="AI216" i="11"/>
  <c r="AK216" i="11" s="1"/>
  <c r="AN216" i="11"/>
  <c r="AL216" i="11"/>
  <c r="AM216" i="11" s="1"/>
  <c r="AJ217" i="11"/>
  <c r="W217" i="11"/>
  <c r="Y214" i="14"/>
  <c r="AF214" i="12"/>
  <c r="AG214" i="12" s="1"/>
  <c r="AH214" i="12" s="1"/>
  <c r="V215" i="12" s="1"/>
  <c r="AL217" i="10" l="1"/>
  <c r="AM217" i="10" s="1"/>
  <c r="AN217" i="10"/>
  <c r="AJ218" i="10"/>
  <c r="W218" i="10"/>
  <c r="X215" i="14"/>
  <c r="AB217" i="11"/>
  <c r="Y217" i="11"/>
  <c r="Z217" i="11" s="1"/>
  <c r="AD217" i="11"/>
  <c r="AA217" i="11"/>
  <c r="AC217" i="11" s="1"/>
  <c r="X217" i="11"/>
  <c r="AI214" i="12"/>
  <c r="AK214" i="12" s="1"/>
  <c r="AJ215" i="12"/>
  <c r="W215" i="12"/>
  <c r="Z212" i="14"/>
  <c r="X218" i="10" l="1"/>
  <c r="Y218" i="10"/>
  <c r="Z218" i="10" s="1"/>
  <c r="AD218" i="10"/>
  <c r="AB218" i="10"/>
  <c r="AA218" i="10"/>
  <c r="AE217" i="11"/>
  <c r="AF217" i="11" s="1"/>
  <c r="AG217" i="11" s="1"/>
  <c r="AH217" i="11" s="1"/>
  <c r="AL214" i="12"/>
  <c r="AM214" i="12" s="1"/>
  <c r="AD215" i="12"/>
  <c r="AB215" i="12"/>
  <c r="Y215" i="12"/>
  <c r="AA215" i="12"/>
  <c r="X215" i="12"/>
  <c r="AE218" i="10" l="1"/>
  <c r="AF218" i="10" s="1"/>
  <c r="AG218" i="10" s="1"/>
  <c r="AH218" i="10" s="1"/>
  <c r="AC218" i="10"/>
  <c r="V218" i="11"/>
  <c r="AI217" i="11"/>
  <c r="AK217" i="11" s="1"/>
  <c r="Z215" i="12"/>
  <c r="AC215" i="12"/>
  <c r="AE215" i="12"/>
  <c r="V219" i="10" l="1"/>
  <c r="AI218" i="10"/>
  <c r="AK218" i="10" s="1"/>
  <c r="AN217" i="11"/>
  <c r="AL217" i="11"/>
  <c r="AM217" i="11" s="1"/>
  <c r="AJ218" i="11"/>
  <c r="W218" i="11"/>
  <c r="Y215" i="14"/>
  <c r="AF215" i="12"/>
  <c r="AG215" i="12" s="1"/>
  <c r="AH215" i="12" s="1"/>
  <c r="V216" i="12" s="1"/>
  <c r="AN218" i="10" l="1"/>
  <c r="AL218" i="10"/>
  <c r="AM218" i="10" s="1"/>
  <c r="AJ219" i="10"/>
  <c r="W219" i="10"/>
  <c r="X216" i="14"/>
  <c r="Y218" i="11"/>
  <c r="AD218" i="11"/>
  <c r="AA218" i="11"/>
  <c r="AB218" i="11"/>
  <c r="X218" i="11"/>
  <c r="AI215" i="12"/>
  <c r="AK215" i="12" s="1"/>
  <c r="AJ216" i="12"/>
  <c r="W216" i="12"/>
  <c r="Z213" i="14"/>
  <c r="Y219" i="10" l="1"/>
  <c r="AA219" i="10"/>
  <c r="AC219" i="10" s="1"/>
  <c r="AD219" i="10"/>
  <c r="X219" i="10"/>
  <c r="AB219" i="10"/>
  <c r="AC218" i="11"/>
  <c r="Z218" i="11"/>
  <c r="AE218" i="11" s="1"/>
  <c r="AF218" i="11" s="1"/>
  <c r="AG218" i="11" s="1"/>
  <c r="AH218" i="11" s="1"/>
  <c r="AL215" i="12"/>
  <c r="AM215" i="12" s="1"/>
  <c r="X216" i="12"/>
  <c r="AA216" i="12"/>
  <c r="AD216" i="12"/>
  <c r="Y216" i="12"/>
  <c r="AB216" i="12"/>
  <c r="Z219" i="10" l="1"/>
  <c r="AE219" i="10" s="1"/>
  <c r="AF219" i="10" s="1"/>
  <c r="AG219" i="10" s="1"/>
  <c r="AH219" i="10" s="1"/>
  <c r="V219" i="11"/>
  <c r="AI218" i="11"/>
  <c r="AK218" i="11" s="1"/>
  <c r="Z216" i="12"/>
  <c r="AE216" i="12" s="1"/>
  <c r="AC216" i="12"/>
  <c r="AF216" i="12" s="1"/>
  <c r="AG216" i="12" s="1"/>
  <c r="AH216" i="12" s="1"/>
  <c r="V217" i="12" s="1"/>
  <c r="V220" i="10" l="1"/>
  <c r="AI219" i="10"/>
  <c r="AK219" i="10" s="1"/>
  <c r="AN218" i="11"/>
  <c r="AL218" i="11"/>
  <c r="AM218" i="11" s="1"/>
  <c r="AJ219" i="11"/>
  <c r="Y216" i="14"/>
  <c r="W219" i="11"/>
  <c r="AI216" i="12"/>
  <c r="AK216" i="12" s="1"/>
  <c r="AJ220" i="10" l="1"/>
  <c r="W220" i="10"/>
  <c r="X217" i="14"/>
  <c r="AL219" i="10"/>
  <c r="AM219" i="10" s="1"/>
  <c r="AN219" i="10"/>
  <c r="AB219" i="11"/>
  <c r="AD219" i="11"/>
  <c r="X219" i="11"/>
  <c r="Y219" i="11"/>
  <c r="AA219" i="11"/>
  <c r="AL216" i="12"/>
  <c r="AM216" i="12" s="1"/>
  <c r="W217" i="12"/>
  <c r="AJ217" i="12"/>
  <c r="Z214" i="14"/>
  <c r="AB220" i="10" l="1"/>
  <c r="X220" i="10"/>
  <c r="Y220" i="10"/>
  <c r="Z220" i="10" s="1"/>
  <c r="AE220" i="10" s="1"/>
  <c r="AD220" i="10"/>
  <c r="AA220" i="10"/>
  <c r="AC219" i="11"/>
  <c r="Z219" i="11"/>
  <c r="AE219" i="11" s="1"/>
  <c r="AF219" i="11" s="1"/>
  <c r="AG219" i="11" s="1"/>
  <c r="AH219" i="11" s="1"/>
  <c r="X217" i="12"/>
  <c r="AD217" i="12"/>
  <c r="AB217" i="12"/>
  <c r="AA217" i="12"/>
  <c r="Y217" i="12"/>
  <c r="Z217" i="12" s="1"/>
  <c r="AC220" i="10" l="1"/>
  <c r="AF220" i="10" s="1"/>
  <c r="AG220" i="10" s="1"/>
  <c r="AH220" i="10" s="1"/>
  <c r="V220" i="11"/>
  <c r="AI219" i="11"/>
  <c r="AK219" i="11" s="1"/>
  <c r="AE217" i="12"/>
  <c r="AC217" i="12"/>
  <c r="AF217" i="12" s="1"/>
  <c r="AG217" i="12" s="1"/>
  <c r="AH217" i="12" s="1"/>
  <c r="V218" i="12" s="1"/>
  <c r="V221" i="10" l="1"/>
  <c r="AI220" i="10"/>
  <c r="AK220" i="10" s="1"/>
  <c r="AL219" i="11"/>
  <c r="AM219" i="11" s="1"/>
  <c r="AN219" i="11"/>
  <c r="AJ220" i="11"/>
  <c r="Y217" i="14"/>
  <c r="W220" i="11"/>
  <c r="AI217" i="12"/>
  <c r="AK217" i="12" s="1"/>
  <c r="AL220" i="10" l="1"/>
  <c r="AM220" i="10" s="1"/>
  <c r="AN220" i="10"/>
  <c r="X218" i="14"/>
  <c r="AJ221" i="10"/>
  <c r="W221" i="10"/>
  <c r="Y220" i="11"/>
  <c r="AD220" i="11"/>
  <c r="AB220" i="11"/>
  <c r="AA220" i="11"/>
  <c r="X220" i="11"/>
  <c r="AL217" i="12"/>
  <c r="AM217" i="12" s="1"/>
  <c r="W218" i="12"/>
  <c r="AJ218" i="12"/>
  <c r="Z215" i="14"/>
  <c r="Y221" i="10" l="1"/>
  <c r="AB221" i="10"/>
  <c r="AD221" i="10"/>
  <c r="AA221" i="10"/>
  <c r="X221" i="10"/>
  <c r="Z220" i="11"/>
  <c r="AE220" i="11" s="1"/>
  <c r="AC220" i="11"/>
  <c r="AA218" i="12"/>
  <c r="X218" i="12"/>
  <c r="AB218" i="12"/>
  <c r="AD218" i="12"/>
  <c r="Y218" i="12"/>
  <c r="AE221" i="10" l="1"/>
  <c r="AF221" i="10" s="1"/>
  <c r="AG221" i="10" s="1"/>
  <c r="AH221" i="10" s="1"/>
  <c r="Z221" i="10"/>
  <c r="AC221" i="10"/>
  <c r="AF220" i="11"/>
  <c r="AG220" i="11" s="1"/>
  <c r="AH220" i="11" s="1"/>
  <c r="V221" i="11"/>
  <c r="AI220" i="11"/>
  <c r="AK220" i="11" s="1"/>
  <c r="Z218" i="12"/>
  <c r="AE218" i="12" s="1"/>
  <c r="AC218" i="12"/>
  <c r="AI221" i="10" l="1"/>
  <c r="AK221" i="10" s="1"/>
  <c r="V222" i="10"/>
  <c r="AN220" i="11"/>
  <c r="AL220" i="11"/>
  <c r="AM220" i="11" s="1"/>
  <c r="AJ221" i="11"/>
  <c r="W221" i="11"/>
  <c r="Y218" i="14"/>
  <c r="AF218" i="12"/>
  <c r="AG218" i="12" s="1"/>
  <c r="AH218" i="12" s="1"/>
  <c r="V219" i="12" s="1"/>
  <c r="X219" i="14" l="1"/>
  <c r="AJ222" i="10"/>
  <c r="W222" i="10"/>
  <c r="AN221" i="10"/>
  <c r="AL221" i="10"/>
  <c r="AM221" i="10" s="1"/>
  <c r="AD221" i="11"/>
  <c r="AB221" i="11"/>
  <c r="Y221" i="11"/>
  <c r="Z221" i="11" s="1"/>
  <c r="AE221" i="11" s="1"/>
  <c r="X221" i="11"/>
  <c r="AA221" i="11"/>
  <c r="AI218" i="12"/>
  <c r="AK218" i="12" s="1"/>
  <c r="AJ219" i="12"/>
  <c r="Z216" i="14"/>
  <c r="W219" i="12"/>
  <c r="Y222" i="10" l="1"/>
  <c r="AB222" i="10"/>
  <c r="AA222" i="10"/>
  <c r="AC222" i="10" s="1"/>
  <c r="X222" i="10"/>
  <c r="AD222" i="10"/>
  <c r="AC221" i="11"/>
  <c r="AF221" i="11" s="1"/>
  <c r="AG221" i="11" s="1"/>
  <c r="AH221" i="11" s="1"/>
  <c r="AL218" i="12"/>
  <c r="AM218" i="12" s="1"/>
  <c r="AA219" i="12"/>
  <c r="Y219" i="12"/>
  <c r="X219" i="12"/>
  <c r="AB219" i="12"/>
  <c r="AD219" i="12"/>
  <c r="AE222" i="10" l="1"/>
  <c r="AF222" i="10" s="1"/>
  <c r="AG222" i="10" s="1"/>
  <c r="AH222" i="10" s="1"/>
  <c r="Z222" i="10"/>
  <c r="V222" i="11"/>
  <c r="AI221" i="11"/>
  <c r="AK221" i="11" s="1"/>
  <c r="Z219" i="12"/>
  <c r="AE219" i="12" s="1"/>
  <c r="AC219" i="12"/>
  <c r="V223" i="10" l="1"/>
  <c r="AI222" i="10"/>
  <c r="AK222" i="10" s="1"/>
  <c r="AL221" i="11"/>
  <c r="AM221" i="11" s="1"/>
  <c r="AN221" i="11"/>
  <c r="AJ222" i="11"/>
  <c r="Y219" i="14"/>
  <c r="W222" i="11"/>
  <c r="AF219" i="12"/>
  <c r="AG219" i="12" s="1"/>
  <c r="AH219" i="12" s="1"/>
  <c r="V220" i="12" s="1"/>
  <c r="AN222" i="10" l="1"/>
  <c r="AL222" i="10"/>
  <c r="AM222" i="10" s="1"/>
  <c r="AJ223" i="10"/>
  <c r="W223" i="10"/>
  <c r="X220" i="14"/>
  <c r="X222" i="11"/>
  <c r="AA222" i="11"/>
  <c r="AD222" i="11"/>
  <c r="Y222" i="11"/>
  <c r="AB222" i="11"/>
  <c r="AI219" i="12"/>
  <c r="AK219" i="12" s="1"/>
  <c r="AB223" i="10" l="1"/>
  <c r="AD223" i="10"/>
  <c r="AA223" i="10"/>
  <c r="AC223" i="10" s="1"/>
  <c r="X223" i="10"/>
  <c r="Y223" i="10"/>
  <c r="AC222" i="11"/>
  <c r="Z222" i="11"/>
  <c r="AE222" i="11" s="1"/>
  <c r="AF222" i="11" s="1"/>
  <c r="AG222" i="11" s="1"/>
  <c r="AH222" i="11" s="1"/>
  <c r="AL219" i="12"/>
  <c r="AM219" i="12" s="1"/>
  <c r="W220" i="12"/>
  <c r="AJ220" i="12"/>
  <c r="Z217" i="14"/>
  <c r="Z223" i="10" l="1"/>
  <c r="AE223" i="10" s="1"/>
  <c r="AF223" i="10" s="1"/>
  <c r="AG223" i="10" s="1"/>
  <c r="AH223" i="10" s="1"/>
  <c r="V223" i="11"/>
  <c r="AI222" i="11"/>
  <c r="AK222" i="11" s="1"/>
  <c r="AB220" i="12"/>
  <c r="AD220" i="12"/>
  <c r="AA220" i="12"/>
  <c r="Y220" i="12"/>
  <c r="X220" i="12"/>
  <c r="V224" i="10" l="1"/>
  <c r="AI223" i="10"/>
  <c r="AK223" i="10" s="1"/>
  <c r="AL222" i="11"/>
  <c r="AM222" i="11" s="1"/>
  <c r="AN222" i="11"/>
  <c r="AJ223" i="11"/>
  <c r="Y220" i="14"/>
  <c r="W223" i="11"/>
  <c r="AC220" i="12"/>
  <c r="Z220" i="12"/>
  <c r="AE220" i="12" s="1"/>
  <c r="AN223" i="10" l="1"/>
  <c r="AL223" i="10"/>
  <c r="AM223" i="10" s="1"/>
  <c r="X221" i="14"/>
  <c r="AJ224" i="10"/>
  <c r="W224" i="10"/>
  <c r="AD223" i="11"/>
  <c r="Y223" i="11"/>
  <c r="Z223" i="11" s="1"/>
  <c r="AB223" i="11"/>
  <c r="AA223" i="11"/>
  <c r="X223" i="11"/>
  <c r="AF220" i="12"/>
  <c r="AG220" i="12" s="1"/>
  <c r="AH220" i="12" s="1"/>
  <c r="V221" i="12" s="1"/>
  <c r="AI220" i="12"/>
  <c r="AK220" i="12" s="1"/>
  <c r="X224" i="10" l="1"/>
  <c r="AA224" i="10"/>
  <c r="AD224" i="10"/>
  <c r="AE224" i="10" s="1"/>
  <c r="Y224" i="10"/>
  <c r="Z224" i="10" s="1"/>
  <c r="AB224" i="10"/>
  <c r="AE223" i="11"/>
  <c r="AC223" i="11"/>
  <c r="AL220" i="12"/>
  <c r="AM220" i="12" s="1"/>
  <c r="AJ221" i="12"/>
  <c r="Z218" i="14"/>
  <c r="W221" i="12"/>
  <c r="AC224" i="10" l="1"/>
  <c r="AF224" i="10" s="1"/>
  <c r="AG224" i="10" s="1"/>
  <c r="AH224" i="10" s="1"/>
  <c r="AF223" i="11"/>
  <c r="AG223" i="11" s="1"/>
  <c r="AH223" i="11" s="1"/>
  <c r="AA221" i="12"/>
  <c r="AB221" i="12"/>
  <c r="Y221" i="12"/>
  <c r="Z221" i="12" s="1"/>
  <c r="AD221" i="12"/>
  <c r="X221" i="12"/>
  <c r="V225" i="10" l="1"/>
  <c r="AI224" i="10"/>
  <c r="AK224" i="10" s="1"/>
  <c r="V224" i="11"/>
  <c r="AI223" i="11"/>
  <c r="AK223" i="11" s="1"/>
  <c r="AE221" i="12"/>
  <c r="AC221" i="12"/>
  <c r="AF221" i="12" s="1"/>
  <c r="AG221" i="12" s="1"/>
  <c r="AH221" i="12" s="1"/>
  <c r="V222" i="12" s="1"/>
  <c r="AL224" i="10" l="1"/>
  <c r="AM224" i="10" s="1"/>
  <c r="AN224" i="10"/>
  <c r="AJ225" i="10"/>
  <c r="W225" i="10"/>
  <c r="X222" i="14"/>
  <c r="AL223" i="11"/>
  <c r="AM223" i="11" s="1"/>
  <c r="AN223" i="11"/>
  <c r="AJ224" i="11"/>
  <c r="W224" i="11"/>
  <c r="Y221" i="14"/>
  <c r="AI221" i="12"/>
  <c r="AK221" i="12" s="1"/>
  <c r="AB225" i="10" l="1"/>
  <c r="AA225" i="10"/>
  <c r="AC225" i="10" s="1"/>
  <c r="X225" i="10"/>
  <c r="Y225" i="10"/>
  <c r="AD225" i="10"/>
  <c r="AD224" i="11"/>
  <c r="AB224" i="11"/>
  <c r="AA224" i="11"/>
  <c r="Y224" i="11"/>
  <c r="Z224" i="11" s="1"/>
  <c r="AE224" i="11" s="1"/>
  <c r="X224" i="11"/>
  <c r="AL221" i="12"/>
  <c r="AM221" i="12" s="1"/>
  <c r="AJ222" i="12"/>
  <c r="Z219" i="14"/>
  <c r="W222" i="12"/>
  <c r="Z225" i="10" l="1"/>
  <c r="AE225" i="10" s="1"/>
  <c r="AF225" i="10" s="1"/>
  <c r="AG225" i="10" s="1"/>
  <c r="AH225" i="10" s="1"/>
  <c r="AC224" i="11"/>
  <c r="AF224" i="11" s="1"/>
  <c r="AG224" i="11" s="1"/>
  <c r="AH224" i="11" s="1"/>
  <c r="AB222" i="12"/>
  <c r="AA222" i="12"/>
  <c r="X222" i="12"/>
  <c r="Y222" i="12"/>
  <c r="Z222" i="12" s="1"/>
  <c r="AD222" i="12"/>
  <c r="V226" i="10" l="1"/>
  <c r="AI225" i="10"/>
  <c r="AK225" i="10" s="1"/>
  <c r="V225" i="11"/>
  <c r="AI224" i="11"/>
  <c r="AK224" i="11" s="1"/>
  <c r="AC222" i="12"/>
  <c r="AE222" i="12"/>
  <c r="AF222" i="12" s="1"/>
  <c r="AG222" i="12" s="1"/>
  <c r="AH222" i="12" s="1"/>
  <c r="V223" i="12" s="1"/>
  <c r="AL225" i="10" l="1"/>
  <c r="AM225" i="10" s="1"/>
  <c r="AN225" i="10"/>
  <c r="W226" i="10"/>
  <c r="AJ226" i="10"/>
  <c r="X223" i="14"/>
  <c r="AN224" i="11"/>
  <c r="AL224" i="11"/>
  <c r="AM224" i="11" s="1"/>
  <c r="W225" i="11"/>
  <c r="AJ225" i="11"/>
  <c r="Y222" i="14"/>
  <c r="AI222" i="12"/>
  <c r="AK222" i="12" s="1"/>
  <c r="X226" i="10" l="1"/>
  <c r="AA226" i="10"/>
  <c r="AB226" i="10"/>
  <c r="Y226" i="10"/>
  <c r="Z226" i="10" s="1"/>
  <c r="AE226" i="10" s="1"/>
  <c r="AD226" i="10"/>
  <c r="Y225" i="11"/>
  <c r="AA225" i="11"/>
  <c r="AB225" i="11"/>
  <c r="X225" i="11"/>
  <c r="AD225" i="11"/>
  <c r="AL222" i="12"/>
  <c r="AM222" i="12" s="1"/>
  <c r="AJ223" i="12"/>
  <c r="W223" i="12"/>
  <c r="Z220" i="14"/>
  <c r="AC226" i="10" l="1"/>
  <c r="AF226" i="10" s="1"/>
  <c r="AG226" i="10" s="1"/>
  <c r="AH226" i="10" s="1"/>
  <c r="Z225" i="11"/>
  <c r="AE225" i="11" s="1"/>
  <c r="AC225" i="11"/>
  <c r="AF225" i="11" s="1"/>
  <c r="AG225" i="11" s="1"/>
  <c r="AH225" i="11" s="1"/>
  <c r="AB223" i="12"/>
  <c r="AD223" i="12"/>
  <c r="Y223" i="12"/>
  <c r="AA223" i="12"/>
  <c r="X223" i="12"/>
  <c r="V227" i="10" l="1"/>
  <c r="AI226" i="10"/>
  <c r="AK226" i="10" s="1"/>
  <c r="V226" i="11"/>
  <c r="AI225" i="11"/>
  <c r="AK225" i="11" s="1"/>
  <c r="Z223" i="12"/>
  <c r="AE223" i="12" s="1"/>
  <c r="AC223" i="12"/>
  <c r="AN226" i="10" l="1"/>
  <c r="AL226" i="10"/>
  <c r="AM226" i="10" s="1"/>
  <c r="AJ227" i="10"/>
  <c r="X224" i="14"/>
  <c r="W227" i="10"/>
  <c r="AL225" i="11"/>
  <c r="AM225" i="11" s="1"/>
  <c r="AN225" i="11"/>
  <c r="AJ226" i="11"/>
  <c r="Y223" i="14"/>
  <c r="W226" i="11"/>
  <c r="AF223" i="12"/>
  <c r="AG223" i="12" s="1"/>
  <c r="AH223" i="12" s="1"/>
  <c r="V224" i="12" s="1"/>
  <c r="AA227" i="10" l="1"/>
  <c r="Y227" i="10"/>
  <c r="Z227" i="10" s="1"/>
  <c r="AE227" i="10" s="1"/>
  <c r="X227" i="10"/>
  <c r="AB227" i="10"/>
  <c r="AD227" i="10"/>
  <c r="AD226" i="11"/>
  <c r="AB226" i="11"/>
  <c r="AA226" i="11"/>
  <c r="Y226" i="11"/>
  <c r="X226" i="11"/>
  <c r="AI223" i="12"/>
  <c r="AK223" i="12" s="1"/>
  <c r="AJ224" i="12"/>
  <c r="Z221" i="14"/>
  <c r="W224" i="12"/>
  <c r="AF227" i="10" l="1"/>
  <c r="AG227" i="10" s="1"/>
  <c r="AH227" i="10" s="1"/>
  <c r="AC227" i="10"/>
  <c r="AC226" i="11"/>
  <c r="Z226" i="11"/>
  <c r="AE226" i="11" s="1"/>
  <c r="AF226" i="11" s="1"/>
  <c r="AG226" i="11" s="1"/>
  <c r="AH226" i="11" s="1"/>
  <c r="AL223" i="12"/>
  <c r="AM223" i="12" s="1"/>
  <c r="AD224" i="12"/>
  <c r="AA224" i="12"/>
  <c r="AB224" i="12"/>
  <c r="X224" i="12"/>
  <c r="Y224" i="12"/>
  <c r="V228" i="10" l="1"/>
  <c r="AI227" i="10"/>
  <c r="AK227" i="10" s="1"/>
  <c r="V227" i="11"/>
  <c r="AI226" i="11"/>
  <c r="AK226" i="11" s="1"/>
  <c r="AC224" i="12"/>
  <c r="Z224" i="12"/>
  <c r="AE224" i="12"/>
  <c r="AN227" i="10" l="1"/>
  <c r="AL227" i="10"/>
  <c r="AM227" i="10" s="1"/>
  <c r="AJ228" i="10"/>
  <c r="X225" i="14"/>
  <c r="W228" i="10"/>
  <c r="AN226" i="11"/>
  <c r="AL226" i="11"/>
  <c r="AM226" i="11" s="1"/>
  <c r="AJ227" i="11"/>
  <c r="W227" i="11"/>
  <c r="Y224" i="14"/>
  <c r="AF224" i="12"/>
  <c r="AG224" i="12" s="1"/>
  <c r="AH224" i="12" s="1"/>
  <c r="V225" i="12" s="1"/>
  <c r="AD228" i="10" l="1"/>
  <c r="AB228" i="10"/>
  <c r="AA228" i="10"/>
  <c r="AC228" i="10" s="1"/>
  <c r="X228" i="10"/>
  <c r="Y228" i="10"/>
  <c r="Z228" i="10" s="1"/>
  <c r="AE228" i="10" s="1"/>
  <c r="Y227" i="11"/>
  <c r="AB227" i="11"/>
  <c r="AD227" i="11"/>
  <c r="X227" i="11"/>
  <c r="AA227" i="11"/>
  <c r="AI224" i="12"/>
  <c r="AK224" i="12" s="1"/>
  <c r="W225" i="12"/>
  <c r="AJ225" i="12"/>
  <c r="Z222" i="14"/>
  <c r="AF228" i="10" l="1"/>
  <c r="AG228" i="10" s="1"/>
  <c r="AH228" i="10" s="1"/>
  <c r="AC227" i="11"/>
  <c r="Z227" i="11"/>
  <c r="AE227" i="11" s="1"/>
  <c r="AF227" i="11" s="1"/>
  <c r="AG227" i="11" s="1"/>
  <c r="AH227" i="11" s="1"/>
  <c r="AL224" i="12"/>
  <c r="AM224" i="12" s="1"/>
  <c r="Y225" i="12"/>
  <c r="AB225" i="12"/>
  <c r="AD225" i="12"/>
  <c r="X225" i="12"/>
  <c r="AA225" i="12"/>
  <c r="V229" i="10" l="1"/>
  <c r="AI228" i="10"/>
  <c r="AK228" i="10" s="1"/>
  <c r="V228" i="11"/>
  <c r="AI227" i="11"/>
  <c r="AK227" i="11" s="1"/>
  <c r="Z225" i="12"/>
  <c r="AE225" i="12" s="1"/>
  <c r="AC225" i="12"/>
  <c r="AL228" i="10" l="1"/>
  <c r="AM228" i="10" s="1"/>
  <c r="AN228" i="10"/>
  <c r="AJ229" i="10"/>
  <c r="W229" i="10"/>
  <c r="X226" i="14"/>
  <c r="AL227" i="11"/>
  <c r="AM227" i="11" s="1"/>
  <c r="AN227" i="11"/>
  <c r="AJ228" i="11"/>
  <c r="Y225" i="14"/>
  <c r="W228" i="11"/>
  <c r="AF225" i="12"/>
  <c r="AG225" i="12" s="1"/>
  <c r="AH225" i="12" s="1"/>
  <c r="V226" i="12" s="1"/>
  <c r="X229" i="10" l="1"/>
  <c r="AA229" i="10"/>
  <c r="AB229" i="10"/>
  <c r="AD229" i="10"/>
  <c r="Y229" i="10"/>
  <c r="Z229" i="10" s="1"/>
  <c r="AE229" i="10" s="1"/>
  <c r="AA228" i="11"/>
  <c r="Y228" i="11"/>
  <c r="X228" i="11"/>
  <c r="AB228" i="11"/>
  <c r="AD228" i="11"/>
  <c r="AI225" i="12"/>
  <c r="AK225" i="12" s="1"/>
  <c r="AJ226" i="12"/>
  <c r="W226" i="12"/>
  <c r="Z223" i="14"/>
  <c r="AC229" i="10" l="1"/>
  <c r="AF229" i="10" s="1"/>
  <c r="AG229" i="10" s="1"/>
  <c r="AH229" i="10" s="1"/>
  <c r="Z228" i="11"/>
  <c r="AE228" i="11" s="1"/>
  <c r="AC228" i="11"/>
  <c r="AL225" i="12"/>
  <c r="AM225" i="12" s="1"/>
  <c r="AD226" i="12"/>
  <c r="Y226" i="12"/>
  <c r="AA226" i="12"/>
  <c r="AB226" i="12"/>
  <c r="X226" i="12"/>
  <c r="V230" i="10" l="1"/>
  <c r="AI229" i="10"/>
  <c r="AK229" i="10" s="1"/>
  <c r="AF228" i="11"/>
  <c r="AG228" i="11" s="1"/>
  <c r="AH228" i="11" s="1"/>
  <c r="Z226" i="12"/>
  <c r="AC226" i="12"/>
  <c r="AE226" i="12"/>
  <c r="AF226" i="12" s="1"/>
  <c r="AG226" i="12" s="1"/>
  <c r="AH226" i="12" s="1"/>
  <c r="V227" i="12" s="1"/>
  <c r="AN229" i="10" l="1"/>
  <c r="AL229" i="10"/>
  <c r="AM229" i="10" s="1"/>
  <c r="W230" i="10"/>
  <c r="AJ230" i="10"/>
  <c r="X227" i="14"/>
  <c r="AI228" i="11"/>
  <c r="AK228" i="11" s="1"/>
  <c r="V229" i="11"/>
  <c r="AI226" i="12"/>
  <c r="AK226" i="12" s="1"/>
  <c r="AA230" i="10" l="1"/>
  <c r="AD230" i="10"/>
  <c r="AB230" i="10"/>
  <c r="X230" i="10"/>
  <c r="Y230" i="10"/>
  <c r="AJ229" i="11"/>
  <c r="Y226" i="14"/>
  <c r="W229" i="11"/>
  <c r="AL228" i="11"/>
  <c r="AM228" i="11" s="1"/>
  <c r="AN228" i="11"/>
  <c r="AL226" i="12"/>
  <c r="AM226" i="12" s="1"/>
  <c r="AJ227" i="12"/>
  <c r="W227" i="12"/>
  <c r="Z224" i="14"/>
  <c r="Z230" i="10" l="1"/>
  <c r="AE230" i="10" s="1"/>
  <c r="AF230" i="10" s="1"/>
  <c r="AG230" i="10" s="1"/>
  <c r="AH230" i="10" s="1"/>
  <c r="AC230" i="10"/>
  <c r="X229" i="11"/>
  <c r="AB229" i="11"/>
  <c r="AA229" i="11"/>
  <c r="AC229" i="11" s="1"/>
  <c r="Y229" i="11"/>
  <c r="Z229" i="11" s="1"/>
  <c r="AE229" i="11" s="1"/>
  <c r="AF229" i="11" s="1"/>
  <c r="AG229" i="11" s="1"/>
  <c r="AH229" i="11" s="1"/>
  <c r="AD229" i="11"/>
  <c r="Y227" i="12"/>
  <c r="AA227" i="12"/>
  <c r="X227" i="12"/>
  <c r="AD227" i="12"/>
  <c r="AB227" i="12"/>
  <c r="V231" i="10" l="1"/>
  <c r="AI230" i="10"/>
  <c r="AK230" i="10" s="1"/>
  <c r="V230" i="11"/>
  <c r="AI229" i="11"/>
  <c r="AK229" i="11" s="1"/>
  <c r="Z227" i="12"/>
  <c r="AC227" i="12"/>
  <c r="AE227" i="12"/>
  <c r="AF227" i="12" s="1"/>
  <c r="AG227" i="12" s="1"/>
  <c r="AH227" i="12" s="1"/>
  <c r="V228" i="12" s="1"/>
  <c r="AN230" i="10" l="1"/>
  <c r="AL230" i="10"/>
  <c r="AM230" i="10" s="1"/>
  <c r="AJ231" i="10"/>
  <c r="X228" i="14"/>
  <c r="W231" i="10"/>
  <c r="AL229" i="11"/>
  <c r="AM229" i="11" s="1"/>
  <c r="AN229" i="11"/>
  <c r="AJ230" i="11"/>
  <c r="W230" i="11"/>
  <c r="Y227" i="14"/>
  <c r="AI227" i="12"/>
  <c r="AK227" i="12" s="1"/>
  <c r="Y231" i="10" l="1"/>
  <c r="AB231" i="10"/>
  <c r="AA231" i="10"/>
  <c r="AC231" i="10" s="1"/>
  <c r="X231" i="10"/>
  <c r="AD231" i="10"/>
  <c r="AD230" i="11"/>
  <c r="X230" i="11"/>
  <c r="AA230" i="11"/>
  <c r="Y230" i="11"/>
  <c r="Z230" i="11" s="1"/>
  <c r="AE230" i="11" s="1"/>
  <c r="AB230" i="11"/>
  <c r="AL227" i="12"/>
  <c r="AM227" i="12" s="1"/>
  <c r="AJ228" i="12"/>
  <c r="Z225" i="14"/>
  <c r="W228" i="12"/>
  <c r="Z231" i="10" l="1"/>
  <c r="AE231" i="10" s="1"/>
  <c r="AF231" i="10" s="1"/>
  <c r="AG231" i="10" s="1"/>
  <c r="AH231" i="10" s="1"/>
  <c r="AC230" i="11"/>
  <c r="AF230" i="11" s="1"/>
  <c r="AG230" i="11" s="1"/>
  <c r="AH230" i="11" s="1"/>
  <c r="AD228" i="12"/>
  <c r="X228" i="12"/>
  <c r="AB228" i="12"/>
  <c r="Y228" i="12"/>
  <c r="AA228" i="12"/>
  <c r="V232" i="10" l="1"/>
  <c r="AI231" i="10"/>
  <c r="AK231" i="10" s="1"/>
  <c r="V231" i="11"/>
  <c r="AI230" i="11"/>
  <c r="AK230" i="11" s="1"/>
  <c r="Z228" i="12"/>
  <c r="AE228" i="12" s="1"/>
  <c r="AC228" i="12"/>
  <c r="AF228" i="12" s="1"/>
  <c r="AG228" i="12" s="1"/>
  <c r="AH228" i="12" s="1"/>
  <c r="V229" i="12" s="1"/>
  <c r="AN231" i="10" l="1"/>
  <c r="AL231" i="10"/>
  <c r="AM231" i="10" s="1"/>
  <c r="AJ232" i="10"/>
  <c r="W232" i="10"/>
  <c r="X229" i="14"/>
  <c r="AN230" i="11"/>
  <c r="AL230" i="11"/>
  <c r="AM230" i="11" s="1"/>
  <c r="AJ231" i="11"/>
  <c r="Y228" i="14"/>
  <c r="W231" i="11"/>
  <c r="AI228" i="12"/>
  <c r="AK228" i="12" s="1"/>
  <c r="AB232" i="10" l="1"/>
  <c r="AA232" i="10"/>
  <c r="Y232" i="10"/>
  <c r="AD232" i="10"/>
  <c r="X232" i="10"/>
  <c r="AD231" i="11"/>
  <c r="Y231" i="11"/>
  <c r="X231" i="11"/>
  <c r="AB231" i="11"/>
  <c r="AA231" i="11"/>
  <c r="AL228" i="12"/>
  <c r="AM228" i="12" s="1"/>
  <c r="AJ229" i="12"/>
  <c r="W229" i="12"/>
  <c r="Z226" i="14"/>
  <c r="Z232" i="10" l="1"/>
  <c r="AE232" i="10" s="1"/>
  <c r="AC232" i="10"/>
  <c r="Z231" i="11"/>
  <c r="AE231" i="11" s="1"/>
  <c r="AC231" i="11"/>
  <c r="X229" i="12"/>
  <c r="AB229" i="12"/>
  <c r="Y229" i="12"/>
  <c r="AA229" i="12"/>
  <c r="AD229" i="12"/>
  <c r="AF232" i="10" l="1"/>
  <c r="AG232" i="10" s="1"/>
  <c r="AH232" i="10" s="1"/>
  <c r="AF231" i="11"/>
  <c r="AG231" i="11" s="1"/>
  <c r="AH231" i="11" s="1"/>
  <c r="AC229" i="12"/>
  <c r="Z229" i="12"/>
  <c r="AE229" i="12"/>
  <c r="V233" i="10" l="1"/>
  <c r="AI232" i="10"/>
  <c r="AK232" i="10" s="1"/>
  <c r="AI231" i="11"/>
  <c r="AK231" i="11" s="1"/>
  <c r="V232" i="11"/>
  <c r="AF229" i="12"/>
  <c r="AG229" i="12" s="1"/>
  <c r="AH229" i="12" s="1"/>
  <c r="V230" i="12" s="1"/>
  <c r="AJ233" i="10" l="1"/>
  <c r="W233" i="10"/>
  <c r="X230" i="14"/>
  <c r="AL232" i="10"/>
  <c r="AM232" i="10" s="1"/>
  <c r="AN232" i="10"/>
  <c r="W232" i="11"/>
  <c r="AJ232" i="11"/>
  <c r="Y229" i="14"/>
  <c r="AL231" i="11"/>
  <c r="AM231" i="11" s="1"/>
  <c r="AN231" i="11"/>
  <c r="AI229" i="12"/>
  <c r="AK229" i="12" s="1"/>
  <c r="AJ230" i="12"/>
  <c r="W230" i="12"/>
  <c r="Z227" i="14"/>
  <c r="Y233" i="10" l="1"/>
  <c r="AD233" i="10"/>
  <c r="X233" i="10"/>
  <c r="AA233" i="10"/>
  <c r="AC233" i="10" s="1"/>
  <c r="AB233" i="10"/>
  <c r="AA232" i="11"/>
  <c r="AD232" i="11"/>
  <c r="Y232" i="11"/>
  <c r="Z232" i="11" s="1"/>
  <c r="AE232" i="11" s="1"/>
  <c r="AB232" i="11"/>
  <c r="X232" i="11"/>
  <c r="AL229" i="12"/>
  <c r="AM229" i="12" s="1"/>
  <c r="AB230" i="12"/>
  <c r="X230" i="12"/>
  <c r="Y230" i="12"/>
  <c r="AA230" i="12"/>
  <c r="AD230" i="12"/>
  <c r="Z233" i="10" l="1"/>
  <c r="AE233" i="10" s="1"/>
  <c r="AF233" i="10" s="1"/>
  <c r="AG233" i="10" s="1"/>
  <c r="AH233" i="10" s="1"/>
  <c r="AC232" i="11"/>
  <c r="AF232" i="11" s="1"/>
  <c r="AG232" i="11" s="1"/>
  <c r="AH232" i="11" s="1"/>
  <c r="Z230" i="12"/>
  <c r="AE230" i="12" s="1"/>
  <c r="AC230" i="12"/>
  <c r="AI233" i="10" l="1"/>
  <c r="AK233" i="10" s="1"/>
  <c r="V234" i="10"/>
  <c r="V233" i="11"/>
  <c r="AI232" i="11"/>
  <c r="AK232" i="11" s="1"/>
  <c r="AF230" i="12"/>
  <c r="AG230" i="12" s="1"/>
  <c r="AH230" i="12" s="1"/>
  <c r="V231" i="12" s="1"/>
  <c r="AJ234" i="10" l="1"/>
  <c r="X231" i="14"/>
  <c r="W234" i="10"/>
  <c r="AL233" i="10"/>
  <c r="AM233" i="10" s="1"/>
  <c r="AN233" i="10"/>
  <c r="AL232" i="11"/>
  <c r="AM232" i="11" s="1"/>
  <c r="AN232" i="11"/>
  <c r="AJ233" i="11"/>
  <c r="Y230" i="14"/>
  <c r="W233" i="11"/>
  <c r="AI230" i="12"/>
  <c r="AK230" i="12" s="1"/>
  <c r="W231" i="12"/>
  <c r="AJ231" i="12"/>
  <c r="Z228" i="14"/>
  <c r="AB234" i="10" l="1"/>
  <c r="Y234" i="10"/>
  <c r="AA234" i="10"/>
  <c r="AC234" i="10" s="1"/>
  <c r="X234" i="10"/>
  <c r="AD234" i="10"/>
  <c r="AD233" i="11"/>
  <c r="AB233" i="11"/>
  <c r="X233" i="11"/>
  <c r="AA233" i="11"/>
  <c r="Y233" i="11"/>
  <c r="AL230" i="12"/>
  <c r="AM230" i="12" s="1"/>
  <c r="AB231" i="12"/>
  <c r="X231" i="12"/>
  <c r="AD231" i="12"/>
  <c r="Y231" i="12"/>
  <c r="AA231" i="12"/>
  <c r="Z234" i="10" l="1"/>
  <c r="AE234" i="10" s="1"/>
  <c r="AF234" i="10" s="1"/>
  <c r="AG234" i="10" s="1"/>
  <c r="AH234" i="10" s="1"/>
  <c r="AC233" i="11"/>
  <c r="Z233" i="11"/>
  <c r="AE233" i="11" s="1"/>
  <c r="AF233" i="11" s="1"/>
  <c r="AG233" i="11" s="1"/>
  <c r="AH233" i="11" s="1"/>
  <c r="AC231" i="12"/>
  <c r="Z231" i="12"/>
  <c r="AE231" i="12" s="1"/>
  <c r="AF231" i="12" s="1"/>
  <c r="AG231" i="12" s="1"/>
  <c r="AH231" i="12" s="1"/>
  <c r="V232" i="12" s="1"/>
  <c r="V235" i="10" l="1"/>
  <c r="AI234" i="10"/>
  <c r="AK234" i="10" s="1"/>
  <c r="V234" i="11"/>
  <c r="AI233" i="11"/>
  <c r="AK233" i="11" s="1"/>
  <c r="AI231" i="12"/>
  <c r="AK231" i="12" s="1"/>
  <c r="AJ235" i="10" l="1"/>
  <c r="W235" i="10"/>
  <c r="X232" i="14"/>
  <c r="AN234" i="10"/>
  <c r="AL234" i="10"/>
  <c r="AM234" i="10" s="1"/>
  <c r="AN233" i="11"/>
  <c r="AL233" i="11"/>
  <c r="AM233" i="11" s="1"/>
  <c r="AJ234" i="11"/>
  <c r="Y231" i="14"/>
  <c r="W234" i="11"/>
  <c r="AL231" i="12"/>
  <c r="AM231" i="12" s="1"/>
  <c r="AJ232" i="12"/>
  <c r="W232" i="12"/>
  <c r="Z229" i="14"/>
  <c r="AD235" i="10" l="1"/>
  <c r="AA235" i="10"/>
  <c r="Y235" i="10"/>
  <c r="X235" i="10"/>
  <c r="AB235" i="10"/>
  <c r="AA234" i="11"/>
  <c r="X234" i="11"/>
  <c r="Y234" i="11"/>
  <c r="Z234" i="11" s="1"/>
  <c r="AB234" i="11"/>
  <c r="AD234" i="11"/>
  <c r="AA232" i="12"/>
  <c r="X232" i="12"/>
  <c r="AD232" i="12"/>
  <c r="Y232" i="12"/>
  <c r="AB232" i="12"/>
  <c r="AC235" i="10" l="1"/>
  <c r="Z235" i="10"/>
  <c r="AE235" i="10" s="1"/>
  <c r="AF235" i="10" s="1"/>
  <c r="AG235" i="10" s="1"/>
  <c r="AH235" i="10" s="1"/>
  <c r="AE234" i="11"/>
  <c r="AC234" i="11"/>
  <c r="Z232" i="12"/>
  <c r="AE232" i="12" s="1"/>
  <c r="AC232" i="12"/>
  <c r="AF232" i="12" s="1"/>
  <c r="AG232" i="12" s="1"/>
  <c r="AH232" i="12" s="1"/>
  <c r="V233" i="12" s="1"/>
  <c r="V236" i="10" l="1"/>
  <c r="AI235" i="10"/>
  <c r="AK235" i="10" s="1"/>
  <c r="AF234" i="11"/>
  <c r="AG234" i="11" s="1"/>
  <c r="AH234" i="11" s="1"/>
  <c r="AI232" i="12"/>
  <c r="AK232" i="12" s="1"/>
  <c r="AJ236" i="10" l="1"/>
  <c r="X233" i="14"/>
  <c r="W236" i="10"/>
  <c r="AN235" i="10"/>
  <c r="AL235" i="10"/>
  <c r="AM235" i="10" s="1"/>
  <c r="V235" i="11"/>
  <c r="AI234" i="11"/>
  <c r="AK234" i="11" s="1"/>
  <c r="AL232" i="12"/>
  <c r="AM232" i="12" s="1"/>
  <c r="AJ233" i="12"/>
  <c r="W233" i="12"/>
  <c r="Z230" i="14"/>
  <c r="X236" i="10" l="1"/>
  <c r="AD236" i="10"/>
  <c r="AA236" i="10"/>
  <c r="Y236" i="10"/>
  <c r="Z236" i="10" s="1"/>
  <c r="AE236" i="10" s="1"/>
  <c r="AB236" i="10"/>
  <c r="AL234" i="11"/>
  <c r="AM234" i="11" s="1"/>
  <c r="AN234" i="11"/>
  <c r="AJ235" i="11"/>
  <c r="Y232" i="14"/>
  <c r="W235" i="11"/>
  <c r="AA233" i="12"/>
  <c r="X233" i="12"/>
  <c r="AB233" i="12"/>
  <c r="Y233" i="12"/>
  <c r="AD233" i="12"/>
  <c r="AF236" i="10" l="1"/>
  <c r="AG236" i="10" s="1"/>
  <c r="AH236" i="10" s="1"/>
  <c r="AC236" i="10"/>
  <c r="AB235" i="11"/>
  <c r="AA235" i="11"/>
  <c r="Y235" i="11"/>
  <c r="Z235" i="11" s="1"/>
  <c r="AD235" i="11"/>
  <c r="X235" i="11"/>
  <c r="Z233" i="12"/>
  <c r="AE233" i="12" s="1"/>
  <c r="AC233" i="12"/>
  <c r="AF233" i="12" s="1"/>
  <c r="AG233" i="12" s="1"/>
  <c r="AH233" i="12" s="1"/>
  <c r="V234" i="12" s="1"/>
  <c r="V237" i="10" l="1"/>
  <c r="AI236" i="10"/>
  <c r="AK236" i="10" s="1"/>
  <c r="AE235" i="11"/>
  <c r="AC235" i="11"/>
  <c r="AF235" i="11" s="1"/>
  <c r="AG235" i="11" s="1"/>
  <c r="AH235" i="11" s="1"/>
  <c r="AI233" i="12"/>
  <c r="AK233" i="12" s="1"/>
  <c r="AL236" i="10" l="1"/>
  <c r="AM236" i="10" s="1"/>
  <c r="AN236" i="10"/>
  <c r="AJ237" i="10"/>
  <c r="W237" i="10"/>
  <c r="X234" i="14"/>
  <c r="V236" i="11"/>
  <c r="AI235" i="11"/>
  <c r="AK235" i="11" s="1"/>
  <c r="AL233" i="12"/>
  <c r="AM233" i="12" s="1"/>
  <c r="AJ234" i="12"/>
  <c r="Z231" i="14"/>
  <c r="W234" i="12"/>
  <c r="AB237" i="10" l="1"/>
  <c r="AA237" i="10"/>
  <c r="X237" i="10"/>
  <c r="Y237" i="10"/>
  <c r="Z237" i="10" s="1"/>
  <c r="AE237" i="10" s="1"/>
  <c r="AD237" i="10"/>
  <c r="AL235" i="11"/>
  <c r="AM235" i="11" s="1"/>
  <c r="AN235" i="11"/>
  <c r="AJ236" i="11"/>
  <c r="W236" i="11"/>
  <c r="Y233" i="14"/>
  <c r="X234" i="12"/>
  <c r="AA234" i="12"/>
  <c r="AD234" i="12"/>
  <c r="Y234" i="12"/>
  <c r="AB234" i="12"/>
  <c r="AC237" i="10" l="1"/>
  <c r="AF237" i="10"/>
  <c r="AG237" i="10" s="1"/>
  <c r="AH237" i="10" s="1"/>
  <c r="AD236" i="11"/>
  <c r="Y236" i="11"/>
  <c r="AA236" i="11"/>
  <c r="X236" i="11"/>
  <c r="AB236" i="11"/>
  <c r="Z234" i="12"/>
  <c r="AE234" i="12" s="1"/>
  <c r="AC234" i="12"/>
  <c r="AF234" i="12" s="1"/>
  <c r="AG234" i="12" s="1"/>
  <c r="AH234" i="12" s="1"/>
  <c r="V235" i="12" s="1"/>
  <c r="AI237" i="10" l="1"/>
  <c r="AK237" i="10" s="1"/>
  <c r="V238" i="10"/>
  <c r="AC236" i="11"/>
  <c r="Z236" i="11"/>
  <c r="AE236" i="11" s="1"/>
  <c r="AF236" i="11" s="1"/>
  <c r="AG236" i="11" s="1"/>
  <c r="AH236" i="11" s="1"/>
  <c r="AI234" i="12"/>
  <c r="AK234" i="12" s="1"/>
  <c r="AJ238" i="10" l="1"/>
  <c r="W238" i="10"/>
  <c r="X235" i="14"/>
  <c r="AN237" i="10"/>
  <c r="AL237" i="10"/>
  <c r="AM237" i="10" s="1"/>
  <c r="V237" i="11"/>
  <c r="AI236" i="11"/>
  <c r="AK236" i="11" s="1"/>
  <c r="AL234" i="12"/>
  <c r="AM234" i="12" s="1"/>
  <c r="W235" i="12"/>
  <c r="AJ235" i="12"/>
  <c r="Z232" i="14"/>
  <c r="AD238" i="10" l="1"/>
  <c r="X238" i="10"/>
  <c r="AA238" i="10"/>
  <c r="Y238" i="10"/>
  <c r="Z238" i="10" s="1"/>
  <c r="AE238" i="10" s="1"/>
  <c r="AB238" i="10"/>
  <c r="AN236" i="11"/>
  <c r="AL236" i="11"/>
  <c r="AM236" i="11" s="1"/>
  <c r="AJ237" i="11"/>
  <c r="Y234" i="14"/>
  <c r="W237" i="11"/>
  <c r="Y235" i="12"/>
  <c r="AA235" i="12"/>
  <c r="AD235" i="12"/>
  <c r="X235" i="12"/>
  <c r="AB235" i="12"/>
  <c r="AC238" i="10" l="1"/>
  <c r="AF238" i="10" s="1"/>
  <c r="AG238" i="10" s="1"/>
  <c r="AH238" i="10" s="1"/>
  <c r="AB237" i="11"/>
  <c r="X237" i="11"/>
  <c r="AD237" i="11"/>
  <c r="AA237" i="11"/>
  <c r="Y237" i="11"/>
  <c r="AC235" i="12"/>
  <c r="Z235" i="12"/>
  <c r="AE235" i="12" s="1"/>
  <c r="AF235" i="12" s="1"/>
  <c r="AG235" i="12" s="1"/>
  <c r="AH235" i="12" s="1"/>
  <c r="V236" i="12" s="1"/>
  <c r="V239" i="10" l="1"/>
  <c r="AI238" i="10"/>
  <c r="AK238" i="10" s="1"/>
  <c r="Z237" i="11"/>
  <c r="AE237" i="11" s="1"/>
  <c r="AC237" i="11"/>
  <c r="Z233" i="14"/>
  <c r="AI235" i="12"/>
  <c r="AK235" i="12" s="1"/>
  <c r="AJ239" i="10" l="1"/>
  <c r="X236" i="14"/>
  <c r="W239" i="10"/>
  <c r="AN238" i="10"/>
  <c r="AL238" i="10"/>
  <c r="AM238" i="10" s="1"/>
  <c r="AF237" i="11"/>
  <c r="AG237" i="11" s="1"/>
  <c r="AH237" i="11" s="1"/>
  <c r="V238" i="11"/>
  <c r="AI237" i="11"/>
  <c r="AK237" i="11" s="1"/>
  <c r="AL235" i="12"/>
  <c r="AM235" i="12" s="1"/>
  <c r="AJ236" i="12"/>
  <c r="W236" i="12"/>
  <c r="Y236" i="12" s="1"/>
  <c r="AA236" i="12"/>
  <c r="AD239" i="10" l="1"/>
  <c r="AA239" i="10"/>
  <c r="AB239" i="10"/>
  <c r="Y239" i="10"/>
  <c r="Z239" i="10" s="1"/>
  <c r="AE239" i="10" s="1"/>
  <c r="X239" i="10"/>
  <c r="AN237" i="11"/>
  <c r="AL237" i="11"/>
  <c r="AM237" i="11" s="1"/>
  <c r="AJ238" i="11"/>
  <c r="W238" i="11"/>
  <c r="Y235" i="14"/>
  <c r="AB236" i="12"/>
  <c r="AC236" i="12" s="1"/>
  <c r="AD236" i="12"/>
  <c r="X236" i="12"/>
  <c r="Z236" i="12" s="1"/>
  <c r="AE236" i="12" s="1"/>
  <c r="AF239" i="10" l="1"/>
  <c r="AG239" i="10" s="1"/>
  <c r="AH239" i="10" s="1"/>
  <c r="AC239" i="10"/>
  <c r="X238" i="11"/>
  <c r="Y238" i="11"/>
  <c r="Z238" i="11" s="1"/>
  <c r="AB238" i="11"/>
  <c r="AD238" i="11"/>
  <c r="AA238" i="11"/>
  <c r="AF236" i="12"/>
  <c r="AG236" i="12" s="1"/>
  <c r="AH236" i="12" s="1"/>
  <c r="V237" i="12" s="1"/>
  <c r="V240" i="10" l="1"/>
  <c r="AI239" i="10"/>
  <c r="AK239" i="10" s="1"/>
  <c r="AE238" i="11"/>
  <c r="AC238" i="11"/>
  <c r="AF238" i="11" s="1"/>
  <c r="AG238" i="11" s="1"/>
  <c r="AH238" i="11" s="1"/>
  <c r="AI236" i="12"/>
  <c r="AK236" i="12" s="1"/>
  <c r="AJ237" i="12"/>
  <c r="Z234" i="14"/>
  <c r="W237" i="12"/>
  <c r="AN239" i="10" l="1"/>
  <c r="AL239" i="10"/>
  <c r="AM239" i="10" s="1"/>
  <c r="AJ240" i="10"/>
  <c r="W240" i="10"/>
  <c r="X237" i="14"/>
  <c r="V239" i="11"/>
  <c r="AI238" i="11"/>
  <c r="AK238" i="11" s="1"/>
  <c r="AL236" i="12"/>
  <c r="AM236" i="12" s="1"/>
  <c r="AA237" i="12"/>
  <c r="X237" i="12"/>
  <c r="AB237" i="12"/>
  <c r="Y237" i="12"/>
  <c r="AD237" i="12"/>
  <c r="AB240" i="10" l="1"/>
  <c r="X240" i="10"/>
  <c r="Y240" i="10"/>
  <c r="Z240" i="10" s="1"/>
  <c r="AA240" i="10"/>
  <c r="AD240" i="10"/>
  <c r="AN238" i="11"/>
  <c r="AL238" i="11"/>
  <c r="AM238" i="11" s="1"/>
  <c r="AJ239" i="11"/>
  <c r="Y236" i="14"/>
  <c r="W239" i="11"/>
  <c r="Z237" i="12"/>
  <c r="AE237" i="12"/>
  <c r="AC237" i="12"/>
  <c r="AE240" i="10" l="1"/>
  <c r="AF240" i="10" s="1"/>
  <c r="AG240" i="10" s="1"/>
  <c r="AH240" i="10" s="1"/>
  <c r="AC240" i="10"/>
  <c r="AA239" i="11"/>
  <c r="AD239" i="11"/>
  <c r="Y239" i="11"/>
  <c r="X239" i="11"/>
  <c r="AB239" i="11"/>
  <c r="AF237" i="12"/>
  <c r="AG237" i="12" s="1"/>
  <c r="AH237" i="12" s="1"/>
  <c r="V238" i="12" s="1"/>
  <c r="AI237" i="12"/>
  <c r="AK237" i="12" s="1"/>
  <c r="V241" i="10" l="1"/>
  <c r="AI240" i="10"/>
  <c r="AK240" i="10" s="1"/>
  <c r="Z239" i="11"/>
  <c r="AE239" i="11" s="1"/>
  <c r="AC239" i="11"/>
  <c r="AF239" i="11" s="1"/>
  <c r="AG239" i="11" s="1"/>
  <c r="AH239" i="11" s="1"/>
  <c r="AL237" i="12"/>
  <c r="AM237" i="12" s="1"/>
  <c r="AJ238" i="12"/>
  <c r="W238" i="12"/>
  <c r="Z235" i="14"/>
  <c r="AL240" i="10" l="1"/>
  <c r="AM240" i="10" s="1"/>
  <c r="AN240" i="10"/>
  <c r="X238" i="14"/>
  <c r="AJ241" i="10"/>
  <c r="W241" i="10"/>
  <c r="V240" i="11"/>
  <c r="AI239" i="11"/>
  <c r="AK239" i="11" s="1"/>
  <c r="AD238" i="12"/>
  <c r="AA238" i="12"/>
  <c r="AB238" i="12"/>
  <c r="X238" i="12"/>
  <c r="Y238" i="12"/>
  <c r="AA241" i="10" l="1"/>
  <c r="Y241" i="10"/>
  <c r="Z241" i="10" s="1"/>
  <c r="AE241" i="10" s="1"/>
  <c r="X241" i="10"/>
  <c r="AD241" i="10"/>
  <c r="AB241" i="10"/>
  <c r="AL239" i="11"/>
  <c r="AM239" i="11" s="1"/>
  <c r="AN239" i="11"/>
  <c r="AJ240" i="11"/>
  <c r="W240" i="11"/>
  <c r="Y237" i="14"/>
  <c r="AC238" i="12"/>
  <c r="Z238" i="12"/>
  <c r="AE238" i="12" s="1"/>
  <c r="AF241" i="10" l="1"/>
  <c r="AG241" i="10" s="1"/>
  <c r="AH241" i="10" s="1"/>
  <c r="AC241" i="10"/>
  <c r="AB240" i="11"/>
  <c r="AA240" i="11"/>
  <c r="Y240" i="11"/>
  <c r="Z240" i="11" s="1"/>
  <c r="AD240" i="11"/>
  <c r="AE240" i="11" s="1"/>
  <c r="X240" i="11"/>
  <c r="AF238" i="12"/>
  <c r="AG238" i="12" s="1"/>
  <c r="AH238" i="12" s="1"/>
  <c r="V239" i="12" s="1"/>
  <c r="AI241" i="10" l="1"/>
  <c r="AK241" i="10" s="1"/>
  <c r="V242" i="10"/>
  <c r="AC240" i="11"/>
  <c r="AF240" i="11" s="1"/>
  <c r="AG240" i="11" s="1"/>
  <c r="AH240" i="11" s="1"/>
  <c r="AI238" i="12"/>
  <c r="AK238" i="12" s="1"/>
  <c r="AJ239" i="12"/>
  <c r="Z236" i="14"/>
  <c r="W239" i="12"/>
  <c r="AJ242" i="10" l="1"/>
  <c r="W242" i="10"/>
  <c r="X239" i="14"/>
  <c r="AN241" i="10"/>
  <c r="AL241" i="10"/>
  <c r="AM241" i="10" s="1"/>
  <c r="V241" i="11"/>
  <c r="AI240" i="11"/>
  <c r="AK240" i="11" s="1"/>
  <c r="AL238" i="12"/>
  <c r="AM238" i="12" s="1"/>
  <c r="Y239" i="12"/>
  <c r="X239" i="12"/>
  <c r="AB239" i="12"/>
  <c r="AA239" i="12"/>
  <c r="AD239" i="12"/>
  <c r="X242" i="10" l="1"/>
  <c r="Y242" i="10"/>
  <c r="Z242" i="10" s="1"/>
  <c r="AE242" i="10" s="1"/>
  <c r="AA242" i="10"/>
  <c r="AB242" i="10"/>
  <c r="AD242" i="10"/>
  <c r="AN240" i="11"/>
  <c r="AL240" i="11"/>
  <c r="AM240" i="11" s="1"/>
  <c r="AJ241" i="11"/>
  <c r="W241" i="11"/>
  <c r="Y238" i="14"/>
  <c r="AC239" i="12"/>
  <c r="Z239" i="12"/>
  <c r="AE239" i="12" s="1"/>
  <c r="AF239" i="12" s="1"/>
  <c r="AG239" i="12" s="1"/>
  <c r="AH239" i="12" s="1"/>
  <c r="V240" i="12" s="1"/>
  <c r="AF242" i="10" l="1"/>
  <c r="AG242" i="10" s="1"/>
  <c r="AH242" i="10" s="1"/>
  <c r="AC242" i="10"/>
  <c r="X241" i="11"/>
  <c r="Y241" i="11"/>
  <c r="Z241" i="11" s="1"/>
  <c r="AE241" i="11" s="1"/>
  <c r="AD241" i="11"/>
  <c r="AA241" i="11"/>
  <c r="AB241" i="11"/>
  <c r="AI239" i="12"/>
  <c r="AK239" i="12" s="1"/>
  <c r="V243" i="10" l="1"/>
  <c r="AI242" i="10"/>
  <c r="AK242" i="10" s="1"/>
  <c r="AC241" i="11"/>
  <c r="AF241" i="11" s="1"/>
  <c r="AG241" i="11" s="1"/>
  <c r="AH241" i="11" s="1"/>
  <c r="AL239" i="12"/>
  <c r="AM239" i="12" s="1"/>
  <c r="AJ240" i="12"/>
  <c r="W240" i="12"/>
  <c r="Z237" i="14"/>
  <c r="AN242" i="10" l="1"/>
  <c r="AL242" i="10"/>
  <c r="AM242" i="10" s="1"/>
  <c r="AJ243" i="10"/>
  <c r="X240" i="14"/>
  <c r="W243" i="10"/>
  <c r="V242" i="11"/>
  <c r="AI241" i="11"/>
  <c r="AK241" i="11" s="1"/>
  <c r="X240" i="12"/>
  <c r="AA240" i="12"/>
  <c r="AD240" i="12"/>
  <c r="AB240" i="12"/>
  <c r="Y240" i="12"/>
  <c r="AB243" i="10" l="1"/>
  <c r="Y243" i="10"/>
  <c r="Z243" i="10" s="1"/>
  <c r="AE243" i="10" s="1"/>
  <c r="AD243" i="10"/>
  <c r="X243" i="10"/>
  <c r="AA243" i="10"/>
  <c r="AN241" i="11"/>
  <c r="AL241" i="11"/>
  <c r="AM241" i="11" s="1"/>
  <c r="AJ242" i="11"/>
  <c r="W242" i="11"/>
  <c r="Y239" i="14"/>
  <c r="Z240" i="12"/>
  <c r="AE240" i="12" s="1"/>
  <c r="AF240" i="12" s="1"/>
  <c r="AG240" i="12" s="1"/>
  <c r="AH240" i="12" s="1"/>
  <c r="V241" i="12" s="1"/>
  <c r="AC240" i="12"/>
  <c r="AC243" i="10" l="1"/>
  <c r="AF243" i="10" s="1"/>
  <c r="AG243" i="10" s="1"/>
  <c r="AH243" i="10" s="1"/>
  <c r="AD242" i="11"/>
  <c r="X242" i="11"/>
  <c r="AA242" i="11"/>
  <c r="AB242" i="11"/>
  <c r="Y242" i="11"/>
  <c r="AI240" i="12"/>
  <c r="AK240" i="12" s="1"/>
  <c r="V244" i="10" l="1"/>
  <c r="AI243" i="10"/>
  <c r="AK243" i="10" s="1"/>
  <c r="Z242" i="11"/>
  <c r="AE242" i="11" s="1"/>
  <c r="AC242" i="11"/>
  <c r="AF242" i="11" s="1"/>
  <c r="AG242" i="11" s="1"/>
  <c r="AH242" i="11" s="1"/>
  <c r="AL240" i="12"/>
  <c r="AM240" i="12" s="1"/>
  <c r="AJ241" i="12"/>
  <c r="W241" i="12"/>
  <c r="Z238" i="14"/>
  <c r="AL243" i="10" l="1"/>
  <c r="AM243" i="10" s="1"/>
  <c r="AN243" i="10"/>
  <c r="AJ244" i="10"/>
  <c r="W244" i="10"/>
  <c r="X241" i="14"/>
  <c r="V243" i="11"/>
  <c r="AI242" i="11"/>
  <c r="AK242" i="11" s="1"/>
  <c r="X241" i="12"/>
  <c r="AB241" i="12"/>
  <c r="AA241" i="12"/>
  <c r="Y241" i="12"/>
  <c r="AD241" i="12"/>
  <c r="AD244" i="10" l="1"/>
  <c r="AA244" i="10"/>
  <c r="AB244" i="10"/>
  <c r="X244" i="10"/>
  <c r="Y244" i="10"/>
  <c r="Z244" i="10" s="1"/>
  <c r="AE244" i="10" s="1"/>
  <c r="AL242" i="11"/>
  <c r="AM242" i="11" s="1"/>
  <c r="AN242" i="11"/>
  <c r="AJ243" i="11"/>
  <c r="W243" i="11"/>
  <c r="Y240" i="14"/>
  <c r="Z241" i="12"/>
  <c r="AC241" i="12"/>
  <c r="AE241" i="12"/>
  <c r="AF241" i="12" s="1"/>
  <c r="AG241" i="12" s="1"/>
  <c r="AH241" i="12" s="1"/>
  <c r="V242" i="12" s="1"/>
  <c r="AC244" i="10" l="1"/>
  <c r="AF244" i="10"/>
  <c r="AG244" i="10" s="1"/>
  <c r="AH244" i="10" s="1"/>
  <c r="AA243" i="11"/>
  <c r="AB243" i="11"/>
  <c r="X243" i="11"/>
  <c r="AD243" i="11"/>
  <c r="Y243" i="11"/>
  <c r="AI241" i="12"/>
  <c r="AK241" i="12" s="1"/>
  <c r="V245" i="10" l="1"/>
  <c r="AI244" i="10"/>
  <c r="AK244" i="10" s="1"/>
  <c r="Z243" i="11"/>
  <c r="AC243" i="11"/>
  <c r="AE243" i="11"/>
  <c r="AF243" i="11" s="1"/>
  <c r="AG243" i="11" s="1"/>
  <c r="AH243" i="11" s="1"/>
  <c r="AL241" i="12"/>
  <c r="AM241" i="12" s="1"/>
  <c r="AJ242" i="12"/>
  <c r="W242" i="12"/>
  <c r="Z239" i="14"/>
  <c r="AL244" i="10" l="1"/>
  <c r="AM244" i="10" s="1"/>
  <c r="AN244" i="10"/>
  <c r="AJ245" i="10"/>
  <c r="W245" i="10"/>
  <c r="X242" i="14"/>
  <c r="AI243" i="11"/>
  <c r="AK243" i="11" s="1"/>
  <c r="V244" i="11"/>
  <c r="AD242" i="12"/>
  <c r="AB242" i="12"/>
  <c r="AA242" i="12"/>
  <c r="Y242" i="12"/>
  <c r="X242" i="12"/>
  <c r="X245" i="10" l="1"/>
  <c r="AD245" i="10"/>
  <c r="Y245" i="10"/>
  <c r="Z245" i="10" s="1"/>
  <c r="AE245" i="10" s="1"/>
  <c r="AB245" i="10"/>
  <c r="AA245" i="10"/>
  <c r="Y241" i="14"/>
  <c r="AJ244" i="11"/>
  <c r="W244" i="11"/>
  <c r="AL243" i="11"/>
  <c r="AM243" i="11" s="1"/>
  <c r="AN243" i="11"/>
  <c r="Z242" i="12"/>
  <c r="AE242" i="12" s="1"/>
  <c r="AC242" i="12"/>
  <c r="AC245" i="10" l="1"/>
  <c r="AF245" i="10" s="1"/>
  <c r="AG245" i="10" s="1"/>
  <c r="AH245" i="10" s="1"/>
  <c r="AA244" i="11"/>
  <c r="AB244" i="11"/>
  <c r="AD244" i="11"/>
  <c r="X244" i="11"/>
  <c r="Y244" i="11"/>
  <c r="AF242" i="12"/>
  <c r="AG242" i="12" s="1"/>
  <c r="AH242" i="12" s="1"/>
  <c r="V243" i="12" s="1"/>
  <c r="V246" i="10" l="1"/>
  <c r="AI245" i="10"/>
  <c r="AK245" i="10" s="1"/>
  <c r="Z244" i="11"/>
  <c r="AE244" i="11" s="1"/>
  <c r="AC244" i="11"/>
  <c r="W243" i="12"/>
  <c r="AB243" i="12" s="1"/>
  <c r="AJ243" i="12"/>
  <c r="Z240" i="14"/>
  <c r="AI242" i="12"/>
  <c r="AK242" i="12" s="1"/>
  <c r="Y243" i="12"/>
  <c r="AN245" i="10" l="1"/>
  <c r="AL245" i="10"/>
  <c r="AM245" i="10" s="1"/>
  <c r="W246" i="10"/>
  <c r="AJ246" i="10"/>
  <c r="X243" i="14"/>
  <c r="AF244" i="11"/>
  <c r="AG244" i="11" s="1"/>
  <c r="AH244" i="11" s="1"/>
  <c r="AL242" i="12"/>
  <c r="AM242" i="12" s="1"/>
  <c r="AD243" i="12"/>
  <c r="AA243" i="12"/>
  <c r="AC243" i="12" s="1"/>
  <c r="X243" i="12"/>
  <c r="Z243" i="12" s="1"/>
  <c r="Y246" i="10" l="1"/>
  <c r="AA246" i="10"/>
  <c r="AB246" i="10"/>
  <c r="X246" i="10"/>
  <c r="AD246" i="10"/>
  <c r="V245" i="11"/>
  <c r="AI244" i="11"/>
  <c r="AK244" i="11" s="1"/>
  <c r="AE243" i="12"/>
  <c r="AF243" i="12"/>
  <c r="AG243" i="12" s="1"/>
  <c r="AH243" i="12" s="1"/>
  <c r="V244" i="12" s="1"/>
  <c r="AC246" i="10" l="1"/>
  <c r="Z246" i="10"/>
  <c r="AE246" i="10" s="1"/>
  <c r="AF246" i="10" s="1"/>
  <c r="AG246" i="10" s="1"/>
  <c r="AH246" i="10" s="1"/>
  <c r="AL244" i="11"/>
  <c r="AM244" i="11" s="1"/>
  <c r="AN244" i="11"/>
  <c r="AJ245" i="11"/>
  <c r="Y242" i="14"/>
  <c r="W245" i="11"/>
  <c r="AI243" i="12"/>
  <c r="AK243" i="12" s="1"/>
  <c r="AJ244" i="12"/>
  <c r="W244" i="12"/>
  <c r="Z241" i="14"/>
  <c r="V247" i="10" l="1"/>
  <c r="AI246" i="10"/>
  <c r="AK246" i="10" s="1"/>
  <c r="AD245" i="11"/>
  <c r="AA245" i="11"/>
  <c r="AB245" i="11"/>
  <c r="Y245" i="11"/>
  <c r="X245" i="11"/>
  <c r="AL243" i="12"/>
  <c r="AM243" i="12" s="1"/>
  <c r="X244" i="12"/>
  <c r="AA244" i="12"/>
  <c r="AB244" i="12"/>
  <c r="Y244" i="12"/>
  <c r="AD244" i="12"/>
  <c r="AN246" i="10" l="1"/>
  <c r="AL246" i="10"/>
  <c r="AM246" i="10" s="1"/>
  <c r="AJ247" i="10"/>
  <c r="W247" i="10"/>
  <c r="X244" i="14"/>
  <c r="AC245" i="11"/>
  <c r="Z245" i="11"/>
  <c r="AE245" i="11" s="1"/>
  <c r="Z244" i="12"/>
  <c r="AE244" i="12" s="1"/>
  <c r="AC244" i="12"/>
  <c r="AF244" i="12" s="1"/>
  <c r="AG244" i="12" s="1"/>
  <c r="AH244" i="12" s="1"/>
  <c r="V245" i="12" s="1"/>
  <c r="AB247" i="10" l="1"/>
  <c r="Y247" i="10"/>
  <c r="Z247" i="10" s="1"/>
  <c r="AD247" i="10"/>
  <c r="X247" i="10"/>
  <c r="AA247" i="10"/>
  <c r="AF245" i="11"/>
  <c r="AG245" i="11" s="1"/>
  <c r="AH245" i="11" s="1"/>
  <c r="AI244" i="12"/>
  <c r="AK244" i="12" s="1"/>
  <c r="AE247" i="10" l="1"/>
  <c r="AC247" i="10"/>
  <c r="V246" i="11"/>
  <c r="AI245" i="11"/>
  <c r="AK245" i="11" s="1"/>
  <c r="AL244" i="12"/>
  <c r="AM244" i="12" s="1"/>
  <c r="AJ245" i="12"/>
  <c r="Z242" i="14"/>
  <c r="W245" i="12"/>
  <c r="AF247" i="10" l="1"/>
  <c r="AG247" i="10" s="1"/>
  <c r="AH247" i="10" s="1"/>
  <c r="AN245" i="11"/>
  <c r="AL245" i="11"/>
  <c r="AM245" i="11" s="1"/>
  <c r="AJ246" i="11"/>
  <c r="W246" i="11"/>
  <c r="Y243" i="14"/>
  <c r="AD245" i="12"/>
  <c r="X245" i="12"/>
  <c r="AB245" i="12"/>
  <c r="AA245" i="12"/>
  <c r="Y245" i="12"/>
  <c r="V248" i="10" l="1"/>
  <c r="AI247" i="10"/>
  <c r="AK247" i="10" s="1"/>
  <c r="AA246" i="11"/>
  <c r="Y246" i="11"/>
  <c r="AD246" i="11"/>
  <c r="X246" i="11"/>
  <c r="AB246" i="11"/>
  <c r="AC245" i="12"/>
  <c r="Z245" i="12"/>
  <c r="AE245" i="12" s="1"/>
  <c r="AF245" i="12" s="1"/>
  <c r="AG245" i="12" s="1"/>
  <c r="AH245" i="12" s="1"/>
  <c r="V246" i="12" s="1"/>
  <c r="AL247" i="10" l="1"/>
  <c r="AM247" i="10" s="1"/>
  <c r="AN247" i="10"/>
  <c r="AJ248" i="10"/>
  <c r="X245" i="14"/>
  <c r="W248" i="10"/>
  <c r="Z246" i="11"/>
  <c r="AE246" i="11" s="1"/>
  <c r="AC246" i="11"/>
  <c r="AI245" i="12"/>
  <c r="AK245" i="12" s="1"/>
  <c r="AA248" i="10" l="1"/>
  <c r="AD248" i="10"/>
  <c r="X248" i="10"/>
  <c r="AB248" i="10"/>
  <c r="Y248" i="10"/>
  <c r="AF246" i="11"/>
  <c r="AG246" i="11" s="1"/>
  <c r="AH246" i="11" s="1"/>
  <c r="AL245" i="12"/>
  <c r="AM245" i="12" s="1"/>
  <c r="AJ246" i="12"/>
  <c r="W246" i="12"/>
  <c r="Z243" i="14"/>
  <c r="AC248" i="10" l="1"/>
  <c r="Z248" i="10"/>
  <c r="AE248" i="10" s="1"/>
  <c r="AF248" i="10" s="1"/>
  <c r="AG248" i="10" s="1"/>
  <c r="AH248" i="10" s="1"/>
  <c r="V247" i="11"/>
  <c r="AI246" i="11"/>
  <c r="AK246" i="11" s="1"/>
  <c r="AA246" i="12"/>
  <c r="X246" i="12"/>
  <c r="AD246" i="12"/>
  <c r="Y246" i="12"/>
  <c r="Z246" i="12" s="1"/>
  <c r="AE246" i="12" s="1"/>
  <c r="AB246" i="12"/>
  <c r="V249" i="10" l="1"/>
  <c r="AI248" i="10"/>
  <c r="AK248" i="10" s="1"/>
  <c r="AL246" i="11"/>
  <c r="AM246" i="11" s="1"/>
  <c r="AN246" i="11"/>
  <c r="AJ247" i="11"/>
  <c r="Y244" i="14"/>
  <c r="W247" i="11"/>
  <c r="AC246" i="12"/>
  <c r="AF246" i="12" s="1"/>
  <c r="AG246" i="12" s="1"/>
  <c r="AH246" i="12" s="1"/>
  <c r="V247" i="12" s="1"/>
  <c r="AL248" i="10" l="1"/>
  <c r="AM248" i="10" s="1"/>
  <c r="AN248" i="10"/>
  <c r="AJ249" i="10"/>
  <c r="X246" i="14"/>
  <c r="W249" i="10"/>
  <c r="AA247" i="11"/>
  <c r="Y247" i="11"/>
  <c r="Z247" i="11" s="1"/>
  <c r="AE247" i="11" s="1"/>
  <c r="AD247" i="11"/>
  <c r="X247" i="11"/>
  <c r="AB247" i="11"/>
  <c r="AI246" i="12"/>
  <c r="AK246" i="12" s="1"/>
  <c r="Y249" i="10" l="1"/>
  <c r="Z249" i="10" s="1"/>
  <c r="AE249" i="10" s="1"/>
  <c r="AA249" i="10"/>
  <c r="AB249" i="10"/>
  <c r="AD249" i="10"/>
  <c r="X249" i="10"/>
  <c r="AC247" i="11"/>
  <c r="AF247" i="11" s="1"/>
  <c r="AG247" i="11" s="1"/>
  <c r="AH247" i="11" s="1"/>
  <c r="AL246" i="12"/>
  <c r="AM246" i="12" s="1"/>
  <c r="AJ247" i="12"/>
  <c r="W247" i="12"/>
  <c r="Z244" i="14"/>
  <c r="AC249" i="10" l="1"/>
  <c r="AF249" i="10"/>
  <c r="AG249" i="10" s="1"/>
  <c r="AH249" i="10" s="1"/>
  <c r="V248" i="11"/>
  <c r="AI247" i="11"/>
  <c r="AK247" i="11" s="1"/>
  <c r="X247" i="12"/>
  <c r="Y247" i="12"/>
  <c r="Z247" i="12" s="1"/>
  <c r="AA247" i="12"/>
  <c r="AD247" i="12"/>
  <c r="AB247" i="12"/>
  <c r="V250" i="10" l="1"/>
  <c r="AI249" i="10"/>
  <c r="AK249" i="10" s="1"/>
  <c r="AL247" i="11"/>
  <c r="AM247" i="11" s="1"/>
  <c r="AN247" i="11"/>
  <c r="AJ248" i="11"/>
  <c r="Y245" i="14"/>
  <c r="W248" i="11"/>
  <c r="AE247" i="12"/>
  <c r="AC247" i="12"/>
  <c r="AF247" i="12" s="1"/>
  <c r="AG247" i="12" s="1"/>
  <c r="AH247" i="12" s="1"/>
  <c r="V248" i="12" s="1"/>
  <c r="AN249" i="10" l="1"/>
  <c r="AL249" i="10"/>
  <c r="AM249" i="10" s="1"/>
  <c r="AJ250" i="10"/>
  <c r="W250" i="10"/>
  <c r="X247" i="14"/>
  <c r="AD248" i="11"/>
  <c r="AB248" i="11"/>
  <c r="AA248" i="11"/>
  <c r="AC248" i="11" s="1"/>
  <c r="X248" i="11"/>
  <c r="Y248" i="11"/>
  <c r="AI247" i="12"/>
  <c r="AK247" i="12" s="1"/>
  <c r="X250" i="10" l="1"/>
  <c r="AB250" i="10"/>
  <c r="AD250" i="10"/>
  <c r="AA250" i="10"/>
  <c r="AC250" i="10" s="1"/>
  <c r="Y250" i="10"/>
  <c r="Z250" i="10" s="1"/>
  <c r="AE250" i="10" s="1"/>
  <c r="Z248" i="11"/>
  <c r="AE248" i="11" s="1"/>
  <c r="AF248" i="11"/>
  <c r="AG248" i="11" s="1"/>
  <c r="AH248" i="11" s="1"/>
  <c r="AL247" i="12"/>
  <c r="AM247" i="12" s="1"/>
  <c r="AJ248" i="12"/>
  <c r="W248" i="12"/>
  <c r="Z245" i="14"/>
  <c r="AF250" i="10" l="1"/>
  <c r="AG250" i="10" s="1"/>
  <c r="AH250" i="10" s="1"/>
  <c r="V249" i="11"/>
  <c r="AI248" i="11"/>
  <c r="AK248" i="11" s="1"/>
  <c r="AA248" i="12"/>
  <c r="AD248" i="12"/>
  <c r="AB248" i="12"/>
  <c r="X248" i="12"/>
  <c r="Y248" i="12"/>
  <c r="V251" i="10" l="1"/>
  <c r="AI250" i="10"/>
  <c r="AK250" i="10" s="1"/>
  <c r="AN248" i="11"/>
  <c r="AL248" i="11"/>
  <c r="AM248" i="11" s="1"/>
  <c r="AJ249" i="11"/>
  <c r="Y246" i="14"/>
  <c r="W249" i="11"/>
  <c r="Z248" i="12"/>
  <c r="AE248" i="12" s="1"/>
  <c r="AC248" i="12"/>
  <c r="AN250" i="10" l="1"/>
  <c r="AL250" i="10"/>
  <c r="AM250" i="10" s="1"/>
  <c r="AJ251" i="10"/>
  <c r="W251" i="10"/>
  <c r="X248" i="14"/>
  <c r="AB249" i="11"/>
  <c r="AA249" i="11"/>
  <c r="AC249" i="11" s="1"/>
  <c r="X249" i="11"/>
  <c r="Y249" i="11"/>
  <c r="AD249" i="11"/>
  <c r="AF248" i="12"/>
  <c r="AG248" i="12" s="1"/>
  <c r="AH248" i="12" s="1"/>
  <c r="V249" i="12" s="1"/>
  <c r="X251" i="10" l="1"/>
  <c r="Y251" i="10"/>
  <c r="Z251" i="10" s="1"/>
  <c r="AE251" i="10" s="1"/>
  <c r="AB251" i="10"/>
  <c r="AA251" i="10"/>
  <c r="AC251" i="10" s="1"/>
  <c r="AD251" i="10"/>
  <c r="Z249" i="11"/>
  <c r="AE249" i="11" s="1"/>
  <c r="AF249" i="11" s="1"/>
  <c r="AG249" i="11" s="1"/>
  <c r="AH249" i="11" s="1"/>
  <c r="AI248" i="12"/>
  <c r="AK248" i="12" s="1"/>
  <c r="AF251" i="10" l="1"/>
  <c r="AG251" i="10" s="1"/>
  <c r="AH251" i="10" s="1"/>
  <c r="V250" i="11"/>
  <c r="AI249" i="11"/>
  <c r="AK249" i="11" s="1"/>
  <c r="AL248" i="12"/>
  <c r="AM248" i="12" s="1"/>
  <c r="Z246" i="14"/>
  <c r="AJ249" i="12"/>
  <c r="W249" i="12"/>
  <c r="V252" i="10" l="1"/>
  <c r="AI251" i="10"/>
  <c r="AK251" i="10" s="1"/>
  <c r="AN249" i="11"/>
  <c r="AL249" i="11"/>
  <c r="AM249" i="11" s="1"/>
  <c r="AJ250" i="11"/>
  <c r="W250" i="11"/>
  <c r="Y247" i="14"/>
  <c r="X249" i="12"/>
  <c r="Y249" i="12"/>
  <c r="AA249" i="12"/>
  <c r="AB249" i="12"/>
  <c r="AD249" i="12"/>
  <c r="AN251" i="10" l="1"/>
  <c r="AL251" i="10"/>
  <c r="AM251" i="10" s="1"/>
  <c r="AJ252" i="10"/>
  <c r="W252" i="10"/>
  <c r="X249" i="14"/>
  <c r="AA250" i="11"/>
  <c r="AD250" i="11"/>
  <c r="Y250" i="11"/>
  <c r="X250" i="11"/>
  <c r="AB250" i="11"/>
  <c r="Z249" i="12"/>
  <c r="AC249" i="12"/>
  <c r="AE249" i="12"/>
  <c r="AF249" i="12" s="1"/>
  <c r="AG249" i="12" s="1"/>
  <c r="AH249" i="12" s="1"/>
  <c r="V250" i="12" s="1"/>
  <c r="AA252" i="10" l="1"/>
  <c r="AD252" i="10"/>
  <c r="X252" i="10"/>
  <c r="AB252" i="10"/>
  <c r="Y252" i="10"/>
  <c r="Z252" i="10" s="1"/>
  <c r="AE252" i="10" s="1"/>
  <c r="Z250" i="11"/>
  <c r="AE250" i="11" s="1"/>
  <c r="AC250" i="11"/>
  <c r="AI249" i="12"/>
  <c r="AK249" i="12" s="1"/>
  <c r="AC252" i="10" l="1"/>
  <c r="AF252" i="10"/>
  <c r="AG252" i="10" s="1"/>
  <c r="AH252" i="10" s="1"/>
  <c r="AF250" i="11"/>
  <c r="AG250" i="11" s="1"/>
  <c r="AH250" i="11" s="1"/>
  <c r="AL249" i="12"/>
  <c r="AM249" i="12" s="1"/>
  <c r="AJ250" i="12"/>
  <c r="W250" i="12"/>
  <c r="Z247" i="14"/>
  <c r="V253" i="10" l="1"/>
  <c r="AI252" i="10"/>
  <c r="AK252" i="10" s="1"/>
  <c r="V251" i="11"/>
  <c r="AI250" i="11"/>
  <c r="AK250" i="11" s="1"/>
  <c r="X250" i="12"/>
  <c r="AD250" i="12"/>
  <c r="Y250" i="12"/>
  <c r="Z250" i="12" s="1"/>
  <c r="AE250" i="12" s="1"/>
  <c r="AA250" i="12"/>
  <c r="AB250" i="12"/>
  <c r="AJ253" i="10" l="1"/>
  <c r="W253" i="10"/>
  <c r="X250" i="14"/>
  <c r="AL252" i="10"/>
  <c r="AM252" i="10" s="1"/>
  <c r="AN252" i="10"/>
  <c r="AL250" i="11"/>
  <c r="AM250" i="11" s="1"/>
  <c r="AN250" i="11"/>
  <c r="AJ251" i="11"/>
  <c r="W251" i="11"/>
  <c r="Y248" i="14"/>
  <c r="AC250" i="12"/>
  <c r="AF250" i="12" s="1"/>
  <c r="AG250" i="12" s="1"/>
  <c r="AH250" i="12" s="1"/>
  <c r="V251" i="12" s="1"/>
  <c r="X253" i="10" l="1"/>
  <c r="AD253" i="10"/>
  <c r="AB253" i="10"/>
  <c r="AA253" i="10"/>
  <c r="AC253" i="10" s="1"/>
  <c r="Y253" i="10"/>
  <c r="Z253" i="10" s="1"/>
  <c r="AE253" i="10" s="1"/>
  <c r="AB251" i="11"/>
  <c r="X251" i="11"/>
  <c r="AD251" i="11"/>
  <c r="AA251" i="11"/>
  <c r="Y251" i="11"/>
  <c r="AI250" i="12"/>
  <c r="AK250" i="12" s="1"/>
  <c r="AF253" i="10" l="1"/>
  <c r="AG253" i="10" s="1"/>
  <c r="AH253" i="10" s="1"/>
  <c r="Z251" i="11"/>
  <c r="AE251" i="11" s="1"/>
  <c r="AC251" i="11"/>
  <c r="AL250" i="12"/>
  <c r="AM250" i="12" s="1"/>
  <c r="AJ251" i="12"/>
  <c r="Z248" i="14"/>
  <c r="W251" i="12"/>
  <c r="V254" i="10" l="1"/>
  <c r="AI253" i="10"/>
  <c r="AK253" i="10" s="1"/>
  <c r="AF251" i="11"/>
  <c r="AG251" i="11" s="1"/>
  <c r="AH251" i="11" s="1"/>
  <c r="AA251" i="12"/>
  <c r="AD251" i="12"/>
  <c r="X251" i="12"/>
  <c r="Y251" i="12"/>
  <c r="AB251" i="12"/>
  <c r="AN253" i="10" l="1"/>
  <c r="AL253" i="10"/>
  <c r="AM253" i="10" s="1"/>
  <c r="AJ254" i="10"/>
  <c r="W254" i="10"/>
  <c r="X251" i="14"/>
  <c r="V252" i="11"/>
  <c r="AI251" i="11"/>
  <c r="AK251" i="11" s="1"/>
  <c r="AC251" i="12"/>
  <c r="Z251" i="12"/>
  <c r="AE251" i="12" s="1"/>
  <c r="AF251" i="12" s="1"/>
  <c r="AG251" i="12" s="1"/>
  <c r="AH251" i="12" s="1"/>
  <c r="V252" i="12" s="1"/>
  <c r="AA254" i="10" l="1"/>
  <c r="X254" i="10"/>
  <c r="AB254" i="10"/>
  <c r="AD254" i="10"/>
  <c r="AE254" i="10" s="1"/>
  <c r="Y254" i="10"/>
  <c r="Z254" i="10" s="1"/>
  <c r="AL251" i="11"/>
  <c r="AM251" i="11" s="1"/>
  <c r="AN251" i="11"/>
  <c r="AJ252" i="11"/>
  <c r="Y249" i="14"/>
  <c r="W252" i="11"/>
  <c r="AI251" i="12"/>
  <c r="AK251" i="12" s="1"/>
  <c r="AF254" i="10" l="1"/>
  <c r="AG254" i="10" s="1"/>
  <c r="AH254" i="10" s="1"/>
  <c r="AC254" i="10"/>
  <c r="AA252" i="11"/>
  <c r="AB252" i="11"/>
  <c r="AD252" i="11"/>
  <c r="X252" i="11"/>
  <c r="Y252" i="11"/>
  <c r="AL251" i="12"/>
  <c r="AM251" i="12" s="1"/>
  <c r="AJ252" i="12"/>
  <c r="W252" i="12"/>
  <c r="Z249" i="14"/>
  <c r="V255" i="10" l="1"/>
  <c r="AI254" i="10"/>
  <c r="AK254" i="10" s="1"/>
  <c r="Z252" i="11"/>
  <c r="AC252" i="11"/>
  <c r="AE252" i="11"/>
  <c r="AF252" i="11" s="1"/>
  <c r="AG252" i="11" s="1"/>
  <c r="AH252" i="11" s="1"/>
  <c r="AB252" i="12"/>
  <c r="Y252" i="12"/>
  <c r="AD252" i="12"/>
  <c r="X252" i="12"/>
  <c r="AA252" i="12"/>
  <c r="AN254" i="10" l="1"/>
  <c r="AL254" i="10"/>
  <c r="AM254" i="10" s="1"/>
  <c r="AJ255" i="10"/>
  <c r="W255" i="10"/>
  <c r="X252" i="14"/>
  <c r="V253" i="11"/>
  <c r="AI252" i="11"/>
  <c r="AK252" i="11" s="1"/>
  <c r="AC252" i="12"/>
  <c r="Z252" i="12"/>
  <c r="AE252" i="12" s="1"/>
  <c r="AF252" i="12" s="1"/>
  <c r="AG252" i="12" s="1"/>
  <c r="AH252" i="12" s="1"/>
  <c r="V253" i="12" s="1"/>
  <c r="AB255" i="10" l="1"/>
  <c r="X255" i="10"/>
  <c r="AD255" i="10"/>
  <c r="Y255" i="10"/>
  <c r="Z255" i="10" s="1"/>
  <c r="AE255" i="10" s="1"/>
  <c r="AA255" i="10"/>
  <c r="AL252" i="11"/>
  <c r="AM252" i="11" s="1"/>
  <c r="AN252" i="11"/>
  <c r="AJ253" i="11"/>
  <c r="W253" i="11"/>
  <c r="Y250" i="14"/>
  <c r="AI252" i="12"/>
  <c r="AK252" i="12" s="1"/>
  <c r="AC255" i="10" l="1"/>
  <c r="AF255" i="10" s="1"/>
  <c r="AG255" i="10" s="1"/>
  <c r="AH255" i="10" s="1"/>
  <c r="X253" i="11"/>
  <c r="Y253" i="11"/>
  <c r="Z253" i="11" s="1"/>
  <c r="AE253" i="11" s="1"/>
  <c r="AA253" i="11"/>
  <c r="AD253" i="11"/>
  <c r="AB253" i="11"/>
  <c r="AL252" i="12"/>
  <c r="AM252" i="12" s="1"/>
  <c r="AJ253" i="12"/>
  <c r="Z250" i="14"/>
  <c r="W253" i="12"/>
  <c r="V256" i="10" l="1"/>
  <c r="AI255" i="10"/>
  <c r="AK255" i="10" s="1"/>
  <c r="AC253" i="11"/>
  <c r="AF253" i="11" s="1"/>
  <c r="AG253" i="11" s="1"/>
  <c r="AH253" i="11" s="1"/>
  <c r="AD253" i="12"/>
  <c r="X253" i="12"/>
  <c r="Y253" i="12"/>
  <c r="AA253" i="12"/>
  <c r="AB253" i="12"/>
  <c r="AN255" i="10" l="1"/>
  <c r="AL255" i="10"/>
  <c r="AM255" i="10" s="1"/>
  <c r="AJ256" i="10"/>
  <c r="X253" i="14"/>
  <c r="W256" i="10"/>
  <c r="V254" i="11"/>
  <c r="AI253" i="11"/>
  <c r="AK253" i="11" s="1"/>
  <c r="AN253" i="11" s="1"/>
  <c r="AJ254" i="11"/>
  <c r="Y251" i="14"/>
  <c r="W254" i="11"/>
  <c r="Z253" i="12"/>
  <c r="AC253" i="12"/>
  <c r="AE253" i="12"/>
  <c r="AF253" i="12" s="1"/>
  <c r="AG253" i="12" s="1"/>
  <c r="AH253" i="12" s="1"/>
  <c r="V254" i="12" s="1"/>
  <c r="AD256" i="10" l="1"/>
  <c r="AB256" i="10"/>
  <c r="X256" i="10"/>
  <c r="Y256" i="10"/>
  <c r="AA256" i="10"/>
  <c r="AC256" i="10" s="1"/>
  <c r="AL253" i="11"/>
  <c r="AM253" i="11" s="1"/>
  <c r="AA254" i="11"/>
  <c r="X254" i="11"/>
  <c r="AB254" i="11"/>
  <c r="AD254" i="11"/>
  <c r="Y254" i="11"/>
  <c r="AI253" i="12"/>
  <c r="AK253" i="12" s="1"/>
  <c r="Z256" i="10" l="1"/>
  <c r="AE256" i="10" s="1"/>
  <c r="AF256" i="10" s="1"/>
  <c r="AG256" i="10" s="1"/>
  <c r="AH256" i="10" s="1"/>
  <c r="AC254" i="11"/>
  <c r="Z254" i="11"/>
  <c r="AE254" i="11" s="1"/>
  <c r="AL253" i="12"/>
  <c r="AM253" i="12" s="1"/>
  <c r="AJ254" i="12"/>
  <c r="Z251" i="14"/>
  <c r="W254" i="12"/>
  <c r="V257" i="10" l="1"/>
  <c r="AI256" i="10"/>
  <c r="AK256" i="10" s="1"/>
  <c r="AF254" i="11"/>
  <c r="AG254" i="11" s="1"/>
  <c r="AH254" i="11" s="1"/>
  <c r="Y254" i="12"/>
  <c r="AB254" i="12"/>
  <c r="AA254" i="12"/>
  <c r="X254" i="12"/>
  <c r="AD254" i="12"/>
  <c r="AL256" i="10" l="1"/>
  <c r="AM256" i="10" s="1"/>
  <c r="AN256" i="10"/>
  <c r="W257" i="10"/>
  <c r="AJ257" i="10"/>
  <c r="X254" i="14"/>
  <c r="V255" i="11"/>
  <c r="AI254" i="11"/>
  <c r="AK254" i="11" s="1"/>
  <c r="AC254" i="12"/>
  <c r="Z254" i="12"/>
  <c r="AE254" i="12" s="1"/>
  <c r="AF254" i="12" s="1"/>
  <c r="AG254" i="12" s="1"/>
  <c r="AH254" i="12" s="1"/>
  <c r="V255" i="12" s="1"/>
  <c r="AA257" i="10" l="1"/>
  <c r="Y257" i="10"/>
  <c r="Z257" i="10" s="1"/>
  <c r="AB257" i="10"/>
  <c r="AD257" i="10"/>
  <c r="X257" i="10"/>
  <c r="AN254" i="11"/>
  <c r="AL254" i="11"/>
  <c r="AM254" i="11" s="1"/>
  <c r="AJ255" i="11"/>
  <c r="Y252" i="14"/>
  <c r="W255" i="11"/>
  <c r="AI254" i="12"/>
  <c r="AK254" i="12" s="1"/>
  <c r="AE257" i="10" l="1"/>
  <c r="AF257" i="10" s="1"/>
  <c r="AG257" i="10" s="1"/>
  <c r="AH257" i="10" s="1"/>
  <c r="AC257" i="10"/>
  <c r="Y255" i="11"/>
  <c r="AD255" i="11"/>
  <c r="AB255" i="11"/>
  <c r="X255" i="11"/>
  <c r="AA255" i="11"/>
  <c r="AL254" i="12"/>
  <c r="AM254" i="12" s="1"/>
  <c r="AJ255" i="12"/>
  <c r="W255" i="12"/>
  <c r="Z252" i="14"/>
  <c r="V258" i="10" l="1"/>
  <c r="AI257" i="10"/>
  <c r="AK257" i="10" s="1"/>
  <c r="Z255" i="11"/>
  <c r="AE255" i="11"/>
  <c r="AC255" i="11"/>
  <c r="AB255" i="12"/>
  <c r="AD255" i="12"/>
  <c r="X255" i="12"/>
  <c r="Y255" i="12"/>
  <c r="Z255" i="12" s="1"/>
  <c r="AA255" i="12"/>
  <c r="AJ258" i="10" l="1"/>
  <c r="W258" i="10"/>
  <c r="X255" i="14"/>
  <c r="AN257" i="10"/>
  <c r="AL257" i="10"/>
  <c r="AM257" i="10" s="1"/>
  <c r="AF255" i="11"/>
  <c r="AG255" i="11" s="1"/>
  <c r="AH255" i="11" s="1"/>
  <c r="V256" i="11"/>
  <c r="AI255" i="11"/>
  <c r="AK255" i="11" s="1"/>
  <c r="AE255" i="12"/>
  <c r="AC255" i="12"/>
  <c r="AA258" i="10" l="1"/>
  <c r="AD258" i="10"/>
  <c r="X258" i="10"/>
  <c r="AB258" i="10"/>
  <c r="Y258" i="10"/>
  <c r="Z258" i="10" s="1"/>
  <c r="AE258" i="10" s="1"/>
  <c r="AL255" i="11"/>
  <c r="AM255" i="11" s="1"/>
  <c r="AN255" i="11"/>
  <c r="AJ256" i="11"/>
  <c r="W256" i="11"/>
  <c r="Y253" i="14"/>
  <c r="AF255" i="12"/>
  <c r="AG255" i="12" s="1"/>
  <c r="AH255" i="12" s="1"/>
  <c r="V256" i="12" s="1"/>
  <c r="AC258" i="10" l="1"/>
  <c r="AF258" i="10" s="1"/>
  <c r="AG258" i="10" s="1"/>
  <c r="AH258" i="10" s="1"/>
  <c r="Y256" i="11"/>
  <c r="X256" i="11"/>
  <c r="AD256" i="11"/>
  <c r="AA256" i="11"/>
  <c r="AC256" i="11" s="1"/>
  <c r="AB256" i="11"/>
  <c r="AI255" i="12"/>
  <c r="AK255" i="12" s="1"/>
  <c r="AJ256" i="12"/>
  <c r="W256" i="12"/>
  <c r="Z253" i="14"/>
  <c r="V259" i="10" l="1"/>
  <c r="AI258" i="10"/>
  <c r="AK258" i="10" s="1"/>
  <c r="Z256" i="11"/>
  <c r="AE256" i="11" s="1"/>
  <c r="AF256" i="11" s="1"/>
  <c r="AG256" i="11" s="1"/>
  <c r="AH256" i="11" s="1"/>
  <c r="AL255" i="12"/>
  <c r="AM255" i="12" s="1"/>
  <c r="AD256" i="12"/>
  <c r="X256" i="12"/>
  <c r="AB256" i="12"/>
  <c r="AA256" i="12"/>
  <c r="Y256" i="12"/>
  <c r="AN258" i="10" l="1"/>
  <c r="AL258" i="10"/>
  <c r="AM258" i="10" s="1"/>
  <c r="X256" i="14"/>
  <c r="AJ259" i="10"/>
  <c r="W259" i="10"/>
  <c r="AI256" i="11"/>
  <c r="AK256" i="11" s="1"/>
  <c r="V257" i="11"/>
  <c r="AC256" i="12"/>
  <c r="Z256" i="12"/>
  <c r="AE256" i="12" s="1"/>
  <c r="AF256" i="12" s="1"/>
  <c r="AG256" i="12" s="1"/>
  <c r="AH256" i="12" s="1"/>
  <c r="V257" i="12" s="1"/>
  <c r="AD259" i="10" l="1"/>
  <c r="AB259" i="10"/>
  <c r="X259" i="10"/>
  <c r="Y259" i="10"/>
  <c r="Z259" i="10" s="1"/>
  <c r="AE259" i="10" s="1"/>
  <c r="AA259" i="10"/>
  <c r="W257" i="11"/>
  <c r="AJ257" i="11"/>
  <c r="Y254" i="14"/>
  <c r="AL256" i="11"/>
  <c r="AM256" i="11" s="1"/>
  <c r="AN256" i="11"/>
  <c r="AI256" i="12"/>
  <c r="AK256" i="12" s="1"/>
  <c r="AF259" i="10" l="1"/>
  <c r="AG259" i="10" s="1"/>
  <c r="AH259" i="10" s="1"/>
  <c r="AC259" i="10"/>
  <c r="AB257" i="11"/>
  <c r="Y257" i="11"/>
  <c r="Z257" i="11" s="1"/>
  <c r="AE257" i="11" s="1"/>
  <c r="AD257" i="11"/>
  <c r="AA257" i="11"/>
  <c r="X257" i="11"/>
  <c r="AL256" i="12"/>
  <c r="AM256" i="12" s="1"/>
  <c r="AJ257" i="12"/>
  <c r="Z254" i="14"/>
  <c r="W257" i="12"/>
  <c r="V260" i="10" l="1"/>
  <c r="AI259" i="10"/>
  <c r="AK259" i="10" s="1"/>
  <c r="AC257" i="11"/>
  <c r="AF257" i="11" s="1"/>
  <c r="AG257" i="11" s="1"/>
  <c r="AH257" i="11" s="1"/>
  <c r="X257" i="12"/>
  <c r="Y257" i="12"/>
  <c r="AA257" i="12"/>
  <c r="AD257" i="12"/>
  <c r="AB257" i="12"/>
  <c r="AN259" i="10" l="1"/>
  <c r="AL259" i="10"/>
  <c r="AM259" i="10" s="1"/>
  <c r="X257" i="14"/>
  <c r="AJ260" i="10"/>
  <c r="W260" i="10"/>
  <c r="V258" i="11"/>
  <c r="AI257" i="11"/>
  <c r="AK257" i="11" s="1"/>
  <c r="Z257" i="12"/>
  <c r="AC257" i="12"/>
  <c r="AE257" i="12"/>
  <c r="AD260" i="10" l="1"/>
  <c r="AA260" i="10"/>
  <c r="Y260" i="10"/>
  <c r="Z260" i="10" s="1"/>
  <c r="AE260" i="10" s="1"/>
  <c r="X260" i="10"/>
  <c r="AB260" i="10"/>
  <c r="AN257" i="11"/>
  <c r="AL257" i="11"/>
  <c r="AM257" i="11" s="1"/>
  <c r="AJ258" i="11"/>
  <c r="W258" i="11"/>
  <c r="Y255" i="14"/>
  <c r="AF257" i="12"/>
  <c r="AG257" i="12" s="1"/>
  <c r="AH257" i="12" s="1"/>
  <c r="V258" i="12" s="1"/>
  <c r="AF260" i="10" l="1"/>
  <c r="AG260" i="10" s="1"/>
  <c r="AH260" i="10" s="1"/>
  <c r="AC260" i="10"/>
  <c r="X258" i="11"/>
  <c r="AD258" i="11"/>
  <c r="Y258" i="11"/>
  <c r="Z258" i="11" s="1"/>
  <c r="AE258" i="11" s="1"/>
  <c r="AB258" i="11"/>
  <c r="AC258" i="11" s="1"/>
  <c r="AA258" i="11"/>
  <c r="AI257" i="12"/>
  <c r="AK257" i="12" s="1"/>
  <c r="AJ258" i="12"/>
  <c r="W258" i="12"/>
  <c r="Z255" i="14"/>
  <c r="V261" i="10" l="1"/>
  <c r="AI260" i="10"/>
  <c r="AK260" i="10" s="1"/>
  <c r="AF258" i="11"/>
  <c r="AG258" i="11" s="1"/>
  <c r="AH258" i="11" s="1"/>
  <c r="V259" i="11"/>
  <c r="AI258" i="11"/>
  <c r="AK258" i="11" s="1"/>
  <c r="AL257" i="12"/>
  <c r="AM257" i="12" s="1"/>
  <c r="X258" i="12"/>
  <c r="AA258" i="12"/>
  <c r="AD258" i="12"/>
  <c r="Y258" i="12"/>
  <c r="AB258" i="12"/>
  <c r="AL260" i="10" l="1"/>
  <c r="AM260" i="10" s="1"/>
  <c r="AN260" i="10"/>
  <c r="AJ261" i="10"/>
  <c r="W261" i="10"/>
  <c r="X258" i="14"/>
  <c r="AL258" i="11"/>
  <c r="AM258" i="11" s="1"/>
  <c r="AN258" i="11"/>
  <c r="AJ259" i="11"/>
  <c r="Y256" i="14"/>
  <c r="W259" i="11"/>
  <c r="Z258" i="12"/>
  <c r="AE258" i="12" s="1"/>
  <c r="AC258" i="12"/>
  <c r="AF258" i="12" s="1"/>
  <c r="AG258" i="12" s="1"/>
  <c r="AH258" i="12" s="1"/>
  <c r="V259" i="12" s="1"/>
  <c r="AD261" i="10" l="1"/>
  <c r="Y261" i="10"/>
  <c r="X261" i="10"/>
  <c r="AA261" i="10"/>
  <c r="AB261" i="10"/>
  <c r="AB259" i="11"/>
  <c r="X259" i="11"/>
  <c r="AA259" i="11"/>
  <c r="Y259" i="11"/>
  <c r="AD259" i="11"/>
  <c r="AI258" i="12"/>
  <c r="AK258" i="12" s="1"/>
  <c r="AC261" i="10" l="1"/>
  <c r="Z261" i="10"/>
  <c r="AE261" i="10"/>
  <c r="AF261" i="10" s="1"/>
  <c r="AG261" i="10" s="1"/>
  <c r="AH261" i="10" s="1"/>
  <c r="AC259" i="11"/>
  <c r="Z259" i="11"/>
  <c r="AE259" i="11" s="1"/>
  <c r="AF259" i="11" s="1"/>
  <c r="AG259" i="11" s="1"/>
  <c r="AH259" i="11" s="1"/>
  <c r="AL258" i="12"/>
  <c r="AM258" i="12" s="1"/>
  <c r="AJ259" i="12"/>
  <c r="Z256" i="14"/>
  <c r="W259" i="12"/>
  <c r="V262" i="10" l="1"/>
  <c r="AI261" i="10"/>
  <c r="AK261" i="10" s="1"/>
  <c r="V260" i="11"/>
  <c r="AI259" i="11"/>
  <c r="AK259" i="11" s="1"/>
  <c r="Y259" i="12"/>
  <c r="X259" i="12"/>
  <c r="AB259" i="12"/>
  <c r="AD259" i="12"/>
  <c r="AA259" i="12"/>
  <c r="AL261" i="10" l="1"/>
  <c r="AM261" i="10" s="1"/>
  <c r="AN261" i="10"/>
  <c r="AJ262" i="10"/>
  <c r="W262" i="10"/>
  <c r="X259" i="14"/>
  <c r="AL259" i="11"/>
  <c r="AM259" i="11" s="1"/>
  <c r="AN259" i="11"/>
  <c r="Y257" i="14"/>
  <c r="AJ260" i="11"/>
  <c r="W260" i="11"/>
  <c r="AC259" i="12"/>
  <c r="Z259" i="12"/>
  <c r="AE259" i="12" s="1"/>
  <c r="AF259" i="12" s="1"/>
  <c r="AG259" i="12" s="1"/>
  <c r="AH259" i="12" s="1"/>
  <c r="V260" i="12" s="1"/>
  <c r="X262" i="10" l="1"/>
  <c r="Y262" i="10"/>
  <c r="Z262" i="10" s="1"/>
  <c r="AE262" i="10" s="1"/>
  <c r="AB262" i="10"/>
  <c r="AA262" i="10"/>
  <c r="AC262" i="10" s="1"/>
  <c r="AD262" i="10"/>
  <c r="AB260" i="11"/>
  <c r="AA260" i="11"/>
  <c r="AD260" i="11"/>
  <c r="Y260" i="11"/>
  <c r="X260" i="11"/>
  <c r="AI259" i="12"/>
  <c r="AK259" i="12" s="1"/>
  <c r="AF262" i="10" l="1"/>
  <c r="AG262" i="10" s="1"/>
  <c r="AH262" i="10" s="1"/>
  <c r="AC260" i="11"/>
  <c r="Z260" i="11"/>
  <c r="AE260" i="11" s="1"/>
  <c r="AF260" i="11" s="1"/>
  <c r="AG260" i="11" s="1"/>
  <c r="AH260" i="11" s="1"/>
  <c r="AL259" i="12"/>
  <c r="AM259" i="12" s="1"/>
  <c r="AJ260" i="12"/>
  <c r="Z257" i="14"/>
  <c r="W260" i="12"/>
  <c r="V263" i="10" l="1"/>
  <c r="AI262" i="10"/>
  <c r="AK262" i="10" s="1"/>
  <c r="V261" i="11"/>
  <c r="AI260" i="11"/>
  <c r="AK260" i="11" s="1"/>
  <c r="AA260" i="12"/>
  <c r="AB260" i="12"/>
  <c r="Y260" i="12"/>
  <c r="X260" i="12"/>
  <c r="AD260" i="12"/>
  <c r="AN262" i="10" l="1"/>
  <c r="AL262" i="10"/>
  <c r="AM262" i="10" s="1"/>
  <c r="AJ263" i="10"/>
  <c r="W263" i="10"/>
  <c r="X260" i="14"/>
  <c r="AL260" i="11"/>
  <c r="AM260" i="11" s="1"/>
  <c r="AN260" i="11"/>
  <c r="AJ261" i="11"/>
  <c r="Y258" i="14"/>
  <c r="W261" i="11"/>
  <c r="Z260" i="12"/>
  <c r="AE260" i="12" s="1"/>
  <c r="AC260" i="12"/>
  <c r="AD263" i="10" l="1"/>
  <c r="Y263" i="10"/>
  <c r="AA263" i="10"/>
  <c r="AC263" i="10" s="1"/>
  <c r="X263" i="10"/>
  <c r="AB263" i="10"/>
  <c r="AB261" i="11"/>
  <c r="AD261" i="11"/>
  <c r="Y261" i="11"/>
  <c r="Z261" i="11" s="1"/>
  <c r="AE261" i="11" s="1"/>
  <c r="AA261" i="11"/>
  <c r="X261" i="11"/>
  <c r="AF260" i="12"/>
  <c r="AG260" i="12" s="1"/>
  <c r="AH260" i="12" s="1"/>
  <c r="V261" i="12" s="1"/>
  <c r="Z263" i="10" l="1"/>
  <c r="AE263" i="10" s="1"/>
  <c r="AF263" i="10" s="1"/>
  <c r="AG263" i="10" s="1"/>
  <c r="AH263" i="10" s="1"/>
  <c r="AC261" i="11"/>
  <c r="AF261" i="11" s="1"/>
  <c r="AG261" i="11" s="1"/>
  <c r="AH261" i="11" s="1"/>
  <c r="AI260" i="12"/>
  <c r="AK260" i="12" s="1"/>
  <c r="AJ261" i="12"/>
  <c r="W261" i="12"/>
  <c r="Z258" i="14"/>
  <c r="V264" i="10" l="1"/>
  <c r="AI263" i="10"/>
  <c r="AK263" i="10" s="1"/>
  <c r="V262" i="11"/>
  <c r="AI261" i="11"/>
  <c r="AK261" i="11" s="1"/>
  <c r="AL260" i="12"/>
  <c r="AM260" i="12" s="1"/>
  <c r="AA261" i="12"/>
  <c r="AD261" i="12"/>
  <c r="Y261" i="12"/>
  <c r="X261" i="12"/>
  <c r="AB261" i="12"/>
  <c r="AN263" i="10" l="1"/>
  <c r="AL263" i="10"/>
  <c r="AM263" i="10" s="1"/>
  <c r="AJ264" i="10"/>
  <c r="X261" i="14"/>
  <c r="W264" i="10"/>
  <c r="AN261" i="11"/>
  <c r="AL261" i="11"/>
  <c r="AM261" i="11" s="1"/>
  <c r="AJ262" i="11"/>
  <c r="Y259" i="14"/>
  <c r="W262" i="11"/>
  <c r="Z261" i="12"/>
  <c r="AE261" i="12" s="1"/>
  <c r="AC261" i="12"/>
  <c r="AB264" i="10" l="1"/>
  <c r="Y264" i="10"/>
  <c r="Z264" i="10" s="1"/>
  <c r="X264" i="10"/>
  <c r="AA264" i="10"/>
  <c r="AC264" i="10" s="1"/>
  <c r="AD264" i="10"/>
  <c r="X262" i="11"/>
  <c r="Y262" i="11"/>
  <c r="Z262" i="11" s="1"/>
  <c r="AE262" i="11" s="1"/>
  <c r="AA262" i="11"/>
  <c r="AB262" i="11"/>
  <c r="AD262" i="11"/>
  <c r="AF261" i="12"/>
  <c r="AG261" i="12" s="1"/>
  <c r="AH261" i="12" s="1"/>
  <c r="V262" i="12" s="1"/>
  <c r="AE264" i="10" l="1"/>
  <c r="AF264" i="10" s="1"/>
  <c r="AG264" i="10" s="1"/>
  <c r="AH264" i="10" s="1"/>
  <c r="AC262" i="11"/>
  <c r="AF262" i="11"/>
  <c r="AG262" i="11" s="1"/>
  <c r="AH262" i="11" s="1"/>
  <c r="AI261" i="12"/>
  <c r="AK261" i="12" s="1"/>
  <c r="V265" i="10" l="1"/>
  <c r="AI264" i="10"/>
  <c r="AK264" i="10" s="1"/>
  <c r="V263" i="11"/>
  <c r="AI262" i="11"/>
  <c r="AK262" i="11" s="1"/>
  <c r="AL261" i="12"/>
  <c r="AM261" i="12" s="1"/>
  <c r="AJ262" i="12"/>
  <c r="W262" i="12"/>
  <c r="Z259" i="14"/>
  <c r="AL264" i="10" l="1"/>
  <c r="AM264" i="10" s="1"/>
  <c r="AN264" i="10"/>
  <c r="AJ265" i="10"/>
  <c r="W265" i="10"/>
  <c r="X262" i="14"/>
  <c r="AL262" i="11"/>
  <c r="AM262" i="11" s="1"/>
  <c r="AN262" i="11"/>
  <c r="AJ263" i="11"/>
  <c r="W263" i="11"/>
  <c r="Y260" i="14"/>
  <c r="X262" i="12"/>
  <c r="AD262" i="12"/>
  <c r="AA262" i="12"/>
  <c r="Y262" i="12"/>
  <c r="Z262" i="12" s="1"/>
  <c r="AE262" i="12" s="1"/>
  <c r="AB262" i="12"/>
  <c r="Y265" i="10" l="1"/>
  <c r="Z265" i="10" s="1"/>
  <c r="AB265" i="10"/>
  <c r="AD265" i="10"/>
  <c r="X265" i="10"/>
  <c r="AA265" i="10"/>
  <c r="AC265" i="10" s="1"/>
  <c r="AD263" i="11"/>
  <c r="Y263" i="11"/>
  <c r="AA263" i="11"/>
  <c r="X263" i="11"/>
  <c r="AB263" i="11"/>
  <c r="AC262" i="12"/>
  <c r="AF262" i="12" s="1"/>
  <c r="AG262" i="12" s="1"/>
  <c r="AH262" i="12" s="1"/>
  <c r="V263" i="12" s="1"/>
  <c r="AE265" i="10" l="1"/>
  <c r="AF265" i="10" s="1"/>
  <c r="AG265" i="10" s="1"/>
  <c r="AH265" i="10" s="1"/>
  <c r="AC263" i="11"/>
  <c r="Z263" i="11"/>
  <c r="AE263" i="11"/>
  <c r="AF263" i="11" s="1"/>
  <c r="AG263" i="11" s="1"/>
  <c r="AH263" i="11" s="1"/>
  <c r="AI262" i="12"/>
  <c r="AK262" i="12" s="1"/>
  <c r="V266" i="10" l="1"/>
  <c r="AI265" i="10"/>
  <c r="AK265" i="10" s="1"/>
  <c r="V264" i="11"/>
  <c r="AI263" i="11"/>
  <c r="AK263" i="11" s="1"/>
  <c r="AL262" i="12"/>
  <c r="AM262" i="12" s="1"/>
  <c r="AJ263" i="12"/>
  <c r="W263" i="12"/>
  <c r="Z260" i="14"/>
  <c r="AN265" i="10" l="1"/>
  <c r="AL265" i="10"/>
  <c r="AM265" i="10" s="1"/>
  <c r="AJ266" i="10"/>
  <c r="X263" i="14"/>
  <c r="W266" i="10"/>
  <c r="AL263" i="11"/>
  <c r="AM263" i="11" s="1"/>
  <c r="AN263" i="11"/>
  <c r="AJ264" i="11"/>
  <c r="W264" i="11"/>
  <c r="Y261" i="14"/>
  <c r="AB263" i="12"/>
  <c r="Y263" i="12"/>
  <c r="X263" i="12"/>
  <c r="AA263" i="12"/>
  <c r="AC263" i="12" s="1"/>
  <c r="AD263" i="12"/>
  <c r="AD266" i="10" l="1"/>
  <c r="AA266" i="10"/>
  <c r="Y266" i="10"/>
  <c r="Z266" i="10" s="1"/>
  <c r="AE266" i="10" s="1"/>
  <c r="AB266" i="10"/>
  <c r="X266" i="10"/>
  <c r="X264" i="11"/>
  <c r="Y264" i="11"/>
  <c r="Z264" i="11" s="1"/>
  <c r="AA264" i="11"/>
  <c r="AB264" i="11"/>
  <c r="AD264" i="11"/>
  <c r="Z263" i="12"/>
  <c r="AE263" i="12" s="1"/>
  <c r="AF263" i="12" s="1"/>
  <c r="AG263" i="12" s="1"/>
  <c r="AH263" i="12" s="1"/>
  <c r="V264" i="12" s="1"/>
  <c r="AC266" i="10" l="1"/>
  <c r="AF266" i="10" s="1"/>
  <c r="AG266" i="10" s="1"/>
  <c r="AH266" i="10" s="1"/>
  <c r="AE264" i="11"/>
  <c r="AC264" i="11"/>
  <c r="AI263" i="12"/>
  <c r="AK263" i="12" s="1"/>
  <c r="V267" i="10" l="1"/>
  <c r="AI266" i="10"/>
  <c r="AK266" i="10" s="1"/>
  <c r="AF264" i="11"/>
  <c r="AG264" i="11" s="1"/>
  <c r="AH264" i="11" s="1"/>
  <c r="AL263" i="12"/>
  <c r="AM263" i="12" s="1"/>
  <c r="AJ264" i="12"/>
  <c r="Z261" i="14"/>
  <c r="W264" i="12"/>
  <c r="AN266" i="10" l="1"/>
  <c r="AL266" i="10"/>
  <c r="AM266" i="10" s="1"/>
  <c r="AJ267" i="10"/>
  <c r="W267" i="10"/>
  <c r="X264" i="14"/>
  <c r="V265" i="11"/>
  <c r="AI264" i="11"/>
  <c r="AK264" i="11" s="1"/>
  <c r="AD264" i="12"/>
  <c r="AB264" i="12"/>
  <c r="X264" i="12"/>
  <c r="AA264" i="12"/>
  <c r="Y264" i="12"/>
  <c r="AB267" i="10" l="1"/>
  <c r="AD267" i="10"/>
  <c r="AA267" i="10"/>
  <c r="AC267" i="10" s="1"/>
  <c r="X267" i="10"/>
  <c r="Y267" i="10"/>
  <c r="AN264" i="11"/>
  <c r="AL264" i="11"/>
  <c r="AM264" i="11" s="1"/>
  <c r="AJ265" i="11"/>
  <c r="W265" i="11"/>
  <c r="Y262" i="14"/>
  <c r="AC264" i="12"/>
  <c r="Z264" i="12"/>
  <c r="AE264" i="12" s="1"/>
  <c r="AF264" i="12" s="1"/>
  <c r="AG264" i="12" s="1"/>
  <c r="AH264" i="12" s="1"/>
  <c r="V265" i="12" s="1"/>
  <c r="AE267" i="10" l="1"/>
  <c r="AF267" i="10" s="1"/>
  <c r="AG267" i="10" s="1"/>
  <c r="AH267" i="10" s="1"/>
  <c r="Z267" i="10"/>
  <c r="Y265" i="11"/>
  <c r="AB265" i="11"/>
  <c r="AD265" i="11"/>
  <c r="X265" i="11"/>
  <c r="AA265" i="11"/>
  <c r="AI264" i="12"/>
  <c r="AK264" i="12" s="1"/>
  <c r="AI267" i="10" l="1"/>
  <c r="AK267" i="10" s="1"/>
  <c r="V268" i="10"/>
  <c r="Z265" i="11"/>
  <c r="AE265" i="11"/>
  <c r="AC265" i="11"/>
  <c r="AL264" i="12"/>
  <c r="AM264" i="12" s="1"/>
  <c r="AJ265" i="12"/>
  <c r="Z262" i="14"/>
  <c r="W265" i="12"/>
  <c r="AJ268" i="10" l="1"/>
  <c r="X265" i="14"/>
  <c r="W268" i="10"/>
  <c r="AL267" i="10"/>
  <c r="AM267" i="10" s="1"/>
  <c r="AN267" i="10"/>
  <c r="AF265" i="11"/>
  <c r="AG265" i="11" s="1"/>
  <c r="AH265" i="11" s="1"/>
  <c r="AD265" i="12"/>
  <c r="AB265" i="12"/>
  <c r="X265" i="12"/>
  <c r="AA265" i="12"/>
  <c r="Y265" i="12"/>
  <c r="AA268" i="10" l="1"/>
  <c r="Y268" i="10"/>
  <c r="AD268" i="10"/>
  <c r="X268" i="10"/>
  <c r="AB268" i="10"/>
  <c r="V266" i="11"/>
  <c r="AI265" i="11"/>
  <c r="AK265" i="11" s="1"/>
  <c r="AC265" i="12"/>
  <c r="Z265" i="12"/>
  <c r="AE265" i="12" s="1"/>
  <c r="AF265" i="12" s="1"/>
  <c r="AG265" i="12" s="1"/>
  <c r="AH265" i="12" s="1"/>
  <c r="V266" i="12" s="1"/>
  <c r="AC268" i="10" l="1"/>
  <c r="Z268" i="10"/>
  <c r="AE268" i="10" s="1"/>
  <c r="AN265" i="11"/>
  <c r="AL265" i="11"/>
  <c r="AM265" i="11" s="1"/>
  <c r="AJ266" i="11"/>
  <c r="Y263" i="14"/>
  <c r="W266" i="11"/>
  <c r="AI265" i="12"/>
  <c r="AK265" i="12" s="1"/>
  <c r="AF268" i="10" l="1"/>
  <c r="AG268" i="10" s="1"/>
  <c r="AH268" i="10" s="1"/>
  <c r="AA266" i="11"/>
  <c r="AB266" i="11"/>
  <c r="X266" i="11"/>
  <c r="Y266" i="11"/>
  <c r="AD266" i="11"/>
  <c r="AL265" i="12"/>
  <c r="AM265" i="12" s="1"/>
  <c r="AJ266" i="12"/>
  <c r="W266" i="12"/>
  <c r="Z263" i="14"/>
  <c r="V269" i="10" l="1"/>
  <c r="AI268" i="10"/>
  <c r="AK268" i="10" s="1"/>
  <c r="AC266" i="11"/>
  <c r="Z266" i="11"/>
  <c r="AE266" i="11" s="1"/>
  <c r="AF266" i="11" s="1"/>
  <c r="AG266" i="11" s="1"/>
  <c r="AH266" i="11" s="1"/>
  <c r="X266" i="12"/>
  <c r="AB266" i="12"/>
  <c r="AD266" i="12"/>
  <c r="Y266" i="12"/>
  <c r="Z266" i="12" s="1"/>
  <c r="AA266" i="12"/>
  <c r="AL268" i="10" l="1"/>
  <c r="AM268" i="10" s="1"/>
  <c r="AN268" i="10"/>
  <c r="AJ269" i="10"/>
  <c r="X266" i="14"/>
  <c r="W269" i="10"/>
  <c r="V267" i="11"/>
  <c r="AI266" i="11"/>
  <c r="AK266" i="11" s="1"/>
  <c r="AE266" i="12"/>
  <c r="AC266" i="12"/>
  <c r="AD269" i="10" l="1"/>
  <c r="AA269" i="10"/>
  <c r="X269" i="10"/>
  <c r="Y269" i="10"/>
  <c r="Z269" i="10" s="1"/>
  <c r="AE269" i="10" s="1"/>
  <c r="AB269" i="10"/>
  <c r="AL266" i="11"/>
  <c r="AM266" i="11" s="1"/>
  <c r="AN266" i="11"/>
  <c r="AJ267" i="11"/>
  <c r="W267" i="11"/>
  <c r="Y264" i="14"/>
  <c r="AF266" i="12"/>
  <c r="AG266" i="12" s="1"/>
  <c r="AH266" i="12" s="1"/>
  <c r="V267" i="12" s="1"/>
  <c r="AC269" i="10" l="1"/>
  <c r="AF269" i="10"/>
  <c r="AG269" i="10" s="1"/>
  <c r="AH269" i="10" s="1"/>
  <c r="AA267" i="11"/>
  <c r="Y267" i="11"/>
  <c r="AB267" i="11"/>
  <c r="AD267" i="11"/>
  <c r="X267" i="11"/>
  <c r="AI266" i="12"/>
  <c r="AK266" i="12" s="1"/>
  <c r="AI269" i="10" l="1"/>
  <c r="AK269" i="10" s="1"/>
  <c r="V270" i="10"/>
  <c r="Z267" i="11"/>
  <c r="AE267" i="11" s="1"/>
  <c r="AC267" i="11"/>
  <c r="AL266" i="12"/>
  <c r="AM266" i="12" s="1"/>
  <c r="AJ267" i="12"/>
  <c r="W267" i="12"/>
  <c r="Z264" i="14"/>
  <c r="AJ270" i="10" l="1"/>
  <c r="W270" i="10"/>
  <c r="X267" i="14"/>
  <c r="AN269" i="10"/>
  <c r="AL269" i="10"/>
  <c r="AM269" i="10" s="1"/>
  <c r="AF267" i="11"/>
  <c r="AG267" i="11" s="1"/>
  <c r="AH267" i="11" s="1"/>
  <c r="AB267" i="12"/>
  <c r="AD267" i="12"/>
  <c r="Y267" i="12"/>
  <c r="X267" i="12"/>
  <c r="AA267" i="12"/>
  <c r="AD270" i="10" l="1"/>
  <c r="X270" i="10"/>
  <c r="Y270" i="10"/>
  <c r="Z270" i="10" s="1"/>
  <c r="AE270" i="10" s="1"/>
  <c r="AB270" i="10"/>
  <c r="AA270" i="10"/>
  <c r="V268" i="11"/>
  <c r="AI267" i="11"/>
  <c r="AK267" i="11" s="1"/>
  <c r="Z267" i="12"/>
  <c r="AE267" i="12"/>
  <c r="AC267" i="12"/>
  <c r="AC270" i="10" l="1"/>
  <c r="AF270" i="10" s="1"/>
  <c r="AG270" i="10" s="1"/>
  <c r="AH270" i="10" s="1"/>
  <c r="AL267" i="11"/>
  <c r="AM267" i="11" s="1"/>
  <c r="AN267" i="11"/>
  <c r="AJ268" i="11"/>
  <c r="Y265" i="14"/>
  <c r="W268" i="11"/>
  <c r="AF267" i="12"/>
  <c r="AG267" i="12" s="1"/>
  <c r="AH267" i="12" s="1"/>
  <c r="V268" i="12" s="1"/>
  <c r="V271" i="10" l="1"/>
  <c r="AI270" i="10"/>
  <c r="AK270" i="10" s="1"/>
  <c r="Y268" i="11"/>
  <c r="AB268" i="11"/>
  <c r="X268" i="11"/>
  <c r="AA268" i="11"/>
  <c r="AD268" i="11"/>
  <c r="AI267" i="12"/>
  <c r="AK267" i="12" s="1"/>
  <c r="AN270" i="10" l="1"/>
  <c r="AL270" i="10"/>
  <c r="AM270" i="10" s="1"/>
  <c r="AJ271" i="10"/>
  <c r="X268" i="14"/>
  <c r="W271" i="10"/>
  <c r="Z268" i="11"/>
  <c r="AE268" i="11"/>
  <c r="AC268" i="11"/>
  <c r="AL267" i="12"/>
  <c r="AM267" i="12" s="1"/>
  <c r="AJ268" i="12"/>
  <c r="Z265" i="14"/>
  <c r="W268" i="12"/>
  <c r="AD271" i="10" l="1"/>
  <c r="X271" i="10"/>
  <c r="Y271" i="10"/>
  <c r="Z271" i="10" s="1"/>
  <c r="AA271" i="10"/>
  <c r="AB271" i="10"/>
  <c r="AF268" i="11"/>
  <c r="AG268" i="11" s="1"/>
  <c r="AH268" i="11" s="1"/>
  <c r="X268" i="12"/>
  <c r="AB268" i="12"/>
  <c r="AA268" i="12"/>
  <c r="Y268" i="12"/>
  <c r="AD268" i="12"/>
  <c r="AC271" i="10" l="1"/>
  <c r="AE271" i="10"/>
  <c r="AF271" i="10" s="1"/>
  <c r="AG271" i="10" s="1"/>
  <c r="AH271" i="10" s="1"/>
  <c r="V269" i="11"/>
  <c r="AI268" i="11"/>
  <c r="AK268" i="11" s="1"/>
  <c r="Z268" i="12"/>
  <c r="AE268" i="12" s="1"/>
  <c r="AC268" i="12"/>
  <c r="AF268" i="12" s="1"/>
  <c r="AG268" i="12" s="1"/>
  <c r="AH268" i="12" s="1"/>
  <c r="V269" i="12" s="1"/>
  <c r="V272" i="10" l="1"/>
  <c r="AI271" i="10"/>
  <c r="AK271" i="10" s="1"/>
  <c r="AL268" i="11"/>
  <c r="AM268" i="11" s="1"/>
  <c r="AN268" i="11"/>
  <c r="AJ269" i="11"/>
  <c r="W269" i="11"/>
  <c r="Y266" i="14"/>
  <c r="AI268" i="12"/>
  <c r="AK268" i="12" s="1"/>
  <c r="AL271" i="10" l="1"/>
  <c r="AM271" i="10" s="1"/>
  <c r="AN271" i="10"/>
  <c r="W272" i="10"/>
  <c r="AJ272" i="10"/>
  <c r="X269" i="14"/>
  <c r="AA269" i="11"/>
  <c r="X269" i="11"/>
  <c r="Y269" i="11"/>
  <c r="Z269" i="11" s="1"/>
  <c r="AD269" i="11"/>
  <c r="AB269" i="11"/>
  <c r="AL268" i="12"/>
  <c r="AM268" i="12" s="1"/>
  <c r="AJ269" i="12"/>
  <c r="Z266" i="14"/>
  <c r="W269" i="12"/>
  <c r="Y272" i="10" l="1"/>
  <c r="AD272" i="10"/>
  <c r="AA272" i="10"/>
  <c r="AC272" i="10" s="1"/>
  <c r="AB272" i="10"/>
  <c r="X272" i="10"/>
  <c r="AC269" i="11"/>
  <c r="AE269" i="11"/>
  <c r="AF269" i="11" s="1"/>
  <c r="AG269" i="11" s="1"/>
  <c r="AH269" i="11" s="1"/>
  <c r="X269" i="12"/>
  <c r="Y269" i="12"/>
  <c r="Z269" i="12" s="1"/>
  <c r="AE269" i="12" s="1"/>
  <c r="AA269" i="12"/>
  <c r="AB269" i="12"/>
  <c r="AD269" i="12"/>
  <c r="Z272" i="10" l="1"/>
  <c r="AE272" i="10" s="1"/>
  <c r="AF272" i="10" s="1"/>
  <c r="AG272" i="10" s="1"/>
  <c r="AH272" i="10" s="1"/>
  <c r="V270" i="11"/>
  <c r="AI269" i="11"/>
  <c r="AK269" i="11" s="1"/>
  <c r="AC269" i="12"/>
  <c r="AF269" i="12"/>
  <c r="AG269" i="12" s="1"/>
  <c r="AH269" i="12" s="1"/>
  <c r="V270" i="12" s="1"/>
  <c r="V273" i="10" l="1"/>
  <c r="AI272" i="10"/>
  <c r="AK272" i="10" s="1"/>
  <c r="AN269" i="11"/>
  <c r="AL269" i="11"/>
  <c r="AM269" i="11" s="1"/>
  <c r="AJ270" i="11"/>
  <c r="Y267" i="14"/>
  <c r="W270" i="11"/>
  <c r="AI269" i="12"/>
  <c r="AK269" i="12" s="1"/>
  <c r="AN272" i="10" l="1"/>
  <c r="AL272" i="10"/>
  <c r="AM272" i="10" s="1"/>
  <c r="AJ273" i="10"/>
  <c r="X270" i="14"/>
  <c r="W273" i="10"/>
  <c r="AD270" i="11"/>
  <c r="Y270" i="11"/>
  <c r="Z270" i="11" s="1"/>
  <c r="AE270" i="11" s="1"/>
  <c r="X270" i="11"/>
  <c r="AA270" i="11"/>
  <c r="AB270" i="11"/>
  <c r="AL269" i="12"/>
  <c r="AM269" i="12" s="1"/>
  <c r="AJ270" i="12"/>
  <c r="W270" i="12"/>
  <c r="Z267" i="14"/>
  <c r="X273" i="10" l="1"/>
  <c r="Y273" i="10"/>
  <c r="Z273" i="10" s="1"/>
  <c r="AE273" i="10" s="1"/>
  <c r="AD273" i="10"/>
  <c r="AA273" i="10"/>
  <c r="AB273" i="10"/>
  <c r="AC270" i="11"/>
  <c r="AF270" i="11" s="1"/>
  <c r="AG270" i="11" s="1"/>
  <c r="AH270" i="11" s="1"/>
  <c r="X270" i="12"/>
  <c r="AA270" i="12"/>
  <c r="Y270" i="12"/>
  <c r="AB270" i="12"/>
  <c r="AD270" i="12"/>
  <c r="AC273" i="10" l="1"/>
  <c r="AF273" i="10" s="1"/>
  <c r="AG273" i="10" s="1"/>
  <c r="AH273" i="10" s="1"/>
  <c r="V271" i="11"/>
  <c r="AI270" i="11"/>
  <c r="AK270" i="11" s="1"/>
  <c r="Z270" i="12"/>
  <c r="AE270" i="12" s="1"/>
  <c r="AC270" i="12"/>
  <c r="V274" i="10" l="1"/>
  <c r="AI273" i="10"/>
  <c r="AK273" i="10" s="1"/>
  <c r="AN270" i="11"/>
  <c r="AL270" i="11"/>
  <c r="AM270" i="11" s="1"/>
  <c r="AJ271" i="11"/>
  <c r="W271" i="11"/>
  <c r="Y268" i="14"/>
  <c r="AF270" i="12"/>
  <c r="AG270" i="12" s="1"/>
  <c r="AH270" i="12" s="1"/>
  <c r="V271" i="12" s="1"/>
  <c r="AN273" i="10" l="1"/>
  <c r="AL273" i="10"/>
  <c r="AM273" i="10" s="1"/>
  <c r="AJ274" i="10"/>
  <c r="W274" i="10"/>
  <c r="X271" i="14"/>
  <c r="X271" i="11"/>
  <c r="Y271" i="11"/>
  <c r="Z271" i="11" s="1"/>
  <c r="AA271" i="11"/>
  <c r="AB271" i="11"/>
  <c r="AC271" i="11" s="1"/>
  <c r="AD271" i="11"/>
  <c r="AI270" i="12"/>
  <c r="AK270" i="12" s="1"/>
  <c r="AJ271" i="12"/>
  <c r="Z268" i="14"/>
  <c r="W271" i="12"/>
  <c r="AB274" i="10" l="1"/>
  <c r="Y274" i="10"/>
  <c r="Z274" i="10" s="1"/>
  <c r="AE274" i="10" s="1"/>
  <c r="AD274" i="10"/>
  <c r="X274" i="10"/>
  <c r="AA274" i="10"/>
  <c r="AE271" i="11"/>
  <c r="AF271" i="11" s="1"/>
  <c r="AG271" i="11" s="1"/>
  <c r="AH271" i="11" s="1"/>
  <c r="AL270" i="12"/>
  <c r="AM270" i="12" s="1"/>
  <c r="AA271" i="12"/>
  <c r="Y271" i="12"/>
  <c r="AD271" i="12"/>
  <c r="X271" i="12"/>
  <c r="AB271" i="12"/>
  <c r="AC274" i="10" l="1"/>
  <c r="AF274" i="10" s="1"/>
  <c r="AG274" i="10" s="1"/>
  <c r="AH274" i="10" s="1"/>
  <c r="V272" i="11"/>
  <c r="AI271" i="11"/>
  <c r="AK271" i="11" s="1"/>
  <c r="Z271" i="12"/>
  <c r="AE271" i="12" s="1"/>
  <c r="AC271" i="12"/>
  <c r="V275" i="10" l="1"/>
  <c r="AI274" i="10"/>
  <c r="AK274" i="10" s="1"/>
  <c r="AL271" i="11"/>
  <c r="AM271" i="11" s="1"/>
  <c r="AN271" i="11"/>
  <c r="Y269" i="14"/>
  <c r="AJ272" i="11"/>
  <c r="W272" i="11"/>
  <c r="AF271" i="12"/>
  <c r="AG271" i="12" s="1"/>
  <c r="AH271" i="12" s="1"/>
  <c r="V272" i="12" s="1"/>
  <c r="AN274" i="10" l="1"/>
  <c r="AL274" i="10"/>
  <c r="AM274" i="10" s="1"/>
  <c r="AJ275" i="10"/>
  <c r="X272" i="14"/>
  <c r="W275" i="10"/>
  <c r="Y272" i="11"/>
  <c r="AB272" i="11"/>
  <c r="AD272" i="11"/>
  <c r="X272" i="11"/>
  <c r="AA272" i="11"/>
  <c r="AI271" i="12"/>
  <c r="AK271" i="12" s="1"/>
  <c r="AJ272" i="12"/>
  <c r="W272" i="12"/>
  <c r="Z269" i="14"/>
  <c r="AA275" i="10" l="1"/>
  <c r="Y275" i="10"/>
  <c r="Z275" i="10" s="1"/>
  <c r="AD275" i="10"/>
  <c r="AE275" i="10" s="1"/>
  <c r="AB275" i="10"/>
  <c r="X275" i="10"/>
  <c r="Z272" i="11"/>
  <c r="AE272" i="11" s="1"/>
  <c r="AC272" i="11"/>
  <c r="AL271" i="12"/>
  <c r="AM271" i="12" s="1"/>
  <c r="AB272" i="12"/>
  <c r="X272" i="12"/>
  <c r="AD272" i="12"/>
  <c r="Y272" i="12"/>
  <c r="AA272" i="12"/>
  <c r="AC275" i="10" l="1"/>
  <c r="AF275" i="10" s="1"/>
  <c r="AG275" i="10" s="1"/>
  <c r="AH275" i="10" s="1"/>
  <c r="AF272" i="11"/>
  <c r="AG272" i="11" s="1"/>
  <c r="AH272" i="11" s="1"/>
  <c r="V273" i="11"/>
  <c r="AI272" i="11"/>
  <c r="AK272" i="11" s="1"/>
  <c r="Z272" i="12"/>
  <c r="AE272" i="12" s="1"/>
  <c r="AC272" i="12"/>
  <c r="AF272" i="12" s="1"/>
  <c r="AG272" i="12" s="1"/>
  <c r="AH272" i="12" s="1"/>
  <c r="V273" i="12" s="1"/>
  <c r="V276" i="10" l="1"/>
  <c r="AI275" i="10"/>
  <c r="AK275" i="10" s="1"/>
  <c r="AL272" i="11"/>
  <c r="AM272" i="11" s="1"/>
  <c r="AN272" i="11"/>
  <c r="AJ273" i="11"/>
  <c r="W273" i="11"/>
  <c r="Y270" i="14"/>
  <c r="AI272" i="12"/>
  <c r="AK272" i="12" s="1"/>
  <c r="AN275" i="10" l="1"/>
  <c r="AL275" i="10"/>
  <c r="AM275" i="10" s="1"/>
  <c r="X273" i="14"/>
  <c r="AJ276" i="10"/>
  <c r="W276" i="10"/>
  <c r="X273" i="11"/>
  <c r="AB273" i="11"/>
  <c r="AA273" i="11"/>
  <c r="AC273" i="11" s="1"/>
  <c r="AD273" i="11"/>
  <c r="AE273" i="11" s="1"/>
  <c r="AF273" i="11" s="1"/>
  <c r="AG273" i="11" s="1"/>
  <c r="AH273" i="11" s="1"/>
  <c r="Y273" i="11"/>
  <c r="Z273" i="11" s="1"/>
  <c r="AL272" i="12"/>
  <c r="AM272" i="12" s="1"/>
  <c r="AJ273" i="12"/>
  <c r="W273" i="12"/>
  <c r="Z270" i="14"/>
  <c r="Y276" i="10" l="1"/>
  <c r="AD276" i="10"/>
  <c r="X276" i="10"/>
  <c r="AB276" i="10"/>
  <c r="AA276" i="10"/>
  <c r="AC276" i="10" s="1"/>
  <c r="V274" i="11"/>
  <c r="AI273" i="11"/>
  <c r="AK273" i="11" s="1"/>
  <c r="X273" i="12"/>
  <c r="AB273" i="12"/>
  <c r="Y273" i="12"/>
  <c r="Z273" i="12" s="1"/>
  <c r="AD273" i="12"/>
  <c r="AA273" i="12"/>
  <c r="Z276" i="10" l="1"/>
  <c r="AE276" i="10" s="1"/>
  <c r="AF276" i="10" s="1"/>
  <c r="AG276" i="10" s="1"/>
  <c r="AH276" i="10" s="1"/>
  <c r="AN273" i="11"/>
  <c r="AL273" i="11"/>
  <c r="AM273" i="11" s="1"/>
  <c r="AJ274" i="11"/>
  <c r="W274" i="11"/>
  <c r="Y271" i="14"/>
  <c r="AE273" i="12"/>
  <c r="AC273" i="12"/>
  <c r="AF273" i="12" s="1"/>
  <c r="AG273" i="12" s="1"/>
  <c r="AH273" i="12" s="1"/>
  <c r="V274" i="12" s="1"/>
  <c r="V277" i="10" l="1"/>
  <c r="AI276" i="10"/>
  <c r="AK276" i="10" s="1"/>
  <c r="AA274" i="11"/>
  <c r="AB274" i="11"/>
  <c r="AD274" i="11"/>
  <c r="X274" i="11"/>
  <c r="Y274" i="11"/>
  <c r="AI273" i="12"/>
  <c r="AK273" i="12" s="1"/>
  <c r="AL276" i="10" l="1"/>
  <c r="AM276" i="10" s="1"/>
  <c r="AN276" i="10"/>
  <c r="AJ277" i="10"/>
  <c r="W277" i="10"/>
  <c r="X274" i="14"/>
  <c r="Z274" i="11"/>
  <c r="AE274" i="11" s="1"/>
  <c r="AC274" i="11"/>
  <c r="AL273" i="12"/>
  <c r="AM273" i="12" s="1"/>
  <c r="AJ274" i="12"/>
  <c r="Z271" i="14"/>
  <c r="W274" i="12"/>
  <c r="AA277" i="10" l="1"/>
  <c r="Y277" i="10"/>
  <c r="Z277" i="10" s="1"/>
  <c r="AB277" i="10"/>
  <c r="AD277" i="10"/>
  <c r="AE277" i="10" s="1"/>
  <c r="X277" i="10"/>
  <c r="AF274" i="11"/>
  <c r="AG274" i="11" s="1"/>
  <c r="AH274" i="11" s="1"/>
  <c r="V275" i="11"/>
  <c r="AI274" i="11"/>
  <c r="AK274" i="11" s="1"/>
  <c r="X274" i="12"/>
  <c r="AB274" i="12"/>
  <c r="AD274" i="12"/>
  <c r="AE274" i="12" s="1"/>
  <c r="AA274" i="12"/>
  <c r="AC274" i="12" s="1"/>
  <c r="Y274" i="12"/>
  <c r="Z274" i="12" s="1"/>
  <c r="AC277" i="10" l="1"/>
  <c r="AF277" i="10" s="1"/>
  <c r="AG277" i="10" s="1"/>
  <c r="AH277" i="10" s="1"/>
  <c r="AL274" i="11"/>
  <c r="AM274" i="11" s="1"/>
  <c r="AN274" i="11"/>
  <c r="AJ275" i="11"/>
  <c r="Y272" i="14"/>
  <c r="W275" i="11"/>
  <c r="AF274" i="12"/>
  <c r="AG274" i="12" s="1"/>
  <c r="AH274" i="12" s="1"/>
  <c r="V275" i="12" s="1"/>
  <c r="V278" i="10" l="1"/>
  <c r="AI277" i="10"/>
  <c r="AK277" i="10" s="1"/>
  <c r="X275" i="11"/>
  <c r="AB275" i="11"/>
  <c r="Y275" i="11"/>
  <c r="Z275" i="11" s="1"/>
  <c r="AD275" i="11"/>
  <c r="AA275" i="11"/>
  <c r="AI274" i="12"/>
  <c r="AK274" i="12" s="1"/>
  <c r="AL277" i="10" l="1"/>
  <c r="AM277" i="10" s="1"/>
  <c r="AN277" i="10"/>
  <c r="AJ278" i="10"/>
  <c r="X275" i="14"/>
  <c r="W278" i="10"/>
  <c r="AE275" i="11"/>
  <c r="AC275" i="11"/>
  <c r="AF275" i="11" s="1"/>
  <c r="AG275" i="11" s="1"/>
  <c r="AH275" i="11" s="1"/>
  <c r="AL274" i="12"/>
  <c r="AM274" i="12" s="1"/>
  <c r="AJ275" i="12"/>
  <c r="Z272" i="14"/>
  <c r="W275" i="12"/>
  <c r="AD278" i="10" l="1"/>
  <c r="Y278" i="10"/>
  <c r="Z278" i="10" s="1"/>
  <c r="AB278" i="10"/>
  <c r="X278" i="10"/>
  <c r="AA278" i="10"/>
  <c r="V276" i="11"/>
  <c r="AI275" i="11"/>
  <c r="AK275" i="11" s="1"/>
  <c r="Y275" i="12"/>
  <c r="AA275" i="12"/>
  <c r="AB275" i="12"/>
  <c r="AD275" i="12"/>
  <c r="X275" i="12"/>
  <c r="AE278" i="10" l="1"/>
  <c r="AC278" i="10"/>
  <c r="AL275" i="11"/>
  <c r="AM275" i="11" s="1"/>
  <c r="AN275" i="11"/>
  <c r="AJ276" i="11"/>
  <c r="Y273" i="14"/>
  <c r="W276" i="11"/>
  <c r="AC275" i="12"/>
  <c r="Z275" i="12"/>
  <c r="AE275" i="12" s="1"/>
  <c r="AF275" i="12" s="1"/>
  <c r="AG275" i="12" s="1"/>
  <c r="AH275" i="12" s="1"/>
  <c r="V276" i="12" s="1"/>
  <c r="AF278" i="10" l="1"/>
  <c r="AG278" i="10" s="1"/>
  <c r="AH278" i="10" s="1"/>
  <c r="X276" i="11"/>
  <c r="AB276" i="11"/>
  <c r="AD276" i="11"/>
  <c r="AE276" i="11" s="1"/>
  <c r="AA276" i="11"/>
  <c r="Y276" i="11"/>
  <c r="Z276" i="11" s="1"/>
  <c r="AI275" i="12"/>
  <c r="AK275" i="12" s="1"/>
  <c r="V279" i="10" l="1"/>
  <c r="AI278" i="10"/>
  <c r="AK278" i="10" s="1"/>
  <c r="AC276" i="11"/>
  <c r="AF276" i="11" s="1"/>
  <c r="AG276" i="11" s="1"/>
  <c r="AH276" i="11" s="1"/>
  <c r="AL275" i="12"/>
  <c r="AM275" i="12" s="1"/>
  <c r="AJ276" i="12"/>
  <c r="W276" i="12"/>
  <c r="Z273" i="14"/>
  <c r="AN278" i="10" l="1"/>
  <c r="AL278" i="10"/>
  <c r="AM278" i="10" s="1"/>
  <c r="W279" i="10"/>
  <c r="AJ279" i="10"/>
  <c r="X276" i="14"/>
  <c r="V277" i="11"/>
  <c r="AI276" i="11"/>
  <c r="AK276" i="11" s="1"/>
  <c r="AD276" i="12"/>
  <c r="AB276" i="12"/>
  <c r="Y276" i="12"/>
  <c r="Z276" i="12" s="1"/>
  <c r="AE276" i="12" s="1"/>
  <c r="AA276" i="12"/>
  <c r="X276" i="12"/>
  <c r="AB279" i="10" l="1"/>
  <c r="AD279" i="10"/>
  <c r="X279" i="10"/>
  <c r="Y279" i="10"/>
  <c r="Z279" i="10" s="1"/>
  <c r="AE279" i="10" s="1"/>
  <c r="AA279" i="10"/>
  <c r="AN276" i="11"/>
  <c r="AL276" i="11"/>
  <c r="AM276" i="11" s="1"/>
  <c r="AJ277" i="11"/>
  <c r="Y274" i="14"/>
  <c r="W277" i="11"/>
  <c r="AC276" i="12"/>
  <c r="AF276" i="12"/>
  <c r="AG276" i="12" s="1"/>
  <c r="AH276" i="12" s="1"/>
  <c r="V277" i="12" s="1"/>
  <c r="AC279" i="10" l="1"/>
  <c r="AF279" i="10" s="1"/>
  <c r="AG279" i="10" s="1"/>
  <c r="AH279" i="10" s="1"/>
  <c r="AB277" i="11"/>
  <c r="AD277" i="11"/>
  <c r="X277" i="11"/>
  <c r="AA277" i="11"/>
  <c r="Y277" i="11"/>
  <c r="AI276" i="12"/>
  <c r="AK276" i="12" s="1"/>
  <c r="V280" i="10" l="1"/>
  <c r="AI279" i="10"/>
  <c r="AK279" i="10" s="1"/>
  <c r="Z277" i="11"/>
  <c r="AE277" i="11" s="1"/>
  <c r="AC277" i="11"/>
  <c r="AL276" i="12"/>
  <c r="AM276" i="12" s="1"/>
  <c r="AJ277" i="12"/>
  <c r="Z274" i="14"/>
  <c r="W277" i="12"/>
  <c r="AN279" i="10" l="1"/>
  <c r="AL279" i="10"/>
  <c r="AM279" i="10" s="1"/>
  <c r="AJ280" i="10"/>
  <c r="W280" i="10"/>
  <c r="X277" i="14"/>
  <c r="AF277" i="11"/>
  <c r="AG277" i="11" s="1"/>
  <c r="AH277" i="11" s="1"/>
  <c r="V278" i="11"/>
  <c r="AI277" i="11"/>
  <c r="AK277" i="11" s="1"/>
  <c r="Y277" i="12"/>
  <c r="AB277" i="12"/>
  <c r="X277" i="12"/>
  <c r="AD277" i="12"/>
  <c r="AA277" i="12"/>
  <c r="X280" i="10" l="1"/>
  <c r="Y280" i="10"/>
  <c r="Z280" i="10" s="1"/>
  <c r="AE280" i="10" s="1"/>
  <c r="AB280" i="10"/>
  <c r="AA280" i="10"/>
  <c r="AD280" i="10"/>
  <c r="AL277" i="11"/>
  <c r="AM277" i="11" s="1"/>
  <c r="AN277" i="11"/>
  <c r="AJ278" i="11"/>
  <c r="Y275" i="14"/>
  <c r="W278" i="11"/>
  <c r="AC277" i="12"/>
  <c r="Z277" i="12"/>
  <c r="AE277" i="12" s="1"/>
  <c r="AF277" i="12" s="1"/>
  <c r="AG277" i="12" s="1"/>
  <c r="AH277" i="12" s="1"/>
  <c r="V278" i="12" s="1"/>
  <c r="AC280" i="10" l="1"/>
  <c r="AF280" i="10" s="1"/>
  <c r="AG280" i="10" s="1"/>
  <c r="AH280" i="10" s="1"/>
  <c r="AD278" i="11"/>
  <c r="Y278" i="11"/>
  <c r="Z278" i="11" s="1"/>
  <c r="AE278" i="11" s="1"/>
  <c r="AB278" i="11"/>
  <c r="X278" i="11"/>
  <c r="AA278" i="11"/>
  <c r="AI277" i="12"/>
  <c r="AK277" i="12" s="1"/>
  <c r="V281" i="10" l="1"/>
  <c r="AI280" i="10"/>
  <c r="AK280" i="10" s="1"/>
  <c r="AC278" i="11"/>
  <c r="AF278" i="11" s="1"/>
  <c r="AG278" i="11" s="1"/>
  <c r="AH278" i="11" s="1"/>
  <c r="AL277" i="12"/>
  <c r="AM277" i="12" s="1"/>
  <c r="AJ278" i="12"/>
  <c r="W278" i="12"/>
  <c r="Z275" i="14"/>
  <c r="AL280" i="10" l="1"/>
  <c r="AM280" i="10" s="1"/>
  <c r="AN280" i="10"/>
  <c r="W281" i="10"/>
  <c r="AJ281" i="10"/>
  <c r="X278" i="14"/>
  <c r="V279" i="11"/>
  <c r="AI278" i="11"/>
  <c r="AK278" i="11" s="1"/>
  <c r="AD278" i="12"/>
  <c r="X278" i="12"/>
  <c r="AB278" i="12"/>
  <c r="Y278" i="12"/>
  <c r="Z278" i="12" s="1"/>
  <c r="AE278" i="12" s="1"/>
  <c r="AA278" i="12"/>
  <c r="AA281" i="10" l="1"/>
  <c r="X281" i="10"/>
  <c r="Y281" i="10"/>
  <c r="Z281" i="10" s="1"/>
  <c r="AD281" i="10"/>
  <c r="AE281" i="10" s="1"/>
  <c r="AB281" i="10"/>
  <c r="AN278" i="11"/>
  <c r="AL278" i="11"/>
  <c r="AM278" i="11" s="1"/>
  <c r="AJ279" i="11"/>
  <c r="W279" i="11"/>
  <c r="Y276" i="14"/>
  <c r="AC278" i="12"/>
  <c r="AF278" i="12" s="1"/>
  <c r="AG278" i="12" s="1"/>
  <c r="AH278" i="12" s="1"/>
  <c r="V279" i="12" s="1"/>
  <c r="AC281" i="10" l="1"/>
  <c r="AF281" i="10" s="1"/>
  <c r="AG281" i="10" s="1"/>
  <c r="AH281" i="10" s="1"/>
  <c r="AD279" i="11"/>
  <c r="X279" i="11"/>
  <c r="AB279" i="11"/>
  <c r="AA279" i="11"/>
  <c r="Y279" i="11"/>
  <c r="AI278" i="12"/>
  <c r="AK278" i="12" s="1"/>
  <c r="V282" i="10" l="1"/>
  <c r="AI281" i="10"/>
  <c r="AK281" i="10" s="1"/>
  <c r="Z279" i="11"/>
  <c r="AE279" i="11" s="1"/>
  <c r="AC279" i="11"/>
  <c r="AL278" i="12"/>
  <c r="AM278" i="12" s="1"/>
  <c r="Z276" i="14"/>
  <c r="AJ279" i="12"/>
  <c r="W279" i="12"/>
  <c r="AN281" i="10" l="1"/>
  <c r="AL281" i="10"/>
  <c r="AM281" i="10" s="1"/>
  <c r="AJ282" i="10"/>
  <c r="X279" i="14"/>
  <c r="W282" i="10"/>
  <c r="AF279" i="11"/>
  <c r="AG279" i="11" s="1"/>
  <c r="AH279" i="11" s="1"/>
  <c r="V280" i="11"/>
  <c r="AI279" i="11"/>
  <c r="AK279" i="11" s="1"/>
  <c r="AA279" i="12"/>
  <c r="Y279" i="12"/>
  <c r="AD279" i="12"/>
  <c r="X279" i="12"/>
  <c r="AB279" i="12"/>
  <c r="Y282" i="10" l="1"/>
  <c r="AA282" i="10"/>
  <c r="AB282" i="10"/>
  <c r="AD282" i="10"/>
  <c r="X282" i="10"/>
  <c r="AL279" i="11"/>
  <c r="AM279" i="11" s="1"/>
  <c r="AN279" i="11"/>
  <c r="AJ280" i="11"/>
  <c r="Y277" i="14"/>
  <c r="W280" i="11"/>
  <c r="AC279" i="12"/>
  <c r="Z279" i="12"/>
  <c r="AE279" i="12" s="1"/>
  <c r="AC282" i="10" l="1"/>
  <c r="Z282" i="10"/>
  <c r="AE282" i="10"/>
  <c r="AF282" i="10" s="1"/>
  <c r="AG282" i="10" s="1"/>
  <c r="AH282" i="10" s="1"/>
  <c r="AA280" i="11"/>
  <c r="AD280" i="11"/>
  <c r="Y280" i="11"/>
  <c r="Z280" i="11" s="1"/>
  <c r="AE280" i="11" s="1"/>
  <c r="X280" i="11"/>
  <c r="AB280" i="11"/>
  <c r="AF279" i="12"/>
  <c r="AG279" i="12" s="1"/>
  <c r="AH279" i="12" s="1"/>
  <c r="V280" i="12" s="1"/>
  <c r="V283" i="10" l="1"/>
  <c r="AI282" i="10"/>
  <c r="AK282" i="10" s="1"/>
  <c r="AC280" i="11"/>
  <c r="AF280" i="11" s="1"/>
  <c r="AG280" i="11" s="1"/>
  <c r="AH280" i="11" s="1"/>
  <c r="AI279" i="12"/>
  <c r="AK279" i="12" s="1"/>
  <c r="W280" i="12"/>
  <c r="AJ280" i="12"/>
  <c r="Z277" i="14"/>
  <c r="AN282" i="10" l="1"/>
  <c r="AL282" i="10"/>
  <c r="AM282" i="10" s="1"/>
  <c r="X280" i="14"/>
  <c r="AJ283" i="10"/>
  <c r="W283" i="10"/>
  <c r="V281" i="11"/>
  <c r="AI280" i="11"/>
  <c r="AK280" i="11" s="1"/>
  <c r="AL279" i="12"/>
  <c r="AM279" i="12" s="1"/>
  <c r="Y280" i="12"/>
  <c r="AD280" i="12"/>
  <c r="X280" i="12"/>
  <c r="AA280" i="12"/>
  <c r="AB280" i="12"/>
  <c r="AA283" i="10" l="1"/>
  <c r="AB283" i="10"/>
  <c r="AD283" i="10"/>
  <c r="Y283" i="10"/>
  <c r="Z283" i="10" s="1"/>
  <c r="AE283" i="10" s="1"/>
  <c r="X283" i="10"/>
  <c r="AL280" i="11"/>
  <c r="AM280" i="11" s="1"/>
  <c r="AN280" i="11"/>
  <c r="AJ281" i="11"/>
  <c r="Y278" i="14"/>
  <c r="W281" i="11"/>
  <c r="AC280" i="12"/>
  <c r="Z280" i="12"/>
  <c r="AE280" i="12" s="1"/>
  <c r="AF280" i="12" s="1"/>
  <c r="AG280" i="12" s="1"/>
  <c r="AH280" i="12" s="1"/>
  <c r="V281" i="12" s="1"/>
  <c r="AC283" i="10" l="1"/>
  <c r="AF283" i="10" s="1"/>
  <c r="AG283" i="10" s="1"/>
  <c r="AH283" i="10" s="1"/>
  <c r="AB281" i="11"/>
  <c r="AD281" i="11"/>
  <c r="Y281" i="11"/>
  <c r="X281" i="11"/>
  <c r="AA281" i="11"/>
  <c r="AI280" i="12"/>
  <c r="AK280" i="12" s="1"/>
  <c r="V284" i="10" l="1"/>
  <c r="AI283" i="10"/>
  <c r="AK283" i="10" s="1"/>
  <c r="Z281" i="11"/>
  <c r="AE281" i="11" s="1"/>
  <c r="AC281" i="11"/>
  <c r="AF281" i="11" s="1"/>
  <c r="AG281" i="11" s="1"/>
  <c r="AH281" i="11" s="1"/>
  <c r="AL280" i="12"/>
  <c r="AM280" i="12" s="1"/>
  <c r="AJ281" i="12"/>
  <c r="W281" i="12"/>
  <c r="Z278" i="14"/>
  <c r="AN283" i="10" l="1"/>
  <c r="AL283" i="10"/>
  <c r="AM283" i="10" s="1"/>
  <c r="AJ284" i="10"/>
  <c r="X281" i="14"/>
  <c r="W284" i="10"/>
  <c r="V282" i="11"/>
  <c r="AI281" i="11"/>
  <c r="AK281" i="11" s="1"/>
  <c r="AD281" i="12"/>
  <c r="X281" i="12"/>
  <c r="AB281" i="12"/>
  <c r="AA281" i="12"/>
  <c r="Y281" i="12"/>
  <c r="AA284" i="10" l="1"/>
  <c r="Y284" i="10"/>
  <c r="X284" i="10"/>
  <c r="AB284" i="10"/>
  <c r="AD284" i="10"/>
  <c r="AN281" i="11"/>
  <c r="AL281" i="11"/>
  <c r="AM281" i="11" s="1"/>
  <c r="AJ282" i="11"/>
  <c r="Y279" i="14"/>
  <c r="W282" i="11"/>
  <c r="AC281" i="12"/>
  <c r="Z281" i="12"/>
  <c r="AE281" i="12" s="1"/>
  <c r="AF281" i="12" s="1"/>
  <c r="AG281" i="12" s="1"/>
  <c r="AH281" i="12" s="1"/>
  <c r="V282" i="12" s="1"/>
  <c r="Z284" i="10" l="1"/>
  <c r="AE284" i="10" s="1"/>
  <c r="AF284" i="10" s="1"/>
  <c r="AG284" i="10" s="1"/>
  <c r="AH284" i="10" s="1"/>
  <c r="AC284" i="10"/>
  <c r="AB282" i="11"/>
  <c r="Y282" i="11"/>
  <c r="Z282" i="11" s="1"/>
  <c r="AA282" i="11"/>
  <c r="AC282" i="11" s="1"/>
  <c r="AD282" i="11"/>
  <c r="X282" i="11"/>
  <c r="AI281" i="12"/>
  <c r="AK281" i="12" s="1"/>
  <c r="V285" i="10" l="1"/>
  <c r="AI284" i="10"/>
  <c r="AK284" i="10" s="1"/>
  <c r="AE282" i="11"/>
  <c r="AF282" i="11" s="1"/>
  <c r="AG282" i="11" s="1"/>
  <c r="AH282" i="11" s="1"/>
  <c r="V283" i="11"/>
  <c r="AI282" i="11"/>
  <c r="AK282" i="11" s="1"/>
  <c r="AL281" i="12"/>
  <c r="AM281" i="12" s="1"/>
  <c r="AJ282" i="12"/>
  <c r="W282" i="12"/>
  <c r="Z279" i="14"/>
  <c r="AJ285" i="10" l="1"/>
  <c r="W285" i="10"/>
  <c r="X282" i="14"/>
  <c r="AL284" i="10"/>
  <c r="AM284" i="10" s="1"/>
  <c r="AN284" i="10"/>
  <c r="AL282" i="11"/>
  <c r="AM282" i="11" s="1"/>
  <c r="AN282" i="11"/>
  <c r="W283" i="11"/>
  <c r="AJ283" i="11"/>
  <c r="Y280" i="14"/>
  <c r="AA282" i="12"/>
  <c r="AB282" i="12"/>
  <c r="AD282" i="12"/>
  <c r="Y282" i="12"/>
  <c r="X282" i="12"/>
  <c r="X285" i="10" l="1"/>
  <c r="AA285" i="10"/>
  <c r="AB285" i="10"/>
  <c r="AD285" i="10"/>
  <c r="Y285" i="10"/>
  <c r="Z285" i="10" s="1"/>
  <c r="AA283" i="11"/>
  <c r="X283" i="11"/>
  <c r="AB283" i="11"/>
  <c r="AD283" i="11"/>
  <c r="Y283" i="11"/>
  <c r="Z282" i="12"/>
  <c r="AE282" i="12"/>
  <c r="AC282" i="12"/>
  <c r="AE285" i="10" l="1"/>
  <c r="AF285" i="10" s="1"/>
  <c r="AG285" i="10" s="1"/>
  <c r="AH285" i="10" s="1"/>
  <c r="AC285" i="10"/>
  <c r="AC283" i="11"/>
  <c r="Z283" i="11"/>
  <c r="AE283" i="11"/>
  <c r="AF283" i="11" s="1"/>
  <c r="AG283" i="11" s="1"/>
  <c r="AH283" i="11" s="1"/>
  <c r="AF282" i="12"/>
  <c r="AG282" i="12" s="1"/>
  <c r="AH282" i="12" s="1"/>
  <c r="V283" i="12" s="1"/>
  <c r="V286" i="10" l="1"/>
  <c r="AI285" i="10"/>
  <c r="AK285" i="10" s="1"/>
  <c r="V284" i="11"/>
  <c r="AI283" i="11"/>
  <c r="AK283" i="11" s="1"/>
  <c r="AI282" i="12"/>
  <c r="AK282" i="12" s="1"/>
  <c r="AN285" i="10" l="1"/>
  <c r="AL285" i="10"/>
  <c r="AM285" i="10" s="1"/>
  <c r="W286" i="10"/>
  <c r="AJ286" i="10"/>
  <c r="X283" i="14"/>
  <c r="AL283" i="11"/>
  <c r="AM283" i="11" s="1"/>
  <c r="AN283" i="11"/>
  <c r="AJ284" i="11"/>
  <c r="Y281" i="14"/>
  <c r="W284" i="11"/>
  <c r="AL282" i="12"/>
  <c r="AM282" i="12" s="1"/>
  <c r="AJ283" i="12"/>
  <c r="W283" i="12"/>
  <c r="Z280" i="14"/>
  <c r="X286" i="10" l="1"/>
  <c r="AB286" i="10"/>
  <c r="Y286" i="10"/>
  <c r="Z286" i="10" s="1"/>
  <c r="AA286" i="10"/>
  <c r="AD286" i="10"/>
  <c r="Y284" i="11"/>
  <c r="X284" i="11"/>
  <c r="AB284" i="11"/>
  <c r="AD284" i="11"/>
  <c r="AA284" i="11"/>
  <c r="AD283" i="12"/>
  <c r="X283" i="12"/>
  <c r="Y283" i="12"/>
  <c r="AB283" i="12"/>
  <c r="AA283" i="12"/>
  <c r="AE286" i="10" l="1"/>
  <c r="AF286" i="10" s="1"/>
  <c r="AG286" i="10" s="1"/>
  <c r="AH286" i="10" s="1"/>
  <c r="AC286" i="10"/>
  <c r="Z284" i="11"/>
  <c r="AE284" i="11" s="1"/>
  <c r="AC284" i="11"/>
  <c r="Z283" i="12"/>
  <c r="AE283" i="12"/>
  <c r="AC283" i="12"/>
  <c r="AI286" i="10" l="1"/>
  <c r="AK286" i="10" s="1"/>
  <c r="V287" i="10"/>
  <c r="AF284" i="11"/>
  <c r="AG284" i="11" s="1"/>
  <c r="AH284" i="11" s="1"/>
  <c r="AF283" i="12"/>
  <c r="AG283" i="12" s="1"/>
  <c r="AH283" i="12" s="1"/>
  <c r="V284" i="12" s="1"/>
  <c r="AJ287" i="10" l="1"/>
  <c r="X284" i="14"/>
  <c r="W287" i="10"/>
  <c r="AN286" i="10"/>
  <c r="AL286" i="10"/>
  <c r="AM286" i="10" s="1"/>
  <c r="V285" i="11"/>
  <c r="AI284" i="11"/>
  <c r="AK284" i="11" s="1"/>
  <c r="AI283" i="12"/>
  <c r="AK283" i="12" s="1"/>
  <c r="AJ284" i="12"/>
  <c r="W284" i="12"/>
  <c r="Z281" i="14"/>
  <c r="AA287" i="10" l="1"/>
  <c r="AD287" i="10"/>
  <c r="Y287" i="10"/>
  <c r="Z287" i="10" s="1"/>
  <c r="AE287" i="10" s="1"/>
  <c r="AB287" i="10"/>
  <c r="X287" i="10"/>
  <c r="AN284" i="11"/>
  <c r="AL284" i="11"/>
  <c r="AM284" i="11" s="1"/>
  <c r="AJ285" i="11"/>
  <c r="Y282" i="14"/>
  <c r="W285" i="11"/>
  <c r="AL283" i="12"/>
  <c r="AM283" i="12" s="1"/>
  <c r="X284" i="12"/>
  <c r="AA284" i="12"/>
  <c r="AB284" i="12"/>
  <c r="AD284" i="12"/>
  <c r="Y284" i="12"/>
  <c r="Z284" i="12" s="1"/>
  <c r="AC287" i="10" l="1"/>
  <c r="AF287" i="10" s="1"/>
  <c r="AG287" i="10" s="1"/>
  <c r="AH287" i="10" s="1"/>
  <c r="X285" i="11"/>
  <c r="AD285" i="11"/>
  <c r="AB285" i="11"/>
  <c r="AA285" i="11"/>
  <c r="Y285" i="11"/>
  <c r="Z285" i="11" s="1"/>
  <c r="AC284" i="12"/>
  <c r="AE284" i="12"/>
  <c r="V288" i="10" l="1"/>
  <c r="AI287" i="10"/>
  <c r="AK287" i="10" s="1"/>
  <c r="AE285" i="11"/>
  <c r="AC285" i="11"/>
  <c r="AF284" i="12"/>
  <c r="AG284" i="12" s="1"/>
  <c r="AH284" i="12" s="1"/>
  <c r="V285" i="12" s="1"/>
  <c r="AI284" i="12"/>
  <c r="AK284" i="12" s="1"/>
  <c r="AN287" i="10" l="1"/>
  <c r="AL287" i="10"/>
  <c r="AM287" i="10" s="1"/>
  <c r="AJ288" i="10"/>
  <c r="W288" i="10"/>
  <c r="X285" i="14"/>
  <c r="AF285" i="11"/>
  <c r="AG285" i="11" s="1"/>
  <c r="AH285" i="11" s="1"/>
  <c r="AL284" i="12"/>
  <c r="AM284" i="12" s="1"/>
  <c r="AJ285" i="12"/>
  <c r="Z282" i="14"/>
  <c r="W285" i="12"/>
  <c r="AA288" i="10" l="1"/>
  <c r="X288" i="10"/>
  <c r="Y288" i="10"/>
  <c r="Z288" i="10" s="1"/>
  <c r="AB288" i="10"/>
  <c r="AD288" i="10"/>
  <c r="AE288" i="10" s="1"/>
  <c r="V286" i="11"/>
  <c r="AI285" i="11"/>
  <c r="AK285" i="11" s="1"/>
  <c r="AB285" i="12"/>
  <c r="X285" i="12"/>
  <c r="AA285" i="12"/>
  <c r="Y285" i="12"/>
  <c r="Z285" i="12" s="1"/>
  <c r="AD285" i="12"/>
  <c r="AC288" i="10" l="1"/>
  <c r="AF288" i="10" s="1"/>
  <c r="AG288" i="10" s="1"/>
  <c r="AH288" i="10" s="1"/>
  <c r="AL285" i="11"/>
  <c r="AM285" i="11" s="1"/>
  <c r="AN285" i="11"/>
  <c r="Y283" i="14"/>
  <c r="AJ286" i="11"/>
  <c r="W286" i="11"/>
  <c r="AC285" i="12"/>
  <c r="AE285" i="12"/>
  <c r="AF285" i="12" s="1"/>
  <c r="AG285" i="12" s="1"/>
  <c r="AH285" i="12" s="1"/>
  <c r="V286" i="12" s="1"/>
  <c r="V289" i="10" l="1"/>
  <c r="AI288" i="10"/>
  <c r="AK288" i="10" s="1"/>
  <c r="AD286" i="11"/>
  <c r="AB286" i="11"/>
  <c r="Y286" i="11"/>
  <c r="Z286" i="11" s="1"/>
  <c r="AE286" i="11" s="1"/>
  <c r="AA286" i="11"/>
  <c r="X286" i="11"/>
  <c r="AI285" i="12"/>
  <c r="AK285" i="12" s="1"/>
  <c r="AL288" i="10" l="1"/>
  <c r="AM288" i="10" s="1"/>
  <c r="AN288" i="10"/>
  <c r="AJ289" i="10"/>
  <c r="W289" i="10"/>
  <c r="X286" i="14"/>
  <c r="AC286" i="11"/>
  <c r="AF286" i="11" s="1"/>
  <c r="AG286" i="11" s="1"/>
  <c r="AH286" i="11" s="1"/>
  <c r="AL285" i="12"/>
  <c r="AM285" i="12" s="1"/>
  <c r="AJ286" i="12"/>
  <c r="W286" i="12"/>
  <c r="Z283" i="14"/>
  <c r="AD289" i="10" l="1"/>
  <c r="AB289" i="10"/>
  <c r="X289" i="10"/>
  <c r="AA289" i="10"/>
  <c r="AC289" i="10" s="1"/>
  <c r="Y289" i="10"/>
  <c r="V287" i="11"/>
  <c r="AI286" i="11"/>
  <c r="AK286" i="11" s="1"/>
  <c r="AB286" i="12"/>
  <c r="AA286" i="12"/>
  <c r="Y286" i="12"/>
  <c r="X286" i="12"/>
  <c r="AD286" i="12"/>
  <c r="Z289" i="10" l="1"/>
  <c r="AE289" i="10" s="1"/>
  <c r="AF289" i="10" s="1"/>
  <c r="AG289" i="10" s="1"/>
  <c r="AH289" i="10" s="1"/>
  <c r="AN286" i="11"/>
  <c r="AL286" i="11"/>
  <c r="AM286" i="11" s="1"/>
  <c r="AJ287" i="11"/>
  <c r="Y284" i="14"/>
  <c r="W287" i="11"/>
  <c r="Z286" i="12"/>
  <c r="AC286" i="12"/>
  <c r="AE286" i="12"/>
  <c r="AF286" i="12" s="1"/>
  <c r="AG286" i="12" s="1"/>
  <c r="AH286" i="12" s="1"/>
  <c r="V287" i="12" s="1"/>
  <c r="V290" i="10" l="1"/>
  <c r="AI289" i="10"/>
  <c r="AK289" i="10" s="1"/>
  <c r="AD287" i="11"/>
  <c r="X287" i="11"/>
  <c r="Y287" i="11"/>
  <c r="AA287" i="11"/>
  <c r="AB287" i="11"/>
  <c r="AI286" i="12"/>
  <c r="AK286" i="12" s="1"/>
  <c r="AL289" i="10" l="1"/>
  <c r="AM289" i="10" s="1"/>
  <c r="AN289" i="10"/>
  <c r="AJ290" i="10"/>
  <c r="W290" i="10"/>
  <c r="X287" i="14"/>
  <c r="Z287" i="11"/>
  <c r="AE287" i="11" s="1"/>
  <c r="AC287" i="11"/>
  <c r="AF287" i="11" s="1"/>
  <c r="AG287" i="11" s="1"/>
  <c r="AH287" i="11" s="1"/>
  <c r="AL286" i="12"/>
  <c r="AM286" i="12" s="1"/>
  <c r="W287" i="12"/>
  <c r="AJ287" i="12"/>
  <c r="Z284" i="14"/>
  <c r="AD290" i="10" l="1"/>
  <c r="X290" i="10"/>
  <c r="AA290" i="10"/>
  <c r="AB290" i="10"/>
  <c r="Y290" i="10"/>
  <c r="V288" i="11"/>
  <c r="AI287" i="11"/>
  <c r="AK287" i="11" s="1"/>
  <c r="Y287" i="12"/>
  <c r="X287" i="12"/>
  <c r="AD287" i="12"/>
  <c r="AA287" i="12"/>
  <c r="AB287" i="12"/>
  <c r="AC290" i="10" l="1"/>
  <c r="Z290" i="10"/>
  <c r="AE290" i="10"/>
  <c r="AF290" i="10" s="1"/>
  <c r="AG290" i="10" s="1"/>
  <c r="AH290" i="10" s="1"/>
  <c r="AL287" i="11"/>
  <c r="AM287" i="11" s="1"/>
  <c r="AN287" i="11"/>
  <c r="AJ288" i="11"/>
  <c r="W288" i="11"/>
  <c r="Y285" i="14"/>
  <c r="Z287" i="12"/>
  <c r="AE287" i="12"/>
  <c r="AC287" i="12"/>
  <c r="V291" i="10" l="1"/>
  <c r="AI290" i="10"/>
  <c r="AK290" i="10" s="1"/>
  <c r="X288" i="11"/>
  <c r="Y288" i="11"/>
  <c r="Z288" i="11" s="1"/>
  <c r="AE288" i="11" s="1"/>
  <c r="AA288" i="11"/>
  <c r="AB288" i="11"/>
  <c r="AD288" i="11"/>
  <c r="AF287" i="12"/>
  <c r="AG287" i="12" s="1"/>
  <c r="AH287" i="12" s="1"/>
  <c r="V288" i="12" s="1"/>
  <c r="AN290" i="10" l="1"/>
  <c r="AL290" i="10"/>
  <c r="AM290" i="10" s="1"/>
  <c r="AJ291" i="10"/>
  <c r="X288" i="14"/>
  <c r="W291" i="10"/>
  <c r="AC288" i="11"/>
  <c r="AF288" i="11"/>
  <c r="AG288" i="11" s="1"/>
  <c r="AH288" i="11" s="1"/>
  <c r="AI287" i="12"/>
  <c r="AK287" i="12" s="1"/>
  <c r="AJ288" i="12"/>
  <c r="Z285" i="14"/>
  <c r="W288" i="12"/>
  <c r="AB291" i="10" l="1"/>
  <c r="X291" i="10"/>
  <c r="AD291" i="10"/>
  <c r="Y291" i="10"/>
  <c r="Z291" i="10" s="1"/>
  <c r="AE291" i="10" s="1"/>
  <c r="AA291" i="10"/>
  <c r="V289" i="11"/>
  <c r="AI288" i="11"/>
  <c r="AK288" i="11" s="1"/>
  <c r="AL287" i="12"/>
  <c r="AM287" i="12" s="1"/>
  <c r="AB288" i="12"/>
  <c r="AD288" i="12"/>
  <c r="AA288" i="12"/>
  <c r="X288" i="12"/>
  <c r="Y288" i="12"/>
  <c r="AC291" i="10" l="1"/>
  <c r="AF291" i="10" s="1"/>
  <c r="AG291" i="10" s="1"/>
  <c r="AH291" i="10" s="1"/>
  <c r="AN288" i="11"/>
  <c r="AL288" i="11"/>
  <c r="AM288" i="11" s="1"/>
  <c r="AJ289" i="11"/>
  <c r="Y286" i="14"/>
  <c r="W289" i="11"/>
  <c r="AC288" i="12"/>
  <c r="Z288" i="12"/>
  <c r="AE288" i="12" s="1"/>
  <c r="AF288" i="12" s="1"/>
  <c r="AG288" i="12" s="1"/>
  <c r="AH288" i="12" s="1"/>
  <c r="V289" i="12" s="1"/>
  <c r="V292" i="10" l="1"/>
  <c r="AI291" i="10"/>
  <c r="AK291" i="10" s="1"/>
  <c r="AD289" i="11"/>
  <c r="AB289" i="11"/>
  <c r="X289" i="11"/>
  <c r="AA289" i="11"/>
  <c r="Y289" i="11"/>
  <c r="AI288" i="12"/>
  <c r="AK288" i="12" s="1"/>
  <c r="AN291" i="10" l="1"/>
  <c r="AL291" i="10"/>
  <c r="AM291" i="10" s="1"/>
  <c r="AJ292" i="10"/>
  <c r="W292" i="10"/>
  <c r="X289" i="14"/>
  <c r="Z289" i="11"/>
  <c r="AE289" i="11" s="1"/>
  <c r="AC289" i="11"/>
  <c r="AL288" i="12"/>
  <c r="AM288" i="12" s="1"/>
  <c r="AJ289" i="12"/>
  <c r="W289" i="12"/>
  <c r="Z286" i="14"/>
  <c r="AB292" i="10" l="1"/>
  <c r="AD292" i="10"/>
  <c r="Y292" i="10"/>
  <c r="X292" i="10"/>
  <c r="AA292" i="10"/>
  <c r="AC292" i="10" s="1"/>
  <c r="AF289" i="11"/>
  <c r="AG289" i="11" s="1"/>
  <c r="AH289" i="11" s="1"/>
  <c r="V290" i="11"/>
  <c r="AI289" i="11"/>
  <c r="AK289" i="11" s="1"/>
  <c r="X289" i="12"/>
  <c r="AA289" i="12"/>
  <c r="Y289" i="12"/>
  <c r="Z289" i="12" s="1"/>
  <c r="AB289" i="12"/>
  <c r="AD289" i="12"/>
  <c r="Z292" i="10" l="1"/>
  <c r="AE292" i="10" s="1"/>
  <c r="AF292" i="10" s="1"/>
  <c r="AG292" i="10" s="1"/>
  <c r="AH292" i="10" s="1"/>
  <c r="AN289" i="11"/>
  <c r="AL289" i="11"/>
  <c r="AM289" i="11" s="1"/>
  <c r="AJ290" i="11"/>
  <c r="Y287" i="14"/>
  <c r="W290" i="11"/>
  <c r="AC289" i="12"/>
  <c r="AE289" i="12"/>
  <c r="V293" i="10" l="1"/>
  <c r="AI292" i="10"/>
  <c r="AK292" i="10" s="1"/>
  <c r="Y290" i="11"/>
  <c r="X290" i="11"/>
  <c r="AD290" i="11"/>
  <c r="AA290" i="11"/>
  <c r="AB290" i="11"/>
  <c r="AF289" i="12"/>
  <c r="AG289" i="12" s="1"/>
  <c r="AH289" i="12" s="1"/>
  <c r="V290" i="12" s="1"/>
  <c r="AL292" i="10" l="1"/>
  <c r="AM292" i="10" s="1"/>
  <c r="AN292" i="10"/>
  <c r="X290" i="14"/>
  <c r="AJ293" i="10"/>
  <c r="W293" i="10"/>
  <c r="Z290" i="11"/>
  <c r="AE290" i="11" s="1"/>
  <c r="AC290" i="11"/>
  <c r="AI289" i="12"/>
  <c r="AK289" i="12" s="1"/>
  <c r="Z287" i="14"/>
  <c r="AJ290" i="12"/>
  <c r="W290" i="12"/>
  <c r="Y293" i="10" l="1"/>
  <c r="AA293" i="10"/>
  <c r="AB293" i="10"/>
  <c r="X293" i="10"/>
  <c r="AD293" i="10"/>
  <c r="AF290" i="11"/>
  <c r="AG290" i="11" s="1"/>
  <c r="AH290" i="11" s="1"/>
  <c r="AL289" i="12"/>
  <c r="AM289" i="12" s="1"/>
  <c r="AD290" i="12"/>
  <c r="AB290" i="12"/>
  <c r="Y290" i="12"/>
  <c r="X290" i="12"/>
  <c r="AA290" i="12"/>
  <c r="AC293" i="10" l="1"/>
  <c r="Z293" i="10"/>
  <c r="AE293" i="10" s="1"/>
  <c r="AF293" i="10" s="1"/>
  <c r="AG293" i="10" s="1"/>
  <c r="AH293" i="10" s="1"/>
  <c r="V291" i="11"/>
  <c r="AI290" i="11"/>
  <c r="AK290" i="11" s="1"/>
  <c r="Z290" i="12"/>
  <c r="AE290" i="12" s="1"/>
  <c r="AC290" i="12"/>
  <c r="AI293" i="10" l="1"/>
  <c r="AK293" i="10" s="1"/>
  <c r="V294" i="10"/>
  <c r="AN290" i="11"/>
  <c r="AL290" i="11"/>
  <c r="AM290" i="11" s="1"/>
  <c r="AJ291" i="11"/>
  <c r="Y288" i="14"/>
  <c r="W291" i="11"/>
  <c r="AF290" i="12"/>
  <c r="AG290" i="12" s="1"/>
  <c r="AH290" i="12" s="1"/>
  <c r="V291" i="12" s="1"/>
  <c r="X291" i="14" l="1"/>
  <c r="AJ294" i="10"/>
  <c r="W294" i="10"/>
  <c r="AL293" i="10"/>
  <c r="AM293" i="10" s="1"/>
  <c r="AN293" i="10"/>
  <c r="X291" i="11"/>
  <c r="AD291" i="11"/>
  <c r="Y291" i="11"/>
  <c r="Z291" i="11" s="1"/>
  <c r="AE291" i="11" s="1"/>
  <c r="AB291" i="11"/>
  <c r="AA291" i="11"/>
  <c r="AI290" i="12"/>
  <c r="AK290" i="12" s="1"/>
  <c r="AA294" i="10" l="1"/>
  <c r="X294" i="10"/>
  <c r="Y294" i="10"/>
  <c r="Z294" i="10" s="1"/>
  <c r="AE294" i="10" s="1"/>
  <c r="AB294" i="10"/>
  <c r="AD294" i="10"/>
  <c r="AC291" i="11"/>
  <c r="AF291" i="11" s="1"/>
  <c r="AG291" i="11" s="1"/>
  <c r="AH291" i="11" s="1"/>
  <c r="AL290" i="12"/>
  <c r="AM290" i="12" s="1"/>
  <c r="AJ291" i="12"/>
  <c r="W291" i="12"/>
  <c r="Z288" i="14"/>
  <c r="AC294" i="10" l="1"/>
  <c r="AF294" i="10" s="1"/>
  <c r="AG294" i="10" s="1"/>
  <c r="AH294" i="10" s="1"/>
  <c r="V292" i="11"/>
  <c r="AI291" i="11"/>
  <c r="AK291" i="11" s="1"/>
  <c r="AA291" i="12"/>
  <c r="AB291" i="12"/>
  <c r="X291" i="12"/>
  <c r="AD291" i="12"/>
  <c r="Y291" i="12"/>
  <c r="V295" i="10" l="1"/>
  <c r="AI294" i="10"/>
  <c r="AK294" i="10" s="1"/>
  <c r="AL291" i="11"/>
  <c r="AM291" i="11" s="1"/>
  <c r="AN291" i="11"/>
  <c r="AJ292" i="11"/>
  <c r="W292" i="11"/>
  <c r="Y289" i="14"/>
  <c r="Z291" i="12"/>
  <c r="AE291" i="12" s="1"/>
  <c r="AC291" i="12"/>
  <c r="AJ295" i="10" l="1"/>
  <c r="W295" i="10"/>
  <c r="X292" i="14"/>
  <c r="AL294" i="10"/>
  <c r="AM294" i="10" s="1"/>
  <c r="AN294" i="10"/>
  <c r="AB292" i="11"/>
  <c r="AD292" i="11"/>
  <c r="X292" i="11"/>
  <c r="Y292" i="11"/>
  <c r="Z292" i="11" s="1"/>
  <c r="AA292" i="11"/>
  <c r="AF291" i="12"/>
  <c r="AG291" i="12" s="1"/>
  <c r="AH291" i="12" s="1"/>
  <c r="V292" i="12" s="1"/>
  <c r="Y295" i="10" l="1"/>
  <c r="AD295" i="10"/>
  <c r="AA295" i="10"/>
  <c r="AB295" i="10"/>
  <c r="X295" i="10"/>
  <c r="AE292" i="11"/>
  <c r="AC292" i="11"/>
  <c r="AI291" i="12"/>
  <c r="AK291" i="12" s="1"/>
  <c r="Z295" i="10" l="1"/>
  <c r="AE295" i="10" s="1"/>
  <c r="AF295" i="10" s="1"/>
  <c r="AG295" i="10" s="1"/>
  <c r="AH295" i="10" s="1"/>
  <c r="AC295" i="10"/>
  <c r="AF292" i="11"/>
  <c r="AG292" i="11" s="1"/>
  <c r="AH292" i="11" s="1"/>
  <c r="AL291" i="12"/>
  <c r="AM291" i="12" s="1"/>
  <c r="AJ292" i="12"/>
  <c r="W292" i="12"/>
  <c r="Z289" i="14"/>
  <c r="V296" i="10" l="1"/>
  <c r="AI295" i="10"/>
  <c r="AK295" i="10" s="1"/>
  <c r="V293" i="11"/>
  <c r="AI292" i="11"/>
  <c r="AK292" i="11" s="1"/>
  <c r="AD292" i="12"/>
  <c r="AA292" i="12"/>
  <c r="AB292" i="12"/>
  <c r="X292" i="12"/>
  <c r="Y292" i="12"/>
  <c r="AN295" i="10" l="1"/>
  <c r="AL295" i="10"/>
  <c r="AM295" i="10" s="1"/>
  <c r="W296" i="10"/>
  <c r="AJ296" i="10"/>
  <c r="X293" i="14"/>
  <c r="AN292" i="11"/>
  <c r="AL292" i="11"/>
  <c r="AM292" i="11" s="1"/>
  <c r="W293" i="11"/>
  <c r="AJ293" i="11"/>
  <c r="Y290" i="14"/>
  <c r="AC292" i="12"/>
  <c r="Z292" i="12"/>
  <c r="AE292" i="12" s="1"/>
  <c r="AF292" i="12" s="1"/>
  <c r="AG292" i="12" s="1"/>
  <c r="AH292" i="12" s="1"/>
  <c r="V293" i="12" s="1"/>
  <c r="AA296" i="10" l="1"/>
  <c r="AD296" i="10"/>
  <c r="AB296" i="10"/>
  <c r="Y296" i="10"/>
  <c r="X296" i="10"/>
  <c r="AA293" i="11"/>
  <c r="Y293" i="11"/>
  <c r="Z293" i="11" s="1"/>
  <c r="AD293" i="11"/>
  <c r="AB293" i="11"/>
  <c r="X293" i="11"/>
  <c r="AI292" i="12"/>
  <c r="AK292" i="12" s="1"/>
  <c r="AC296" i="10" l="1"/>
  <c r="Z296" i="10"/>
  <c r="AE296" i="10"/>
  <c r="AF296" i="10" s="1"/>
  <c r="AG296" i="10" s="1"/>
  <c r="AH296" i="10" s="1"/>
  <c r="AC293" i="11"/>
  <c r="AE293" i="11"/>
  <c r="AF293" i="11" s="1"/>
  <c r="AG293" i="11" s="1"/>
  <c r="AH293" i="11" s="1"/>
  <c r="AL292" i="12"/>
  <c r="AM292" i="12" s="1"/>
  <c r="AJ293" i="12"/>
  <c r="W293" i="12"/>
  <c r="Z290" i="14"/>
  <c r="V297" i="10" l="1"/>
  <c r="AI296" i="10"/>
  <c r="AK296" i="10" s="1"/>
  <c r="V294" i="11"/>
  <c r="AI293" i="11"/>
  <c r="AK293" i="11" s="1"/>
  <c r="AA293" i="12"/>
  <c r="X293" i="12"/>
  <c r="AD293" i="12"/>
  <c r="AB293" i="12"/>
  <c r="Y293" i="12"/>
  <c r="AJ297" i="10" l="1"/>
  <c r="W297" i="10"/>
  <c r="X294" i="14"/>
  <c r="AN296" i="10"/>
  <c r="AL296" i="10"/>
  <c r="AM296" i="10" s="1"/>
  <c r="AL293" i="11"/>
  <c r="AM293" i="11" s="1"/>
  <c r="AN293" i="11"/>
  <c r="AJ294" i="11"/>
  <c r="W294" i="11"/>
  <c r="Y291" i="14"/>
  <c r="Z293" i="12"/>
  <c r="AE293" i="12" s="1"/>
  <c r="AC293" i="12"/>
  <c r="X297" i="10" l="1"/>
  <c r="Y297" i="10"/>
  <c r="Z297" i="10" s="1"/>
  <c r="AE297" i="10" s="1"/>
  <c r="AF297" i="10" s="1"/>
  <c r="AG297" i="10" s="1"/>
  <c r="AH297" i="10" s="1"/>
  <c r="AA297" i="10"/>
  <c r="AC297" i="10" s="1"/>
  <c r="AB297" i="10"/>
  <c r="AD297" i="10"/>
  <c r="AA294" i="11"/>
  <c r="AD294" i="11"/>
  <c r="Y294" i="11"/>
  <c r="Z294" i="11" s="1"/>
  <c r="AB294" i="11"/>
  <c r="X294" i="11"/>
  <c r="AF293" i="12"/>
  <c r="AG293" i="12" s="1"/>
  <c r="AH293" i="12" s="1"/>
  <c r="V294" i="12" s="1"/>
  <c r="AI297" i="10" l="1"/>
  <c r="AK297" i="10" s="1"/>
  <c r="V298" i="10"/>
  <c r="AE294" i="11"/>
  <c r="AC294" i="11"/>
  <c r="AF294" i="11" s="1"/>
  <c r="AG294" i="11" s="1"/>
  <c r="AH294" i="11" s="1"/>
  <c r="AI293" i="12"/>
  <c r="AK293" i="12" s="1"/>
  <c r="Z291" i="14"/>
  <c r="AJ294" i="12"/>
  <c r="W294" i="12"/>
  <c r="AL297" i="10" l="1"/>
  <c r="AM297" i="10" s="1"/>
  <c r="AN297" i="10"/>
  <c r="AJ298" i="10"/>
  <c r="W298" i="10"/>
  <c r="X295" i="14"/>
  <c r="V295" i="11"/>
  <c r="AI294" i="11"/>
  <c r="AK294" i="11" s="1"/>
  <c r="AL293" i="12"/>
  <c r="AM293" i="12" s="1"/>
  <c r="AD294" i="12"/>
  <c r="Y294" i="12"/>
  <c r="AB294" i="12"/>
  <c r="AA294" i="12"/>
  <c r="X294" i="12"/>
  <c r="AA298" i="10" l="1"/>
  <c r="AD298" i="10"/>
  <c r="AB298" i="10"/>
  <c r="Y298" i="10"/>
  <c r="Z298" i="10" s="1"/>
  <c r="AE298" i="10" s="1"/>
  <c r="X298" i="10"/>
  <c r="AL294" i="11"/>
  <c r="AM294" i="11" s="1"/>
  <c r="AN294" i="11"/>
  <c r="AJ295" i="11"/>
  <c r="Y292" i="14"/>
  <c r="W295" i="11"/>
  <c r="Z294" i="12"/>
  <c r="AC294" i="12"/>
  <c r="AE294" i="12"/>
  <c r="AF298" i="10" l="1"/>
  <c r="AG298" i="10" s="1"/>
  <c r="AH298" i="10" s="1"/>
  <c r="AC298" i="10"/>
  <c r="X295" i="11"/>
  <c r="Y295" i="11"/>
  <c r="AA295" i="11"/>
  <c r="AC295" i="11" s="1"/>
  <c r="AD295" i="11"/>
  <c r="AB295" i="11"/>
  <c r="AF294" i="12"/>
  <c r="AG294" i="12" s="1"/>
  <c r="AH294" i="12" s="1"/>
  <c r="V295" i="12" s="1"/>
  <c r="V299" i="10" l="1"/>
  <c r="AI298" i="10"/>
  <c r="AK298" i="10" s="1"/>
  <c r="Z295" i="11"/>
  <c r="AE295" i="11" s="1"/>
  <c r="AF295" i="11" s="1"/>
  <c r="AG295" i="11" s="1"/>
  <c r="AH295" i="11" s="1"/>
  <c r="V296" i="11" s="1"/>
  <c r="AI294" i="12"/>
  <c r="AK294" i="12" s="1"/>
  <c r="Z292" i="14"/>
  <c r="AJ295" i="12"/>
  <c r="W295" i="12"/>
  <c r="AN298" i="10" l="1"/>
  <c r="AL298" i="10"/>
  <c r="AM298" i="10" s="1"/>
  <c r="X296" i="14"/>
  <c r="AJ299" i="10"/>
  <c r="W299" i="10"/>
  <c r="AI295" i="11"/>
  <c r="AK295" i="11" s="1"/>
  <c r="AL295" i="11"/>
  <c r="AM295" i="11" s="1"/>
  <c r="AN295" i="11"/>
  <c r="W296" i="11"/>
  <c r="AJ296" i="11"/>
  <c r="Y293" i="14"/>
  <c r="AL294" i="12"/>
  <c r="AM294" i="12" s="1"/>
  <c r="AB295" i="12"/>
  <c r="AA295" i="12"/>
  <c r="X295" i="12"/>
  <c r="AD295" i="12"/>
  <c r="Y295" i="12"/>
  <c r="Y299" i="10" l="1"/>
  <c r="AA299" i="10"/>
  <c r="X299" i="10"/>
  <c r="AB299" i="10"/>
  <c r="AD299" i="10"/>
  <c r="X296" i="11"/>
  <c r="AA296" i="11"/>
  <c r="AB296" i="11"/>
  <c r="Y296" i="11"/>
  <c r="AD296" i="11"/>
  <c r="AC295" i="12"/>
  <c r="Z295" i="12"/>
  <c r="AE295" i="12" s="1"/>
  <c r="AC299" i="10" l="1"/>
  <c r="Z299" i="10"/>
  <c r="AE299" i="10" s="1"/>
  <c r="AF299" i="10" s="1"/>
  <c r="AG299" i="10" s="1"/>
  <c r="AH299" i="10" s="1"/>
  <c r="AC296" i="11"/>
  <c r="Z296" i="11"/>
  <c r="AE296" i="11" s="1"/>
  <c r="AF296" i="11" s="1"/>
  <c r="AG296" i="11" s="1"/>
  <c r="AH296" i="11" s="1"/>
  <c r="AF295" i="12"/>
  <c r="AG295" i="12" s="1"/>
  <c r="AH295" i="12" s="1"/>
  <c r="V296" i="12" s="1"/>
  <c r="V300" i="10" l="1"/>
  <c r="AI299" i="10"/>
  <c r="AK299" i="10" s="1"/>
  <c r="AI296" i="11"/>
  <c r="AK296" i="11" s="1"/>
  <c r="V297" i="11"/>
  <c r="AI295" i="12"/>
  <c r="AK295" i="12" s="1"/>
  <c r="W296" i="12"/>
  <c r="AJ296" i="12"/>
  <c r="Z293" i="14"/>
  <c r="AN299" i="10" l="1"/>
  <c r="AL299" i="10"/>
  <c r="AM299" i="10" s="1"/>
  <c r="AJ300" i="10"/>
  <c r="W300" i="10"/>
  <c r="X297" i="14"/>
  <c r="Y294" i="14"/>
  <c r="AJ297" i="11"/>
  <c r="W297" i="11"/>
  <c r="AL296" i="11"/>
  <c r="AM296" i="11" s="1"/>
  <c r="AN296" i="11"/>
  <c r="AL295" i="12"/>
  <c r="AM295" i="12" s="1"/>
  <c r="AB296" i="12"/>
  <c r="Y296" i="12"/>
  <c r="AD296" i="12"/>
  <c r="X296" i="12"/>
  <c r="AA296" i="12"/>
  <c r="X300" i="10" l="1"/>
  <c r="AB300" i="10"/>
  <c r="AD300" i="10"/>
  <c r="Y300" i="10"/>
  <c r="AA300" i="10"/>
  <c r="AA297" i="11"/>
  <c r="AB297" i="11"/>
  <c r="AD297" i="11"/>
  <c r="Y297" i="11"/>
  <c r="X297" i="11"/>
  <c r="Z296" i="12"/>
  <c r="AE296" i="12" s="1"/>
  <c r="AC296" i="12"/>
  <c r="AC300" i="10" l="1"/>
  <c r="Z300" i="10"/>
  <c r="AE300" i="10" s="1"/>
  <c r="AC297" i="11"/>
  <c r="Z297" i="11"/>
  <c r="AE297" i="11" s="1"/>
  <c r="AF297" i="11" s="1"/>
  <c r="AG297" i="11" s="1"/>
  <c r="AH297" i="11" s="1"/>
  <c r="AF296" i="12"/>
  <c r="AG296" i="12" s="1"/>
  <c r="AH296" i="12" s="1"/>
  <c r="V297" i="12" s="1"/>
  <c r="AF300" i="10" l="1"/>
  <c r="AG300" i="10" s="1"/>
  <c r="AH300" i="10" s="1"/>
  <c r="V298" i="11"/>
  <c r="AI297" i="11"/>
  <c r="AK297" i="11" s="1"/>
  <c r="AI296" i="12"/>
  <c r="AK296" i="12" s="1"/>
  <c r="AJ297" i="12"/>
  <c r="W297" i="12"/>
  <c r="Z294" i="14"/>
  <c r="V301" i="10" l="1"/>
  <c r="AI300" i="10"/>
  <c r="AK300" i="10" s="1"/>
  <c r="AL297" i="11"/>
  <c r="AM297" i="11" s="1"/>
  <c r="AN297" i="11"/>
  <c r="AJ298" i="11"/>
  <c r="Y295" i="14"/>
  <c r="W298" i="11"/>
  <c r="AL296" i="12"/>
  <c r="AM296" i="12" s="1"/>
  <c r="AB297" i="12"/>
  <c r="Y297" i="12"/>
  <c r="AD297" i="12"/>
  <c r="X297" i="12"/>
  <c r="AA297" i="12"/>
  <c r="AL300" i="10" l="1"/>
  <c r="AM300" i="10" s="1"/>
  <c r="AN300" i="10"/>
  <c r="AJ301" i="10"/>
  <c r="W301" i="10"/>
  <c r="X298" i="14"/>
  <c r="AB298" i="11"/>
  <c r="AD298" i="11"/>
  <c r="X298" i="11"/>
  <c r="Y298" i="11"/>
  <c r="AA298" i="11"/>
  <c r="Z297" i="12"/>
  <c r="AE297" i="12" s="1"/>
  <c r="AC297" i="12"/>
  <c r="Y301" i="10" l="1"/>
  <c r="AB301" i="10"/>
  <c r="AA301" i="10"/>
  <c r="AC301" i="10" s="1"/>
  <c r="AD301" i="10"/>
  <c r="X301" i="10"/>
  <c r="AC298" i="11"/>
  <c r="Z298" i="11"/>
  <c r="AE298" i="11" s="1"/>
  <c r="AF298" i="11" s="1"/>
  <c r="AG298" i="11" s="1"/>
  <c r="AH298" i="11" s="1"/>
  <c r="AF297" i="12"/>
  <c r="AG297" i="12" s="1"/>
  <c r="AH297" i="12" s="1"/>
  <c r="V298" i="12" s="1"/>
  <c r="AE301" i="10" l="1"/>
  <c r="AF301" i="10" s="1"/>
  <c r="AG301" i="10" s="1"/>
  <c r="AH301" i="10" s="1"/>
  <c r="Z301" i="10"/>
  <c r="V299" i="11"/>
  <c r="AI298" i="11"/>
  <c r="AK298" i="11" s="1"/>
  <c r="AI297" i="12"/>
  <c r="AK297" i="12" s="1"/>
  <c r="V302" i="10" l="1"/>
  <c r="AI301" i="10"/>
  <c r="AK301" i="10" s="1"/>
  <c r="AL298" i="11"/>
  <c r="AM298" i="11" s="1"/>
  <c r="AN298" i="11"/>
  <c r="AJ299" i="11"/>
  <c r="W299" i="11"/>
  <c r="Y296" i="14"/>
  <c r="AL297" i="12"/>
  <c r="AM297" i="12" s="1"/>
  <c r="AJ298" i="12"/>
  <c r="Z295" i="14"/>
  <c r="W298" i="12"/>
  <c r="AL301" i="10" l="1"/>
  <c r="AM301" i="10" s="1"/>
  <c r="AN301" i="10"/>
  <c r="AJ302" i="10"/>
  <c r="W302" i="10"/>
  <c r="X299" i="14"/>
  <c r="AD299" i="11"/>
  <c r="X299" i="11"/>
  <c r="AA299" i="11"/>
  <c r="AB299" i="11"/>
  <c r="Y299" i="11"/>
  <c r="X298" i="12"/>
  <c r="AB298" i="12"/>
  <c r="AA298" i="12"/>
  <c r="AD298" i="12"/>
  <c r="Y298" i="12"/>
  <c r="Z298" i="12" s="1"/>
  <c r="AD302" i="10" l="1"/>
  <c r="AB302" i="10"/>
  <c r="AA302" i="10"/>
  <c r="Y302" i="10"/>
  <c r="Z302" i="10" s="1"/>
  <c r="X302" i="10"/>
  <c r="AC299" i="11"/>
  <c r="Z299" i="11"/>
  <c r="AE299" i="11" s="1"/>
  <c r="AF299" i="11" s="1"/>
  <c r="AG299" i="11" s="1"/>
  <c r="AH299" i="11" s="1"/>
  <c r="AC298" i="12"/>
  <c r="AE298" i="12"/>
  <c r="AF298" i="12" s="1"/>
  <c r="AG298" i="12" s="1"/>
  <c r="AH298" i="12" s="1"/>
  <c r="V299" i="12" s="1"/>
  <c r="AC302" i="10" l="1"/>
  <c r="AE302" i="10"/>
  <c r="V300" i="11"/>
  <c r="AI299" i="11"/>
  <c r="AK299" i="11" s="1"/>
  <c r="AI298" i="12"/>
  <c r="AK298" i="12" s="1"/>
  <c r="AF302" i="10" l="1"/>
  <c r="AG302" i="10" s="1"/>
  <c r="AH302" i="10" s="1"/>
  <c r="AL299" i="11"/>
  <c r="AM299" i="11" s="1"/>
  <c r="AN299" i="11"/>
  <c r="AJ300" i="11"/>
  <c r="W300" i="11"/>
  <c r="Y297" i="14"/>
  <c r="AL298" i="12"/>
  <c r="AM298" i="12" s="1"/>
  <c r="AJ299" i="12"/>
  <c r="W299" i="12"/>
  <c r="Z296" i="14"/>
  <c r="AI302" i="10" l="1"/>
  <c r="AK302" i="10" s="1"/>
  <c r="V303" i="10"/>
  <c r="AB300" i="11"/>
  <c r="Y300" i="11"/>
  <c r="Z300" i="11" s="1"/>
  <c r="AD300" i="11"/>
  <c r="AA300" i="11"/>
  <c r="X300" i="11"/>
  <c r="AA299" i="12"/>
  <c r="Y299" i="12"/>
  <c r="X299" i="12"/>
  <c r="AB299" i="12"/>
  <c r="AD299" i="12"/>
  <c r="AN302" i="10" l="1"/>
  <c r="AL302" i="10"/>
  <c r="AM302" i="10" s="1"/>
  <c r="AJ303" i="10"/>
  <c r="X300" i="14"/>
  <c r="W303" i="10"/>
  <c r="AE300" i="11"/>
  <c r="AC300" i="11"/>
  <c r="AF300" i="11" s="1"/>
  <c r="AG300" i="11" s="1"/>
  <c r="AH300" i="11" s="1"/>
  <c r="Z299" i="12"/>
  <c r="AE299" i="12" s="1"/>
  <c r="AC299" i="12"/>
  <c r="AA303" i="10" l="1"/>
  <c r="AC303" i="10" s="1"/>
  <c r="AB303" i="10"/>
  <c r="Y303" i="10"/>
  <c r="Z303" i="10" s="1"/>
  <c r="X303" i="10"/>
  <c r="AD303" i="10"/>
  <c r="V301" i="11"/>
  <c r="AI300" i="11"/>
  <c r="AK300" i="11" s="1"/>
  <c r="AF299" i="12"/>
  <c r="AG299" i="12" s="1"/>
  <c r="AH299" i="12" s="1"/>
  <c r="V300" i="12" s="1"/>
  <c r="AE303" i="10" l="1"/>
  <c r="AF303" i="10" s="1"/>
  <c r="AG303" i="10" s="1"/>
  <c r="AH303" i="10" s="1"/>
  <c r="AN300" i="11"/>
  <c r="AL300" i="11"/>
  <c r="AM300" i="11" s="1"/>
  <c r="W301" i="11"/>
  <c r="AJ301" i="11"/>
  <c r="Y298" i="14"/>
  <c r="AI299" i="12"/>
  <c r="AK299" i="12" s="1"/>
  <c r="V304" i="10" l="1"/>
  <c r="AI303" i="10"/>
  <c r="AK303" i="10" s="1"/>
  <c r="AB301" i="11"/>
  <c r="AA301" i="11"/>
  <c r="AC301" i="11" s="1"/>
  <c r="X301" i="11"/>
  <c r="AD301" i="11"/>
  <c r="Y301" i="11"/>
  <c r="AL299" i="12"/>
  <c r="AM299" i="12" s="1"/>
  <c r="AJ300" i="12"/>
  <c r="Z297" i="14"/>
  <c r="W300" i="12"/>
  <c r="W304" i="10" l="1"/>
  <c r="AJ304" i="10"/>
  <c r="X301" i="14"/>
  <c r="AL303" i="10"/>
  <c r="AM303" i="10" s="1"/>
  <c r="AN303" i="10"/>
  <c r="Z301" i="11"/>
  <c r="AE301" i="11" s="1"/>
  <c r="AF301" i="11" s="1"/>
  <c r="AG301" i="11" s="1"/>
  <c r="AH301" i="11" s="1"/>
  <c r="Y300" i="12"/>
  <c r="AD300" i="12"/>
  <c r="AB300" i="12"/>
  <c r="X300" i="12"/>
  <c r="AA300" i="12"/>
  <c r="X304" i="10" l="1"/>
  <c r="Y304" i="10"/>
  <c r="AB304" i="10"/>
  <c r="AA304" i="10"/>
  <c r="AD304" i="10"/>
  <c r="V302" i="11"/>
  <c r="AI301" i="11"/>
  <c r="AK301" i="11" s="1"/>
  <c r="AC300" i="12"/>
  <c r="Z300" i="12"/>
  <c r="AE300" i="12" s="1"/>
  <c r="AF300" i="12" s="1"/>
  <c r="AG300" i="12" s="1"/>
  <c r="AH300" i="12" s="1"/>
  <c r="V301" i="12" s="1"/>
  <c r="AC304" i="10" l="1"/>
  <c r="Z304" i="10"/>
  <c r="AE304" i="10"/>
  <c r="AF304" i="10" s="1"/>
  <c r="AG304" i="10" s="1"/>
  <c r="AH304" i="10" s="1"/>
  <c r="AL301" i="11"/>
  <c r="AM301" i="11" s="1"/>
  <c r="AN301" i="11"/>
  <c r="AJ302" i="11"/>
  <c r="Y299" i="14"/>
  <c r="W302" i="11"/>
  <c r="AI300" i="12"/>
  <c r="AK300" i="12" s="1"/>
  <c r="V305" i="10" l="1"/>
  <c r="AI304" i="10"/>
  <c r="AK304" i="10" s="1"/>
  <c r="AA302" i="11"/>
  <c r="X302" i="11"/>
  <c r="AD302" i="11"/>
  <c r="AB302" i="11"/>
  <c r="Y302" i="11"/>
  <c r="AL300" i="12"/>
  <c r="AM300" i="12" s="1"/>
  <c r="AJ301" i="12"/>
  <c r="Z298" i="14"/>
  <c r="W301" i="12"/>
  <c r="AL304" i="10" l="1"/>
  <c r="AM304" i="10" s="1"/>
  <c r="AN304" i="10"/>
  <c r="AJ305" i="10"/>
  <c r="W305" i="10"/>
  <c r="X302" i="14"/>
  <c r="AC302" i="11"/>
  <c r="Z302" i="11"/>
  <c r="AE302" i="11" s="1"/>
  <c r="Y301" i="12"/>
  <c r="AB301" i="12"/>
  <c r="AA301" i="12"/>
  <c r="AD301" i="12"/>
  <c r="X301" i="12"/>
  <c r="X305" i="10" l="1"/>
  <c r="AB305" i="10"/>
  <c r="Y305" i="10"/>
  <c r="Z305" i="10" s="1"/>
  <c r="AD305" i="10"/>
  <c r="AE305" i="10" s="1"/>
  <c r="AA305" i="10"/>
  <c r="AF302" i="11"/>
  <c r="AG302" i="11" s="1"/>
  <c r="AH302" i="11" s="1"/>
  <c r="AC301" i="12"/>
  <c r="Z301" i="12"/>
  <c r="AE301" i="12" s="1"/>
  <c r="AF301" i="12" s="1"/>
  <c r="AG301" i="12" s="1"/>
  <c r="AH301" i="12" s="1"/>
  <c r="V302" i="12" s="1"/>
  <c r="AC305" i="10" l="1"/>
  <c r="AF305" i="10" s="1"/>
  <c r="AG305" i="10" s="1"/>
  <c r="AH305" i="10" s="1"/>
  <c r="V303" i="11"/>
  <c r="AI302" i="11"/>
  <c r="AK302" i="11" s="1"/>
  <c r="AI301" i="12"/>
  <c r="AK301" i="12" s="1"/>
  <c r="V306" i="10" l="1"/>
  <c r="AI305" i="10"/>
  <c r="AK305" i="10" s="1"/>
  <c r="AL302" i="11"/>
  <c r="AM302" i="11" s="1"/>
  <c r="AN302" i="11"/>
  <c r="AJ303" i="11"/>
  <c r="W303" i="11"/>
  <c r="Y300" i="14"/>
  <c r="AL301" i="12"/>
  <c r="AM301" i="12" s="1"/>
  <c r="AJ302" i="12"/>
  <c r="Z299" i="14"/>
  <c r="W302" i="12"/>
  <c r="AL305" i="10" l="1"/>
  <c r="AM305" i="10" s="1"/>
  <c r="AN305" i="10"/>
  <c r="AJ306" i="10"/>
  <c r="X303" i="14"/>
  <c r="W306" i="10"/>
  <c r="AA303" i="11"/>
  <c r="AB303" i="11"/>
  <c r="AD303" i="11"/>
  <c r="Y303" i="11"/>
  <c r="X303" i="11"/>
  <c r="X302" i="12"/>
  <c r="Y302" i="12"/>
  <c r="Z302" i="12" s="1"/>
  <c r="AE302" i="12" s="1"/>
  <c r="AA302" i="12"/>
  <c r="AB302" i="12"/>
  <c r="AD302" i="12"/>
  <c r="AB306" i="10" l="1"/>
  <c r="X306" i="10"/>
  <c r="AD306" i="10"/>
  <c r="Y306" i="10"/>
  <c r="Z306" i="10" s="1"/>
  <c r="AE306" i="10" s="1"/>
  <c r="AA306" i="10"/>
  <c r="AC303" i="11"/>
  <c r="Z303" i="11"/>
  <c r="AE303" i="11" s="1"/>
  <c r="AF303" i="11" s="1"/>
  <c r="AG303" i="11" s="1"/>
  <c r="AH303" i="11" s="1"/>
  <c r="AC302" i="12"/>
  <c r="AF302" i="12" s="1"/>
  <c r="AG302" i="12" s="1"/>
  <c r="AH302" i="12" s="1"/>
  <c r="V303" i="12" s="1"/>
  <c r="AC306" i="10" l="1"/>
  <c r="AF306" i="10" s="1"/>
  <c r="AG306" i="10" s="1"/>
  <c r="AH306" i="10" s="1"/>
  <c r="V304" i="11"/>
  <c r="AI303" i="11"/>
  <c r="AK303" i="11" s="1"/>
  <c r="AI302" i="12"/>
  <c r="AK302" i="12" s="1"/>
  <c r="V307" i="10" l="1"/>
  <c r="AI306" i="10"/>
  <c r="AK306" i="10" s="1"/>
  <c r="AL303" i="11"/>
  <c r="AM303" i="11" s="1"/>
  <c r="AN303" i="11"/>
  <c r="AJ304" i="11"/>
  <c r="W304" i="11"/>
  <c r="Y301" i="14"/>
  <c r="AL302" i="12"/>
  <c r="AM302" i="12" s="1"/>
  <c r="W303" i="12"/>
  <c r="AJ303" i="12"/>
  <c r="Z300" i="14"/>
  <c r="AN306" i="10" l="1"/>
  <c r="AL306" i="10"/>
  <c r="AM306" i="10" s="1"/>
  <c r="X304" i="14"/>
  <c r="AJ307" i="10"/>
  <c r="W307" i="10"/>
  <c r="Y304" i="11"/>
  <c r="X304" i="11"/>
  <c r="AB304" i="11"/>
  <c r="AD304" i="11"/>
  <c r="AA304" i="11"/>
  <c r="Y303" i="12"/>
  <c r="AA303" i="12"/>
  <c r="AB303" i="12"/>
  <c r="AD303" i="12"/>
  <c r="X303" i="12"/>
  <c r="X307" i="10" l="1"/>
  <c r="AD307" i="10"/>
  <c r="Y307" i="10"/>
  <c r="Z307" i="10" s="1"/>
  <c r="AA307" i="10"/>
  <c r="AC307" i="10" s="1"/>
  <c r="AB307" i="10"/>
  <c r="Z304" i="11"/>
  <c r="AE304" i="11" s="1"/>
  <c r="AC304" i="11"/>
  <c r="AF304" i="11" s="1"/>
  <c r="AG304" i="11" s="1"/>
  <c r="AH304" i="11" s="1"/>
  <c r="AC303" i="12"/>
  <c r="Z303" i="12"/>
  <c r="AE303" i="12"/>
  <c r="AF303" i="12" s="1"/>
  <c r="AG303" i="12" s="1"/>
  <c r="AH303" i="12" s="1"/>
  <c r="V304" i="12" s="1"/>
  <c r="AE307" i="10" l="1"/>
  <c r="AF307" i="10" s="1"/>
  <c r="AG307" i="10" s="1"/>
  <c r="AH307" i="10" s="1"/>
  <c r="V305" i="11"/>
  <c r="AI304" i="11"/>
  <c r="AK304" i="11" s="1"/>
  <c r="AI303" i="12"/>
  <c r="AK303" i="12" s="1"/>
  <c r="V308" i="10" l="1"/>
  <c r="AI307" i="10"/>
  <c r="AK307" i="10" s="1"/>
  <c r="AL304" i="11"/>
  <c r="AM304" i="11" s="1"/>
  <c r="AN304" i="11"/>
  <c r="AJ305" i="11"/>
  <c r="Y302" i="14"/>
  <c r="W305" i="11"/>
  <c r="AL303" i="12"/>
  <c r="AM303" i="12" s="1"/>
  <c r="Z301" i="14"/>
  <c r="AJ304" i="12"/>
  <c r="W304" i="12"/>
  <c r="AN307" i="10" l="1"/>
  <c r="AL307" i="10"/>
  <c r="AM307" i="10" s="1"/>
  <c r="AJ308" i="10"/>
  <c r="W308" i="10"/>
  <c r="X305" i="14"/>
  <c r="AB305" i="11"/>
  <c r="AD305" i="11"/>
  <c r="Y305" i="11"/>
  <c r="Z305" i="11" s="1"/>
  <c r="AA305" i="11"/>
  <c r="X305" i="11"/>
  <c r="AD304" i="12"/>
  <c r="X304" i="12"/>
  <c r="AA304" i="12"/>
  <c r="AB304" i="12"/>
  <c r="Y304" i="12"/>
  <c r="Y308" i="10" l="1"/>
  <c r="X308" i="10"/>
  <c r="Z308" i="10" s="1"/>
  <c r="AA308" i="10"/>
  <c r="AB308" i="10"/>
  <c r="AD308" i="10"/>
  <c r="AE305" i="11"/>
  <c r="AC305" i="11"/>
  <c r="AF305" i="11" s="1"/>
  <c r="AG305" i="11" s="1"/>
  <c r="AH305" i="11" s="1"/>
  <c r="AC304" i="12"/>
  <c r="Z304" i="12"/>
  <c r="AE304" i="12" s="1"/>
  <c r="AF304" i="12" s="1"/>
  <c r="AG304" i="12" s="1"/>
  <c r="AH304" i="12" s="1"/>
  <c r="V305" i="12" s="1"/>
  <c r="AC308" i="10" l="1"/>
  <c r="AE308" i="10"/>
  <c r="V306" i="11"/>
  <c r="AI305" i="11"/>
  <c r="AK305" i="11" s="1"/>
  <c r="AI304" i="12"/>
  <c r="AK304" i="12" s="1"/>
  <c r="AF308" i="10" l="1"/>
  <c r="AG308" i="10" s="1"/>
  <c r="AH308" i="10" s="1"/>
  <c r="AN305" i="11"/>
  <c r="AL305" i="11"/>
  <c r="AM305" i="11" s="1"/>
  <c r="AJ306" i="11"/>
  <c r="W306" i="11"/>
  <c r="Y303" i="14"/>
  <c r="AL304" i="12"/>
  <c r="AM304" i="12" s="1"/>
  <c r="AJ305" i="12"/>
  <c r="W305" i="12"/>
  <c r="Z302" i="14"/>
  <c r="V309" i="10" l="1"/>
  <c r="AI308" i="10"/>
  <c r="AK308" i="10" s="1"/>
  <c r="AB306" i="11"/>
  <c r="AD306" i="11"/>
  <c r="AA306" i="11"/>
  <c r="Y306" i="11"/>
  <c r="X306" i="11"/>
  <c r="X305" i="12"/>
  <c r="AA305" i="12"/>
  <c r="Y305" i="12"/>
  <c r="AD305" i="12"/>
  <c r="AB305" i="12"/>
  <c r="AL308" i="10" l="1"/>
  <c r="AM308" i="10" s="1"/>
  <c r="AN308" i="10"/>
  <c r="AJ309" i="10"/>
  <c r="X306" i="14"/>
  <c r="W309" i="10"/>
  <c r="AC306" i="11"/>
  <c r="Z306" i="11"/>
  <c r="AE306" i="11" s="1"/>
  <c r="AF306" i="11" s="1"/>
  <c r="AG306" i="11" s="1"/>
  <c r="AH306" i="11" s="1"/>
  <c r="Z305" i="12"/>
  <c r="AE305" i="12"/>
  <c r="AC305" i="12"/>
  <c r="AA309" i="10" l="1"/>
  <c r="Y309" i="10"/>
  <c r="AD309" i="10"/>
  <c r="X309" i="10"/>
  <c r="AB309" i="10"/>
  <c r="V307" i="11"/>
  <c r="AI306" i="11"/>
  <c r="AK306" i="11" s="1"/>
  <c r="AF305" i="12"/>
  <c r="AG305" i="12" s="1"/>
  <c r="AH305" i="12" s="1"/>
  <c r="V306" i="12" s="1"/>
  <c r="Z309" i="10" l="1"/>
  <c r="AE309" i="10" s="1"/>
  <c r="AF309" i="10" s="1"/>
  <c r="AG309" i="10" s="1"/>
  <c r="AH309" i="10" s="1"/>
  <c r="AC309" i="10"/>
  <c r="AL306" i="11"/>
  <c r="AM306" i="11" s="1"/>
  <c r="AN306" i="11"/>
  <c r="AJ307" i="11"/>
  <c r="Y304" i="14"/>
  <c r="W307" i="11"/>
  <c r="AI305" i="12"/>
  <c r="AK305" i="12" s="1"/>
  <c r="AJ306" i="12"/>
  <c r="W306" i="12"/>
  <c r="Z303" i="14"/>
  <c r="V310" i="10" l="1"/>
  <c r="AI309" i="10"/>
  <c r="AK309" i="10" s="1"/>
  <c r="AD307" i="11"/>
  <c r="Y307" i="11"/>
  <c r="Z307" i="11" s="1"/>
  <c r="AE307" i="11" s="1"/>
  <c r="X307" i="11"/>
  <c r="AA307" i="11"/>
  <c r="AB307" i="11"/>
  <c r="AL305" i="12"/>
  <c r="AM305" i="12" s="1"/>
  <c r="AD306" i="12"/>
  <c r="X306" i="12"/>
  <c r="Y306" i="12"/>
  <c r="AA306" i="12"/>
  <c r="AB306" i="12"/>
  <c r="AL309" i="10" l="1"/>
  <c r="AM309" i="10" s="1"/>
  <c r="AN309" i="10"/>
  <c r="AJ310" i="10"/>
  <c r="W310" i="10"/>
  <c r="X307" i="14"/>
  <c r="AC307" i="11"/>
  <c r="AF307" i="11" s="1"/>
  <c r="AG307" i="11" s="1"/>
  <c r="AH307" i="11" s="1"/>
  <c r="Z306" i="12"/>
  <c r="AE306" i="12" s="1"/>
  <c r="AC306" i="12"/>
  <c r="AF306" i="12" s="1"/>
  <c r="AG306" i="12" s="1"/>
  <c r="AH306" i="12" s="1"/>
  <c r="V307" i="12" s="1"/>
  <c r="Y310" i="10" l="1"/>
  <c r="X310" i="10"/>
  <c r="AD310" i="10"/>
  <c r="AB310" i="10"/>
  <c r="AA310" i="10"/>
  <c r="V308" i="11"/>
  <c r="AI307" i="11"/>
  <c r="AK307" i="11" s="1"/>
  <c r="AI306" i="12"/>
  <c r="AK306" i="12" s="1"/>
  <c r="AC310" i="10" l="1"/>
  <c r="Z310" i="10"/>
  <c r="AE310" i="10" s="1"/>
  <c r="AF310" i="10" s="1"/>
  <c r="AG310" i="10" s="1"/>
  <c r="AH310" i="10" s="1"/>
  <c r="AL307" i="11"/>
  <c r="AM307" i="11" s="1"/>
  <c r="AN307" i="11"/>
  <c r="AJ308" i="11"/>
  <c r="W308" i="11"/>
  <c r="Y305" i="14"/>
  <c r="AL306" i="12"/>
  <c r="AM306" i="12" s="1"/>
  <c r="W307" i="12"/>
  <c r="AJ307" i="12"/>
  <c r="Z304" i="14"/>
  <c r="V311" i="10" l="1"/>
  <c r="AI310" i="10"/>
  <c r="AK310" i="10" s="1"/>
  <c r="AD308" i="11"/>
  <c r="AA308" i="11"/>
  <c r="AB308" i="11"/>
  <c r="Y308" i="11"/>
  <c r="X308" i="11"/>
  <c r="AD307" i="12"/>
  <c r="Y307" i="12"/>
  <c r="AB307" i="12"/>
  <c r="X307" i="12"/>
  <c r="AA307" i="12"/>
  <c r="AN310" i="10" l="1"/>
  <c r="AL310" i="10"/>
  <c r="AM310" i="10" s="1"/>
  <c r="AJ311" i="10"/>
  <c r="W311" i="10"/>
  <c r="X308" i="14"/>
  <c r="AC308" i="11"/>
  <c r="Z308" i="11"/>
  <c r="AE308" i="11" s="1"/>
  <c r="AF308" i="11" s="1"/>
  <c r="AG308" i="11" s="1"/>
  <c r="AH308" i="11" s="1"/>
  <c r="Z307" i="12"/>
  <c r="AE307" i="12" s="1"/>
  <c r="AC307" i="12"/>
  <c r="AB311" i="10" l="1"/>
  <c r="X311" i="10"/>
  <c r="AA311" i="10"/>
  <c r="Y311" i="10"/>
  <c r="Z311" i="10" s="1"/>
  <c r="AD311" i="10"/>
  <c r="V309" i="11"/>
  <c r="AI308" i="11"/>
  <c r="AK308" i="11" s="1"/>
  <c r="AF307" i="12"/>
  <c r="AG307" i="12" s="1"/>
  <c r="AH307" i="12" s="1"/>
  <c r="V308" i="12" s="1"/>
  <c r="AC311" i="10" l="1"/>
  <c r="AE311" i="10"/>
  <c r="AF311" i="10" s="1"/>
  <c r="AG311" i="10" s="1"/>
  <c r="AH311" i="10" s="1"/>
  <c r="AN308" i="11"/>
  <c r="AL308" i="11"/>
  <c r="AM308" i="11" s="1"/>
  <c r="AJ309" i="11"/>
  <c r="Y306" i="14"/>
  <c r="W309" i="11"/>
  <c r="AI307" i="12"/>
  <c r="AK307" i="12" s="1"/>
  <c r="W308" i="12"/>
  <c r="AJ308" i="12"/>
  <c r="Z305" i="14"/>
  <c r="V312" i="10" l="1"/>
  <c r="AI311" i="10"/>
  <c r="AK311" i="10" s="1"/>
  <c r="Y309" i="11"/>
  <c r="AA309" i="11"/>
  <c r="AD309" i="11"/>
  <c r="X309" i="11"/>
  <c r="AB309" i="11"/>
  <c r="AL307" i="12"/>
  <c r="AM307" i="12" s="1"/>
  <c r="AA308" i="12"/>
  <c r="Y308" i="12"/>
  <c r="AD308" i="12"/>
  <c r="X308" i="12"/>
  <c r="AB308" i="12"/>
  <c r="AJ312" i="10" l="1"/>
  <c r="W312" i="10"/>
  <c r="X309" i="14"/>
  <c r="AN311" i="10"/>
  <c r="AL311" i="10"/>
  <c r="AM311" i="10" s="1"/>
  <c r="Z309" i="11"/>
  <c r="AE309" i="11" s="1"/>
  <c r="AC309" i="11"/>
  <c r="Z308" i="12"/>
  <c r="AE308" i="12" s="1"/>
  <c r="AC308" i="12"/>
  <c r="Y312" i="10" l="1"/>
  <c r="AD312" i="10"/>
  <c r="AB312" i="10"/>
  <c r="X312" i="10"/>
  <c r="AA312" i="10"/>
  <c r="AC312" i="10" s="1"/>
  <c r="AF309" i="11"/>
  <c r="AG309" i="11" s="1"/>
  <c r="AH309" i="11" s="1"/>
  <c r="V310" i="11"/>
  <c r="AI309" i="11"/>
  <c r="AK309" i="11" s="1"/>
  <c r="AF308" i="12"/>
  <c r="AG308" i="12" s="1"/>
  <c r="AH308" i="12" s="1"/>
  <c r="V309" i="12" s="1"/>
  <c r="Z312" i="10" l="1"/>
  <c r="AE312" i="10" s="1"/>
  <c r="AF312" i="10" s="1"/>
  <c r="AG312" i="10" s="1"/>
  <c r="AH312" i="10" s="1"/>
  <c r="AN309" i="11"/>
  <c r="AL309" i="11"/>
  <c r="AM309" i="11" s="1"/>
  <c r="AJ310" i="11"/>
  <c r="Y307" i="14"/>
  <c r="W310" i="11"/>
  <c r="AI308" i="12"/>
  <c r="AK308" i="12" s="1"/>
  <c r="V313" i="10" l="1"/>
  <c r="AI312" i="10"/>
  <c r="AK312" i="10" s="1"/>
  <c r="X310" i="11"/>
  <c r="AA310" i="11"/>
  <c r="Y310" i="11"/>
  <c r="Z310" i="11" s="1"/>
  <c r="AD310" i="11"/>
  <c r="AB310" i="11"/>
  <c r="AL308" i="12"/>
  <c r="AM308" i="12" s="1"/>
  <c r="Z306" i="14"/>
  <c r="AJ309" i="12"/>
  <c r="W309" i="12"/>
  <c r="AL312" i="10" l="1"/>
  <c r="AM312" i="10" s="1"/>
  <c r="AN312" i="10"/>
  <c r="AJ313" i="10"/>
  <c r="W313" i="10"/>
  <c r="X310" i="14"/>
  <c r="AE310" i="11"/>
  <c r="AC310" i="11"/>
  <c r="AF310" i="11" s="1"/>
  <c r="AG310" i="11" s="1"/>
  <c r="AH310" i="11" s="1"/>
  <c r="X309" i="12"/>
  <c r="Y309" i="12"/>
  <c r="AB309" i="12"/>
  <c r="AA309" i="12"/>
  <c r="AD309" i="12"/>
  <c r="Y313" i="10" l="1"/>
  <c r="AB313" i="10"/>
  <c r="AD313" i="10"/>
  <c r="X313" i="10"/>
  <c r="AA313" i="10"/>
  <c r="AC313" i="10" s="1"/>
  <c r="V311" i="11"/>
  <c r="AI310" i="11"/>
  <c r="AK310" i="11" s="1"/>
  <c r="AC309" i="12"/>
  <c r="Z309" i="12"/>
  <c r="AE309" i="12" s="1"/>
  <c r="AF309" i="12" s="1"/>
  <c r="AG309" i="12" s="1"/>
  <c r="AH309" i="12" s="1"/>
  <c r="V310" i="12" s="1"/>
  <c r="AE313" i="10" l="1"/>
  <c r="AF313" i="10" s="1"/>
  <c r="AG313" i="10" s="1"/>
  <c r="AH313" i="10" s="1"/>
  <c r="Z313" i="10"/>
  <c r="AL310" i="11"/>
  <c r="AM310" i="11" s="1"/>
  <c r="AN310" i="11"/>
  <c r="AJ311" i="11"/>
  <c r="Y308" i="14"/>
  <c r="W311" i="11"/>
  <c r="AI309" i="12"/>
  <c r="AK309" i="12" s="1"/>
  <c r="V314" i="10" l="1"/>
  <c r="AI313" i="10"/>
  <c r="AK313" i="10" s="1"/>
  <c r="AA311" i="11"/>
  <c r="AD311" i="11"/>
  <c r="Y311" i="11"/>
  <c r="X311" i="11"/>
  <c r="AB311" i="11"/>
  <c r="AL309" i="12"/>
  <c r="AM309" i="12" s="1"/>
  <c r="AJ310" i="12"/>
  <c r="W310" i="12"/>
  <c r="Z307" i="14"/>
  <c r="AL313" i="10" l="1"/>
  <c r="AM313" i="10" s="1"/>
  <c r="AN313" i="10"/>
  <c r="W314" i="10"/>
  <c r="AJ314" i="10"/>
  <c r="X311" i="14"/>
  <c r="Z311" i="11"/>
  <c r="AE311" i="11" s="1"/>
  <c r="AC311" i="11"/>
  <c r="AF311" i="11" s="1"/>
  <c r="AG311" i="11" s="1"/>
  <c r="AH311" i="11" s="1"/>
  <c r="X310" i="12"/>
  <c r="Y310" i="12"/>
  <c r="Z310" i="12" s="1"/>
  <c r="AE310" i="12" s="1"/>
  <c r="AA310" i="12"/>
  <c r="AB310" i="12"/>
  <c r="AD310" i="12"/>
  <c r="Y314" i="10" l="1"/>
  <c r="X314" i="10"/>
  <c r="AA314" i="10"/>
  <c r="AC314" i="10" s="1"/>
  <c r="AD314" i="10"/>
  <c r="AB314" i="10"/>
  <c r="AI311" i="11"/>
  <c r="AK311" i="11" s="1"/>
  <c r="V312" i="11"/>
  <c r="AC310" i="12"/>
  <c r="AF310" i="12" s="1"/>
  <c r="AG310" i="12" s="1"/>
  <c r="AH310" i="12" s="1"/>
  <c r="V311" i="12" s="1"/>
  <c r="Z314" i="10" l="1"/>
  <c r="AE314" i="10" s="1"/>
  <c r="AF314" i="10" s="1"/>
  <c r="AG314" i="10" s="1"/>
  <c r="AH314" i="10" s="1"/>
  <c r="Y309" i="14"/>
  <c r="AJ312" i="11"/>
  <c r="W312" i="11"/>
  <c r="AL311" i="11"/>
  <c r="AM311" i="11" s="1"/>
  <c r="AN311" i="11"/>
  <c r="AI310" i="12"/>
  <c r="AK310" i="12" s="1"/>
  <c r="AI314" i="10" l="1"/>
  <c r="AK314" i="10" s="1"/>
  <c r="V315" i="10"/>
  <c r="AA312" i="11"/>
  <c r="X312" i="11"/>
  <c r="AB312" i="11"/>
  <c r="Y312" i="11"/>
  <c r="Z312" i="11" s="1"/>
  <c r="AE312" i="11" s="1"/>
  <c r="AD312" i="11"/>
  <c r="AL310" i="12"/>
  <c r="AM310" i="12" s="1"/>
  <c r="Z308" i="14"/>
  <c r="AJ311" i="12"/>
  <c r="W311" i="12"/>
  <c r="X312" i="14" l="1"/>
  <c r="AJ315" i="10"/>
  <c r="W315" i="10"/>
  <c r="AN314" i="10"/>
  <c r="AL314" i="10"/>
  <c r="AM314" i="10" s="1"/>
  <c r="AC312" i="11"/>
  <c r="AF312" i="11" s="1"/>
  <c r="AG312" i="11" s="1"/>
  <c r="AH312" i="11" s="1"/>
  <c r="AD311" i="12"/>
  <c r="X311" i="12"/>
  <c r="AA311" i="12"/>
  <c r="Y311" i="12"/>
  <c r="Z311" i="12" s="1"/>
  <c r="AE311" i="12" s="1"/>
  <c r="AB311" i="12"/>
  <c r="AD315" i="10" l="1"/>
  <c r="AA315" i="10"/>
  <c r="AB315" i="10"/>
  <c r="Y315" i="10"/>
  <c r="X315" i="10"/>
  <c r="Z315" i="10" s="1"/>
  <c r="AE315" i="10" s="1"/>
  <c r="V313" i="11"/>
  <c r="AI312" i="11"/>
  <c r="AK312" i="11" s="1"/>
  <c r="AC311" i="12"/>
  <c r="AF311" i="12" s="1"/>
  <c r="AG311" i="12" s="1"/>
  <c r="AH311" i="12" s="1"/>
  <c r="AC315" i="10" l="1"/>
  <c r="AF315" i="10" s="1"/>
  <c r="AG315" i="10" s="1"/>
  <c r="AH315" i="10" s="1"/>
  <c r="AN312" i="11"/>
  <c r="AL312" i="11"/>
  <c r="AM312" i="11" s="1"/>
  <c r="AJ313" i="11"/>
  <c r="W313" i="11"/>
  <c r="Y310" i="14"/>
  <c r="V312" i="12"/>
  <c r="AI311" i="12"/>
  <c r="AK311" i="12" s="1"/>
  <c r="V316" i="10" l="1"/>
  <c r="AI315" i="10"/>
  <c r="AK315" i="10" s="1"/>
  <c r="AB313" i="11"/>
  <c r="AA313" i="11"/>
  <c r="AD313" i="11"/>
  <c r="Y313" i="11"/>
  <c r="Z313" i="11" s="1"/>
  <c r="AE313" i="11" s="1"/>
  <c r="X313" i="11"/>
  <c r="AL311" i="12"/>
  <c r="AM311" i="12" s="1"/>
  <c r="Z309" i="14"/>
  <c r="W312" i="12"/>
  <c r="AJ312" i="12"/>
  <c r="AD312" i="12"/>
  <c r="AA312" i="12"/>
  <c r="AB312" i="12"/>
  <c r="Y312" i="12"/>
  <c r="X312" i="12"/>
  <c r="AN315" i="10" l="1"/>
  <c r="AL315" i="10"/>
  <c r="AM315" i="10" s="1"/>
  <c r="AJ316" i="10"/>
  <c r="W316" i="10"/>
  <c r="X313" i="14"/>
  <c r="AC313" i="11"/>
  <c r="AF313" i="11" s="1"/>
  <c r="AG313" i="11" s="1"/>
  <c r="AH313" i="11" s="1"/>
  <c r="AC312" i="12"/>
  <c r="Z312" i="12"/>
  <c r="AE312" i="12" s="1"/>
  <c r="AA316" i="10" l="1"/>
  <c r="AD316" i="10"/>
  <c r="AB316" i="10"/>
  <c r="X316" i="10"/>
  <c r="Y316" i="10"/>
  <c r="V314" i="11"/>
  <c r="AI313" i="11"/>
  <c r="AK313" i="11" s="1"/>
  <c r="AF312" i="12"/>
  <c r="AG312" i="12" s="1"/>
  <c r="AH312" i="12" s="1"/>
  <c r="V313" i="12" s="1"/>
  <c r="Z316" i="10" l="1"/>
  <c r="AE316" i="10" s="1"/>
  <c r="AF316" i="10" s="1"/>
  <c r="AG316" i="10" s="1"/>
  <c r="AH316" i="10" s="1"/>
  <c r="AC316" i="10"/>
  <c r="AL313" i="11"/>
  <c r="AM313" i="11" s="1"/>
  <c r="AN313" i="11"/>
  <c r="AJ314" i="11"/>
  <c r="W314" i="11"/>
  <c r="Y311" i="14"/>
  <c r="AI312" i="12"/>
  <c r="AK312" i="12" s="1"/>
  <c r="W313" i="12"/>
  <c r="AJ313" i="12"/>
  <c r="Z310" i="14"/>
  <c r="V317" i="10" l="1"/>
  <c r="AI316" i="10"/>
  <c r="AK316" i="10" s="1"/>
  <c r="AB314" i="11"/>
  <c r="AD314" i="11"/>
  <c r="X314" i="11"/>
  <c r="Y314" i="11"/>
  <c r="AA314" i="11"/>
  <c r="AL312" i="12"/>
  <c r="AM312" i="12" s="1"/>
  <c r="Y313" i="12"/>
  <c r="X313" i="12"/>
  <c r="AB313" i="12"/>
  <c r="AD313" i="12"/>
  <c r="AA313" i="12"/>
  <c r="AL316" i="10" l="1"/>
  <c r="AM316" i="10" s="1"/>
  <c r="AN316" i="10"/>
  <c r="AJ317" i="10"/>
  <c r="W317" i="10"/>
  <c r="X314" i="14"/>
  <c r="AC314" i="11"/>
  <c r="Z314" i="11"/>
  <c r="AE314" i="11" s="1"/>
  <c r="AF314" i="11" s="1"/>
  <c r="AG314" i="11" s="1"/>
  <c r="AH314" i="11" s="1"/>
  <c r="AC313" i="12"/>
  <c r="Z313" i="12"/>
  <c r="AE313" i="12" s="1"/>
  <c r="AF313" i="12" s="1"/>
  <c r="AG313" i="12" s="1"/>
  <c r="AH313" i="12" s="1"/>
  <c r="V314" i="12" s="1"/>
  <c r="Y317" i="10" l="1"/>
  <c r="AB317" i="10"/>
  <c r="AA317" i="10"/>
  <c r="AC317" i="10" s="1"/>
  <c r="AD317" i="10"/>
  <c r="X317" i="10"/>
  <c r="V315" i="11"/>
  <c r="AI314" i="11"/>
  <c r="AK314" i="11" s="1"/>
  <c r="AI313" i="12"/>
  <c r="AK313" i="12" s="1"/>
  <c r="AE317" i="10" l="1"/>
  <c r="AF317" i="10" s="1"/>
  <c r="AG317" i="10" s="1"/>
  <c r="AH317" i="10" s="1"/>
  <c r="Z317" i="10"/>
  <c r="AL314" i="11"/>
  <c r="AM314" i="11" s="1"/>
  <c r="AN314" i="11"/>
  <c r="AJ315" i="11"/>
  <c r="Y312" i="14"/>
  <c r="W315" i="11"/>
  <c r="AL313" i="12"/>
  <c r="AM313" i="12" s="1"/>
  <c r="W314" i="12"/>
  <c r="AJ314" i="12"/>
  <c r="Z311" i="14"/>
  <c r="V318" i="10" l="1"/>
  <c r="AI317" i="10"/>
  <c r="AK317" i="10" s="1"/>
  <c r="AA315" i="11"/>
  <c r="AD315" i="11"/>
  <c r="AB315" i="11"/>
  <c r="X315" i="11"/>
  <c r="Y315" i="11"/>
  <c r="AA314" i="12"/>
  <c r="AD314" i="12"/>
  <c r="AB314" i="12"/>
  <c r="Y314" i="12"/>
  <c r="X314" i="12"/>
  <c r="AL317" i="10" l="1"/>
  <c r="AM317" i="10" s="1"/>
  <c r="AN317" i="10"/>
  <c r="AJ318" i="10"/>
  <c r="W318" i="10"/>
  <c r="X315" i="14"/>
  <c r="Z315" i="11"/>
  <c r="AC315" i="11"/>
  <c r="AE315" i="11"/>
  <c r="AF315" i="11" s="1"/>
  <c r="AG315" i="11" s="1"/>
  <c r="AH315" i="11" s="1"/>
  <c r="AC314" i="12"/>
  <c r="Z314" i="12"/>
  <c r="AE314" i="12" s="1"/>
  <c r="AF314" i="12" s="1"/>
  <c r="AG314" i="12" s="1"/>
  <c r="AH314" i="12" s="1"/>
  <c r="V315" i="12" s="1"/>
  <c r="Y318" i="10" l="1"/>
  <c r="AD318" i="10"/>
  <c r="AB318" i="10"/>
  <c r="X318" i="10"/>
  <c r="AA318" i="10"/>
  <c r="AC318" i="10" s="1"/>
  <c r="V316" i="11"/>
  <c r="AI315" i="11"/>
  <c r="AK315" i="11" s="1"/>
  <c r="AI314" i="12"/>
  <c r="AK314" i="12" s="1"/>
  <c r="Z318" i="10" l="1"/>
  <c r="AE318" i="10"/>
  <c r="AF318" i="10" s="1"/>
  <c r="AG318" i="10" s="1"/>
  <c r="AH318" i="10" s="1"/>
  <c r="AN315" i="11"/>
  <c r="AL315" i="11"/>
  <c r="AM315" i="11" s="1"/>
  <c r="AJ316" i="11"/>
  <c r="Y313" i="14"/>
  <c r="W316" i="11"/>
  <c r="AL314" i="12"/>
  <c r="AM314" i="12" s="1"/>
  <c r="AJ315" i="12"/>
  <c r="W315" i="12"/>
  <c r="Z312" i="14"/>
  <c r="V319" i="10" l="1"/>
  <c r="AI318" i="10"/>
  <c r="AK318" i="10" s="1"/>
  <c r="Y316" i="11"/>
  <c r="AB316" i="11"/>
  <c r="AD316" i="11"/>
  <c r="X316" i="11"/>
  <c r="AA316" i="11"/>
  <c r="X315" i="12"/>
  <c r="AD315" i="12"/>
  <c r="AB315" i="12"/>
  <c r="AA315" i="12"/>
  <c r="Y315" i="12"/>
  <c r="Z315" i="12" s="1"/>
  <c r="AN318" i="10" l="1"/>
  <c r="AL318" i="10"/>
  <c r="AM318" i="10" s="1"/>
  <c r="AJ319" i="10"/>
  <c r="W319" i="10"/>
  <c r="X316" i="14"/>
  <c r="AC316" i="11"/>
  <c r="Z316" i="11"/>
  <c r="AE316" i="11"/>
  <c r="AF316" i="11" s="1"/>
  <c r="AG316" i="11" s="1"/>
  <c r="AH316" i="11" s="1"/>
  <c r="AC315" i="12"/>
  <c r="AE315" i="12"/>
  <c r="AF315" i="12" s="1"/>
  <c r="AG315" i="12" s="1"/>
  <c r="AH315" i="12" s="1"/>
  <c r="V316" i="12" s="1"/>
  <c r="AB319" i="10" l="1"/>
  <c r="AD319" i="10"/>
  <c r="X319" i="10"/>
  <c r="AA319" i="10"/>
  <c r="AC319" i="10" s="1"/>
  <c r="Y319" i="10"/>
  <c r="V317" i="11"/>
  <c r="AI316" i="11"/>
  <c r="AK316" i="11" s="1"/>
  <c r="AI315" i="12"/>
  <c r="AK315" i="12" s="1"/>
  <c r="AE319" i="10" l="1"/>
  <c r="AF319" i="10" s="1"/>
  <c r="AG319" i="10" s="1"/>
  <c r="AH319" i="10" s="1"/>
  <c r="Z319" i="10"/>
  <c r="AN316" i="11"/>
  <c r="AL316" i="11"/>
  <c r="AM316" i="11" s="1"/>
  <c r="AJ317" i="11"/>
  <c r="W317" i="11"/>
  <c r="Y314" i="14"/>
  <c r="AL315" i="12"/>
  <c r="AM315" i="12" s="1"/>
  <c r="AJ316" i="12"/>
  <c r="W316" i="12"/>
  <c r="Z313" i="14"/>
  <c r="V320" i="10" l="1"/>
  <c r="AI319" i="10"/>
  <c r="AK319" i="10" s="1"/>
  <c r="AB317" i="11"/>
  <c r="X317" i="11"/>
  <c r="Y317" i="11"/>
  <c r="AA317" i="11"/>
  <c r="AD317" i="11"/>
  <c r="X316" i="12"/>
  <c r="Y316" i="12"/>
  <c r="AA316" i="12"/>
  <c r="AD316" i="12"/>
  <c r="AB316" i="12"/>
  <c r="AL319" i="10" l="1"/>
  <c r="AM319" i="10" s="1"/>
  <c r="AN319" i="10"/>
  <c r="AJ320" i="10"/>
  <c r="W320" i="10"/>
  <c r="X317" i="14"/>
  <c r="Z317" i="11"/>
  <c r="AE317" i="11" s="1"/>
  <c r="AC317" i="11"/>
  <c r="AF317" i="11" s="1"/>
  <c r="AG317" i="11" s="1"/>
  <c r="AH317" i="11" s="1"/>
  <c r="Z316" i="12"/>
  <c r="AC316" i="12"/>
  <c r="AE316" i="12"/>
  <c r="AF316" i="12" s="1"/>
  <c r="AG316" i="12" s="1"/>
  <c r="AH316" i="12" s="1"/>
  <c r="V317" i="12" s="1"/>
  <c r="AB320" i="10" l="1"/>
  <c r="AA320" i="10"/>
  <c r="AD320" i="10"/>
  <c r="Y320" i="10"/>
  <c r="Z320" i="10" s="1"/>
  <c r="AE320" i="10" s="1"/>
  <c r="X320" i="10"/>
  <c r="V318" i="11"/>
  <c r="AI317" i="11"/>
  <c r="AK317" i="11" s="1"/>
  <c r="AI316" i="12"/>
  <c r="AK316" i="12" s="1"/>
  <c r="AC320" i="10" l="1"/>
  <c r="AF320" i="10" s="1"/>
  <c r="AG320" i="10" s="1"/>
  <c r="AH320" i="10" s="1"/>
  <c r="AN317" i="11"/>
  <c r="AL317" i="11"/>
  <c r="AM317" i="11" s="1"/>
  <c r="AJ318" i="11"/>
  <c r="Y315" i="14"/>
  <c r="W318" i="11"/>
  <c r="AL316" i="12"/>
  <c r="AM316" i="12" s="1"/>
  <c r="W317" i="12"/>
  <c r="AJ317" i="12"/>
  <c r="Z314" i="14"/>
  <c r="AI320" i="10" l="1"/>
  <c r="AK320" i="10" s="1"/>
  <c r="V321" i="10"/>
  <c r="AD318" i="11"/>
  <c r="AA318" i="11"/>
  <c r="X318" i="11"/>
  <c r="Y318" i="11"/>
  <c r="AB318" i="11"/>
  <c r="AA317" i="12"/>
  <c r="AB317" i="12"/>
  <c r="Y317" i="12"/>
  <c r="X317" i="12"/>
  <c r="AD317" i="12"/>
  <c r="AJ321" i="10" l="1"/>
  <c r="X318" i="14"/>
  <c r="W321" i="10"/>
  <c r="AL320" i="10"/>
  <c r="AM320" i="10" s="1"/>
  <c r="AN320" i="10"/>
  <c r="AC318" i="11"/>
  <c r="Z318" i="11"/>
  <c r="AE318" i="11" s="1"/>
  <c r="AF318" i="11" s="1"/>
  <c r="AG318" i="11" s="1"/>
  <c r="AH318" i="11" s="1"/>
  <c r="Z317" i="12"/>
  <c r="AE317" i="12"/>
  <c r="AC317" i="12"/>
  <c r="Y321" i="10" l="1"/>
  <c r="AB321" i="10"/>
  <c r="AD321" i="10"/>
  <c r="AE321" i="10" s="1"/>
  <c r="X321" i="10"/>
  <c r="Z321" i="10" s="1"/>
  <c r="AA321" i="10"/>
  <c r="V319" i="11"/>
  <c r="AI318" i="11"/>
  <c r="AK318" i="11" s="1"/>
  <c r="AF317" i="12"/>
  <c r="AG317" i="12" s="1"/>
  <c r="AH317" i="12" s="1"/>
  <c r="V318" i="12" s="1"/>
  <c r="AC321" i="10" l="1"/>
  <c r="AF321" i="10" s="1"/>
  <c r="AG321" i="10" s="1"/>
  <c r="AH321" i="10" s="1"/>
  <c r="AL318" i="11"/>
  <c r="AM318" i="11" s="1"/>
  <c r="AN318" i="11"/>
  <c r="AJ319" i="11"/>
  <c r="Y316" i="14"/>
  <c r="W319" i="11"/>
  <c r="AI317" i="12"/>
  <c r="AK317" i="12" s="1"/>
  <c r="V322" i="10" l="1"/>
  <c r="AI321" i="10"/>
  <c r="AK321" i="10" s="1"/>
  <c r="AB319" i="11"/>
  <c r="AD319" i="11"/>
  <c r="Y319" i="11"/>
  <c r="X319" i="11"/>
  <c r="AA319" i="11"/>
  <c r="AL317" i="12"/>
  <c r="AM317" i="12" s="1"/>
  <c r="AJ318" i="12"/>
  <c r="Z315" i="14"/>
  <c r="W318" i="12"/>
  <c r="AN321" i="10" l="1"/>
  <c r="AL321" i="10"/>
  <c r="AM321" i="10" s="1"/>
  <c r="AJ322" i="10"/>
  <c r="W322" i="10"/>
  <c r="X319" i="14"/>
  <c r="Z319" i="11"/>
  <c r="AE319" i="11" s="1"/>
  <c r="AC319" i="11"/>
  <c r="AF319" i="11" s="1"/>
  <c r="AG319" i="11" s="1"/>
  <c r="AH319" i="11" s="1"/>
  <c r="X318" i="12"/>
  <c r="Y318" i="12"/>
  <c r="Z318" i="12" s="1"/>
  <c r="AB318" i="12"/>
  <c r="AA318" i="12"/>
  <c r="AD318" i="12"/>
  <c r="Y322" i="10" l="1"/>
  <c r="X322" i="10"/>
  <c r="Z322" i="10" s="1"/>
  <c r="AE322" i="10" s="1"/>
  <c r="AA322" i="10"/>
  <c r="AB322" i="10"/>
  <c r="AD322" i="10"/>
  <c r="V320" i="11"/>
  <c r="AI319" i="11"/>
  <c r="AK319" i="11" s="1"/>
  <c r="AC318" i="12"/>
  <c r="AE318" i="12"/>
  <c r="AC322" i="10" l="1"/>
  <c r="AF322" i="10" s="1"/>
  <c r="AG322" i="10" s="1"/>
  <c r="AH322" i="10" s="1"/>
  <c r="AL319" i="11"/>
  <c r="AM319" i="11" s="1"/>
  <c r="AN319" i="11"/>
  <c r="AJ320" i="11"/>
  <c r="W320" i="11"/>
  <c r="Y317" i="14"/>
  <c r="AF318" i="12"/>
  <c r="AG318" i="12" s="1"/>
  <c r="AH318" i="12" s="1"/>
  <c r="V319" i="12" s="1"/>
  <c r="V323" i="10" l="1"/>
  <c r="AI322" i="10"/>
  <c r="AK322" i="10" s="1"/>
  <c r="X320" i="11"/>
  <c r="AB320" i="11"/>
  <c r="AA320" i="11"/>
  <c r="AD320" i="11"/>
  <c r="Y320" i="11"/>
  <c r="Z320" i="11" s="1"/>
  <c r="AI318" i="12"/>
  <c r="AK318" i="12" s="1"/>
  <c r="AJ319" i="12"/>
  <c r="Z316" i="14"/>
  <c r="W319" i="12"/>
  <c r="AN322" i="10" l="1"/>
  <c r="AL322" i="10"/>
  <c r="AM322" i="10" s="1"/>
  <c r="W323" i="10"/>
  <c r="AJ323" i="10"/>
  <c r="X320" i="14"/>
  <c r="AC320" i="11"/>
  <c r="AE320" i="11"/>
  <c r="AF320" i="11" s="1"/>
  <c r="AG320" i="11" s="1"/>
  <c r="AH320" i="11" s="1"/>
  <c r="AL318" i="12"/>
  <c r="AM318" i="12" s="1"/>
  <c r="AD319" i="12"/>
  <c r="AB319" i="12"/>
  <c r="AA319" i="12"/>
  <c r="X319" i="12"/>
  <c r="Y319" i="12"/>
  <c r="X323" i="10" l="1"/>
  <c r="AD323" i="10"/>
  <c r="AB323" i="10"/>
  <c r="AA323" i="10"/>
  <c r="Y323" i="10"/>
  <c r="Z323" i="10" s="1"/>
  <c r="AE323" i="10" s="1"/>
  <c r="V321" i="11"/>
  <c r="AI320" i="11"/>
  <c r="AK320" i="11" s="1"/>
  <c r="AC319" i="12"/>
  <c r="Z319" i="12"/>
  <c r="AE319" i="12" s="1"/>
  <c r="AC323" i="10" l="1"/>
  <c r="AF323" i="10" s="1"/>
  <c r="AG323" i="10" s="1"/>
  <c r="AH323" i="10" s="1"/>
  <c r="AN320" i="11"/>
  <c r="AL320" i="11"/>
  <c r="AM320" i="11" s="1"/>
  <c r="AJ321" i="11"/>
  <c r="Y318" i="14"/>
  <c r="W321" i="11"/>
  <c r="AF319" i="12"/>
  <c r="AG319" i="12" s="1"/>
  <c r="AH319" i="12" s="1"/>
  <c r="V320" i="12" s="1"/>
  <c r="V324" i="10" l="1"/>
  <c r="AI323" i="10"/>
  <c r="AK323" i="10" s="1"/>
  <c r="AB321" i="11"/>
  <c r="Y321" i="11"/>
  <c r="Z321" i="11" s="1"/>
  <c r="AA321" i="11"/>
  <c r="AD321" i="11"/>
  <c r="X321" i="11"/>
  <c r="AI319" i="12"/>
  <c r="AK319" i="12" s="1"/>
  <c r="AJ320" i="12"/>
  <c r="W320" i="12"/>
  <c r="Z317" i="14"/>
  <c r="AJ324" i="10" l="1"/>
  <c r="W324" i="10"/>
  <c r="X321" i="14"/>
  <c r="AN323" i="10"/>
  <c r="AL323" i="10"/>
  <c r="AM323" i="10" s="1"/>
  <c r="AC321" i="11"/>
  <c r="AE321" i="11"/>
  <c r="AF321" i="11" s="1"/>
  <c r="AG321" i="11" s="1"/>
  <c r="AH321" i="11" s="1"/>
  <c r="AL319" i="12"/>
  <c r="AM319" i="12" s="1"/>
  <c r="AB320" i="12"/>
  <c r="Y320" i="12"/>
  <c r="X320" i="12"/>
  <c r="AD320" i="12"/>
  <c r="AA320" i="12"/>
  <c r="AB324" i="10" l="1"/>
  <c r="Y324" i="10"/>
  <c r="AA324" i="10"/>
  <c r="AC324" i="10" s="1"/>
  <c r="AD324" i="10"/>
  <c r="X324" i="10"/>
  <c r="V322" i="11"/>
  <c r="AI321" i="11"/>
  <c r="AK321" i="11" s="1"/>
  <c r="Z320" i="12"/>
  <c r="AE320" i="12" s="1"/>
  <c r="AC320" i="12"/>
  <c r="AE324" i="10" l="1"/>
  <c r="AF324" i="10" s="1"/>
  <c r="AG324" i="10" s="1"/>
  <c r="AH324" i="10" s="1"/>
  <c r="Z324" i="10"/>
  <c r="AL321" i="11"/>
  <c r="AM321" i="11" s="1"/>
  <c r="AN321" i="11"/>
  <c r="AJ322" i="11"/>
  <c r="W322" i="11"/>
  <c r="Y319" i="14"/>
  <c r="AF320" i="12"/>
  <c r="AG320" i="12" s="1"/>
  <c r="AH320" i="12" s="1"/>
  <c r="V321" i="12" s="1"/>
  <c r="V325" i="10" l="1"/>
  <c r="AI324" i="10"/>
  <c r="AK324" i="10" s="1"/>
  <c r="AB322" i="11"/>
  <c r="AA322" i="11"/>
  <c r="X322" i="11"/>
  <c r="Y322" i="11"/>
  <c r="AD322" i="11"/>
  <c r="AI320" i="12"/>
  <c r="AK320" i="12" s="1"/>
  <c r="AL324" i="10" l="1"/>
  <c r="AM324" i="10" s="1"/>
  <c r="AN324" i="10"/>
  <c r="AJ325" i="10"/>
  <c r="W325" i="10"/>
  <c r="X322" i="14"/>
  <c r="AC322" i="11"/>
  <c r="Z322" i="11"/>
  <c r="AE322" i="11" s="1"/>
  <c r="AF322" i="11" s="1"/>
  <c r="AG322" i="11" s="1"/>
  <c r="AH322" i="11" s="1"/>
  <c r="AL320" i="12"/>
  <c r="AM320" i="12" s="1"/>
  <c r="AJ321" i="12"/>
  <c r="W321" i="12"/>
  <c r="Z318" i="14"/>
  <c r="AD325" i="10" l="1"/>
  <c r="AB325" i="10"/>
  <c r="X325" i="10"/>
  <c r="AA325" i="10"/>
  <c r="Y325" i="10"/>
  <c r="Z325" i="10" s="1"/>
  <c r="AE325" i="10" s="1"/>
  <c r="V323" i="11"/>
  <c r="AI322" i="11"/>
  <c r="AK322" i="11" s="1"/>
  <c r="AA321" i="12"/>
  <c r="AB321" i="12"/>
  <c r="AD321" i="12"/>
  <c r="Y321" i="12"/>
  <c r="X321" i="12"/>
  <c r="AC325" i="10" l="1"/>
  <c r="AF325" i="10"/>
  <c r="AG325" i="10" s="1"/>
  <c r="AH325" i="10" s="1"/>
  <c r="AL322" i="11"/>
  <c r="AM322" i="11" s="1"/>
  <c r="AN322" i="11"/>
  <c r="AJ323" i="11"/>
  <c r="W323" i="11"/>
  <c r="Y320" i="14"/>
  <c r="Z321" i="12"/>
  <c r="AE321" i="12" s="1"/>
  <c r="AC321" i="12"/>
  <c r="V326" i="10" l="1"/>
  <c r="AI325" i="10"/>
  <c r="AK325" i="10" s="1"/>
  <c r="Y323" i="11"/>
  <c r="AB323" i="11"/>
  <c r="AD323" i="11"/>
  <c r="X323" i="11"/>
  <c r="AA323" i="11"/>
  <c r="AF321" i="12"/>
  <c r="AG321" i="12" s="1"/>
  <c r="AH321" i="12" s="1"/>
  <c r="V322" i="12" s="1"/>
  <c r="AL325" i="10" l="1"/>
  <c r="AM325" i="10" s="1"/>
  <c r="AN325" i="10"/>
  <c r="AJ326" i="10"/>
  <c r="X323" i="14"/>
  <c r="W326" i="10"/>
  <c r="AC323" i="11"/>
  <c r="Z323" i="11"/>
  <c r="AE323" i="11" s="1"/>
  <c r="AF323" i="11" s="1"/>
  <c r="AG323" i="11" s="1"/>
  <c r="AH323" i="11" s="1"/>
  <c r="AI321" i="12"/>
  <c r="AK321" i="12" s="1"/>
  <c r="AJ322" i="12"/>
  <c r="W322" i="12"/>
  <c r="Z319" i="14"/>
  <c r="Y326" i="10" l="1"/>
  <c r="Z326" i="10" s="1"/>
  <c r="AA326" i="10"/>
  <c r="AB326" i="10"/>
  <c r="X326" i="10"/>
  <c r="AD326" i="10"/>
  <c r="AE326" i="10" s="1"/>
  <c r="V324" i="11"/>
  <c r="AI323" i="11"/>
  <c r="AK323" i="11" s="1"/>
  <c r="AL321" i="12"/>
  <c r="AM321" i="12" s="1"/>
  <c r="AA322" i="12"/>
  <c r="AD322" i="12"/>
  <c r="AB322" i="12"/>
  <c r="X322" i="12"/>
  <c r="Y322" i="12"/>
  <c r="AC326" i="10" l="1"/>
  <c r="AF326" i="10"/>
  <c r="AG326" i="10" s="1"/>
  <c r="AH326" i="10" s="1"/>
  <c r="AL323" i="11"/>
  <c r="AM323" i="11" s="1"/>
  <c r="AN323" i="11"/>
  <c r="AJ324" i="11"/>
  <c r="Y321" i="14"/>
  <c r="W324" i="11"/>
  <c r="Z322" i="12"/>
  <c r="AE322" i="12" s="1"/>
  <c r="AC322" i="12"/>
  <c r="V327" i="10" l="1"/>
  <c r="AI326" i="10"/>
  <c r="AK326" i="10" s="1"/>
  <c r="AB324" i="11"/>
  <c r="X324" i="11"/>
  <c r="AD324" i="11"/>
  <c r="AA324" i="11"/>
  <c r="Y324" i="11"/>
  <c r="AF322" i="12"/>
  <c r="AG322" i="12" s="1"/>
  <c r="AH322" i="12" s="1"/>
  <c r="V323" i="12" s="1"/>
  <c r="AN326" i="10" l="1"/>
  <c r="AL326" i="10"/>
  <c r="AM326" i="10" s="1"/>
  <c r="AJ327" i="10"/>
  <c r="X324" i="14"/>
  <c r="W327" i="10"/>
  <c r="Z324" i="11"/>
  <c r="AE324" i="11" s="1"/>
  <c r="AC324" i="11"/>
  <c r="AI322" i="12"/>
  <c r="AK322" i="12" s="1"/>
  <c r="AB327" i="10" l="1"/>
  <c r="Y327" i="10"/>
  <c r="AD327" i="10"/>
  <c r="AA327" i="10"/>
  <c r="AC327" i="10" s="1"/>
  <c r="X327" i="10"/>
  <c r="AF324" i="11"/>
  <c r="AG324" i="11" s="1"/>
  <c r="AH324" i="11" s="1"/>
  <c r="V325" i="11" s="1"/>
  <c r="AI324" i="11"/>
  <c r="AK324" i="11" s="1"/>
  <c r="AL322" i="12"/>
  <c r="AM322" i="12" s="1"/>
  <c r="AJ323" i="12"/>
  <c r="W323" i="12"/>
  <c r="Z320" i="14"/>
  <c r="Z327" i="10" l="1"/>
  <c r="AE327" i="10" s="1"/>
  <c r="AF327" i="10" s="1"/>
  <c r="AG327" i="10" s="1"/>
  <c r="AH327" i="10" s="1"/>
  <c r="AN324" i="11"/>
  <c r="AL324" i="11"/>
  <c r="AM324" i="11" s="1"/>
  <c r="AJ325" i="11"/>
  <c r="Y322" i="14"/>
  <c r="W325" i="11"/>
  <c r="AD323" i="12"/>
  <c r="AA323" i="12"/>
  <c r="X323" i="12"/>
  <c r="AB323" i="12"/>
  <c r="Y323" i="12"/>
  <c r="V328" i="10" l="1"/>
  <c r="AI327" i="10"/>
  <c r="AK327" i="10" s="1"/>
  <c r="X325" i="11"/>
  <c r="Y325" i="11"/>
  <c r="Z325" i="11" s="1"/>
  <c r="AD325" i="11"/>
  <c r="AB325" i="11"/>
  <c r="AA325" i="11"/>
  <c r="AC323" i="12"/>
  <c r="Z323" i="12"/>
  <c r="AE323" i="12" s="1"/>
  <c r="AL327" i="10" l="1"/>
  <c r="AM327" i="10" s="1"/>
  <c r="AN327" i="10"/>
  <c r="AJ328" i="10"/>
  <c r="W328" i="10"/>
  <c r="X325" i="14"/>
  <c r="AE325" i="11"/>
  <c r="AC325" i="11"/>
  <c r="AF325" i="11" s="1"/>
  <c r="AG325" i="11" s="1"/>
  <c r="AH325" i="11" s="1"/>
  <c r="AF323" i="12"/>
  <c r="AG323" i="12" s="1"/>
  <c r="AH323" i="12" s="1"/>
  <c r="V324" i="12" s="1"/>
  <c r="Y328" i="10" l="1"/>
  <c r="Z328" i="10" s="1"/>
  <c r="X328" i="10"/>
  <c r="AB328" i="10"/>
  <c r="AD328" i="10"/>
  <c r="AE328" i="10" s="1"/>
  <c r="AF328" i="10" s="1"/>
  <c r="AG328" i="10" s="1"/>
  <c r="AH328" i="10" s="1"/>
  <c r="AA328" i="10"/>
  <c r="AC328" i="10" s="1"/>
  <c r="V326" i="11"/>
  <c r="AI325" i="11"/>
  <c r="AK325" i="11" s="1"/>
  <c r="AI323" i="12"/>
  <c r="AK323" i="12" s="1"/>
  <c r="W324" i="12"/>
  <c r="AJ324" i="12"/>
  <c r="Z321" i="14"/>
  <c r="V329" i="10" l="1"/>
  <c r="AI328" i="10"/>
  <c r="AK328" i="10" s="1"/>
  <c r="AL325" i="11"/>
  <c r="AM325" i="11" s="1"/>
  <c r="AN325" i="11"/>
  <c r="W326" i="11"/>
  <c r="AJ326" i="11"/>
  <c r="Y323" i="14"/>
  <c r="AL323" i="12"/>
  <c r="AM323" i="12" s="1"/>
  <c r="Y324" i="12"/>
  <c r="AD324" i="12"/>
  <c r="AB324" i="12"/>
  <c r="X324" i="12"/>
  <c r="AA324" i="12"/>
  <c r="AL328" i="10" l="1"/>
  <c r="AM328" i="10" s="1"/>
  <c r="AN328" i="10"/>
  <c r="AJ329" i="10"/>
  <c r="X326" i="14"/>
  <c r="W329" i="10"/>
  <c r="Y326" i="11"/>
  <c r="X326" i="11"/>
  <c r="AB326" i="11"/>
  <c r="AD326" i="11"/>
  <c r="AA326" i="11"/>
  <c r="Z324" i="12"/>
  <c r="AE324" i="12" s="1"/>
  <c r="AF324" i="12" s="1"/>
  <c r="AG324" i="12" s="1"/>
  <c r="AH324" i="12" s="1"/>
  <c r="V325" i="12" s="1"/>
  <c r="AC324" i="12"/>
  <c r="X329" i="10" l="1"/>
  <c r="AA329" i="10"/>
  <c r="AC329" i="10" s="1"/>
  <c r="AD329" i="10"/>
  <c r="AE329" i="10" s="1"/>
  <c r="AF329" i="10" s="1"/>
  <c r="AG329" i="10" s="1"/>
  <c r="AH329" i="10" s="1"/>
  <c r="Y329" i="10"/>
  <c r="Z329" i="10" s="1"/>
  <c r="AB329" i="10"/>
  <c r="AC326" i="11"/>
  <c r="Z326" i="11"/>
  <c r="AE326" i="11" s="1"/>
  <c r="AI324" i="12"/>
  <c r="AK324" i="12" s="1"/>
  <c r="V330" i="10" l="1"/>
  <c r="AI329" i="10"/>
  <c r="AK329" i="10" s="1"/>
  <c r="AF326" i="11"/>
  <c r="AG326" i="11" s="1"/>
  <c r="AH326" i="11" s="1"/>
  <c r="AI326" i="11" s="1"/>
  <c r="AK326" i="11" s="1"/>
  <c r="AL324" i="12"/>
  <c r="AM324" i="12" s="1"/>
  <c r="AJ325" i="12"/>
  <c r="W325" i="12"/>
  <c r="Z322" i="14"/>
  <c r="AN329" i="10" l="1"/>
  <c r="AL329" i="10"/>
  <c r="AM329" i="10" s="1"/>
  <c r="AJ330" i="10"/>
  <c r="X327" i="14"/>
  <c r="W330" i="10"/>
  <c r="V327" i="11"/>
  <c r="W327" i="11" s="1"/>
  <c r="AL326" i="11"/>
  <c r="AM326" i="11" s="1"/>
  <c r="AN326" i="11"/>
  <c r="Y324" i="14"/>
  <c r="AJ327" i="11"/>
  <c r="AA325" i="12"/>
  <c r="Y325" i="12"/>
  <c r="X325" i="12"/>
  <c r="AB325" i="12"/>
  <c r="AD325" i="12"/>
  <c r="X330" i="10" l="1"/>
  <c r="AA330" i="10"/>
  <c r="AB330" i="10"/>
  <c r="Y330" i="10"/>
  <c r="Z330" i="10" s="1"/>
  <c r="AE330" i="10" s="1"/>
  <c r="AD330" i="10"/>
  <c r="AA327" i="11"/>
  <c r="AB327" i="11"/>
  <c r="X327" i="11"/>
  <c r="AD327" i="11"/>
  <c r="Y327" i="11"/>
  <c r="Z325" i="12"/>
  <c r="AE325" i="12" s="1"/>
  <c r="AC325" i="12"/>
  <c r="AC330" i="10" l="1"/>
  <c r="AF330" i="10" s="1"/>
  <c r="AG330" i="10" s="1"/>
  <c r="AH330" i="10" s="1"/>
  <c r="Z327" i="11"/>
  <c r="AC327" i="11"/>
  <c r="AE327" i="11"/>
  <c r="AF327" i="11" s="1"/>
  <c r="AG327" i="11" s="1"/>
  <c r="AH327" i="11" s="1"/>
  <c r="AF325" i="12"/>
  <c r="AG325" i="12" s="1"/>
  <c r="AH325" i="12" s="1"/>
  <c r="V326" i="12" s="1"/>
  <c r="V331" i="10" l="1"/>
  <c r="AI330" i="10"/>
  <c r="AK330" i="10" s="1"/>
  <c r="V328" i="11"/>
  <c r="AI327" i="11"/>
  <c r="AK327" i="11" s="1"/>
  <c r="AI325" i="12"/>
  <c r="AK325" i="12" s="1"/>
  <c r="AJ326" i="12"/>
  <c r="W326" i="12"/>
  <c r="Z323" i="14"/>
  <c r="AN330" i="10" l="1"/>
  <c r="AL330" i="10"/>
  <c r="AM330" i="10" s="1"/>
  <c r="AJ331" i="10"/>
  <c r="X328" i="14"/>
  <c r="W331" i="10"/>
  <c r="AN327" i="11"/>
  <c r="AL327" i="11"/>
  <c r="AM327" i="11" s="1"/>
  <c r="AJ328" i="11"/>
  <c r="W328" i="11"/>
  <c r="Y325" i="14"/>
  <c r="AL325" i="12"/>
  <c r="AM325" i="12" s="1"/>
  <c r="AA326" i="12"/>
  <c r="AD326" i="12"/>
  <c r="AB326" i="12"/>
  <c r="Y326" i="12"/>
  <c r="X326" i="12"/>
  <c r="Y331" i="10" l="1"/>
  <c r="AA331" i="10"/>
  <c r="AD331" i="10"/>
  <c r="AB331" i="10"/>
  <c r="X331" i="10"/>
  <c r="X328" i="11"/>
  <c r="Y328" i="11"/>
  <c r="AA328" i="11"/>
  <c r="AD328" i="11"/>
  <c r="AB328" i="11"/>
  <c r="Z326" i="12"/>
  <c r="AE326" i="12" s="1"/>
  <c r="AC326" i="12"/>
  <c r="AF326" i="12" s="1"/>
  <c r="AG326" i="12" s="1"/>
  <c r="AH326" i="12" s="1"/>
  <c r="V327" i="12" s="1"/>
  <c r="AC331" i="10" l="1"/>
  <c r="Z331" i="10"/>
  <c r="AE331" i="10" s="1"/>
  <c r="AF331" i="10" s="1"/>
  <c r="AG331" i="10" s="1"/>
  <c r="AH331" i="10" s="1"/>
  <c r="AC328" i="11"/>
  <c r="Z328" i="11"/>
  <c r="AE328" i="11" s="1"/>
  <c r="AF328" i="11" s="1"/>
  <c r="AG328" i="11" s="1"/>
  <c r="AH328" i="11" s="1"/>
  <c r="AI326" i="12"/>
  <c r="AK326" i="12" s="1"/>
  <c r="V332" i="10" l="1"/>
  <c r="AI331" i="10"/>
  <c r="AK331" i="10" s="1"/>
  <c r="V329" i="11"/>
  <c r="AI328" i="11"/>
  <c r="AK328" i="11" s="1"/>
  <c r="AL326" i="12"/>
  <c r="AM326" i="12" s="1"/>
  <c r="AJ327" i="12"/>
  <c r="W327" i="12"/>
  <c r="Z324" i="14"/>
  <c r="AJ332" i="10" l="1"/>
  <c r="W332" i="10"/>
  <c r="X329" i="14"/>
  <c r="AL331" i="10"/>
  <c r="AM331" i="10" s="1"/>
  <c r="AN331" i="10"/>
  <c r="AN328" i="11"/>
  <c r="AL328" i="11"/>
  <c r="AM328" i="11" s="1"/>
  <c r="AJ329" i="11"/>
  <c r="W329" i="11"/>
  <c r="Y326" i="14"/>
  <c r="AA327" i="12"/>
  <c r="AB327" i="12"/>
  <c r="X327" i="12"/>
  <c r="AD327" i="12"/>
  <c r="Y327" i="12"/>
  <c r="AD332" i="10" l="1"/>
  <c r="AA332" i="10"/>
  <c r="Y332" i="10"/>
  <c r="Z332" i="10" s="1"/>
  <c r="AE332" i="10" s="1"/>
  <c r="AB332" i="10"/>
  <c r="X332" i="10"/>
  <c r="X329" i="11"/>
  <c r="Y329" i="11"/>
  <c r="Z329" i="11" s="1"/>
  <c r="AB329" i="11"/>
  <c r="AA329" i="11"/>
  <c r="AD329" i="11"/>
  <c r="Z327" i="12"/>
  <c r="AE327" i="12" s="1"/>
  <c r="AC327" i="12"/>
  <c r="AC332" i="10" l="1"/>
  <c r="AF332" i="10" s="1"/>
  <c r="AG332" i="10" s="1"/>
  <c r="AH332" i="10" s="1"/>
  <c r="AE329" i="11"/>
  <c r="AC329" i="11"/>
  <c r="AF329" i="11" s="1"/>
  <c r="AG329" i="11" s="1"/>
  <c r="AH329" i="11" s="1"/>
  <c r="AF327" i="12"/>
  <c r="AG327" i="12" s="1"/>
  <c r="AH327" i="12" s="1"/>
  <c r="V328" i="12" s="1"/>
  <c r="V333" i="10" l="1"/>
  <c r="AI332" i="10"/>
  <c r="AK332" i="10" s="1"/>
  <c r="V330" i="11"/>
  <c r="AI329" i="11"/>
  <c r="AK329" i="11" s="1"/>
  <c r="AI327" i="12"/>
  <c r="AK327" i="12" s="1"/>
  <c r="Z325" i="14"/>
  <c r="AJ328" i="12"/>
  <c r="W328" i="12"/>
  <c r="AL332" i="10" l="1"/>
  <c r="AM332" i="10" s="1"/>
  <c r="AN332" i="10"/>
  <c r="X330" i="14"/>
  <c r="AJ333" i="10"/>
  <c r="W333" i="10"/>
  <c r="AL329" i="11"/>
  <c r="AM329" i="11" s="1"/>
  <c r="AN329" i="11"/>
  <c r="Y327" i="14"/>
  <c r="AJ330" i="11"/>
  <c r="W330" i="11"/>
  <c r="AL327" i="12"/>
  <c r="AM327" i="12" s="1"/>
  <c r="AA328" i="12"/>
  <c r="X328" i="12"/>
  <c r="Y328" i="12"/>
  <c r="Z328" i="12" s="1"/>
  <c r="AD328" i="12"/>
  <c r="AB328" i="12"/>
  <c r="AB333" i="10" l="1"/>
  <c r="Y333" i="10"/>
  <c r="Z333" i="10" s="1"/>
  <c r="AE333" i="10" s="1"/>
  <c r="AD333" i="10"/>
  <c r="X333" i="10"/>
  <c r="AA333" i="10"/>
  <c r="AB330" i="11"/>
  <c r="Y330" i="11"/>
  <c r="AA330" i="11"/>
  <c r="AC330" i="11" s="1"/>
  <c r="AD330" i="11"/>
  <c r="X330" i="11"/>
  <c r="AE328" i="12"/>
  <c r="AC328" i="12"/>
  <c r="AF328" i="12" s="1"/>
  <c r="AG328" i="12" s="1"/>
  <c r="AH328" i="12" s="1"/>
  <c r="V329" i="12" s="1"/>
  <c r="AF333" i="10" l="1"/>
  <c r="AG333" i="10" s="1"/>
  <c r="AH333" i="10" s="1"/>
  <c r="AC333" i="10"/>
  <c r="Z330" i="11"/>
  <c r="AE330" i="11"/>
  <c r="AF330" i="11" s="1"/>
  <c r="AG330" i="11" s="1"/>
  <c r="AH330" i="11" s="1"/>
  <c r="AI328" i="12"/>
  <c r="AK328" i="12" s="1"/>
  <c r="V334" i="10" l="1"/>
  <c r="AI333" i="10"/>
  <c r="AK333" i="10" s="1"/>
  <c r="V331" i="11"/>
  <c r="AI330" i="11"/>
  <c r="AK330" i="11" s="1"/>
  <c r="AL328" i="12"/>
  <c r="AM328" i="12" s="1"/>
  <c r="AJ329" i="12"/>
  <c r="W329" i="12"/>
  <c r="Z326" i="14"/>
  <c r="AN333" i="10" l="1"/>
  <c r="AL333" i="10"/>
  <c r="AM333" i="10" s="1"/>
  <c r="AJ334" i="10"/>
  <c r="W334" i="10"/>
  <c r="X331" i="14"/>
  <c r="AL330" i="11"/>
  <c r="AM330" i="11" s="1"/>
  <c r="AN330" i="11"/>
  <c r="AJ331" i="11"/>
  <c r="Y328" i="14"/>
  <c r="W331" i="11"/>
  <c r="AD329" i="12"/>
  <c r="Y329" i="12"/>
  <c r="AA329" i="12"/>
  <c r="X329" i="12"/>
  <c r="AB329" i="12"/>
  <c r="AA334" i="10" l="1"/>
  <c r="AC334" i="10" s="1"/>
  <c r="Y334" i="10"/>
  <c r="AB334" i="10"/>
  <c r="AD334" i="10"/>
  <c r="X334" i="10"/>
  <c r="AB331" i="11"/>
  <c r="X331" i="11"/>
  <c r="AA331" i="11"/>
  <c r="AC331" i="11" s="1"/>
  <c r="AD331" i="11"/>
  <c r="Y331" i="11"/>
  <c r="AC329" i="12"/>
  <c r="Z329" i="12"/>
  <c r="AE329" i="12" s="1"/>
  <c r="AE334" i="10" l="1"/>
  <c r="AF334" i="10" s="1"/>
  <c r="AG334" i="10" s="1"/>
  <c r="AH334" i="10" s="1"/>
  <c r="Z334" i="10"/>
  <c r="Z331" i="11"/>
  <c r="AE331" i="11"/>
  <c r="AF331" i="11" s="1"/>
  <c r="AG331" i="11" s="1"/>
  <c r="AH331" i="11" s="1"/>
  <c r="AF329" i="12"/>
  <c r="AG329" i="12" s="1"/>
  <c r="AH329" i="12" s="1"/>
  <c r="V330" i="12" s="1"/>
  <c r="V335" i="10" l="1"/>
  <c r="AI334" i="10"/>
  <c r="AK334" i="10" s="1"/>
  <c r="V332" i="11"/>
  <c r="AI331" i="11"/>
  <c r="AK331" i="11" s="1"/>
  <c r="AI329" i="12"/>
  <c r="AK329" i="12" s="1"/>
  <c r="AJ330" i="12"/>
  <c r="W330" i="12"/>
  <c r="Z327" i="14"/>
  <c r="AN334" i="10" l="1"/>
  <c r="AL334" i="10"/>
  <c r="AM334" i="10" s="1"/>
  <c r="AJ335" i="10"/>
  <c r="W335" i="10"/>
  <c r="X332" i="14"/>
  <c r="AL331" i="11"/>
  <c r="AM331" i="11" s="1"/>
  <c r="AN331" i="11"/>
  <c r="AJ332" i="11"/>
  <c r="W332" i="11"/>
  <c r="Y329" i="14"/>
  <c r="AL329" i="12"/>
  <c r="AM329" i="12" s="1"/>
  <c r="Y330" i="12"/>
  <c r="AB330" i="12"/>
  <c r="AD330" i="12"/>
  <c r="X330" i="12"/>
  <c r="AA330" i="12"/>
  <c r="X335" i="10" l="1"/>
  <c r="Y335" i="10"/>
  <c r="Z335" i="10" s="1"/>
  <c r="AB335" i="10"/>
  <c r="AD335" i="10"/>
  <c r="AE335" i="10" s="1"/>
  <c r="AA335" i="10"/>
  <c r="AD332" i="11"/>
  <c r="X332" i="11"/>
  <c r="Y332" i="11"/>
  <c r="AA332" i="11"/>
  <c r="AB332" i="11"/>
  <c r="AC330" i="12"/>
  <c r="Z330" i="12"/>
  <c r="AE330" i="12" s="1"/>
  <c r="AF330" i="12" s="1"/>
  <c r="AG330" i="12" s="1"/>
  <c r="AH330" i="12" s="1"/>
  <c r="V331" i="12" s="1"/>
  <c r="AF335" i="10" l="1"/>
  <c r="AG335" i="10" s="1"/>
  <c r="AH335" i="10" s="1"/>
  <c r="AC335" i="10"/>
  <c r="Z332" i="11"/>
  <c r="AE332" i="11" s="1"/>
  <c r="AC332" i="11"/>
  <c r="AF332" i="11" s="1"/>
  <c r="AG332" i="11" s="1"/>
  <c r="AH332" i="11" s="1"/>
  <c r="AI330" i="12"/>
  <c r="AK330" i="12" s="1"/>
  <c r="V336" i="10" l="1"/>
  <c r="AI335" i="10"/>
  <c r="AK335" i="10" s="1"/>
  <c r="V333" i="11"/>
  <c r="AI332" i="11"/>
  <c r="AK332" i="11" s="1"/>
  <c r="AL330" i="12"/>
  <c r="AM330" i="12" s="1"/>
  <c r="AJ331" i="12"/>
  <c r="W331" i="12"/>
  <c r="Z328" i="14"/>
  <c r="AJ336" i="10" l="1"/>
  <c r="W336" i="10"/>
  <c r="X333" i="14"/>
  <c r="AN335" i="10"/>
  <c r="AL335" i="10"/>
  <c r="AM335" i="10" s="1"/>
  <c r="AN332" i="11"/>
  <c r="AL332" i="11"/>
  <c r="AM332" i="11" s="1"/>
  <c r="AJ333" i="11"/>
  <c r="W333" i="11"/>
  <c r="Y330" i="14"/>
  <c r="X331" i="12"/>
  <c r="AD331" i="12"/>
  <c r="AA331" i="12"/>
  <c r="Y331" i="12"/>
  <c r="AB331" i="12"/>
  <c r="AD336" i="10" l="1"/>
  <c r="AA336" i="10"/>
  <c r="Y336" i="10"/>
  <c r="Z336" i="10" s="1"/>
  <c r="X336" i="10"/>
  <c r="AB336" i="10"/>
  <c r="X333" i="11"/>
  <c r="Y333" i="11"/>
  <c r="Z333" i="11" s="1"/>
  <c r="AE333" i="11" s="1"/>
  <c r="AB333" i="11"/>
  <c r="AD333" i="11"/>
  <c r="AA333" i="11"/>
  <c r="Z331" i="12"/>
  <c r="AE331" i="12" s="1"/>
  <c r="AC331" i="12"/>
  <c r="AC336" i="10" l="1"/>
  <c r="AE336" i="10"/>
  <c r="AF336" i="10" s="1"/>
  <c r="AG336" i="10" s="1"/>
  <c r="AH336" i="10" s="1"/>
  <c r="AC333" i="11"/>
  <c r="AF333" i="11" s="1"/>
  <c r="AG333" i="11" s="1"/>
  <c r="AH333" i="11" s="1"/>
  <c r="AF331" i="12"/>
  <c r="AG331" i="12" s="1"/>
  <c r="AH331" i="12" s="1"/>
  <c r="V332" i="12" s="1"/>
  <c r="V337" i="10" l="1"/>
  <c r="AI336" i="10"/>
  <c r="AK336" i="10" s="1"/>
  <c r="V334" i="11"/>
  <c r="AI333" i="11"/>
  <c r="AK333" i="11" s="1"/>
  <c r="AI331" i="12"/>
  <c r="AK331" i="12" s="1"/>
  <c r="AJ332" i="12"/>
  <c r="W332" i="12"/>
  <c r="Z329" i="14"/>
  <c r="AJ337" i="10" l="1"/>
  <c r="W337" i="10"/>
  <c r="X334" i="14"/>
  <c r="AN336" i="10"/>
  <c r="AL336" i="10"/>
  <c r="AM336" i="10" s="1"/>
  <c r="AN333" i="11"/>
  <c r="AL333" i="11"/>
  <c r="AM333" i="11" s="1"/>
  <c r="AJ334" i="11"/>
  <c r="Y331" i="14"/>
  <c r="W334" i="11"/>
  <c r="AL331" i="12"/>
  <c r="AM331" i="12" s="1"/>
  <c r="AD332" i="12"/>
  <c r="Y332" i="12"/>
  <c r="X332" i="12"/>
  <c r="AA332" i="12"/>
  <c r="AB332" i="12"/>
  <c r="AB337" i="10" l="1"/>
  <c r="AD337" i="10"/>
  <c r="AA337" i="10"/>
  <c r="Y337" i="10"/>
  <c r="Z337" i="10" s="1"/>
  <c r="X337" i="10"/>
  <c r="AA334" i="11"/>
  <c r="Y334" i="11"/>
  <c r="Z334" i="11" s="1"/>
  <c r="AE334" i="11" s="1"/>
  <c r="X334" i="11"/>
  <c r="AD334" i="11"/>
  <c r="AB334" i="11"/>
  <c r="AC332" i="12"/>
  <c r="Z332" i="12"/>
  <c r="AE332" i="12" s="1"/>
  <c r="AC337" i="10" l="1"/>
  <c r="AE337" i="10"/>
  <c r="AF337" i="10" s="1"/>
  <c r="AG337" i="10" s="1"/>
  <c r="AH337" i="10" s="1"/>
  <c r="AC334" i="11"/>
  <c r="AF334" i="11" s="1"/>
  <c r="AG334" i="11" s="1"/>
  <c r="AH334" i="11" s="1"/>
  <c r="AF332" i="12"/>
  <c r="AG332" i="12" s="1"/>
  <c r="AH332" i="12" s="1"/>
  <c r="V333" i="12" s="1"/>
  <c r="AI332" i="12"/>
  <c r="AK332" i="12" s="1"/>
  <c r="V338" i="10" l="1"/>
  <c r="AI337" i="10"/>
  <c r="AK337" i="10" s="1"/>
  <c r="V335" i="11"/>
  <c r="AI334" i="11"/>
  <c r="AK334" i="11" s="1"/>
  <c r="AL332" i="12"/>
  <c r="AM332" i="12" s="1"/>
  <c r="AJ333" i="12"/>
  <c r="W333" i="12"/>
  <c r="Z330" i="14"/>
  <c r="AL337" i="10" l="1"/>
  <c r="AM337" i="10" s="1"/>
  <c r="AN337" i="10"/>
  <c r="AJ338" i="10"/>
  <c r="W338" i="10"/>
  <c r="X335" i="14"/>
  <c r="AL334" i="11"/>
  <c r="AM334" i="11" s="1"/>
  <c r="AN334" i="11"/>
  <c r="Y332" i="14"/>
  <c r="AJ335" i="11"/>
  <c r="W335" i="11"/>
  <c r="AA333" i="12"/>
  <c r="Y333" i="12"/>
  <c r="AB333" i="12"/>
  <c r="AD333" i="12"/>
  <c r="X333" i="12"/>
  <c r="AD338" i="10" l="1"/>
  <c r="X338" i="10"/>
  <c r="AB338" i="10"/>
  <c r="AA338" i="10"/>
  <c r="AC338" i="10" s="1"/>
  <c r="Y338" i="10"/>
  <c r="AB335" i="11"/>
  <c r="X335" i="11"/>
  <c r="AD335" i="11"/>
  <c r="AA335" i="11"/>
  <c r="Y335" i="11"/>
  <c r="AC333" i="12"/>
  <c r="Z333" i="12"/>
  <c r="AE333" i="12" s="1"/>
  <c r="AF333" i="12" s="1"/>
  <c r="AG333" i="12" s="1"/>
  <c r="AH333" i="12" s="1"/>
  <c r="V334" i="12" s="1"/>
  <c r="Z338" i="10" l="1"/>
  <c r="AE338" i="10" s="1"/>
  <c r="AF338" i="10" s="1"/>
  <c r="AG338" i="10" s="1"/>
  <c r="AH338" i="10" s="1"/>
  <c r="Z335" i="11"/>
  <c r="AE335" i="11" s="1"/>
  <c r="AC335" i="11"/>
  <c r="AI333" i="12"/>
  <c r="AK333" i="12" s="1"/>
  <c r="V339" i="10" l="1"/>
  <c r="AI338" i="10"/>
  <c r="AK338" i="10" s="1"/>
  <c r="AF335" i="11"/>
  <c r="AG335" i="11" s="1"/>
  <c r="AH335" i="11" s="1"/>
  <c r="AL333" i="12"/>
  <c r="AM333" i="12" s="1"/>
  <c r="AJ334" i="12"/>
  <c r="W334" i="12"/>
  <c r="Z331" i="14"/>
  <c r="AN338" i="10" l="1"/>
  <c r="AL338" i="10"/>
  <c r="AM338" i="10" s="1"/>
  <c r="AJ339" i="10"/>
  <c r="X336" i="14"/>
  <c r="W339" i="10"/>
  <c r="V336" i="11"/>
  <c r="AI335" i="11"/>
  <c r="AK335" i="11" s="1"/>
  <c r="AB334" i="12"/>
  <c r="AA334" i="12"/>
  <c r="AD334" i="12"/>
  <c r="Y334" i="12"/>
  <c r="X334" i="12"/>
  <c r="Y339" i="10" l="1"/>
  <c r="Z339" i="10" s="1"/>
  <c r="AA339" i="10"/>
  <c r="X339" i="10"/>
  <c r="AD339" i="10"/>
  <c r="AB339" i="10"/>
  <c r="AL335" i="11"/>
  <c r="AM335" i="11" s="1"/>
  <c r="AN335" i="11"/>
  <c r="AJ336" i="11"/>
  <c r="Y333" i="14"/>
  <c r="W336" i="11"/>
  <c r="Z334" i="12"/>
  <c r="AE334" i="12" s="1"/>
  <c r="AC334" i="12"/>
  <c r="AF334" i="12" s="1"/>
  <c r="AG334" i="12" s="1"/>
  <c r="AH334" i="12" s="1"/>
  <c r="V335" i="12" s="1"/>
  <c r="AE339" i="10" l="1"/>
  <c r="AF339" i="10" s="1"/>
  <c r="AG339" i="10" s="1"/>
  <c r="AH339" i="10" s="1"/>
  <c r="AC339" i="10"/>
  <c r="Y336" i="11"/>
  <c r="AD336" i="11"/>
  <c r="AB336" i="11"/>
  <c r="AA336" i="11"/>
  <c r="X336" i="11"/>
  <c r="AI334" i="12"/>
  <c r="AK334" i="12" s="1"/>
  <c r="V340" i="10" l="1"/>
  <c r="AI339" i="10"/>
  <c r="AK339" i="10" s="1"/>
  <c r="Z336" i="11"/>
  <c r="AE336" i="11" s="1"/>
  <c r="AC336" i="11"/>
  <c r="AL334" i="12"/>
  <c r="AM334" i="12" s="1"/>
  <c r="AJ335" i="12"/>
  <c r="Z332" i="14"/>
  <c r="W335" i="12"/>
  <c r="AJ340" i="10" l="1"/>
  <c r="X337" i="14"/>
  <c r="W340" i="10"/>
  <c r="AN339" i="10"/>
  <c r="AL339" i="10"/>
  <c r="AM339" i="10" s="1"/>
  <c r="AF336" i="11"/>
  <c r="AG336" i="11" s="1"/>
  <c r="AH336" i="11" s="1"/>
  <c r="AD335" i="12"/>
  <c r="AA335" i="12"/>
  <c r="X335" i="12"/>
  <c r="AB335" i="12"/>
  <c r="Y335" i="12"/>
  <c r="AB340" i="10" l="1"/>
  <c r="AD340" i="10"/>
  <c r="Y340" i="10"/>
  <c r="X340" i="10"/>
  <c r="AA340" i="10"/>
  <c r="V337" i="11"/>
  <c r="AI336" i="11"/>
  <c r="AK336" i="11" s="1"/>
  <c r="AC335" i="12"/>
  <c r="Z335" i="12"/>
  <c r="AE335" i="12" s="1"/>
  <c r="Z340" i="10" l="1"/>
  <c r="AE340" i="10" s="1"/>
  <c r="AF340" i="10" s="1"/>
  <c r="AG340" i="10" s="1"/>
  <c r="AH340" i="10" s="1"/>
  <c r="AC340" i="10"/>
  <c r="AN336" i="11"/>
  <c r="AL336" i="11"/>
  <c r="AM336" i="11" s="1"/>
  <c r="Y334" i="14"/>
  <c r="AJ337" i="11"/>
  <c r="W337" i="11"/>
  <c r="AF335" i="12"/>
  <c r="AG335" i="12" s="1"/>
  <c r="AH335" i="12" s="1"/>
  <c r="V336" i="12" s="1"/>
  <c r="AI340" i="10" l="1"/>
  <c r="AK340" i="10" s="1"/>
  <c r="V341" i="10"/>
  <c r="AD337" i="11"/>
  <c r="Y337" i="11"/>
  <c r="Z337" i="11" s="1"/>
  <c r="AE337" i="11" s="1"/>
  <c r="X337" i="11"/>
  <c r="AA337" i="11"/>
  <c r="AB337" i="11"/>
  <c r="AI335" i="12"/>
  <c r="AK335" i="12" s="1"/>
  <c r="AJ336" i="12"/>
  <c r="Z333" i="14"/>
  <c r="W336" i="12"/>
  <c r="AN340" i="10" l="1"/>
  <c r="AL340" i="10"/>
  <c r="AM340" i="10" s="1"/>
  <c r="X338" i="14"/>
  <c r="AJ341" i="10"/>
  <c r="W341" i="10"/>
  <c r="AC337" i="11"/>
  <c r="AF337" i="11" s="1"/>
  <c r="AG337" i="11" s="1"/>
  <c r="AH337" i="11" s="1"/>
  <c r="AL335" i="12"/>
  <c r="AM335" i="12" s="1"/>
  <c r="AA336" i="12"/>
  <c r="X336" i="12"/>
  <c r="AD336" i="12"/>
  <c r="Y336" i="12"/>
  <c r="AB336" i="12"/>
  <c r="AA341" i="10" l="1"/>
  <c r="AB341" i="10"/>
  <c r="AD341" i="10"/>
  <c r="X341" i="10"/>
  <c r="Y341" i="10"/>
  <c r="Z341" i="10" s="1"/>
  <c r="AE341" i="10" s="1"/>
  <c r="AI337" i="11"/>
  <c r="AK337" i="11" s="1"/>
  <c r="V338" i="11"/>
  <c r="Z336" i="12"/>
  <c r="AE336" i="12" s="1"/>
  <c r="AC336" i="12"/>
  <c r="AF336" i="12" s="1"/>
  <c r="AG336" i="12" s="1"/>
  <c r="AH336" i="12" s="1"/>
  <c r="V337" i="12" s="1"/>
  <c r="AC341" i="10" l="1"/>
  <c r="AF341" i="10" s="1"/>
  <c r="AG341" i="10" s="1"/>
  <c r="AH341" i="10" s="1"/>
  <c r="AJ338" i="11"/>
  <c r="Y335" i="14"/>
  <c r="W338" i="11"/>
  <c r="AL337" i="11"/>
  <c r="AM337" i="11" s="1"/>
  <c r="AN337" i="11"/>
  <c r="AI336" i="12"/>
  <c r="AK336" i="12" s="1"/>
  <c r="V342" i="10" l="1"/>
  <c r="AI341" i="10"/>
  <c r="AK341" i="10" s="1"/>
  <c r="AA338" i="11"/>
  <c r="AD338" i="11"/>
  <c r="AB338" i="11"/>
  <c r="Y338" i="11"/>
  <c r="X338" i="11"/>
  <c r="AL336" i="12"/>
  <c r="AM336" i="12" s="1"/>
  <c r="AJ337" i="12"/>
  <c r="Z334" i="14"/>
  <c r="W337" i="12"/>
  <c r="W342" i="10" l="1"/>
  <c r="AJ342" i="10"/>
  <c r="X339" i="14"/>
  <c r="AL341" i="10"/>
  <c r="AM341" i="10" s="1"/>
  <c r="AN341" i="10"/>
  <c r="Z338" i="11"/>
  <c r="AE338" i="11" s="1"/>
  <c r="AC338" i="11"/>
  <c r="X337" i="12"/>
  <c r="Y337" i="12"/>
  <c r="AB337" i="12"/>
  <c r="AD337" i="12"/>
  <c r="AA337" i="12"/>
  <c r="AB342" i="10" l="1"/>
  <c r="AD342" i="10"/>
  <c r="X342" i="10"/>
  <c r="Y342" i="10"/>
  <c r="Z342" i="10" s="1"/>
  <c r="AA342" i="10"/>
  <c r="AF338" i="11"/>
  <c r="AG338" i="11" s="1"/>
  <c r="AH338" i="11" s="1"/>
  <c r="V339" i="11" s="1"/>
  <c r="Z337" i="12"/>
  <c r="AE337" i="12" s="1"/>
  <c r="AC337" i="12"/>
  <c r="AE342" i="10" l="1"/>
  <c r="AF342" i="10" s="1"/>
  <c r="AG342" i="10" s="1"/>
  <c r="AH342" i="10" s="1"/>
  <c r="AC342" i="10"/>
  <c r="AI338" i="11"/>
  <c r="AK338" i="11" s="1"/>
  <c r="AL338" i="11" s="1"/>
  <c r="AM338" i="11" s="1"/>
  <c r="AJ339" i="11"/>
  <c r="Y336" i="14"/>
  <c r="W339" i="11"/>
  <c r="AF337" i="12"/>
  <c r="AG337" i="12" s="1"/>
  <c r="AH337" i="12" s="1"/>
  <c r="V338" i="12" s="1"/>
  <c r="AI337" i="12"/>
  <c r="AK337" i="12" s="1"/>
  <c r="V343" i="10" l="1"/>
  <c r="AI342" i="10"/>
  <c r="AK342" i="10" s="1"/>
  <c r="AN338" i="11"/>
  <c r="AD339" i="11"/>
  <c r="X339" i="11"/>
  <c r="AA339" i="11"/>
  <c r="Y339" i="11"/>
  <c r="AB339" i="11"/>
  <c r="AL337" i="12"/>
  <c r="AM337" i="12" s="1"/>
  <c r="W338" i="12"/>
  <c r="AJ338" i="12"/>
  <c r="Z335" i="14"/>
  <c r="AN342" i="10" l="1"/>
  <c r="AL342" i="10"/>
  <c r="AM342" i="10" s="1"/>
  <c r="W343" i="10"/>
  <c r="AJ343" i="10"/>
  <c r="X340" i="14"/>
  <c r="AC339" i="11"/>
  <c r="Z339" i="11"/>
  <c r="AE339" i="11" s="1"/>
  <c r="AA338" i="12"/>
  <c r="AD338" i="12"/>
  <c r="Y338" i="12"/>
  <c r="X338" i="12"/>
  <c r="AB338" i="12"/>
  <c r="AB343" i="10" l="1"/>
  <c r="X343" i="10"/>
  <c r="AA343" i="10"/>
  <c r="AD343" i="10"/>
  <c r="Y343" i="10"/>
  <c r="Z343" i="10" s="1"/>
  <c r="AF339" i="11"/>
  <c r="AG339" i="11" s="1"/>
  <c r="AH339" i="11" s="1"/>
  <c r="V340" i="11" s="1"/>
  <c r="Z338" i="12"/>
  <c r="AE338" i="12" s="1"/>
  <c r="AC338" i="12"/>
  <c r="AF338" i="12" s="1"/>
  <c r="AG338" i="12" s="1"/>
  <c r="AH338" i="12" s="1"/>
  <c r="V339" i="12" s="1"/>
  <c r="AC343" i="10" l="1"/>
  <c r="AE343" i="10"/>
  <c r="AI339" i="11"/>
  <c r="AK339" i="11" s="1"/>
  <c r="AN339" i="11" s="1"/>
  <c r="AL339" i="11"/>
  <c r="AM339" i="11" s="1"/>
  <c r="AJ340" i="11"/>
  <c r="W340" i="11"/>
  <c r="Y337" i="14"/>
  <c r="AI338" i="12"/>
  <c r="AK338" i="12" s="1"/>
  <c r="AF343" i="10" l="1"/>
  <c r="AG343" i="10" s="1"/>
  <c r="AH343" i="10" s="1"/>
  <c r="AD340" i="11"/>
  <c r="X340" i="11"/>
  <c r="AA340" i="11"/>
  <c r="Y340" i="11"/>
  <c r="Z340" i="11" s="1"/>
  <c r="AE340" i="11" s="1"/>
  <c r="AB340" i="11"/>
  <c r="AL338" i="12"/>
  <c r="AM338" i="12" s="1"/>
  <c r="AJ339" i="12"/>
  <c r="Z336" i="14"/>
  <c r="W339" i="12"/>
  <c r="V344" i="10" l="1"/>
  <c r="AI343" i="10"/>
  <c r="AK343" i="10" s="1"/>
  <c r="AF340" i="11"/>
  <c r="AG340" i="11" s="1"/>
  <c r="AH340" i="11" s="1"/>
  <c r="V341" i="11" s="1"/>
  <c r="AC340" i="11"/>
  <c r="AB339" i="12"/>
  <c r="AD339" i="12"/>
  <c r="X339" i="12"/>
  <c r="AA339" i="12"/>
  <c r="Y339" i="12"/>
  <c r="AN343" i="10" l="1"/>
  <c r="AL343" i="10"/>
  <c r="AM343" i="10" s="1"/>
  <c r="AJ344" i="10"/>
  <c r="W344" i="10"/>
  <c r="X341" i="14"/>
  <c r="AI340" i="11"/>
  <c r="AK340" i="11" s="1"/>
  <c r="AN340" i="11"/>
  <c r="AL340" i="11"/>
  <c r="AM340" i="11" s="1"/>
  <c r="W341" i="11"/>
  <c r="AJ341" i="11"/>
  <c r="Y338" i="14"/>
  <c r="AC339" i="12"/>
  <c r="Z339" i="12"/>
  <c r="AE339" i="12" s="1"/>
  <c r="AF339" i="12" s="1"/>
  <c r="AG339" i="12" s="1"/>
  <c r="AH339" i="12" s="1"/>
  <c r="V340" i="12" s="1"/>
  <c r="X344" i="10" l="1"/>
  <c r="AD344" i="10"/>
  <c r="Y344" i="10"/>
  <c r="AA344" i="10"/>
  <c r="AB344" i="10"/>
  <c r="AD341" i="11"/>
  <c r="X341" i="11"/>
  <c r="AB341" i="11"/>
  <c r="AA341" i="11"/>
  <c r="Y341" i="11"/>
  <c r="AI339" i="12"/>
  <c r="AK339" i="12" s="1"/>
  <c r="AC344" i="10" l="1"/>
  <c r="Z344" i="10"/>
  <c r="AE344" i="10"/>
  <c r="Z341" i="11"/>
  <c r="AE341" i="11" s="1"/>
  <c r="AC341" i="11"/>
  <c r="AL339" i="12"/>
  <c r="AM339" i="12" s="1"/>
  <c r="AJ340" i="12"/>
  <c r="Z337" i="14"/>
  <c r="W340" i="12"/>
  <c r="AF344" i="10" l="1"/>
  <c r="AG344" i="10" s="1"/>
  <c r="AH344" i="10" s="1"/>
  <c r="AF341" i="11"/>
  <c r="AG341" i="11" s="1"/>
  <c r="AH341" i="11" s="1"/>
  <c r="V342" i="11" s="1"/>
  <c r="X340" i="12"/>
  <c r="AB340" i="12"/>
  <c r="Y340" i="12"/>
  <c r="Z340" i="12" s="1"/>
  <c r="AE340" i="12" s="1"/>
  <c r="AA340" i="12"/>
  <c r="AD340" i="12"/>
  <c r="V345" i="10" l="1"/>
  <c r="AI344" i="10"/>
  <c r="AK344" i="10" s="1"/>
  <c r="AI341" i="11"/>
  <c r="AK341" i="11" s="1"/>
  <c r="AN341" i="11" s="1"/>
  <c r="AJ342" i="11"/>
  <c r="Y339" i="14"/>
  <c r="W342" i="11"/>
  <c r="AC340" i="12"/>
  <c r="AF340" i="12"/>
  <c r="AG340" i="12" s="1"/>
  <c r="AH340" i="12" s="1"/>
  <c r="V341" i="12" s="1"/>
  <c r="AN344" i="10" l="1"/>
  <c r="AL344" i="10"/>
  <c r="AM344" i="10" s="1"/>
  <c r="AJ345" i="10"/>
  <c r="W345" i="10"/>
  <c r="X342" i="14"/>
  <c r="AL341" i="11"/>
  <c r="AM341" i="11" s="1"/>
  <c r="X342" i="11"/>
  <c r="AB342" i="11"/>
  <c r="AA342" i="11"/>
  <c r="AC342" i="11" s="1"/>
  <c r="Y342" i="11"/>
  <c r="Z342" i="11" s="1"/>
  <c r="AD342" i="11"/>
  <c r="AI340" i="12"/>
  <c r="AK340" i="12" s="1"/>
  <c r="AB345" i="10" l="1"/>
  <c r="AD345" i="10"/>
  <c r="Y345" i="10"/>
  <c r="X345" i="10"/>
  <c r="AA345" i="10"/>
  <c r="AE342" i="11"/>
  <c r="AF342" i="11"/>
  <c r="AG342" i="11" s="1"/>
  <c r="AH342" i="11" s="1"/>
  <c r="AL340" i="12"/>
  <c r="AM340" i="12" s="1"/>
  <c r="W341" i="12"/>
  <c r="AJ341" i="12"/>
  <c r="Z338" i="14"/>
  <c r="Z345" i="10" l="1"/>
  <c r="AE345" i="10" s="1"/>
  <c r="AF345" i="10" s="1"/>
  <c r="AG345" i="10" s="1"/>
  <c r="AH345" i="10" s="1"/>
  <c r="AC345" i="10"/>
  <c r="AI342" i="11"/>
  <c r="AK342" i="11" s="1"/>
  <c r="V343" i="11"/>
  <c r="Y341" i="12"/>
  <c r="X341" i="12"/>
  <c r="AD341" i="12"/>
  <c r="AB341" i="12"/>
  <c r="AA341" i="12"/>
  <c r="AI345" i="10" l="1"/>
  <c r="AK345" i="10" s="1"/>
  <c r="V346" i="10"/>
  <c r="AJ343" i="11"/>
  <c r="W343" i="11"/>
  <c r="Y340" i="14"/>
  <c r="AL342" i="11"/>
  <c r="AM342" i="11" s="1"/>
  <c r="AN342" i="11"/>
  <c r="Z341" i="12"/>
  <c r="AE341" i="12"/>
  <c r="AC341" i="12"/>
  <c r="AF341" i="12" s="1"/>
  <c r="AG341" i="12" s="1"/>
  <c r="AH341" i="12" s="1"/>
  <c r="V342" i="12" s="1"/>
  <c r="AJ346" i="10" l="1"/>
  <c r="W346" i="10"/>
  <c r="X343" i="14"/>
  <c r="AN345" i="10"/>
  <c r="AL345" i="10"/>
  <c r="AM345" i="10" s="1"/>
  <c r="X343" i="11"/>
  <c r="AB343" i="11"/>
  <c r="AA343" i="11"/>
  <c r="AC343" i="11" s="1"/>
  <c r="Y343" i="11"/>
  <c r="Z343" i="11" s="1"/>
  <c r="AE343" i="11" s="1"/>
  <c r="AD343" i="11"/>
  <c r="AI341" i="12"/>
  <c r="AK341" i="12" s="1"/>
  <c r="X346" i="10" l="1"/>
  <c r="AA346" i="10"/>
  <c r="Y346" i="10"/>
  <c r="Z346" i="10" s="1"/>
  <c r="AE346" i="10" s="1"/>
  <c r="AB346" i="10"/>
  <c r="AD346" i="10"/>
  <c r="AF343" i="11"/>
  <c r="AG343" i="11" s="1"/>
  <c r="AH343" i="11" s="1"/>
  <c r="AL341" i="12"/>
  <c r="AM341" i="12" s="1"/>
  <c r="AJ342" i="12"/>
  <c r="W342" i="12"/>
  <c r="Z339" i="14"/>
  <c r="AC346" i="10" l="1"/>
  <c r="AF346" i="10" s="1"/>
  <c r="AG346" i="10" s="1"/>
  <c r="AH346" i="10" s="1"/>
  <c r="V344" i="11"/>
  <c r="AI343" i="11"/>
  <c r="AK343" i="11" s="1"/>
  <c r="AA342" i="12"/>
  <c r="Y342" i="12"/>
  <c r="X342" i="12"/>
  <c r="AB342" i="12"/>
  <c r="AD342" i="12"/>
  <c r="AI346" i="10" l="1"/>
  <c r="AK346" i="10" s="1"/>
  <c r="V347" i="10"/>
  <c r="AL343" i="11"/>
  <c r="AM343" i="11" s="1"/>
  <c r="AN343" i="11"/>
  <c r="AJ344" i="11"/>
  <c r="Y341" i="14"/>
  <c r="W344" i="11"/>
  <c r="Z342" i="12"/>
  <c r="AE342" i="12"/>
  <c r="AC342" i="12"/>
  <c r="AF342" i="12" s="1"/>
  <c r="AG342" i="12" s="1"/>
  <c r="AH342" i="12" s="1"/>
  <c r="V343" i="12" s="1"/>
  <c r="AJ347" i="10" l="1"/>
  <c r="W347" i="10"/>
  <c r="X344" i="14"/>
  <c r="AL346" i="10"/>
  <c r="AM346" i="10" s="1"/>
  <c r="AN346" i="10"/>
  <c r="X344" i="11"/>
  <c r="AA344" i="11"/>
  <c r="AB344" i="11"/>
  <c r="Y344" i="11"/>
  <c r="AD344" i="11"/>
  <c r="AI342" i="12"/>
  <c r="AK342" i="12" s="1"/>
  <c r="AD347" i="10" l="1"/>
  <c r="AA347" i="10"/>
  <c r="X347" i="10"/>
  <c r="Y347" i="10"/>
  <c r="Z347" i="10" s="1"/>
  <c r="AE347" i="10" s="1"/>
  <c r="AB347" i="10"/>
  <c r="AC344" i="11"/>
  <c r="Z344" i="11"/>
  <c r="AE344" i="11" s="1"/>
  <c r="AF344" i="11" s="1"/>
  <c r="AG344" i="11" s="1"/>
  <c r="AH344" i="11" s="1"/>
  <c r="AL342" i="12"/>
  <c r="AM342" i="12" s="1"/>
  <c r="AJ343" i="12"/>
  <c r="Z340" i="14"/>
  <c r="W343" i="12"/>
  <c r="AF347" i="10" l="1"/>
  <c r="AG347" i="10" s="1"/>
  <c r="AH347" i="10" s="1"/>
  <c r="AC347" i="10"/>
  <c r="V345" i="11"/>
  <c r="AI344" i="11"/>
  <c r="AK344" i="11" s="1"/>
  <c r="X343" i="12"/>
  <c r="Y343" i="12"/>
  <c r="Z343" i="12" s="1"/>
  <c r="AB343" i="12"/>
  <c r="AD343" i="12"/>
  <c r="AA343" i="12"/>
  <c r="AI347" i="10" l="1"/>
  <c r="AK347" i="10" s="1"/>
  <c r="V348" i="10"/>
  <c r="AN344" i="11"/>
  <c r="AL344" i="11"/>
  <c r="AM344" i="11" s="1"/>
  <c r="W345" i="11"/>
  <c r="AJ345" i="11"/>
  <c r="Y342" i="14"/>
  <c r="AE343" i="12"/>
  <c r="AC343" i="12"/>
  <c r="AJ348" i="10" l="1"/>
  <c r="X345" i="14"/>
  <c r="W348" i="10"/>
  <c r="AL347" i="10"/>
  <c r="AM347" i="10" s="1"/>
  <c r="AN347" i="10"/>
  <c r="AB345" i="11"/>
  <c r="AA345" i="11"/>
  <c r="X345" i="11"/>
  <c r="AD345" i="11"/>
  <c r="Y345" i="11"/>
  <c r="AF343" i="12"/>
  <c r="AG343" i="12" s="1"/>
  <c r="AH343" i="12" s="1"/>
  <c r="V344" i="12" s="1"/>
  <c r="X348" i="10" l="1"/>
  <c r="Y348" i="10"/>
  <c r="AB348" i="10"/>
  <c r="AD348" i="10"/>
  <c r="AA348" i="10"/>
  <c r="AC348" i="10" s="1"/>
  <c r="AC345" i="11"/>
  <c r="Z345" i="11"/>
  <c r="AE345" i="11" s="1"/>
  <c r="AF345" i="11" s="1"/>
  <c r="AG345" i="11" s="1"/>
  <c r="AH345" i="11" s="1"/>
  <c r="AI343" i="12"/>
  <c r="AK343" i="12" s="1"/>
  <c r="Z348" i="10" l="1"/>
  <c r="AE348" i="10" s="1"/>
  <c r="AF348" i="10" s="1"/>
  <c r="AG348" i="10" s="1"/>
  <c r="AH348" i="10" s="1"/>
  <c r="V346" i="11"/>
  <c r="AI345" i="11"/>
  <c r="AK345" i="11" s="1"/>
  <c r="AL343" i="12"/>
  <c r="AM343" i="12" s="1"/>
  <c r="AJ344" i="12"/>
  <c r="W344" i="12"/>
  <c r="Z341" i="14"/>
  <c r="AI348" i="10" l="1"/>
  <c r="AK348" i="10" s="1"/>
  <c r="V349" i="10"/>
  <c r="AL345" i="11"/>
  <c r="AM345" i="11" s="1"/>
  <c r="AN345" i="11"/>
  <c r="W346" i="11"/>
  <c r="AJ346" i="11"/>
  <c r="Y343" i="14"/>
  <c r="AD344" i="12"/>
  <c r="X344" i="12"/>
  <c r="AA344" i="12"/>
  <c r="Y344" i="12"/>
  <c r="AB344" i="12"/>
  <c r="AN348" i="10" l="1"/>
  <c r="AL348" i="10"/>
  <c r="AM348" i="10" s="1"/>
  <c r="AJ349" i="10"/>
  <c r="X346" i="14"/>
  <c r="W349" i="10"/>
  <c r="AB346" i="11"/>
  <c r="X346" i="11"/>
  <c r="AA346" i="11"/>
  <c r="Y346" i="11"/>
  <c r="Z346" i="11" s="1"/>
  <c r="AD346" i="11"/>
  <c r="Z344" i="12"/>
  <c r="AE344" i="12" s="1"/>
  <c r="AC344" i="12"/>
  <c r="AF344" i="12" s="1"/>
  <c r="AG344" i="12" s="1"/>
  <c r="AH344" i="12" s="1"/>
  <c r="V345" i="12" s="1"/>
  <c r="AB349" i="10" l="1"/>
  <c r="X349" i="10"/>
  <c r="AD349" i="10"/>
  <c r="AA349" i="10"/>
  <c r="Y349" i="10"/>
  <c r="Z349" i="10" s="1"/>
  <c r="AC346" i="11"/>
  <c r="AE346" i="11"/>
  <c r="AF346" i="11" s="1"/>
  <c r="AG346" i="11" s="1"/>
  <c r="AH346" i="11" s="1"/>
  <c r="AI344" i="12"/>
  <c r="AK344" i="12" s="1"/>
  <c r="Z342" i="14"/>
  <c r="AC349" i="10" l="1"/>
  <c r="AE349" i="10"/>
  <c r="V347" i="11"/>
  <c r="AI346" i="11"/>
  <c r="AK346" i="11" s="1"/>
  <c r="AL344" i="12"/>
  <c r="AM344" i="12" s="1"/>
  <c r="W345" i="12"/>
  <c r="X345" i="12" s="1"/>
  <c r="AJ345" i="12"/>
  <c r="AF349" i="10" l="1"/>
  <c r="AG349" i="10" s="1"/>
  <c r="AH349" i="10" s="1"/>
  <c r="AL346" i="11"/>
  <c r="AM346" i="11" s="1"/>
  <c r="AN346" i="11"/>
  <c r="Y344" i="14"/>
  <c r="AJ347" i="11"/>
  <c r="W347" i="11"/>
  <c r="AA345" i="12"/>
  <c r="Y345" i="12"/>
  <c r="AC345" i="12" s="1"/>
  <c r="AD345" i="12"/>
  <c r="AB345" i="12"/>
  <c r="Z345" i="12"/>
  <c r="AE345" i="12" s="1"/>
  <c r="V350" i="10" l="1"/>
  <c r="AI349" i="10"/>
  <c r="AK349" i="10" s="1"/>
  <c r="Y347" i="11"/>
  <c r="AB347" i="11"/>
  <c r="X347" i="11"/>
  <c r="Z347" i="11" s="1"/>
  <c r="AD347" i="11"/>
  <c r="AA347" i="11"/>
  <c r="AF345" i="12"/>
  <c r="AG345" i="12" s="1"/>
  <c r="AH345" i="12" s="1"/>
  <c r="V346" i="12" s="1"/>
  <c r="AL349" i="10" l="1"/>
  <c r="AM349" i="10" s="1"/>
  <c r="AN349" i="10"/>
  <c r="W350" i="10"/>
  <c r="AJ350" i="10"/>
  <c r="X347" i="14"/>
  <c r="AC347" i="11"/>
  <c r="AE347" i="11"/>
  <c r="AI345" i="12"/>
  <c r="AK345" i="12" s="1"/>
  <c r="AB350" i="10" l="1"/>
  <c r="X350" i="10"/>
  <c r="AD350" i="10"/>
  <c r="Y350" i="10"/>
  <c r="Z350" i="10" s="1"/>
  <c r="AA350" i="10"/>
  <c r="AF347" i="11"/>
  <c r="AG347" i="11" s="1"/>
  <c r="AH347" i="11" s="1"/>
  <c r="V348" i="11" s="1"/>
  <c r="AL345" i="12"/>
  <c r="AM345" i="12" s="1"/>
  <c r="AJ346" i="12"/>
  <c r="W346" i="12"/>
  <c r="Z343" i="14"/>
  <c r="AE350" i="10" l="1"/>
  <c r="AF350" i="10" s="1"/>
  <c r="AG350" i="10" s="1"/>
  <c r="AH350" i="10" s="1"/>
  <c r="AC350" i="10"/>
  <c r="AI347" i="11"/>
  <c r="AK347" i="11" s="1"/>
  <c r="AL347" i="11"/>
  <c r="AM347" i="11" s="1"/>
  <c r="AN347" i="11"/>
  <c r="AJ348" i="11"/>
  <c r="W348" i="11"/>
  <c r="Y345" i="14"/>
  <c r="AA346" i="12"/>
  <c r="AB346" i="12"/>
  <c r="AD346" i="12"/>
  <c r="Y346" i="12"/>
  <c r="X346" i="12"/>
  <c r="AI350" i="10" l="1"/>
  <c r="AK350" i="10" s="1"/>
  <c r="V351" i="10"/>
  <c r="AA348" i="11"/>
  <c r="X348" i="11"/>
  <c r="AD348" i="11"/>
  <c r="AB348" i="11"/>
  <c r="Y348" i="11"/>
  <c r="Z348" i="11" s="1"/>
  <c r="AE348" i="11" s="1"/>
  <c r="Z346" i="12"/>
  <c r="AE346" i="12" s="1"/>
  <c r="AC346" i="12"/>
  <c r="AF346" i="12" s="1"/>
  <c r="AG346" i="12" s="1"/>
  <c r="AH346" i="12" s="1"/>
  <c r="V347" i="12" s="1"/>
  <c r="AJ351" i="10" l="1"/>
  <c r="X348" i="14"/>
  <c r="W351" i="10"/>
  <c r="AL350" i="10"/>
  <c r="AM350" i="10" s="1"/>
  <c r="AN350" i="10"/>
  <c r="AC348" i="11"/>
  <c r="AF348" i="11" s="1"/>
  <c r="AG348" i="11" s="1"/>
  <c r="AH348" i="11" s="1"/>
  <c r="AI346" i="12"/>
  <c r="AK346" i="12" s="1"/>
  <c r="AA351" i="10" l="1"/>
  <c r="X351" i="10"/>
  <c r="AB351" i="10"/>
  <c r="AD351" i="10"/>
  <c r="Y351" i="10"/>
  <c r="Z351" i="10" s="1"/>
  <c r="AE351" i="10" s="1"/>
  <c r="V349" i="11"/>
  <c r="AI348" i="11"/>
  <c r="AK348" i="11" s="1"/>
  <c r="AL346" i="12"/>
  <c r="AM346" i="12" s="1"/>
  <c r="Z344" i="14"/>
  <c r="AJ347" i="12"/>
  <c r="W347" i="12"/>
  <c r="AF351" i="10" l="1"/>
  <c r="AG351" i="10" s="1"/>
  <c r="AH351" i="10" s="1"/>
  <c r="AC351" i="10"/>
  <c r="AN348" i="11"/>
  <c r="AL348" i="11"/>
  <c r="AM348" i="11" s="1"/>
  <c r="AJ349" i="11"/>
  <c r="W349" i="11"/>
  <c r="Y346" i="14"/>
  <c r="AB347" i="12"/>
  <c r="X347" i="12"/>
  <c r="Y347" i="12"/>
  <c r="AD347" i="12"/>
  <c r="AA347" i="12"/>
  <c r="V352" i="10" l="1"/>
  <c r="AI351" i="10"/>
  <c r="AK351" i="10" s="1"/>
  <c r="AA349" i="11"/>
  <c r="AB349" i="11"/>
  <c r="Y349" i="11"/>
  <c r="X349" i="11"/>
  <c r="AD349" i="11"/>
  <c r="Z347" i="12"/>
  <c r="AE347" i="12" s="1"/>
  <c r="AC347" i="12"/>
  <c r="W352" i="10" l="1"/>
  <c r="AJ352" i="10"/>
  <c r="X349" i="14"/>
  <c r="AN351" i="10"/>
  <c r="AL351" i="10"/>
  <c r="AM351" i="10" s="1"/>
  <c r="Z349" i="11"/>
  <c r="AE349" i="11" s="1"/>
  <c r="AC349" i="11"/>
  <c r="AF349" i="11" s="1"/>
  <c r="AG349" i="11" s="1"/>
  <c r="AH349" i="11" s="1"/>
  <c r="AF347" i="12"/>
  <c r="AG347" i="12" s="1"/>
  <c r="AH347" i="12" s="1"/>
  <c r="V348" i="12" s="1"/>
  <c r="AI347" i="12"/>
  <c r="AK347" i="12" s="1"/>
  <c r="AA352" i="10" l="1"/>
  <c r="AD352" i="10"/>
  <c r="X352" i="10"/>
  <c r="Y352" i="10"/>
  <c r="Z352" i="10" s="1"/>
  <c r="AB352" i="10"/>
  <c r="V350" i="11"/>
  <c r="AI349" i="11"/>
  <c r="AK349" i="11" s="1"/>
  <c r="AL347" i="12"/>
  <c r="AM347" i="12" s="1"/>
  <c r="AJ348" i="12"/>
  <c r="Z345" i="14"/>
  <c r="W348" i="12"/>
  <c r="AE352" i="10" l="1"/>
  <c r="AF352" i="10" s="1"/>
  <c r="AG352" i="10" s="1"/>
  <c r="AH352" i="10" s="1"/>
  <c r="AC352" i="10"/>
  <c r="AL349" i="11"/>
  <c r="AM349" i="11" s="1"/>
  <c r="AN349" i="11"/>
  <c r="AJ350" i="11"/>
  <c r="Y347" i="14"/>
  <c r="W350" i="11"/>
  <c r="AB348" i="12"/>
  <c r="Y348" i="12"/>
  <c r="X348" i="12"/>
  <c r="AD348" i="12"/>
  <c r="AA348" i="12"/>
  <c r="V353" i="10" l="1"/>
  <c r="AI352" i="10"/>
  <c r="AK352" i="10" s="1"/>
  <c r="X350" i="11"/>
  <c r="AB350" i="11"/>
  <c r="AA350" i="11"/>
  <c r="AC350" i="11" s="1"/>
  <c r="AD350" i="11"/>
  <c r="Y350" i="11"/>
  <c r="Z350" i="11" s="1"/>
  <c r="Z348" i="12"/>
  <c r="AE348" i="12" s="1"/>
  <c r="AC348" i="12"/>
  <c r="X350" i="14" l="1"/>
  <c r="AJ353" i="10"/>
  <c r="W353" i="10"/>
  <c r="AN352" i="10"/>
  <c r="AL352" i="10"/>
  <c r="AM352" i="10" s="1"/>
  <c r="AE350" i="11"/>
  <c r="AF350" i="11" s="1"/>
  <c r="AG350" i="11" s="1"/>
  <c r="AH350" i="11" s="1"/>
  <c r="V351" i="11" s="1"/>
  <c r="AF348" i="12"/>
  <c r="AG348" i="12" s="1"/>
  <c r="AH348" i="12" s="1"/>
  <c r="V349" i="12" s="1"/>
  <c r="AA353" i="10" l="1"/>
  <c r="AD353" i="10"/>
  <c r="AB353" i="10"/>
  <c r="X353" i="10"/>
  <c r="Y353" i="10"/>
  <c r="Z353" i="10" s="1"/>
  <c r="AE353" i="10" s="1"/>
  <c r="AI350" i="11"/>
  <c r="AK350" i="11" s="1"/>
  <c r="AL350" i="11" s="1"/>
  <c r="AM350" i="11" s="1"/>
  <c r="AN350" i="11"/>
  <c r="AJ351" i="11"/>
  <c r="W351" i="11"/>
  <c r="Y348" i="14"/>
  <c r="AI348" i="12"/>
  <c r="AK348" i="12" s="1"/>
  <c r="AC353" i="10" l="1"/>
  <c r="AF353" i="10" s="1"/>
  <c r="AG353" i="10" s="1"/>
  <c r="AH353" i="10" s="1"/>
  <c r="AA351" i="11"/>
  <c r="X351" i="11"/>
  <c r="AD351" i="11"/>
  <c r="AB351" i="11"/>
  <c r="Y351" i="11"/>
  <c r="AL348" i="12"/>
  <c r="AM348" i="12" s="1"/>
  <c r="W349" i="12"/>
  <c r="AJ349" i="12"/>
  <c r="Z346" i="14"/>
  <c r="V354" i="10" l="1"/>
  <c r="AI353" i="10"/>
  <c r="AK353" i="10" s="1"/>
  <c r="Z351" i="11"/>
  <c r="AE351" i="11" s="1"/>
  <c r="AC351" i="11"/>
  <c r="X349" i="12"/>
  <c r="Y349" i="12"/>
  <c r="AB349" i="12"/>
  <c r="AD349" i="12"/>
  <c r="AA349" i="12"/>
  <c r="AN353" i="10" l="1"/>
  <c r="AL353" i="10"/>
  <c r="AM353" i="10" s="1"/>
  <c r="AJ354" i="10"/>
  <c r="W354" i="10"/>
  <c r="X351" i="14"/>
  <c r="AF351" i="11"/>
  <c r="AG351" i="11" s="1"/>
  <c r="AH351" i="11" s="1"/>
  <c r="Z349" i="12"/>
  <c r="AE349" i="12"/>
  <c r="AC349" i="12"/>
  <c r="AF349" i="12" s="1"/>
  <c r="AG349" i="12" s="1"/>
  <c r="AH349" i="12" s="1"/>
  <c r="V350" i="12" s="1"/>
  <c r="Y354" i="10" l="1"/>
  <c r="AD354" i="10"/>
  <c r="AB354" i="10"/>
  <c r="X354" i="10"/>
  <c r="AA354" i="10"/>
  <c r="V352" i="11"/>
  <c r="AI351" i="11"/>
  <c r="AK351" i="11" s="1"/>
  <c r="AI349" i="12"/>
  <c r="AK349" i="12" s="1"/>
  <c r="AC354" i="10" l="1"/>
  <c r="Z354" i="10"/>
  <c r="AE354" i="10" s="1"/>
  <c r="AF354" i="10" s="1"/>
  <c r="AG354" i="10" s="1"/>
  <c r="AH354" i="10" s="1"/>
  <c r="AN351" i="11"/>
  <c r="AL351" i="11"/>
  <c r="AM351" i="11" s="1"/>
  <c r="Y349" i="14"/>
  <c r="AJ352" i="11"/>
  <c r="W352" i="11"/>
  <c r="AL349" i="12"/>
  <c r="AM349" i="12" s="1"/>
  <c r="AJ350" i="12"/>
  <c r="W350" i="12"/>
  <c r="Z347" i="14"/>
  <c r="V355" i="10" l="1"/>
  <c r="AI354" i="10"/>
  <c r="AK354" i="10" s="1"/>
  <c r="AA352" i="11"/>
  <c r="AD352" i="11"/>
  <c r="AB352" i="11"/>
  <c r="Y352" i="11"/>
  <c r="X352" i="11"/>
  <c r="AB350" i="12"/>
  <c r="X350" i="12"/>
  <c r="Y350" i="12"/>
  <c r="Z350" i="12" s="1"/>
  <c r="AA350" i="12"/>
  <c r="AD350" i="12"/>
  <c r="AL354" i="10" l="1"/>
  <c r="AM354" i="10" s="1"/>
  <c r="AN354" i="10"/>
  <c r="AJ355" i="10"/>
  <c r="X352" i="14"/>
  <c r="W355" i="10"/>
  <c r="AC352" i="11"/>
  <c r="Z352" i="11"/>
  <c r="AE352" i="11" s="1"/>
  <c r="AF352" i="11" s="1"/>
  <c r="AG352" i="11" s="1"/>
  <c r="AH352" i="11" s="1"/>
  <c r="AE350" i="12"/>
  <c r="AC350" i="12"/>
  <c r="AF350" i="12" s="1"/>
  <c r="AG350" i="12" s="1"/>
  <c r="AH350" i="12" s="1"/>
  <c r="V351" i="12" s="1"/>
  <c r="AD355" i="10" l="1"/>
  <c r="X355" i="10"/>
  <c r="AA355" i="10"/>
  <c r="AC355" i="10" s="1"/>
  <c r="Y355" i="10"/>
  <c r="AB355" i="10"/>
  <c r="V353" i="11"/>
  <c r="AI352" i="11"/>
  <c r="AK352" i="11" s="1"/>
  <c r="AI350" i="12"/>
  <c r="AK350" i="12" s="1"/>
  <c r="Z355" i="10" l="1"/>
  <c r="AE355" i="10" s="1"/>
  <c r="AF355" i="10" s="1"/>
  <c r="AG355" i="10" s="1"/>
  <c r="AH355" i="10" s="1"/>
  <c r="AN352" i="11"/>
  <c r="AL352" i="11"/>
  <c r="AM352" i="11" s="1"/>
  <c r="AJ353" i="11"/>
  <c r="W353" i="11"/>
  <c r="Y350" i="14"/>
  <c r="AL350" i="12"/>
  <c r="AM350" i="12" s="1"/>
  <c r="AJ351" i="12"/>
  <c r="Z348" i="14"/>
  <c r="W351" i="12"/>
  <c r="V356" i="10" l="1"/>
  <c r="AI355" i="10"/>
  <c r="AK355" i="10" s="1"/>
  <c r="X353" i="11"/>
  <c r="AA353" i="11"/>
  <c r="Y353" i="11"/>
  <c r="Z353" i="11" s="1"/>
  <c r="AD353" i="11"/>
  <c r="AB353" i="11"/>
  <c r="AD351" i="12"/>
  <c r="AB351" i="12"/>
  <c r="X351" i="12"/>
  <c r="AA351" i="12"/>
  <c r="Y351" i="12"/>
  <c r="AN355" i="10" l="1"/>
  <c r="AL355" i="10"/>
  <c r="AM355" i="10" s="1"/>
  <c r="AJ356" i="10"/>
  <c r="X353" i="14"/>
  <c r="W356" i="10"/>
  <c r="AE353" i="11"/>
  <c r="AC353" i="11"/>
  <c r="AC351" i="12"/>
  <c r="Z351" i="12"/>
  <c r="AE351" i="12" s="1"/>
  <c r="AA356" i="10" l="1"/>
  <c r="X356" i="10"/>
  <c r="AD356" i="10"/>
  <c r="AB356" i="10"/>
  <c r="Y356" i="10"/>
  <c r="Z356" i="10" s="1"/>
  <c r="AF353" i="11"/>
  <c r="AG353" i="11" s="1"/>
  <c r="AH353" i="11" s="1"/>
  <c r="AF351" i="12"/>
  <c r="AG351" i="12" s="1"/>
  <c r="AH351" i="12" s="1"/>
  <c r="V352" i="12" s="1"/>
  <c r="AE356" i="10" l="1"/>
  <c r="AF356" i="10" s="1"/>
  <c r="AG356" i="10" s="1"/>
  <c r="AH356" i="10" s="1"/>
  <c r="AC356" i="10"/>
  <c r="V354" i="11"/>
  <c r="AI353" i="11"/>
  <c r="AK353" i="11" s="1"/>
  <c r="AI351" i="12"/>
  <c r="AK351" i="12" s="1"/>
  <c r="AJ352" i="12"/>
  <c r="W352" i="12"/>
  <c r="Z349" i="14"/>
  <c r="V357" i="10" l="1"/>
  <c r="AI356" i="10"/>
  <c r="AK356" i="10" s="1"/>
  <c r="AL353" i="11"/>
  <c r="AM353" i="11" s="1"/>
  <c r="AN353" i="11"/>
  <c r="AJ354" i="11"/>
  <c r="Y351" i="14"/>
  <c r="W354" i="11"/>
  <c r="AL351" i="12"/>
  <c r="AM351" i="12" s="1"/>
  <c r="AB352" i="12"/>
  <c r="X352" i="12"/>
  <c r="AD352" i="12"/>
  <c r="AA352" i="12"/>
  <c r="Y352" i="12"/>
  <c r="AN356" i="10" l="1"/>
  <c r="AL356" i="10"/>
  <c r="AM356" i="10" s="1"/>
  <c r="AJ357" i="10"/>
  <c r="W357" i="10"/>
  <c r="X354" i="14"/>
  <c r="X354" i="11"/>
  <c r="AB354" i="11"/>
  <c r="AA354" i="11"/>
  <c r="AC354" i="11" s="1"/>
  <c r="AD354" i="11"/>
  <c r="Y354" i="11"/>
  <c r="Z354" i="11" s="1"/>
  <c r="AC352" i="12"/>
  <c r="Z352" i="12"/>
  <c r="AE352" i="12" s="1"/>
  <c r="AD357" i="10" l="1"/>
  <c r="Y357" i="10"/>
  <c r="X357" i="10"/>
  <c r="AA357" i="10"/>
  <c r="AC357" i="10" s="1"/>
  <c r="AB357" i="10"/>
  <c r="AE354" i="11"/>
  <c r="AF354" i="11"/>
  <c r="AG354" i="11" s="1"/>
  <c r="AH354" i="11" s="1"/>
  <c r="AF352" i="12"/>
  <c r="AG352" i="12" s="1"/>
  <c r="AH352" i="12" s="1"/>
  <c r="V353" i="12" s="1"/>
  <c r="Z357" i="10" l="1"/>
  <c r="AE357" i="10" s="1"/>
  <c r="AF357" i="10" s="1"/>
  <c r="AG357" i="10" s="1"/>
  <c r="AH357" i="10" s="1"/>
  <c r="V355" i="11"/>
  <c r="AI354" i="11"/>
  <c r="AK354" i="11" s="1"/>
  <c r="AI352" i="12"/>
  <c r="AK352" i="12" s="1"/>
  <c r="AJ353" i="12"/>
  <c r="Z350" i="14"/>
  <c r="W353" i="12"/>
  <c r="V358" i="10" l="1"/>
  <c r="AI357" i="10"/>
  <c r="AK357" i="10" s="1"/>
  <c r="AL354" i="11"/>
  <c r="AM354" i="11" s="1"/>
  <c r="AN354" i="11"/>
  <c r="AJ355" i="11"/>
  <c r="W355" i="11"/>
  <c r="Y352" i="14"/>
  <c r="AL352" i="12"/>
  <c r="AM352" i="12" s="1"/>
  <c r="X353" i="12"/>
  <c r="AA353" i="12"/>
  <c r="AD353" i="12"/>
  <c r="AB353" i="12"/>
  <c r="Y353" i="12"/>
  <c r="AN357" i="10" l="1"/>
  <c r="AL357" i="10"/>
  <c r="AM357" i="10" s="1"/>
  <c r="AJ358" i="10"/>
  <c r="X355" i="14"/>
  <c r="W358" i="10"/>
  <c r="AD355" i="11"/>
  <c r="X355" i="11"/>
  <c r="AB355" i="11"/>
  <c r="AA355" i="11"/>
  <c r="AC355" i="11" s="1"/>
  <c r="Y355" i="11"/>
  <c r="Z353" i="12"/>
  <c r="AC353" i="12"/>
  <c r="AE353" i="12"/>
  <c r="Y358" i="10" l="1"/>
  <c r="AA358" i="10"/>
  <c r="X358" i="10"/>
  <c r="AB358" i="10"/>
  <c r="AD358" i="10"/>
  <c r="Z355" i="11"/>
  <c r="AE355" i="11" s="1"/>
  <c r="AF355" i="11" s="1"/>
  <c r="AG355" i="11" s="1"/>
  <c r="AH355" i="11" s="1"/>
  <c r="AF353" i="12"/>
  <c r="AG353" i="12" s="1"/>
  <c r="AH353" i="12" s="1"/>
  <c r="V354" i="12" s="1"/>
  <c r="AC358" i="10" l="1"/>
  <c r="Z358" i="10"/>
  <c r="AE358" i="10" s="1"/>
  <c r="AF358" i="10" s="1"/>
  <c r="AG358" i="10" s="1"/>
  <c r="AH358" i="10" s="1"/>
  <c r="V356" i="11"/>
  <c r="AI355" i="11"/>
  <c r="AK355" i="11" s="1"/>
  <c r="AI353" i="12"/>
  <c r="AK353" i="12" s="1"/>
  <c r="W354" i="12"/>
  <c r="AJ354" i="12"/>
  <c r="Z351" i="14"/>
  <c r="V359" i="10" l="1"/>
  <c r="AI358" i="10"/>
  <c r="AK358" i="10" s="1"/>
  <c r="AL355" i="11"/>
  <c r="AM355" i="11" s="1"/>
  <c r="AN355" i="11"/>
  <c r="AJ356" i="11"/>
  <c r="W356" i="11"/>
  <c r="Y353" i="14"/>
  <c r="AL353" i="12"/>
  <c r="AM353" i="12" s="1"/>
  <c r="AA354" i="12"/>
  <c r="AB354" i="12"/>
  <c r="AD354" i="12"/>
  <c r="X354" i="12"/>
  <c r="Y354" i="12"/>
  <c r="AJ359" i="10" l="1"/>
  <c r="X356" i="14"/>
  <c r="W359" i="10"/>
  <c r="AL358" i="10"/>
  <c r="AM358" i="10" s="1"/>
  <c r="AN358" i="10"/>
  <c r="AA356" i="11"/>
  <c r="AB356" i="11"/>
  <c r="X356" i="11"/>
  <c r="AD356" i="11"/>
  <c r="Y356" i="11"/>
  <c r="Z354" i="12"/>
  <c r="AE354" i="12" s="1"/>
  <c r="AC354" i="12"/>
  <c r="AA359" i="10" l="1"/>
  <c r="X359" i="10"/>
  <c r="AB359" i="10"/>
  <c r="AD359" i="10"/>
  <c r="Y359" i="10"/>
  <c r="Z359" i="10" s="1"/>
  <c r="Z356" i="11"/>
  <c r="AE356" i="11" s="1"/>
  <c r="AC356" i="11"/>
  <c r="AF354" i="12"/>
  <c r="AG354" i="12" s="1"/>
  <c r="AH354" i="12" s="1"/>
  <c r="V355" i="12" s="1"/>
  <c r="AE359" i="10" l="1"/>
  <c r="AF359" i="10" s="1"/>
  <c r="AG359" i="10" s="1"/>
  <c r="AH359" i="10" s="1"/>
  <c r="AC359" i="10"/>
  <c r="AF356" i="11"/>
  <c r="AG356" i="11" s="1"/>
  <c r="AH356" i="11" s="1"/>
  <c r="AI354" i="12"/>
  <c r="AK354" i="12" s="1"/>
  <c r="AJ355" i="12"/>
  <c r="W355" i="12"/>
  <c r="Z352" i="14"/>
  <c r="V360" i="10" l="1"/>
  <c r="AI359" i="10"/>
  <c r="AK359" i="10" s="1"/>
  <c r="V357" i="11"/>
  <c r="AI356" i="11"/>
  <c r="AK356" i="11" s="1"/>
  <c r="AL354" i="12"/>
  <c r="AM354" i="12" s="1"/>
  <c r="Y355" i="12"/>
  <c r="X355" i="12"/>
  <c r="AA355" i="12"/>
  <c r="AB355" i="12"/>
  <c r="AD355" i="12"/>
  <c r="AN359" i="10" l="1"/>
  <c r="AL359" i="10"/>
  <c r="AM359" i="10" s="1"/>
  <c r="AJ360" i="10"/>
  <c r="X357" i="14"/>
  <c r="W360" i="10"/>
  <c r="AN356" i="11"/>
  <c r="AL356" i="11"/>
  <c r="AM356" i="11" s="1"/>
  <c r="AJ357" i="11"/>
  <c r="Y354" i="14"/>
  <c r="W357" i="11"/>
  <c r="AC355" i="12"/>
  <c r="Z355" i="12"/>
  <c r="AE355" i="12" s="1"/>
  <c r="AD360" i="10" l="1"/>
  <c r="X360" i="10"/>
  <c r="AB360" i="10"/>
  <c r="Y360" i="10"/>
  <c r="AA360" i="10"/>
  <c r="AB357" i="11"/>
  <c r="Y357" i="11"/>
  <c r="X357" i="11"/>
  <c r="AA357" i="11"/>
  <c r="AD357" i="11"/>
  <c r="AF355" i="12"/>
  <c r="AG355" i="12" s="1"/>
  <c r="AH355" i="12" s="1"/>
  <c r="V356" i="12" s="1"/>
  <c r="AC360" i="10" l="1"/>
  <c r="Z360" i="10"/>
  <c r="AE360" i="10" s="1"/>
  <c r="AF360" i="10" s="1"/>
  <c r="AG360" i="10" s="1"/>
  <c r="AH360" i="10" s="1"/>
  <c r="Z357" i="11"/>
  <c r="AE357" i="11" s="1"/>
  <c r="AC357" i="11"/>
  <c r="AI355" i="12"/>
  <c r="AK355" i="12" s="1"/>
  <c r="AJ356" i="12"/>
  <c r="Z353" i="14"/>
  <c r="W356" i="12"/>
  <c r="V361" i="10" l="1"/>
  <c r="AI360" i="10"/>
  <c r="AK360" i="10" s="1"/>
  <c r="AF357" i="11"/>
  <c r="AG357" i="11" s="1"/>
  <c r="AH357" i="11" s="1"/>
  <c r="AL355" i="12"/>
  <c r="AM355" i="12" s="1"/>
  <c r="X356" i="12"/>
  <c r="Y356" i="12"/>
  <c r="AA356" i="12"/>
  <c r="AB356" i="12"/>
  <c r="AD356" i="12"/>
  <c r="AN360" i="10" l="1"/>
  <c r="AL360" i="10"/>
  <c r="AM360" i="10" s="1"/>
  <c r="AJ361" i="10"/>
  <c r="X358" i="14"/>
  <c r="W361" i="10"/>
  <c r="V358" i="11"/>
  <c r="AI357" i="11"/>
  <c r="AK357" i="11" s="1"/>
  <c r="Z356" i="12"/>
  <c r="AE356" i="12" s="1"/>
  <c r="AC356" i="12"/>
  <c r="AF356" i="12" s="1"/>
  <c r="AG356" i="12" s="1"/>
  <c r="AH356" i="12" s="1"/>
  <c r="V357" i="12" s="1"/>
  <c r="AA361" i="10" l="1"/>
  <c r="X361" i="10"/>
  <c r="AD361" i="10"/>
  <c r="Y361" i="10"/>
  <c r="Z361" i="10" s="1"/>
  <c r="AE361" i="10" s="1"/>
  <c r="AB361" i="10"/>
  <c r="AN357" i="11"/>
  <c r="AL357" i="11"/>
  <c r="AM357" i="11" s="1"/>
  <c r="AJ358" i="11"/>
  <c r="W358" i="11"/>
  <c r="Y355" i="14"/>
  <c r="AI356" i="12"/>
  <c r="AK356" i="12" s="1"/>
  <c r="AC361" i="10" l="1"/>
  <c r="AF361" i="10" s="1"/>
  <c r="AG361" i="10" s="1"/>
  <c r="AH361" i="10" s="1"/>
  <c r="AD358" i="11"/>
  <c r="Y358" i="11"/>
  <c r="X358" i="11"/>
  <c r="AA358" i="11"/>
  <c r="AB358" i="11"/>
  <c r="AL356" i="12"/>
  <c r="AM356" i="12" s="1"/>
  <c r="AJ357" i="12"/>
  <c r="Z354" i="14"/>
  <c r="W357" i="12"/>
  <c r="V362" i="10" l="1"/>
  <c r="AI361" i="10"/>
  <c r="AK361" i="10" s="1"/>
  <c r="Z358" i="11"/>
  <c r="AE358" i="11" s="1"/>
  <c r="AF358" i="11" s="1"/>
  <c r="AG358" i="11" s="1"/>
  <c r="AH358" i="11" s="1"/>
  <c r="AC358" i="11"/>
  <c r="AA357" i="12"/>
  <c r="AB357" i="12"/>
  <c r="Y357" i="12"/>
  <c r="X357" i="12"/>
  <c r="AD357" i="12"/>
  <c r="AJ362" i="10" l="1"/>
  <c r="W362" i="10"/>
  <c r="X359" i="14"/>
  <c r="AN361" i="10"/>
  <c r="AL361" i="10"/>
  <c r="AM361" i="10" s="1"/>
  <c r="V359" i="11"/>
  <c r="AI358" i="11"/>
  <c r="AK358" i="11" s="1"/>
  <c r="Z357" i="12"/>
  <c r="AE357" i="12" s="1"/>
  <c r="AC357" i="12"/>
  <c r="AA362" i="10" l="1"/>
  <c r="AB362" i="10"/>
  <c r="Y362" i="10"/>
  <c r="AD362" i="10"/>
  <c r="X362" i="10"/>
  <c r="AL358" i="11"/>
  <c r="AM358" i="11" s="1"/>
  <c r="AN358" i="11"/>
  <c r="Y356" i="14"/>
  <c r="AJ359" i="11"/>
  <c r="W359" i="11"/>
  <c r="AF357" i="12"/>
  <c r="AG357" i="12" s="1"/>
  <c r="AH357" i="12" s="1"/>
  <c r="V358" i="12" s="1"/>
  <c r="AC362" i="10" l="1"/>
  <c r="Z362" i="10"/>
  <c r="AE362" i="10" s="1"/>
  <c r="AF362" i="10" s="1"/>
  <c r="AG362" i="10" s="1"/>
  <c r="AH362" i="10" s="1"/>
  <c r="X359" i="11"/>
  <c r="Y359" i="11"/>
  <c r="AA359" i="11"/>
  <c r="AB359" i="11"/>
  <c r="AD359" i="11"/>
  <c r="AI357" i="12"/>
  <c r="AK357" i="12" s="1"/>
  <c r="AJ358" i="12"/>
  <c r="W358" i="12"/>
  <c r="Z355" i="14"/>
  <c r="V363" i="10" l="1"/>
  <c r="AI362" i="10"/>
  <c r="AK362" i="10" s="1"/>
  <c r="Z359" i="11"/>
  <c r="AE359" i="11" s="1"/>
  <c r="AC359" i="11"/>
  <c r="AL357" i="12"/>
  <c r="AM357" i="12" s="1"/>
  <c r="X358" i="12"/>
  <c r="AB358" i="12"/>
  <c r="AA358" i="12"/>
  <c r="Y358" i="12"/>
  <c r="AD358" i="12"/>
  <c r="AN362" i="10" l="1"/>
  <c r="AL362" i="10"/>
  <c r="AM362" i="10" s="1"/>
  <c r="AJ363" i="10"/>
  <c r="X360" i="14"/>
  <c r="W363" i="10"/>
  <c r="AF359" i="11"/>
  <c r="AG359" i="11" s="1"/>
  <c r="AH359" i="11" s="1"/>
  <c r="V360" i="11" s="1"/>
  <c r="Z358" i="12"/>
  <c r="AE358" i="12" s="1"/>
  <c r="AC358" i="12"/>
  <c r="AF358" i="12" s="1"/>
  <c r="AG358" i="12" s="1"/>
  <c r="AH358" i="12" s="1"/>
  <c r="V359" i="12" s="1"/>
  <c r="AB363" i="10" l="1"/>
  <c r="AD363" i="10"/>
  <c r="X363" i="10"/>
  <c r="AA363" i="10"/>
  <c r="Y363" i="10"/>
  <c r="AI359" i="11"/>
  <c r="AK359" i="11" s="1"/>
  <c r="AL359" i="11" s="1"/>
  <c r="AM359" i="11" s="1"/>
  <c r="AJ360" i="11"/>
  <c r="Y357" i="14"/>
  <c r="W360" i="11"/>
  <c r="AI358" i="12"/>
  <c r="AK358" i="12" s="1"/>
  <c r="AE363" i="10" l="1"/>
  <c r="AF363" i="10" s="1"/>
  <c r="AG363" i="10" s="1"/>
  <c r="AH363" i="10" s="1"/>
  <c r="Z363" i="10"/>
  <c r="AC363" i="10"/>
  <c r="AN359" i="11"/>
  <c r="X360" i="11"/>
  <c r="AB360" i="11"/>
  <c r="Y360" i="11"/>
  <c r="Z360" i="11" s="1"/>
  <c r="AE360" i="11" s="1"/>
  <c r="AA360" i="11"/>
  <c r="AD360" i="11"/>
  <c r="AL358" i="12"/>
  <c r="AM358" i="12" s="1"/>
  <c r="AJ359" i="12"/>
  <c r="Z356" i="14"/>
  <c r="W359" i="12"/>
  <c r="V364" i="10" l="1"/>
  <c r="AI363" i="10"/>
  <c r="AK363" i="10" s="1"/>
  <c r="AC360" i="11"/>
  <c r="AF360" i="11" s="1"/>
  <c r="AG360" i="11" s="1"/>
  <c r="AH360" i="11" s="1"/>
  <c r="Y359" i="12"/>
  <c r="X359" i="12"/>
  <c r="AD359" i="12"/>
  <c r="AB359" i="12"/>
  <c r="AA359" i="12"/>
  <c r="AJ364" i="10" l="1"/>
  <c r="W364" i="10"/>
  <c r="X361" i="14"/>
  <c r="AL363" i="10"/>
  <c r="AM363" i="10" s="1"/>
  <c r="AN363" i="10"/>
  <c r="V361" i="11"/>
  <c r="AI360" i="11"/>
  <c r="AK360" i="11" s="1"/>
  <c r="AC359" i="12"/>
  <c r="Z359" i="12"/>
  <c r="AE359" i="12" s="1"/>
  <c r="AF359" i="12" s="1"/>
  <c r="AG359" i="12" s="1"/>
  <c r="AH359" i="12" s="1"/>
  <c r="V360" i="12" s="1"/>
  <c r="AA364" i="10" l="1"/>
  <c r="X364" i="10"/>
  <c r="Y364" i="10"/>
  <c r="Z364" i="10" s="1"/>
  <c r="AB364" i="10"/>
  <c r="AD364" i="10"/>
  <c r="AE364" i="10" s="1"/>
  <c r="AN360" i="11"/>
  <c r="AL360" i="11"/>
  <c r="AM360" i="11" s="1"/>
  <c r="AJ361" i="11"/>
  <c r="Y358" i="14"/>
  <c r="W361" i="11"/>
  <c r="AI359" i="12"/>
  <c r="AK359" i="12" s="1"/>
  <c r="AC364" i="10" l="1"/>
  <c r="AF364" i="10" s="1"/>
  <c r="AG364" i="10" s="1"/>
  <c r="AH364" i="10" s="1"/>
  <c r="AB361" i="11"/>
  <c r="AA361" i="11"/>
  <c r="AD361" i="11"/>
  <c r="X361" i="11"/>
  <c r="Y361" i="11"/>
  <c r="Z361" i="11" s="1"/>
  <c r="AL359" i="12"/>
  <c r="AM359" i="12" s="1"/>
  <c r="W360" i="12"/>
  <c r="AJ360" i="12"/>
  <c r="Z357" i="14"/>
  <c r="V365" i="10" l="1"/>
  <c r="AI364" i="10"/>
  <c r="AK364" i="10" s="1"/>
  <c r="AE361" i="11"/>
  <c r="AF361" i="11" s="1"/>
  <c r="AG361" i="11" s="1"/>
  <c r="AH361" i="11" s="1"/>
  <c r="AC361" i="11"/>
  <c r="X360" i="12"/>
  <c r="AA360" i="12"/>
  <c r="AB360" i="12"/>
  <c r="Y360" i="12"/>
  <c r="AD360" i="12"/>
  <c r="AJ365" i="10" l="1"/>
  <c r="W365" i="10"/>
  <c r="X362" i="14"/>
  <c r="AN364" i="10"/>
  <c r="AL364" i="10"/>
  <c r="AM364" i="10" s="1"/>
  <c r="V362" i="11"/>
  <c r="AI361" i="11"/>
  <c r="AK361" i="11" s="1"/>
  <c r="AC360" i="12"/>
  <c r="Z360" i="12"/>
  <c r="AE360" i="12" s="1"/>
  <c r="X365" i="10" l="1"/>
  <c r="Y365" i="10"/>
  <c r="AD365" i="10"/>
  <c r="AB365" i="10"/>
  <c r="AA365" i="10"/>
  <c r="AC365" i="10" s="1"/>
  <c r="AL361" i="11"/>
  <c r="AM361" i="11" s="1"/>
  <c r="AN361" i="11"/>
  <c r="AJ362" i="11"/>
  <c r="W362" i="11"/>
  <c r="Y359" i="14"/>
  <c r="AF360" i="12"/>
  <c r="AG360" i="12" s="1"/>
  <c r="AH360" i="12" s="1"/>
  <c r="V361" i="12" s="1"/>
  <c r="Z365" i="10" l="1"/>
  <c r="AE365" i="10" s="1"/>
  <c r="AF365" i="10" s="1"/>
  <c r="AG365" i="10" s="1"/>
  <c r="AH365" i="10" s="1"/>
  <c r="X362" i="11"/>
  <c r="AB362" i="11"/>
  <c r="AD362" i="11"/>
  <c r="AA362" i="11"/>
  <c r="Y362" i="11"/>
  <c r="AI360" i="12"/>
  <c r="AK360" i="12" s="1"/>
  <c r="AJ361" i="12"/>
  <c r="W361" i="12"/>
  <c r="Z358" i="14"/>
  <c r="AI365" i="10" l="1"/>
  <c r="AK365" i="10" s="1"/>
  <c r="V366" i="10"/>
  <c r="Z362" i="11"/>
  <c r="AE362" i="11" s="1"/>
  <c r="AC362" i="11"/>
  <c r="AL360" i="12"/>
  <c r="AM360" i="12" s="1"/>
  <c r="X361" i="12"/>
  <c r="AD361" i="12"/>
  <c r="AB361" i="12"/>
  <c r="Y361" i="12"/>
  <c r="Z361" i="12" s="1"/>
  <c r="AA361" i="12"/>
  <c r="AJ366" i="10" l="1"/>
  <c r="X363" i="14"/>
  <c r="W366" i="10"/>
  <c r="AL365" i="10"/>
  <c r="AM365" i="10" s="1"/>
  <c r="AN365" i="10"/>
  <c r="AF362" i="11"/>
  <c r="AG362" i="11" s="1"/>
  <c r="AH362" i="11" s="1"/>
  <c r="AC361" i="12"/>
  <c r="AE361" i="12"/>
  <c r="AB366" i="10" l="1"/>
  <c r="AD366" i="10"/>
  <c r="AA366" i="10"/>
  <c r="Y366" i="10"/>
  <c r="Z366" i="10" s="1"/>
  <c r="AE366" i="10" s="1"/>
  <c r="X366" i="10"/>
  <c r="V363" i="11"/>
  <c r="AI362" i="11"/>
  <c r="AK362" i="11" s="1"/>
  <c r="AF361" i="12"/>
  <c r="AG361" i="12" s="1"/>
  <c r="AH361" i="12" s="1"/>
  <c r="V362" i="12" s="1"/>
  <c r="AI361" i="12"/>
  <c r="AK361" i="12" s="1"/>
  <c r="AC366" i="10" l="1"/>
  <c r="AF366" i="10"/>
  <c r="AG366" i="10" s="1"/>
  <c r="AH366" i="10" s="1"/>
  <c r="AL362" i="11"/>
  <c r="AM362" i="11" s="1"/>
  <c r="AN362" i="11"/>
  <c r="W363" i="11"/>
  <c r="AJ363" i="11"/>
  <c r="Y360" i="14"/>
  <c r="AL361" i="12"/>
  <c r="AM361" i="12" s="1"/>
  <c r="AJ362" i="12"/>
  <c r="W362" i="12"/>
  <c r="Z359" i="14"/>
  <c r="V367" i="10" l="1"/>
  <c r="AI366" i="10"/>
  <c r="AK366" i="10" s="1"/>
  <c r="AA363" i="11"/>
  <c r="AB363" i="11"/>
  <c r="X363" i="11"/>
  <c r="AD363" i="11"/>
  <c r="Y363" i="11"/>
  <c r="AD362" i="12"/>
  <c r="X362" i="12"/>
  <c r="Y362" i="12"/>
  <c r="AA362" i="12"/>
  <c r="AB362" i="12"/>
  <c r="W367" i="10" l="1"/>
  <c r="AJ367" i="10"/>
  <c r="X364" i="14"/>
  <c r="AN366" i="10"/>
  <c r="AL366" i="10"/>
  <c r="AM366" i="10" s="1"/>
  <c r="AC363" i="11"/>
  <c r="Z363" i="11"/>
  <c r="AE363" i="11" s="1"/>
  <c r="AF363" i="11" s="1"/>
  <c r="AG363" i="11" s="1"/>
  <c r="AH363" i="11" s="1"/>
  <c r="AC362" i="12"/>
  <c r="Z362" i="12"/>
  <c r="AE362" i="12" s="1"/>
  <c r="AF362" i="12" s="1"/>
  <c r="AG362" i="12" s="1"/>
  <c r="AH362" i="12" s="1"/>
  <c r="V363" i="12" s="1"/>
  <c r="X367" i="10" l="1"/>
  <c r="AD367" i="10"/>
  <c r="AA367" i="10"/>
  <c r="AC367" i="10" s="1"/>
  <c r="Y367" i="10"/>
  <c r="Z367" i="10" s="1"/>
  <c r="AE367" i="10" s="1"/>
  <c r="AF367" i="10" s="1"/>
  <c r="AG367" i="10" s="1"/>
  <c r="AH367" i="10" s="1"/>
  <c r="AB367" i="10"/>
  <c r="V364" i="11"/>
  <c r="AI363" i="11"/>
  <c r="AK363" i="11" s="1"/>
  <c r="AI362" i="12"/>
  <c r="AK362" i="12" s="1"/>
  <c r="Z360" i="14"/>
  <c r="AJ363" i="12"/>
  <c r="W363" i="12"/>
  <c r="V368" i="10" l="1"/>
  <c r="AI367" i="10"/>
  <c r="AK367" i="10" s="1"/>
  <c r="AN363" i="11"/>
  <c r="AL363" i="11"/>
  <c r="AM363" i="11" s="1"/>
  <c r="AJ364" i="11"/>
  <c r="Y361" i="14"/>
  <c r="W364" i="11"/>
  <c r="AL362" i="12"/>
  <c r="AM362" i="12" s="1"/>
  <c r="AA363" i="12"/>
  <c r="X363" i="12"/>
  <c r="AD363" i="12"/>
  <c r="AB363" i="12"/>
  <c r="Y363" i="12"/>
  <c r="AJ368" i="10" l="1"/>
  <c r="W368" i="10"/>
  <c r="X365" i="14"/>
  <c r="AN367" i="10"/>
  <c r="AL367" i="10"/>
  <c r="AM367" i="10" s="1"/>
  <c r="X364" i="11"/>
  <c r="AB364" i="11"/>
  <c r="AD364" i="11"/>
  <c r="AA364" i="11"/>
  <c r="Y364" i="11"/>
  <c r="Z364" i="11" s="1"/>
  <c r="Z363" i="12"/>
  <c r="AE363" i="12" s="1"/>
  <c r="AC363" i="12"/>
  <c r="X368" i="10" l="1"/>
  <c r="AA368" i="10"/>
  <c r="AD368" i="10"/>
  <c r="AB368" i="10"/>
  <c r="Y368" i="10"/>
  <c r="Z368" i="10" s="1"/>
  <c r="AE368" i="10" s="1"/>
  <c r="AE364" i="11"/>
  <c r="AC364" i="11"/>
  <c r="AF364" i="11" s="1"/>
  <c r="AG364" i="11" s="1"/>
  <c r="AH364" i="11" s="1"/>
  <c r="AF363" i="12"/>
  <c r="AG363" i="12" s="1"/>
  <c r="AH363" i="12" s="1"/>
  <c r="V364" i="12" s="1"/>
  <c r="AC368" i="10" l="1"/>
  <c r="AF368" i="10" s="1"/>
  <c r="AG368" i="10" s="1"/>
  <c r="AH368" i="10" s="1"/>
  <c r="V365" i="11"/>
  <c r="AI364" i="11"/>
  <c r="AK364" i="11" s="1"/>
  <c r="AI363" i="12"/>
  <c r="AK363" i="12" s="1"/>
  <c r="V369" i="10" l="1"/>
  <c r="AI368" i="10"/>
  <c r="AK368" i="10" s="1"/>
  <c r="AN364" i="11"/>
  <c r="AL364" i="11"/>
  <c r="AM364" i="11" s="1"/>
  <c r="AJ365" i="11"/>
  <c r="W365" i="11"/>
  <c r="Y362" i="14"/>
  <c r="AL363" i="12"/>
  <c r="AM363" i="12" s="1"/>
  <c r="AJ364" i="12"/>
  <c r="Z361" i="14"/>
  <c r="W364" i="12"/>
  <c r="AN368" i="10" l="1"/>
  <c r="AL368" i="10"/>
  <c r="AM368" i="10" s="1"/>
  <c r="AJ369" i="10"/>
  <c r="X366" i="14"/>
  <c r="W369" i="10"/>
  <c r="AB365" i="11"/>
  <c r="Y365" i="11"/>
  <c r="AD365" i="11"/>
  <c r="X365" i="11"/>
  <c r="AA365" i="11"/>
  <c r="AC365" i="11" s="1"/>
  <c r="AB364" i="12"/>
  <c r="AD364" i="12"/>
  <c r="X364" i="12"/>
  <c r="AA364" i="12"/>
  <c r="Y364" i="12"/>
  <c r="X369" i="10" l="1"/>
  <c r="AD369" i="10"/>
  <c r="Y369" i="10"/>
  <c r="Z369" i="10" s="1"/>
  <c r="AB369" i="10"/>
  <c r="AA369" i="10"/>
  <c r="Z365" i="11"/>
  <c r="AE365" i="11" s="1"/>
  <c r="AF365" i="11" s="1"/>
  <c r="AG365" i="11" s="1"/>
  <c r="AH365" i="11" s="1"/>
  <c r="AC364" i="12"/>
  <c r="Z364" i="12"/>
  <c r="AE364" i="12" s="1"/>
  <c r="AF364" i="12" s="1"/>
  <c r="AG364" i="12" s="1"/>
  <c r="AH364" i="12" s="1"/>
  <c r="V365" i="12" s="1"/>
  <c r="AE369" i="10" l="1"/>
  <c r="AF369" i="10" s="1"/>
  <c r="AG369" i="10" s="1"/>
  <c r="AH369" i="10" s="1"/>
  <c r="AC369" i="10"/>
  <c r="V366" i="11"/>
  <c r="AI365" i="11"/>
  <c r="AK365" i="11" s="1"/>
  <c r="AI364" i="12"/>
  <c r="AK364" i="12" s="1"/>
  <c r="V370" i="10" l="1"/>
  <c r="AI369" i="10"/>
  <c r="AK369" i="10" s="1"/>
  <c r="AN365" i="11"/>
  <c r="AL365" i="11"/>
  <c r="AM365" i="11" s="1"/>
  <c r="AJ366" i="11"/>
  <c r="W366" i="11"/>
  <c r="Y363" i="14"/>
  <c r="AL364" i="12"/>
  <c r="AM364" i="12" s="1"/>
  <c r="Z362" i="14"/>
  <c r="AJ365" i="12"/>
  <c r="W365" i="12"/>
  <c r="AJ370" i="10" l="1"/>
  <c r="X367" i="14"/>
  <c r="W370" i="10"/>
  <c r="AN369" i="10"/>
  <c r="AL369" i="10"/>
  <c r="AM369" i="10" s="1"/>
  <c r="AD366" i="11"/>
  <c r="AB366" i="11"/>
  <c r="AA366" i="11"/>
  <c r="X366" i="11"/>
  <c r="Y366" i="11"/>
  <c r="X365" i="12"/>
  <c r="AA365" i="12"/>
  <c r="AB365" i="12"/>
  <c r="Y365" i="12"/>
  <c r="Z365" i="12" s="1"/>
  <c r="AE365" i="12" s="1"/>
  <c r="AD365" i="12"/>
  <c r="Y370" i="10" l="1"/>
  <c r="AB370" i="10"/>
  <c r="AD370" i="10"/>
  <c r="AE370" i="10" s="1"/>
  <c r="AA370" i="10"/>
  <c r="AC370" i="10" s="1"/>
  <c r="X370" i="10"/>
  <c r="Z370" i="10" s="1"/>
  <c r="AC366" i="11"/>
  <c r="Z366" i="11"/>
  <c r="AE366" i="11"/>
  <c r="AC365" i="12"/>
  <c r="AF365" i="12" s="1"/>
  <c r="AG365" i="12" s="1"/>
  <c r="AH365" i="12" s="1"/>
  <c r="V366" i="12" s="1"/>
  <c r="AF370" i="10" l="1"/>
  <c r="AG370" i="10" s="1"/>
  <c r="AH370" i="10" s="1"/>
  <c r="AF366" i="11"/>
  <c r="AG366" i="11" s="1"/>
  <c r="AH366" i="11" s="1"/>
  <c r="V367" i="11" s="1"/>
  <c r="AI365" i="12"/>
  <c r="AK365" i="12" s="1"/>
  <c r="V371" i="10" l="1"/>
  <c r="AI370" i="10"/>
  <c r="AK370" i="10" s="1"/>
  <c r="AI366" i="11"/>
  <c r="AK366" i="11" s="1"/>
  <c r="AL366" i="11" s="1"/>
  <c r="AM366" i="11" s="1"/>
  <c r="AN366" i="11"/>
  <c r="AJ367" i="11"/>
  <c r="Y364" i="14"/>
  <c r="W367" i="11"/>
  <c r="AL365" i="12"/>
  <c r="AM365" i="12" s="1"/>
  <c r="AJ366" i="12"/>
  <c r="W366" i="12"/>
  <c r="Z363" i="14"/>
  <c r="AN370" i="10" l="1"/>
  <c r="AL370" i="10"/>
  <c r="AM370" i="10" s="1"/>
  <c r="AJ371" i="10"/>
  <c r="X368" i="14"/>
  <c r="W371" i="10"/>
  <c r="AA367" i="11"/>
  <c r="X367" i="11"/>
  <c r="AB367" i="11"/>
  <c r="Y367" i="11"/>
  <c r="AD367" i="11"/>
  <c r="AA366" i="12"/>
  <c r="AB366" i="12"/>
  <c r="X366" i="12"/>
  <c r="AD366" i="12"/>
  <c r="Y366" i="12"/>
  <c r="AA371" i="10" l="1"/>
  <c r="AD371" i="10"/>
  <c r="AE371" i="10" s="1"/>
  <c r="AF371" i="10" s="1"/>
  <c r="AG371" i="10" s="1"/>
  <c r="AH371" i="10" s="1"/>
  <c r="AB371" i="10"/>
  <c r="AC371" i="10" s="1"/>
  <c r="Y371" i="10"/>
  <c r="Z371" i="10" s="1"/>
  <c r="X371" i="10"/>
  <c r="AC367" i="11"/>
  <c r="Z367" i="11"/>
  <c r="AE367" i="11" s="1"/>
  <c r="AF367" i="11" s="1"/>
  <c r="AG367" i="11" s="1"/>
  <c r="AH367" i="11" s="1"/>
  <c r="Z366" i="12"/>
  <c r="AE366" i="12" s="1"/>
  <c r="AC366" i="12"/>
  <c r="V372" i="10" l="1"/>
  <c r="AI371" i="10"/>
  <c r="AK371" i="10" s="1"/>
  <c r="V368" i="11"/>
  <c r="AI367" i="11"/>
  <c r="AK367" i="11" s="1"/>
  <c r="AF366" i="12"/>
  <c r="AG366" i="12" s="1"/>
  <c r="AH366" i="12" s="1"/>
  <c r="V367" i="12" s="1"/>
  <c r="AJ372" i="10" l="1"/>
  <c r="X369" i="14"/>
  <c r="W372" i="10"/>
  <c r="AN371" i="10"/>
  <c r="AL371" i="10"/>
  <c r="AM371" i="10" s="1"/>
  <c r="AL367" i="11"/>
  <c r="AM367" i="11" s="1"/>
  <c r="AN367" i="11"/>
  <c r="AJ368" i="11"/>
  <c r="Y365" i="14"/>
  <c r="W368" i="11"/>
  <c r="AI366" i="12"/>
  <c r="AK366" i="12" s="1"/>
  <c r="AB372" i="10" l="1"/>
  <c r="Y372" i="10"/>
  <c r="X372" i="10"/>
  <c r="Z372" i="10" s="1"/>
  <c r="AA372" i="10"/>
  <c r="AD372" i="10"/>
  <c r="Y368" i="11"/>
  <c r="AB368" i="11"/>
  <c r="AA368" i="11"/>
  <c r="AC368" i="11" s="1"/>
  <c r="AD368" i="11"/>
  <c r="X368" i="11"/>
  <c r="AL366" i="12"/>
  <c r="AM366" i="12" s="1"/>
  <c r="AJ367" i="12"/>
  <c r="Z364" i="14"/>
  <c r="W367" i="12"/>
  <c r="AE372" i="10" l="1"/>
  <c r="AF372" i="10" s="1"/>
  <c r="AG372" i="10" s="1"/>
  <c r="AH372" i="10" s="1"/>
  <c r="AC372" i="10"/>
  <c r="Z368" i="11"/>
  <c r="AE368" i="11" s="1"/>
  <c r="AF368" i="11" s="1"/>
  <c r="AG368" i="11" s="1"/>
  <c r="AH368" i="11" s="1"/>
  <c r="V369" i="11" s="1"/>
  <c r="AB367" i="12"/>
  <c r="X367" i="12"/>
  <c r="Y367" i="12"/>
  <c r="AD367" i="12"/>
  <c r="AA367" i="12"/>
  <c r="V373" i="10" l="1"/>
  <c r="AI372" i="10"/>
  <c r="AK372" i="10" s="1"/>
  <c r="AI368" i="11"/>
  <c r="AK368" i="11" s="1"/>
  <c r="AN368" i="11"/>
  <c r="AL368" i="11"/>
  <c r="AM368" i="11" s="1"/>
  <c r="AJ369" i="11"/>
  <c r="Y366" i="14"/>
  <c r="W369" i="11"/>
  <c r="Z367" i="12"/>
  <c r="AE367" i="12"/>
  <c r="AC367" i="12"/>
  <c r="AJ373" i="10" l="1"/>
  <c r="X370" i="14"/>
  <c r="W373" i="10"/>
  <c r="AN372" i="10"/>
  <c r="AL372" i="10"/>
  <c r="AM372" i="10" s="1"/>
  <c r="X369" i="11"/>
  <c r="Y369" i="11"/>
  <c r="Z369" i="11" s="1"/>
  <c r="AE369" i="11" s="1"/>
  <c r="AA369" i="11"/>
  <c r="AB369" i="11"/>
  <c r="AD369" i="11"/>
  <c r="AF367" i="12"/>
  <c r="AG367" i="12" s="1"/>
  <c r="AH367" i="12" s="1"/>
  <c r="V368" i="12" s="1"/>
  <c r="X373" i="10" l="1"/>
  <c r="AD373" i="10"/>
  <c r="AB373" i="10"/>
  <c r="AA373" i="10"/>
  <c r="AC373" i="10" s="1"/>
  <c r="Y373" i="10"/>
  <c r="Z373" i="10" s="1"/>
  <c r="AE373" i="10" s="1"/>
  <c r="AF373" i="10" s="1"/>
  <c r="AG373" i="10" s="1"/>
  <c r="AH373" i="10" s="1"/>
  <c r="AC369" i="11"/>
  <c r="AF369" i="11" s="1"/>
  <c r="AG369" i="11" s="1"/>
  <c r="AH369" i="11" s="1"/>
  <c r="AI367" i="12"/>
  <c r="AK367" i="12" s="1"/>
  <c r="AJ368" i="12"/>
  <c r="W368" i="12"/>
  <c r="Z365" i="14"/>
  <c r="V374" i="10" l="1"/>
  <c r="AI373" i="10"/>
  <c r="AK373" i="10" s="1"/>
  <c r="AI369" i="11"/>
  <c r="AK369" i="11" s="1"/>
  <c r="AL369" i="11" s="1"/>
  <c r="AM369" i="11" s="1"/>
  <c r="V370" i="11"/>
  <c r="Y367" i="14" s="1"/>
  <c r="AJ370" i="11"/>
  <c r="W370" i="11"/>
  <c r="AL367" i="12"/>
  <c r="AM367" i="12" s="1"/>
  <c r="X368" i="12"/>
  <c r="AD368" i="12"/>
  <c r="AA368" i="12"/>
  <c r="Y368" i="12"/>
  <c r="AB368" i="12"/>
  <c r="AL373" i="10" l="1"/>
  <c r="AM373" i="10" s="1"/>
  <c r="AN373" i="10"/>
  <c r="AJ374" i="10"/>
  <c r="W374" i="10"/>
  <c r="X371" i="14"/>
  <c r="AN369" i="11"/>
  <c r="AD370" i="11"/>
  <c r="X370" i="11"/>
  <c r="AA370" i="11"/>
  <c r="AC370" i="11" s="1"/>
  <c r="Y370" i="11"/>
  <c r="AB370" i="11"/>
  <c r="Z368" i="12"/>
  <c r="AE368" i="12" s="1"/>
  <c r="AC368" i="12"/>
  <c r="AF368" i="12" s="1"/>
  <c r="AG368" i="12" s="1"/>
  <c r="AH368" i="12" s="1"/>
  <c r="V369" i="12" s="1"/>
  <c r="AD374" i="10" l="1"/>
  <c r="Y374" i="10"/>
  <c r="X374" i="10"/>
  <c r="AA374" i="10"/>
  <c r="AC374" i="10" s="1"/>
  <c r="AB374" i="10"/>
  <c r="AE370" i="11"/>
  <c r="AF370" i="11" s="1"/>
  <c r="AG370" i="11" s="1"/>
  <c r="AH370" i="11" s="1"/>
  <c r="Z370" i="11"/>
  <c r="AI368" i="12"/>
  <c r="AK368" i="12" s="1"/>
  <c r="AE374" i="10" l="1"/>
  <c r="AF374" i="10" s="1"/>
  <c r="AG374" i="10" s="1"/>
  <c r="AH374" i="10" s="1"/>
  <c r="Z374" i="10"/>
  <c r="V371" i="11"/>
  <c r="AI370" i="11"/>
  <c r="AK370" i="11" s="1"/>
  <c r="AL368" i="12"/>
  <c r="AM368" i="12" s="1"/>
  <c r="AJ369" i="12"/>
  <c r="W369" i="12"/>
  <c r="Z366" i="14"/>
  <c r="V375" i="10" l="1"/>
  <c r="AI374" i="10"/>
  <c r="AK374" i="10" s="1"/>
  <c r="AL370" i="11"/>
  <c r="AM370" i="11" s="1"/>
  <c r="AN370" i="11"/>
  <c r="AJ371" i="11"/>
  <c r="W371" i="11"/>
  <c r="Y368" i="14"/>
  <c r="AB369" i="12"/>
  <c r="AA369" i="12"/>
  <c r="X369" i="12"/>
  <c r="AD369" i="12"/>
  <c r="Y369" i="12"/>
  <c r="AL374" i="10" l="1"/>
  <c r="AM374" i="10" s="1"/>
  <c r="AN374" i="10"/>
  <c r="AJ375" i="10"/>
  <c r="W375" i="10"/>
  <c r="X372" i="14"/>
  <c r="X371" i="11"/>
  <c r="AA371" i="11"/>
  <c r="AD371" i="11"/>
  <c r="Y371" i="11"/>
  <c r="Z371" i="11" s="1"/>
  <c r="AB371" i="11"/>
  <c r="AC369" i="12"/>
  <c r="Z369" i="12"/>
  <c r="AE369" i="12" s="1"/>
  <c r="AF369" i="12" s="1"/>
  <c r="AG369" i="12" s="1"/>
  <c r="AH369" i="12" s="1"/>
  <c r="V370" i="12" s="1"/>
  <c r="AD375" i="10" l="1"/>
  <c r="Y375" i="10"/>
  <c r="X375" i="10"/>
  <c r="AB375" i="10"/>
  <c r="AA375" i="10"/>
  <c r="AC371" i="11"/>
  <c r="AE371" i="11"/>
  <c r="AF371" i="11" s="1"/>
  <c r="AG371" i="11" s="1"/>
  <c r="AH371" i="11" s="1"/>
  <c r="AI369" i="12"/>
  <c r="AK369" i="12" s="1"/>
  <c r="Z375" i="10" l="1"/>
  <c r="AC375" i="10"/>
  <c r="AE375" i="10"/>
  <c r="AF375" i="10" s="1"/>
  <c r="AG375" i="10" s="1"/>
  <c r="AH375" i="10" s="1"/>
  <c r="AI371" i="11"/>
  <c r="AK371" i="11" s="1"/>
  <c r="V372" i="11"/>
  <c r="AL369" i="12"/>
  <c r="AM369" i="12" s="1"/>
  <c r="AJ370" i="12"/>
  <c r="W370" i="12"/>
  <c r="Z367" i="14"/>
  <c r="V376" i="10" l="1"/>
  <c r="AI375" i="10"/>
  <c r="AK375" i="10" s="1"/>
  <c r="AJ372" i="11"/>
  <c r="Y369" i="14"/>
  <c r="W372" i="11"/>
  <c r="AL371" i="11"/>
  <c r="AM371" i="11" s="1"/>
  <c r="AN371" i="11"/>
  <c r="Y370" i="12"/>
  <c r="AA370" i="12"/>
  <c r="AD370" i="12"/>
  <c r="AB370" i="12"/>
  <c r="X370" i="12"/>
  <c r="AN375" i="10" l="1"/>
  <c r="AL375" i="10"/>
  <c r="AM375" i="10" s="1"/>
  <c r="W376" i="10"/>
  <c r="AJ376" i="10"/>
  <c r="X373" i="14"/>
  <c r="AD372" i="11"/>
  <c r="Y372" i="11"/>
  <c r="X372" i="11"/>
  <c r="AA372" i="11"/>
  <c r="AC372" i="11" s="1"/>
  <c r="AB372" i="11"/>
  <c r="AC370" i="12"/>
  <c r="Z370" i="12"/>
  <c r="AE370" i="12" s="1"/>
  <c r="Y376" i="10" l="1"/>
  <c r="Z376" i="10" s="1"/>
  <c r="X376" i="10"/>
  <c r="AB376" i="10"/>
  <c r="AD376" i="10"/>
  <c r="AA376" i="10"/>
  <c r="AC376" i="10" s="1"/>
  <c r="Z372" i="11"/>
  <c r="AE372" i="11" s="1"/>
  <c r="AF372" i="11" s="1"/>
  <c r="AG372" i="11" s="1"/>
  <c r="AH372" i="11" s="1"/>
  <c r="AF370" i="12"/>
  <c r="AG370" i="12" s="1"/>
  <c r="AH370" i="12" s="1"/>
  <c r="V371" i="12" s="1"/>
  <c r="AE376" i="10" l="1"/>
  <c r="AF376" i="10" s="1"/>
  <c r="AG376" i="10" s="1"/>
  <c r="AH376" i="10" s="1"/>
  <c r="V373" i="11"/>
  <c r="AI372" i="11"/>
  <c r="AK372" i="11" s="1"/>
  <c r="AI370" i="12"/>
  <c r="AK370" i="12" s="1"/>
  <c r="AJ371" i="12"/>
  <c r="Z368" i="14"/>
  <c r="W371" i="12"/>
  <c r="V377" i="10" l="1"/>
  <c r="AI376" i="10"/>
  <c r="AK376" i="10" s="1"/>
  <c r="AN372" i="11"/>
  <c r="AL372" i="11"/>
  <c r="AM372" i="11" s="1"/>
  <c r="AJ373" i="11"/>
  <c r="Y370" i="14"/>
  <c r="W373" i="11"/>
  <c r="AL370" i="12"/>
  <c r="AM370" i="12" s="1"/>
  <c r="AA371" i="12"/>
  <c r="AD371" i="12"/>
  <c r="AB371" i="12"/>
  <c r="Y371" i="12"/>
  <c r="X371" i="12"/>
  <c r="AN376" i="10" l="1"/>
  <c r="AL376" i="10"/>
  <c r="AM376" i="10" s="1"/>
  <c r="AJ377" i="10"/>
  <c r="W377" i="10"/>
  <c r="X374" i="14"/>
  <c r="X373" i="11"/>
  <c r="AA373" i="11"/>
  <c r="AD373" i="11"/>
  <c r="Y373" i="11"/>
  <c r="Z373" i="11" s="1"/>
  <c r="AB373" i="11"/>
  <c r="AC371" i="12"/>
  <c r="Z371" i="12"/>
  <c r="AE371" i="12" s="1"/>
  <c r="X377" i="10" l="1"/>
  <c r="AB377" i="10"/>
  <c r="Y377" i="10"/>
  <c r="Z377" i="10" s="1"/>
  <c r="AE377" i="10" s="1"/>
  <c r="AD377" i="10"/>
  <c r="AA377" i="10"/>
  <c r="AC373" i="11"/>
  <c r="AE373" i="11"/>
  <c r="AF373" i="11" s="1"/>
  <c r="AG373" i="11" s="1"/>
  <c r="AH373" i="11" s="1"/>
  <c r="AF371" i="12"/>
  <c r="AG371" i="12" s="1"/>
  <c r="AH371" i="12" s="1"/>
  <c r="V372" i="12" s="1"/>
  <c r="AF377" i="10" l="1"/>
  <c r="AG377" i="10" s="1"/>
  <c r="AH377" i="10" s="1"/>
  <c r="AC377" i="10"/>
  <c r="V374" i="11"/>
  <c r="AI373" i="11"/>
  <c r="AK373" i="11" s="1"/>
  <c r="AI371" i="12"/>
  <c r="AK371" i="12" s="1"/>
  <c r="V378" i="10" l="1"/>
  <c r="AI377" i="10"/>
  <c r="AK377" i="10" s="1"/>
  <c r="AL373" i="11"/>
  <c r="AM373" i="11" s="1"/>
  <c r="AN373" i="11"/>
  <c r="Y371" i="14"/>
  <c r="AJ374" i="11"/>
  <c r="W374" i="11"/>
  <c r="AL371" i="12"/>
  <c r="AM371" i="12" s="1"/>
  <c r="AJ372" i="12"/>
  <c r="W372" i="12"/>
  <c r="Z369" i="14"/>
  <c r="AN377" i="10" l="1"/>
  <c r="AL377" i="10"/>
  <c r="AM377" i="10" s="1"/>
  <c r="AJ378" i="10"/>
  <c r="W378" i="10"/>
  <c r="X375" i="14"/>
  <c r="AA374" i="11"/>
  <c r="AB374" i="11"/>
  <c r="X374" i="11"/>
  <c r="Y374" i="11"/>
  <c r="Z374" i="11" s="1"/>
  <c r="AE374" i="11" s="1"/>
  <c r="AD374" i="11"/>
  <c r="Y372" i="12"/>
  <c r="X372" i="12"/>
  <c r="AD372" i="12"/>
  <c r="AA372" i="12"/>
  <c r="AB372" i="12"/>
  <c r="AA378" i="10" l="1"/>
  <c r="X378" i="10"/>
  <c r="Y378" i="10"/>
  <c r="Z378" i="10" s="1"/>
  <c r="AE378" i="10" s="1"/>
  <c r="AD378" i="10"/>
  <c r="AB378" i="10"/>
  <c r="AC374" i="11"/>
  <c r="AF374" i="11" s="1"/>
  <c r="AG374" i="11" s="1"/>
  <c r="AH374" i="11" s="1"/>
  <c r="AC372" i="12"/>
  <c r="Z372" i="12"/>
  <c r="AE372" i="12" s="1"/>
  <c r="AF378" i="10" l="1"/>
  <c r="AG378" i="10" s="1"/>
  <c r="AH378" i="10" s="1"/>
  <c r="AC378" i="10"/>
  <c r="V375" i="11"/>
  <c r="AI374" i="11"/>
  <c r="AK374" i="11" s="1"/>
  <c r="AF372" i="12"/>
  <c r="AG372" i="12" s="1"/>
  <c r="AH372" i="12" s="1"/>
  <c r="V373" i="12" s="1"/>
  <c r="AI372" i="12"/>
  <c r="AK372" i="12" s="1"/>
  <c r="AI378" i="10" l="1"/>
  <c r="AK378" i="10" s="1"/>
  <c r="V379" i="10"/>
  <c r="AL374" i="11"/>
  <c r="AM374" i="11" s="1"/>
  <c r="AN374" i="11"/>
  <c r="AJ375" i="11"/>
  <c r="Y372" i="14"/>
  <c r="W375" i="11"/>
  <c r="AL372" i="12"/>
  <c r="AM372" i="12" s="1"/>
  <c r="AJ373" i="12"/>
  <c r="Z370" i="14"/>
  <c r="W373" i="12"/>
  <c r="W379" i="10" l="1"/>
  <c r="AJ379" i="10"/>
  <c r="X376" i="14"/>
  <c r="AL378" i="10"/>
  <c r="AM378" i="10" s="1"/>
  <c r="AN378" i="10"/>
  <c r="AB375" i="11"/>
  <c r="AD375" i="11"/>
  <c r="X375" i="11"/>
  <c r="Y375" i="11"/>
  <c r="AA375" i="11"/>
  <c r="AD373" i="12"/>
  <c r="X373" i="12"/>
  <c r="Y373" i="12"/>
  <c r="AB373" i="12"/>
  <c r="AA373" i="12"/>
  <c r="AA379" i="10" l="1"/>
  <c r="Y379" i="10"/>
  <c r="AD379" i="10"/>
  <c r="X379" i="10"/>
  <c r="AB379" i="10"/>
  <c r="AC375" i="11"/>
  <c r="Z375" i="11"/>
  <c r="AE375" i="11" s="1"/>
  <c r="AF375" i="11" s="1"/>
  <c r="AG375" i="11" s="1"/>
  <c r="AH375" i="11" s="1"/>
  <c r="Z373" i="12"/>
  <c r="AE373" i="12" s="1"/>
  <c r="AC373" i="12"/>
  <c r="AF373" i="12" s="1"/>
  <c r="AG373" i="12" s="1"/>
  <c r="AH373" i="12" s="1"/>
  <c r="V374" i="12" s="1"/>
  <c r="Z379" i="10" l="1"/>
  <c r="AE379" i="10" s="1"/>
  <c r="AF379" i="10" s="1"/>
  <c r="AG379" i="10" s="1"/>
  <c r="AH379" i="10" s="1"/>
  <c r="AC379" i="10"/>
  <c r="V376" i="11"/>
  <c r="AI375" i="11"/>
  <c r="AK375" i="11" s="1"/>
  <c r="AI373" i="12"/>
  <c r="AK373" i="12" s="1"/>
  <c r="V380" i="10" l="1"/>
  <c r="AI379" i="10"/>
  <c r="AK379" i="10" s="1"/>
  <c r="AN375" i="11"/>
  <c r="AL375" i="11"/>
  <c r="AM375" i="11" s="1"/>
  <c r="AJ376" i="11"/>
  <c r="Y373" i="14"/>
  <c r="W376" i="11"/>
  <c r="AL373" i="12"/>
  <c r="AM373" i="12" s="1"/>
  <c r="W374" i="12"/>
  <c r="AJ374" i="12"/>
  <c r="Z371" i="14"/>
  <c r="AJ380" i="10" l="1"/>
  <c r="W380" i="10"/>
  <c r="X377" i="14"/>
  <c r="AL379" i="10"/>
  <c r="AM379" i="10" s="1"/>
  <c r="AN379" i="10"/>
  <c r="AD376" i="11"/>
  <c r="AA376" i="11"/>
  <c r="AB376" i="11"/>
  <c r="Y376" i="11"/>
  <c r="X376" i="11"/>
  <c r="AB374" i="12"/>
  <c r="AA374" i="12"/>
  <c r="Y374" i="12"/>
  <c r="X374" i="12"/>
  <c r="AD374" i="12"/>
  <c r="AB380" i="10" l="1"/>
  <c r="AD380" i="10"/>
  <c r="AA380" i="10"/>
  <c r="AC380" i="10" s="1"/>
  <c r="X380" i="10"/>
  <c r="Y380" i="10"/>
  <c r="AC376" i="11"/>
  <c r="Z376" i="11"/>
  <c r="AE376" i="11" s="1"/>
  <c r="Z374" i="12"/>
  <c r="AE374" i="12" s="1"/>
  <c r="AC374" i="12"/>
  <c r="AF374" i="12" s="1"/>
  <c r="AG374" i="12" s="1"/>
  <c r="AH374" i="12" s="1"/>
  <c r="V375" i="12" s="1"/>
  <c r="Z380" i="10" l="1"/>
  <c r="AE380" i="10" s="1"/>
  <c r="AF380" i="10" s="1"/>
  <c r="AG380" i="10" s="1"/>
  <c r="AH380" i="10" s="1"/>
  <c r="AF376" i="11"/>
  <c r="AG376" i="11" s="1"/>
  <c r="AH376" i="11" s="1"/>
  <c r="V377" i="11" s="1"/>
  <c r="AI374" i="12"/>
  <c r="AK374" i="12" s="1"/>
  <c r="V381" i="10" l="1"/>
  <c r="AI380" i="10"/>
  <c r="AK380" i="10" s="1"/>
  <c r="AI376" i="11"/>
  <c r="AK376" i="11" s="1"/>
  <c r="AN376" i="11" s="1"/>
  <c r="AL376" i="11"/>
  <c r="AM376" i="11" s="1"/>
  <c r="AJ377" i="11"/>
  <c r="W377" i="11"/>
  <c r="Y374" i="14"/>
  <c r="AL374" i="12"/>
  <c r="AM374" i="12" s="1"/>
  <c r="AJ375" i="12"/>
  <c r="Z372" i="14"/>
  <c r="W375" i="12"/>
  <c r="X378" i="14" l="1"/>
  <c r="AJ381" i="10"/>
  <c r="W381" i="10"/>
  <c r="AN380" i="10"/>
  <c r="AL380" i="10"/>
  <c r="AM380" i="10" s="1"/>
  <c r="Y377" i="11"/>
  <c r="AA377" i="11"/>
  <c r="AB377" i="11"/>
  <c r="AD377" i="11"/>
  <c r="X377" i="11"/>
  <c r="AD375" i="12"/>
  <c r="Y375" i="12"/>
  <c r="AA375" i="12"/>
  <c r="X375" i="12"/>
  <c r="AB375" i="12"/>
  <c r="X381" i="10" l="1"/>
  <c r="AD381" i="10"/>
  <c r="AA381" i="10"/>
  <c r="Y381" i="10"/>
  <c r="AB381" i="10"/>
  <c r="AC377" i="11"/>
  <c r="Z377" i="11"/>
  <c r="AE377" i="11"/>
  <c r="AF377" i="11" s="1"/>
  <c r="AG377" i="11" s="1"/>
  <c r="AH377" i="11" s="1"/>
  <c r="AC375" i="12"/>
  <c r="Z375" i="12"/>
  <c r="AE375" i="12" s="1"/>
  <c r="Z381" i="10" l="1"/>
  <c r="AE381" i="10" s="1"/>
  <c r="AF381" i="10" s="1"/>
  <c r="AG381" i="10" s="1"/>
  <c r="AH381" i="10" s="1"/>
  <c r="AC381" i="10"/>
  <c r="V378" i="11"/>
  <c r="AI377" i="11"/>
  <c r="AK377" i="11" s="1"/>
  <c r="AF375" i="12"/>
  <c r="AG375" i="12" s="1"/>
  <c r="AH375" i="12" s="1"/>
  <c r="V376" i="12" s="1"/>
  <c r="V382" i="10" l="1"/>
  <c r="AI381" i="10"/>
  <c r="AK381" i="10" s="1"/>
  <c r="AL377" i="11"/>
  <c r="AM377" i="11" s="1"/>
  <c r="AN377" i="11"/>
  <c r="AJ378" i="11"/>
  <c r="Y375" i="14"/>
  <c r="W378" i="11"/>
  <c r="AI375" i="12"/>
  <c r="AK375" i="12" s="1"/>
  <c r="AJ376" i="12"/>
  <c r="Z373" i="14"/>
  <c r="W376" i="12"/>
  <c r="AN381" i="10" l="1"/>
  <c r="AL381" i="10"/>
  <c r="AM381" i="10" s="1"/>
  <c r="AJ382" i="10"/>
  <c r="W382" i="10"/>
  <c r="X379" i="14"/>
  <c r="AB378" i="11"/>
  <c r="Y378" i="11"/>
  <c r="X378" i="11"/>
  <c r="AD378" i="11"/>
  <c r="AA378" i="11"/>
  <c r="AL375" i="12"/>
  <c r="AM375" i="12" s="1"/>
  <c r="AD376" i="12"/>
  <c r="AA376" i="12"/>
  <c r="AB376" i="12"/>
  <c r="Y376" i="12"/>
  <c r="Z376" i="12" s="1"/>
  <c r="AE376" i="12" s="1"/>
  <c r="X376" i="12"/>
  <c r="AD382" i="10" l="1"/>
  <c r="AB382" i="10"/>
  <c r="AA382" i="10"/>
  <c r="AC382" i="10" s="1"/>
  <c r="X382" i="10"/>
  <c r="Y382" i="10"/>
  <c r="Z382" i="10" s="1"/>
  <c r="Z378" i="11"/>
  <c r="AE378" i="11" s="1"/>
  <c r="AC378" i="11"/>
  <c r="AC376" i="12"/>
  <c r="AF376" i="12" s="1"/>
  <c r="AG376" i="12" s="1"/>
  <c r="AH376" i="12" s="1"/>
  <c r="V377" i="12" s="1"/>
  <c r="AE382" i="10" l="1"/>
  <c r="AF382" i="10" s="1"/>
  <c r="AG382" i="10" s="1"/>
  <c r="AH382" i="10" s="1"/>
  <c r="AF378" i="11"/>
  <c r="AG378" i="11" s="1"/>
  <c r="AH378" i="11" s="1"/>
  <c r="V379" i="11"/>
  <c r="AI378" i="11"/>
  <c r="AK378" i="11" s="1"/>
  <c r="AI376" i="12"/>
  <c r="AK376" i="12" s="1"/>
  <c r="V383" i="10" l="1"/>
  <c r="AI382" i="10"/>
  <c r="AK382" i="10" s="1"/>
  <c r="AL378" i="11"/>
  <c r="AM378" i="11" s="1"/>
  <c r="AN378" i="11"/>
  <c r="W379" i="11"/>
  <c r="AJ379" i="11"/>
  <c r="Y376" i="14"/>
  <c r="AL376" i="12"/>
  <c r="AM376" i="12" s="1"/>
  <c r="AJ377" i="12"/>
  <c r="W377" i="12"/>
  <c r="Z374" i="14"/>
  <c r="AL382" i="10" l="1"/>
  <c r="AM382" i="10" s="1"/>
  <c r="AN382" i="10"/>
  <c r="AJ383" i="10"/>
  <c r="X380" i="14"/>
  <c r="W383" i="10"/>
  <c r="AB379" i="11"/>
  <c r="X379" i="11"/>
  <c r="AA379" i="11"/>
  <c r="AC379" i="11" s="1"/>
  <c r="AD379" i="11"/>
  <c r="Y379" i="11"/>
  <c r="X377" i="12"/>
  <c r="AA377" i="12"/>
  <c r="AB377" i="12"/>
  <c r="AD377" i="12"/>
  <c r="Y377" i="12"/>
  <c r="Z377" i="12" s="1"/>
  <c r="AD383" i="10" l="1"/>
  <c r="X383" i="10"/>
  <c r="AA383" i="10"/>
  <c r="AC383" i="10" s="1"/>
  <c r="Y383" i="10"/>
  <c r="Z383" i="10" s="1"/>
  <c r="AE383" i="10" s="1"/>
  <c r="AB383" i="10"/>
  <c r="Z379" i="11"/>
  <c r="AE379" i="11"/>
  <c r="AF379" i="11" s="1"/>
  <c r="AG379" i="11" s="1"/>
  <c r="AH379" i="11" s="1"/>
  <c r="AC377" i="12"/>
  <c r="AE377" i="12"/>
  <c r="AF383" i="10" l="1"/>
  <c r="AG383" i="10" s="1"/>
  <c r="AH383" i="10" s="1"/>
  <c r="V380" i="11"/>
  <c r="AI379" i="11"/>
  <c r="AK379" i="11" s="1"/>
  <c r="AF377" i="12"/>
  <c r="AG377" i="12" s="1"/>
  <c r="AH377" i="12" s="1"/>
  <c r="V378" i="12" s="1"/>
  <c r="V384" i="10" l="1"/>
  <c r="AI383" i="10"/>
  <c r="AK383" i="10" s="1"/>
  <c r="AL379" i="11"/>
  <c r="AM379" i="11" s="1"/>
  <c r="AN379" i="11"/>
  <c r="AJ380" i="11"/>
  <c r="Y377" i="14"/>
  <c r="W380" i="11"/>
  <c r="AI377" i="12"/>
  <c r="AK377" i="12" s="1"/>
  <c r="W378" i="12"/>
  <c r="AJ378" i="12"/>
  <c r="Z375" i="14"/>
  <c r="AN383" i="10" l="1"/>
  <c r="AL383" i="10"/>
  <c r="AM383" i="10" s="1"/>
  <c r="W384" i="10"/>
  <c r="AJ384" i="10"/>
  <c r="X381" i="14"/>
  <c r="Y380" i="11"/>
  <c r="X380" i="11"/>
  <c r="AB380" i="11"/>
  <c r="AA380" i="11"/>
  <c r="AD380" i="11"/>
  <c r="AL377" i="12"/>
  <c r="AM377" i="12" s="1"/>
  <c r="X378" i="12"/>
  <c r="AD378" i="12"/>
  <c r="Y378" i="12"/>
  <c r="AB378" i="12"/>
  <c r="AA378" i="12"/>
  <c r="AA384" i="10" l="1"/>
  <c r="X384" i="10"/>
  <c r="AD384" i="10"/>
  <c r="AB384" i="10"/>
  <c r="Y384" i="10"/>
  <c r="Z384" i="10" s="1"/>
  <c r="AE384" i="10" s="1"/>
  <c r="Z380" i="11"/>
  <c r="AE380" i="11" s="1"/>
  <c r="AF380" i="11" s="1"/>
  <c r="AG380" i="11" s="1"/>
  <c r="AH380" i="11" s="1"/>
  <c r="AC380" i="11"/>
  <c r="Z378" i="12"/>
  <c r="AE378" i="12" s="1"/>
  <c r="AC378" i="12"/>
  <c r="AF378" i="12" s="1"/>
  <c r="AG378" i="12" s="1"/>
  <c r="AH378" i="12" s="1"/>
  <c r="V379" i="12" s="1"/>
  <c r="AC384" i="10" l="1"/>
  <c r="AF384" i="10"/>
  <c r="AG384" i="10" s="1"/>
  <c r="AH384" i="10" s="1"/>
  <c r="V381" i="11"/>
  <c r="AI380" i="11"/>
  <c r="AK380" i="11" s="1"/>
  <c r="AI378" i="12"/>
  <c r="AK378" i="12" s="1"/>
  <c r="AI384" i="10" l="1"/>
  <c r="AK384" i="10" s="1"/>
  <c r="V385" i="10"/>
  <c r="AN380" i="11"/>
  <c r="AL380" i="11"/>
  <c r="AM380" i="11" s="1"/>
  <c r="W381" i="11"/>
  <c r="AJ381" i="11"/>
  <c r="Y378" i="14"/>
  <c r="AL378" i="12"/>
  <c r="AM378" i="12" s="1"/>
  <c r="AJ379" i="12"/>
  <c r="W379" i="12"/>
  <c r="Z376" i="14"/>
  <c r="X382" i="14" l="1"/>
  <c r="AJ385" i="10"/>
  <c r="W385" i="10"/>
  <c r="AN384" i="10"/>
  <c r="AL384" i="10"/>
  <c r="AM384" i="10" s="1"/>
  <c r="Y381" i="11"/>
  <c r="AA381" i="11"/>
  <c r="X381" i="11"/>
  <c r="AB381" i="11"/>
  <c r="AD381" i="11"/>
  <c r="AD379" i="12"/>
  <c r="X379" i="12"/>
  <c r="Y379" i="12"/>
  <c r="AB379" i="12"/>
  <c r="AA379" i="12"/>
  <c r="AB385" i="10" l="1"/>
  <c r="AD385" i="10"/>
  <c r="X385" i="10"/>
  <c r="AA385" i="10"/>
  <c r="Y385" i="10"/>
  <c r="Z385" i="10" s="1"/>
  <c r="AE385" i="10" s="1"/>
  <c r="AC381" i="11"/>
  <c r="Z381" i="11"/>
  <c r="AE381" i="11" s="1"/>
  <c r="AF381" i="11" s="1"/>
  <c r="AG381" i="11" s="1"/>
  <c r="AH381" i="11" s="1"/>
  <c r="AC379" i="12"/>
  <c r="Z379" i="12"/>
  <c r="AE379" i="12" s="1"/>
  <c r="AC385" i="10" l="1"/>
  <c r="AF385" i="10" s="1"/>
  <c r="AG385" i="10" s="1"/>
  <c r="AH385" i="10" s="1"/>
  <c r="AI381" i="11"/>
  <c r="AK381" i="11" s="1"/>
  <c r="V382" i="11"/>
  <c r="AF379" i="12"/>
  <c r="AG379" i="12" s="1"/>
  <c r="AH379" i="12" s="1"/>
  <c r="V380" i="12" s="1"/>
  <c r="V386" i="10" l="1"/>
  <c r="AI385" i="10"/>
  <c r="AK385" i="10" s="1"/>
  <c r="AJ382" i="11"/>
  <c r="W382" i="11"/>
  <c r="Y379" i="14"/>
  <c r="AN381" i="11"/>
  <c r="AL381" i="11"/>
  <c r="AM381" i="11" s="1"/>
  <c r="AI379" i="12"/>
  <c r="AK379" i="12" s="1"/>
  <c r="AJ380" i="12"/>
  <c r="W380" i="12"/>
  <c r="Z377" i="14"/>
  <c r="AL385" i="10" l="1"/>
  <c r="AM385" i="10" s="1"/>
  <c r="AN385" i="10"/>
  <c r="AJ386" i="10"/>
  <c r="W386" i="10"/>
  <c r="X383" i="14"/>
  <c r="AB382" i="11"/>
  <c r="Y382" i="11"/>
  <c r="AD382" i="11"/>
  <c r="X382" i="11"/>
  <c r="AA382" i="11"/>
  <c r="AL379" i="12"/>
  <c r="AM379" i="12" s="1"/>
  <c r="AB380" i="12"/>
  <c r="X380" i="12"/>
  <c r="AA380" i="12"/>
  <c r="Y380" i="12"/>
  <c r="AD380" i="12"/>
  <c r="AA386" i="10" l="1"/>
  <c r="X386" i="10"/>
  <c r="AB386" i="10"/>
  <c r="AD386" i="10"/>
  <c r="Y386" i="10"/>
  <c r="Z386" i="10" s="1"/>
  <c r="AE386" i="10" s="1"/>
  <c r="Z382" i="11"/>
  <c r="AE382" i="11" s="1"/>
  <c r="AF382" i="11" s="1"/>
  <c r="AG382" i="11" s="1"/>
  <c r="AH382" i="11" s="1"/>
  <c r="AC382" i="11"/>
  <c r="Z380" i="12"/>
  <c r="AE380" i="12" s="1"/>
  <c r="AC380" i="12"/>
  <c r="AF380" i="12" s="1"/>
  <c r="AG380" i="12" s="1"/>
  <c r="AH380" i="12" s="1"/>
  <c r="V381" i="12" s="1"/>
  <c r="AC386" i="10" l="1"/>
  <c r="AF386" i="10" s="1"/>
  <c r="AG386" i="10" s="1"/>
  <c r="AH386" i="10" s="1"/>
  <c r="V383" i="11"/>
  <c r="AI382" i="11"/>
  <c r="AK382" i="11" s="1"/>
  <c r="AI380" i="12"/>
  <c r="AK380" i="12" s="1"/>
  <c r="V387" i="10" l="1"/>
  <c r="AI386" i="10"/>
  <c r="AK386" i="10" s="1"/>
  <c r="AL382" i="11"/>
  <c r="AM382" i="11" s="1"/>
  <c r="AN382" i="11"/>
  <c r="AJ383" i="11"/>
  <c r="W383" i="11"/>
  <c r="Y380" i="14"/>
  <c r="AL380" i="12"/>
  <c r="AM380" i="12" s="1"/>
  <c r="W381" i="12"/>
  <c r="AJ381" i="12"/>
  <c r="Z378" i="14"/>
  <c r="AJ387" i="10" l="1"/>
  <c r="W387" i="10"/>
  <c r="X384" i="14"/>
  <c r="AL386" i="10"/>
  <c r="AM386" i="10" s="1"/>
  <c r="AN386" i="10"/>
  <c r="Y383" i="11"/>
  <c r="AB383" i="11"/>
  <c r="X383" i="11"/>
  <c r="AA383" i="11"/>
  <c r="AD383" i="11"/>
  <c r="AB381" i="12"/>
  <c r="X381" i="12"/>
  <c r="Y381" i="12"/>
  <c r="Z381" i="12" s="1"/>
  <c r="AA381" i="12"/>
  <c r="AD381" i="12"/>
  <c r="AA387" i="10" l="1"/>
  <c r="X387" i="10"/>
  <c r="AD387" i="10"/>
  <c r="AB387" i="10"/>
  <c r="Y387" i="10"/>
  <c r="Z387" i="10" s="1"/>
  <c r="Z383" i="11"/>
  <c r="AE383" i="11" s="1"/>
  <c r="AC383" i="11"/>
  <c r="AE381" i="12"/>
  <c r="AC381" i="12"/>
  <c r="AE387" i="10" l="1"/>
  <c r="AF387" i="10" s="1"/>
  <c r="AG387" i="10" s="1"/>
  <c r="AH387" i="10" s="1"/>
  <c r="AC387" i="10"/>
  <c r="AF383" i="11"/>
  <c r="AG383" i="11" s="1"/>
  <c r="AH383" i="11" s="1"/>
  <c r="AF381" i="12"/>
  <c r="AG381" i="12" s="1"/>
  <c r="AH381" i="12" s="1"/>
  <c r="V382" i="12" s="1"/>
  <c r="V388" i="10" l="1"/>
  <c r="AI387" i="10"/>
  <c r="AK387" i="10" s="1"/>
  <c r="V384" i="11"/>
  <c r="AI383" i="11"/>
  <c r="AK383" i="11" s="1"/>
  <c r="AI381" i="12"/>
  <c r="AK381" i="12" s="1"/>
  <c r="AJ382" i="12"/>
  <c r="Z379" i="14"/>
  <c r="W382" i="12"/>
  <c r="W388" i="10" l="1"/>
  <c r="AJ388" i="10"/>
  <c r="X385" i="14"/>
  <c r="AN387" i="10"/>
  <c r="AL387" i="10"/>
  <c r="AM387" i="10" s="1"/>
  <c r="AL383" i="11"/>
  <c r="AM383" i="11" s="1"/>
  <c r="AN383" i="11"/>
  <c r="AJ384" i="11"/>
  <c r="W384" i="11"/>
  <c r="Y381" i="14"/>
  <c r="AL381" i="12"/>
  <c r="AM381" i="12" s="1"/>
  <c r="AD382" i="12"/>
  <c r="Y382" i="12"/>
  <c r="AB382" i="12"/>
  <c r="X382" i="12"/>
  <c r="AA382" i="12"/>
  <c r="AD388" i="10" l="1"/>
  <c r="AB388" i="10"/>
  <c r="X388" i="10"/>
  <c r="AA388" i="10"/>
  <c r="Y388" i="10"/>
  <c r="X384" i="11"/>
  <c r="AD384" i="11"/>
  <c r="AB384" i="11"/>
  <c r="Y384" i="11"/>
  <c r="Z384" i="11" s="1"/>
  <c r="AE384" i="11" s="1"/>
  <c r="AA384" i="11"/>
  <c r="Z382" i="12"/>
  <c r="AE382" i="12" s="1"/>
  <c r="AC382" i="12"/>
  <c r="Z388" i="10" l="1"/>
  <c r="AE388" i="10" s="1"/>
  <c r="AF388" i="10" s="1"/>
  <c r="AG388" i="10" s="1"/>
  <c r="AH388" i="10" s="1"/>
  <c r="AC388" i="10"/>
  <c r="AC384" i="11"/>
  <c r="AF384" i="11" s="1"/>
  <c r="AG384" i="11" s="1"/>
  <c r="AH384" i="11" s="1"/>
  <c r="AF382" i="12"/>
  <c r="AG382" i="12" s="1"/>
  <c r="AH382" i="12" s="1"/>
  <c r="V383" i="12" s="1"/>
  <c r="V389" i="10" l="1"/>
  <c r="AI388" i="10"/>
  <c r="AK388" i="10" s="1"/>
  <c r="V385" i="11"/>
  <c r="AI384" i="11"/>
  <c r="AK384" i="11" s="1"/>
  <c r="AI382" i="12"/>
  <c r="AK382" i="12" s="1"/>
  <c r="AN388" i="10" l="1"/>
  <c r="AL388" i="10"/>
  <c r="AM388" i="10" s="1"/>
  <c r="AJ389" i="10"/>
  <c r="W389" i="10"/>
  <c r="X386" i="14"/>
  <c r="AN384" i="11"/>
  <c r="AL384" i="11"/>
  <c r="AM384" i="11" s="1"/>
  <c r="AJ385" i="11"/>
  <c r="Y382" i="14"/>
  <c r="W385" i="11"/>
  <c r="AL382" i="12"/>
  <c r="AM382" i="12" s="1"/>
  <c r="AJ383" i="12"/>
  <c r="W383" i="12"/>
  <c r="Z380" i="14"/>
  <c r="AD389" i="10" l="1"/>
  <c r="Y389" i="10"/>
  <c r="X389" i="10"/>
  <c r="AB389" i="10"/>
  <c r="AA389" i="10"/>
  <c r="AC389" i="10" s="1"/>
  <c r="AA385" i="11"/>
  <c r="X385" i="11"/>
  <c r="AD385" i="11"/>
  <c r="AB385" i="11"/>
  <c r="Y385" i="11"/>
  <c r="AD383" i="12"/>
  <c r="X383" i="12"/>
  <c r="AA383" i="12"/>
  <c r="Y383" i="12"/>
  <c r="Z383" i="12" s="1"/>
  <c r="AE383" i="12" s="1"/>
  <c r="AB383" i="12"/>
  <c r="Z389" i="10" l="1"/>
  <c r="AE389" i="10" s="1"/>
  <c r="AF389" i="10" s="1"/>
  <c r="AG389" i="10" s="1"/>
  <c r="AH389" i="10" s="1"/>
  <c r="Z385" i="11"/>
  <c r="AE385" i="11" s="1"/>
  <c r="AC385" i="11"/>
  <c r="AC383" i="12"/>
  <c r="AF383" i="12" s="1"/>
  <c r="AG383" i="12" s="1"/>
  <c r="AH383" i="12" s="1"/>
  <c r="V390" i="10" l="1"/>
  <c r="AI389" i="10"/>
  <c r="AK389" i="10" s="1"/>
  <c r="AF385" i="11"/>
  <c r="AG385" i="11" s="1"/>
  <c r="AH385" i="11" s="1"/>
  <c r="V384" i="12"/>
  <c r="AI383" i="12"/>
  <c r="AK383" i="12" s="1"/>
  <c r="AJ390" i="10" l="1"/>
  <c r="W390" i="10"/>
  <c r="X387" i="14"/>
  <c r="AN389" i="10"/>
  <c r="AL389" i="10"/>
  <c r="AM389" i="10" s="1"/>
  <c r="V386" i="11"/>
  <c r="AI385" i="11"/>
  <c r="AK385" i="11" s="1"/>
  <c r="AL383" i="12"/>
  <c r="AM383" i="12" s="1"/>
  <c r="Z381" i="14"/>
  <c r="W384" i="12"/>
  <c r="AJ384" i="12"/>
  <c r="Y384" i="12"/>
  <c r="AA384" i="12"/>
  <c r="AB384" i="12"/>
  <c r="AD384" i="12"/>
  <c r="X384" i="12"/>
  <c r="X390" i="10" l="1"/>
  <c r="Y390" i="10"/>
  <c r="AA390" i="10"/>
  <c r="AD390" i="10"/>
  <c r="AB390" i="10"/>
  <c r="AN385" i="11"/>
  <c r="AL385" i="11"/>
  <c r="AM385" i="11" s="1"/>
  <c r="AJ386" i="11"/>
  <c r="W386" i="11"/>
  <c r="Y383" i="14"/>
  <c r="AC384" i="12"/>
  <c r="Z384" i="12"/>
  <c r="AE384" i="12" s="1"/>
  <c r="AC390" i="10" l="1"/>
  <c r="Z390" i="10"/>
  <c r="AE390" i="10" s="1"/>
  <c r="AF390" i="10" s="1"/>
  <c r="AG390" i="10" s="1"/>
  <c r="AH390" i="10" s="1"/>
  <c r="X386" i="11"/>
  <c r="Y386" i="11"/>
  <c r="Z386" i="11" s="1"/>
  <c r="AB386" i="11"/>
  <c r="AA386" i="11"/>
  <c r="AD386" i="11"/>
  <c r="AF384" i="12"/>
  <c r="AG384" i="12" s="1"/>
  <c r="AH384" i="12" s="1"/>
  <c r="V385" i="12" s="1"/>
  <c r="AI390" i="10" l="1"/>
  <c r="AK390" i="10" s="1"/>
  <c r="V391" i="10"/>
  <c r="AE386" i="11"/>
  <c r="AC386" i="11"/>
  <c r="AF386" i="11" s="1"/>
  <c r="AG386" i="11" s="1"/>
  <c r="AH386" i="11" s="1"/>
  <c r="AI384" i="12"/>
  <c r="AK384" i="12" s="1"/>
  <c r="AJ385" i="12"/>
  <c r="Z382" i="14"/>
  <c r="W385" i="12"/>
  <c r="X388" i="14" l="1"/>
  <c r="AJ391" i="10"/>
  <c r="W391" i="10"/>
  <c r="AL390" i="10"/>
  <c r="AM390" i="10" s="1"/>
  <c r="AN390" i="10"/>
  <c r="V387" i="11"/>
  <c r="AI386" i="11"/>
  <c r="AK386" i="11" s="1"/>
  <c r="AL384" i="12"/>
  <c r="AM384" i="12" s="1"/>
  <c r="AA385" i="12"/>
  <c r="AB385" i="12"/>
  <c r="Y385" i="12"/>
  <c r="X385" i="12"/>
  <c r="AD385" i="12"/>
  <c r="Y391" i="10" l="1"/>
  <c r="AD391" i="10"/>
  <c r="X391" i="10"/>
  <c r="AA391" i="10"/>
  <c r="AC391" i="10" s="1"/>
  <c r="AB391" i="10"/>
  <c r="AL386" i="11"/>
  <c r="AM386" i="11" s="1"/>
  <c r="AN386" i="11"/>
  <c r="AJ387" i="11"/>
  <c r="Y384" i="14"/>
  <c r="W387" i="11"/>
  <c r="Z385" i="12"/>
  <c r="AE385" i="12" s="1"/>
  <c r="AC385" i="12"/>
  <c r="Z391" i="10" l="1"/>
  <c r="AE391" i="10" s="1"/>
  <c r="AF391" i="10" s="1"/>
  <c r="AG391" i="10" s="1"/>
  <c r="AH391" i="10" s="1"/>
  <c r="Y387" i="11"/>
  <c r="X387" i="11"/>
  <c r="AA387" i="11"/>
  <c r="AC387" i="11" s="1"/>
  <c r="AD387" i="11"/>
  <c r="AB387" i="11"/>
  <c r="AF385" i="12"/>
  <c r="AG385" i="12" s="1"/>
  <c r="AH385" i="12" s="1"/>
  <c r="V386" i="12" s="1"/>
  <c r="V392" i="10" l="1"/>
  <c r="AI391" i="10"/>
  <c r="AK391" i="10" s="1"/>
  <c r="Z387" i="11"/>
  <c r="AE387" i="11" s="1"/>
  <c r="AF387" i="11" s="1"/>
  <c r="AG387" i="11" s="1"/>
  <c r="AH387" i="11" s="1"/>
  <c r="AI385" i="12"/>
  <c r="AK385" i="12" s="1"/>
  <c r="AJ386" i="12"/>
  <c r="Z383" i="14"/>
  <c r="W386" i="12"/>
  <c r="AN391" i="10" l="1"/>
  <c r="AL391" i="10"/>
  <c r="AM391" i="10" s="1"/>
  <c r="AJ392" i="10"/>
  <c r="W392" i="10"/>
  <c r="X389" i="14"/>
  <c r="V388" i="11"/>
  <c r="AI387" i="11"/>
  <c r="AK387" i="11" s="1"/>
  <c r="AL385" i="12"/>
  <c r="AM385" i="12" s="1"/>
  <c r="AB386" i="12"/>
  <c r="X386" i="12"/>
  <c r="AD386" i="12"/>
  <c r="AA386" i="12"/>
  <c r="Y386" i="12"/>
  <c r="AB392" i="10" l="1"/>
  <c r="X392" i="10"/>
  <c r="AA392" i="10"/>
  <c r="Y392" i="10"/>
  <c r="Z392" i="10" s="1"/>
  <c r="AE392" i="10" s="1"/>
  <c r="AD392" i="10"/>
  <c r="AL387" i="11"/>
  <c r="AM387" i="11" s="1"/>
  <c r="AN387" i="11"/>
  <c r="AJ388" i="11"/>
  <c r="Y385" i="14"/>
  <c r="W388" i="11"/>
  <c r="AC386" i="12"/>
  <c r="Z386" i="12"/>
  <c r="AE386" i="12" s="1"/>
  <c r="AF392" i="10" l="1"/>
  <c r="AG392" i="10" s="1"/>
  <c r="AH392" i="10" s="1"/>
  <c r="AC392" i="10"/>
  <c r="AB388" i="11"/>
  <c r="AD388" i="11"/>
  <c r="AA388" i="11"/>
  <c r="AC388" i="11" s="1"/>
  <c r="X388" i="11"/>
  <c r="Y388" i="11"/>
  <c r="AF386" i="12"/>
  <c r="AG386" i="12" s="1"/>
  <c r="AH386" i="12" s="1"/>
  <c r="V387" i="12" s="1"/>
  <c r="V393" i="10" l="1"/>
  <c r="AI392" i="10"/>
  <c r="AK392" i="10" s="1"/>
  <c r="AE388" i="11"/>
  <c r="AF388" i="11" s="1"/>
  <c r="AG388" i="11" s="1"/>
  <c r="AH388" i="11" s="1"/>
  <c r="Z388" i="11"/>
  <c r="AI386" i="12"/>
  <c r="AK386" i="12" s="1"/>
  <c r="W387" i="12"/>
  <c r="AJ387" i="12"/>
  <c r="Z384" i="14"/>
  <c r="X390" i="14" l="1"/>
  <c r="AJ393" i="10"/>
  <c r="W393" i="10"/>
  <c r="AN392" i="10"/>
  <c r="AL392" i="10"/>
  <c r="AM392" i="10" s="1"/>
  <c r="V389" i="11"/>
  <c r="AI388" i="11"/>
  <c r="AK388" i="11" s="1"/>
  <c r="AL386" i="12"/>
  <c r="AM386" i="12" s="1"/>
  <c r="AD387" i="12"/>
  <c r="AA387" i="12"/>
  <c r="AB387" i="12"/>
  <c r="Y387" i="12"/>
  <c r="X387" i="12"/>
  <c r="AD393" i="10" l="1"/>
  <c r="AA393" i="10"/>
  <c r="Y393" i="10"/>
  <c r="AB393" i="10"/>
  <c r="X393" i="10"/>
  <c r="AN388" i="11"/>
  <c r="AL388" i="11"/>
  <c r="AM388" i="11" s="1"/>
  <c r="Y386" i="14"/>
  <c r="AJ389" i="11"/>
  <c r="W389" i="11"/>
  <c r="AC387" i="12"/>
  <c r="Z387" i="12"/>
  <c r="AE387" i="12" s="1"/>
  <c r="Z393" i="10" l="1"/>
  <c r="AE393" i="10" s="1"/>
  <c r="AF393" i="10" s="1"/>
  <c r="AG393" i="10" s="1"/>
  <c r="AH393" i="10" s="1"/>
  <c r="AC393" i="10"/>
  <c r="Y389" i="11"/>
  <c r="X389" i="11"/>
  <c r="AD389" i="11"/>
  <c r="AB389" i="11"/>
  <c r="AA389" i="11"/>
  <c r="AF387" i="12"/>
  <c r="AG387" i="12" s="1"/>
  <c r="AH387" i="12" s="1"/>
  <c r="V388" i="12" s="1"/>
  <c r="V394" i="10" l="1"/>
  <c r="AI393" i="10"/>
  <c r="AK393" i="10" s="1"/>
  <c r="Z389" i="11"/>
  <c r="AE389" i="11" s="1"/>
  <c r="AC389" i="11"/>
  <c r="AI387" i="12"/>
  <c r="AK387" i="12" s="1"/>
  <c r="AJ388" i="12"/>
  <c r="Z385" i="14"/>
  <c r="W388" i="12"/>
  <c r="AN393" i="10" l="1"/>
  <c r="AL393" i="10"/>
  <c r="AM393" i="10" s="1"/>
  <c r="AJ394" i="10"/>
  <c r="X391" i="14"/>
  <c r="W394" i="10"/>
  <c r="AF389" i="11"/>
  <c r="AG389" i="11" s="1"/>
  <c r="AH389" i="11" s="1"/>
  <c r="AL387" i="12"/>
  <c r="AM387" i="12" s="1"/>
  <c r="AB388" i="12"/>
  <c r="AA388" i="12"/>
  <c r="X388" i="12"/>
  <c r="AD388" i="12"/>
  <c r="Y388" i="12"/>
  <c r="Y394" i="10" l="1"/>
  <c r="AB394" i="10"/>
  <c r="AD394" i="10"/>
  <c r="AA394" i="10"/>
  <c r="AC394" i="10" s="1"/>
  <c r="X394" i="10"/>
  <c r="V390" i="11"/>
  <c r="AI389" i="11"/>
  <c r="AK389" i="11" s="1"/>
  <c r="AC388" i="12"/>
  <c r="Z388" i="12"/>
  <c r="AE388" i="12" s="1"/>
  <c r="Z394" i="10" l="1"/>
  <c r="AE394" i="10" s="1"/>
  <c r="AF394" i="10" s="1"/>
  <c r="AG394" i="10" s="1"/>
  <c r="AH394" i="10" s="1"/>
  <c r="AL389" i="11"/>
  <c r="AM389" i="11" s="1"/>
  <c r="AN389" i="11"/>
  <c r="AJ390" i="11"/>
  <c r="W390" i="11"/>
  <c r="Y387" i="14"/>
  <c r="AF388" i="12"/>
  <c r="AG388" i="12" s="1"/>
  <c r="AH388" i="12" s="1"/>
  <c r="V389" i="12" s="1"/>
  <c r="AI388" i="12"/>
  <c r="AK388" i="12" s="1"/>
  <c r="V395" i="10" l="1"/>
  <c r="AI394" i="10"/>
  <c r="AK394" i="10" s="1"/>
  <c r="AA390" i="11"/>
  <c r="X390" i="11"/>
  <c r="AD390" i="11"/>
  <c r="AB390" i="11"/>
  <c r="Y390" i="11"/>
  <c r="AL388" i="12"/>
  <c r="AM388" i="12" s="1"/>
  <c r="AJ389" i="12"/>
  <c r="Z386" i="14"/>
  <c r="W389" i="12"/>
  <c r="AN394" i="10" l="1"/>
  <c r="AL394" i="10"/>
  <c r="AM394" i="10" s="1"/>
  <c r="AJ395" i="10"/>
  <c r="W395" i="10"/>
  <c r="X392" i="14"/>
  <c r="AC390" i="11"/>
  <c r="Z390" i="11"/>
  <c r="AE390" i="11" s="1"/>
  <c r="AF390" i="11" s="1"/>
  <c r="AG390" i="11" s="1"/>
  <c r="AH390" i="11" s="1"/>
  <c r="AD389" i="12"/>
  <c r="Y389" i="12"/>
  <c r="AB389" i="12"/>
  <c r="AA389" i="12"/>
  <c r="X389" i="12"/>
  <c r="X395" i="10" l="1"/>
  <c r="Y395" i="10"/>
  <c r="Z395" i="10" s="1"/>
  <c r="AD395" i="10"/>
  <c r="AB395" i="10"/>
  <c r="AA395" i="10"/>
  <c r="V391" i="11"/>
  <c r="AI390" i="11"/>
  <c r="AK390" i="11" s="1"/>
  <c r="Z389" i="12"/>
  <c r="AE389" i="12" s="1"/>
  <c r="AC389" i="12"/>
  <c r="AF389" i="12" s="1"/>
  <c r="AG389" i="12" s="1"/>
  <c r="AH389" i="12" s="1"/>
  <c r="V390" i="12" s="1"/>
  <c r="AE395" i="10" l="1"/>
  <c r="AC395" i="10"/>
  <c r="AL390" i="11"/>
  <c r="AM390" i="11" s="1"/>
  <c r="AN390" i="11"/>
  <c r="Y388" i="14"/>
  <c r="AJ391" i="11"/>
  <c r="W391" i="11"/>
  <c r="AI389" i="12"/>
  <c r="AK389" i="12" s="1"/>
  <c r="AF395" i="10" l="1"/>
  <c r="AG395" i="10" s="1"/>
  <c r="AH395" i="10" s="1"/>
  <c r="AA391" i="11"/>
  <c r="AB391" i="11"/>
  <c r="AD391" i="11"/>
  <c r="Y391" i="11"/>
  <c r="X391" i="11"/>
  <c r="AL389" i="12"/>
  <c r="AM389" i="12" s="1"/>
  <c r="AJ390" i="12"/>
  <c r="W390" i="12"/>
  <c r="Z387" i="14"/>
  <c r="V396" i="10" l="1"/>
  <c r="AI395" i="10"/>
  <c r="AK395" i="10" s="1"/>
  <c r="AC391" i="11"/>
  <c r="Z391" i="11"/>
  <c r="AE391" i="11" s="1"/>
  <c r="AF391" i="11" s="1"/>
  <c r="AG391" i="11" s="1"/>
  <c r="AH391" i="11" s="1"/>
  <c r="X390" i="12"/>
  <c r="AD390" i="12"/>
  <c r="Y390" i="12"/>
  <c r="AB390" i="12"/>
  <c r="AA390" i="12"/>
  <c r="AL395" i="10" l="1"/>
  <c r="AM395" i="10" s="1"/>
  <c r="AN395" i="10"/>
  <c r="AJ396" i="10"/>
  <c r="W396" i="10"/>
  <c r="X393" i="14"/>
  <c r="AI391" i="11"/>
  <c r="AK391" i="11" s="1"/>
  <c r="V392" i="11"/>
  <c r="Y389" i="14" s="1"/>
  <c r="AL391" i="11"/>
  <c r="AM391" i="11" s="1"/>
  <c r="AN391" i="11"/>
  <c r="Z390" i="12"/>
  <c r="AE390" i="12" s="1"/>
  <c r="AC390" i="12"/>
  <c r="AF390" i="12" s="1"/>
  <c r="AG390" i="12" s="1"/>
  <c r="AH390" i="12" s="1"/>
  <c r="V391" i="12" s="1"/>
  <c r="X396" i="10" l="1"/>
  <c r="AB396" i="10"/>
  <c r="AA396" i="10"/>
  <c r="AC396" i="10" s="1"/>
  <c r="AD396" i="10"/>
  <c r="Y396" i="10"/>
  <c r="Z396" i="10" s="1"/>
  <c r="W392" i="11"/>
  <c r="AJ392" i="11"/>
  <c r="X392" i="11"/>
  <c r="AD392" i="11"/>
  <c r="AE392" i="11" s="1"/>
  <c r="AB392" i="11"/>
  <c r="AA392" i="11"/>
  <c r="Y392" i="11"/>
  <c r="Z392" i="11" s="1"/>
  <c r="AI390" i="12"/>
  <c r="AK390" i="12" s="1"/>
  <c r="AE396" i="10" l="1"/>
  <c r="AF396" i="10" s="1"/>
  <c r="AG396" i="10" s="1"/>
  <c r="AH396" i="10" s="1"/>
  <c r="AC392" i="11"/>
  <c r="AF392" i="11" s="1"/>
  <c r="AG392" i="11" s="1"/>
  <c r="AH392" i="11" s="1"/>
  <c r="AL390" i="12"/>
  <c r="AM390" i="12" s="1"/>
  <c r="AJ391" i="12"/>
  <c r="Z388" i="14"/>
  <c r="W391" i="12"/>
  <c r="V397" i="10" l="1"/>
  <c r="AI396" i="10"/>
  <c r="AK396" i="10" s="1"/>
  <c r="V393" i="11"/>
  <c r="AI392" i="11"/>
  <c r="AK392" i="11" s="1"/>
  <c r="AD391" i="12"/>
  <c r="Y391" i="12"/>
  <c r="Z391" i="12" s="1"/>
  <c r="AE391" i="12" s="1"/>
  <c r="AA391" i="12"/>
  <c r="AB391" i="12"/>
  <c r="X391" i="12"/>
  <c r="AN396" i="10" l="1"/>
  <c r="AL396" i="10"/>
  <c r="AM396" i="10" s="1"/>
  <c r="AJ397" i="10"/>
  <c r="W397" i="10"/>
  <c r="X394" i="14"/>
  <c r="AN392" i="11"/>
  <c r="AL392" i="11"/>
  <c r="AM392" i="11" s="1"/>
  <c r="AJ393" i="11"/>
  <c r="Y390" i="14"/>
  <c r="W393" i="11"/>
  <c r="AC391" i="12"/>
  <c r="AF391" i="12" s="1"/>
  <c r="AG391" i="12" s="1"/>
  <c r="AH391" i="12" s="1"/>
  <c r="V392" i="12" s="1"/>
  <c r="AA397" i="10" l="1"/>
  <c r="AB397" i="10"/>
  <c r="X397" i="10"/>
  <c r="Y397" i="10"/>
  <c r="Z397" i="10" s="1"/>
  <c r="AD397" i="10"/>
  <c r="X393" i="11"/>
  <c r="AA393" i="11"/>
  <c r="Y393" i="11"/>
  <c r="Z393" i="11" s="1"/>
  <c r="AD393" i="11"/>
  <c r="AB393" i="11"/>
  <c r="AI391" i="12"/>
  <c r="AK391" i="12" s="1"/>
  <c r="AE397" i="10" l="1"/>
  <c r="AC397" i="10"/>
  <c r="AC393" i="11"/>
  <c r="AE393" i="11"/>
  <c r="AF393" i="11" s="1"/>
  <c r="AG393" i="11" s="1"/>
  <c r="AH393" i="11" s="1"/>
  <c r="AL391" i="12"/>
  <c r="AM391" i="12" s="1"/>
  <c r="AJ392" i="12"/>
  <c r="W392" i="12"/>
  <c r="Z389" i="14"/>
  <c r="AF397" i="10" l="1"/>
  <c r="AG397" i="10" s="1"/>
  <c r="AH397" i="10" s="1"/>
  <c r="V394" i="11"/>
  <c r="AI393" i="11"/>
  <c r="AK393" i="11" s="1"/>
  <c r="X392" i="12"/>
  <c r="AD392" i="12"/>
  <c r="AA392" i="12"/>
  <c r="AB392" i="12"/>
  <c r="Y392" i="12"/>
  <c r="Z392" i="12" s="1"/>
  <c r="V398" i="10" l="1"/>
  <c r="AI397" i="10"/>
  <c r="AK397" i="10" s="1"/>
  <c r="AN393" i="11"/>
  <c r="AL393" i="11"/>
  <c r="AM393" i="11" s="1"/>
  <c r="AJ394" i="11"/>
  <c r="Y391" i="14"/>
  <c r="W394" i="11"/>
  <c r="AC392" i="12"/>
  <c r="AE392" i="12"/>
  <c r="AL397" i="10" l="1"/>
  <c r="AM397" i="10" s="1"/>
  <c r="AN397" i="10"/>
  <c r="X395" i="14"/>
  <c r="AJ398" i="10"/>
  <c r="W398" i="10"/>
  <c r="AD394" i="11"/>
  <c r="AA394" i="11"/>
  <c r="X394" i="11"/>
  <c r="AB394" i="11"/>
  <c r="Y394" i="11"/>
  <c r="AF392" i="12"/>
  <c r="AG392" i="12" s="1"/>
  <c r="AH392" i="12" s="1"/>
  <c r="V393" i="12" s="1"/>
  <c r="Y398" i="10" l="1"/>
  <c r="X398" i="10"/>
  <c r="AD398" i="10"/>
  <c r="AB398" i="10"/>
  <c r="AA398" i="10"/>
  <c r="AC398" i="10" s="1"/>
  <c r="AC394" i="11"/>
  <c r="Z394" i="11"/>
  <c r="AE394" i="11" s="1"/>
  <c r="AF394" i="11" s="1"/>
  <c r="AG394" i="11" s="1"/>
  <c r="AH394" i="11" s="1"/>
  <c r="AI392" i="12"/>
  <c r="AK392" i="12" s="1"/>
  <c r="AJ393" i="12"/>
  <c r="Z390" i="14"/>
  <c r="W393" i="12"/>
  <c r="Z398" i="10" l="1"/>
  <c r="AE398" i="10" s="1"/>
  <c r="AF398" i="10" s="1"/>
  <c r="AG398" i="10" s="1"/>
  <c r="AH398" i="10" s="1"/>
  <c r="V395" i="11"/>
  <c r="AI394" i="11"/>
  <c r="AK394" i="11" s="1"/>
  <c r="AL392" i="12"/>
  <c r="AM392" i="12" s="1"/>
  <c r="AD393" i="12"/>
  <c r="X393" i="12"/>
  <c r="Y393" i="12"/>
  <c r="AB393" i="12"/>
  <c r="AA393" i="12"/>
  <c r="AI398" i="10" l="1"/>
  <c r="AK398" i="10" s="1"/>
  <c r="V399" i="10"/>
  <c r="AN394" i="11"/>
  <c r="AL394" i="11"/>
  <c r="AM394" i="11" s="1"/>
  <c r="AJ395" i="11"/>
  <c r="W395" i="11"/>
  <c r="Y392" i="14"/>
  <c r="Z393" i="12"/>
  <c r="AE393" i="12" s="1"/>
  <c r="AC393" i="12"/>
  <c r="AJ399" i="10" l="1"/>
  <c r="W399" i="10"/>
  <c r="X396" i="14"/>
  <c r="AN398" i="10"/>
  <c r="AL398" i="10"/>
  <c r="AM398" i="10" s="1"/>
  <c r="Y395" i="11"/>
  <c r="AD395" i="11"/>
  <c r="AB395" i="11"/>
  <c r="X395" i="11"/>
  <c r="AA395" i="11"/>
  <c r="AF393" i="12"/>
  <c r="AG393" i="12" s="1"/>
  <c r="AH393" i="12" s="1"/>
  <c r="V394" i="12" s="1"/>
  <c r="AB399" i="10" l="1"/>
  <c r="X399" i="10"/>
  <c r="AA399" i="10"/>
  <c r="AC399" i="10" s="1"/>
  <c r="Y399" i="10"/>
  <c r="Z399" i="10" s="1"/>
  <c r="AD399" i="10"/>
  <c r="Z395" i="11"/>
  <c r="AE395" i="11" s="1"/>
  <c r="AC395" i="11"/>
  <c r="AF395" i="11" s="1"/>
  <c r="AG395" i="11" s="1"/>
  <c r="AH395" i="11" s="1"/>
  <c r="AI393" i="12"/>
  <c r="AK393" i="12" s="1"/>
  <c r="AJ394" i="12"/>
  <c r="Z391" i="14"/>
  <c r="W394" i="12"/>
  <c r="AE399" i="10" l="1"/>
  <c r="AF399" i="10" s="1"/>
  <c r="AG399" i="10" s="1"/>
  <c r="AH399" i="10" s="1"/>
  <c r="V396" i="11"/>
  <c r="AI395" i="11"/>
  <c r="AK395" i="11" s="1"/>
  <c r="AL393" i="12"/>
  <c r="AM393" i="12" s="1"/>
  <c r="AB394" i="12"/>
  <c r="AA394" i="12"/>
  <c r="Y394" i="12"/>
  <c r="X394" i="12"/>
  <c r="AD394" i="12"/>
  <c r="V400" i="10" l="1"/>
  <c r="AI399" i="10"/>
  <c r="AK399" i="10" s="1"/>
  <c r="AL395" i="11"/>
  <c r="AM395" i="11" s="1"/>
  <c r="AN395" i="11"/>
  <c r="AJ396" i="11"/>
  <c r="Y393" i="14"/>
  <c r="W396" i="11"/>
  <c r="Z394" i="12"/>
  <c r="AE394" i="12" s="1"/>
  <c r="AC394" i="12"/>
  <c r="AN399" i="10" l="1"/>
  <c r="AL399" i="10"/>
  <c r="AM399" i="10" s="1"/>
  <c r="W400" i="10"/>
  <c r="AJ400" i="10"/>
  <c r="X397" i="14"/>
  <c r="AD396" i="11"/>
  <c r="Y396" i="11"/>
  <c r="X396" i="11"/>
  <c r="AB396" i="11"/>
  <c r="AA396" i="11"/>
  <c r="AF394" i="12"/>
  <c r="AG394" i="12" s="1"/>
  <c r="AH394" i="12" s="1"/>
  <c r="V395" i="12" s="1"/>
  <c r="AD400" i="10" l="1"/>
  <c r="X400" i="10"/>
  <c r="Y400" i="10"/>
  <c r="Z400" i="10" s="1"/>
  <c r="AE400" i="10" s="1"/>
  <c r="AB400" i="10"/>
  <c r="AA400" i="10"/>
  <c r="Z396" i="11"/>
  <c r="AE396" i="11" s="1"/>
  <c r="AC396" i="11"/>
  <c r="AI394" i="12"/>
  <c r="AK394" i="12" s="1"/>
  <c r="AC400" i="10" l="1"/>
  <c r="AF400" i="10" s="1"/>
  <c r="AG400" i="10" s="1"/>
  <c r="AH400" i="10" s="1"/>
  <c r="AF396" i="11"/>
  <c r="AG396" i="11" s="1"/>
  <c r="AH396" i="11" s="1"/>
  <c r="AL394" i="12"/>
  <c r="AM394" i="12" s="1"/>
  <c r="AJ395" i="12"/>
  <c r="Z392" i="14"/>
  <c r="W395" i="12"/>
  <c r="AI400" i="10" l="1"/>
  <c r="AK400" i="10" s="1"/>
  <c r="V401" i="10"/>
  <c r="V397" i="11"/>
  <c r="AI396" i="11"/>
  <c r="AK396" i="11" s="1"/>
  <c r="Y395" i="12"/>
  <c r="AB395" i="12"/>
  <c r="AA395" i="12"/>
  <c r="AD395" i="12"/>
  <c r="X395" i="12"/>
  <c r="AJ401" i="10" l="1"/>
  <c r="X398" i="14"/>
  <c r="W401" i="10"/>
  <c r="AN400" i="10"/>
  <c r="AL400" i="10"/>
  <c r="AM400" i="10" s="1"/>
  <c r="AL396" i="11"/>
  <c r="AM396" i="11" s="1"/>
  <c r="AN396" i="11"/>
  <c r="AJ397" i="11"/>
  <c r="W397" i="11"/>
  <c r="Y394" i="14"/>
  <c r="AC395" i="12"/>
  <c r="Z395" i="12"/>
  <c r="AE395" i="12" s="1"/>
  <c r="AF395" i="12" s="1"/>
  <c r="AG395" i="12" s="1"/>
  <c r="AH395" i="12" s="1"/>
  <c r="V396" i="12" s="1"/>
  <c r="X401" i="10" l="1"/>
  <c r="Y401" i="10"/>
  <c r="Z401" i="10" s="1"/>
  <c r="AD401" i="10"/>
  <c r="AE401" i="10" s="1"/>
  <c r="AB401" i="10"/>
  <c r="AA401" i="10"/>
  <c r="Y397" i="11"/>
  <c r="AD397" i="11"/>
  <c r="X397" i="11"/>
  <c r="AB397" i="11"/>
  <c r="AA397" i="11"/>
  <c r="AI395" i="12"/>
  <c r="AK395" i="12" s="1"/>
  <c r="AC401" i="10" l="1"/>
  <c r="AF401" i="10" s="1"/>
  <c r="AG401" i="10" s="1"/>
  <c r="AH401" i="10" s="1"/>
  <c r="AC397" i="11"/>
  <c r="Z397" i="11"/>
  <c r="AE397" i="11" s="1"/>
  <c r="AF397" i="11" s="1"/>
  <c r="AG397" i="11" s="1"/>
  <c r="AH397" i="11" s="1"/>
  <c r="AL395" i="12"/>
  <c r="AM395" i="12" s="1"/>
  <c r="Z393" i="14"/>
  <c r="AJ396" i="12"/>
  <c r="W396" i="12"/>
  <c r="V402" i="10" l="1"/>
  <c r="AI401" i="10"/>
  <c r="AK401" i="10" s="1"/>
  <c r="V398" i="11"/>
  <c r="AI397" i="11"/>
  <c r="AK397" i="11" s="1"/>
  <c r="AB396" i="12"/>
  <c r="Y396" i="12"/>
  <c r="AA396" i="12"/>
  <c r="AD396" i="12"/>
  <c r="X396" i="12"/>
  <c r="AN401" i="10" l="1"/>
  <c r="AL401" i="10"/>
  <c r="AM401" i="10" s="1"/>
  <c r="W402" i="10"/>
  <c r="AJ402" i="10"/>
  <c r="X399" i="14"/>
  <c r="AL397" i="11"/>
  <c r="AM397" i="11" s="1"/>
  <c r="AN397" i="11"/>
  <c r="W398" i="11"/>
  <c r="AJ398" i="11"/>
  <c r="Y395" i="14"/>
  <c r="Z396" i="12"/>
  <c r="AE396" i="12" s="1"/>
  <c r="AC396" i="12"/>
  <c r="AA402" i="10" l="1"/>
  <c r="AD402" i="10"/>
  <c r="Y402" i="10"/>
  <c r="X402" i="10"/>
  <c r="AB402" i="10"/>
  <c r="AA398" i="11"/>
  <c r="X398" i="11"/>
  <c r="Y398" i="11"/>
  <c r="Z398" i="11" s="1"/>
  <c r="AB398" i="11"/>
  <c r="AD398" i="11"/>
  <c r="AF396" i="12"/>
  <c r="AG396" i="12" s="1"/>
  <c r="AH396" i="12" s="1"/>
  <c r="V397" i="12" s="1"/>
  <c r="AC402" i="10" l="1"/>
  <c r="Z402" i="10"/>
  <c r="AE402" i="10" s="1"/>
  <c r="AE398" i="11"/>
  <c r="AC398" i="11"/>
  <c r="W397" i="12"/>
  <c r="AA397" i="12" s="1"/>
  <c r="Z394" i="14"/>
  <c r="AJ397" i="12"/>
  <c r="AI396" i="12"/>
  <c r="AK396" i="12" s="1"/>
  <c r="AF402" i="10" l="1"/>
  <c r="AG402" i="10" s="1"/>
  <c r="AH402" i="10" s="1"/>
  <c r="AF398" i="11"/>
  <c r="AG398" i="11" s="1"/>
  <c r="AH398" i="11" s="1"/>
  <c r="AL396" i="12"/>
  <c r="AM396" i="12" s="1"/>
  <c r="AD397" i="12"/>
  <c r="X397" i="12"/>
  <c r="Y397" i="12"/>
  <c r="AB397" i="12"/>
  <c r="AC397" i="12"/>
  <c r="V403" i="10" l="1"/>
  <c r="AI402" i="10"/>
  <c r="AK402" i="10" s="1"/>
  <c r="V399" i="11"/>
  <c r="AI398" i="11"/>
  <c r="AK398" i="11" s="1"/>
  <c r="Z397" i="12"/>
  <c r="AE397" i="12" s="1"/>
  <c r="AF397" i="12"/>
  <c r="AG397" i="12" s="1"/>
  <c r="AH397" i="12" s="1"/>
  <c r="V398" i="12" s="1"/>
  <c r="AL402" i="10" l="1"/>
  <c r="AM402" i="10" s="1"/>
  <c r="AN402" i="10"/>
  <c r="AJ403" i="10"/>
  <c r="X400" i="14"/>
  <c r="W403" i="10"/>
  <c r="AN398" i="11"/>
  <c r="AL398" i="11"/>
  <c r="AM398" i="11" s="1"/>
  <c r="Y396" i="14"/>
  <c r="AJ399" i="11"/>
  <c r="W399" i="11"/>
  <c r="AI397" i="12"/>
  <c r="AK397" i="12" s="1"/>
  <c r="AJ398" i="12"/>
  <c r="Z395" i="14"/>
  <c r="W398" i="12"/>
  <c r="AB403" i="10" l="1"/>
  <c r="X403" i="10"/>
  <c r="AD403" i="10"/>
  <c r="AA403" i="10"/>
  <c r="Y403" i="10"/>
  <c r="AD399" i="11"/>
  <c r="Y399" i="11"/>
  <c r="Z399" i="11" s="1"/>
  <c r="AE399" i="11" s="1"/>
  <c r="AB399" i="11"/>
  <c r="AA399" i="11"/>
  <c r="X399" i="11"/>
  <c r="AL397" i="12"/>
  <c r="AM397" i="12" s="1"/>
  <c r="AA398" i="12"/>
  <c r="X398" i="12"/>
  <c r="Y398" i="12"/>
  <c r="Z398" i="12" s="1"/>
  <c r="AD398" i="12"/>
  <c r="AB398" i="12"/>
  <c r="Z403" i="10" l="1"/>
  <c r="AE403" i="10" s="1"/>
  <c r="AC403" i="10"/>
  <c r="AC399" i="11"/>
  <c r="AF399" i="11" s="1"/>
  <c r="AG399" i="11" s="1"/>
  <c r="AH399" i="11" s="1"/>
  <c r="AE398" i="12"/>
  <c r="AC398" i="12"/>
  <c r="AF403" i="10" l="1"/>
  <c r="AG403" i="10" s="1"/>
  <c r="AH403" i="10" s="1"/>
  <c r="V400" i="11"/>
  <c r="AI399" i="11"/>
  <c r="AK399" i="11" s="1"/>
  <c r="AF398" i="12"/>
  <c r="AG398" i="12" s="1"/>
  <c r="AH398" i="12" s="1"/>
  <c r="V399" i="12" s="1"/>
  <c r="AI403" i="10" l="1"/>
  <c r="AK403" i="10" s="1"/>
  <c r="V404" i="10"/>
  <c r="AN399" i="11"/>
  <c r="AL399" i="11"/>
  <c r="AM399" i="11" s="1"/>
  <c r="AJ400" i="11"/>
  <c r="Y397" i="14"/>
  <c r="W400" i="11"/>
  <c r="AI398" i="12"/>
  <c r="AK398" i="12" s="1"/>
  <c r="AJ399" i="12"/>
  <c r="W399" i="12"/>
  <c r="Z396" i="14"/>
  <c r="AJ404" i="10" l="1"/>
  <c r="W404" i="10"/>
  <c r="X401" i="14"/>
  <c r="AL403" i="10"/>
  <c r="AM403" i="10" s="1"/>
  <c r="AN403" i="10"/>
  <c r="AA400" i="11"/>
  <c r="AB400" i="11"/>
  <c r="Y400" i="11"/>
  <c r="Z400" i="11" s="1"/>
  <c r="AE400" i="11" s="1"/>
  <c r="AD400" i="11"/>
  <c r="X400" i="11"/>
  <c r="AL398" i="12"/>
  <c r="AM398" i="12" s="1"/>
  <c r="Y399" i="12"/>
  <c r="AB399" i="12"/>
  <c r="AA399" i="12"/>
  <c r="AD399" i="12"/>
  <c r="X399" i="12"/>
  <c r="Y404" i="10" l="1"/>
  <c r="AD404" i="10"/>
  <c r="AB404" i="10"/>
  <c r="X404" i="10"/>
  <c r="AA404" i="10"/>
  <c r="AC400" i="11"/>
  <c r="AF400" i="11" s="1"/>
  <c r="AG400" i="11" s="1"/>
  <c r="AH400" i="11" s="1"/>
  <c r="AC399" i="12"/>
  <c r="Z399" i="12"/>
  <c r="AE399" i="12" s="1"/>
  <c r="AC404" i="10" l="1"/>
  <c r="Z404" i="10"/>
  <c r="AE404" i="10" s="1"/>
  <c r="V401" i="11"/>
  <c r="AI400" i="11"/>
  <c r="AK400" i="11" s="1"/>
  <c r="AF399" i="12"/>
  <c r="AG399" i="12" s="1"/>
  <c r="AH399" i="12" s="1"/>
  <c r="V400" i="12" s="1"/>
  <c r="AF404" i="10" l="1"/>
  <c r="AG404" i="10" s="1"/>
  <c r="AH404" i="10" s="1"/>
  <c r="AL400" i="11"/>
  <c r="AM400" i="11" s="1"/>
  <c r="AN400" i="11"/>
  <c r="AJ401" i="11"/>
  <c r="W401" i="11"/>
  <c r="Y398" i="14"/>
  <c r="AI399" i="12"/>
  <c r="AK399" i="12" s="1"/>
  <c r="AJ400" i="12"/>
  <c r="W400" i="12"/>
  <c r="Z397" i="14"/>
  <c r="V405" i="10" l="1"/>
  <c r="AI404" i="10"/>
  <c r="AK404" i="10" s="1"/>
  <c r="Y401" i="11"/>
  <c r="X401" i="11"/>
  <c r="AD401" i="11"/>
  <c r="AA401" i="11"/>
  <c r="AC401" i="11" s="1"/>
  <c r="AB401" i="11"/>
  <c r="AL399" i="12"/>
  <c r="AM399" i="12" s="1"/>
  <c r="AB400" i="12"/>
  <c r="AD400" i="12"/>
  <c r="Y400" i="12"/>
  <c r="AA400" i="12"/>
  <c r="AC400" i="12" s="1"/>
  <c r="X400" i="12"/>
  <c r="AN404" i="10" l="1"/>
  <c r="AL404" i="10"/>
  <c r="AM404" i="10" s="1"/>
  <c r="AJ405" i="10"/>
  <c r="W405" i="10"/>
  <c r="X402" i="14"/>
  <c r="Z401" i="11"/>
  <c r="AE401" i="11" s="1"/>
  <c r="AF401" i="11" s="1"/>
  <c r="AG401" i="11" s="1"/>
  <c r="AH401" i="11" s="1"/>
  <c r="Z400" i="12"/>
  <c r="AE400" i="12" s="1"/>
  <c r="AF400" i="12" s="1"/>
  <c r="AG400" i="12" s="1"/>
  <c r="AH400" i="12" s="1"/>
  <c r="V401" i="12" s="1"/>
  <c r="AA405" i="10" l="1"/>
  <c r="Y405" i="10"/>
  <c r="Z405" i="10" s="1"/>
  <c r="AD405" i="10"/>
  <c r="AB405" i="10"/>
  <c r="X405" i="10"/>
  <c r="AI401" i="11"/>
  <c r="AK401" i="11" s="1"/>
  <c r="V402" i="11"/>
  <c r="AI400" i="12"/>
  <c r="AK400" i="12" s="1"/>
  <c r="AE405" i="10" l="1"/>
  <c r="AC405" i="10"/>
  <c r="AJ402" i="11"/>
  <c r="W402" i="11"/>
  <c r="Y399" i="14"/>
  <c r="AN401" i="11"/>
  <c r="AL401" i="11"/>
  <c r="AM401" i="11" s="1"/>
  <c r="AL400" i="12"/>
  <c r="AM400" i="12" s="1"/>
  <c r="AJ401" i="12"/>
  <c r="W401" i="12"/>
  <c r="Z398" i="14"/>
  <c r="AF405" i="10" l="1"/>
  <c r="AG405" i="10" s="1"/>
  <c r="AH405" i="10" s="1"/>
  <c r="AD402" i="11"/>
  <c r="Y402" i="11"/>
  <c r="Z402" i="11" s="1"/>
  <c r="AB402" i="11"/>
  <c r="AA402" i="11"/>
  <c r="AC402" i="11" s="1"/>
  <c r="X402" i="11"/>
  <c r="AB401" i="12"/>
  <c r="X401" i="12"/>
  <c r="Y401" i="12"/>
  <c r="AD401" i="12"/>
  <c r="AA401" i="12"/>
  <c r="V406" i="10" l="1"/>
  <c r="AI405" i="10"/>
  <c r="AK405" i="10" s="1"/>
  <c r="AE402" i="11"/>
  <c r="AF402" i="11" s="1"/>
  <c r="AG402" i="11" s="1"/>
  <c r="AH402" i="11" s="1"/>
  <c r="Z401" i="12"/>
  <c r="AE401" i="12"/>
  <c r="AC401" i="12"/>
  <c r="AL405" i="10" l="1"/>
  <c r="AM405" i="10" s="1"/>
  <c r="AN405" i="10"/>
  <c r="AJ406" i="10"/>
  <c r="X403" i="14"/>
  <c r="W406" i="10"/>
  <c r="V403" i="11"/>
  <c r="AI402" i="11"/>
  <c r="AK402" i="11" s="1"/>
  <c r="AF401" i="12"/>
  <c r="AG401" i="12" s="1"/>
  <c r="AH401" i="12" s="1"/>
  <c r="V402" i="12" s="1"/>
  <c r="AI401" i="12"/>
  <c r="AK401" i="12" s="1"/>
  <c r="AA406" i="10" l="1"/>
  <c r="AD406" i="10"/>
  <c r="AE406" i="10" s="1"/>
  <c r="AB406" i="10"/>
  <c r="X406" i="10"/>
  <c r="Y406" i="10"/>
  <c r="Z406" i="10" s="1"/>
  <c r="AN402" i="11"/>
  <c r="AL402" i="11"/>
  <c r="AM402" i="11" s="1"/>
  <c r="AJ403" i="11"/>
  <c r="W403" i="11"/>
  <c r="Y400" i="14"/>
  <c r="AL401" i="12"/>
  <c r="AM401" i="12" s="1"/>
  <c r="AJ402" i="12"/>
  <c r="W402" i="12"/>
  <c r="Z399" i="14"/>
  <c r="AC406" i="10" l="1"/>
  <c r="AF406" i="10" s="1"/>
  <c r="AG406" i="10" s="1"/>
  <c r="AH406" i="10" s="1"/>
  <c r="AA403" i="11"/>
  <c r="AB403" i="11"/>
  <c r="Y403" i="11"/>
  <c r="AD403" i="11"/>
  <c r="X403" i="11"/>
  <c r="AD402" i="12"/>
  <c r="AB402" i="12"/>
  <c r="Y402" i="12"/>
  <c r="Z402" i="12" s="1"/>
  <c r="AE402" i="12" s="1"/>
  <c r="AA402" i="12"/>
  <c r="X402" i="12"/>
  <c r="V407" i="10" l="1"/>
  <c r="AI406" i="10"/>
  <c r="AK406" i="10" s="1"/>
  <c r="Z403" i="11"/>
  <c r="AE403" i="11" s="1"/>
  <c r="AF403" i="11" s="1"/>
  <c r="AG403" i="11" s="1"/>
  <c r="AH403" i="11" s="1"/>
  <c r="AC403" i="11"/>
  <c r="AC402" i="12"/>
  <c r="AF402" i="12" s="1"/>
  <c r="AG402" i="12" s="1"/>
  <c r="AH402" i="12" s="1"/>
  <c r="V403" i="12" s="1"/>
  <c r="AN406" i="10" l="1"/>
  <c r="AL406" i="10"/>
  <c r="AM406" i="10" s="1"/>
  <c r="AJ407" i="10"/>
  <c r="X404" i="14"/>
  <c r="W407" i="10"/>
  <c r="V404" i="11"/>
  <c r="AI403" i="11"/>
  <c r="AK403" i="11" s="1"/>
  <c r="AI402" i="12"/>
  <c r="AK402" i="12" s="1"/>
  <c r="AB407" i="10" l="1"/>
  <c r="AD407" i="10"/>
  <c r="Y407" i="10"/>
  <c r="Z407" i="10" s="1"/>
  <c r="AE407" i="10" s="1"/>
  <c r="AA407" i="10"/>
  <c r="X407" i="10"/>
  <c r="AL403" i="11"/>
  <c r="AM403" i="11" s="1"/>
  <c r="AN403" i="11"/>
  <c r="AJ404" i="11"/>
  <c r="Y401" i="14"/>
  <c r="W404" i="11"/>
  <c r="AL402" i="12"/>
  <c r="AM402" i="12" s="1"/>
  <c r="AJ403" i="12"/>
  <c r="W403" i="12"/>
  <c r="Z400" i="14"/>
  <c r="AC407" i="10" l="1"/>
  <c r="AF407" i="10" s="1"/>
  <c r="AG407" i="10" s="1"/>
  <c r="AH407" i="10" s="1"/>
  <c r="AB404" i="11"/>
  <c r="Y404" i="11"/>
  <c r="Z404" i="11" s="1"/>
  <c r="AD404" i="11"/>
  <c r="X404" i="11"/>
  <c r="AA404" i="11"/>
  <c r="AA403" i="12"/>
  <c r="Y403" i="12"/>
  <c r="AB403" i="12"/>
  <c r="AD403" i="12"/>
  <c r="X403" i="12"/>
  <c r="V408" i="10" l="1"/>
  <c r="AI407" i="10"/>
  <c r="AK407" i="10" s="1"/>
  <c r="AC404" i="11"/>
  <c r="AE404" i="11"/>
  <c r="AF404" i="11" s="1"/>
  <c r="AG404" i="11" s="1"/>
  <c r="AH404" i="11" s="1"/>
  <c r="V405" i="11" s="1"/>
  <c r="Z403" i="12"/>
  <c r="AE403" i="12" s="1"/>
  <c r="AC403" i="12"/>
  <c r="AN407" i="10" l="1"/>
  <c r="AL407" i="10"/>
  <c r="AM407" i="10" s="1"/>
  <c r="AJ408" i="10"/>
  <c r="W408" i="10"/>
  <c r="X405" i="14"/>
  <c r="AI404" i="11"/>
  <c r="AK404" i="11" s="1"/>
  <c r="AN404" i="11" s="1"/>
  <c r="AL404" i="11"/>
  <c r="AM404" i="11" s="1"/>
  <c r="Y402" i="14"/>
  <c r="AJ405" i="11"/>
  <c r="W405" i="11"/>
  <c r="AF403" i="12"/>
  <c r="AG403" i="12" s="1"/>
  <c r="AH403" i="12" s="1"/>
  <c r="V404" i="12" s="1"/>
  <c r="Y408" i="10" l="1"/>
  <c r="X408" i="10"/>
  <c r="AD408" i="10"/>
  <c r="AB408" i="10"/>
  <c r="AA408" i="10"/>
  <c r="AA405" i="11"/>
  <c r="AB405" i="11"/>
  <c r="X405" i="11"/>
  <c r="Y405" i="11"/>
  <c r="AD405" i="11"/>
  <c r="AI403" i="12"/>
  <c r="AK403" i="12" s="1"/>
  <c r="Z408" i="10" l="1"/>
  <c r="AE408" i="10" s="1"/>
  <c r="AF408" i="10" s="1"/>
  <c r="AG408" i="10" s="1"/>
  <c r="AH408" i="10" s="1"/>
  <c r="AC408" i="10"/>
  <c r="AC405" i="11"/>
  <c r="AE405" i="11"/>
  <c r="AF405" i="11" s="1"/>
  <c r="AG405" i="11" s="1"/>
  <c r="AH405" i="11" s="1"/>
  <c r="Z405" i="11"/>
  <c r="AL403" i="12"/>
  <c r="AM403" i="12" s="1"/>
  <c r="AJ404" i="12"/>
  <c r="Z401" i="14"/>
  <c r="W404" i="12"/>
  <c r="V409" i="10" l="1"/>
  <c r="AI408" i="10"/>
  <c r="AK408" i="10" s="1"/>
  <c r="V406" i="11"/>
  <c r="AI405" i="11"/>
  <c r="AK405" i="11" s="1"/>
  <c r="AB404" i="12"/>
  <c r="Y404" i="12"/>
  <c r="X404" i="12"/>
  <c r="AD404" i="12"/>
  <c r="AA404" i="12"/>
  <c r="AN408" i="10" l="1"/>
  <c r="AL408" i="10"/>
  <c r="AM408" i="10" s="1"/>
  <c r="AJ409" i="10"/>
  <c r="W409" i="10"/>
  <c r="X406" i="14"/>
  <c r="AN405" i="11"/>
  <c r="AL405" i="11"/>
  <c r="AM405" i="11" s="1"/>
  <c r="AJ406" i="11"/>
  <c r="W406" i="11"/>
  <c r="Y403" i="14"/>
  <c r="Z404" i="12"/>
  <c r="AE404" i="12" s="1"/>
  <c r="AC404" i="12"/>
  <c r="Y409" i="10" l="1"/>
  <c r="X409" i="10"/>
  <c r="AA409" i="10"/>
  <c r="AB409" i="10"/>
  <c r="AD409" i="10"/>
  <c r="AD406" i="11"/>
  <c r="AA406" i="11"/>
  <c r="Y406" i="11"/>
  <c r="AB406" i="11"/>
  <c r="X406" i="11"/>
  <c r="AF404" i="12"/>
  <c r="AG404" i="12" s="1"/>
  <c r="AH404" i="12" s="1"/>
  <c r="V405" i="12" s="1"/>
  <c r="AC409" i="10" l="1"/>
  <c r="Z409" i="10"/>
  <c r="AE409" i="10" s="1"/>
  <c r="AF409" i="10" s="1"/>
  <c r="AG409" i="10" s="1"/>
  <c r="AH409" i="10" s="1"/>
  <c r="Z406" i="11"/>
  <c r="AE406" i="11" s="1"/>
  <c r="AF406" i="11" s="1"/>
  <c r="AG406" i="11" s="1"/>
  <c r="AH406" i="11" s="1"/>
  <c r="AC406" i="11"/>
  <c r="AI404" i="12"/>
  <c r="AK404" i="12" s="1"/>
  <c r="AJ405" i="12"/>
  <c r="W405" i="12"/>
  <c r="Z402" i="14"/>
  <c r="V410" i="10" l="1"/>
  <c r="AI409" i="10"/>
  <c r="AK409" i="10" s="1"/>
  <c r="V407" i="11"/>
  <c r="AI406" i="11"/>
  <c r="AK406" i="11" s="1"/>
  <c r="AL404" i="12"/>
  <c r="AM404" i="12" s="1"/>
  <c r="Y405" i="12"/>
  <c r="X405" i="12"/>
  <c r="AB405" i="12"/>
  <c r="AD405" i="12"/>
  <c r="AA405" i="12"/>
  <c r="AL409" i="10" l="1"/>
  <c r="AM409" i="10" s="1"/>
  <c r="AN409" i="10"/>
  <c r="AJ410" i="10"/>
  <c r="X407" i="14"/>
  <c r="W410" i="10"/>
  <c r="AN406" i="11"/>
  <c r="AL406" i="11"/>
  <c r="AM406" i="11" s="1"/>
  <c r="AJ407" i="11"/>
  <c r="W407" i="11"/>
  <c r="Y404" i="14"/>
  <c r="AC405" i="12"/>
  <c r="Z405" i="12"/>
  <c r="AE405" i="12" s="1"/>
  <c r="Y410" i="10" l="1"/>
  <c r="Z410" i="10" s="1"/>
  <c r="AB410" i="10"/>
  <c r="AA410" i="10"/>
  <c r="X410" i="10"/>
  <c r="AD410" i="10"/>
  <c r="AE410" i="10" s="1"/>
  <c r="AB407" i="11"/>
  <c r="X407" i="11"/>
  <c r="AD407" i="11"/>
  <c r="Y407" i="11"/>
  <c r="Z407" i="11" s="1"/>
  <c r="AA407" i="11"/>
  <c r="AF405" i="12"/>
  <c r="AG405" i="12" s="1"/>
  <c r="AH405" i="12" s="1"/>
  <c r="V406" i="12" s="1"/>
  <c r="AC410" i="10" l="1"/>
  <c r="AF410" i="10"/>
  <c r="AG410" i="10" s="1"/>
  <c r="AH410" i="10" s="1"/>
  <c r="AE407" i="11"/>
  <c r="AC407" i="11"/>
  <c r="AI405" i="12"/>
  <c r="AK405" i="12" s="1"/>
  <c r="AJ406" i="12"/>
  <c r="W406" i="12"/>
  <c r="Z403" i="14"/>
  <c r="V411" i="10" l="1"/>
  <c r="AI410" i="10"/>
  <c r="AK410" i="10" s="1"/>
  <c r="AF407" i="11"/>
  <c r="AG407" i="11" s="1"/>
  <c r="AH407" i="11" s="1"/>
  <c r="AL405" i="12"/>
  <c r="AM405" i="12" s="1"/>
  <c r="Y406" i="12"/>
  <c r="AD406" i="12"/>
  <c r="AB406" i="12"/>
  <c r="AA406" i="12"/>
  <c r="X406" i="12"/>
  <c r="AN410" i="10" l="1"/>
  <c r="AL410" i="10"/>
  <c r="AM410" i="10" s="1"/>
  <c r="AJ411" i="10"/>
  <c r="X408" i="14"/>
  <c r="W411" i="10"/>
  <c r="V408" i="11"/>
  <c r="AI407" i="11"/>
  <c r="AK407" i="11" s="1"/>
  <c r="AC406" i="12"/>
  <c r="Z406" i="12"/>
  <c r="AE406" i="12" s="1"/>
  <c r="AD411" i="10" l="1"/>
  <c r="AB411" i="10"/>
  <c r="X411" i="10"/>
  <c r="AA411" i="10"/>
  <c r="Y411" i="10"/>
  <c r="AL407" i="11"/>
  <c r="AM407" i="11" s="1"/>
  <c r="AN407" i="11"/>
  <c r="AJ408" i="11"/>
  <c r="Y405" i="14"/>
  <c r="W408" i="11"/>
  <c r="AF406" i="12"/>
  <c r="AG406" i="12" s="1"/>
  <c r="AH406" i="12" s="1"/>
  <c r="V407" i="12" s="1"/>
  <c r="Z411" i="10" l="1"/>
  <c r="AE411" i="10" s="1"/>
  <c r="AF411" i="10" s="1"/>
  <c r="AG411" i="10" s="1"/>
  <c r="AH411" i="10" s="1"/>
  <c r="AC411" i="10"/>
  <c r="AA408" i="11"/>
  <c r="X408" i="11"/>
  <c r="AD408" i="11"/>
  <c r="AB408" i="11"/>
  <c r="Y408" i="11"/>
  <c r="AI406" i="12"/>
  <c r="AK406" i="12" s="1"/>
  <c r="Z404" i="14"/>
  <c r="AJ407" i="12"/>
  <c r="W407" i="12"/>
  <c r="V412" i="10" l="1"/>
  <c r="AI411" i="10"/>
  <c r="AK411" i="10" s="1"/>
  <c r="Z408" i="11"/>
  <c r="AE408" i="11" s="1"/>
  <c r="AC408" i="11"/>
  <c r="AL406" i="12"/>
  <c r="AM406" i="12" s="1"/>
  <c r="Y407" i="12"/>
  <c r="AA407" i="12"/>
  <c r="X407" i="12"/>
  <c r="AD407" i="12"/>
  <c r="AB407" i="12"/>
  <c r="AN411" i="10" l="1"/>
  <c r="AL411" i="10"/>
  <c r="AM411" i="10" s="1"/>
  <c r="AJ412" i="10"/>
  <c r="X409" i="14"/>
  <c r="W412" i="10"/>
  <c r="AF408" i="11"/>
  <c r="AG408" i="11" s="1"/>
  <c r="AH408" i="11" s="1"/>
  <c r="V409" i="11"/>
  <c r="AI408" i="11"/>
  <c r="AK408" i="11" s="1"/>
  <c r="AC407" i="12"/>
  <c r="Z407" i="12"/>
  <c r="AE407" i="12" s="1"/>
  <c r="Y412" i="10" l="1"/>
  <c r="AA412" i="10"/>
  <c r="AC412" i="10" s="1"/>
  <c r="X412" i="10"/>
  <c r="AB412" i="10"/>
  <c r="AD412" i="10"/>
  <c r="AL408" i="11"/>
  <c r="AM408" i="11" s="1"/>
  <c r="AN408" i="11"/>
  <c r="AJ409" i="11"/>
  <c r="W409" i="11"/>
  <c r="Y406" i="14"/>
  <c r="AF407" i="12"/>
  <c r="AG407" i="12" s="1"/>
  <c r="AH407" i="12" s="1"/>
  <c r="V408" i="12" s="1"/>
  <c r="Z412" i="10" l="1"/>
  <c r="AE412" i="10" s="1"/>
  <c r="AF412" i="10" s="1"/>
  <c r="AG412" i="10" s="1"/>
  <c r="AH412" i="10" s="1"/>
  <c r="AB409" i="11"/>
  <c r="AD409" i="11"/>
  <c r="AA409" i="11"/>
  <c r="Y409" i="11"/>
  <c r="X409" i="11"/>
  <c r="AI407" i="12"/>
  <c r="AK407" i="12" s="1"/>
  <c r="AJ408" i="12"/>
  <c r="W408" i="12"/>
  <c r="Z405" i="14"/>
  <c r="V413" i="10" l="1"/>
  <c r="AI412" i="10"/>
  <c r="AK412" i="10" s="1"/>
  <c r="AC409" i="11"/>
  <c r="Z409" i="11"/>
  <c r="AE409" i="11" s="1"/>
  <c r="AF409" i="11" s="1"/>
  <c r="AG409" i="11" s="1"/>
  <c r="AH409" i="11" s="1"/>
  <c r="AL407" i="12"/>
  <c r="AM407" i="12" s="1"/>
  <c r="X408" i="12"/>
  <c r="Y408" i="12"/>
  <c r="AB408" i="12"/>
  <c r="AD408" i="12"/>
  <c r="AA408" i="12"/>
  <c r="AN412" i="10" l="1"/>
  <c r="AL412" i="10"/>
  <c r="AM412" i="10" s="1"/>
  <c r="AJ413" i="10"/>
  <c r="W413" i="10"/>
  <c r="X410" i="14"/>
  <c r="V410" i="11"/>
  <c r="AI409" i="11"/>
  <c r="AK409" i="11" s="1"/>
  <c r="Z408" i="12"/>
  <c r="AE408" i="12" s="1"/>
  <c r="AC408" i="12"/>
  <c r="Y413" i="10" l="1"/>
  <c r="AD413" i="10"/>
  <c r="AA413" i="10"/>
  <c r="AC413" i="10" s="1"/>
  <c r="X413" i="10"/>
  <c r="AB413" i="10"/>
  <c r="AL409" i="11"/>
  <c r="AM409" i="11" s="1"/>
  <c r="AN409" i="11"/>
  <c r="AJ410" i="11"/>
  <c r="Y407" i="14"/>
  <c r="W410" i="11"/>
  <c r="AF408" i="12"/>
  <c r="AG408" i="12" s="1"/>
  <c r="AH408" i="12" s="1"/>
  <c r="V409" i="12" s="1"/>
  <c r="Z413" i="10" l="1"/>
  <c r="AE413" i="10" s="1"/>
  <c r="AF413" i="10" s="1"/>
  <c r="AG413" i="10" s="1"/>
  <c r="AH413" i="10" s="1"/>
  <c r="AA410" i="11"/>
  <c r="X410" i="11"/>
  <c r="AD410" i="11"/>
  <c r="AB410" i="11"/>
  <c r="Y410" i="11"/>
  <c r="AI408" i="12"/>
  <c r="AK408" i="12" s="1"/>
  <c r="AJ409" i="12"/>
  <c r="Z406" i="14"/>
  <c r="W409" i="12"/>
  <c r="V414" i="10" l="1"/>
  <c r="AI413" i="10"/>
  <c r="AK413" i="10" s="1"/>
  <c r="Z410" i="11"/>
  <c r="AC410" i="11"/>
  <c r="AE410" i="11"/>
  <c r="AF410" i="11" s="1"/>
  <c r="AG410" i="11" s="1"/>
  <c r="AH410" i="11" s="1"/>
  <c r="AL408" i="12"/>
  <c r="AM408" i="12" s="1"/>
  <c r="AB409" i="12"/>
  <c r="Y409" i="12"/>
  <c r="AD409" i="12"/>
  <c r="AA409" i="12"/>
  <c r="X409" i="12"/>
  <c r="AL413" i="10" l="1"/>
  <c r="AM413" i="10" s="1"/>
  <c r="AN413" i="10"/>
  <c r="AJ414" i="10"/>
  <c r="X411" i="14"/>
  <c r="W414" i="10"/>
  <c r="V411" i="11"/>
  <c r="AI410" i="11"/>
  <c r="AK410" i="11" s="1"/>
  <c r="Z409" i="12"/>
  <c r="AE409" i="12" s="1"/>
  <c r="AF409" i="12" s="1"/>
  <c r="AG409" i="12" s="1"/>
  <c r="AH409" i="12" s="1"/>
  <c r="V410" i="12" s="1"/>
  <c r="AC409" i="12"/>
  <c r="Y414" i="10" l="1"/>
  <c r="AA414" i="10"/>
  <c r="AD414" i="10"/>
  <c r="X414" i="10"/>
  <c r="AB414" i="10"/>
  <c r="AN410" i="11"/>
  <c r="AL410" i="11"/>
  <c r="AM410" i="11" s="1"/>
  <c r="AJ411" i="11"/>
  <c r="Y408" i="14"/>
  <c r="W411" i="11"/>
  <c r="AI409" i="12"/>
  <c r="AK409" i="12" s="1"/>
  <c r="AC414" i="10" l="1"/>
  <c r="Z414" i="10"/>
  <c r="AE414" i="10" s="1"/>
  <c r="AF414" i="10" s="1"/>
  <c r="AG414" i="10" s="1"/>
  <c r="AH414" i="10" s="1"/>
  <c r="AB411" i="11"/>
  <c r="AD411" i="11"/>
  <c r="AA411" i="11"/>
  <c r="AC411" i="11" s="1"/>
  <c r="X411" i="11"/>
  <c r="Y411" i="11"/>
  <c r="AL409" i="12"/>
  <c r="AM409" i="12" s="1"/>
  <c r="AJ410" i="12"/>
  <c r="W410" i="12"/>
  <c r="Z407" i="14"/>
  <c r="AI414" i="10" l="1"/>
  <c r="AK414" i="10" s="1"/>
  <c r="V415" i="10"/>
  <c r="Z411" i="11"/>
  <c r="AE411" i="11" s="1"/>
  <c r="AF411" i="11" s="1"/>
  <c r="AG411" i="11" s="1"/>
  <c r="AH411" i="11" s="1"/>
  <c r="AA410" i="12"/>
  <c r="Y410" i="12"/>
  <c r="AB410" i="12"/>
  <c r="AD410" i="12"/>
  <c r="X410" i="12"/>
  <c r="AJ415" i="10" l="1"/>
  <c r="X412" i="14"/>
  <c r="W415" i="10"/>
  <c r="AN414" i="10"/>
  <c r="AL414" i="10"/>
  <c r="AM414" i="10" s="1"/>
  <c r="AI411" i="11"/>
  <c r="AK411" i="11" s="1"/>
  <c r="V412" i="11"/>
  <c r="Z410" i="12"/>
  <c r="AE410" i="12" s="1"/>
  <c r="AC410" i="12"/>
  <c r="AD415" i="10" l="1"/>
  <c r="AB415" i="10"/>
  <c r="Y415" i="10"/>
  <c r="X415" i="10"/>
  <c r="AA415" i="10"/>
  <c r="AC415" i="10" s="1"/>
  <c r="AJ412" i="11"/>
  <c r="Y409" i="14"/>
  <c r="W412" i="11"/>
  <c r="AL411" i="11"/>
  <c r="AM411" i="11" s="1"/>
  <c r="AN411" i="11"/>
  <c r="AF410" i="12"/>
  <c r="AG410" i="12" s="1"/>
  <c r="AH410" i="12" s="1"/>
  <c r="V411" i="12" s="1"/>
  <c r="Z415" i="10" l="1"/>
  <c r="AE415" i="10" s="1"/>
  <c r="AF415" i="10" s="1"/>
  <c r="AG415" i="10" s="1"/>
  <c r="AH415" i="10" s="1"/>
  <c r="AD412" i="11"/>
  <c r="AA412" i="11"/>
  <c r="Y412" i="11"/>
  <c r="X412" i="11"/>
  <c r="AB412" i="11"/>
  <c r="AI410" i="12"/>
  <c r="AK410" i="12" s="1"/>
  <c r="AJ411" i="12"/>
  <c r="W411" i="12"/>
  <c r="Z408" i="14"/>
  <c r="AI415" i="10" l="1"/>
  <c r="AK415" i="10" s="1"/>
  <c r="V416" i="10"/>
  <c r="Z412" i="11"/>
  <c r="AC412" i="11"/>
  <c r="AE412" i="11"/>
  <c r="AF412" i="11" s="1"/>
  <c r="AG412" i="11" s="1"/>
  <c r="AH412" i="11" s="1"/>
  <c r="AL410" i="12"/>
  <c r="AM410" i="12" s="1"/>
  <c r="X411" i="12"/>
  <c r="AB411" i="12"/>
  <c r="AD411" i="12"/>
  <c r="AA411" i="12"/>
  <c r="Y411" i="12"/>
  <c r="Z411" i="12" s="1"/>
  <c r="AJ416" i="10" l="1"/>
  <c r="X413" i="14"/>
  <c r="W416" i="10"/>
  <c r="AN415" i="10"/>
  <c r="AL415" i="10"/>
  <c r="AM415" i="10" s="1"/>
  <c r="V413" i="11"/>
  <c r="AI412" i="11"/>
  <c r="AK412" i="11" s="1"/>
  <c r="AC411" i="12"/>
  <c r="AE411" i="12"/>
  <c r="AF411" i="12" s="1"/>
  <c r="AG411" i="12" s="1"/>
  <c r="AH411" i="12" s="1"/>
  <c r="V412" i="12" s="1"/>
  <c r="AD416" i="10" l="1"/>
  <c r="AB416" i="10"/>
  <c r="Y416" i="10"/>
  <c r="X416" i="10"/>
  <c r="AA416" i="10"/>
  <c r="AL412" i="11"/>
  <c r="AM412" i="11" s="1"/>
  <c r="AN412" i="11"/>
  <c r="Y410" i="14"/>
  <c r="AJ413" i="11"/>
  <c r="W413" i="11"/>
  <c r="AI411" i="12"/>
  <c r="AK411" i="12" s="1"/>
  <c r="Z416" i="10" l="1"/>
  <c r="AE416" i="10" s="1"/>
  <c r="AC416" i="10"/>
  <c r="AB413" i="11"/>
  <c r="AD413" i="11"/>
  <c r="Y413" i="11"/>
  <c r="Z413" i="11" s="1"/>
  <c r="AE413" i="11" s="1"/>
  <c r="X413" i="11"/>
  <c r="AA413" i="11"/>
  <c r="AL411" i="12"/>
  <c r="AM411" i="12" s="1"/>
  <c r="AJ412" i="12"/>
  <c r="Z409" i="14"/>
  <c r="W412" i="12"/>
  <c r="AF416" i="10" l="1"/>
  <c r="AG416" i="10" s="1"/>
  <c r="AH416" i="10" s="1"/>
  <c r="AC413" i="11"/>
  <c r="AF413" i="11" s="1"/>
  <c r="AG413" i="11" s="1"/>
  <c r="AH413" i="11" s="1"/>
  <c r="X412" i="12"/>
  <c r="Y412" i="12"/>
  <c r="AD412" i="12"/>
  <c r="AB412" i="12"/>
  <c r="AA412" i="12"/>
  <c r="V417" i="10" l="1"/>
  <c r="AI416" i="10"/>
  <c r="AK416" i="10" s="1"/>
  <c r="V414" i="11"/>
  <c r="AI413" i="11"/>
  <c r="AK413" i="11" s="1"/>
  <c r="Z412" i="12"/>
  <c r="AE412" i="12"/>
  <c r="AC412" i="12"/>
  <c r="AN416" i="10" l="1"/>
  <c r="AL416" i="10"/>
  <c r="AM416" i="10" s="1"/>
  <c r="AJ417" i="10"/>
  <c r="X414" i="14"/>
  <c r="W417" i="10"/>
  <c r="AL413" i="11"/>
  <c r="AM413" i="11" s="1"/>
  <c r="AN413" i="11"/>
  <c r="W414" i="11"/>
  <c r="AJ414" i="11"/>
  <c r="Y411" i="14"/>
  <c r="AF412" i="12"/>
  <c r="AG412" i="12" s="1"/>
  <c r="AH412" i="12" s="1"/>
  <c r="V413" i="12" s="1"/>
  <c r="AA417" i="10" l="1"/>
  <c r="Y417" i="10"/>
  <c r="Z417" i="10" s="1"/>
  <c r="AD417" i="10"/>
  <c r="AB417" i="10"/>
  <c r="X417" i="10"/>
  <c r="AD414" i="11"/>
  <c r="AA414" i="11"/>
  <c r="X414" i="11"/>
  <c r="Y414" i="11"/>
  <c r="Z414" i="11" s="1"/>
  <c r="AB414" i="11"/>
  <c r="AI412" i="12"/>
  <c r="AK412" i="12" s="1"/>
  <c r="AC417" i="10" l="1"/>
  <c r="AE417" i="10"/>
  <c r="AF417" i="10" s="1"/>
  <c r="AG417" i="10" s="1"/>
  <c r="AH417" i="10" s="1"/>
  <c r="AC414" i="11"/>
  <c r="AE414" i="11"/>
  <c r="AF414" i="11" s="1"/>
  <c r="AG414" i="11" s="1"/>
  <c r="AH414" i="11" s="1"/>
  <c r="AL412" i="12"/>
  <c r="AM412" i="12" s="1"/>
  <c r="AJ413" i="12"/>
  <c r="W413" i="12"/>
  <c r="Z410" i="14"/>
  <c r="V418" i="10" l="1"/>
  <c r="AI417" i="10"/>
  <c r="AK417" i="10" s="1"/>
  <c r="V415" i="11"/>
  <c r="AI414" i="11"/>
  <c r="AK414" i="11" s="1"/>
  <c r="AB413" i="12"/>
  <c r="AD413" i="12"/>
  <c r="AA413" i="12"/>
  <c r="X413" i="12"/>
  <c r="Y413" i="12"/>
  <c r="AL417" i="10" l="1"/>
  <c r="AM417" i="10" s="1"/>
  <c r="AN417" i="10"/>
  <c r="AJ418" i="10"/>
  <c r="X415" i="14"/>
  <c r="W418" i="10"/>
  <c r="AN414" i="11"/>
  <c r="AL414" i="11"/>
  <c r="AM414" i="11" s="1"/>
  <c r="AJ415" i="11"/>
  <c r="Y412" i="14"/>
  <c r="W415" i="11"/>
  <c r="AC413" i="12"/>
  <c r="Z413" i="12"/>
  <c r="AE413" i="12" s="1"/>
  <c r="X418" i="10" l="1"/>
  <c r="AD418" i="10"/>
  <c r="Y418" i="10"/>
  <c r="Z418" i="10" s="1"/>
  <c r="AE418" i="10" s="1"/>
  <c r="AB418" i="10"/>
  <c r="AA418" i="10"/>
  <c r="AA415" i="11"/>
  <c r="Y415" i="11"/>
  <c r="Z415" i="11" s="1"/>
  <c r="AE415" i="11" s="1"/>
  <c r="AB415" i="11"/>
  <c r="AD415" i="11"/>
  <c r="X415" i="11"/>
  <c r="AF413" i="12"/>
  <c r="AG413" i="12" s="1"/>
  <c r="AH413" i="12" s="1"/>
  <c r="V414" i="12" s="1"/>
  <c r="AC418" i="10" l="1"/>
  <c r="AF418" i="10" s="1"/>
  <c r="AG418" i="10" s="1"/>
  <c r="AH418" i="10" s="1"/>
  <c r="AC415" i="11"/>
  <c r="AF415" i="11" s="1"/>
  <c r="AG415" i="11" s="1"/>
  <c r="AH415" i="11" s="1"/>
  <c r="AI413" i="12"/>
  <c r="AK413" i="12" s="1"/>
  <c r="AJ414" i="12"/>
  <c r="W414" i="12"/>
  <c r="Z411" i="14"/>
  <c r="V419" i="10" l="1"/>
  <c r="AI418" i="10"/>
  <c r="AK418" i="10" s="1"/>
  <c r="V416" i="11"/>
  <c r="AI415" i="11"/>
  <c r="AK415" i="11" s="1"/>
  <c r="AL413" i="12"/>
  <c r="AM413" i="12" s="1"/>
  <c r="AA414" i="12"/>
  <c r="AD414" i="12"/>
  <c r="AB414" i="12"/>
  <c r="X414" i="12"/>
  <c r="Y414" i="12"/>
  <c r="AJ419" i="10" l="1"/>
  <c r="W419" i="10"/>
  <c r="X416" i="14"/>
  <c r="AN418" i="10"/>
  <c r="AL418" i="10"/>
  <c r="AM418" i="10" s="1"/>
  <c r="AL415" i="11"/>
  <c r="AM415" i="11" s="1"/>
  <c r="AN415" i="11"/>
  <c r="AJ416" i="11"/>
  <c r="Y413" i="14"/>
  <c r="W416" i="11"/>
  <c r="Z414" i="12"/>
  <c r="AE414" i="12" s="1"/>
  <c r="AC414" i="12"/>
  <c r="X419" i="10" l="1"/>
  <c r="Y419" i="10"/>
  <c r="Z419" i="10" s="1"/>
  <c r="AE419" i="10" s="1"/>
  <c r="AD419" i="10"/>
  <c r="AA419" i="10"/>
  <c r="AB419" i="10"/>
  <c r="AD416" i="11"/>
  <c r="Y416" i="11"/>
  <c r="Z416" i="11" s="1"/>
  <c r="AB416" i="11"/>
  <c r="AA416" i="11"/>
  <c r="X416" i="11"/>
  <c r="AF414" i="12"/>
  <c r="AG414" i="12" s="1"/>
  <c r="AH414" i="12" s="1"/>
  <c r="V415" i="12" s="1"/>
  <c r="AC419" i="10" l="1"/>
  <c r="AF419" i="10" s="1"/>
  <c r="AG419" i="10" s="1"/>
  <c r="AH419" i="10" s="1"/>
  <c r="AE416" i="11"/>
  <c r="AC416" i="11"/>
  <c r="AI414" i="12"/>
  <c r="AK414" i="12" s="1"/>
  <c r="V420" i="10" l="1"/>
  <c r="AI419" i="10"/>
  <c r="AK419" i="10" s="1"/>
  <c r="AF416" i="11"/>
  <c r="AG416" i="11" s="1"/>
  <c r="AH416" i="11" s="1"/>
  <c r="AL414" i="12"/>
  <c r="AM414" i="12" s="1"/>
  <c r="AJ415" i="12"/>
  <c r="Z412" i="14"/>
  <c r="W415" i="12"/>
  <c r="AN419" i="10" l="1"/>
  <c r="AL419" i="10"/>
  <c r="AM419" i="10" s="1"/>
  <c r="AJ420" i="10"/>
  <c r="X417" i="14"/>
  <c r="W420" i="10"/>
  <c r="V417" i="11"/>
  <c r="AI416" i="11"/>
  <c r="AK416" i="11" s="1"/>
  <c r="X415" i="12"/>
  <c r="AA415" i="12"/>
  <c r="Y415" i="12"/>
  <c r="AD415" i="12"/>
  <c r="AB415" i="12"/>
  <c r="AB420" i="10" l="1"/>
  <c r="AA420" i="10"/>
  <c r="X420" i="10"/>
  <c r="Y420" i="10"/>
  <c r="AD420" i="10"/>
  <c r="AL416" i="11"/>
  <c r="AM416" i="11" s="1"/>
  <c r="AN416" i="11"/>
  <c r="AJ417" i="11"/>
  <c r="Y414" i="14"/>
  <c r="W417" i="11"/>
  <c r="Z415" i="12"/>
  <c r="AE415" i="12" s="1"/>
  <c r="AC415" i="12"/>
  <c r="AC420" i="10" l="1"/>
  <c r="Z420" i="10"/>
  <c r="AE420" i="10" s="1"/>
  <c r="AA417" i="11"/>
  <c r="AD417" i="11"/>
  <c r="AB417" i="11"/>
  <c r="X417" i="11"/>
  <c r="Y417" i="11"/>
  <c r="AF415" i="12"/>
  <c r="AG415" i="12" s="1"/>
  <c r="AH415" i="12" s="1"/>
  <c r="V416" i="12" s="1"/>
  <c r="AI415" i="12"/>
  <c r="AK415" i="12" s="1"/>
  <c r="AF420" i="10" l="1"/>
  <c r="AG420" i="10" s="1"/>
  <c r="AH420" i="10" s="1"/>
  <c r="Z417" i="11"/>
  <c r="AE417" i="11" s="1"/>
  <c r="AC417" i="11"/>
  <c r="AL415" i="12"/>
  <c r="AM415" i="12" s="1"/>
  <c r="W416" i="12"/>
  <c r="AJ416" i="12"/>
  <c r="Z413" i="14"/>
  <c r="V421" i="10" l="1"/>
  <c r="AI420" i="10"/>
  <c r="AK420" i="10" s="1"/>
  <c r="AF417" i="11"/>
  <c r="AG417" i="11" s="1"/>
  <c r="AH417" i="11" s="1"/>
  <c r="V418" i="11"/>
  <c r="AI417" i="11"/>
  <c r="AK417" i="11" s="1"/>
  <c r="AD416" i="12"/>
  <c r="AB416" i="12"/>
  <c r="X416" i="12"/>
  <c r="Y416" i="12"/>
  <c r="AA416" i="12"/>
  <c r="AN420" i="10" l="1"/>
  <c r="AL420" i="10"/>
  <c r="AM420" i="10" s="1"/>
  <c r="AJ421" i="10"/>
  <c r="X418" i="14"/>
  <c r="W421" i="10"/>
  <c r="AL417" i="11"/>
  <c r="AM417" i="11" s="1"/>
  <c r="AN417" i="11"/>
  <c r="AJ418" i="11"/>
  <c r="Y415" i="14"/>
  <c r="W418" i="11"/>
  <c r="AC416" i="12"/>
  <c r="Z416" i="12"/>
  <c r="AE416" i="12" s="1"/>
  <c r="Y421" i="10" l="1"/>
  <c r="AA421" i="10"/>
  <c r="AB421" i="10"/>
  <c r="AD421" i="10"/>
  <c r="X421" i="10"/>
  <c r="Z421" i="10" s="1"/>
  <c r="AE421" i="10" s="1"/>
  <c r="AA418" i="11"/>
  <c r="X418" i="11"/>
  <c r="AB418" i="11"/>
  <c r="Y418" i="11"/>
  <c r="AD418" i="11"/>
  <c r="AF416" i="12"/>
  <c r="AG416" i="12" s="1"/>
  <c r="AH416" i="12" s="1"/>
  <c r="V417" i="12" s="1"/>
  <c r="AI416" i="12"/>
  <c r="AK416" i="12" s="1"/>
  <c r="AC421" i="10" l="1"/>
  <c r="AF421" i="10" s="1"/>
  <c r="AG421" i="10" s="1"/>
  <c r="AH421" i="10" s="1"/>
  <c r="AC418" i="11"/>
  <c r="Z418" i="11"/>
  <c r="AE418" i="11" s="1"/>
  <c r="AF418" i="11" s="1"/>
  <c r="AG418" i="11" s="1"/>
  <c r="AH418" i="11" s="1"/>
  <c r="AL416" i="12"/>
  <c r="AM416" i="12" s="1"/>
  <c r="AJ417" i="12"/>
  <c r="W417" i="12"/>
  <c r="Z414" i="14"/>
  <c r="AI421" i="10" l="1"/>
  <c r="AK421" i="10" s="1"/>
  <c r="V422" i="10"/>
  <c r="V419" i="11"/>
  <c r="AI418" i="11"/>
  <c r="AK418" i="11" s="1"/>
  <c r="AA417" i="12"/>
  <c r="AB417" i="12"/>
  <c r="X417" i="12"/>
  <c r="AD417" i="12"/>
  <c r="Y417" i="12"/>
  <c r="AJ422" i="10" l="1"/>
  <c r="W422" i="10"/>
  <c r="X419" i="14"/>
  <c r="AL421" i="10"/>
  <c r="AM421" i="10" s="1"/>
  <c r="AN421" i="10"/>
  <c r="AN418" i="11"/>
  <c r="AL418" i="11"/>
  <c r="AM418" i="11" s="1"/>
  <c r="W419" i="11"/>
  <c r="AJ419" i="11"/>
  <c r="Y416" i="14"/>
  <c r="Z417" i="12"/>
  <c r="AE417" i="12" s="1"/>
  <c r="AC417" i="12"/>
  <c r="AA422" i="10" l="1"/>
  <c r="X422" i="10"/>
  <c r="AD422" i="10"/>
  <c r="Y422" i="10"/>
  <c r="Z422" i="10" s="1"/>
  <c r="AE422" i="10" s="1"/>
  <c r="AB422" i="10"/>
  <c r="Y419" i="11"/>
  <c r="X419" i="11"/>
  <c r="AA419" i="11"/>
  <c r="AC419" i="11" s="1"/>
  <c r="AD419" i="11"/>
  <c r="AB419" i="11"/>
  <c r="AF417" i="12"/>
  <c r="AG417" i="12" s="1"/>
  <c r="AH417" i="12" s="1"/>
  <c r="V418" i="12" s="1"/>
  <c r="AF422" i="10" l="1"/>
  <c r="AG422" i="10" s="1"/>
  <c r="AH422" i="10" s="1"/>
  <c r="AC422" i="10"/>
  <c r="Z419" i="11"/>
  <c r="AE419" i="11" s="1"/>
  <c r="AF419" i="11" s="1"/>
  <c r="AG419" i="11" s="1"/>
  <c r="AH419" i="11" s="1"/>
  <c r="AI417" i="12"/>
  <c r="AK417" i="12" s="1"/>
  <c r="V423" i="10" l="1"/>
  <c r="AI422" i="10"/>
  <c r="AK422" i="10" s="1"/>
  <c r="V420" i="11"/>
  <c r="AI419" i="11"/>
  <c r="AK419" i="11" s="1"/>
  <c r="AL417" i="12"/>
  <c r="AM417" i="12" s="1"/>
  <c r="AJ418" i="12"/>
  <c r="Z415" i="14"/>
  <c r="W418" i="12"/>
  <c r="AN422" i="10" l="1"/>
  <c r="AL422" i="10"/>
  <c r="AM422" i="10" s="1"/>
  <c r="AJ423" i="10"/>
  <c r="W423" i="10"/>
  <c r="X420" i="14"/>
  <c r="AN419" i="11"/>
  <c r="AL419" i="11"/>
  <c r="AM419" i="11" s="1"/>
  <c r="AJ420" i="11"/>
  <c r="W420" i="11"/>
  <c r="Y417" i="14"/>
  <c r="X418" i="12"/>
  <c r="AB418" i="12"/>
  <c r="Y418" i="12"/>
  <c r="AD418" i="12"/>
  <c r="AA418" i="12"/>
  <c r="Y423" i="10" l="1"/>
  <c r="AA423" i="10"/>
  <c r="AD423" i="10"/>
  <c r="AB423" i="10"/>
  <c r="AC423" i="10" s="1"/>
  <c r="X423" i="10"/>
  <c r="AD420" i="11"/>
  <c r="Y420" i="11"/>
  <c r="AB420" i="11"/>
  <c r="X420" i="11"/>
  <c r="AA420" i="11"/>
  <c r="Z418" i="12"/>
  <c r="AE418" i="12"/>
  <c r="AC418" i="12"/>
  <c r="Z423" i="10" l="1"/>
  <c r="AE423" i="10" s="1"/>
  <c r="AF423" i="10" s="1"/>
  <c r="AG423" i="10" s="1"/>
  <c r="AH423" i="10" s="1"/>
  <c r="Z420" i="11"/>
  <c r="AE420" i="11" s="1"/>
  <c r="AC420" i="11"/>
  <c r="AF420" i="11" s="1"/>
  <c r="AG420" i="11" s="1"/>
  <c r="AH420" i="11" s="1"/>
  <c r="AF418" i="12"/>
  <c r="AG418" i="12" s="1"/>
  <c r="AH418" i="12" s="1"/>
  <c r="V419" i="12" s="1"/>
  <c r="AI418" i="12"/>
  <c r="AK418" i="12" s="1"/>
  <c r="V424" i="10" l="1"/>
  <c r="AI423" i="10"/>
  <c r="AK423" i="10" s="1"/>
  <c r="V421" i="11"/>
  <c r="AI420" i="11"/>
  <c r="AK420" i="11" s="1"/>
  <c r="AL418" i="12"/>
  <c r="AM418" i="12" s="1"/>
  <c r="AJ419" i="12"/>
  <c r="W419" i="12"/>
  <c r="Z416" i="14"/>
  <c r="AN423" i="10" l="1"/>
  <c r="AL423" i="10"/>
  <c r="AM423" i="10" s="1"/>
  <c r="X421" i="14"/>
  <c r="AJ424" i="10"/>
  <c r="W424" i="10"/>
  <c r="AL420" i="11"/>
  <c r="AM420" i="11" s="1"/>
  <c r="AN420" i="11"/>
  <c r="AJ421" i="11"/>
  <c r="Y418" i="14"/>
  <c r="W421" i="11"/>
  <c r="AB419" i="12"/>
  <c r="X419" i="12"/>
  <c r="AA419" i="12"/>
  <c r="AD419" i="12"/>
  <c r="Y419" i="12"/>
  <c r="AD424" i="10" l="1"/>
  <c r="AB424" i="10"/>
  <c r="Y424" i="10"/>
  <c r="Z424" i="10" s="1"/>
  <c r="AE424" i="10" s="1"/>
  <c r="AA424" i="10"/>
  <c r="X424" i="10"/>
  <c r="AB421" i="11"/>
  <c r="AD421" i="11"/>
  <c r="Y421" i="11"/>
  <c r="Z421" i="11" s="1"/>
  <c r="AE421" i="11" s="1"/>
  <c r="AA421" i="11"/>
  <c r="X421" i="11"/>
  <c r="AC419" i="12"/>
  <c r="Z419" i="12"/>
  <c r="AE419" i="12" s="1"/>
  <c r="AF419" i="12" s="1"/>
  <c r="AG419" i="12" s="1"/>
  <c r="AH419" i="12" s="1"/>
  <c r="V420" i="12" s="1"/>
  <c r="AC424" i="10" l="1"/>
  <c r="AF424" i="10" s="1"/>
  <c r="AG424" i="10" s="1"/>
  <c r="AH424" i="10" s="1"/>
  <c r="AC421" i="11"/>
  <c r="AF421" i="11" s="1"/>
  <c r="AG421" i="11" s="1"/>
  <c r="AH421" i="11" s="1"/>
  <c r="AI419" i="12"/>
  <c r="AK419" i="12" s="1"/>
  <c r="AI424" i="10" l="1"/>
  <c r="AK424" i="10" s="1"/>
  <c r="V425" i="10"/>
  <c r="V422" i="11"/>
  <c r="AI421" i="11"/>
  <c r="AK421" i="11" s="1"/>
  <c r="AL419" i="12"/>
  <c r="AM419" i="12" s="1"/>
  <c r="AJ420" i="12"/>
  <c r="W420" i="12"/>
  <c r="Z417" i="14"/>
  <c r="AJ425" i="10" l="1"/>
  <c r="W425" i="10"/>
  <c r="X422" i="14"/>
  <c r="AL424" i="10"/>
  <c r="AM424" i="10" s="1"/>
  <c r="AN424" i="10"/>
  <c r="AL421" i="11"/>
  <c r="AM421" i="11" s="1"/>
  <c r="AN421" i="11"/>
  <c r="Y419" i="14"/>
  <c r="AJ422" i="11"/>
  <c r="W422" i="11"/>
  <c r="AA420" i="12"/>
  <c r="Y420" i="12"/>
  <c r="AB420" i="12"/>
  <c r="AD420" i="12"/>
  <c r="X420" i="12"/>
  <c r="AB425" i="10" l="1"/>
  <c r="X425" i="10"/>
  <c r="Y425" i="10"/>
  <c r="Z425" i="10" s="1"/>
  <c r="AE425" i="10" s="1"/>
  <c r="AD425" i="10"/>
  <c r="AA425" i="10"/>
  <c r="AA422" i="11"/>
  <c r="Y422" i="11"/>
  <c r="Z422" i="11" s="1"/>
  <c r="AB422" i="11"/>
  <c r="AD422" i="11"/>
  <c r="X422" i="11"/>
  <c r="Z420" i="12"/>
  <c r="AE420" i="12" s="1"/>
  <c r="AC420" i="12"/>
  <c r="AC425" i="10" l="1"/>
  <c r="AF425" i="10" s="1"/>
  <c r="AG425" i="10" s="1"/>
  <c r="AH425" i="10" s="1"/>
  <c r="AE422" i="11"/>
  <c r="AC422" i="11"/>
  <c r="AF422" i="11" s="1"/>
  <c r="AG422" i="11" s="1"/>
  <c r="AH422" i="11" s="1"/>
  <c r="AF420" i="12"/>
  <c r="AG420" i="12" s="1"/>
  <c r="AH420" i="12" s="1"/>
  <c r="V421" i="12" s="1"/>
  <c r="V426" i="10" l="1"/>
  <c r="AI425" i="10"/>
  <c r="AK425" i="10" s="1"/>
  <c r="V423" i="11"/>
  <c r="AI422" i="11"/>
  <c r="AK422" i="11" s="1"/>
  <c r="AI420" i="12"/>
  <c r="AK420" i="12" s="1"/>
  <c r="AL425" i="10" l="1"/>
  <c r="AM425" i="10" s="1"/>
  <c r="AN425" i="10"/>
  <c r="W426" i="10"/>
  <c r="AJ426" i="10"/>
  <c r="X423" i="14"/>
  <c r="AN422" i="11"/>
  <c r="AL422" i="11"/>
  <c r="AM422" i="11" s="1"/>
  <c r="AJ423" i="11"/>
  <c r="Y420" i="14"/>
  <c r="W423" i="11"/>
  <c r="AL420" i="12"/>
  <c r="AM420" i="12" s="1"/>
  <c r="AJ421" i="12"/>
  <c r="Z418" i="14"/>
  <c r="W421" i="12"/>
  <c r="Y426" i="10" l="1"/>
  <c r="AA426" i="10"/>
  <c r="AB426" i="10"/>
  <c r="X426" i="10"/>
  <c r="AD426" i="10"/>
  <c r="Y423" i="11"/>
  <c r="AB423" i="11"/>
  <c r="AD423" i="11"/>
  <c r="X423" i="11"/>
  <c r="AA423" i="11"/>
  <c r="AD421" i="12"/>
  <c r="AA421" i="12"/>
  <c r="AB421" i="12"/>
  <c r="Y421" i="12"/>
  <c r="Z421" i="12" s="1"/>
  <c r="AE421" i="12" s="1"/>
  <c r="X421" i="12"/>
  <c r="AC426" i="10" l="1"/>
  <c r="Z426" i="10"/>
  <c r="AE426" i="10" s="1"/>
  <c r="AF426" i="10" s="1"/>
  <c r="AG426" i="10" s="1"/>
  <c r="AH426" i="10" s="1"/>
  <c r="Z423" i="11"/>
  <c r="AE423" i="11"/>
  <c r="AC423" i="11"/>
  <c r="AC421" i="12"/>
  <c r="AF421" i="12" s="1"/>
  <c r="AG421" i="12" s="1"/>
  <c r="AH421" i="12" s="1"/>
  <c r="V422" i="12" s="1"/>
  <c r="V427" i="10" l="1"/>
  <c r="AI426" i="10"/>
  <c r="AK426" i="10" s="1"/>
  <c r="AF423" i="11"/>
  <c r="AG423" i="11" s="1"/>
  <c r="AH423" i="11" s="1"/>
  <c r="V424" i="11"/>
  <c r="AI423" i="11"/>
  <c r="AK423" i="11" s="1"/>
  <c r="AI421" i="12"/>
  <c r="AK421" i="12" s="1"/>
  <c r="AN426" i="10" l="1"/>
  <c r="AL426" i="10"/>
  <c r="AM426" i="10" s="1"/>
  <c r="AJ427" i="10"/>
  <c r="W427" i="10"/>
  <c r="X424" i="14"/>
  <c r="AN423" i="11"/>
  <c r="AL423" i="11"/>
  <c r="AM423" i="11" s="1"/>
  <c r="W424" i="11"/>
  <c r="AJ424" i="11"/>
  <c r="Y421" i="14"/>
  <c r="AL421" i="12"/>
  <c r="AM421" i="12" s="1"/>
  <c r="Z419" i="14"/>
  <c r="AJ422" i="12"/>
  <c r="W422" i="12"/>
  <c r="AA427" i="10" l="1"/>
  <c r="AB427" i="10"/>
  <c r="X427" i="10"/>
  <c r="AD427" i="10"/>
  <c r="Y427" i="10"/>
  <c r="Z427" i="10" s="1"/>
  <c r="AE427" i="10" s="1"/>
  <c r="AA424" i="11"/>
  <c r="Y424" i="11"/>
  <c r="AB424" i="11"/>
  <c r="X424" i="11"/>
  <c r="AD424" i="11"/>
  <c r="Y422" i="12"/>
  <c r="AB422" i="12"/>
  <c r="AD422" i="12"/>
  <c r="AA422" i="12"/>
  <c r="X422" i="12"/>
  <c r="AC427" i="10" l="1"/>
  <c r="AF427" i="10" s="1"/>
  <c r="AG427" i="10" s="1"/>
  <c r="AH427" i="10" s="1"/>
  <c r="Z424" i="11"/>
  <c r="AE424" i="11"/>
  <c r="AC424" i="11"/>
  <c r="Z422" i="12"/>
  <c r="AE422" i="12" s="1"/>
  <c r="AC422" i="12"/>
  <c r="V428" i="10" l="1"/>
  <c r="AI427" i="10"/>
  <c r="AK427" i="10" s="1"/>
  <c r="AF424" i="11"/>
  <c r="AG424" i="11" s="1"/>
  <c r="AH424" i="11" s="1"/>
  <c r="V425" i="11"/>
  <c r="AI424" i="11"/>
  <c r="AK424" i="11" s="1"/>
  <c r="AF422" i="12"/>
  <c r="AG422" i="12" s="1"/>
  <c r="AH422" i="12" s="1"/>
  <c r="V423" i="12" s="1"/>
  <c r="AN427" i="10" l="1"/>
  <c r="AL427" i="10"/>
  <c r="AM427" i="10" s="1"/>
  <c r="AJ428" i="10"/>
  <c r="X425" i="14"/>
  <c r="W428" i="10"/>
  <c r="AL424" i="11"/>
  <c r="AM424" i="11" s="1"/>
  <c r="AN424" i="11"/>
  <c r="AJ425" i="11"/>
  <c r="W425" i="11"/>
  <c r="Y422" i="14"/>
  <c r="AI422" i="12"/>
  <c r="AK422" i="12" s="1"/>
  <c r="AJ423" i="12"/>
  <c r="W423" i="12"/>
  <c r="Z420" i="14"/>
  <c r="AA428" i="10" l="1"/>
  <c r="AB428" i="10"/>
  <c r="AD428" i="10"/>
  <c r="X428" i="10"/>
  <c r="Y428" i="10"/>
  <c r="Z428" i="10" s="1"/>
  <c r="X425" i="11"/>
  <c r="Y425" i="11"/>
  <c r="Z425" i="11" s="1"/>
  <c r="AD425" i="11"/>
  <c r="AE425" i="11" s="1"/>
  <c r="AB425" i="11"/>
  <c r="AA425" i="11"/>
  <c r="AL422" i="12"/>
  <c r="AM422" i="12" s="1"/>
  <c r="Y423" i="12"/>
  <c r="AD423" i="12"/>
  <c r="AB423" i="12"/>
  <c r="X423" i="12"/>
  <c r="AA423" i="12"/>
  <c r="AE428" i="10" l="1"/>
  <c r="AF428" i="10" s="1"/>
  <c r="AG428" i="10" s="1"/>
  <c r="AH428" i="10" s="1"/>
  <c r="AC428" i="10"/>
  <c r="AC425" i="11"/>
  <c r="AF425" i="11" s="1"/>
  <c r="AG425" i="11" s="1"/>
  <c r="AH425" i="11" s="1"/>
  <c r="Z423" i="12"/>
  <c r="AE423" i="12"/>
  <c r="AC423" i="12"/>
  <c r="V429" i="10" l="1"/>
  <c r="AI428" i="10"/>
  <c r="AK428" i="10" s="1"/>
  <c r="V426" i="11"/>
  <c r="W426" i="11" s="1"/>
  <c r="AI425" i="11"/>
  <c r="AK425" i="11" s="1"/>
  <c r="AN425" i="11"/>
  <c r="AL425" i="11"/>
  <c r="AM425" i="11" s="1"/>
  <c r="AJ426" i="11"/>
  <c r="Y423" i="14"/>
  <c r="AF423" i="12"/>
  <c r="AG423" i="12" s="1"/>
  <c r="AH423" i="12" s="1"/>
  <c r="V424" i="12" s="1"/>
  <c r="AJ429" i="10" l="1"/>
  <c r="W429" i="10"/>
  <c r="X426" i="14"/>
  <c r="AL428" i="10"/>
  <c r="AM428" i="10" s="1"/>
  <c r="AN428" i="10"/>
  <c r="AA426" i="11"/>
  <c r="AD426" i="11"/>
  <c r="Y426" i="11"/>
  <c r="Z426" i="11" s="1"/>
  <c r="AE426" i="11" s="1"/>
  <c r="AB426" i="11"/>
  <c r="X426" i="11"/>
  <c r="AI423" i="12"/>
  <c r="AK423" i="12" s="1"/>
  <c r="AA429" i="10" l="1"/>
  <c r="AD429" i="10"/>
  <c r="X429" i="10"/>
  <c r="AB429" i="10"/>
  <c r="Y429" i="10"/>
  <c r="Z429" i="10" s="1"/>
  <c r="AC426" i="11"/>
  <c r="AF426" i="11" s="1"/>
  <c r="AG426" i="11" s="1"/>
  <c r="AH426" i="11" s="1"/>
  <c r="AL423" i="12"/>
  <c r="AM423" i="12" s="1"/>
  <c r="AJ424" i="12"/>
  <c r="W424" i="12"/>
  <c r="Z421" i="14"/>
  <c r="AE429" i="10" l="1"/>
  <c r="AF429" i="10" s="1"/>
  <c r="AG429" i="10" s="1"/>
  <c r="AH429" i="10" s="1"/>
  <c r="AC429" i="10"/>
  <c r="V427" i="11"/>
  <c r="AI426" i="11"/>
  <c r="AK426" i="11" s="1"/>
  <c r="AA424" i="12"/>
  <c r="X424" i="12"/>
  <c r="Y424" i="12"/>
  <c r="AB424" i="12"/>
  <c r="AD424" i="12"/>
  <c r="V430" i="10" l="1"/>
  <c r="AI429" i="10"/>
  <c r="AK429" i="10" s="1"/>
  <c r="AN426" i="11"/>
  <c r="AL426" i="11"/>
  <c r="AM426" i="11" s="1"/>
  <c r="W427" i="11"/>
  <c r="AJ427" i="11"/>
  <c r="Y424" i="14"/>
  <c r="Z424" i="12"/>
  <c r="AE424" i="12"/>
  <c r="AC424" i="12"/>
  <c r="AL429" i="10" l="1"/>
  <c r="AM429" i="10" s="1"/>
  <c r="AN429" i="10"/>
  <c r="AJ430" i="10"/>
  <c r="X427" i="14"/>
  <c r="W430" i="10"/>
  <c r="AD427" i="11"/>
  <c r="AA427" i="11"/>
  <c r="AB427" i="11"/>
  <c r="Y427" i="11"/>
  <c r="Z427" i="11" s="1"/>
  <c r="AE427" i="11" s="1"/>
  <c r="X427" i="11"/>
  <c r="AF424" i="12"/>
  <c r="AG424" i="12" s="1"/>
  <c r="AH424" i="12" s="1"/>
  <c r="V425" i="12" s="1"/>
  <c r="X430" i="10" l="1"/>
  <c r="AB430" i="10"/>
  <c r="AA430" i="10"/>
  <c r="AC430" i="10" s="1"/>
  <c r="AD430" i="10"/>
  <c r="Y430" i="10"/>
  <c r="Z430" i="10" s="1"/>
  <c r="AC427" i="11"/>
  <c r="AF427" i="11" s="1"/>
  <c r="AG427" i="11" s="1"/>
  <c r="AH427" i="11" s="1"/>
  <c r="AI424" i="12"/>
  <c r="AK424" i="12" s="1"/>
  <c r="AJ425" i="12"/>
  <c r="Z422" i="14"/>
  <c r="W425" i="12"/>
  <c r="AE430" i="10" l="1"/>
  <c r="AF430" i="10" s="1"/>
  <c r="AG430" i="10" s="1"/>
  <c r="AH430" i="10" s="1"/>
  <c r="V428" i="11"/>
  <c r="AI427" i="11"/>
  <c r="AK427" i="11" s="1"/>
  <c r="AL424" i="12"/>
  <c r="AM424" i="12" s="1"/>
  <c r="AA425" i="12"/>
  <c r="AB425" i="12"/>
  <c r="Y425" i="12"/>
  <c r="AD425" i="12"/>
  <c r="X425" i="12"/>
  <c r="V431" i="10" l="1"/>
  <c r="AI430" i="10"/>
  <c r="AK430" i="10" s="1"/>
  <c r="AN427" i="11"/>
  <c r="AL427" i="11"/>
  <c r="AM427" i="11" s="1"/>
  <c r="AJ428" i="11"/>
  <c r="W428" i="11"/>
  <c r="Y425" i="14"/>
  <c r="Z425" i="12"/>
  <c r="AE425" i="12"/>
  <c r="AC425" i="12"/>
  <c r="AJ431" i="10" l="1"/>
  <c r="W431" i="10"/>
  <c r="X428" i="14"/>
  <c r="AN430" i="10"/>
  <c r="AL430" i="10"/>
  <c r="AM430" i="10" s="1"/>
  <c r="X428" i="11"/>
  <c r="AD428" i="11"/>
  <c r="AA428" i="11"/>
  <c r="Y428" i="11"/>
  <c r="AB428" i="11"/>
  <c r="AF425" i="12"/>
  <c r="AG425" i="12" s="1"/>
  <c r="AH425" i="12" s="1"/>
  <c r="V426" i="12" s="1"/>
  <c r="X431" i="10" l="1"/>
  <c r="AD431" i="10"/>
  <c r="AA431" i="10"/>
  <c r="AB431" i="10"/>
  <c r="Y431" i="10"/>
  <c r="Z431" i="10" s="1"/>
  <c r="AC428" i="11"/>
  <c r="Z428" i="11"/>
  <c r="AE428" i="11" s="1"/>
  <c r="AF428" i="11" s="1"/>
  <c r="AG428" i="11" s="1"/>
  <c r="AH428" i="11" s="1"/>
  <c r="AI425" i="12"/>
  <c r="AK425" i="12" s="1"/>
  <c r="AJ426" i="12"/>
  <c r="Z423" i="14"/>
  <c r="W426" i="12"/>
  <c r="AC431" i="10" l="1"/>
  <c r="AE431" i="10"/>
  <c r="AF431" i="10" s="1"/>
  <c r="AG431" i="10" s="1"/>
  <c r="AH431" i="10" s="1"/>
  <c r="V429" i="11"/>
  <c r="AI428" i="11"/>
  <c r="AK428" i="11" s="1"/>
  <c r="AL425" i="12"/>
  <c r="AM425" i="12" s="1"/>
  <c r="X426" i="12"/>
  <c r="AD426" i="12"/>
  <c r="Y426" i="12"/>
  <c r="AA426" i="12"/>
  <c r="AB426" i="12"/>
  <c r="V432" i="10" l="1"/>
  <c r="AI431" i="10"/>
  <c r="AK431" i="10" s="1"/>
  <c r="AL428" i="11"/>
  <c r="AM428" i="11" s="1"/>
  <c r="AN428" i="11"/>
  <c r="AJ429" i="11"/>
  <c r="Y426" i="14"/>
  <c r="W429" i="11"/>
  <c r="Z426" i="12"/>
  <c r="AE426" i="12" s="1"/>
  <c r="AC426" i="12"/>
  <c r="AF426" i="12" s="1"/>
  <c r="AG426" i="12" s="1"/>
  <c r="AH426" i="12" s="1"/>
  <c r="V427" i="12" s="1"/>
  <c r="AN431" i="10" l="1"/>
  <c r="AL431" i="10"/>
  <c r="AM431" i="10" s="1"/>
  <c r="AJ432" i="10"/>
  <c r="W432" i="10"/>
  <c r="X429" i="14"/>
  <c r="AD429" i="11"/>
  <c r="X429" i="11"/>
  <c r="AA429" i="11"/>
  <c r="AB429" i="11"/>
  <c r="Y429" i="11"/>
  <c r="AI426" i="12"/>
  <c r="AK426" i="12" s="1"/>
  <c r="AJ427" i="12"/>
  <c r="W427" i="12"/>
  <c r="Z424" i="14"/>
  <c r="AA432" i="10" l="1"/>
  <c r="AB432" i="10"/>
  <c r="Y432" i="10"/>
  <c r="X432" i="10"/>
  <c r="AD432" i="10"/>
  <c r="AC429" i="11"/>
  <c r="Z429" i="11"/>
  <c r="AE429" i="11" s="1"/>
  <c r="AF429" i="11" s="1"/>
  <c r="AG429" i="11" s="1"/>
  <c r="AH429" i="11" s="1"/>
  <c r="V430" i="11" s="1"/>
  <c r="AI429" i="11"/>
  <c r="AK429" i="11" s="1"/>
  <c r="AL426" i="12"/>
  <c r="AM426" i="12" s="1"/>
  <c r="Y427" i="12"/>
  <c r="AA427" i="12"/>
  <c r="AD427" i="12"/>
  <c r="AB427" i="12"/>
  <c r="X427" i="12"/>
  <c r="Z432" i="10" l="1"/>
  <c r="AE432" i="10" s="1"/>
  <c r="AF432" i="10" s="1"/>
  <c r="AG432" i="10" s="1"/>
  <c r="AH432" i="10" s="1"/>
  <c r="AC432" i="10"/>
  <c r="AL429" i="11"/>
  <c r="AM429" i="11" s="1"/>
  <c r="AN429" i="11"/>
  <c r="AJ430" i="11"/>
  <c r="Y427" i="14"/>
  <c r="W430" i="11"/>
  <c r="AC427" i="12"/>
  <c r="Z427" i="12"/>
  <c r="AE427" i="12" s="1"/>
  <c r="AF427" i="12" s="1"/>
  <c r="AG427" i="12" s="1"/>
  <c r="AH427" i="12" s="1"/>
  <c r="V428" i="12" s="1"/>
  <c r="AI432" i="10" l="1"/>
  <c r="AK432" i="10" s="1"/>
  <c r="V433" i="10"/>
  <c r="X430" i="11"/>
  <c r="AD430" i="11"/>
  <c r="AA430" i="11"/>
  <c r="Y430" i="11"/>
  <c r="AB430" i="11"/>
  <c r="AI427" i="12"/>
  <c r="AK427" i="12" s="1"/>
  <c r="AJ433" i="10" l="1"/>
  <c r="X430" i="14"/>
  <c r="W433" i="10"/>
  <c r="AN432" i="10"/>
  <c r="AL432" i="10"/>
  <c r="AM432" i="10" s="1"/>
  <c r="AC430" i="11"/>
  <c r="Z430" i="11"/>
  <c r="AE430" i="11" s="1"/>
  <c r="AF430" i="11" s="1"/>
  <c r="AG430" i="11" s="1"/>
  <c r="AH430" i="11" s="1"/>
  <c r="AL427" i="12"/>
  <c r="AM427" i="12" s="1"/>
  <c r="Z425" i="14"/>
  <c r="AJ428" i="12"/>
  <c r="W428" i="12"/>
  <c r="X433" i="10" l="1"/>
  <c r="AB433" i="10"/>
  <c r="AA433" i="10"/>
  <c r="AC433" i="10" s="1"/>
  <c r="AD433" i="10"/>
  <c r="Y433" i="10"/>
  <c r="Z433" i="10" s="1"/>
  <c r="V431" i="11"/>
  <c r="AI430" i="11"/>
  <c r="AK430" i="11" s="1"/>
  <c r="Y428" i="12"/>
  <c r="X428" i="12"/>
  <c r="AA428" i="12"/>
  <c r="AC428" i="12" s="1"/>
  <c r="AD428" i="12"/>
  <c r="AB428" i="12"/>
  <c r="AF433" i="10" l="1"/>
  <c r="AG433" i="10" s="1"/>
  <c r="AH433" i="10" s="1"/>
  <c r="AE433" i="10"/>
  <c r="AN430" i="11"/>
  <c r="AL430" i="11"/>
  <c r="AM430" i="11" s="1"/>
  <c r="AJ431" i="11"/>
  <c r="Y428" i="14"/>
  <c r="W431" i="11"/>
  <c r="Z428" i="12"/>
  <c r="AE428" i="12" s="1"/>
  <c r="AF428" i="12" s="1"/>
  <c r="AG428" i="12" s="1"/>
  <c r="AH428" i="12" s="1"/>
  <c r="V429" i="12" s="1"/>
  <c r="V434" i="10" l="1"/>
  <c r="AI433" i="10"/>
  <c r="AK433" i="10" s="1"/>
  <c r="Y431" i="11"/>
  <c r="AA431" i="11"/>
  <c r="AC431" i="11" s="1"/>
  <c r="AD431" i="11"/>
  <c r="X431" i="11"/>
  <c r="AB431" i="11"/>
  <c r="AI428" i="12"/>
  <c r="AK428" i="12" s="1"/>
  <c r="AL433" i="10" l="1"/>
  <c r="AM433" i="10" s="1"/>
  <c r="AN433" i="10"/>
  <c r="AJ434" i="10"/>
  <c r="X431" i="14"/>
  <c r="W434" i="10"/>
  <c r="Z431" i="11"/>
  <c r="AE431" i="11"/>
  <c r="AF431" i="11" s="1"/>
  <c r="AG431" i="11" s="1"/>
  <c r="AH431" i="11" s="1"/>
  <c r="AL428" i="12"/>
  <c r="AM428" i="12" s="1"/>
  <c r="AJ429" i="12"/>
  <c r="W429" i="12"/>
  <c r="Z426" i="14"/>
  <c r="X434" i="10" l="1"/>
  <c r="AD434" i="10"/>
  <c r="AA434" i="10"/>
  <c r="Y434" i="10"/>
  <c r="Z434" i="10" s="1"/>
  <c r="AB434" i="10"/>
  <c r="V432" i="11"/>
  <c r="AI431" i="11"/>
  <c r="AK431" i="11" s="1"/>
  <c r="X429" i="12"/>
  <c r="AD429" i="12"/>
  <c r="AB429" i="12"/>
  <c r="AA429" i="12"/>
  <c r="Y429" i="12"/>
  <c r="AC434" i="10" l="1"/>
  <c r="AF434" i="10" s="1"/>
  <c r="AG434" i="10" s="1"/>
  <c r="AH434" i="10" s="1"/>
  <c r="AE434" i="10"/>
  <c r="AL431" i="11"/>
  <c r="AM431" i="11" s="1"/>
  <c r="AN431" i="11"/>
  <c r="AJ432" i="11"/>
  <c r="Y429" i="14"/>
  <c r="W432" i="11"/>
  <c r="Z429" i="12"/>
  <c r="AC429" i="12"/>
  <c r="AE429" i="12"/>
  <c r="V435" i="10" l="1"/>
  <c r="AI434" i="10"/>
  <c r="AK434" i="10" s="1"/>
  <c r="AA432" i="11"/>
  <c r="AD432" i="11"/>
  <c r="AB432" i="11"/>
  <c r="X432" i="11"/>
  <c r="Y432" i="11"/>
  <c r="AF429" i="12"/>
  <c r="AG429" i="12" s="1"/>
  <c r="AH429" i="12" s="1"/>
  <c r="V430" i="12" s="1"/>
  <c r="AI429" i="12"/>
  <c r="AK429" i="12" s="1"/>
  <c r="AN434" i="10" l="1"/>
  <c r="AL434" i="10"/>
  <c r="AM434" i="10" s="1"/>
  <c r="AJ435" i="10"/>
  <c r="X432" i="14"/>
  <c r="W435" i="10"/>
  <c r="Z432" i="11"/>
  <c r="AE432" i="11" s="1"/>
  <c r="AF432" i="11" s="1"/>
  <c r="AG432" i="11" s="1"/>
  <c r="AH432" i="11" s="1"/>
  <c r="AC432" i="11"/>
  <c r="AL429" i="12"/>
  <c r="AM429" i="12" s="1"/>
  <c r="AJ430" i="12"/>
  <c r="W430" i="12"/>
  <c r="Z427" i="14"/>
  <c r="X435" i="10" l="1"/>
  <c r="AD435" i="10"/>
  <c r="AA435" i="10"/>
  <c r="AC435" i="10" s="1"/>
  <c r="AB435" i="10"/>
  <c r="Y435" i="10"/>
  <c r="Z435" i="10" s="1"/>
  <c r="AE435" i="10" s="1"/>
  <c r="AI432" i="11"/>
  <c r="AK432" i="11" s="1"/>
  <c r="V433" i="11"/>
  <c r="AJ433" i="11" s="1"/>
  <c r="AN432" i="11"/>
  <c r="AL432" i="11"/>
  <c r="AM432" i="11" s="1"/>
  <c r="AB430" i="12"/>
  <c r="X430" i="12"/>
  <c r="Y430" i="12"/>
  <c r="AA430" i="12"/>
  <c r="AD430" i="12"/>
  <c r="AF435" i="10" l="1"/>
  <c r="AG435" i="10" s="1"/>
  <c r="AH435" i="10" s="1"/>
  <c r="W433" i="11"/>
  <c r="Y430" i="14"/>
  <c r="X433" i="11"/>
  <c r="AD433" i="11"/>
  <c r="Y433" i="11"/>
  <c r="AA433" i="11"/>
  <c r="AB433" i="11"/>
  <c r="AC430" i="12"/>
  <c r="Z430" i="12"/>
  <c r="AE430" i="12" s="1"/>
  <c r="AF430" i="12" s="1"/>
  <c r="AG430" i="12" s="1"/>
  <c r="AH430" i="12" s="1"/>
  <c r="V431" i="12" s="1"/>
  <c r="AI435" i="10" l="1"/>
  <c r="AK435" i="10" s="1"/>
  <c r="V436" i="10"/>
  <c r="Z433" i="11"/>
  <c r="AE433" i="11" s="1"/>
  <c r="AC433" i="11"/>
  <c r="AF433" i="11" s="1"/>
  <c r="AG433" i="11" s="1"/>
  <c r="AH433" i="11" s="1"/>
  <c r="AI430" i="12"/>
  <c r="AK430" i="12" s="1"/>
  <c r="AJ436" i="10" l="1"/>
  <c r="X433" i="14"/>
  <c r="W436" i="10"/>
  <c r="AN435" i="10"/>
  <c r="AL435" i="10"/>
  <c r="AM435" i="10" s="1"/>
  <c r="V434" i="11"/>
  <c r="AI433" i="11"/>
  <c r="AK433" i="11" s="1"/>
  <c r="AL430" i="12"/>
  <c r="AM430" i="12" s="1"/>
  <c r="W431" i="12"/>
  <c r="AJ431" i="12"/>
  <c r="Z428" i="14"/>
  <c r="Y436" i="10" l="1"/>
  <c r="X436" i="10"/>
  <c r="AB436" i="10"/>
  <c r="AA436" i="10"/>
  <c r="AC436" i="10" s="1"/>
  <c r="AD436" i="10"/>
  <c r="AL433" i="11"/>
  <c r="AM433" i="11" s="1"/>
  <c r="AN433" i="11"/>
  <c r="AJ434" i="11"/>
  <c r="Y431" i="14"/>
  <c r="W434" i="11"/>
  <c r="AD431" i="12"/>
  <c r="X431" i="12"/>
  <c r="Y431" i="12"/>
  <c r="Z431" i="12" s="1"/>
  <c r="AE431" i="12" s="1"/>
  <c r="AB431" i="12"/>
  <c r="AA431" i="12"/>
  <c r="AE436" i="10" l="1"/>
  <c r="AF436" i="10" s="1"/>
  <c r="AG436" i="10" s="1"/>
  <c r="AH436" i="10" s="1"/>
  <c r="Z436" i="10"/>
  <c r="AD434" i="11"/>
  <c r="AA434" i="11"/>
  <c r="AC434" i="11" s="1"/>
  <c r="Y434" i="11"/>
  <c r="X434" i="11"/>
  <c r="AB434" i="11"/>
  <c r="AC431" i="12"/>
  <c r="AF431" i="12" s="1"/>
  <c r="AG431" i="12" s="1"/>
  <c r="AH431" i="12" s="1"/>
  <c r="V432" i="12" s="1"/>
  <c r="V437" i="10" l="1"/>
  <c r="AI436" i="10"/>
  <c r="AK436" i="10" s="1"/>
  <c r="Z434" i="11"/>
  <c r="AE434" i="11" s="1"/>
  <c r="AF434" i="11" s="1"/>
  <c r="AG434" i="11" s="1"/>
  <c r="AH434" i="11" s="1"/>
  <c r="V435" i="11" s="1"/>
  <c r="AI434" i="11"/>
  <c r="AK434" i="11" s="1"/>
  <c r="AI431" i="12"/>
  <c r="AK431" i="12" s="1"/>
  <c r="AL436" i="10" l="1"/>
  <c r="AM436" i="10" s="1"/>
  <c r="AN436" i="10"/>
  <c r="X434" i="14"/>
  <c r="AJ437" i="10"/>
  <c r="W437" i="10"/>
  <c r="AN434" i="11"/>
  <c r="AL434" i="11"/>
  <c r="AM434" i="11" s="1"/>
  <c r="AJ435" i="11"/>
  <c r="Y432" i="14"/>
  <c r="W435" i="11"/>
  <c r="AL431" i="12"/>
  <c r="AM431" i="12" s="1"/>
  <c r="W432" i="12"/>
  <c r="AJ432" i="12"/>
  <c r="Z429" i="14"/>
  <c r="X437" i="10" l="1"/>
  <c r="AD437" i="10"/>
  <c r="AE437" i="10" s="1"/>
  <c r="AB437" i="10"/>
  <c r="AA437" i="10"/>
  <c r="AC437" i="10" s="1"/>
  <c r="Y437" i="10"/>
  <c r="Z437" i="10" s="1"/>
  <c r="Y435" i="11"/>
  <c r="AA435" i="11"/>
  <c r="AC435" i="11" s="1"/>
  <c r="AD435" i="11"/>
  <c r="X435" i="11"/>
  <c r="AB435" i="11"/>
  <c r="AD432" i="12"/>
  <c r="Y432" i="12"/>
  <c r="X432" i="12"/>
  <c r="AA432" i="12"/>
  <c r="AB432" i="12"/>
  <c r="AF437" i="10" l="1"/>
  <c r="AG437" i="10" s="1"/>
  <c r="AH437" i="10" s="1"/>
  <c r="Z435" i="11"/>
  <c r="AE435" i="11" s="1"/>
  <c r="AF435" i="11"/>
  <c r="AG435" i="11" s="1"/>
  <c r="AH435" i="11" s="1"/>
  <c r="Z432" i="12"/>
  <c r="AE432" i="12" s="1"/>
  <c r="AC432" i="12"/>
  <c r="AI437" i="10" l="1"/>
  <c r="AK437" i="10" s="1"/>
  <c r="V438" i="10"/>
  <c r="V436" i="11"/>
  <c r="AI435" i="11"/>
  <c r="AK435" i="11" s="1"/>
  <c r="AF432" i="12"/>
  <c r="AG432" i="12" s="1"/>
  <c r="AH432" i="12" s="1"/>
  <c r="V433" i="12" s="1"/>
  <c r="AJ438" i="10" l="1"/>
  <c r="X435" i="14"/>
  <c r="W438" i="10"/>
  <c r="AL437" i="10"/>
  <c r="AM437" i="10" s="1"/>
  <c r="AN437" i="10"/>
  <c r="AN435" i="11"/>
  <c r="AL435" i="11"/>
  <c r="AM435" i="11" s="1"/>
  <c r="AJ436" i="11"/>
  <c r="Y433" i="14"/>
  <c r="W436" i="11"/>
  <c r="AI432" i="12"/>
  <c r="AK432" i="12" s="1"/>
  <c r="X438" i="10" l="1"/>
  <c r="AB438" i="10"/>
  <c r="AD438" i="10"/>
  <c r="AA438" i="10"/>
  <c r="AC438" i="10" s="1"/>
  <c r="Y438" i="10"/>
  <c r="Z438" i="10" s="1"/>
  <c r="AB436" i="11"/>
  <c r="X436" i="11"/>
  <c r="AA436" i="11"/>
  <c r="AC436" i="11" s="1"/>
  <c r="AD436" i="11"/>
  <c r="Y436" i="11"/>
  <c r="AL432" i="12"/>
  <c r="AM432" i="12" s="1"/>
  <c r="AJ433" i="12"/>
  <c r="W433" i="12"/>
  <c r="Z430" i="14"/>
  <c r="AE438" i="10" l="1"/>
  <c r="AF438" i="10" s="1"/>
  <c r="AG438" i="10" s="1"/>
  <c r="AH438" i="10" s="1"/>
  <c r="Z436" i="11"/>
  <c r="AE436" i="11" s="1"/>
  <c r="AF436" i="11" s="1"/>
  <c r="AG436" i="11" s="1"/>
  <c r="AH436" i="11" s="1"/>
  <c r="X433" i="12"/>
  <c r="AA433" i="12"/>
  <c r="Y433" i="12"/>
  <c r="AB433" i="12"/>
  <c r="AD433" i="12"/>
  <c r="V439" i="10" l="1"/>
  <c r="AI438" i="10"/>
  <c r="AK438" i="10" s="1"/>
  <c r="V437" i="11"/>
  <c r="AI436" i="11"/>
  <c r="AK436" i="11" s="1"/>
  <c r="Z433" i="12"/>
  <c r="AE433" i="12" s="1"/>
  <c r="AC433" i="12"/>
  <c r="AN438" i="10" l="1"/>
  <c r="AL438" i="10"/>
  <c r="AM438" i="10" s="1"/>
  <c r="AJ439" i="10"/>
  <c r="X436" i="14"/>
  <c r="W439" i="10"/>
  <c r="AN436" i="11"/>
  <c r="AL436" i="11"/>
  <c r="AM436" i="11" s="1"/>
  <c r="AJ437" i="11"/>
  <c r="W437" i="11"/>
  <c r="Y434" i="14"/>
  <c r="AF433" i="12"/>
  <c r="AG433" i="12" s="1"/>
  <c r="AH433" i="12" s="1"/>
  <c r="V434" i="12" s="1"/>
  <c r="Y439" i="10" l="1"/>
  <c r="AA439" i="10"/>
  <c r="AD439" i="10"/>
  <c r="AB439" i="10"/>
  <c r="X439" i="10"/>
  <c r="Z439" i="10" s="1"/>
  <c r="AA437" i="11"/>
  <c r="AB437" i="11"/>
  <c r="Y437" i="11"/>
  <c r="X437" i="11"/>
  <c r="AD437" i="11"/>
  <c r="AI433" i="12"/>
  <c r="AK433" i="12" s="1"/>
  <c r="W434" i="12"/>
  <c r="AJ434" i="12"/>
  <c r="Z431" i="14"/>
  <c r="AC439" i="10" l="1"/>
  <c r="AE439" i="10"/>
  <c r="Z437" i="11"/>
  <c r="AE437" i="11" s="1"/>
  <c r="AC437" i="11"/>
  <c r="AF437" i="11" s="1"/>
  <c r="AG437" i="11" s="1"/>
  <c r="AH437" i="11" s="1"/>
  <c r="AL433" i="12"/>
  <c r="AM433" i="12" s="1"/>
  <c r="AD434" i="12"/>
  <c r="AA434" i="12"/>
  <c r="X434" i="12"/>
  <c r="AB434" i="12"/>
  <c r="Y434" i="12"/>
  <c r="AF439" i="10" l="1"/>
  <c r="AG439" i="10" s="1"/>
  <c r="AH439" i="10" s="1"/>
  <c r="V438" i="11"/>
  <c r="AI437" i="11"/>
  <c r="AK437" i="11" s="1"/>
  <c r="AC434" i="12"/>
  <c r="Z434" i="12"/>
  <c r="AE434" i="12" s="1"/>
  <c r="V440" i="10" l="1"/>
  <c r="AI439" i="10"/>
  <c r="AK439" i="10" s="1"/>
  <c r="AL437" i="11"/>
  <c r="AM437" i="11" s="1"/>
  <c r="AN437" i="11"/>
  <c r="AJ438" i="11"/>
  <c r="Y435" i="14"/>
  <c r="W438" i="11"/>
  <c r="AF434" i="12"/>
  <c r="AG434" i="12" s="1"/>
  <c r="AH434" i="12" s="1"/>
  <c r="V435" i="12" s="1"/>
  <c r="AJ440" i="10" l="1"/>
  <c r="W440" i="10"/>
  <c r="X437" i="14"/>
  <c r="AN439" i="10"/>
  <c r="AL439" i="10"/>
  <c r="AM439" i="10" s="1"/>
  <c r="AB438" i="11"/>
  <c r="Y438" i="11"/>
  <c r="Z438" i="11" s="1"/>
  <c r="AD438" i="11"/>
  <c r="AA438" i="11"/>
  <c r="X438" i="11"/>
  <c r="AI434" i="12"/>
  <c r="AK434" i="12" s="1"/>
  <c r="Z432" i="14"/>
  <c r="AJ435" i="12"/>
  <c r="W435" i="12"/>
  <c r="Y440" i="10" l="1"/>
  <c r="X440" i="10"/>
  <c r="Z440" i="10" s="1"/>
  <c r="AB440" i="10"/>
  <c r="AA440" i="10"/>
  <c r="AD440" i="10"/>
  <c r="AE438" i="11"/>
  <c r="AC438" i="11"/>
  <c r="AF438" i="11" s="1"/>
  <c r="AG438" i="11" s="1"/>
  <c r="AH438" i="11" s="1"/>
  <c r="AL434" i="12"/>
  <c r="AM434" i="12" s="1"/>
  <c r="AB435" i="12"/>
  <c r="Y435" i="12"/>
  <c r="X435" i="12"/>
  <c r="AD435" i="12"/>
  <c r="AA435" i="12"/>
  <c r="AE440" i="10" l="1"/>
  <c r="AF440" i="10" s="1"/>
  <c r="AG440" i="10" s="1"/>
  <c r="AH440" i="10" s="1"/>
  <c r="AC440" i="10"/>
  <c r="V439" i="11"/>
  <c r="AI438" i="11"/>
  <c r="AK438" i="11" s="1"/>
  <c r="Z435" i="12"/>
  <c r="AE435" i="12" s="1"/>
  <c r="AC435" i="12"/>
  <c r="AI440" i="10" l="1"/>
  <c r="AK440" i="10" s="1"/>
  <c r="V441" i="10"/>
  <c r="AN438" i="11"/>
  <c r="AL438" i="11"/>
  <c r="AM438" i="11" s="1"/>
  <c r="AJ439" i="11"/>
  <c r="W439" i="11"/>
  <c r="Y436" i="14"/>
  <c r="AF435" i="12"/>
  <c r="AG435" i="12" s="1"/>
  <c r="AH435" i="12" s="1"/>
  <c r="V436" i="12" s="1"/>
  <c r="AI435" i="12"/>
  <c r="AK435" i="12" s="1"/>
  <c r="AJ441" i="10" l="1"/>
  <c r="X438" i="14"/>
  <c r="W441" i="10"/>
  <c r="AN440" i="10"/>
  <c r="AL440" i="10"/>
  <c r="AM440" i="10" s="1"/>
  <c r="Y439" i="11"/>
  <c r="AD439" i="11"/>
  <c r="AA439" i="11"/>
  <c r="AC439" i="11" s="1"/>
  <c r="AB439" i="11"/>
  <c r="X439" i="11"/>
  <c r="AL435" i="12"/>
  <c r="AM435" i="12" s="1"/>
  <c r="AJ436" i="12"/>
  <c r="Z433" i="14"/>
  <c r="W436" i="12"/>
  <c r="Y441" i="10" l="1"/>
  <c r="AB441" i="10"/>
  <c r="X441" i="10"/>
  <c r="Z441" i="10" s="1"/>
  <c r="AA441" i="10"/>
  <c r="AC441" i="10" s="1"/>
  <c r="AD441" i="10"/>
  <c r="Z439" i="11"/>
  <c r="AE439" i="11" s="1"/>
  <c r="AF439" i="11" s="1"/>
  <c r="AG439" i="11" s="1"/>
  <c r="AH439" i="11" s="1"/>
  <c r="V440" i="11" s="1"/>
  <c r="AI439" i="11"/>
  <c r="AK439" i="11" s="1"/>
  <c r="Y436" i="12"/>
  <c r="X436" i="12"/>
  <c r="AA436" i="12"/>
  <c r="AD436" i="12"/>
  <c r="AB436" i="12"/>
  <c r="AE441" i="10" l="1"/>
  <c r="AF441" i="10" s="1"/>
  <c r="AG441" i="10" s="1"/>
  <c r="AH441" i="10" s="1"/>
  <c r="AL439" i="11"/>
  <c r="AM439" i="11" s="1"/>
  <c r="AN439" i="11"/>
  <c r="AJ440" i="11"/>
  <c r="Y437" i="14"/>
  <c r="W440" i="11"/>
  <c r="AC436" i="12"/>
  <c r="Z436" i="12"/>
  <c r="AE436" i="12" s="1"/>
  <c r="V442" i="10" l="1"/>
  <c r="AI441" i="10"/>
  <c r="AK441" i="10" s="1"/>
  <c r="Y440" i="11"/>
  <c r="AB440" i="11"/>
  <c r="AD440" i="11"/>
  <c r="AA440" i="11"/>
  <c r="X440" i="11"/>
  <c r="AF436" i="12"/>
  <c r="AG436" i="12" s="1"/>
  <c r="AH436" i="12" s="1"/>
  <c r="V437" i="12" s="1"/>
  <c r="AL441" i="10" l="1"/>
  <c r="AM441" i="10" s="1"/>
  <c r="AN441" i="10"/>
  <c r="AJ442" i="10"/>
  <c r="W442" i="10"/>
  <c r="X439" i="14"/>
  <c r="Z440" i="11"/>
  <c r="AE440" i="11" s="1"/>
  <c r="AC440" i="11"/>
  <c r="AF440" i="11" s="1"/>
  <c r="AG440" i="11" s="1"/>
  <c r="AH440" i="11" s="1"/>
  <c r="AI436" i="12"/>
  <c r="AK436" i="12" s="1"/>
  <c r="AJ437" i="12"/>
  <c r="W437" i="12"/>
  <c r="Z434" i="14"/>
  <c r="AA442" i="10" l="1"/>
  <c r="AB442" i="10"/>
  <c r="X442" i="10"/>
  <c r="AD442" i="10"/>
  <c r="Y442" i="10"/>
  <c r="V441" i="11"/>
  <c r="AI440" i="11"/>
  <c r="AK440" i="11" s="1"/>
  <c r="AL436" i="12"/>
  <c r="AM436" i="12" s="1"/>
  <c r="AA437" i="12"/>
  <c r="Y437" i="12"/>
  <c r="AD437" i="12"/>
  <c r="AB437" i="12"/>
  <c r="X437" i="12"/>
  <c r="Z442" i="10" l="1"/>
  <c r="AE442" i="10" s="1"/>
  <c r="AF442" i="10" s="1"/>
  <c r="AG442" i="10" s="1"/>
  <c r="AH442" i="10" s="1"/>
  <c r="AC442" i="10"/>
  <c r="AL440" i="11"/>
  <c r="AM440" i="11" s="1"/>
  <c r="AN440" i="11"/>
  <c r="Y438" i="14"/>
  <c r="AJ441" i="11"/>
  <c r="W441" i="11"/>
  <c r="Z437" i="12"/>
  <c r="AE437" i="12" s="1"/>
  <c r="AC437" i="12"/>
  <c r="V443" i="10" l="1"/>
  <c r="AI442" i="10"/>
  <c r="AK442" i="10" s="1"/>
  <c r="AD441" i="11"/>
  <c r="Y441" i="11"/>
  <c r="Z441" i="11" s="1"/>
  <c r="AE441" i="11" s="1"/>
  <c r="AB441" i="11"/>
  <c r="X441" i="11"/>
  <c r="AA441" i="11"/>
  <c r="AF437" i="12"/>
  <c r="AG437" i="12" s="1"/>
  <c r="AH437" i="12" s="1"/>
  <c r="V438" i="12" s="1"/>
  <c r="AN442" i="10" l="1"/>
  <c r="AL442" i="10"/>
  <c r="AM442" i="10" s="1"/>
  <c r="AJ443" i="10"/>
  <c r="X440" i="14"/>
  <c r="W443" i="10"/>
  <c r="AC441" i="11"/>
  <c r="AF441" i="11" s="1"/>
  <c r="AG441" i="11" s="1"/>
  <c r="AH441" i="11" s="1"/>
  <c r="AI437" i="12"/>
  <c r="AK437" i="12" s="1"/>
  <c r="X443" i="10" l="1"/>
  <c r="AA443" i="10"/>
  <c r="AC443" i="10" s="1"/>
  <c r="AD443" i="10"/>
  <c r="Y443" i="10"/>
  <c r="Z443" i="10" s="1"/>
  <c r="AB443" i="10"/>
  <c r="V442" i="11"/>
  <c r="AI441" i="11"/>
  <c r="AK441" i="11" s="1"/>
  <c r="AL437" i="12"/>
  <c r="AM437" i="12" s="1"/>
  <c r="Z435" i="14"/>
  <c r="AJ438" i="12"/>
  <c r="W438" i="12"/>
  <c r="AE443" i="10" l="1"/>
  <c r="AF443" i="10" s="1"/>
  <c r="AG443" i="10" s="1"/>
  <c r="AH443" i="10" s="1"/>
  <c r="AL441" i="11"/>
  <c r="AM441" i="11" s="1"/>
  <c r="AN441" i="11"/>
  <c r="AJ442" i="11"/>
  <c r="W442" i="11"/>
  <c r="Y439" i="14"/>
  <c r="Y438" i="12"/>
  <c r="AD438" i="12"/>
  <c r="AA438" i="12"/>
  <c r="AB438" i="12"/>
  <c r="X438" i="12"/>
  <c r="V444" i="10" l="1"/>
  <c r="AI443" i="10"/>
  <c r="AK443" i="10" s="1"/>
  <c r="AA442" i="11"/>
  <c r="X442" i="11"/>
  <c r="AB442" i="11"/>
  <c r="AD442" i="11"/>
  <c r="Y442" i="11"/>
  <c r="AC438" i="12"/>
  <c r="Z438" i="12"/>
  <c r="AE438" i="12" s="1"/>
  <c r="AN443" i="10" l="1"/>
  <c r="AL443" i="10"/>
  <c r="AM443" i="10" s="1"/>
  <c r="AJ444" i="10"/>
  <c r="W444" i="10"/>
  <c r="X441" i="14"/>
  <c r="AC442" i="11"/>
  <c r="Z442" i="11"/>
  <c r="AE442" i="11" s="1"/>
  <c r="AF438" i="12"/>
  <c r="AG438" i="12" s="1"/>
  <c r="AH438" i="12" s="1"/>
  <c r="V439" i="12" s="1"/>
  <c r="AB444" i="10" l="1"/>
  <c r="AA444" i="10"/>
  <c r="X444" i="10"/>
  <c r="Y444" i="10"/>
  <c r="Z444" i="10" s="1"/>
  <c r="AE444" i="10" s="1"/>
  <c r="AD444" i="10"/>
  <c r="AF442" i="11"/>
  <c r="AG442" i="11" s="1"/>
  <c r="AH442" i="11" s="1"/>
  <c r="AI438" i="12"/>
  <c r="AK438" i="12" s="1"/>
  <c r="Z436" i="14"/>
  <c r="AJ439" i="12"/>
  <c r="W439" i="12"/>
  <c r="AF444" i="10" l="1"/>
  <c r="AG444" i="10" s="1"/>
  <c r="AH444" i="10" s="1"/>
  <c r="AC444" i="10"/>
  <c r="V443" i="11"/>
  <c r="AI442" i="11"/>
  <c r="AK442" i="11" s="1"/>
  <c r="AL438" i="12"/>
  <c r="AM438" i="12" s="1"/>
  <c r="X439" i="12"/>
  <c r="AA439" i="12"/>
  <c r="Y439" i="12"/>
  <c r="AD439" i="12"/>
  <c r="AB439" i="12"/>
  <c r="AI444" i="10" l="1"/>
  <c r="AK444" i="10" s="1"/>
  <c r="V445" i="10"/>
  <c r="AN442" i="11"/>
  <c r="AL442" i="11"/>
  <c r="AM442" i="11" s="1"/>
  <c r="AJ443" i="11"/>
  <c r="W443" i="11"/>
  <c r="Y440" i="14"/>
  <c r="Z439" i="12"/>
  <c r="AE439" i="12"/>
  <c r="AC439" i="12"/>
  <c r="AN444" i="10" l="1"/>
  <c r="AL444" i="10"/>
  <c r="AM444" i="10" s="1"/>
  <c r="AJ445" i="10"/>
  <c r="W445" i="10"/>
  <c r="X442" i="14"/>
  <c r="X443" i="11"/>
  <c r="AA443" i="11"/>
  <c r="AB443" i="11"/>
  <c r="Y443" i="11"/>
  <c r="AD443" i="11"/>
  <c r="AF439" i="12"/>
  <c r="AG439" i="12" s="1"/>
  <c r="AH439" i="12" s="1"/>
  <c r="V440" i="12" s="1"/>
  <c r="AB445" i="10" l="1"/>
  <c r="X445" i="10"/>
  <c r="AA445" i="10"/>
  <c r="AC445" i="10" s="1"/>
  <c r="Y445" i="10"/>
  <c r="Z445" i="10" s="1"/>
  <c r="AE445" i="10" s="1"/>
  <c r="AF445" i="10" s="1"/>
  <c r="AG445" i="10" s="1"/>
  <c r="AH445" i="10" s="1"/>
  <c r="AD445" i="10"/>
  <c r="AC443" i="11"/>
  <c r="Z443" i="11"/>
  <c r="AE443" i="11" s="1"/>
  <c r="AF443" i="11" s="1"/>
  <c r="AG443" i="11" s="1"/>
  <c r="AH443" i="11" s="1"/>
  <c r="AI439" i="12"/>
  <c r="AK439" i="12" s="1"/>
  <c r="AJ440" i="12"/>
  <c r="W440" i="12"/>
  <c r="Z437" i="14"/>
  <c r="V446" i="10" l="1"/>
  <c r="AI445" i="10"/>
  <c r="AK445" i="10" s="1"/>
  <c r="V444" i="11"/>
  <c r="AI443" i="11"/>
  <c r="AK443" i="11" s="1"/>
  <c r="AL439" i="12"/>
  <c r="AM439" i="12" s="1"/>
  <c r="AB440" i="12"/>
  <c r="AD440" i="12"/>
  <c r="Y440" i="12"/>
  <c r="AA440" i="12"/>
  <c r="X440" i="12"/>
  <c r="AJ446" i="10" l="1"/>
  <c r="W446" i="10"/>
  <c r="X443" i="14"/>
  <c r="AL445" i="10"/>
  <c r="AM445" i="10" s="1"/>
  <c r="AN445" i="10"/>
  <c r="AL443" i="11"/>
  <c r="AM443" i="11" s="1"/>
  <c r="AN443" i="11"/>
  <c r="AJ444" i="11"/>
  <c r="Y441" i="14"/>
  <c r="W444" i="11"/>
  <c r="AC440" i="12"/>
  <c r="Z440" i="12"/>
  <c r="AE440" i="12" s="1"/>
  <c r="AD446" i="10" l="1"/>
  <c r="AA446" i="10"/>
  <c r="AB446" i="10"/>
  <c r="Y446" i="10"/>
  <c r="Z446" i="10" s="1"/>
  <c r="AE446" i="10" s="1"/>
  <c r="X446" i="10"/>
  <c r="AA444" i="11"/>
  <c r="AB444" i="11"/>
  <c r="Y444" i="11"/>
  <c r="Z444" i="11" s="1"/>
  <c r="AD444" i="11"/>
  <c r="X444" i="11"/>
  <c r="AF440" i="12"/>
  <c r="AG440" i="12" s="1"/>
  <c r="AH440" i="12" s="1"/>
  <c r="V441" i="12" s="1"/>
  <c r="AI440" i="12"/>
  <c r="AK440" i="12" s="1"/>
  <c r="AJ441" i="12"/>
  <c r="W441" i="12"/>
  <c r="AC446" i="10" l="1"/>
  <c r="AF446" i="10" s="1"/>
  <c r="AG446" i="10" s="1"/>
  <c r="AH446" i="10" s="1"/>
  <c r="AE444" i="11"/>
  <c r="AC444" i="11"/>
  <c r="AF444" i="11" s="1"/>
  <c r="AG444" i="11" s="1"/>
  <c r="AH444" i="11" s="1"/>
  <c r="AL440" i="12"/>
  <c r="AM440" i="12" s="1"/>
  <c r="Z438" i="14"/>
  <c r="X441" i="12"/>
  <c r="AD441" i="12"/>
  <c r="Y441" i="12"/>
  <c r="AA441" i="12"/>
  <c r="AB441" i="12"/>
  <c r="V447" i="10" l="1"/>
  <c r="AI446" i="10"/>
  <c r="AK446" i="10" s="1"/>
  <c r="V445" i="11"/>
  <c r="AI444" i="11"/>
  <c r="AK444" i="11" s="1"/>
  <c r="Z441" i="12"/>
  <c r="AE441" i="12" s="1"/>
  <c r="AC441" i="12"/>
  <c r="AF441" i="12" s="1"/>
  <c r="AG441" i="12" s="1"/>
  <c r="AH441" i="12" s="1"/>
  <c r="V442" i="12" s="1"/>
  <c r="AN446" i="10" l="1"/>
  <c r="AL446" i="10"/>
  <c r="AM446" i="10" s="1"/>
  <c r="AJ447" i="10"/>
  <c r="X444" i="14"/>
  <c r="W447" i="10"/>
  <c r="AL444" i="11"/>
  <c r="AM444" i="11" s="1"/>
  <c r="AN444" i="11"/>
  <c r="AJ445" i="11"/>
  <c r="Y442" i="14"/>
  <c r="W445" i="11"/>
  <c r="AI441" i="12"/>
  <c r="AK441" i="12" s="1"/>
  <c r="Y447" i="10" l="1"/>
  <c r="X447" i="10"/>
  <c r="AA447" i="10"/>
  <c r="AC447" i="10" s="1"/>
  <c r="AB447" i="10"/>
  <c r="AD447" i="10"/>
  <c r="AB445" i="11"/>
  <c r="AD445" i="11"/>
  <c r="Y445" i="11"/>
  <c r="Z445" i="11" s="1"/>
  <c r="AE445" i="11" s="1"/>
  <c r="AA445" i="11"/>
  <c r="X445" i="11"/>
  <c r="AL441" i="12"/>
  <c r="AM441" i="12" s="1"/>
  <c r="AJ442" i="12"/>
  <c r="Z439" i="14"/>
  <c r="W442" i="12"/>
  <c r="AE447" i="10" l="1"/>
  <c r="AF447" i="10" s="1"/>
  <c r="AG447" i="10" s="1"/>
  <c r="AH447" i="10" s="1"/>
  <c r="Z447" i="10"/>
  <c r="AC445" i="11"/>
  <c r="AF445" i="11" s="1"/>
  <c r="AG445" i="11" s="1"/>
  <c r="AH445" i="11" s="1"/>
  <c r="X442" i="12"/>
  <c r="Y442" i="12"/>
  <c r="AB442" i="12"/>
  <c r="AD442" i="12"/>
  <c r="AA442" i="12"/>
  <c r="V448" i="10" l="1"/>
  <c r="AI447" i="10"/>
  <c r="AK447" i="10" s="1"/>
  <c r="V446" i="11"/>
  <c r="AI445" i="11"/>
  <c r="AK445" i="11" s="1"/>
  <c r="Z442" i="12"/>
  <c r="AE442" i="12" s="1"/>
  <c r="AC442" i="12"/>
  <c r="AN447" i="10" l="1"/>
  <c r="AL447" i="10"/>
  <c r="AM447" i="10" s="1"/>
  <c r="X445" i="14"/>
  <c r="AJ448" i="10"/>
  <c r="W448" i="10"/>
  <c r="AL445" i="11"/>
  <c r="AM445" i="11" s="1"/>
  <c r="AN445" i="11"/>
  <c r="AJ446" i="11"/>
  <c r="Y443" i="14"/>
  <c r="W446" i="11"/>
  <c r="AF442" i="12"/>
  <c r="AG442" i="12" s="1"/>
  <c r="AH442" i="12" s="1"/>
  <c r="V443" i="12" s="1"/>
  <c r="AA448" i="10" l="1"/>
  <c r="AD448" i="10"/>
  <c r="AB448" i="10"/>
  <c r="Y448" i="10"/>
  <c r="Z448" i="10" s="1"/>
  <c r="X448" i="10"/>
  <c r="X446" i="11"/>
  <c r="AD446" i="11"/>
  <c r="AE446" i="11" s="1"/>
  <c r="Y446" i="11"/>
  <c r="Z446" i="11" s="1"/>
  <c r="AB446" i="11"/>
  <c r="AA446" i="11"/>
  <c r="AI442" i="12"/>
  <c r="AK442" i="12" s="1"/>
  <c r="AE448" i="10" l="1"/>
  <c r="AC448" i="10"/>
  <c r="AC446" i="11"/>
  <c r="AF446" i="11" s="1"/>
  <c r="AG446" i="11" s="1"/>
  <c r="AH446" i="11" s="1"/>
  <c r="AL442" i="12"/>
  <c r="AM442" i="12" s="1"/>
  <c r="AJ443" i="12"/>
  <c r="Z440" i="14"/>
  <c r="W443" i="12"/>
  <c r="AF448" i="10" l="1"/>
  <c r="AG448" i="10" s="1"/>
  <c r="AH448" i="10" s="1"/>
  <c r="V447" i="11"/>
  <c r="AI446" i="11"/>
  <c r="AK446" i="11" s="1"/>
  <c r="AD443" i="12"/>
  <c r="AA443" i="12"/>
  <c r="Y443" i="12"/>
  <c r="X443" i="12"/>
  <c r="AB443" i="12"/>
  <c r="V449" i="10" l="1"/>
  <c r="AI448" i="10"/>
  <c r="AK448" i="10" s="1"/>
  <c r="AN446" i="11"/>
  <c r="AL446" i="11"/>
  <c r="AM446" i="11" s="1"/>
  <c r="AJ447" i="11"/>
  <c r="W447" i="11"/>
  <c r="Y444" i="14"/>
  <c r="Z443" i="12"/>
  <c r="AE443" i="12" s="1"/>
  <c r="AC443" i="12"/>
  <c r="AJ449" i="10" l="1"/>
  <c r="W449" i="10"/>
  <c r="X446" i="14"/>
  <c r="AL448" i="10"/>
  <c r="AM448" i="10" s="1"/>
  <c r="AN448" i="10"/>
  <c r="AB447" i="11"/>
  <c r="Y447" i="11"/>
  <c r="Z447" i="11" s="1"/>
  <c r="AE447" i="11" s="1"/>
  <c r="X447" i="11"/>
  <c r="AA447" i="11"/>
  <c r="AD447" i="11"/>
  <c r="AF443" i="12"/>
  <c r="AG443" i="12" s="1"/>
  <c r="AH443" i="12" s="1"/>
  <c r="V444" i="12" s="1"/>
  <c r="AI443" i="12"/>
  <c r="AK443" i="12" s="1"/>
  <c r="AA449" i="10" l="1"/>
  <c r="X449" i="10"/>
  <c r="AB449" i="10"/>
  <c r="AD449" i="10"/>
  <c r="Y449" i="10"/>
  <c r="AC447" i="11"/>
  <c r="AF447" i="11" s="1"/>
  <c r="AG447" i="11" s="1"/>
  <c r="AH447" i="11" s="1"/>
  <c r="AL443" i="12"/>
  <c r="AM443" i="12" s="1"/>
  <c r="AJ444" i="12"/>
  <c r="W444" i="12"/>
  <c r="Z441" i="14"/>
  <c r="AC449" i="10" l="1"/>
  <c r="Z449" i="10"/>
  <c r="AE449" i="10" s="1"/>
  <c r="AI447" i="11"/>
  <c r="AK447" i="11" s="1"/>
  <c r="V448" i="11"/>
  <c r="AB444" i="12"/>
  <c r="AD444" i="12"/>
  <c r="Y444" i="12"/>
  <c r="X444" i="12"/>
  <c r="AA444" i="12"/>
  <c r="AF449" i="10" l="1"/>
  <c r="AG449" i="10" s="1"/>
  <c r="AH449" i="10" s="1"/>
  <c r="AJ448" i="11"/>
  <c r="W448" i="11"/>
  <c r="Y445" i="14"/>
  <c r="AN447" i="11"/>
  <c r="AL447" i="11"/>
  <c r="AM447" i="11" s="1"/>
  <c r="Z444" i="12"/>
  <c r="AE444" i="12" s="1"/>
  <c r="AC444" i="12"/>
  <c r="AF444" i="12" s="1"/>
  <c r="AG444" i="12" s="1"/>
  <c r="AH444" i="12" s="1"/>
  <c r="V445" i="12" s="1"/>
  <c r="AI449" i="10" l="1"/>
  <c r="AK449" i="10" s="1"/>
  <c r="V450" i="10"/>
  <c r="AD448" i="11"/>
  <c r="AA448" i="11"/>
  <c r="X448" i="11"/>
  <c r="Y448" i="11"/>
  <c r="Z448" i="11" s="1"/>
  <c r="AE448" i="11" s="1"/>
  <c r="AB448" i="11"/>
  <c r="AI444" i="12"/>
  <c r="AK444" i="12" s="1"/>
  <c r="AL449" i="10" l="1"/>
  <c r="AM449" i="10" s="1"/>
  <c r="AN449" i="10"/>
  <c r="AJ450" i="10"/>
  <c r="X447" i="14"/>
  <c r="W450" i="10"/>
  <c r="AC448" i="11"/>
  <c r="AF448" i="11"/>
  <c r="AG448" i="11" s="1"/>
  <c r="AH448" i="11" s="1"/>
  <c r="AL444" i="12"/>
  <c r="AM444" i="12" s="1"/>
  <c r="AJ445" i="12"/>
  <c r="W445" i="12"/>
  <c r="Z442" i="14"/>
  <c r="AB450" i="10" l="1"/>
  <c r="AD450" i="10"/>
  <c r="Y450" i="10"/>
  <c r="Z450" i="10" s="1"/>
  <c r="AE450" i="10" s="1"/>
  <c r="AA450" i="10"/>
  <c r="AC450" i="10" s="1"/>
  <c r="X450" i="10"/>
  <c r="V449" i="11"/>
  <c r="AI448" i="11"/>
  <c r="AK448" i="11" s="1"/>
  <c r="X445" i="12"/>
  <c r="AD445" i="12"/>
  <c r="Y445" i="12"/>
  <c r="Z445" i="12" s="1"/>
  <c r="AE445" i="12" s="1"/>
  <c r="AB445" i="12"/>
  <c r="AA445" i="12"/>
  <c r="AF450" i="10" l="1"/>
  <c r="AG450" i="10" s="1"/>
  <c r="AH450" i="10" s="1"/>
  <c r="AN448" i="11"/>
  <c r="AL448" i="11"/>
  <c r="AM448" i="11" s="1"/>
  <c r="AJ449" i="11"/>
  <c r="Y446" i="14"/>
  <c r="W449" i="11"/>
  <c r="AC445" i="12"/>
  <c r="AF445" i="12" s="1"/>
  <c r="AG445" i="12" s="1"/>
  <c r="AH445" i="12" s="1"/>
  <c r="V446" i="12" s="1"/>
  <c r="V451" i="10" l="1"/>
  <c r="AI450" i="10"/>
  <c r="AK450" i="10" s="1"/>
  <c r="AD449" i="11"/>
  <c r="AB449" i="11"/>
  <c r="X449" i="11"/>
  <c r="AA449" i="11"/>
  <c r="Y449" i="11"/>
  <c r="AI445" i="12"/>
  <c r="AK445" i="12" s="1"/>
  <c r="AJ451" i="10" l="1"/>
  <c r="W451" i="10"/>
  <c r="X448" i="14"/>
  <c r="AN450" i="10"/>
  <c r="AL450" i="10"/>
  <c r="AM450" i="10" s="1"/>
  <c r="Z449" i="11"/>
  <c r="AE449" i="11" s="1"/>
  <c r="AC449" i="11"/>
  <c r="AL445" i="12"/>
  <c r="AM445" i="12" s="1"/>
  <c r="AJ446" i="12"/>
  <c r="Z443" i="14"/>
  <c r="W446" i="12"/>
  <c r="X451" i="10" l="1"/>
  <c r="AA451" i="10"/>
  <c r="AB451" i="10"/>
  <c r="Y451" i="10"/>
  <c r="Z451" i="10" s="1"/>
  <c r="AD451" i="10"/>
  <c r="AE451" i="10" s="1"/>
  <c r="AF449" i="11"/>
  <c r="AG449" i="11" s="1"/>
  <c r="AH449" i="11" s="1"/>
  <c r="AA446" i="12"/>
  <c r="AB446" i="12"/>
  <c r="X446" i="12"/>
  <c r="Y446" i="12"/>
  <c r="AD446" i="12"/>
  <c r="AF451" i="10" l="1"/>
  <c r="AG451" i="10" s="1"/>
  <c r="AH451" i="10" s="1"/>
  <c r="AC451" i="10"/>
  <c r="V450" i="11"/>
  <c r="AI449" i="11"/>
  <c r="AK449" i="11" s="1"/>
  <c r="Z446" i="12"/>
  <c r="AE446" i="12" s="1"/>
  <c r="AC446" i="12"/>
  <c r="V452" i="10" l="1"/>
  <c r="AI451" i="10"/>
  <c r="AK451" i="10" s="1"/>
  <c r="AL449" i="11"/>
  <c r="AM449" i="11" s="1"/>
  <c r="AN449" i="11"/>
  <c r="AJ450" i="11"/>
  <c r="Y447" i="14"/>
  <c r="W450" i="11"/>
  <c r="AF446" i="12"/>
  <c r="AG446" i="12" s="1"/>
  <c r="AH446" i="12" s="1"/>
  <c r="V447" i="12" s="1"/>
  <c r="AN451" i="10" l="1"/>
  <c r="AL451" i="10"/>
  <c r="AM451" i="10" s="1"/>
  <c r="W452" i="10"/>
  <c r="AJ452" i="10"/>
  <c r="X449" i="14"/>
  <c r="X450" i="11"/>
  <c r="AB450" i="11"/>
  <c r="AA450" i="11"/>
  <c r="AC450" i="11" s="1"/>
  <c r="Y450" i="11"/>
  <c r="Z450" i="11" s="1"/>
  <c r="AE450" i="11" s="1"/>
  <c r="AD450" i="11"/>
  <c r="AI446" i="12"/>
  <c r="AK446" i="12" s="1"/>
  <c r="AD452" i="10" l="1"/>
  <c r="AA452" i="10"/>
  <c r="AB452" i="10"/>
  <c r="X452" i="10"/>
  <c r="Y452" i="10"/>
  <c r="AF450" i="11"/>
  <c r="AG450" i="11" s="1"/>
  <c r="AH450" i="11" s="1"/>
  <c r="AL446" i="12"/>
  <c r="AM446" i="12" s="1"/>
  <c r="AJ447" i="12"/>
  <c r="Z444" i="14"/>
  <c r="W447" i="12"/>
  <c r="Z452" i="10" l="1"/>
  <c r="AE452" i="10" s="1"/>
  <c r="AC452" i="10"/>
  <c r="V451" i="11"/>
  <c r="AI450" i="11"/>
  <c r="AK450" i="11" s="1"/>
  <c r="AB447" i="12"/>
  <c r="Y447" i="12"/>
  <c r="X447" i="12"/>
  <c r="AA447" i="12"/>
  <c r="AD447" i="12"/>
  <c r="AF452" i="10" l="1"/>
  <c r="AG452" i="10" s="1"/>
  <c r="AH452" i="10" s="1"/>
  <c r="AN450" i="11"/>
  <c r="AL450" i="11"/>
  <c r="AM450" i="11" s="1"/>
  <c r="AJ451" i="11"/>
  <c r="Y448" i="14"/>
  <c r="W451" i="11"/>
  <c r="AC447" i="12"/>
  <c r="Z447" i="12"/>
  <c r="AE447" i="12" s="1"/>
  <c r="AF447" i="12" s="1"/>
  <c r="AG447" i="12" s="1"/>
  <c r="AH447" i="12" s="1"/>
  <c r="V448" i="12" s="1"/>
  <c r="V453" i="10" l="1"/>
  <c r="AI452" i="10"/>
  <c r="AK452" i="10" s="1"/>
  <c r="AD451" i="11"/>
  <c r="X451" i="11"/>
  <c r="Y451" i="11"/>
  <c r="Z451" i="11" s="1"/>
  <c r="AE451" i="11" s="1"/>
  <c r="AB451" i="11"/>
  <c r="AA451" i="11"/>
  <c r="AI447" i="12"/>
  <c r="AK447" i="12" s="1"/>
  <c r="AN452" i="10" l="1"/>
  <c r="AL452" i="10"/>
  <c r="AM452" i="10" s="1"/>
  <c r="AJ453" i="10"/>
  <c r="W453" i="10"/>
  <c r="X450" i="14"/>
  <c r="AC451" i="11"/>
  <c r="AF451" i="11" s="1"/>
  <c r="AG451" i="11" s="1"/>
  <c r="AH451" i="11" s="1"/>
  <c r="AL447" i="12"/>
  <c r="AM447" i="12" s="1"/>
  <c r="AJ448" i="12"/>
  <c r="W448" i="12"/>
  <c r="Z445" i="14"/>
  <c r="AD453" i="10" l="1"/>
  <c r="AA453" i="10"/>
  <c r="AC453" i="10" s="1"/>
  <c r="X453" i="10"/>
  <c r="AB453" i="10"/>
  <c r="Y453" i="10"/>
  <c r="AI451" i="11"/>
  <c r="AK451" i="11" s="1"/>
  <c r="V452" i="11"/>
  <c r="AD448" i="12"/>
  <c r="AA448" i="12"/>
  <c r="AB448" i="12"/>
  <c r="Y448" i="12"/>
  <c r="X448" i="12"/>
  <c r="Z453" i="10" l="1"/>
  <c r="AE453" i="10" s="1"/>
  <c r="AF453" i="10" s="1"/>
  <c r="AG453" i="10" s="1"/>
  <c r="AH453" i="10" s="1"/>
  <c r="AJ452" i="11"/>
  <c r="Y449" i="14"/>
  <c r="W452" i="11"/>
  <c r="AL451" i="11"/>
  <c r="AM451" i="11" s="1"/>
  <c r="AN451" i="11"/>
  <c r="AC448" i="12"/>
  <c r="Z448" i="12"/>
  <c r="AE448" i="12" s="1"/>
  <c r="V454" i="10" l="1"/>
  <c r="AI453" i="10"/>
  <c r="AK453" i="10" s="1"/>
  <c r="AB452" i="11"/>
  <c r="AA452" i="11"/>
  <c r="Y452" i="11"/>
  <c r="Z452" i="11" s="1"/>
  <c r="AD452" i="11"/>
  <c r="X452" i="11"/>
  <c r="AF448" i="12"/>
  <c r="AG448" i="12" s="1"/>
  <c r="AH448" i="12" s="1"/>
  <c r="V449" i="12" s="1"/>
  <c r="AL453" i="10" l="1"/>
  <c r="AM453" i="10" s="1"/>
  <c r="AN453" i="10"/>
  <c r="AJ454" i="10"/>
  <c r="W454" i="10"/>
  <c r="X451" i="14"/>
  <c r="AE452" i="11"/>
  <c r="AC452" i="11"/>
  <c r="AF452" i="11" s="1"/>
  <c r="AG452" i="11" s="1"/>
  <c r="AH452" i="11" s="1"/>
  <c r="AI448" i="12"/>
  <c r="AK448" i="12" s="1"/>
  <c r="AJ449" i="12"/>
  <c r="W449" i="12"/>
  <c r="Z446" i="14"/>
  <c r="AB454" i="10" l="1"/>
  <c r="Y454" i="10"/>
  <c r="X454" i="10"/>
  <c r="AD454" i="10"/>
  <c r="AA454" i="10"/>
  <c r="V453" i="11"/>
  <c r="AI452" i="11"/>
  <c r="AK452" i="11" s="1"/>
  <c r="AL448" i="12"/>
  <c r="AM448" i="12" s="1"/>
  <c r="Y449" i="12"/>
  <c r="AB449" i="12"/>
  <c r="X449" i="12"/>
  <c r="AA449" i="12"/>
  <c r="AD449" i="12"/>
  <c r="Z454" i="10" l="1"/>
  <c r="AC454" i="10"/>
  <c r="AE454" i="10"/>
  <c r="AF454" i="10" s="1"/>
  <c r="AG454" i="10" s="1"/>
  <c r="AH454" i="10" s="1"/>
  <c r="AL452" i="11"/>
  <c r="AM452" i="11" s="1"/>
  <c r="AN452" i="11"/>
  <c r="AJ453" i="11"/>
  <c r="W453" i="11"/>
  <c r="Y450" i="14"/>
  <c r="AC449" i="12"/>
  <c r="Z449" i="12"/>
  <c r="AE449" i="12" s="1"/>
  <c r="AF449" i="12" s="1"/>
  <c r="AG449" i="12" s="1"/>
  <c r="AH449" i="12" s="1"/>
  <c r="V450" i="12" s="1"/>
  <c r="V455" i="10" l="1"/>
  <c r="AI454" i="10"/>
  <c r="AK454" i="10" s="1"/>
  <c r="AA453" i="11"/>
  <c r="Y453" i="11"/>
  <c r="Z453" i="11" s="1"/>
  <c r="X453" i="11"/>
  <c r="AD453" i="11"/>
  <c r="AB453" i="11"/>
  <c r="AI449" i="12"/>
  <c r="AK449" i="12" s="1"/>
  <c r="AN454" i="10" l="1"/>
  <c r="AL454" i="10"/>
  <c r="AM454" i="10" s="1"/>
  <c r="X452" i="14"/>
  <c r="AJ455" i="10"/>
  <c r="W455" i="10"/>
  <c r="AE453" i="11"/>
  <c r="AC453" i="11"/>
  <c r="AF453" i="11" s="1"/>
  <c r="AG453" i="11" s="1"/>
  <c r="AH453" i="11" s="1"/>
  <c r="AL449" i="12"/>
  <c r="AM449" i="12" s="1"/>
  <c r="AJ450" i="12"/>
  <c r="Z447" i="14"/>
  <c r="W450" i="12"/>
  <c r="AA455" i="10" l="1"/>
  <c r="AB455" i="10"/>
  <c r="X455" i="10"/>
  <c r="Y455" i="10"/>
  <c r="Z455" i="10" s="1"/>
  <c r="AE455" i="10" s="1"/>
  <c r="AD455" i="10"/>
  <c r="AI453" i="11"/>
  <c r="AK453" i="11" s="1"/>
  <c r="V454" i="11"/>
  <c r="X450" i="12"/>
  <c r="AD450" i="12"/>
  <c r="AA450" i="12"/>
  <c r="AB450" i="12"/>
  <c r="Y450" i="12"/>
  <c r="AF455" i="10" l="1"/>
  <c r="AG455" i="10" s="1"/>
  <c r="AH455" i="10" s="1"/>
  <c r="AC455" i="10"/>
  <c r="AJ454" i="11"/>
  <c r="Y451" i="14"/>
  <c r="W454" i="11"/>
  <c r="AL453" i="11"/>
  <c r="AM453" i="11" s="1"/>
  <c r="AN453" i="11"/>
  <c r="Z450" i="12"/>
  <c r="AC450" i="12"/>
  <c r="AE450" i="12"/>
  <c r="V456" i="10" l="1"/>
  <c r="AI455" i="10"/>
  <c r="AK455" i="10" s="1"/>
  <c r="AB454" i="11"/>
  <c r="AD454" i="11"/>
  <c r="Y454" i="11"/>
  <c r="X454" i="11"/>
  <c r="AA454" i="11"/>
  <c r="AF450" i="12"/>
  <c r="AG450" i="12" s="1"/>
  <c r="AH450" i="12" s="1"/>
  <c r="V451" i="12" s="1"/>
  <c r="AN455" i="10" l="1"/>
  <c r="AL455" i="10"/>
  <c r="AM455" i="10" s="1"/>
  <c r="AJ456" i="10"/>
  <c r="W456" i="10"/>
  <c r="X453" i="14"/>
  <c r="Z454" i="11"/>
  <c r="AE454" i="11" s="1"/>
  <c r="AC454" i="11"/>
  <c r="AF454" i="11" s="1"/>
  <c r="AG454" i="11" s="1"/>
  <c r="AH454" i="11" s="1"/>
  <c r="AI450" i="12"/>
  <c r="AK450" i="12" s="1"/>
  <c r="AJ451" i="12"/>
  <c r="W451" i="12"/>
  <c r="Z448" i="14"/>
  <c r="AD456" i="10" l="1"/>
  <c r="AB456" i="10"/>
  <c r="X456" i="10"/>
  <c r="Y456" i="10"/>
  <c r="Z456" i="10" s="1"/>
  <c r="AA456" i="10"/>
  <c r="V455" i="11"/>
  <c r="AI454" i="11"/>
  <c r="AK454" i="11" s="1"/>
  <c r="AL450" i="12"/>
  <c r="AM450" i="12" s="1"/>
  <c r="AD451" i="12"/>
  <c r="AB451" i="12"/>
  <c r="Y451" i="12"/>
  <c r="AA451" i="12"/>
  <c r="X451" i="12"/>
  <c r="AC456" i="10" l="1"/>
  <c r="AF456" i="10" s="1"/>
  <c r="AG456" i="10" s="1"/>
  <c r="AH456" i="10" s="1"/>
  <c r="AE456" i="10"/>
  <c r="AN454" i="11"/>
  <c r="AL454" i="11"/>
  <c r="AM454" i="11" s="1"/>
  <c r="AJ455" i="11"/>
  <c r="Y452" i="14"/>
  <c r="W455" i="11"/>
  <c r="Z451" i="12"/>
  <c r="AE451" i="12" s="1"/>
  <c r="AC451" i="12"/>
  <c r="V457" i="10" l="1"/>
  <c r="AI456" i="10"/>
  <c r="AK456" i="10" s="1"/>
  <c r="X455" i="11"/>
  <c r="AA455" i="11"/>
  <c r="AC455" i="11" s="1"/>
  <c r="AB455" i="11"/>
  <c r="AD455" i="11"/>
  <c r="Y455" i="11"/>
  <c r="Z455" i="11" s="1"/>
  <c r="AF451" i="12"/>
  <c r="AG451" i="12" s="1"/>
  <c r="AH451" i="12" s="1"/>
  <c r="V452" i="12" s="1"/>
  <c r="AJ457" i="10" l="1"/>
  <c r="W457" i="10"/>
  <c r="X454" i="14"/>
  <c r="AL456" i="10"/>
  <c r="AM456" i="10" s="1"/>
  <c r="AN456" i="10"/>
  <c r="AE455" i="11"/>
  <c r="AF455" i="11"/>
  <c r="AG455" i="11" s="1"/>
  <c r="AH455" i="11" s="1"/>
  <c r="AI451" i="12"/>
  <c r="AK451" i="12" s="1"/>
  <c r="AJ452" i="12"/>
  <c r="Z449" i="14"/>
  <c r="W452" i="12"/>
  <c r="Y457" i="10" l="1"/>
  <c r="Z457" i="10" s="1"/>
  <c r="AE457" i="10" s="1"/>
  <c r="AB457" i="10"/>
  <c r="AD457" i="10"/>
  <c r="X457" i="10"/>
  <c r="AA457" i="10"/>
  <c r="AC457" i="10" s="1"/>
  <c r="AF457" i="10" s="1"/>
  <c r="AG457" i="10" s="1"/>
  <c r="AH457" i="10" s="1"/>
  <c r="AI455" i="11"/>
  <c r="AK455" i="11" s="1"/>
  <c r="V456" i="11"/>
  <c r="AL451" i="12"/>
  <c r="AM451" i="12" s="1"/>
  <c r="AA452" i="12"/>
  <c r="X452" i="12"/>
  <c r="AB452" i="12"/>
  <c r="AD452" i="12"/>
  <c r="Y452" i="12"/>
  <c r="V458" i="10" l="1"/>
  <c r="AI457" i="10"/>
  <c r="AK457" i="10" s="1"/>
  <c r="AJ456" i="11"/>
  <c r="W456" i="11"/>
  <c r="Y453" i="14"/>
  <c r="AN455" i="11"/>
  <c r="AL455" i="11"/>
  <c r="AM455" i="11" s="1"/>
  <c r="Z452" i="12"/>
  <c r="AE452" i="12" s="1"/>
  <c r="AC452" i="12"/>
  <c r="AL457" i="10" l="1"/>
  <c r="AM457" i="10" s="1"/>
  <c r="AN457" i="10"/>
  <c r="AJ458" i="10"/>
  <c r="W458" i="10"/>
  <c r="X455" i="14"/>
  <c r="Y456" i="11"/>
  <c r="X456" i="11"/>
  <c r="AD456" i="11"/>
  <c r="AA456" i="11"/>
  <c r="AC456" i="11" s="1"/>
  <c r="AB456" i="11"/>
  <c r="AF452" i="12"/>
  <c r="AG452" i="12" s="1"/>
  <c r="AH452" i="12" s="1"/>
  <c r="V453" i="12" s="1"/>
  <c r="AD458" i="10" l="1"/>
  <c r="AB458" i="10"/>
  <c r="X458" i="10"/>
  <c r="AA458" i="10"/>
  <c r="AC458" i="10" s="1"/>
  <c r="Y458" i="10"/>
  <c r="Z456" i="11"/>
  <c r="AE456" i="11" s="1"/>
  <c r="AF456" i="11" s="1"/>
  <c r="AG456" i="11" s="1"/>
  <c r="AH456" i="11" s="1"/>
  <c r="AI452" i="12"/>
  <c r="AK452" i="12" s="1"/>
  <c r="Z458" i="10" l="1"/>
  <c r="AE458" i="10" s="1"/>
  <c r="AF458" i="10" s="1"/>
  <c r="AG458" i="10" s="1"/>
  <c r="AH458" i="10" s="1"/>
  <c r="AI456" i="11"/>
  <c r="AK456" i="11" s="1"/>
  <c r="V457" i="11"/>
  <c r="AL452" i="12"/>
  <c r="AM452" i="12" s="1"/>
  <c r="AJ453" i="12"/>
  <c r="W453" i="12"/>
  <c r="Z450" i="14"/>
  <c r="V459" i="10" l="1"/>
  <c r="AI458" i="10"/>
  <c r="AK458" i="10" s="1"/>
  <c r="AJ457" i="11"/>
  <c r="Y454" i="14"/>
  <c r="W457" i="11"/>
  <c r="AL456" i="11"/>
  <c r="AM456" i="11" s="1"/>
  <c r="AN456" i="11"/>
  <c r="AA453" i="12"/>
  <c r="AB453" i="12"/>
  <c r="X453" i="12"/>
  <c r="AD453" i="12"/>
  <c r="Y453" i="12"/>
  <c r="AN458" i="10" l="1"/>
  <c r="AL458" i="10"/>
  <c r="AM458" i="10" s="1"/>
  <c r="W459" i="10"/>
  <c r="AJ459" i="10"/>
  <c r="X456" i="14"/>
  <c r="AB457" i="11"/>
  <c r="AD457" i="11"/>
  <c r="X457" i="11"/>
  <c r="AA457" i="11"/>
  <c r="AC457" i="11" s="1"/>
  <c r="Y457" i="11"/>
  <c r="Z453" i="12"/>
  <c r="AE453" i="12" s="1"/>
  <c r="AC453" i="12"/>
  <c r="X459" i="10" l="1"/>
  <c r="Y459" i="10"/>
  <c r="AB459" i="10"/>
  <c r="AA459" i="10"/>
  <c r="AC459" i="10" s="1"/>
  <c r="AD459" i="10"/>
  <c r="Z457" i="11"/>
  <c r="AE457" i="11" s="1"/>
  <c r="AF457" i="11" s="1"/>
  <c r="AG457" i="11" s="1"/>
  <c r="AH457" i="11" s="1"/>
  <c r="AF453" i="12"/>
  <c r="AG453" i="12" s="1"/>
  <c r="AH453" i="12" s="1"/>
  <c r="V454" i="12" s="1"/>
  <c r="Z459" i="10" l="1"/>
  <c r="AE459" i="10" s="1"/>
  <c r="AF459" i="10" s="1"/>
  <c r="AG459" i="10" s="1"/>
  <c r="AH459" i="10" s="1"/>
  <c r="V458" i="11"/>
  <c r="AI457" i="11"/>
  <c r="AK457" i="11" s="1"/>
  <c r="AI453" i="12"/>
  <c r="AK453" i="12" s="1"/>
  <c r="V460" i="10" l="1"/>
  <c r="AI459" i="10"/>
  <c r="AK459" i="10" s="1"/>
  <c r="AL457" i="11"/>
  <c r="AM457" i="11" s="1"/>
  <c r="AN457" i="11"/>
  <c r="AJ458" i="11"/>
  <c r="Y455" i="14"/>
  <c r="W458" i="11"/>
  <c r="AL453" i="12"/>
  <c r="AM453" i="12" s="1"/>
  <c r="AJ454" i="12"/>
  <c r="Z451" i="14"/>
  <c r="W454" i="12"/>
  <c r="AJ460" i="10" l="1"/>
  <c r="X457" i="14"/>
  <c r="W460" i="10"/>
  <c r="AN459" i="10"/>
  <c r="AL459" i="10"/>
  <c r="AM459" i="10" s="1"/>
  <c r="AB458" i="11"/>
  <c r="AA458" i="11"/>
  <c r="AC458" i="11" s="1"/>
  <c r="AD458" i="11"/>
  <c r="X458" i="11"/>
  <c r="Y458" i="11"/>
  <c r="AD454" i="12"/>
  <c r="AB454" i="12"/>
  <c r="AA454" i="12"/>
  <c r="X454" i="12"/>
  <c r="Y454" i="12"/>
  <c r="Y460" i="10" l="1"/>
  <c r="Z460" i="10" s="1"/>
  <c r="AE460" i="10" s="1"/>
  <c r="AF460" i="10" s="1"/>
  <c r="AG460" i="10" s="1"/>
  <c r="AH460" i="10" s="1"/>
  <c r="AB460" i="10"/>
  <c r="AD460" i="10"/>
  <c r="AA460" i="10"/>
  <c r="AC460" i="10" s="1"/>
  <c r="X460" i="10"/>
  <c r="Z458" i="11"/>
  <c r="AE458" i="11" s="1"/>
  <c r="AF458" i="11" s="1"/>
  <c r="AG458" i="11" s="1"/>
  <c r="AH458" i="11" s="1"/>
  <c r="AC454" i="12"/>
  <c r="Z454" i="12"/>
  <c r="AE454" i="12" s="1"/>
  <c r="AF454" i="12" s="1"/>
  <c r="AG454" i="12" s="1"/>
  <c r="AH454" i="12" s="1"/>
  <c r="V455" i="12" s="1"/>
  <c r="V461" i="10" l="1"/>
  <c r="AI460" i="10"/>
  <c r="AK460" i="10" s="1"/>
  <c r="V459" i="11"/>
  <c r="AI458" i="11"/>
  <c r="AK458" i="11" s="1"/>
  <c r="AI454" i="12"/>
  <c r="AK454" i="12" s="1"/>
  <c r="AL460" i="10" l="1"/>
  <c r="AM460" i="10" s="1"/>
  <c r="AN460" i="10"/>
  <c r="X458" i="14"/>
  <c r="AJ461" i="10"/>
  <c r="W461" i="10"/>
  <c r="AN458" i="11"/>
  <c r="AL458" i="11"/>
  <c r="AM458" i="11" s="1"/>
  <c r="AJ459" i="11"/>
  <c r="W459" i="11"/>
  <c r="Y456" i="14"/>
  <c r="AL454" i="12"/>
  <c r="AM454" i="12" s="1"/>
  <c r="AJ455" i="12"/>
  <c r="W455" i="12"/>
  <c r="Z452" i="14"/>
  <c r="X461" i="10" l="1"/>
  <c r="Y461" i="10"/>
  <c r="Z461" i="10" s="1"/>
  <c r="AD461" i="10"/>
  <c r="AE461" i="10" s="1"/>
  <c r="AA461" i="10"/>
  <c r="AB461" i="10"/>
  <c r="AB459" i="11"/>
  <c r="X459" i="11"/>
  <c r="Y459" i="11"/>
  <c r="Z459" i="11" s="1"/>
  <c r="AE459" i="11" s="1"/>
  <c r="AD459" i="11"/>
  <c r="AA459" i="11"/>
  <c r="AB455" i="12"/>
  <c r="X455" i="12"/>
  <c r="AA455" i="12"/>
  <c r="AD455" i="12"/>
  <c r="Y455" i="12"/>
  <c r="AF461" i="10" l="1"/>
  <c r="AG461" i="10" s="1"/>
  <c r="AH461" i="10" s="1"/>
  <c r="AC461" i="10"/>
  <c r="AC459" i="11"/>
  <c r="AF459" i="11" s="1"/>
  <c r="AG459" i="11" s="1"/>
  <c r="AH459" i="11" s="1"/>
  <c r="AC455" i="12"/>
  <c r="Z455" i="12"/>
  <c r="AE455" i="12" s="1"/>
  <c r="V462" i="10" l="1"/>
  <c r="AI461" i="10"/>
  <c r="AK461" i="10" s="1"/>
  <c r="V460" i="11"/>
  <c r="AI459" i="11"/>
  <c r="AK459" i="11" s="1"/>
  <c r="AF455" i="12"/>
  <c r="AG455" i="12" s="1"/>
  <c r="AH455" i="12" s="1"/>
  <c r="V456" i="12" s="1"/>
  <c r="AI455" i="12"/>
  <c r="AK455" i="12" s="1"/>
  <c r="AJ462" i="10" l="1"/>
  <c r="W462" i="10"/>
  <c r="X459" i="14"/>
  <c r="AL461" i="10"/>
  <c r="AM461" i="10" s="1"/>
  <c r="AN461" i="10"/>
  <c r="AL459" i="11"/>
  <c r="AM459" i="11" s="1"/>
  <c r="AN459" i="11"/>
  <c r="AJ460" i="11"/>
  <c r="W460" i="11"/>
  <c r="Y457" i="14"/>
  <c r="AL455" i="12"/>
  <c r="AM455" i="12" s="1"/>
  <c r="AJ456" i="12"/>
  <c r="W456" i="12"/>
  <c r="Z453" i="14"/>
  <c r="X462" i="10" l="1"/>
  <c r="AD462" i="10"/>
  <c r="AA462" i="10"/>
  <c r="AB462" i="10"/>
  <c r="Y462" i="10"/>
  <c r="Z462" i="10" s="1"/>
  <c r="AB460" i="11"/>
  <c r="Y460" i="11"/>
  <c r="X460" i="11"/>
  <c r="AA460" i="11"/>
  <c r="AD460" i="11"/>
  <c r="AD456" i="12"/>
  <c r="X456" i="12"/>
  <c r="AA456" i="12"/>
  <c r="AB456" i="12"/>
  <c r="Y456" i="12"/>
  <c r="AC462" i="10" l="1"/>
  <c r="AE462" i="10"/>
  <c r="AF462" i="10" s="1"/>
  <c r="AG462" i="10" s="1"/>
  <c r="AH462" i="10" s="1"/>
  <c r="Z460" i="11"/>
  <c r="AE460" i="11"/>
  <c r="AC460" i="11"/>
  <c r="AC456" i="12"/>
  <c r="Z456" i="12"/>
  <c r="AE456" i="12" s="1"/>
  <c r="AF456" i="12" s="1"/>
  <c r="AG456" i="12" s="1"/>
  <c r="AH456" i="12" s="1"/>
  <c r="V457" i="12" s="1"/>
  <c r="V463" i="10" l="1"/>
  <c r="AI462" i="10"/>
  <c r="AK462" i="10" s="1"/>
  <c r="AF460" i="11"/>
  <c r="AG460" i="11" s="1"/>
  <c r="AH460" i="11" s="1"/>
  <c r="V461" i="11" s="1"/>
  <c r="AI460" i="11"/>
  <c r="AK460" i="11" s="1"/>
  <c r="AI456" i="12"/>
  <c r="AK456" i="12" s="1"/>
  <c r="AJ463" i="10" l="1"/>
  <c r="W463" i="10"/>
  <c r="X460" i="14"/>
  <c r="AN462" i="10"/>
  <c r="AL462" i="10"/>
  <c r="AM462" i="10" s="1"/>
  <c r="AL460" i="11"/>
  <c r="AM460" i="11" s="1"/>
  <c r="AN460" i="11"/>
  <c r="AJ461" i="11"/>
  <c r="Y458" i="14"/>
  <c r="W461" i="11"/>
  <c r="AL456" i="12"/>
  <c r="AM456" i="12" s="1"/>
  <c r="AJ457" i="12"/>
  <c r="W457" i="12"/>
  <c r="Z454" i="14"/>
  <c r="AB463" i="10" l="1"/>
  <c r="AA463" i="10"/>
  <c r="X463" i="10"/>
  <c r="AD463" i="10"/>
  <c r="Y463" i="10"/>
  <c r="Z463" i="10" s="1"/>
  <c r="AB461" i="11"/>
  <c r="X461" i="11"/>
  <c r="Y461" i="11"/>
  <c r="Z461" i="11" s="1"/>
  <c r="AE461" i="11" s="1"/>
  <c r="AD461" i="11"/>
  <c r="AA461" i="11"/>
  <c r="AD457" i="12"/>
  <c r="X457" i="12"/>
  <c r="Y457" i="12"/>
  <c r="AA457" i="12"/>
  <c r="AB457" i="12"/>
  <c r="AC463" i="10" l="1"/>
  <c r="AE463" i="10"/>
  <c r="AC461" i="11"/>
  <c r="AF461" i="11" s="1"/>
  <c r="AG461" i="11" s="1"/>
  <c r="AH461" i="11" s="1"/>
  <c r="AC457" i="12"/>
  <c r="Z457" i="12"/>
  <c r="AE457" i="12"/>
  <c r="AF457" i="12" s="1"/>
  <c r="AG457" i="12" s="1"/>
  <c r="AH457" i="12" s="1"/>
  <c r="V458" i="12" s="1"/>
  <c r="AF463" i="10" l="1"/>
  <c r="AG463" i="10" s="1"/>
  <c r="AH463" i="10" s="1"/>
  <c r="V462" i="11"/>
  <c r="AI461" i="11"/>
  <c r="AK461" i="11" s="1"/>
  <c r="AI457" i="12"/>
  <c r="AK457" i="12" s="1"/>
  <c r="V464" i="10" l="1"/>
  <c r="AI463" i="10"/>
  <c r="AK463" i="10" s="1"/>
  <c r="AL461" i="11"/>
  <c r="AM461" i="11" s="1"/>
  <c r="AN461" i="11"/>
  <c r="AJ462" i="11"/>
  <c r="Y459" i="14"/>
  <c r="W462" i="11"/>
  <c r="AL457" i="12"/>
  <c r="AM457" i="12" s="1"/>
  <c r="AJ458" i="12"/>
  <c r="Z455" i="14"/>
  <c r="W458" i="12"/>
  <c r="AJ464" i="10" l="1"/>
  <c r="W464" i="10"/>
  <c r="X461" i="14"/>
  <c r="AN463" i="10"/>
  <c r="AL463" i="10"/>
  <c r="AM463" i="10" s="1"/>
  <c r="AB462" i="11"/>
  <c r="X462" i="11"/>
  <c r="AA462" i="11"/>
  <c r="AC462" i="11" s="1"/>
  <c r="AD462" i="11"/>
  <c r="Y462" i="11"/>
  <c r="AA458" i="12"/>
  <c r="X458" i="12"/>
  <c r="Y458" i="12"/>
  <c r="Z458" i="12" s="1"/>
  <c r="AD458" i="12"/>
  <c r="AB458" i="12"/>
  <c r="AA464" i="10" l="1"/>
  <c r="AD464" i="10"/>
  <c r="AE464" i="10" s="1"/>
  <c r="AB464" i="10"/>
  <c r="Y464" i="10"/>
  <c r="Z464" i="10" s="1"/>
  <c r="X464" i="10"/>
  <c r="Z462" i="11"/>
  <c r="AE462" i="11" s="1"/>
  <c r="AF462" i="11" s="1"/>
  <c r="AG462" i="11" s="1"/>
  <c r="AH462" i="11" s="1"/>
  <c r="AE458" i="12"/>
  <c r="AC458" i="12"/>
  <c r="AF464" i="10" l="1"/>
  <c r="AG464" i="10" s="1"/>
  <c r="AH464" i="10" s="1"/>
  <c r="AC464" i="10"/>
  <c r="V463" i="11"/>
  <c r="AI462" i="11"/>
  <c r="AK462" i="11" s="1"/>
  <c r="AF458" i="12"/>
  <c r="AG458" i="12" s="1"/>
  <c r="AH458" i="12" s="1"/>
  <c r="V459" i="12" s="1"/>
  <c r="V465" i="10" l="1"/>
  <c r="AI464" i="10"/>
  <c r="AK464" i="10" s="1"/>
  <c r="AN462" i="11"/>
  <c r="AL462" i="11"/>
  <c r="AM462" i="11" s="1"/>
  <c r="AJ463" i="11"/>
  <c r="Y460" i="14"/>
  <c r="W463" i="11"/>
  <c r="AI458" i="12"/>
  <c r="AK458" i="12" s="1"/>
  <c r="AJ459" i="12"/>
  <c r="Z456" i="14"/>
  <c r="W459" i="12"/>
  <c r="AN464" i="10" l="1"/>
  <c r="AL464" i="10"/>
  <c r="AM464" i="10" s="1"/>
  <c r="AJ465" i="10"/>
  <c r="X462" i="14"/>
  <c r="W465" i="10"/>
  <c r="Y463" i="11"/>
  <c r="AD463" i="11"/>
  <c r="AB463" i="11"/>
  <c r="X463" i="11"/>
  <c r="AA463" i="11"/>
  <c r="AL458" i="12"/>
  <c r="AM458" i="12" s="1"/>
  <c r="AA459" i="12"/>
  <c r="AD459" i="12"/>
  <c r="AB459" i="12"/>
  <c r="Y459" i="12"/>
  <c r="X459" i="12"/>
  <c r="X465" i="10" l="1"/>
  <c r="AD465" i="10"/>
  <c r="AE465" i="10" s="1"/>
  <c r="AA465" i="10"/>
  <c r="AC465" i="10" s="1"/>
  <c r="AF465" i="10" s="1"/>
  <c r="AG465" i="10" s="1"/>
  <c r="AH465" i="10" s="1"/>
  <c r="Y465" i="10"/>
  <c r="Z465" i="10" s="1"/>
  <c r="AB465" i="10"/>
  <c r="AE463" i="11"/>
  <c r="Z463" i="11"/>
  <c r="AC463" i="11"/>
  <c r="Z459" i="12"/>
  <c r="AE459" i="12" s="1"/>
  <c r="AC459" i="12"/>
  <c r="AF459" i="12" s="1"/>
  <c r="AG459" i="12" s="1"/>
  <c r="AH459" i="12" s="1"/>
  <c r="V460" i="12" s="1"/>
  <c r="V466" i="10" l="1"/>
  <c r="AI465" i="10"/>
  <c r="AK465" i="10" s="1"/>
  <c r="AF463" i="11"/>
  <c r="AG463" i="11" s="1"/>
  <c r="AH463" i="11" s="1"/>
  <c r="V464" i="11"/>
  <c r="AI463" i="11"/>
  <c r="AK463" i="11" s="1"/>
  <c r="AI459" i="12"/>
  <c r="AK459" i="12" s="1"/>
  <c r="AL465" i="10" l="1"/>
  <c r="AM465" i="10" s="1"/>
  <c r="AN465" i="10"/>
  <c r="AJ466" i="10"/>
  <c r="W466" i="10"/>
  <c r="X463" i="14"/>
  <c r="AL463" i="11"/>
  <c r="AM463" i="11" s="1"/>
  <c r="AN463" i="11"/>
  <c r="AJ464" i="11"/>
  <c r="Y461" i="14"/>
  <c r="W464" i="11"/>
  <c r="AL459" i="12"/>
  <c r="AM459" i="12" s="1"/>
  <c r="AJ460" i="12"/>
  <c r="Z457" i="14"/>
  <c r="W460" i="12"/>
  <c r="AD466" i="10" l="1"/>
  <c r="AB466" i="10"/>
  <c r="AA466" i="10"/>
  <c r="Y466" i="10"/>
  <c r="Z466" i="10" s="1"/>
  <c r="X466" i="10"/>
  <c r="AB464" i="11"/>
  <c r="AA464" i="11"/>
  <c r="AC464" i="11" s="1"/>
  <c r="AD464" i="11"/>
  <c r="X464" i="11"/>
  <c r="Y464" i="11"/>
  <c r="Y460" i="12"/>
  <c r="X460" i="12"/>
  <c r="AB460" i="12"/>
  <c r="AA460" i="12"/>
  <c r="AD460" i="12"/>
  <c r="AC466" i="10" l="1"/>
  <c r="AE466" i="10"/>
  <c r="Z464" i="11"/>
  <c r="AE464" i="11"/>
  <c r="AF464" i="11" s="1"/>
  <c r="AG464" i="11" s="1"/>
  <c r="AH464" i="11" s="1"/>
  <c r="AC460" i="12"/>
  <c r="Z460" i="12"/>
  <c r="AE460" i="12" s="1"/>
  <c r="AF460" i="12" s="1"/>
  <c r="AG460" i="12" s="1"/>
  <c r="AH460" i="12" s="1"/>
  <c r="V461" i="12" s="1"/>
  <c r="AF466" i="10" l="1"/>
  <c r="AG466" i="10" s="1"/>
  <c r="AH466" i="10" s="1"/>
  <c r="V465" i="11"/>
  <c r="AI464" i="11"/>
  <c r="AK464" i="11" s="1"/>
  <c r="AI460" i="12"/>
  <c r="AK460" i="12" s="1"/>
  <c r="V467" i="10" l="1"/>
  <c r="AI466" i="10"/>
  <c r="AK466" i="10" s="1"/>
  <c r="AL464" i="11"/>
  <c r="AM464" i="11" s="1"/>
  <c r="AN464" i="11"/>
  <c r="W465" i="11"/>
  <c r="AJ465" i="11"/>
  <c r="Y462" i="14"/>
  <c r="AL460" i="12"/>
  <c r="AM460" i="12" s="1"/>
  <c r="AJ461" i="12"/>
  <c r="Z458" i="14"/>
  <c r="W461" i="12"/>
  <c r="AN466" i="10" l="1"/>
  <c r="AL466" i="10"/>
  <c r="AM466" i="10" s="1"/>
  <c r="AJ467" i="10"/>
  <c r="X464" i="14"/>
  <c r="W467" i="10"/>
  <c r="X465" i="11"/>
  <c r="AA465" i="11"/>
  <c r="AB465" i="11"/>
  <c r="Y465" i="11"/>
  <c r="Z465" i="11" s="1"/>
  <c r="AD465" i="11"/>
  <c r="AB461" i="12"/>
  <c r="X461" i="12"/>
  <c r="Y461" i="12"/>
  <c r="AA461" i="12"/>
  <c r="AD461" i="12"/>
  <c r="AD467" i="10" l="1"/>
  <c r="AB467" i="10"/>
  <c r="X467" i="10"/>
  <c r="Y467" i="10"/>
  <c r="AA467" i="10"/>
  <c r="AC467" i="10" s="1"/>
  <c r="AC465" i="11"/>
  <c r="AE465" i="11"/>
  <c r="AF465" i="11" s="1"/>
  <c r="AG465" i="11" s="1"/>
  <c r="AH465" i="11" s="1"/>
  <c r="AC461" i="12"/>
  <c r="Z461" i="12"/>
  <c r="AE461" i="12"/>
  <c r="AE467" i="10" l="1"/>
  <c r="AF467" i="10" s="1"/>
  <c r="AG467" i="10" s="1"/>
  <c r="AH467" i="10" s="1"/>
  <c r="Z467" i="10"/>
  <c r="V466" i="11"/>
  <c r="AI465" i="11"/>
  <c r="AK465" i="11" s="1"/>
  <c r="AF461" i="12"/>
  <c r="AG461" i="12" s="1"/>
  <c r="AH461" i="12" s="1"/>
  <c r="V462" i="12" s="1"/>
  <c r="V468" i="10" l="1"/>
  <c r="AI467" i="10"/>
  <c r="AK467" i="10" s="1"/>
  <c r="AL465" i="11"/>
  <c r="AM465" i="11" s="1"/>
  <c r="AN465" i="11"/>
  <c r="AJ466" i="11"/>
  <c r="W466" i="11"/>
  <c r="Y463" i="14"/>
  <c r="AI461" i="12"/>
  <c r="AK461" i="12" s="1"/>
  <c r="AJ462" i="12"/>
  <c r="Z459" i="14"/>
  <c r="W462" i="12"/>
  <c r="AN467" i="10" l="1"/>
  <c r="AL467" i="10"/>
  <c r="AM467" i="10" s="1"/>
  <c r="AJ468" i="10"/>
  <c r="W468" i="10"/>
  <c r="X465" i="14"/>
  <c r="AA466" i="11"/>
  <c r="AD466" i="11"/>
  <c r="X466" i="11"/>
  <c r="AB466" i="11"/>
  <c r="Y466" i="11"/>
  <c r="AL461" i="12"/>
  <c r="AM461" i="12" s="1"/>
  <c r="AA462" i="12"/>
  <c r="AB462" i="12"/>
  <c r="X462" i="12"/>
  <c r="Y462" i="12"/>
  <c r="AD462" i="12"/>
  <c r="X468" i="10" l="1"/>
  <c r="AB468" i="10"/>
  <c r="Y468" i="10"/>
  <c r="Z468" i="10" s="1"/>
  <c r="AA468" i="10"/>
  <c r="AC468" i="10" s="1"/>
  <c r="AD468" i="10"/>
  <c r="Z466" i="11"/>
  <c r="AE466" i="11" s="1"/>
  <c r="AC466" i="11"/>
  <c r="Z462" i="12"/>
  <c r="AE462" i="12" s="1"/>
  <c r="AC462" i="12"/>
  <c r="AF462" i="12" s="1"/>
  <c r="AG462" i="12" s="1"/>
  <c r="AH462" i="12" s="1"/>
  <c r="V463" i="12" s="1"/>
  <c r="AE468" i="10" l="1"/>
  <c r="AF468" i="10" s="1"/>
  <c r="AG468" i="10" s="1"/>
  <c r="AH468" i="10" s="1"/>
  <c r="AF466" i="11"/>
  <c r="AG466" i="11" s="1"/>
  <c r="AH466" i="11" s="1"/>
  <c r="AI462" i="12"/>
  <c r="AK462" i="12" s="1"/>
  <c r="V469" i="10" l="1"/>
  <c r="AI468" i="10"/>
  <c r="AK468" i="10" s="1"/>
  <c r="V467" i="11"/>
  <c r="AI466" i="11"/>
  <c r="AK466" i="11" s="1"/>
  <c r="AL462" i="12"/>
  <c r="AM462" i="12" s="1"/>
  <c r="AJ463" i="12"/>
  <c r="W463" i="12"/>
  <c r="Z460" i="14"/>
  <c r="AJ469" i="10" l="1"/>
  <c r="W469" i="10"/>
  <c r="X466" i="14"/>
  <c r="AL468" i="10"/>
  <c r="AM468" i="10" s="1"/>
  <c r="AN468" i="10"/>
  <c r="AN466" i="11"/>
  <c r="AL466" i="11"/>
  <c r="AM466" i="11" s="1"/>
  <c r="AJ467" i="11"/>
  <c r="Y464" i="14"/>
  <c r="W467" i="11"/>
  <c r="AA463" i="12"/>
  <c r="AD463" i="12"/>
  <c r="Y463" i="12"/>
  <c r="X463" i="12"/>
  <c r="AB463" i="12"/>
  <c r="AA469" i="10" l="1"/>
  <c r="Y469" i="10"/>
  <c r="AD469" i="10"/>
  <c r="X469" i="10"/>
  <c r="AB469" i="10"/>
  <c r="X467" i="11"/>
  <c r="Y467" i="11"/>
  <c r="Z467" i="11" s="1"/>
  <c r="AA467" i="11"/>
  <c r="AD467" i="11"/>
  <c r="AB467" i="11"/>
  <c r="Z463" i="12"/>
  <c r="AE463" i="12" s="1"/>
  <c r="AC463" i="12"/>
  <c r="AC469" i="10" l="1"/>
  <c r="Z469" i="10"/>
  <c r="AE469" i="10" s="1"/>
  <c r="AF469" i="10" s="1"/>
  <c r="AG469" i="10" s="1"/>
  <c r="AH469" i="10" s="1"/>
  <c r="AC467" i="11"/>
  <c r="AE467" i="11"/>
  <c r="AF463" i="12"/>
  <c r="AG463" i="12" s="1"/>
  <c r="AH463" i="12" s="1"/>
  <c r="V464" i="12" s="1"/>
  <c r="AI469" i="10" l="1"/>
  <c r="AK469" i="10" s="1"/>
  <c r="V470" i="10"/>
  <c r="AF467" i="11"/>
  <c r="AG467" i="11" s="1"/>
  <c r="AH467" i="11" s="1"/>
  <c r="AI463" i="12"/>
  <c r="AK463" i="12" s="1"/>
  <c r="AJ470" i="10" l="1"/>
  <c r="W470" i="10"/>
  <c r="X467" i="14"/>
  <c r="AL469" i="10"/>
  <c r="AM469" i="10" s="1"/>
  <c r="AN469" i="10"/>
  <c r="V468" i="11"/>
  <c r="AI467" i="11"/>
  <c r="AK467" i="11" s="1"/>
  <c r="AL463" i="12"/>
  <c r="AM463" i="12" s="1"/>
  <c r="AJ464" i="12"/>
  <c r="Z461" i="14"/>
  <c r="W464" i="12"/>
  <c r="AB470" i="10" l="1"/>
  <c r="AD470" i="10"/>
  <c r="X470" i="10"/>
  <c r="AA470" i="10"/>
  <c r="AC470" i="10" s="1"/>
  <c r="Y470" i="10"/>
  <c r="AN467" i="11"/>
  <c r="AL467" i="11"/>
  <c r="AM467" i="11" s="1"/>
  <c r="AJ468" i="11"/>
  <c r="W468" i="11"/>
  <c r="Y465" i="14"/>
  <c r="AB464" i="12"/>
  <c r="AA464" i="12"/>
  <c r="X464" i="12"/>
  <c r="Y464" i="12"/>
  <c r="AD464" i="12"/>
  <c r="AE470" i="10" l="1"/>
  <c r="AF470" i="10" s="1"/>
  <c r="AG470" i="10" s="1"/>
  <c r="AH470" i="10" s="1"/>
  <c r="Z470" i="10"/>
  <c r="AA468" i="11"/>
  <c r="Y468" i="11"/>
  <c r="Z468" i="11" s="1"/>
  <c r="AE468" i="11" s="1"/>
  <c r="X468" i="11"/>
  <c r="AD468" i="11"/>
  <c r="AB468" i="11"/>
  <c r="Z464" i="12"/>
  <c r="AE464" i="12" s="1"/>
  <c r="AC464" i="12"/>
  <c r="V471" i="10" l="1"/>
  <c r="AI470" i="10"/>
  <c r="AK470" i="10" s="1"/>
  <c r="AC468" i="11"/>
  <c r="AF468" i="11" s="1"/>
  <c r="AG468" i="11" s="1"/>
  <c r="AH468" i="11" s="1"/>
  <c r="AF464" i="12"/>
  <c r="AG464" i="12" s="1"/>
  <c r="AH464" i="12" s="1"/>
  <c r="V465" i="12" s="1"/>
  <c r="AJ471" i="10" l="1"/>
  <c r="W471" i="10"/>
  <c r="X468" i="14"/>
  <c r="AN470" i="10"/>
  <c r="AL470" i="10"/>
  <c r="AM470" i="10" s="1"/>
  <c r="V469" i="11"/>
  <c r="AI468" i="11"/>
  <c r="AK468" i="11" s="1"/>
  <c r="AI464" i="12"/>
  <c r="AK464" i="12" s="1"/>
  <c r="W465" i="12"/>
  <c r="AJ465" i="12"/>
  <c r="Z462" i="14"/>
  <c r="Y471" i="10" l="1"/>
  <c r="X471" i="10"/>
  <c r="AD471" i="10"/>
  <c r="AB471" i="10"/>
  <c r="AA471" i="10"/>
  <c r="AL468" i="11"/>
  <c r="AM468" i="11" s="1"/>
  <c r="AN468" i="11"/>
  <c r="AJ469" i="11"/>
  <c r="Y466" i="14"/>
  <c r="W469" i="11"/>
  <c r="AL464" i="12"/>
  <c r="AM464" i="12" s="1"/>
  <c r="AA465" i="12"/>
  <c r="Y465" i="12"/>
  <c r="X465" i="12"/>
  <c r="AD465" i="12"/>
  <c r="AB465" i="12"/>
  <c r="AC471" i="10" l="1"/>
  <c r="Z471" i="10"/>
  <c r="AE471" i="10" s="1"/>
  <c r="AA469" i="11"/>
  <c r="Y469" i="11"/>
  <c r="X469" i="11"/>
  <c r="AD469" i="11"/>
  <c r="AB469" i="11"/>
  <c r="Z465" i="12"/>
  <c r="AE465" i="12" s="1"/>
  <c r="AC465" i="12"/>
  <c r="AF471" i="10" l="1"/>
  <c r="AG471" i="10" s="1"/>
  <c r="AH471" i="10" s="1"/>
  <c r="Z469" i="11"/>
  <c r="AE469" i="11" s="1"/>
  <c r="AC469" i="11"/>
  <c r="AF465" i="12"/>
  <c r="AG465" i="12" s="1"/>
  <c r="AH465" i="12" s="1"/>
  <c r="V466" i="12" s="1"/>
  <c r="V472" i="10" l="1"/>
  <c r="AI471" i="10"/>
  <c r="AK471" i="10" s="1"/>
  <c r="AF469" i="11"/>
  <c r="AG469" i="11" s="1"/>
  <c r="AH469" i="11" s="1"/>
  <c r="V470" i="11" s="1"/>
  <c r="AI469" i="11"/>
  <c r="AK469" i="11" s="1"/>
  <c r="AI465" i="12"/>
  <c r="AK465" i="12" s="1"/>
  <c r="AN471" i="10" l="1"/>
  <c r="AL471" i="10"/>
  <c r="AM471" i="10" s="1"/>
  <c r="AJ472" i="10"/>
  <c r="W472" i="10"/>
  <c r="X469" i="14"/>
  <c r="AL469" i="11"/>
  <c r="AM469" i="11" s="1"/>
  <c r="AN469" i="11"/>
  <c r="Y467" i="14"/>
  <c r="AJ470" i="11"/>
  <c r="W470" i="11"/>
  <c r="AL465" i="12"/>
  <c r="AM465" i="12" s="1"/>
  <c r="AJ466" i="12"/>
  <c r="W466" i="12"/>
  <c r="Z463" i="14"/>
  <c r="AB472" i="10" l="1"/>
  <c r="X472" i="10"/>
  <c r="AD472" i="10"/>
  <c r="AA472" i="10"/>
  <c r="AC472" i="10" s="1"/>
  <c r="Y472" i="10"/>
  <c r="Y470" i="11"/>
  <c r="X470" i="11"/>
  <c r="AB470" i="11"/>
  <c r="AD470" i="11"/>
  <c r="AA470" i="11"/>
  <c r="X466" i="12"/>
  <c r="AB466" i="12"/>
  <c r="AD466" i="12"/>
  <c r="Y466" i="12"/>
  <c r="AA466" i="12"/>
  <c r="Z472" i="10" l="1"/>
  <c r="AE472" i="10" s="1"/>
  <c r="AF472" i="10" s="1"/>
  <c r="AG472" i="10" s="1"/>
  <c r="AH472" i="10" s="1"/>
  <c r="Z470" i="11"/>
  <c r="AC470" i="11"/>
  <c r="AE470" i="11"/>
  <c r="AF470" i="11" s="1"/>
  <c r="AG470" i="11" s="1"/>
  <c r="AH470" i="11" s="1"/>
  <c r="Z466" i="12"/>
  <c r="AE466" i="12" s="1"/>
  <c r="AC466" i="12"/>
  <c r="AF466" i="12" s="1"/>
  <c r="AG466" i="12" s="1"/>
  <c r="AH466" i="12" s="1"/>
  <c r="V467" i="12" s="1"/>
  <c r="V473" i="10" l="1"/>
  <c r="AI472" i="10"/>
  <c r="AK472" i="10" s="1"/>
  <c r="V471" i="11"/>
  <c r="AI470" i="11"/>
  <c r="AK470" i="11" s="1"/>
  <c r="AI466" i="12"/>
  <c r="AK466" i="12" s="1"/>
  <c r="AJ473" i="10" l="1"/>
  <c r="W473" i="10"/>
  <c r="X470" i="14"/>
  <c r="AN472" i="10"/>
  <c r="AL472" i="10"/>
  <c r="AM472" i="10" s="1"/>
  <c r="AN470" i="11"/>
  <c r="AL470" i="11"/>
  <c r="AM470" i="11" s="1"/>
  <c r="Y468" i="14"/>
  <c r="AJ471" i="11"/>
  <c r="W471" i="11"/>
  <c r="AL466" i="12"/>
  <c r="AM466" i="12" s="1"/>
  <c r="AJ467" i="12"/>
  <c r="W467" i="12"/>
  <c r="Z464" i="14"/>
  <c r="AA473" i="10" l="1"/>
  <c r="AD473" i="10"/>
  <c r="AB473" i="10"/>
  <c r="X473" i="10"/>
  <c r="Y473" i="10"/>
  <c r="Z473" i="10" s="1"/>
  <c r="AE473" i="10" s="1"/>
  <c r="X471" i="11"/>
  <c r="Y471" i="11"/>
  <c r="Z471" i="11" s="1"/>
  <c r="AE471" i="11" s="1"/>
  <c r="AD471" i="11"/>
  <c r="AB471" i="11"/>
  <c r="AA471" i="11"/>
  <c r="AB467" i="12"/>
  <c r="X467" i="12"/>
  <c r="Y467" i="12"/>
  <c r="Z467" i="12" s="1"/>
  <c r="AD467" i="12"/>
  <c r="AA467" i="12"/>
  <c r="AC473" i="10" l="1"/>
  <c r="AF473" i="10" s="1"/>
  <c r="AG473" i="10" s="1"/>
  <c r="AH473" i="10" s="1"/>
  <c r="AC471" i="11"/>
  <c r="AF471" i="11" s="1"/>
  <c r="AG471" i="11" s="1"/>
  <c r="AH471" i="11" s="1"/>
  <c r="AE467" i="12"/>
  <c r="AC467" i="12"/>
  <c r="V474" i="10" l="1"/>
  <c r="AI473" i="10"/>
  <c r="AK473" i="10" s="1"/>
  <c r="V472" i="11"/>
  <c r="AI471" i="11"/>
  <c r="AK471" i="11" s="1"/>
  <c r="AF467" i="12"/>
  <c r="AG467" i="12" s="1"/>
  <c r="AH467" i="12" s="1"/>
  <c r="V468" i="12" s="1"/>
  <c r="AJ474" i="10" l="1"/>
  <c r="W474" i="10"/>
  <c r="X471" i="14"/>
  <c r="AL473" i="10"/>
  <c r="AM473" i="10" s="1"/>
  <c r="AN473" i="10"/>
  <c r="AN471" i="11"/>
  <c r="AL471" i="11"/>
  <c r="AM471" i="11" s="1"/>
  <c r="AJ472" i="11"/>
  <c r="Y469" i="14"/>
  <c r="W472" i="11"/>
  <c r="AI467" i="12"/>
  <c r="AK467" i="12" s="1"/>
  <c r="AJ468" i="12"/>
  <c r="W468" i="12"/>
  <c r="Z465" i="14"/>
  <c r="AD474" i="10" l="1"/>
  <c r="X474" i="10"/>
  <c r="Y474" i="10"/>
  <c r="Z474" i="10" s="1"/>
  <c r="AE474" i="10" s="1"/>
  <c r="AB474" i="10"/>
  <c r="AA474" i="10"/>
  <c r="AD472" i="11"/>
  <c r="AB472" i="11"/>
  <c r="Y472" i="11"/>
  <c r="X472" i="11"/>
  <c r="AA472" i="11"/>
  <c r="AL467" i="12"/>
  <c r="AM467" i="12" s="1"/>
  <c r="AA468" i="12"/>
  <c r="AB468" i="12"/>
  <c r="AD468" i="12"/>
  <c r="X468" i="12"/>
  <c r="Y468" i="12"/>
  <c r="AF474" i="10" l="1"/>
  <c r="AG474" i="10" s="1"/>
  <c r="AH474" i="10" s="1"/>
  <c r="AC474" i="10"/>
  <c r="Z472" i="11"/>
  <c r="AE472" i="11"/>
  <c r="AC472" i="11"/>
  <c r="Z468" i="12"/>
  <c r="AE468" i="12" s="1"/>
  <c r="AC468" i="12"/>
  <c r="V475" i="10" l="1"/>
  <c r="AI474" i="10"/>
  <c r="AK474" i="10" s="1"/>
  <c r="AF472" i="11"/>
  <c r="AG472" i="11" s="1"/>
  <c r="AH472" i="11" s="1"/>
  <c r="V473" i="11"/>
  <c r="AI472" i="11"/>
  <c r="AK472" i="11" s="1"/>
  <c r="AF468" i="12"/>
  <c r="AG468" i="12" s="1"/>
  <c r="AH468" i="12" s="1"/>
  <c r="V469" i="12" s="1"/>
  <c r="AN474" i="10" l="1"/>
  <c r="AL474" i="10"/>
  <c r="AM474" i="10" s="1"/>
  <c r="AJ475" i="10"/>
  <c r="X472" i="14"/>
  <c r="W475" i="10"/>
  <c r="AN472" i="11"/>
  <c r="AL472" i="11"/>
  <c r="AM472" i="11" s="1"/>
  <c r="AJ473" i="11"/>
  <c r="Y470" i="14"/>
  <c r="W473" i="11"/>
  <c r="AI468" i="12"/>
  <c r="AK468" i="12" s="1"/>
  <c r="Y475" i="10" l="1"/>
  <c r="AA475" i="10"/>
  <c r="AD475" i="10"/>
  <c r="AE475" i="10" s="1"/>
  <c r="AB475" i="10"/>
  <c r="X475" i="10"/>
  <c r="Z475" i="10" s="1"/>
  <c r="Y473" i="11"/>
  <c r="AA473" i="11"/>
  <c r="AC473" i="11" s="1"/>
  <c r="AB473" i="11"/>
  <c r="X473" i="11"/>
  <c r="AD473" i="11"/>
  <c r="AL468" i="12"/>
  <c r="AM468" i="12" s="1"/>
  <c r="AJ469" i="12"/>
  <c r="Z466" i="14"/>
  <c r="W469" i="12"/>
  <c r="AC475" i="10" l="1"/>
  <c r="AF475" i="10" s="1"/>
  <c r="AG475" i="10" s="1"/>
  <c r="AH475" i="10" s="1"/>
  <c r="Z473" i="11"/>
  <c r="AE473" i="11" s="1"/>
  <c r="AF473" i="11" s="1"/>
  <c r="AG473" i="11" s="1"/>
  <c r="AH473" i="11" s="1"/>
  <c r="AA469" i="12"/>
  <c r="X469" i="12"/>
  <c r="AD469" i="12"/>
  <c r="Y469" i="12"/>
  <c r="Z469" i="12" s="1"/>
  <c r="AB469" i="12"/>
  <c r="AI475" i="10" l="1"/>
  <c r="AK475" i="10" s="1"/>
  <c r="V476" i="10"/>
  <c r="AI473" i="11"/>
  <c r="AK473" i="11" s="1"/>
  <c r="V474" i="11"/>
  <c r="AJ474" i="11" s="1"/>
  <c r="AN473" i="11"/>
  <c r="AL473" i="11"/>
  <c r="AM473" i="11" s="1"/>
  <c r="AE469" i="12"/>
  <c r="AC469" i="12"/>
  <c r="AJ476" i="10" l="1"/>
  <c r="W476" i="10"/>
  <c r="X473" i="14"/>
  <c r="AN475" i="10"/>
  <c r="AL475" i="10"/>
  <c r="AM475" i="10" s="1"/>
  <c r="W474" i="11"/>
  <c r="Y471" i="14"/>
  <c r="AD474" i="11"/>
  <c r="AA474" i="11"/>
  <c r="Y474" i="11"/>
  <c r="X474" i="11"/>
  <c r="AB474" i="11"/>
  <c r="AF469" i="12"/>
  <c r="AG469" i="12" s="1"/>
  <c r="AH469" i="12" s="1"/>
  <c r="V470" i="12" s="1"/>
  <c r="AA476" i="10" l="1"/>
  <c r="AD476" i="10"/>
  <c r="X476" i="10"/>
  <c r="AB476" i="10"/>
  <c r="Y476" i="10"/>
  <c r="Z476" i="10" s="1"/>
  <c r="AC474" i="11"/>
  <c r="Z474" i="11"/>
  <c r="AE474" i="11" s="1"/>
  <c r="AF474" i="11" s="1"/>
  <c r="AG474" i="11" s="1"/>
  <c r="AH474" i="11" s="1"/>
  <c r="AI469" i="12"/>
  <c r="AK469" i="12" s="1"/>
  <c r="AE476" i="10" l="1"/>
  <c r="AC476" i="10"/>
  <c r="AF476" i="10" s="1"/>
  <c r="AG476" i="10" s="1"/>
  <c r="AH476" i="10" s="1"/>
  <c r="V475" i="11"/>
  <c r="AI474" i="11"/>
  <c r="AK474" i="11" s="1"/>
  <c r="AL469" i="12"/>
  <c r="AM469" i="12" s="1"/>
  <c r="AJ470" i="12"/>
  <c r="W470" i="12"/>
  <c r="Z467" i="14"/>
  <c r="V477" i="10" l="1"/>
  <c r="AI476" i="10"/>
  <c r="AK476" i="10" s="1"/>
  <c r="AL474" i="11"/>
  <c r="AM474" i="11" s="1"/>
  <c r="AN474" i="11"/>
  <c r="AJ475" i="11"/>
  <c r="Y472" i="14"/>
  <c r="W475" i="11"/>
  <c r="AB470" i="12"/>
  <c r="X470" i="12"/>
  <c r="AA470" i="12"/>
  <c r="AD470" i="12"/>
  <c r="Y470" i="12"/>
  <c r="AN476" i="10" l="1"/>
  <c r="AL476" i="10"/>
  <c r="AM476" i="10" s="1"/>
  <c r="AJ477" i="10"/>
  <c r="X474" i="14"/>
  <c r="W477" i="10"/>
  <c r="AD475" i="11"/>
  <c r="X475" i="11"/>
  <c r="AA475" i="11"/>
  <c r="Y475" i="11"/>
  <c r="AB475" i="11"/>
  <c r="AC470" i="12"/>
  <c r="Z470" i="12"/>
  <c r="AE470" i="12" s="1"/>
  <c r="AB477" i="10" l="1"/>
  <c r="AD477" i="10"/>
  <c r="AA477" i="10"/>
  <c r="AC477" i="10" s="1"/>
  <c r="X477" i="10"/>
  <c r="Y477" i="10"/>
  <c r="AC475" i="11"/>
  <c r="Z475" i="11"/>
  <c r="AE475" i="11" s="1"/>
  <c r="AF475" i="11" s="1"/>
  <c r="AG475" i="11" s="1"/>
  <c r="AH475" i="11" s="1"/>
  <c r="AF470" i="12"/>
  <c r="AG470" i="12" s="1"/>
  <c r="AH470" i="12" s="1"/>
  <c r="V471" i="12" s="1"/>
  <c r="Z477" i="10" l="1"/>
  <c r="AE477" i="10" s="1"/>
  <c r="AF477" i="10" s="1"/>
  <c r="AG477" i="10" s="1"/>
  <c r="AH477" i="10" s="1"/>
  <c r="V476" i="11"/>
  <c r="AI475" i="11"/>
  <c r="AK475" i="11" s="1"/>
  <c r="AI470" i="12"/>
  <c r="AK470" i="12" s="1"/>
  <c r="AJ471" i="12"/>
  <c r="W471" i="12"/>
  <c r="Z468" i="14"/>
  <c r="V478" i="10" l="1"/>
  <c r="AI477" i="10"/>
  <c r="AK477" i="10" s="1"/>
  <c r="AL475" i="11"/>
  <c r="AM475" i="11" s="1"/>
  <c r="AN475" i="11"/>
  <c r="W476" i="11"/>
  <c r="AJ476" i="11"/>
  <c r="Y473" i="14"/>
  <c r="AL470" i="12"/>
  <c r="AM470" i="12" s="1"/>
  <c r="X471" i="12"/>
  <c r="Y471" i="12"/>
  <c r="AA471" i="12"/>
  <c r="AB471" i="12"/>
  <c r="AD471" i="12"/>
  <c r="AL477" i="10" l="1"/>
  <c r="AM477" i="10" s="1"/>
  <c r="AN477" i="10"/>
  <c r="AJ478" i="10"/>
  <c r="X475" i="14"/>
  <c r="W478" i="10"/>
  <c r="AA476" i="11"/>
  <c r="AD476" i="11"/>
  <c r="Y476" i="11"/>
  <c r="X476" i="11"/>
  <c r="AB476" i="11"/>
  <c r="Z471" i="12"/>
  <c r="AC471" i="12"/>
  <c r="AE471" i="12"/>
  <c r="AF471" i="12" s="1"/>
  <c r="AG471" i="12" s="1"/>
  <c r="AH471" i="12" s="1"/>
  <c r="V472" i="12" s="1"/>
  <c r="X478" i="10" l="1"/>
  <c r="Y478" i="10"/>
  <c r="Z478" i="10" s="1"/>
  <c r="AD478" i="10"/>
  <c r="AB478" i="10"/>
  <c r="AA478" i="10"/>
  <c r="AC478" i="10" s="1"/>
  <c r="Z476" i="11"/>
  <c r="AE476" i="11" s="1"/>
  <c r="AC476" i="11"/>
  <c r="AF476" i="11" s="1"/>
  <c r="AG476" i="11" s="1"/>
  <c r="AH476" i="11" s="1"/>
  <c r="AI471" i="12"/>
  <c r="AK471" i="12" s="1"/>
  <c r="AJ472" i="12"/>
  <c r="W472" i="12"/>
  <c r="Z469" i="14"/>
  <c r="AE478" i="10" l="1"/>
  <c r="AF478" i="10" s="1"/>
  <c r="AG478" i="10" s="1"/>
  <c r="AH478" i="10" s="1"/>
  <c r="V477" i="11"/>
  <c r="AI476" i="11"/>
  <c r="AK476" i="11" s="1"/>
  <c r="AL471" i="12"/>
  <c r="AM471" i="12" s="1"/>
  <c r="AA472" i="12"/>
  <c r="X472" i="12"/>
  <c r="AD472" i="12"/>
  <c r="AB472" i="12"/>
  <c r="Y472" i="12"/>
  <c r="AI478" i="10" l="1"/>
  <c r="AK478" i="10" s="1"/>
  <c r="V479" i="10"/>
  <c r="AN476" i="11"/>
  <c r="AL476" i="11"/>
  <c r="AM476" i="11" s="1"/>
  <c r="AJ477" i="11"/>
  <c r="Y474" i="14"/>
  <c r="W477" i="11"/>
  <c r="Z472" i="12"/>
  <c r="AE472" i="12" s="1"/>
  <c r="AC472" i="12"/>
  <c r="AJ479" i="10" l="1"/>
  <c r="W479" i="10"/>
  <c r="X476" i="14"/>
  <c r="AN478" i="10"/>
  <c r="AL478" i="10"/>
  <c r="AM478" i="10" s="1"/>
  <c r="X477" i="11"/>
  <c r="Y477" i="11"/>
  <c r="Z477" i="11" s="1"/>
  <c r="AE477" i="11" s="1"/>
  <c r="AD477" i="11"/>
  <c r="AB477" i="11"/>
  <c r="AA477" i="11"/>
  <c r="AF472" i="12"/>
  <c r="AG472" i="12" s="1"/>
  <c r="AH472" i="12" s="1"/>
  <c r="V473" i="12" s="1"/>
  <c r="Y479" i="10" l="1"/>
  <c r="AB479" i="10"/>
  <c r="X479" i="10"/>
  <c r="Z479" i="10" s="1"/>
  <c r="AE479" i="10" s="1"/>
  <c r="AF479" i="10" s="1"/>
  <c r="AG479" i="10" s="1"/>
  <c r="AH479" i="10" s="1"/>
  <c r="AA479" i="10"/>
  <c r="AC479" i="10" s="1"/>
  <c r="AD479" i="10"/>
  <c r="AC477" i="11"/>
  <c r="AF477" i="11" s="1"/>
  <c r="AG477" i="11" s="1"/>
  <c r="AH477" i="11" s="1"/>
  <c r="AI472" i="12"/>
  <c r="AK472" i="12" s="1"/>
  <c r="AJ473" i="12"/>
  <c r="Z470" i="14"/>
  <c r="W473" i="12"/>
  <c r="V480" i="10" l="1"/>
  <c r="AI479" i="10"/>
  <c r="AK479" i="10" s="1"/>
  <c r="V478" i="11"/>
  <c r="AI477" i="11"/>
  <c r="AK477" i="11" s="1"/>
  <c r="AL472" i="12"/>
  <c r="AM472" i="12" s="1"/>
  <c r="AA473" i="12"/>
  <c r="Y473" i="12"/>
  <c r="AB473" i="12"/>
  <c r="X473" i="12"/>
  <c r="AD473" i="12"/>
  <c r="AN479" i="10" l="1"/>
  <c r="AL479" i="10"/>
  <c r="AM479" i="10" s="1"/>
  <c r="AJ480" i="10"/>
  <c r="X477" i="14"/>
  <c r="W480" i="10"/>
  <c r="AN477" i="11"/>
  <c r="AL477" i="11"/>
  <c r="AM477" i="11" s="1"/>
  <c r="Y475" i="14"/>
  <c r="AJ478" i="11"/>
  <c r="W478" i="11"/>
  <c r="Z473" i="12"/>
  <c r="AE473" i="12" s="1"/>
  <c r="AC473" i="12"/>
  <c r="AB480" i="10" l="1"/>
  <c r="Y480" i="10"/>
  <c r="X480" i="10"/>
  <c r="AD480" i="10"/>
  <c r="AA480" i="10"/>
  <c r="AB478" i="11"/>
  <c r="AD478" i="11"/>
  <c r="AA478" i="11"/>
  <c r="AC478" i="11" s="1"/>
  <c r="X478" i="11"/>
  <c r="Y478" i="11"/>
  <c r="AF473" i="12"/>
  <c r="AG473" i="12" s="1"/>
  <c r="AH473" i="12" s="1"/>
  <c r="V474" i="12" s="1"/>
  <c r="AE480" i="10" l="1"/>
  <c r="AF480" i="10" s="1"/>
  <c r="AG480" i="10" s="1"/>
  <c r="AH480" i="10" s="1"/>
  <c r="AC480" i="10"/>
  <c r="Z480" i="10"/>
  <c r="Z478" i="11"/>
  <c r="AE478" i="11" s="1"/>
  <c r="AF478" i="11" s="1"/>
  <c r="AG478" i="11" s="1"/>
  <c r="AH478" i="11" s="1"/>
  <c r="AI473" i="12"/>
  <c r="AK473" i="12" s="1"/>
  <c r="V481" i="10" l="1"/>
  <c r="AI480" i="10"/>
  <c r="AK480" i="10" s="1"/>
  <c r="V479" i="11"/>
  <c r="AI478" i="11"/>
  <c r="AK478" i="11" s="1"/>
  <c r="AL473" i="12"/>
  <c r="AM473" i="12" s="1"/>
  <c r="AJ474" i="12"/>
  <c r="W474" i="12"/>
  <c r="Z471" i="14"/>
  <c r="AJ481" i="10" l="1"/>
  <c r="X478" i="14"/>
  <c r="W481" i="10"/>
  <c r="AL480" i="10"/>
  <c r="AM480" i="10" s="1"/>
  <c r="AN480" i="10"/>
  <c r="AL478" i="11"/>
  <c r="AM478" i="11" s="1"/>
  <c r="AN478" i="11"/>
  <c r="AJ479" i="11"/>
  <c r="Y476" i="14"/>
  <c r="W479" i="11"/>
  <c r="Y474" i="12"/>
  <c r="X474" i="12"/>
  <c r="AD474" i="12"/>
  <c r="AB474" i="12"/>
  <c r="AA474" i="12"/>
  <c r="AD481" i="10" l="1"/>
  <c r="Y481" i="10"/>
  <c r="X481" i="10"/>
  <c r="AA481" i="10"/>
  <c r="AC481" i="10" s="1"/>
  <c r="AB481" i="10"/>
  <c r="AB479" i="11"/>
  <c r="AA479" i="11"/>
  <c r="Y479" i="11"/>
  <c r="Z479" i="11" s="1"/>
  <c r="AD479" i="11"/>
  <c r="X479" i="11"/>
  <c r="AC474" i="12"/>
  <c r="Z474" i="12"/>
  <c r="AE474" i="12" s="1"/>
  <c r="AF474" i="12" s="1"/>
  <c r="AG474" i="12" s="1"/>
  <c r="AH474" i="12" s="1"/>
  <c r="V475" i="12" s="1"/>
  <c r="Z481" i="10" l="1"/>
  <c r="AE481" i="10" s="1"/>
  <c r="AF481" i="10" s="1"/>
  <c r="AG481" i="10" s="1"/>
  <c r="AH481" i="10" s="1"/>
  <c r="AE479" i="11"/>
  <c r="AC479" i="11"/>
  <c r="AF479" i="11" s="1"/>
  <c r="AG479" i="11" s="1"/>
  <c r="AH479" i="11" s="1"/>
  <c r="AI474" i="12"/>
  <c r="AK474" i="12" s="1"/>
  <c r="AI481" i="10" l="1"/>
  <c r="AK481" i="10" s="1"/>
  <c r="V482" i="10"/>
  <c r="V480" i="11"/>
  <c r="AI479" i="11"/>
  <c r="AK479" i="11" s="1"/>
  <c r="AL474" i="12"/>
  <c r="AM474" i="12" s="1"/>
  <c r="AJ475" i="12"/>
  <c r="Z472" i="14"/>
  <c r="W475" i="12"/>
  <c r="W482" i="10" l="1"/>
  <c r="AJ482" i="10"/>
  <c r="X479" i="14"/>
  <c r="AL481" i="10"/>
  <c r="AM481" i="10" s="1"/>
  <c r="AN481" i="10"/>
  <c r="AL479" i="11"/>
  <c r="AM479" i="11" s="1"/>
  <c r="AN479" i="11"/>
  <c r="AJ480" i="11"/>
  <c r="W480" i="11"/>
  <c r="Y477" i="14"/>
  <c r="AA475" i="12"/>
  <c r="X475" i="12"/>
  <c r="AD475" i="12"/>
  <c r="AB475" i="12"/>
  <c r="Y475" i="12"/>
  <c r="AA482" i="10" l="1"/>
  <c r="AB482" i="10"/>
  <c r="X482" i="10"/>
  <c r="Z482" i="10" s="1"/>
  <c r="Y482" i="10"/>
  <c r="AD482" i="10"/>
  <c r="AB480" i="11"/>
  <c r="AD480" i="11"/>
  <c r="AE480" i="11" s="1"/>
  <c r="Y480" i="11"/>
  <c r="Z480" i="11" s="1"/>
  <c r="AA480" i="11"/>
  <c r="X480" i="11"/>
  <c r="Z475" i="12"/>
  <c r="AE475" i="12" s="1"/>
  <c r="AC475" i="12"/>
  <c r="AC482" i="10" l="1"/>
  <c r="AE482" i="10"/>
  <c r="AC480" i="11"/>
  <c r="AF480" i="11" s="1"/>
  <c r="AG480" i="11" s="1"/>
  <c r="AH480" i="11" s="1"/>
  <c r="AF475" i="12"/>
  <c r="AG475" i="12" s="1"/>
  <c r="AH475" i="12" s="1"/>
  <c r="V476" i="12" s="1"/>
  <c r="AF482" i="10" l="1"/>
  <c r="AG482" i="10" s="1"/>
  <c r="AH482" i="10" s="1"/>
  <c r="V481" i="11"/>
  <c r="AI480" i="11"/>
  <c r="AK480" i="11" s="1"/>
  <c r="AI475" i="12"/>
  <c r="AK475" i="12" s="1"/>
  <c r="V483" i="10" l="1"/>
  <c r="AI482" i="10"/>
  <c r="AK482" i="10" s="1"/>
  <c r="AN480" i="11"/>
  <c r="AL480" i="11"/>
  <c r="AM480" i="11" s="1"/>
  <c r="AJ481" i="11"/>
  <c r="Y478" i="14"/>
  <c r="W481" i="11"/>
  <c r="AL475" i="12"/>
  <c r="AM475" i="12" s="1"/>
  <c r="AJ476" i="12"/>
  <c r="W476" i="12"/>
  <c r="Z473" i="14"/>
  <c r="AN482" i="10" l="1"/>
  <c r="AL482" i="10"/>
  <c r="AM482" i="10" s="1"/>
  <c r="AJ483" i="10"/>
  <c r="W483" i="10"/>
  <c r="X480" i="14"/>
  <c r="X481" i="11"/>
  <c r="AA481" i="11"/>
  <c r="Y481" i="11"/>
  <c r="Z481" i="11" s="1"/>
  <c r="AE481" i="11" s="1"/>
  <c r="AB481" i="11"/>
  <c r="AD481" i="11"/>
  <c r="X476" i="12"/>
  <c r="AD476" i="12"/>
  <c r="AB476" i="12"/>
  <c r="Y476" i="12"/>
  <c r="Z476" i="12" s="1"/>
  <c r="AA476" i="12"/>
  <c r="AB483" i="10" l="1"/>
  <c r="Y483" i="10"/>
  <c r="X483" i="10"/>
  <c r="AD483" i="10"/>
  <c r="AA483" i="10"/>
  <c r="AC481" i="11"/>
  <c r="AF481" i="11"/>
  <c r="AG481" i="11" s="1"/>
  <c r="AH481" i="11" s="1"/>
  <c r="V482" i="11" s="1"/>
  <c r="AI481" i="11"/>
  <c r="AK481" i="11" s="1"/>
  <c r="AE476" i="12"/>
  <c r="AC476" i="12"/>
  <c r="Z483" i="10" l="1"/>
  <c r="AC483" i="10"/>
  <c r="AE483" i="10"/>
  <c r="AN481" i="11"/>
  <c r="AL481" i="11"/>
  <c r="AM481" i="11" s="1"/>
  <c r="AJ482" i="11"/>
  <c r="W482" i="11"/>
  <c r="Y479" i="14"/>
  <c r="AF476" i="12"/>
  <c r="AG476" i="12" s="1"/>
  <c r="AH476" i="12" s="1"/>
  <c r="V477" i="12" s="1"/>
  <c r="AF483" i="10" l="1"/>
  <c r="AG483" i="10" s="1"/>
  <c r="AH483" i="10" s="1"/>
  <c r="Y482" i="11"/>
  <c r="AD482" i="11"/>
  <c r="X482" i="11"/>
  <c r="AA482" i="11"/>
  <c r="AB482" i="11"/>
  <c r="AI476" i="12"/>
  <c r="AK476" i="12" s="1"/>
  <c r="V484" i="10" l="1"/>
  <c r="AI483" i="10"/>
  <c r="AK483" i="10" s="1"/>
  <c r="Z482" i="11"/>
  <c r="AE482" i="11" s="1"/>
  <c r="AC482" i="11"/>
  <c r="AL476" i="12"/>
  <c r="AM476" i="12" s="1"/>
  <c r="AJ477" i="12"/>
  <c r="W477" i="12"/>
  <c r="Z474" i="14"/>
  <c r="AN483" i="10" l="1"/>
  <c r="AL483" i="10"/>
  <c r="AM483" i="10" s="1"/>
  <c r="AJ484" i="10"/>
  <c r="W484" i="10"/>
  <c r="X481" i="14"/>
  <c r="AF482" i="11"/>
  <c r="AG482" i="11" s="1"/>
  <c r="AH482" i="11" s="1"/>
  <c r="V483" i="11"/>
  <c r="AI482" i="11"/>
  <c r="AK482" i="11" s="1"/>
  <c r="X477" i="12"/>
  <c r="AA477" i="12"/>
  <c r="AD477" i="12"/>
  <c r="AB477" i="12"/>
  <c r="Y477" i="12"/>
  <c r="Z477" i="12" s="1"/>
  <c r="AD484" i="10" l="1"/>
  <c r="AB484" i="10"/>
  <c r="X484" i="10"/>
  <c r="AA484" i="10"/>
  <c r="AC484" i="10" s="1"/>
  <c r="Y484" i="10"/>
  <c r="AL482" i="11"/>
  <c r="AM482" i="11" s="1"/>
  <c r="AN482" i="11"/>
  <c r="AJ483" i="11"/>
  <c r="W483" i="11"/>
  <c r="Y480" i="14"/>
  <c r="AC477" i="12"/>
  <c r="AE477" i="12"/>
  <c r="Z484" i="10" l="1"/>
  <c r="AE484" i="10" s="1"/>
  <c r="AF484" i="10" s="1"/>
  <c r="AG484" i="10" s="1"/>
  <c r="AH484" i="10" s="1"/>
  <c r="AB483" i="11"/>
  <c r="AA483" i="11"/>
  <c r="AC483" i="11" s="1"/>
  <c r="AD483" i="11"/>
  <c r="X483" i="11"/>
  <c r="Y483" i="11"/>
  <c r="AF477" i="12"/>
  <c r="AG477" i="12" s="1"/>
  <c r="AH477" i="12" s="1"/>
  <c r="V478" i="12" s="1"/>
  <c r="V485" i="10" l="1"/>
  <c r="AI484" i="10"/>
  <c r="AK484" i="10" s="1"/>
  <c r="Z483" i="11"/>
  <c r="AE483" i="11" s="1"/>
  <c r="AF483" i="11" s="1"/>
  <c r="AG483" i="11" s="1"/>
  <c r="AH483" i="11" s="1"/>
  <c r="V484" i="11" s="1"/>
  <c r="AI483" i="11"/>
  <c r="AK483" i="11" s="1"/>
  <c r="AI477" i="12"/>
  <c r="AK477" i="12" s="1"/>
  <c r="AJ478" i="12"/>
  <c r="W478" i="12"/>
  <c r="Z475" i="14"/>
  <c r="AN484" i="10" l="1"/>
  <c r="AL484" i="10"/>
  <c r="AM484" i="10" s="1"/>
  <c r="AJ485" i="10"/>
  <c r="W485" i="10"/>
  <c r="X482" i="14"/>
  <c r="AN483" i="11"/>
  <c r="AL483" i="11"/>
  <c r="AM483" i="11" s="1"/>
  <c r="AJ484" i="11"/>
  <c r="W484" i="11"/>
  <c r="Y481" i="14"/>
  <c r="AL477" i="12"/>
  <c r="AM477" i="12" s="1"/>
  <c r="AA478" i="12"/>
  <c r="X478" i="12"/>
  <c r="AB478" i="12"/>
  <c r="AD478" i="12"/>
  <c r="Y478" i="12"/>
  <c r="AD485" i="10" l="1"/>
  <c r="AA485" i="10"/>
  <c r="AC485" i="10" s="1"/>
  <c r="X485" i="10"/>
  <c r="AB485" i="10"/>
  <c r="Y485" i="10"/>
  <c r="Y484" i="11"/>
  <c r="X484" i="11"/>
  <c r="AD484" i="11"/>
  <c r="AB484" i="11"/>
  <c r="AA484" i="11"/>
  <c r="Z478" i="12"/>
  <c r="AE478" i="12" s="1"/>
  <c r="AC478" i="12"/>
  <c r="AE485" i="10" l="1"/>
  <c r="AF485" i="10" s="1"/>
  <c r="AG485" i="10" s="1"/>
  <c r="AH485" i="10" s="1"/>
  <c r="Z485" i="10"/>
  <c r="Z484" i="11"/>
  <c r="AE484" i="11" s="1"/>
  <c r="AC484" i="11"/>
  <c r="AF478" i="12"/>
  <c r="AG478" i="12" s="1"/>
  <c r="AH478" i="12" s="1"/>
  <c r="V479" i="12" s="1"/>
  <c r="V486" i="10" l="1"/>
  <c r="AI485" i="10"/>
  <c r="AK485" i="10" s="1"/>
  <c r="AF484" i="11"/>
  <c r="AG484" i="11" s="1"/>
  <c r="AH484" i="11" s="1"/>
  <c r="AI478" i="12"/>
  <c r="AK478" i="12" s="1"/>
  <c r="AJ479" i="12"/>
  <c r="Z476" i="14"/>
  <c r="W479" i="12"/>
  <c r="AL485" i="10" l="1"/>
  <c r="AM485" i="10" s="1"/>
  <c r="AN485" i="10"/>
  <c r="AJ486" i="10"/>
  <c r="X483" i="14"/>
  <c r="W486" i="10"/>
  <c r="AI484" i="11"/>
  <c r="AK484" i="11" s="1"/>
  <c r="V485" i="11"/>
  <c r="AL478" i="12"/>
  <c r="AM478" i="12" s="1"/>
  <c r="Y479" i="12"/>
  <c r="AA479" i="12"/>
  <c r="AD479" i="12"/>
  <c r="X479" i="12"/>
  <c r="AB479" i="12"/>
  <c r="AA486" i="10" l="1"/>
  <c r="Y486" i="10"/>
  <c r="AB486" i="10"/>
  <c r="AD486" i="10"/>
  <c r="X486" i="10"/>
  <c r="AJ485" i="11"/>
  <c r="Y482" i="14"/>
  <c r="W485" i="11"/>
  <c r="AN484" i="11"/>
  <c r="AL484" i="11"/>
  <c r="AM484" i="11" s="1"/>
  <c r="AC479" i="12"/>
  <c r="Z479" i="12"/>
  <c r="AE479" i="12" s="1"/>
  <c r="Z486" i="10" l="1"/>
  <c r="AE486" i="10" s="1"/>
  <c r="AF486" i="10" s="1"/>
  <c r="AG486" i="10" s="1"/>
  <c r="AH486" i="10" s="1"/>
  <c r="AC486" i="10"/>
  <c r="Y485" i="11"/>
  <c r="AB485" i="11"/>
  <c r="AD485" i="11"/>
  <c r="AA485" i="11"/>
  <c r="AC485" i="11" s="1"/>
  <c r="X485" i="11"/>
  <c r="AF479" i="12"/>
  <c r="AG479" i="12" s="1"/>
  <c r="AH479" i="12" s="1"/>
  <c r="V480" i="12" s="1"/>
  <c r="V487" i="10" l="1"/>
  <c r="AI486" i="10"/>
  <c r="AK486" i="10" s="1"/>
  <c r="Z485" i="11"/>
  <c r="AE485" i="11" s="1"/>
  <c r="AF485" i="11" s="1"/>
  <c r="AG485" i="11" s="1"/>
  <c r="AH485" i="11" s="1"/>
  <c r="AI479" i="12"/>
  <c r="AK479" i="12" s="1"/>
  <c r="AJ480" i="12"/>
  <c r="Z477" i="14"/>
  <c r="W480" i="12"/>
  <c r="AN486" i="10" l="1"/>
  <c r="AL486" i="10"/>
  <c r="AM486" i="10" s="1"/>
  <c r="AJ487" i="10"/>
  <c r="W487" i="10"/>
  <c r="X484" i="14"/>
  <c r="V486" i="11"/>
  <c r="AI485" i="11"/>
  <c r="AK485" i="11" s="1"/>
  <c r="AL479" i="12"/>
  <c r="AM479" i="12" s="1"/>
  <c r="AD480" i="12"/>
  <c r="Y480" i="12"/>
  <c r="AB480" i="12"/>
  <c r="X480" i="12"/>
  <c r="AA480" i="12"/>
  <c r="AD487" i="10" l="1"/>
  <c r="AB487" i="10"/>
  <c r="X487" i="10"/>
  <c r="AA487" i="10"/>
  <c r="AC487" i="10" s="1"/>
  <c r="Y487" i="10"/>
  <c r="AL485" i="11"/>
  <c r="AM485" i="11" s="1"/>
  <c r="AN485" i="11"/>
  <c r="AJ486" i="11"/>
  <c r="W486" i="11"/>
  <c r="Y483" i="14"/>
  <c r="Z480" i="12"/>
  <c r="AE480" i="12" s="1"/>
  <c r="AC480" i="12"/>
  <c r="Z487" i="10" l="1"/>
  <c r="AE487" i="10" s="1"/>
  <c r="AF487" i="10" s="1"/>
  <c r="AG487" i="10" s="1"/>
  <c r="AH487" i="10" s="1"/>
  <c r="X486" i="11"/>
  <c r="Y486" i="11"/>
  <c r="Z486" i="11" s="1"/>
  <c r="AE486" i="11" s="1"/>
  <c r="AD486" i="11"/>
  <c r="AA486" i="11"/>
  <c r="AB486" i="11"/>
  <c r="AF480" i="12"/>
  <c r="AG480" i="12" s="1"/>
  <c r="AH480" i="12" s="1"/>
  <c r="V481" i="12" s="1"/>
  <c r="V488" i="10" l="1"/>
  <c r="AI487" i="10"/>
  <c r="AK487" i="10" s="1"/>
  <c r="AC486" i="11"/>
  <c r="AF486" i="11" s="1"/>
  <c r="AG486" i="11" s="1"/>
  <c r="AH486" i="11" s="1"/>
  <c r="AI480" i="12"/>
  <c r="AK480" i="12" s="1"/>
  <c r="AJ481" i="12"/>
  <c r="Z478" i="14"/>
  <c r="W481" i="12"/>
  <c r="AN487" i="10" l="1"/>
  <c r="AL487" i="10"/>
  <c r="AM487" i="10" s="1"/>
  <c r="AJ488" i="10"/>
  <c r="X485" i="14"/>
  <c r="W488" i="10"/>
  <c r="V487" i="11"/>
  <c r="AI486" i="11"/>
  <c r="AK486" i="11" s="1"/>
  <c r="AL480" i="12"/>
  <c r="AM480" i="12" s="1"/>
  <c r="AB481" i="12"/>
  <c r="AA481" i="12"/>
  <c r="AD481" i="12"/>
  <c r="X481" i="12"/>
  <c r="Y481" i="12"/>
  <c r="AA488" i="10" l="1"/>
  <c r="AD488" i="10"/>
  <c r="X488" i="10"/>
  <c r="Y488" i="10"/>
  <c r="AB488" i="10"/>
  <c r="AL486" i="11"/>
  <c r="AM486" i="11" s="1"/>
  <c r="AN486" i="11"/>
  <c r="AJ487" i="11"/>
  <c r="Y484" i="14"/>
  <c r="W487" i="11"/>
  <c r="AC481" i="12"/>
  <c r="Z481" i="12"/>
  <c r="AE481" i="12" s="1"/>
  <c r="AC488" i="10" l="1"/>
  <c r="Z488" i="10"/>
  <c r="AE488" i="10" s="1"/>
  <c r="AF488" i="10" s="1"/>
  <c r="AG488" i="10" s="1"/>
  <c r="AH488" i="10" s="1"/>
  <c r="AB487" i="11"/>
  <c r="AA487" i="11"/>
  <c r="AC487" i="11" s="1"/>
  <c r="Y487" i="11"/>
  <c r="Z487" i="11" s="1"/>
  <c r="AD487" i="11"/>
  <c r="X487" i="11"/>
  <c r="AF481" i="12"/>
  <c r="AG481" i="12" s="1"/>
  <c r="AH481" i="12" s="1"/>
  <c r="V482" i="12" s="1"/>
  <c r="V489" i="10" l="1"/>
  <c r="AI488" i="10"/>
  <c r="AK488" i="10" s="1"/>
  <c r="AE487" i="11"/>
  <c r="AF487" i="11"/>
  <c r="AG487" i="11" s="1"/>
  <c r="AH487" i="11" s="1"/>
  <c r="AI481" i="12"/>
  <c r="AK481" i="12" s="1"/>
  <c r="AJ482" i="12"/>
  <c r="W482" i="12"/>
  <c r="Z479" i="14"/>
  <c r="AL488" i="10" l="1"/>
  <c r="AM488" i="10" s="1"/>
  <c r="AN488" i="10"/>
  <c r="AJ489" i="10"/>
  <c r="W489" i="10"/>
  <c r="X486" i="14"/>
  <c r="V488" i="11"/>
  <c r="AI487" i="11"/>
  <c r="AK487" i="11" s="1"/>
  <c r="AL481" i="12"/>
  <c r="AM481" i="12" s="1"/>
  <c r="X482" i="12"/>
  <c r="AA482" i="12"/>
  <c r="AD482" i="12"/>
  <c r="AB482" i="12"/>
  <c r="Y482" i="12"/>
  <c r="Z482" i="12" s="1"/>
  <c r="AA489" i="10" l="1"/>
  <c r="X489" i="10"/>
  <c r="Y489" i="10"/>
  <c r="Z489" i="10" s="1"/>
  <c r="AD489" i="10"/>
  <c r="AE489" i="10" s="1"/>
  <c r="AB489" i="10"/>
  <c r="AL487" i="11"/>
  <c r="AM487" i="11" s="1"/>
  <c r="AN487" i="11"/>
  <c r="AJ488" i="11"/>
  <c r="Y485" i="14"/>
  <c r="W488" i="11"/>
  <c r="AC482" i="12"/>
  <c r="AE482" i="12"/>
  <c r="AF489" i="10" l="1"/>
  <c r="AG489" i="10" s="1"/>
  <c r="AH489" i="10" s="1"/>
  <c r="AC489" i="10"/>
  <c r="AA488" i="11"/>
  <c r="Y488" i="11"/>
  <c r="Z488" i="11" s="1"/>
  <c r="AE488" i="11" s="1"/>
  <c r="AD488" i="11"/>
  <c r="X488" i="11"/>
  <c r="AB488" i="11"/>
  <c r="AF482" i="12"/>
  <c r="AG482" i="12" s="1"/>
  <c r="AH482" i="12" s="1"/>
  <c r="V483" i="12" s="1"/>
  <c r="V490" i="10" l="1"/>
  <c r="AI489" i="10"/>
  <c r="AK489" i="10" s="1"/>
  <c r="AC488" i="11"/>
  <c r="AF488" i="11" s="1"/>
  <c r="AG488" i="11" s="1"/>
  <c r="AH488" i="11" s="1"/>
  <c r="AI482" i="12"/>
  <c r="AK482" i="12" s="1"/>
  <c r="AJ483" i="12"/>
  <c r="W483" i="12"/>
  <c r="Z480" i="14"/>
  <c r="AL489" i="10" l="1"/>
  <c r="AM489" i="10" s="1"/>
  <c r="AN489" i="10"/>
  <c r="AJ490" i="10"/>
  <c r="W490" i="10"/>
  <c r="X487" i="14"/>
  <c r="AI488" i="11"/>
  <c r="AK488" i="11" s="1"/>
  <c r="V489" i="11"/>
  <c r="AL482" i="12"/>
  <c r="AM482" i="12" s="1"/>
  <c r="Y483" i="12"/>
  <c r="AA483" i="12"/>
  <c r="X483" i="12"/>
  <c r="AB483" i="12"/>
  <c r="AD483" i="12"/>
  <c r="Y490" i="10" l="1"/>
  <c r="Z490" i="10" s="1"/>
  <c r="AD490" i="10"/>
  <c r="X490" i="10"/>
  <c r="AB490" i="10"/>
  <c r="AA490" i="10"/>
  <c r="AJ489" i="11"/>
  <c r="Y486" i="14"/>
  <c r="W489" i="11"/>
  <c r="AN488" i="11"/>
  <c r="AL488" i="11"/>
  <c r="AM488" i="11" s="1"/>
  <c r="Z483" i="12"/>
  <c r="AC483" i="12"/>
  <c r="AE483" i="12"/>
  <c r="AF483" i="12" s="1"/>
  <c r="AG483" i="12" s="1"/>
  <c r="AH483" i="12" s="1"/>
  <c r="V484" i="12" s="1"/>
  <c r="AC490" i="10" l="1"/>
  <c r="AE490" i="10"/>
  <c r="Y489" i="11"/>
  <c r="AD489" i="11"/>
  <c r="AA489" i="11"/>
  <c r="AC489" i="11" s="1"/>
  <c r="X489" i="11"/>
  <c r="AB489" i="11"/>
  <c r="AI483" i="12"/>
  <c r="AK483" i="12" s="1"/>
  <c r="AF490" i="10" l="1"/>
  <c r="AG490" i="10" s="1"/>
  <c r="AH490" i="10" s="1"/>
  <c r="AI490" i="10" s="1"/>
  <c r="AK490" i="10" s="1"/>
  <c r="Z489" i="11"/>
  <c r="AE489" i="11" s="1"/>
  <c r="AF489" i="11" s="1"/>
  <c r="AG489" i="11" s="1"/>
  <c r="AH489" i="11" s="1"/>
  <c r="AL483" i="12"/>
  <c r="AM483" i="12" s="1"/>
  <c r="AJ484" i="12"/>
  <c r="Z481" i="14"/>
  <c r="W484" i="12"/>
  <c r="AN490" i="10" l="1"/>
  <c r="AR9" i="10" s="1"/>
  <c r="AL490" i="10"/>
  <c r="AM490" i="10" s="1"/>
  <c r="V490" i="11"/>
  <c r="AI489" i="11"/>
  <c r="AK489" i="11" s="1"/>
  <c r="Y484" i="12"/>
  <c r="X484" i="12"/>
  <c r="AB484" i="12"/>
  <c r="AA484" i="12"/>
  <c r="AD484" i="12"/>
  <c r="AR10" i="10" l="1"/>
  <c r="D26" i="14" s="1"/>
  <c r="D28" i="14" s="1"/>
  <c r="AR14" i="10"/>
  <c r="AL489" i="11"/>
  <c r="AM489" i="11" s="1"/>
  <c r="AN489" i="11"/>
  <c r="AJ490" i="11"/>
  <c r="W490" i="11"/>
  <c r="Y487" i="14"/>
  <c r="AC484" i="12"/>
  <c r="Z484" i="12"/>
  <c r="AE484" i="12" s="1"/>
  <c r="X490" i="11" l="1"/>
  <c r="AD490" i="11"/>
  <c r="AB490" i="11"/>
  <c r="Y490" i="11"/>
  <c r="Z490" i="11" s="1"/>
  <c r="AE490" i="11" s="1"/>
  <c r="AA490" i="11"/>
  <c r="AF484" i="12"/>
  <c r="AG484" i="12" s="1"/>
  <c r="AH484" i="12" s="1"/>
  <c r="V485" i="12" s="1"/>
  <c r="AC490" i="11" l="1"/>
  <c r="AF490" i="11"/>
  <c r="AG490" i="11" s="1"/>
  <c r="AH490" i="11" s="1"/>
  <c r="AI490" i="11" s="1"/>
  <c r="AK490" i="11" s="1"/>
  <c r="AI484" i="12"/>
  <c r="AK484" i="12" s="1"/>
  <c r="AJ485" i="12"/>
  <c r="Z482" i="14"/>
  <c r="W485" i="12"/>
  <c r="AL490" i="11" l="1"/>
  <c r="AM490" i="11" s="1"/>
  <c r="AN490" i="11"/>
  <c r="AR9" i="11" s="1"/>
  <c r="AL484" i="12"/>
  <c r="AM484" i="12" s="1"/>
  <c r="AD485" i="12"/>
  <c r="AA485" i="12"/>
  <c r="Y485" i="12"/>
  <c r="X485" i="12"/>
  <c r="AB485" i="12"/>
  <c r="AR10" i="11" l="1"/>
  <c r="E26" i="14" s="1"/>
  <c r="E28" i="14" s="1"/>
  <c r="AR14" i="11"/>
  <c r="Z485" i="12"/>
  <c r="AE485" i="12" s="1"/>
  <c r="AC485" i="12"/>
  <c r="AF485" i="12" l="1"/>
  <c r="AG485" i="12" s="1"/>
  <c r="AH485" i="12" s="1"/>
  <c r="V486" i="12" s="1"/>
  <c r="AI485" i="12" l="1"/>
  <c r="AK485" i="12" s="1"/>
  <c r="AL485" i="12" l="1"/>
  <c r="AM485" i="12" s="1"/>
  <c r="AJ486" i="12"/>
  <c r="Z483" i="14"/>
  <c r="W486" i="12"/>
  <c r="AA486" i="12" l="1"/>
  <c r="AB486" i="12"/>
  <c r="AD486" i="12"/>
  <c r="X486" i="12"/>
  <c r="Y486" i="12"/>
  <c r="Z486" i="12" l="1"/>
  <c r="AE486" i="12" s="1"/>
  <c r="AC486" i="12"/>
  <c r="AF486" i="12" l="1"/>
  <c r="AG486" i="12" s="1"/>
  <c r="AH486" i="12" s="1"/>
  <c r="V487" i="12" s="1"/>
  <c r="AI486" i="12" l="1"/>
  <c r="AK486" i="12" s="1"/>
  <c r="AJ487" i="12"/>
  <c r="Z484" i="14"/>
  <c r="W487" i="12"/>
  <c r="AL486" i="12" l="1"/>
  <c r="AM486" i="12" s="1"/>
  <c r="Y487" i="12"/>
  <c r="X487" i="12"/>
  <c r="AD487" i="12"/>
  <c r="AA487" i="12"/>
  <c r="AB487" i="12"/>
  <c r="AC487" i="12" l="1"/>
  <c r="Z487" i="12"/>
  <c r="AE487" i="12" s="1"/>
  <c r="AF487" i="12" l="1"/>
  <c r="AG487" i="12" s="1"/>
  <c r="AH487" i="12" s="1"/>
  <c r="V488" i="12" s="1"/>
  <c r="AI487" i="12" l="1"/>
  <c r="AK487" i="12" s="1"/>
  <c r="AJ488" i="12"/>
  <c r="W488" i="12"/>
  <c r="Z485" i="14"/>
  <c r="AL487" i="12" l="1"/>
  <c r="AM487" i="12" s="1"/>
  <c r="AA488" i="12"/>
  <c r="X488" i="12"/>
  <c r="AD488" i="12"/>
  <c r="Y488" i="12"/>
  <c r="AB488" i="12"/>
  <c r="AC488" i="12" l="1"/>
  <c r="Z488" i="12"/>
  <c r="AE488" i="12" s="1"/>
  <c r="AF488" i="12" s="1"/>
  <c r="AG488" i="12" s="1"/>
  <c r="AH488" i="12" s="1"/>
  <c r="V489" i="12" s="1"/>
  <c r="AI488" i="12" l="1"/>
  <c r="AK488" i="12" s="1"/>
  <c r="AL488" i="12" l="1"/>
  <c r="AM488" i="12" s="1"/>
  <c r="AJ489" i="12"/>
  <c r="W489" i="12"/>
  <c r="Z486" i="14"/>
  <c r="X489" i="12" l="1"/>
  <c r="Y489" i="12"/>
  <c r="AB489" i="12"/>
  <c r="AD489" i="12"/>
  <c r="AA489" i="12"/>
  <c r="Z489" i="12" l="1"/>
  <c r="AE489" i="12"/>
  <c r="AC489" i="12"/>
  <c r="AF489" i="12" l="1"/>
  <c r="AG489" i="12" s="1"/>
  <c r="AH489" i="12" s="1"/>
  <c r="V490" i="12" s="1"/>
  <c r="AI489" i="12" l="1"/>
  <c r="AK489" i="12" s="1"/>
  <c r="AL489" i="12" l="1"/>
  <c r="AM489" i="12" s="1"/>
  <c r="AJ490" i="12"/>
  <c r="Z487" i="14"/>
  <c r="W490" i="12"/>
  <c r="X490" i="12" l="1"/>
  <c r="AB490" i="12"/>
  <c r="AD490" i="12"/>
  <c r="Y490" i="12"/>
  <c r="AA490" i="12"/>
  <c r="Z490" i="12" l="1"/>
  <c r="AE490" i="12" s="1"/>
  <c r="AC490" i="12"/>
  <c r="AF490" i="12" l="1"/>
  <c r="AG490" i="12" s="1"/>
  <c r="AH490" i="12" s="1"/>
  <c r="AI490" i="12" l="1"/>
  <c r="AK490" i="12" s="1"/>
  <c r="AL490" i="12" l="1"/>
  <c r="AM490" i="12" s="1"/>
  <c r="AR14" i="12" l="1"/>
  <c r="V13" i="18"/>
  <c r="X13" i="18" s="1"/>
  <c r="H14" i="18" l="1"/>
  <c r="O14" i="18" s="1"/>
  <c r="I14" i="18" l="1"/>
  <c r="J14" i="18"/>
  <c r="K14" i="18" s="1"/>
  <c r="P14" i="18" s="1"/>
  <c r="M14" i="18"/>
  <c r="L14" i="18"/>
  <c r="N14" i="18" s="1"/>
  <c r="Q14" i="18" l="1"/>
  <c r="R14" i="18" l="1"/>
  <c r="S14" i="18" s="1"/>
  <c r="T14" i="18" l="1"/>
  <c r="G15" i="18"/>
  <c r="U15" i="18" s="1"/>
  <c r="V14" i="18"/>
  <c r="W14" i="18" s="1"/>
  <c r="H15" i="18" l="1"/>
  <c r="Y14" i="18"/>
  <c r="X14" i="18"/>
  <c r="M15" i="18" l="1"/>
  <c r="O15" i="18"/>
  <c r="L15" i="18"/>
  <c r="N15" i="18" s="1"/>
  <c r="I15" i="18"/>
  <c r="J15" i="18"/>
  <c r="K15" i="18" l="1"/>
  <c r="P15" i="18" s="1"/>
  <c r="Q15" i="18" s="1"/>
  <c r="R15" i="18" s="1"/>
  <c r="S15" i="18" s="1"/>
  <c r="T15" i="18" l="1"/>
  <c r="G16" i="18"/>
  <c r="V15" i="18"/>
  <c r="W15" i="18" s="1"/>
  <c r="U16" i="18" l="1"/>
  <c r="H16" i="18"/>
  <c r="Y15" i="18"/>
  <c r="X15" i="18"/>
  <c r="O16" i="18" l="1"/>
  <c r="L16" i="18"/>
  <c r="I16" i="18"/>
  <c r="M16" i="18"/>
  <c r="J16" i="18"/>
  <c r="N16" i="18" l="1"/>
  <c r="K16" i="18"/>
  <c r="P16" i="18" s="1"/>
  <c r="Q16" i="18" s="1"/>
  <c r="R16" i="18" s="1"/>
  <c r="S16" i="18" l="1"/>
  <c r="G17" i="18" s="1"/>
  <c r="U17" i="18" s="1"/>
  <c r="H17" i="18" l="1"/>
  <c r="T16" i="18"/>
  <c r="V16" i="18" s="1"/>
  <c r="J17" i="18"/>
  <c r="M17" i="18"/>
  <c r="O17" i="18"/>
  <c r="L17" i="18"/>
  <c r="I17" i="18"/>
  <c r="W16" i="18" l="1"/>
  <c r="X16" i="18" s="1"/>
  <c r="Y16" i="18"/>
  <c r="N17" i="18"/>
  <c r="K17" i="18"/>
  <c r="P17" i="18" s="1"/>
  <c r="Q17" i="18" s="1"/>
  <c r="R17" i="18" l="1"/>
  <c r="S17" i="18" s="1"/>
  <c r="T17" i="18" l="1"/>
  <c r="G18" i="18"/>
  <c r="U18" i="18" s="1"/>
  <c r="V17" i="18"/>
  <c r="W17" i="18" s="1"/>
  <c r="H18" i="18" l="1"/>
  <c r="Y17" i="18"/>
  <c r="X17" i="18"/>
  <c r="L18" i="18" l="1"/>
  <c r="I18" i="18"/>
  <c r="M18" i="18"/>
  <c r="J18" i="18"/>
  <c r="K18" i="18" s="1"/>
  <c r="P18" i="18" s="1"/>
  <c r="O18" i="18"/>
  <c r="N18" i="18" l="1"/>
  <c r="Q18" i="18" s="1"/>
  <c r="R18" i="18" l="1"/>
  <c r="S18" i="18" s="1"/>
  <c r="T18" i="18" l="1"/>
  <c r="G19" i="18"/>
  <c r="U19" i="18" s="1"/>
  <c r="V18" i="18"/>
  <c r="W18" i="18" s="1"/>
  <c r="H19" i="18" l="1"/>
  <c r="X18" i="18"/>
  <c r="Y18" i="18"/>
  <c r="O19" i="18" l="1"/>
  <c r="J19" i="18"/>
  <c r="K19" i="18" s="1"/>
  <c r="P19" i="18" s="1"/>
  <c r="M19" i="18"/>
  <c r="L19" i="18"/>
  <c r="N19" i="18" s="1"/>
  <c r="I19" i="18"/>
  <c r="Q19" i="18" l="1"/>
  <c r="R19" i="18"/>
  <c r="S19" i="18" s="1"/>
  <c r="T19" i="18" l="1"/>
  <c r="G20" i="18"/>
  <c r="U20" i="18" s="1"/>
  <c r="V19" i="18"/>
  <c r="W19" i="18" s="1"/>
  <c r="H20" i="18" l="1"/>
  <c r="X19" i="18"/>
  <c r="Y19" i="18"/>
  <c r="I20" i="18" l="1"/>
  <c r="O20" i="18"/>
  <c r="J20" i="18"/>
  <c r="K20" i="18" s="1"/>
  <c r="M20" i="18"/>
  <c r="L20" i="18"/>
  <c r="P20" i="18" l="1"/>
  <c r="N20" i="18"/>
  <c r="Q20" i="18" l="1"/>
  <c r="R20" i="18"/>
  <c r="S20" i="18" s="1"/>
  <c r="T20" i="18" l="1"/>
  <c r="G21" i="18"/>
  <c r="U21" i="18" s="1"/>
  <c r="V20" i="18"/>
  <c r="W20" i="18" s="1"/>
  <c r="H21" i="18" l="1"/>
  <c r="X20" i="18"/>
  <c r="Y20" i="18"/>
  <c r="I21" i="18" l="1"/>
  <c r="M21" i="18"/>
  <c r="J21" i="18"/>
  <c r="K21" i="18" s="1"/>
  <c r="P21" i="18" s="1"/>
  <c r="L21" i="18"/>
  <c r="O21" i="18"/>
  <c r="N21" i="18" l="1"/>
  <c r="Q21" i="18" s="1"/>
  <c r="R21" i="18" l="1"/>
  <c r="S21" i="18" s="1"/>
  <c r="T21" i="18" l="1"/>
  <c r="G22" i="18"/>
  <c r="U22" i="18" s="1"/>
  <c r="V21" i="18"/>
  <c r="W21" i="18" s="1"/>
  <c r="H22" i="18" l="1"/>
  <c r="Y21" i="18"/>
  <c r="X21" i="18"/>
  <c r="I22" i="18" l="1"/>
  <c r="J22" i="18"/>
  <c r="K22" i="18" s="1"/>
  <c r="P22" i="18" s="1"/>
  <c r="L22" i="18"/>
  <c r="M22" i="18"/>
  <c r="O22" i="18"/>
  <c r="N22" i="18" l="1"/>
  <c r="Q22" i="18" s="1"/>
  <c r="R22" i="18" l="1"/>
  <c r="S22" i="18" s="1"/>
  <c r="T22" i="18" l="1"/>
  <c r="G23" i="18"/>
  <c r="U23" i="18" s="1"/>
  <c r="V22" i="18"/>
  <c r="W22" i="18" s="1"/>
  <c r="H23" i="18" l="1"/>
  <c r="X22" i="18"/>
  <c r="Y22" i="18"/>
  <c r="I23" i="18" l="1"/>
  <c r="O23" i="18"/>
  <c r="J23" i="18"/>
  <c r="K23" i="18" s="1"/>
  <c r="M23" i="18"/>
  <c r="L23" i="18"/>
  <c r="P23" i="18" l="1"/>
  <c r="N23" i="18"/>
  <c r="Q23" i="18" l="1"/>
  <c r="R23" i="18" l="1"/>
  <c r="S23" i="18" s="1"/>
  <c r="T23" i="18" l="1"/>
  <c r="G24" i="18"/>
  <c r="U24" i="18" s="1"/>
  <c r="V23" i="18"/>
  <c r="W23" i="18" s="1"/>
  <c r="H24" i="18" l="1"/>
  <c r="Y23" i="18"/>
  <c r="X23" i="18"/>
  <c r="I24" i="18" l="1"/>
  <c r="M24" i="18"/>
  <c r="O24" i="18"/>
  <c r="P24" i="18" s="1"/>
  <c r="L24" i="18"/>
  <c r="N24" i="18" s="1"/>
  <c r="J24" i="18"/>
  <c r="K24" i="18" s="1"/>
  <c r="Q24" i="18" l="1"/>
  <c r="R24" i="18"/>
  <c r="S24" i="18" s="1"/>
  <c r="T24" i="18" l="1"/>
  <c r="G25" i="18"/>
  <c r="U25" i="18" s="1"/>
  <c r="V24" i="18"/>
  <c r="W24" i="18" s="1"/>
  <c r="H25" i="18" l="1"/>
  <c r="Y24" i="18"/>
  <c r="X24" i="18"/>
  <c r="O25" i="18" l="1"/>
  <c r="L25" i="18"/>
  <c r="M25" i="18"/>
  <c r="J25" i="18"/>
  <c r="K25" i="18" s="1"/>
  <c r="P25" i="18" s="1"/>
  <c r="I25" i="18"/>
  <c r="N25" i="18" l="1"/>
  <c r="Q25" i="18" s="1"/>
  <c r="R25" i="18" l="1"/>
  <c r="S25" i="18" s="1"/>
  <c r="T25" i="18" l="1"/>
  <c r="G26" i="18"/>
  <c r="U26" i="18" s="1"/>
  <c r="V25" i="18"/>
  <c r="W25" i="18" s="1"/>
  <c r="H26" i="18" l="1"/>
  <c r="Y25" i="18"/>
  <c r="X25" i="18"/>
  <c r="L26" i="18" l="1"/>
  <c r="O26" i="18"/>
  <c r="I26" i="18"/>
  <c r="M26" i="18"/>
  <c r="J26" i="18"/>
  <c r="K26" i="18" l="1"/>
  <c r="P26" i="18" s="1"/>
  <c r="N26" i="18"/>
  <c r="Q26" i="18" l="1"/>
  <c r="R26" i="18" l="1"/>
  <c r="S26" i="18" s="1"/>
  <c r="T26" i="18" l="1"/>
  <c r="G27" i="18"/>
  <c r="U27" i="18" s="1"/>
  <c r="V26" i="18"/>
  <c r="W26" i="18" s="1"/>
  <c r="H27" i="18" l="1"/>
  <c r="Y26" i="18"/>
  <c r="X26" i="18"/>
  <c r="O27" i="18" l="1"/>
  <c r="J27" i="18"/>
  <c r="I27" i="18"/>
  <c r="M27" i="18"/>
  <c r="L27" i="18"/>
  <c r="K27" i="18" l="1"/>
  <c r="N27" i="18"/>
  <c r="P27" i="18"/>
  <c r="Q27" i="18" s="1"/>
  <c r="R27" i="18" l="1"/>
  <c r="S27" i="18" s="1"/>
  <c r="T27" i="18" l="1"/>
  <c r="G28" i="18"/>
  <c r="U28" i="18" s="1"/>
  <c r="V27" i="18"/>
  <c r="W27" i="18" s="1"/>
  <c r="H28" i="18" l="1"/>
  <c r="Y27" i="18"/>
  <c r="X27" i="18"/>
  <c r="L28" i="18" l="1"/>
  <c r="I28" i="18"/>
  <c r="O28" i="18"/>
  <c r="J28" i="18"/>
  <c r="K28" i="18" s="1"/>
  <c r="M28" i="18"/>
  <c r="P28" i="18" l="1"/>
  <c r="N28" i="18"/>
  <c r="Q28" i="18" l="1"/>
  <c r="R28" i="18" l="1"/>
  <c r="S28" i="18" s="1"/>
  <c r="T28" i="18" l="1"/>
  <c r="G29" i="18"/>
  <c r="U29" i="18" s="1"/>
  <c r="V28" i="18"/>
  <c r="W28" i="18" s="1"/>
  <c r="H29" i="18" l="1"/>
  <c r="Y28" i="18"/>
  <c r="X28" i="18"/>
  <c r="L29" i="18" l="1"/>
  <c r="I29" i="18"/>
  <c r="M29" i="18"/>
  <c r="J29" i="18"/>
  <c r="K29" i="18" s="1"/>
  <c r="P29" i="18" s="1"/>
  <c r="O29" i="18"/>
  <c r="N29" i="18" l="1"/>
  <c r="Q29" i="18" s="1"/>
  <c r="R29" i="18" l="1"/>
  <c r="S29" i="18" s="1"/>
  <c r="T29" i="18" l="1"/>
  <c r="G30" i="18"/>
  <c r="V29" i="18"/>
  <c r="W29" i="18" s="1"/>
  <c r="U30" i="18" l="1"/>
  <c r="H30" i="18"/>
  <c r="X29" i="18"/>
  <c r="Y29" i="18"/>
  <c r="L30" i="18" l="1"/>
  <c r="J30" i="18"/>
  <c r="K30" i="18" s="1"/>
  <c r="O30" i="18"/>
  <c r="M30" i="18"/>
  <c r="I30" i="18"/>
  <c r="P30" i="18" l="1"/>
  <c r="N30" i="18"/>
  <c r="Q30" i="18" l="1"/>
  <c r="R30" i="18" l="1"/>
  <c r="S30" i="18" s="1"/>
  <c r="T30" i="18" l="1"/>
  <c r="G31" i="18"/>
  <c r="U31" i="18" s="1"/>
  <c r="V30" i="18"/>
  <c r="W30" i="18" s="1"/>
  <c r="H31" i="18" l="1"/>
  <c r="Y30" i="18"/>
  <c r="X30" i="18"/>
  <c r="L31" i="18" l="1"/>
  <c r="M31" i="18"/>
  <c r="O31" i="18"/>
  <c r="J31" i="18"/>
  <c r="K31" i="18" s="1"/>
  <c r="P31" i="18" s="1"/>
  <c r="I31" i="18"/>
  <c r="N31" i="18" l="1"/>
  <c r="Q31" i="18" s="1"/>
  <c r="R31" i="18" l="1"/>
  <c r="S31" i="18" s="1"/>
  <c r="T31" i="18" l="1"/>
  <c r="G32" i="18"/>
  <c r="U32" i="18" s="1"/>
  <c r="V31" i="18"/>
  <c r="W31" i="18" s="1"/>
  <c r="H32" i="18" l="1"/>
  <c r="X31" i="18"/>
  <c r="Y31" i="18"/>
  <c r="L32" i="18" l="1"/>
  <c r="M32" i="18"/>
  <c r="I32" i="18"/>
  <c r="O32" i="18"/>
  <c r="J32" i="18"/>
  <c r="K32" i="18" l="1"/>
  <c r="P32" i="18" s="1"/>
  <c r="N32" i="18"/>
  <c r="Q32" i="18" l="1"/>
  <c r="R32" i="18" l="1"/>
  <c r="S32" i="18" s="1"/>
  <c r="T32" i="18" l="1"/>
  <c r="G33" i="18"/>
  <c r="U33" i="18" s="1"/>
  <c r="V32" i="18"/>
  <c r="W32" i="18" s="1"/>
  <c r="H33" i="18" l="1"/>
  <c r="X32" i="18"/>
  <c r="Y32" i="18"/>
  <c r="M33" i="18" l="1"/>
  <c r="I33" i="18"/>
  <c r="O33" i="18"/>
  <c r="L33" i="18"/>
  <c r="N33" i="18" s="1"/>
  <c r="J33" i="18"/>
  <c r="K33" i="18" l="1"/>
  <c r="P33" i="18" s="1"/>
  <c r="Q33" i="18" s="1"/>
  <c r="R33" i="18" l="1"/>
  <c r="S33" i="18" s="1"/>
  <c r="T33" i="18" l="1"/>
  <c r="G34" i="18"/>
  <c r="U34" i="18" s="1"/>
  <c r="V33" i="18"/>
  <c r="W33" i="18" s="1"/>
  <c r="H34" i="18" l="1"/>
  <c r="X33" i="18"/>
  <c r="Y33" i="18"/>
  <c r="M34" i="18" l="1"/>
  <c r="O34" i="18"/>
  <c r="L34" i="18"/>
  <c r="J34" i="18"/>
  <c r="K34" i="18" s="1"/>
  <c r="P34" i="18" s="1"/>
  <c r="I34" i="18"/>
  <c r="N34" i="18" l="1"/>
  <c r="Q34" i="18" s="1"/>
  <c r="R34" i="18" l="1"/>
  <c r="S34" i="18" s="1"/>
  <c r="T34" i="18" l="1"/>
  <c r="G35" i="18"/>
  <c r="U35" i="18" s="1"/>
  <c r="V34" i="18"/>
  <c r="W34" i="18" s="1"/>
  <c r="H35" i="18" l="1"/>
  <c r="Y34" i="18"/>
  <c r="X34" i="18"/>
  <c r="L35" i="18" l="1"/>
  <c r="M35" i="18"/>
  <c r="I35" i="18"/>
  <c r="J35" i="18"/>
  <c r="O35" i="18"/>
  <c r="K35" i="18" l="1"/>
  <c r="P35" i="18" s="1"/>
  <c r="N35" i="18"/>
  <c r="Q35" i="18" s="1"/>
  <c r="R35" i="18" l="1"/>
  <c r="S35" i="18" s="1"/>
  <c r="T35" i="18" l="1"/>
  <c r="G36" i="18"/>
  <c r="V35" i="18"/>
  <c r="W35" i="18" s="1"/>
  <c r="U36" i="18" l="1"/>
  <c r="H36" i="18"/>
  <c r="Y35" i="18"/>
  <c r="X35" i="18"/>
  <c r="O36" i="18" l="1"/>
  <c r="M36" i="18"/>
  <c r="I36" i="18"/>
  <c r="L36" i="18"/>
  <c r="J36" i="18"/>
  <c r="N36" i="18" l="1"/>
  <c r="K36" i="18"/>
  <c r="P36" i="18"/>
  <c r="Q36" i="18" s="1"/>
  <c r="R36" i="18" l="1"/>
  <c r="S36" i="18" s="1"/>
  <c r="T36" i="18" l="1"/>
  <c r="G37" i="18"/>
  <c r="U37" i="18" s="1"/>
  <c r="V36" i="18"/>
  <c r="W36" i="18" s="1"/>
  <c r="H37" i="18" l="1"/>
  <c r="X36" i="18"/>
  <c r="Y36" i="18"/>
  <c r="I37" i="18" l="1"/>
  <c r="O37" i="18"/>
  <c r="L37" i="18"/>
  <c r="J37" i="18"/>
  <c r="K37" i="18" s="1"/>
  <c r="M37" i="18"/>
  <c r="N37" i="18" l="1"/>
  <c r="P37" i="18"/>
  <c r="Q37" i="18" s="1"/>
  <c r="R37" i="18" l="1"/>
  <c r="S37" i="18" s="1"/>
  <c r="T37" i="18" l="1"/>
  <c r="G38" i="18"/>
  <c r="V37" i="18"/>
  <c r="W37" i="18" s="1"/>
  <c r="U38" i="18" l="1"/>
  <c r="H38" i="18"/>
  <c r="Y37" i="18"/>
  <c r="X37" i="18"/>
  <c r="M38" i="18" l="1"/>
  <c r="I38" i="18"/>
  <c r="L38" i="18"/>
  <c r="J38" i="18"/>
  <c r="K38" i="18" s="1"/>
  <c r="O38" i="18"/>
  <c r="N38" i="18" l="1"/>
  <c r="P38" i="18"/>
  <c r="Q38" i="18" s="1"/>
  <c r="R38" i="18" l="1"/>
  <c r="S38" i="18" s="1"/>
  <c r="T38" i="18" l="1"/>
  <c r="G39" i="18"/>
  <c r="U39" i="18" s="1"/>
  <c r="V38" i="18"/>
  <c r="W38" i="18" s="1"/>
  <c r="H39" i="18" l="1"/>
  <c r="X38" i="18"/>
  <c r="Y38" i="18"/>
  <c r="J39" i="18" l="1"/>
  <c r="I39" i="18"/>
  <c r="L39" i="18"/>
  <c r="M39" i="18"/>
  <c r="O39" i="18"/>
  <c r="N39" i="18" l="1"/>
  <c r="K39" i="18"/>
  <c r="P39" i="18" s="1"/>
  <c r="Q39" i="18" s="1"/>
  <c r="R39" i="18" l="1"/>
  <c r="S39" i="18" s="1"/>
  <c r="T39" i="18" l="1"/>
  <c r="G40" i="18"/>
  <c r="U40" i="18" s="1"/>
  <c r="V39" i="18"/>
  <c r="W39" i="18" s="1"/>
  <c r="H40" i="18" l="1"/>
  <c r="X39" i="18"/>
  <c r="Y39" i="18"/>
  <c r="O40" i="18" l="1"/>
  <c r="I40" i="18"/>
  <c r="M40" i="18"/>
  <c r="L40" i="18"/>
  <c r="J40" i="18"/>
  <c r="N40" i="18" l="1"/>
  <c r="K40" i="18"/>
  <c r="P40" i="18"/>
  <c r="Q40" i="18" s="1"/>
  <c r="R40" i="18" l="1"/>
  <c r="S40" i="18" s="1"/>
  <c r="T40" i="18" l="1"/>
  <c r="G41" i="18"/>
  <c r="U41" i="18" s="1"/>
  <c r="V40" i="18"/>
  <c r="W40" i="18" s="1"/>
  <c r="H41" i="18" l="1"/>
  <c r="X40" i="18"/>
  <c r="Y40" i="18"/>
  <c r="L41" i="18" l="1"/>
  <c r="O41" i="18"/>
  <c r="I41" i="18"/>
  <c r="J41" i="18"/>
  <c r="M41" i="18"/>
  <c r="K41" i="18" l="1"/>
  <c r="P41" i="18"/>
  <c r="N41" i="18"/>
  <c r="Q41" i="18" l="1"/>
  <c r="R41" i="18" l="1"/>
  <c r="S41" i="18" s="1"/>
  <c r="T41" i="18" l="1"/>
  <c r="G42" i="18"/>
  <c r="U42" i="18" s="1"/>
  <c r="V41" i="18"/>
  <c r="W41" i="18" s="1"/>
  <c r="H42" i="18" l="1"/>
  <c r="Y41" i="18"/>
  <c r="X41" i="18"/>
  <c r="M42" i="18" l="1"/>
  <c r="L42" i="18"/>
  <c r="O42" i="18"/>
  <c r="J42" i="18"/>
  <c r="K42" i="18" s="1"/>
  <c r="I42" i="18"/>
  <c r="P42" i="18" l="1"/>
  <c r="N42" i="18"/>
  <c r="Q42" i="18" s="1"/>
  <c r="R42" i="18" l="1"/>
  <c r="S42" i="18" s="1"/>
  <c r="T42" i="18" l="1"/>
  <c r="G43" i="18"/>
  <c r="U43" i="18" s="1"/>
  <c r="V42" i="18"/>
  <c r="W42" i="18" s="1"/>
  <c r="H43" i="18" l="1"/>
  <c r="Y42" i="18"/>
  <c r="X42" i="18"/>
  <c r="O43" i="18" l="1"/>
  <c r="M43" i="18"/>
  <c r="L43" i="18"/>
  <c r="N43" i="18" s="1"/>
  <c r="J43" i="18"/>
  <c r="K43" i="18" s="1"/>
  <c r="I43" i="18"/>
  <c r="P43" i="18" l="1"/>
  <c r="Q43" i="18" s="1"/>
  <c r="R43" i="18" l="1"/>
  <c r="S43" i="18" s="1"/>
  <c r="T43" i="18" l="1"/>
  <c r="G44" i="18"/>
  <c r="U44" i="18" s="1"/>
  <c r="V43" i="18"/>
  <c r="W43" i="18" s="1"/>
  <c r="H44" i="18" l="1"/>
  <c r="Y43" i="18"/>
  <c r="X43" i="18"/>
  <c r="O44" i="18" l="1"/>
  <c r="J44" i="18"/>
  <c r="I44" i="18"/>
  <c r="M44" i="18"/>
  <c r="L44" i="18"/>
  <c r="K44" i="18" l="1"/>
  <c r="P44" i="18" s="1"/>
  <c r="N44" i="18"/>
  <c r="Q44" i="18" l="1"/>
  <c r="R44" i="18"/>
  <c r="S44" i="18" s="1"/>
  <c r="T44" i="18" l="1"/>
  <c r="G45" i="18"/>
  <c r="U45" i="18" s="1"/>
  <c r="V44" i="18"/>
  <c r="W44" i="18" s="1"/>
  <c r="H45" i="18" l="1"/>
  <c r="Y44" i="18"/>
  <c r="X44" i="18"/>
  <c r="I45" i="18" l="1"/>
  <c r="M45" i="18"/>
  <c r="O45" i="18"/>
  <c r="J45" i="18"/>
  <c r="K45" i="18" s="1"/>
  <c r="L45" i="18"/>
  <c r="P45" i="18" l="1"/>
  <c r="N45" i="18"/>
  <c r="Q45" i="18" l="1"/>
  <c r="R45" i="18"/>
  <c r="S45" i="18" s="1"/>
  <c r="T45" i="18" l="1"/>
  <c r="G46" i="18"/>
  <c r="U46" i="18" s="1"/>
  <c r="V45" i="18"/>
  <c r="W45" i="18" s="1"/>
  <c r="H46" i="18" l="1"/>
  <c r="X45" i="18"/>
  <c r="Y45" i="18"/>
  <c r="M46" i="18" l="1"/>
  <c r="I46" i="18"/>
  <c r="O46" i="18"/>
  <c r="J46" i="18"/>
  <c r="K46" i="18" s="1"/>
  <c r="L46" i="18"/>
  <c r="P46" i="18" l="1"/>
  <c r="N46" i="18"/>
  <c r="Q46" i="18" l="1"/>
  <c r="R46" i="18"/>
  <c r="S46" i="18" s="1"/>
  <c r="T46" i="18" l="1"/>
  <c r="G47" i="18"/>
  <c r="U47" i="18" s="1"/>
  <c r="V46" i="18"/>
  <c r="W46" i="18" s="1"/>
  <c r="H47" i="18" l="1"/>
  <c r="X46" i="18"/>
  <c r="Y46" i="18"/>
  <c r="I47" i="18" l="1"/>
  <c r="O47" i="18"/>
  <c r="J47" i="18"/>
  <c r="K47" i="18" s="1"/>
  <c r="L47" i="18"/>
  <c r="M47" i="18"/>
  <c r="P47" i="18" l="1"/>
  <c r="N47" i="18"/>
  <c r="Q47" i="18" s="1"/>
  <c r="R47" i="18" l="1"/>
  <c r="S47" i="18" s="1"/>
  <c r="T47" i="18" l="1"/>
  <c r="G48" i="18"/>
  <c r="U48" i="18" s="1"/>
  <c r="V47" i="18"/>
  <c r="W47" i="18" s="1"/>
  <c r="H48" i="18" l="1"/>
  <c r="Y47" i="18"/>
  <c r="X47" i="18"/>
  <c r="J48" i="18" l="1"/>
  <c r="L48" i="18"/>
  <c r="M48" i="18"/>
  <c r="I48" i="18"/>
  <c r="O48" i="18"/>
  <c r="N48" i="18" l="1"/>
  <c r="K48" i="18"/>
  <c r="P48" i="18" s="1"/>
  <c r="Q48" i="18" s="1"/>
  <c r="R48" i="18" l="1"/>
  <c r="S48" i="18" s="1"/>
  <c r="T48" i="18" l="1"/>
  <c r="G49" i="18"/>
  <c r="U49" i="18" s="1"/>
  <c r="V48" i="18"/>
  <c r="W48" i="18" s="1"/>
  <c r="H49" i="18" l="1"/>
  <c r="X48" i="18"/>
  <c r="Y48" i="18"/>
  <c r="L49" i="18" l="1"/>
  <c r="O49" i="18"/>
  <c r="I49" i="18"/>
  <c r="J49" i="18"/>
  <c r="M49" i="18"/>
  <c r="K49" i="18" l="1"/>
  <c r="P49" i="18"/>
  <c r="N49" i="18"/>
  <c r="Q49" i="18" l="1"/>
  <c r="R49" i="18"/>
  <c r="S49" i="18" s="1"/>
  <c r="T49" i="18" l="1"/>
  <c r="G50" i="18"/>
  <c r="U50" i="18" s="1"/>
  <c r="V49" i="18"/>
  <c r="W49" i="18" s="1"/>
  <c r="H50" i="18" l="1"/>
  <c r="X49" i="18"/>
  <c r="Y49" i="18"/>
  <c r="I50" i="18" l="1"/>
  <c r="O50" i="18"/>
  <c r="J50" i="18"/>
  <c r="K50" i="18" s="1"/>
  <c r="L50" i="18"/>
  <c r="M50" i="18"/>
  <c r="P50" i="18" l="1"/>
  <c r="N50" i="18"/>
  <c r="Q50" i="18" l="1"/>
  <c r="R50" i="18" l="1"/>
  <c r="S50" i="18" s="1"/>
  <c r="T50" i="18" l="1"/>
  <c r="G51" i="18"/>
  <c r="V50" i="18"/>
  <c r="W50" i="18" s="1"/>
  <c r="U51" i="18" l="1"/>
  <c r="H51" i="18"/>
  <c r="X50" i="18"/>
  <c r="Y50" i="18"/>
  <c r="I51" i="18" l="1"/>
  <c r="L51" i="18"/>
  <c r="M51" i="18"/>
  <c r="O51" i="18"/>
  <c r="J51" i="18"/>
  <c r="K51" i="18" s="1"/>
  <c r="N51" i="18" l="1"/>
  <c r="P51" i="18"/>
  <c r="Q51" i="18" s="1"/>
  <c r="R51" i="18" l="1"/>
  <c r="S51" i="18" s="1"/>
  <c r="T51" i="18" l="1"/>
  <c r="G52" i="18"/>
  <c r="U52" i="18" s="1"/>
  <c r="V51" i="18"/>
  <c r="W51" i="18" s="1"/>
  <c r="H52" i="18" l="1"/>
  <c r="Y51" i="18"/>
  <c r="X51" i="18"/>
  <c r="O52" i="18" l="1"/>
  <c r="L52" i="18"/>
  <c r="M52" i="18"/>
  <c r="I52" i="18"/>
  <c r="J52" i="18"/>
  <c r="N52" i="18" l="1"/>
  <c r="K52" i="18"/>
  <c r="P52" i="18"/>
  <c r="Q52" i="18" l="1"/>
  <c r="R52" i="18" l="1"/>
  <c r="S52" i="18" s="1"/>
  <c r="T52" i="18" l="1"/>
  <c r="G53" i="18"/>
  <c r="U53" i="18" s="1"/>
  <c r="V52" i="18"/>
  <c r="W52" i="18" s="1"/>
  <c r="H53" i="18" l="1"/>
  <c r="Y52" i="18"/>
  <c r="X52" i="18"/>
  <c r="J53" i="18" l="1"/>
  <c r="L53" i="18"/>
  <c r="O53" i="18"/>
  <c r="M53" i="18"/>
  <c r="I53" i="18"/>
  <c r="N53" i="18" l="1"/>
  <c r="K53" i="18"/>
  <c r="P53" i="18" s="1"/>
  <c r="Q53" i="18" s="1"/>
  <c r="R53" i="18" l="1"/>
  <c r="S53" i="18" s="1"/>
  <c r="T53" i="18" l="1"/>
  <c r="G54" i="18"/>
  <c r="U54" i="18" s="1"/>
  <c r="V53" i="18"/>
  <c r="W53" i="18" s="1"/>
  <c r="H54" i="18" l="1"/>
  <c r="X53" i="18"/>
  <c r="Y53" i="18"/>
  <c r="M54" i="18" l="1"/>
  <c r="L54" i="18"/>
  <c r="I54" i="18"/>
  <c r="J54" i="18"/>
  <c r="O54" i="18"/>
  <c r="K54" i="18" l="1"/>
  <c r="N54" i="18"/>
  <c r="P54" i="18"/>
  <c r="Q54" i="18" l="1"/>
  <c r="R54" i="18" l="1"/>
  <c r="S54" i="18" s="1"/>
  <c r="T54" i="18" l="1"/>
  <c r="G55" i="18"/>
  <c r="U55" i="18" s="1"/>
  <c r="V54" i="18"/>
  <c r="W54" i="18" s="1"/>
  <c r="H55" i="18" l="1"/>
  <c r="Y54" i="18"/>
  <c r="X54" i="18"/>
  <c r="M55" i="18" l="1"/>
  <c r="J55" i="18"/>
  <c r="L55" i="18"/>
  <c r="I55" i="18"/>
  <c r="O55" i="18"/>
  <c r="N55" i="18" l="1"/>
  <c r="K55" i="18"/>
  <c r="P55" i="18"/>
  <c r="Q55" i="18" s="1"/>
  <c r="R55" i="18" l="1"/>
  <c r="S55" i="18" s="1"/>
  <c r="T55" i="18" l="1"/>
  <c r="G56" i="18"/>
  <c r="U56" i="18" s="1"/>
  <c r="V55" i="18"/>
  <c r="W55" i="18" s="1"/>
  <c r="H56" i="18" l="1"/>
  <c r="X55" i="18"/>
  <c r="Y55" i="18"/>
  <c r="O56" i="18" l="1"/>
  <c r="J56" i="18"/>
  <c r="M56" i="18"/>
  <c r="I56" i="18"/>
  <c r="L56" i="18"/>
  <c r="K56" i="18" l="1"/>
  <c r="P56" i="18" s="1"/>
  <c r="N56" i="18"/>
  <c r="Q56" i="18" l="1"/>
  <c r="R56" i="18" l="1"/>
  <c r="S56" i="18" s="1"/>
  <c r="T56" i="18" l="1"/>
  <c r="G57" i="18"/>
  <c r="U57" i="18" s="1"/>
  <c r="V56" i="18"/>
  <c r="W56" i="18" s="1"/>
  <c r="H57" i="18" l="1"/>
  <c r="Y56" i="18"/>
  <c r="X56" i="18"/>
  <c r="M57" i="18" l="1"/>
  <c r="I57" i="18"/>
  <c r="O57" i="18"/>
  <c r="L57" i="18"/>
  <c r="N57" i="18" s="1"/>
  <c r="J57" i="18"/>
  <c r="K57" i="18" l="1"/>
  <c r="P57" i="18" s="1"/>
  <c r="Q57" i="18" s="1"/>
  <c r="R57" i="18" l="1"/>
  <c r="S57" i="18" s="1"/>
  <c r="T57" i="18" l="1"/>
  <c r="G58" i="18"/>
  <c r="U58" i="18" s="1"/>
  <c r="V57" i="18"/>
  <c r="W57" i="18" s="1"/>
  <c r="H58" i="18" l="1"/>
  <c r="Y57" i="18"/>
  <c r="X57" i="18"/>
  <c r="M58" i="18" l="1"/>
  <c r="J58" i="18"/>
  <c r="O58" i="18"/>
  <c r="I58" i="18"/>
  <c r="L58" i="18"/>
  <c r="K58" i="18" l="1"/>
  <c r="P58" i="18" s="1"/>
  <c r="N58" i="18"/>
  <c r="Q58" i="18" l="1"/>
  <c r="R58" i="18"/>
  <c r="S58" i="18" s="1"/>
  <c r="T58" i="18" l="1"/>
  <c r="G59" i="18"/>
  <c r="U59" i="18" s="1"/>
  <c r="V58" i="18"/>
  <c r="W58" i="18" s="1"/>
  <c r="H59" i="18" l="1"/>
  <c r="Y58" i="18"/>
  <c r="X58" i="18"/>
  <c r="J59" i="18" l="1"/>
  <c r="I59" i="18"/>
  <c r="O59" i="18"/>
  <c r="L59" i="18"/>
  <c r="N59" i="18" s="1"/>
  <c r="M59" i="18"/>
  <c r="K59" i="18" l="1"/>
  <c r="P59" i="18" s="1"/>
  <c r="Q59" i="18" s="1"/>
  <c r="R59" i="18" l="1"/>
  <c r="S59" i="18" s="1"/>
  <c r="T59" i="18" l="1"/>
  <c r="G60" i="18"/>
  <c r="V59" i="18"/>
  <c r="W59" i="18" s="1"/>
  <c r="U60" i="18" l="1"/>
  <c r="H60" i="18"/>
  <c r="X59" i="18"/>
  <c r="Y59" i="18"/>
  <c r="J60" i="18" l="1"/>
  <c r="M60" i="18"/>
  <c r="I60" i="18"/>
  <c r="L60" i="18"/>
  <c r="O60" i="18"/>
  <c r="N60" i="18" l="1"/>
  <c r="K60" i="18"/>
  <c r="P60" i="18" s="1"/>
  <c r="Q60" i="18" s="1"/>
  <c r="R60" i="18" l="1"/>
  <c r="S60" i="18" s="1"/>
  <c r="T60" i="18" l="1"/>
  <c r="G61" i="18"/>
  <c r="U61" i="18" s="1"/>
  <c r="V60" i="18"/>
  <c r="W60" i="18" s="1"/>
  <c r="H61" i="18" l="1"/>
  <c r="Y60" i="18"/>
  <c r="X60" i="18"/>
  <c r="M61" i="18" l="1"/>
  <c r="I61" i="18"/>
  <c r="L61" i="18"/>
  <c r="N61" i="18" s="1"/>
  <c r="O61" i="18"/>
  <c r="J61" i="18"/>
  <c r="K61" i="18" l="1"/>
  <c r="P61" i="18" s="1"/>
  <c r="Q61" i="18" s="1"/>
  <c r="R61" i="18" l="1"/>
  <c r="S61" i="18" s="1"/>
  <c r="T61" i="18" l="1"/>
  <c r="G62" i="18"/>
  <c r="U62" i="18" s="1"/>
  <c r="V61" i="18"/>
  <c r="W61" i="18" s="1"/>
  <c r="H62" i="18" l="1"/>
  <c r="Y61" i="18"/>
  <c r="X61" i="18"/>
  <c r="M62" i="18" l="1"/>
  <c r="I62" i="18"/>
  <c r="O62" i="18"/>
  <c r="J62" i="18"/>
  <c r="K62" i="18" s="1"/>
  <c r="L62" i="18"/>
  <c r="P62" i="18" l="1"/>
  <c r="N62" i="18"/>
  <c r="Q62" i="18" l="1"/>
  <c r="R62" i="18"/>
  <c r="S62" i="18" s="1"/>
  <c r="T62" i="18" l="1"/>
  <c r="G63" i="18"/>
  <c r="U63" i="18" s="1"/>
  <c r="V62" i="18"/>
  <c r="W62" i="18" s="1"/>
  <c r="H63" i="18" l="1"/>
  <c r="X62" i="18"/>
  <c r="Y62" i="18"/>
  <c r="O63" i="18" l="1"/>
  <c r="J63" i="18"/>
  <c r="K63" i="18" s="1"/>
  <c r="P63" i="18" s="1"/>
  <c r="I63" i="18"/>
  <c r="L63" i="18"/>
  <c r="M63" i="18"/>
  <c r="N63" i="18" l="1"/>
  <c r="Q63" i="18" s="1"/>
  <c r="R63" i="18" s="1"/>
  <c r="S63" i="18" s="1"/>
  <c r="T63" i="18" l="1"/>
  <c r="G64" i="18"/>
  <c r="U64" i="18" s="1"/>
  <c r="V63" i="18"/>
  <c r="W63" i="18" s="1"/>
  <c r="H64" i="18" l="1"/>
  <c r="Y63" i="18"/>
  <c r="X63" i="18"/>
  <c r="J64" i="18" l="1"/>
  <c r="L64" i="18"/>
  <c r="M64" i="18"/>
  <c r="I64" i="18"/>
  <c r="O64" i="18"/>
  <c r="N64" i="18" l="1"/>
  <c r="K64" i="18"/>
  <c r="P64" i="18" s="1"/>
  <c r="Q64" i="18" s="1"/>
  <c r="R64" i="18" l="1"/>
  <c r="S64" i="18" s="1"/>
  <c r="T64" i="18" l="1"/>
  <c r="G65" i="18"/>
  <c r="U65" i="18" s="1"/>
  <c r="V64" i="18"/>
  <c r="W64" i="18" s="1"/>
  <c r="H65" i="18" l="1"/>
  <c r="Y64" i="18"/>
  <c r="X64" i="18"/>
  <c r="M65" i="18" l="1"/>
  <c r="I65" i="18"/>
  <c r="L65" i="18"/>
  <c r="O65" i="18"/>
  <c r="J65" i="18"/>
  <c r="N65" i="18" l="1"/>
  <c r="K65" i="18"/>
  <c r="P65" i="18" s="1"/>
  <c r="Q65" i="18" s="1"/>
  <c r="R65" i="18" l="1"/>
  <c r="S65" i="18" s="1"/>
  <c r="T65" i="18" l="1"/>
  <c r="G66" i="18"/>
  <c r="U66" i="18" s="1"/>
  <c r="V65" i="18"/>
  <c r="W65" i="18" s="1"/>
  <c r="H66" i="18" l="1"/>
  <c r="Y65" i="18"/>
  <c r="X65" i="18"/>
  <c r="I66" i="18" l="1"/>
  <c r="O66" i="18"/>
  <c r="P66" i="18" s="1"/>
  <c r="L66" i="18"/>
  <c r="M66" i="18"/>
  <c r="J66" i="18"/>
  <c r="K66" i="18" s="1"/>
  <c r="N66" i="18" l="1"/>
  <c r="Q66" i="18"/>
  <c r="R66" i="18" l="1"/>
  <c r="S66" i="18" s="1"/>
  <c r="T66" i="18" l="1"/>
  <c r="G67" i="18"/>
  <c r="V66" i="18"/>
  <c r="W66" i="18" s="1"/>
  <c r="U67" i="18" l="1"/>
  <c r="H67" i="18"/>
  <c r="X66" i="18"/>
  <c r="Y66" i="18"/>
  <c r="J67" i="18" l="1"/>
  <c r="I67" i="18"/>
  <c r="L67" i="18"/>
  <c r="N67" i="18" s="1"/>
  <c r="O67" i="18"/>
  <c r="M67" i="18"/>
  <c r="K67" i="18" l="1"/>
  <c r="P67" i="18" s="1"/>
  <c r="Q67" i="18" s="1"/>
  <c r="R67" i="18" l="1"/>
  <c r="S67" i="18" s="1"/>
  <c r="T67" i="18" l="1"/>
  <c r="G68" i="18"/>
  <c r="U68" i="18" s="1"/>
  <c r="V67" i="18"/>
  <c r="W67" i="18" s="1"/>
  <c r="H68" i="18" l="1"/>
  <c r="Y67" i="18"/>
  <c r="X67" i="18"/>
  <c r="L68" i="18" l="1"/>
  <c r="M68" i="18"/>
  <c r="I68" i="18"/>
  <c r="O68" i="18"/>
  <c r="J68" i="18"/>
  <c r="K68" i="18" l="1"/>
  <c r="P68" i="18" s="1"/>
  <c r="N68" i="18"/>
  <c r="Q68" i="18" l="1"/>
  <c r="R68" i="18" l="1"/>
  <c r="S68" i="18" s="1"/>
  <c r="T68" i="18" l="1"/>
  <c r="G69" i="18"/>
  <c r="U69" i="18" s="1"/>
  <c r="V68" i="18"/>
  <c r="W68" i="18" s="1"/>
  <c r="H69" i="18" l="1"/>
  <c r="X68" i="18"/>
  <c r="Y68" i="18"/>
  <c r="M69" i="18" l="1"/>
  <c r="I69" i="18"/>
  <c r="O69" i="18"/>
  <c r="L69" i="18"/>
  <c r="N69" i="18" s="1"/>
  <c r="J69" i="18"/>
  <c r="K69" i="18" l="1"/>
  <c r="P69" i="18" s="1"/>
  <c r="Q69" i="18" s="1"/>
  <c r="R69" i="18" l="1"/>
  <c r="S69" i="18" s="1"/>
  <c r="T69" i="18" l="1"/>
  <c r="G70" i="18"/>
  <c r="U70" i="18" s="1"/>
  <c r="V69" i="18"/>
  <c r="W69" i="18" s="1"/>
  <c r="H70" i="18" l="1"/>
  <c r="X69" i="18"/>
  <c r="Y69" i="18"/>
  <c r="M70" i="18" l="1"/>
  <c r="O70" i="18"/>
  <c r="I70" i="18"/>
  <c r="L70" i="18"/>
  <c r="J70" i="18"/>
  <c r="N70" i="18" l="1"/>
  <c r="K70" i="18"/>
  <c r="P70" i="18" s="1"/>
  <c r="Q70" i="18" s="1"/>
  <c r="R70" i="18" l="1"/>
  <c r="S70" i="18" s="1"/>
  <c r="T70" i="18" l="1"/>
  <c r="G71" i="18"/>
  <c r="V70" i="18"/>
  <c r="W70" i="18" s="1"/>
  <c r="U71" i="18" l="1"/>
  <c r="H71" i="18"/>
  <c r="X70" i="18"/>
  <c r="Y70" i="18"/>
  <c r="I71" i="18" l="1"/>
  <c r="L71" i="18"/>
  <c r="M71" i="18"/>
  <c r="O71" i="18"/>
  <c r="J71" i="18"/>
  <c r="K71" i="18" s="1"/>
  <c r="N71" i="18" l="1"/>
  <c r="P71" i="18"/>
  <c r="Q71" i="18" s="1"/>
  <c r="R71" i="18" l="1"/>
  <c r="S71" i="18" s="1"/>
  <c r="T71" i="18" l="1"/>
  <c r="G72" i="18"/>
  <c r="U72" i="18" s="1"/>
  <c r="V71" i="18"/>
  <c r="W71" i="18" s="1"/>
  <c r="H72" i="18" l="1"/>
  <c r="Y71" i="18"/>
  <c r="X71" i="18"/>
  <c r="J72" i="18" l="1"/>
  <c r="I72" i="18"/>
  <c r="M72" i="18"/>
  <c r="O72" i="18"/>
  <c r="L72" i="18"/>
  <c r="N72" i="18" l="1"/>
  <c r="K72" i="18"/>
  <c r="P72" i="18" s="1"/>
  <c r="Q72" i="18" s="1"/>
  <c r="R72" i="18" l="1"/>
  <c r="S72" i="18" s="1"/>
  <c r="T72" i="18" l="1"/>
  <c r="V72" i="18" s="1"/>
  <c r="W72" i="18" s="1"/>
  <c r="G73" i="18"/>
  <c r="U73" i="18" l="1"/>
  <c r="H73" i="18"/>
  <c r="Y72" i="18"/>
  <c r="X72" i="18"/>
  <c r="M73" i="18" l="1"/>
  <c r="I73" i="18"/>
  <c r="O73" i="18"/>
  <c r="L73" i="18"/>
  <c r="J73" i="18"/>
  <c r="N73" i="18" l="1"/>
  <c r="K73" i="18"/>
  <c r="P73" i="18" s="1"/>
  <c r="Q73" i="18" s="1"/>
  <c r="R73" i="18" l="1"/>
  <c r="S73" i="18" s="1"/>
  <c r="T73" i="18" l="1"/>
  <c r="G74" i="18"/>
  <c r="U74" i="18" s="1"/>
  <c r="V73" i="18"/>
  <c r="W73" i="18" s="1"/>
  <c r="H74" i="18" l="1"/>
  <c r="X73" i="18"/>
  <c r="Y73" i="18"/>
  <c r="M74" i="18" l="1"/>
  <c r="L74" i="18"/>
  <c r="N74" i="18" s="1"/>
  <c r="O74" i="18"/>
  <c r="I74" i="18"/>
  <c r="J74" i="18"/>
  <c r="K74" i="18" l="1"/>
  <c r="P74" i="18" s="1"/>
  <c r="Q74" i="18" s="1"/>
  <c r="R74" i="18" l="1"/>
  <c r="S74" i="18" s="1"/>
  <c r="T74" i="18" l="1"/>
  <c r="G75" i="18"/>
  <c r="U75" i="18" s="1"/>
  <c r="V74" i="18"/>
  <c r="W74" i="18" s="1"/>
  <c r="H75" i="18" l="1"/>
  <c r="X74" i="18"/>
  <c r="Y74" i="18"/>
  <c r="L75" i="18" l="1"/>
  <c r="J75" i="18"/>
  <c r="I75" i="18"/>
  <c r="M75" i="18"/>
  <c r="O75" i="18"/>
  <c r="K75" i="18" l="1"/>
  <c r="P75" i="18" s="1"/>
  <c r="N75" i="18"/>
  <c r="Q75" i="18" l="1"/>
  <c r="R75" i="18" s="1"/>
  <c r="S75" i="18" s="1"/>
  <c r="T75" i="18" l="1"/>
  <c r="G76" i="18"/>
  <c r="U76" i="18" s="1"/>
  <c r="V75" i="18"/>
  <c r="W75" i="18" s="1"/>
  <c r="H76" i="18" l="1"/>
  <c r="X75" i="18"/>
  <c r="Y75" i="18"/>
  <c r="L76" i="18" l="1"/>
  <c r="I76" i="18"/>
  <c r="J76" i="18"/>
  <c r="M76" i="18"/>
  <c r="O76" i="18"/>
  <c r="K76" i="18" l="1"/>
  <c r="P76" i="18"/>
  <c r="N76" i="18"/>
  <c r="Q76" i="18" l="1"/>
  <c r="R76" i="18" l="1"/>
  <c r="S76" i="18" s="1"/>
  <c r="T76" i="18" l="1"/>
  <c r="G77" i="18"/>
  <c r="U77" i="18" s="1"/>
  <c r="V76" i="18"/>
  <c r="W76" i="18" s="1"/>
  <c r="H77" i="18" l="1"/>
  <c r="X76" i="18"/>
  <c r="Y76" i="18"/>
  <c r="M77" i="18" l="1"/>
  <c r="I77" i="18"/>
  <c r="O77" i="18"/>
  <c r="L77" i="18"/>
  <c r="N77" i="18" s="1"/>
  <c r="J77" i="18"/>
  <c r="K77" i="18" l="1"/>
  <c r="P77" i="18" s="1"/>
  <c r="Q77" i="18" s="1"/>
  <c r="R77" i="18" l="1"/>
  <c r="S77" i="18" s="1"/>
  <c r="T77" i="18" l="1"/>
  <c r="G78" i="18"/>
  <c r="U78" i="18" s="1"/>
  <c r="V77" i="18"/>
  <c r="W77" i="18" s="1"/>
  <c r="H78" i="18" l="1"/>
  <c r="Y77" i="18"/>
  <c r="X77" i="18"/>
  <c r="I78" i="18" l="1"/>
  <c r="L78" i="18"/>
  <c r="O78" i="18"/>
  <c r="J78" i="18"/>
  <c r="K78" i="18" s="1"/>
  <c r="M78" i="18"/>
  <c r="P78" i="18" l="1"/>
  <c r="N78" i="18"/>
  <c r="Q78" i="18" l="1"/>
  <c r="R78" i="18" s="1"/>
  <c r="S78" i="18" s="1"/>
  <c r="T78" i="18" l="1"/>
  <c r="G79" i="18"/>
  <c r="U79" i="18" s="1"/>
  <c r="V78" i="18"/>
  <c r="W78" i="18" s="1"/>
  <c r="H79" i="18" l="1"/>
  <c r="X78" i="18"/>
  <c r="Y78" i="18"/>
  <c r="J79" i="18" l="1"/>
  <c r="I79" i="18"/>
  <c r="M79" i="18"/>
  <c r="L79" i="18"/>
  <c r="O79" i="18"/>
  <c r="N79" i="18" l="1"/>
  <c r="K79" i="18"/>
  <c r="P79" i="18" s="1"/>
  <c r="Q79" i="18" s="1"/>
  <c r="R79" i="18" l="1"/>
  <c r="S79" i="18" s="1"/>
  <c r="T79" i="18" l="1"/>
  <c r="G80" i="18"/>
  <c r="U80" i="18" s="1"/>
  <c r="V79" i="18"/>
  <c r="W79" i="18" s="1"/>
  <c r="H80" i="18" l="1"/>
  <c r="Y79" i="18"/>
  <c r="X79" i="18"/>
  <c r="O80" i="18" l="1"/>
  <c r="J80" i="18"/>
  <c r="I80" i="18"/>
  <c r="M80" i="18"/>
  <c r="L80" i="18"/>
  <c r="K80" i="18" l="1"/>
  <c r="N80" i="18"/>
  <c r="P80" i="18"/>
  <c r="Q80" i="18" s="1"/>
  <c r="R80" i="18" l="1"/>
  <c r="S80" i="18" s="1"/>
  <c r="T80" i="18" l="1"/>
  <c r="G81" i="18"/>
  <c r="U81" i="18" s="1"/>
  <c r="V80" i="18"/>
  <c r="W80" i="18" s="1"/>
  <c r="H81" i="18" l="1"/>
  <c r="X80" i="18"/>
  <c r="Y80" i="18"/>
  <c r="J81" i="18" l="1"/>
  <c r="O81" i="18"/>
  <c r="I81" i="18"/>
  <c r="L81" i="18"/>
  <c r="N81" i="18" s="1"/>
  <c r="M81" i="18"/>
  <c r="K81" i="18" l="1"/>
  <c r="P81" i="18" s="1"/>
  <c r="Q81" i="18" s="1"/>
  <c r="R81" i="18" l="1"/>
  <c r="S81" i="18" s="1"/>
  <c r="T81" i="18" l="1"/>
  <c r="G82" i="18"/>
  <c r="U82" i="18" s="1"/>
  <c r="V81" i="18"/>
  <c r="W81" i="18" s="1"/>
  <c r="H82" i="18" l="1"/>
  <c r="X81" i="18"/>
  <c r="Y81" i="18"/>
  <c r="I82" i="18" l="1"/>
  <c r="J82" i="18"/>
  <c r="K82" i="18" s="1"/>
  <c r="L82" i="18"/>
  <c r="O82" i="18"/>
  <c r="P82" i="18" s="1"/>
  <c r="M82" i="18"/>
  <c r="N82" i="18" l="1"/>
  <c r="Q82" i="18" s="1"/>
  <c r="R82" i="18" s="1"/>
  <c r="S82" i="18" s="1"/>
  <c r="T82" i="18" l="1"/>
  <c r="G83" i="18"/>
  <c r="U83" i="18" s="1"/>
  <c r="V82" i="18"/>
  <c r="W82" i="18" s="1"/>
  <c r="H83" i="18" l="1"/>
  <c r="Y82" i="18"/>
  <c r="X82" i="18"/>
  <c r="I83" i="18" l="1"/>
  <c r="L83" i="18"/>
  <c r="M83" i="18"/>
  <c r="J83" i="18"/>
  <c r="K83" i="18" s="1"/>
  <c r="O83" i="18"/>
  <c r="N83" i="18" l="1"/>
  <c r="P83" i="18"/>
  <c r="Q83" i="18" s="1"/>
  <c r="R83" i="18" l="1"/>
  <c r="S83" i="18" s="1"/>
  <c r="T83" i="18" l="1"/>
  <c r="G84" i="18"/>
  <c r="U84" i="18" s="1"/>
  <c r="V83" i="18"/>
  <c r="W83" i="18" s="1"/>
  <c r="H84" i="18" l="1"/>
  <c r="X83" i="18"/>
  <c r="Y83" i="18"/>
  <c r="M84" i="18" l="1"/>
  <c r="O84" i="18"/>
  <c r="J84" i="18"/>
  <c r="I84" i="18"/>
  <c r="L84" i="18"/>
  <c r="K84" i="18" l="1"/>
  <c r="P84" i="18" s="1"/>
  <c r="N84" i="18"/>
  <c r="Q84" i="18" l="1"/>
  <c r="R84" i="18"/>
  <c r="S84" i="18" s="1"/>
  <c r="T84" i="18" l="1"/>
  <c r="G85" i="18"/>
  <c r="V84" i="18"/>
  <c r="W84" i="18" s="1"/>
  <c r="U85" i="18" l="1"/>
  <c r="H85" i="18"/>
  <c r="X84" i="18"/>
  <c r="Y84" i="18"/>
  <c r="I85" i="18" l="1"/>
  <c r="L85" i="18"/>
  <c r="O85" i="18"/>
  <c r="P85" i="18" s="1"/>
  <c r="M85" i="18"/>
  <c r="J85" i="18"/>
  <c r="K85" i="18" s="1"/>
  <c r="N85" i="18" l="1"/>
  <c r="Q85" i="18" s="1"/>
  <c r="R85" i="18" l="1"/>
  <c r="S85" i="18" s="1"/>
  <c r="T85" i="18" l="1"/>
  <c r="G86" i="18"/>
  <c r="V85" i="18"/>
  <c r="W85" i="18" s="1"/>
  <c r="U86" i="18" l="1"/>
  <c r="H86" i="18"/>
  <c r="X85" i="18"/>
  <c r="Y85" i="18"/>
  <c r="M86" i="18" l="1"/>
  <c r="L86" i="18"/>
  <c r="J86" i="18"/>
  <c r="I86" i="18"/>
  <c r="O86" i="18"/>
  <c r="K86" i="18" l="1"/>
  <c r="N86" i="18"/>
  <c r="P86" i="18"/>
  <c r="Q86" i="18" s="1"/>
  <c r="R86" i="18" l="1"/>
  <c r="S86" i="18" s="1"/>
  <c r="T86" i="18" l="1"/>
  <c r="G87" i="18"/>
  <c r="V86" i="18"/>
  <c r="W86" i="18" s="1"/>
  <c r="U87" i="18" l="1"/>
  <c r="H87" i="18"/>
  <c r="Y86" i="18"/>
  <c r="X86" i="18"/>
  <c r="M87" i="18" l="1"/>
  <c r="J87" i="18"/>
  <c r="I87" i="18"/>
  <c r="O87" i="18"/>
  <c r="L87" i="18"/>
  <c r="K87" i="18" l="1"/>
  <c r="P87" i="18" s="1"/>
  <c r="N87" i="18"/>
  <c r="Q87" i="18" l="1"/>
  <c r="R87" i="18" l="1"/>
  <c r="S87" i="18" s="1"/>
  <c r="T87" i="18" l="1"/>
  <c r="G88" i="18"/>
  <c r="U88" i="18" s="1"/>
  <c r="V87" i="18"/>
  <c r="W87" i="18" s="1"/>
  <c r="H88" i="18" l="1"/>
  <c r="Y87" i="18"/>
  <c r="X87" i="18"/>
  <c r="L88" i="18" l="1"/>
  <c r="M88" i="18"/>
  <c r="I88" i="18"/>
  <c r="J88" i="18"/>
  <c r="K88" i="18" s="1"/>
  <c r="O88" i="18"/>
  <c r="P88" i="18" l="1"/>
  <c r="N88" i="18"/>
  <c r="Q88" i="18" l="1"/>
  <c r="R88" i="18"/>
  <c r="S88" i="18" s="1"/>
  <c r="T88" i="18" l="1"/>
  <c r="G89" i="18"/>
  <c r="V88" i="18"/>
  <c r="W88" i="18" s="1"/>
  <c r="U89" i="18" l="1"/>
  <c r="H89" i="18"/>
  <c r="X88" i="18"/>
  <c r="Y88" i="18"/>
  <c r="I89" i="18" l="1"/>
  <c r="M89" i="18"/>
  <c r="O89" i="18"/>
  <c r="P89" i="18" s="1"/>
  <c r="L89" i="18"/>
  <c r="N89" i="18" s="1"/>
  <c r="J89" i="18"/>
  <c r="K89" i="18" s="1"/>
  <c r="Q89" i="18" l="1"/>
  <c r="R89" i="18" l="1"/>
  <c r="S89" i="18" s="1"/>
  <c r="T89" i="18" l="1"/>
  <c r="G90" i="18"/>
  <c r="U90" i="18" s="1"/>
  <c r="V89" i="18"/>
  <c r="W89" i="18" s="1"/>
  <c r="H90" i="18" l="1"/>
  <c r="Y89" i="18"/>
  <c r="X89" i="18"/>
  <c r="I90" i="18" l="1"/>
  <c r="J90" i="18"/>
  <c r="K90" i="18" s="1"/>
  <c r="M90" i="18"/>
  <c r="O90" i="18"/>
  <c r="L90" i="18"/>
  <c r="P90" i="18" l="1"/>
  <c r="N90" i="18"/>
  <c r="Q90" i="18" l="1"/>
  <c r="R90" i="18"/>
  <c r="S90" i="18" s="1"/>
  <c r="T90" i="18" l="1"/>
  <c r="G91" i="18"/>
  <c r="U91" i="18" s="1"/>
  <c r="V90" i="18"/>
  <c r="W90" i="18" s="1"/>
  <c r="H91" i="18" l="1"/>
  <c r="Y90" i="18"/>
  <c r="X90" i="18"/>
  <c r="J91" i="18" l="1"/>
  <c r="L91" i="18"/>
  <c r="O91" i="18"/>
  <c r="M91" i="18"/>
  <c r="I91" i="18"/>
  <c r="N91" i="18" l="1"/>
  <c r="K91" i="18"/>
  <c r="P91" i="18" s="1"/>
  <c r="Q91" i="18" l="1"/>
  <c r="R91" i="18" l="1"/>
  <c r="S91" i="18" s="1"/>
  <c r="T91" i="18" l="1"/>
  <c r="G92" i="18"/>
  <c r="U92" i="18" s="1"/>
  <c r="V91" i="18"/>
  <c r="W91" i="18" s="1"/>
  <c r="H92" i="18" l="1"/>
  <c r="X91" i="18"/>
  <c r="Y91" i="18"/>
  <c r="L92" i="18" l="1"/>
  <c r="M92" i="18"/>
  <c r="I92" i="18"/>
  <c r="J92" i="18"/>
  <c r="O92" i="18"/>
  <c r="K92" i="18" l="1"/>
  <c r="P92" i="18"/>
  <c r="N92" i="18"/>
  <c r="Q92" i="18" l="1"/>
  <c r="R92" i="18" l="1"/>
  <c r="S92" i="18" s="1"/>
  <c r="T92" i="18" l="1"/>
  <c r="G93" i="18"/>
  <c r="U93" i="18" s="1"/>
  <c r="V92" i="18"/>
  <c r="W92" i="18" s="1"/>
  <c r="H93" i="18" l="1"/>
  <c r="Y92" i="18"/>
  <c r="X92" i="18"/>
  <c r="I93" i="18" l="1"/>
  <c r="O93" i="18"/>
  <c r="P93" i="18" s="1"/>
  <c r="L93" i="18"/>
  <c r="M93" i="18"/>
  <c r="J93" i="18"/>
  <c r="K93" i="18" s="1"/>
  <c r="N93" i="18" l="1"/>
  <c r="Q93" i="18"/>
  <c r="R93" i="18" l="1"/>
  <c r="S93" i="18" s="1"/>
  <c r="T93" i="18" l="1"/>
  <c r="G94" i="18"/>
  <c r="U94" i="18" s="1"/>
  <c r="V93" i="18"/>
  <c r="W93" i="18" s="1"/>
  <c r="H94" i="18" l="1"/>
  <c r="X93" i="18"/>
  <c r="Y93" i="18"/>
  <c r="I94" i="18" l="1"/>
  <c r="M94" i="18"/>
  <c r="O94" i="18"/>
  <c r="L94" i="18"/>
  <c r="J94" i="18"/>
  <c r="K94" i="18" s="1"/>
  <c r="N94" i="18" l="1"/>
  <c r="P94" i="18"/>
  <c r="Q94" i="18" s="1"/>
  <c r="R94" i="18" l="1"/>
  <c r="S94" i="18" s="1"/>
  <c r="T94" i="18" l="1"/>
  <c r="G95" i="18"/>
  <c r="U95" i="18" s="1"/>
  <c r="V94" i="18"/>
  <c r="W94" i="18" s="1"/>
  <c r="H95" i="18" l="1"/>
  <c r="Y94" i="18"/>
  <c r="X94" i="18"/>
  <c r="J95" i="18" l="1"/>
  <c r="L95" i="18"/>
  <c r="N95" i="18" s="1"/>
  <c r="I95" i="18"/>
  <c r="O95" i="18"/>
  <c r="M95" i="18"/>
  <c r="K95" i="18" l="1"/>
  <c r="P95" i="18" s="1"/>
  <c r="Q95" i="18" s="1"/>
  <c r="R95" i="18" l="1"/>
  <c r="S95" i="18" s="1"/>
  <c r="T95" i="18" l="1"/>
  <c r="G96" i="18"/>
  <c r="U96" i="18" s="1"/>
  <c r="V95" i="18"/>
  <c r="W95" i="18" s="1"/>
  <c r="H96" i="18" l="1"/>
  <c r="X95" i="18"/>
  <c r="Y95" i="18"/>
  <c r="J96" i="18" l="1"/>
  <c r="M96" i="18"/>
  <c r="I96" i="18"/>
  <c r="L96" i="18"/>
  <c r="O96" i="18"/>
  <c r="N96" i="18" l="1"/>
  <c r="K96" i="18"/>
  <c r="P96" i="18" s="1"/>
  <c r="Q96" i="18" s="1"/>
  <c r="R96" i="18" l="1"/>
  <c r="S96" i="18" s="1"/>
  <c r="T96" i="18" l="1"/>
  <c r="G97" i="18"/>
  <c r="U97" i="18" s="1"/>
  <c r="V96" i="18"/>
  <c r="W96" i="18" s="1"/>
  <c r="H97" i="18" l="1"/>
  <c r="X96" i="18"/>
  <c r="Y96" i="18"/>
  <c r="J97" i="18" l="1"/>
  <c r="I97" i="18"/>
  <c r="L97" i="18"/>
  <c r="N97" i="18" s="1"/>
  <c r="O97" i="18"/>
  <c r="M97" i="18"/>
  <c r="K97" i="18" l="1"/>
  <c r="P97" i="18" s="1"/>
  <c r="Q97" i="18" s="1"/>
  <c r="R97" i="18" l="1"/>
  <c r="S97" i="18" s="1"/>
  <c r="T97" i="18" l="1"/>
  <c r="G98" i="18"/>
  <c r="V97" i="18"/>
  <c r="W97" i="18" s="1"/>
  <c r="U98" i="18" l="1"/>
  <c r="H98" i="18"/>
  <c r="X97" i="18"/>
  <c r="Y97" i="18"/>
  <c r="I98" i="18" l="1"/>
  <c r="J98" i="18"/>
  <c r="K98" i="18" s="1"/>
  <c r="M98" i="18"/>
  <c r="O98" i="18"/>
  <c r="P98" i="18" s="1"/>
  <c r="L98" i="18"/>
  <c r="N98" i="18" l="1"/>
  <c r="Q98" i="18" s="1"/>
  <c r="R98" i="18" l="1"/>
  <c r="S98" i="18" s="1"/>
  <c r="T98" i="18" l="1"/>
  <c r="G99" i="18"/>
  <c r="U99" i="18" s="1"/>
  <c r="V98" i="18"/>
  <c r="W98" i="18" s="1"/>
  <c r="H99" i="18" l="1"/>
  <c r="Y98" i="18"/>
  <c r="X98" i="18"/>
  <c r="M99" i="18" l="1"/>
  <c r="L99" i="18"/>
  <c r="N99" i="18" s="1"/>
  <c r="I99" i="18"/>
  <c r="O99" i="18"/>
  <c r="J99" i="18"/>
  <c r="K99" i="18" l="1"/>
  <c r="P99" i="18" s="1"/>
  <c r="Q99" i="18" s="1"/>
  <c r="R99" i="18" l="1"/>
  <c r="S99" i="18" s="1"/>
  <c r="T99" i="18" l="1"/>
  <c r="G100" i="18"/>
  <c r="U100" i="18" s="1"/>
  <c r="V99" i="18"/>
  <c r="W99" i="18" s="1"/>
  <c r="H100" i="18" l="1"/>
  <c r="X99" i="18"/>
  <c r="Y99" i="18"/>
  <c r="O100" i="18" l="1"/>
  <c r="J100" i="18"/>
  <c r="I100" i="18"/>
  <c r="L100" i="18"/>
  <c r="M100" i="18"/>
  <c r="N100" i="18" l="1"/>
  <c r="K100" i="18"/>
  <c r="P100" i="18"/>
  <c r="Q100" i="18" s="1"/>
  <c r="R100" i="18" l="1"/>
  <c r="S100" i="18" s="1"/>
  <c r="T100" i="18" l="1"/>
  <c r="G101" i="18"/>
  <c r="U101" i="18" s="1"/>
  <c r="V100" i="18"/>
  <c r="W100" i="18" s="1"/>
  <c r="H101" i="18" l="1"/>
  <c r="Y100" i="18"/>
  <c r="X100" i="18"/>
  <c r="M101" i="18" l="1"/>
  <c r="I101" i="18"/>
  <c r="L101" i="18"/>
  <c r="J101" i="18"/>
  <c r="K101" i="18" s="1"/>
  <c r="O101" i="18"/>
  <c r="N101" i="18" l="1"/>
  <c r="P101" i="18"/>
  <c r="Q101" i="18" s="1"/>
  <c r="R101" i="18" l="1"/>
  <c r="S101" i="18" s="1"/>
  <c r="T101" i="18" l="1"/>
  <c r="G102" i="18"/>
  <c r="U102" i="18" s="1"/>
  <c r="V101" i="18"/>
  <c r="W101" i="18" s="1"/>
  <c r="H102" i="18" l="1"/>
  <c r="X101" i="18"/>
  <c r="Y101" i="18"/>
  <c r="I102" i="18" l="1"/>
  <c r="L102" i="18"/>
  <c r="O102" i="18"/>
  <c r="M102" i="18"/>
  <c r="J102" i="18"/>
  <c r="K102" i="18" s="1"/>
  <c r="N102" i="18" l="1"/>
  <c r="P102" i="18"/>
  <c r="Q102" i="18" s="1"/>
  <c r="R102" i="18" l="1"/>
  <c r="S102" i="18" s="1"/>
  <c r="T102" i="18" l="1"/>
  <c r="G103" i="18"/>
  <c r="V102" i="18"/>
  <c r="W102" i="18" s="1"/>
  <c r="U103" i="18" l="1"/>
  <c r="H103" i="18"/>
  <c r="Y102" i="18"/>
  <c r="X102" i="18"/>
  <c r="O103" i="18" l="1"/>
  <c r="J103" i="18"/>
  <c r="I103" i="18"/>
  <c r="L103" i="18"/>
  <c r="M103" i="18"/>
  <c r="N103" i="18" l="1"/>
  <c r="K103" i="18"/>
  <c r="P103" i="18"/>
  <c r="Q103" i="18" s="1"/>
  <c r="R103" i="18" l="1"/>
  <c r="S103" i="18" s="1"/>
  <c r="T103" i="18" l="1"/>
  <c r="G104" i="18"/>
  <c r="U104" i="18" s="1"/>
  <c r="V103" i="18"/>
  <c r="W103" i="18" s="1"/>
  <c r="H104" i="18" l="1"/>
  <c r="X103" i="18"/>
  <c r="Y103" i="18"/>
  <c r="J104" i="18" l="1"/>
  <c r="M104" i="18"/>
  <c r="I104" i="18"/>
  <c r="L104" i="18"/>
  <c r="O104" i="18"/>
  <c r="N104" i="18" l="1"/>
  <c r="K104" i="18"/>
  <c r="P104" i="18" s="1"/>
  <c r="Q104" i="18" s="1"/>
  <c r="R104" i="18" l="1"/>
  <c r="S104" i="18" s="1"/>
  <c r="T104" i="18" l="1"/>
  <c r="G105" i="18"/>
  <c r="U105" i="18" s="1"/>
  <c r="V104" i="18"/>
  <c r="W104" i="18" s="1"/>
  <c r="H105" i="18" l="1"/>
  <c r="Y104" i="18"/>
  <c r="X104" i="18"/>
  <c r="M105" i="18" l="1"/>
  <c r="O105" i="18"/>
  <c r="L105" i="18"/>
  <c r="I105" i="18"/>
  <c r="J105" i="18"/>
  <c r="N105" i="18" l="1"/>
  <c r="K105" i="18"/>
  <c r="P105" i="18" s="1"/>
  <c r="Q105" i="18" s="1"/>
  <c r="R105" i="18" l="1"/>
  <c r="S105" i="18" s="1"/>
  <c r="T105" i="18" l="1"/>
  <c r="G106" i="18"/>
  <c r="U106" i="18" s="1"/>
  <c r="V105" i="18"/>
  <c r="W105" i="18" s="1"/>
  <c r="H106" i="18" l="1"/>
  <c r="Y105" i="18"/>
  <c r="X105" i="18"/>
  <c r="M106" i="18" l="1"/>
  <c r="I106" i="18"/>
  <c r="L106" i="18"/>
  <c r="J106" i="18"/>
  <c r="K106" i="18" s="1"/>
  <c r="O106" i="18"/>
  <c r="N106" i="18" l="1"/>
  <c r="P106" i="18"/>
  <c r="Q106" i="18" l="1"/>
  <c r="R106" i="18" l="1"/>
  <c r="S106" i="18" s="1"/>
  <c r="T106" i="18" l="1"/>
  <c r="G107" i="18"/>
  <c r="U107" i="18" s="1"/>
  <c r="V106" i="18"/>
  <c r="W106" i="18" s="1"/>
  <c r="H107" i="18" l="1"/>
  <c r="X106" i="18"/>
  <c r="Y106" i="18"/>
  <c r="M107" i="18" l="1"/>
  <c r="I107" i="18"/>
  <c r="O107" i="18"/>
  <c r="L107" i="18"/>
  <c r="N107" i="18" s="1"/>
  <c r="J107" i="18"/>
  <c r="K107" i="18" l="1"/>
  <c r="P107" i="18" s="1"/>
  <c r="Q107" i="18" s="1"/>
  <c r="R107" i="18" l="1"/>
  <c r="S107" i="18" s="1"/>
  <c r="T107" i="18" l="1"/>
  <c r="G108" i="18"/>
  <c r="U108" i="18" s="1"/>
  <c r="V107" i="18"/>
  <c r="W107" i="18" s="1"/>
  <c r="H108" i="18" l="1"/>
  <c r="X107" i="18"/>
  <c r="Y107" i="18"/>
  <c r="J108" i="18" l="1"/>
  <c r="I108" i="18"/>
  <c r="L108" i="18"/>
  <c r="M108" i="18"/>
  <c r="O108" i="18"/>
  <c r="N108" i="18" l="1"/>
  <c r="K108" i="18"/>
  <c r="P108" i="18" s="1"/>
  <c r="Q108" i="18" s="1"/>
  <c r="R108" i="18" l="1"/>
  <c r="S108" i="18" s="1"/>
  <c r="T108" i="18" l="1"/>
  <c r="G109" i="18"/>
  <c r="U109" i="18" s="1"/>
  <c r="V108" i="18"/>
  <c r="W108" i="18" s="1"/>
  <c r="H109" i="18" l="1"/>
  <c r="Y108" i="18"/>
  <c r="X108" i="18"/>
  <c r="M109" i="18" l="1"/>
  <c r="I109" i="18"/>
  <c r="O109" i="18"/>
  <c r="L109" i="18"/>
  <c r="J109" i="18"/>
  <c r="N109" i="18" l="1"/>
  <c r="K109" i="18"/>
  <c r="P109" i="18" s="1"/>
  <c r="Q109" i="18" s="1"/>
  <c r="R109" i="18" l="1"/>
  <c r="S109" i="18" s="1"/>
  <c r="T109" i="18" l="1"/>
  <c r="G110" i="18"/>
  <c r="U110" i="18" s="1"/>
  <c r="V109" i="18"/>
  <c r="W109" i="18" s="1"/>
  <c r="H110" i="18" l="1"/>
  <c r="Y109" i="18"/>
  <c r="X109" i="18"/>
  <c r="I110" i="18" l="1"/>
  <c r="M110" i="18"/>
  <c r="O110" i="18"/>
  <c r="L110" i="18"/>
  <c r="J110" i="18"/>
  <c r="K110" i="18" s="1"/>
  <c r="N110" i="18" l="1"/>
  <c r="P110" i="18"/>
  <c r="Q110" i="18" s="1"/>
  <c r="R110" i="18" l="1"/>
  <c r="S110" i="18" s="1"/>
  <c r="T110" i="18" l="1"/>
  <c r="G111" i="18"/>
  <c r="U111" i="18" s="1"/>
  <c r="V110" i="18"/>
  <c r="W110" i="18" s="1"/>
  <c r="H111" i="18" l="1"/>
  <c r="X110" i="18"/>
  <c r="Y110" i="18"/>
  <c r="L111" i="18" l="1"/>
  <c r="M111" i="18"/>
  <c r="J111" i="18"/>
  <c r="I111" i="18"/>
  <c r="O111" i="18"/>
  <c r="K111" i="18" l="1"/>
  <c r="P111" i="18" s="1"/>
  <c r="N111" i="18"/>
  <c r="Q111" i="18" l="1"/>
  <c r="R111" i="18"/>
  <c r="S111" i="18" s="1"/>
  <c r="T111" i="18" l="1"/>
  <c r="G112" i="18"/>
  <c r="U112" i="18" s="1"/>
  <c r="V111" i="18"/>
  <c r="W111" i="18" s="1"/>
  <c r="H112" i="18" l="1"/>
  <c r="X111" i="18"/>
  <c r="Y111" i="18"/>
  <c r="L112" i="18" l="1"/>
  <c r="I112" i="18"/>
  <c r="O112" i="18"/>
  <c r="M112" i="18"/>
  <c r="J112" i="18"/>
  <c r="K112" i="18" l="1"/>
  <c r="P112" i="18" s="1"/>
  <c r="N112" i="18"/>
  <c r="Q112" i="18" l="1"/>
  <c r="R112" i="18"/>
  <c r="S112" i="18" s="1"/>
  <c r="T112" i="18" l="1"/>
  <c r="G113" i="18"/>
  <c r="U113" i="18" s="1"/>
  <c r="V112" i="18"/>
  <c r="W112" i="18" s="1"/>
  <c r="H113" i="18" l="1"/>
  <c r="Y112" i="18"/>
  <c r="X112" i="18"/>
  <c r="I113" i="18" l="1"/>
  <c r="O113" i="18"/>
  <c r="L113" i="18"/>
  <c r="J113" i="18"/>
  <c r="M113" i="18"/>
  <c r="K113" i="18" l="1"/>
  <c r="N113" i="18"/>
  <c r="P113" i="18"/>
  <c r="Q113" i="18" s="1"/>
  <c r="R113" i="18" l="1"/>
  <c r="S113" i="18" s="1"/>
  <c r="T113" i="18" l="1"/>
  <c r="G114" i="18"/>
  <c r="U114" i="18" s="1"/>
  <c r="V113" i="18"/>
  <c r="W113" i="18" s="1"/>
  <c r="H114" i="18" l="1"/>
  <c r="X113" i="18"/>
  <c r="Y113" i="18"/>
  <c r="I114" i="18" l="1"/>
  <c r="J114" i="18"/>
  <c r="K114" i="18" s="1"/>
  <c r="L114" i="18"/>
  <c r="O114" i="18"/>
  <c r="M114" i="18"/>
  <c r="N114" i="18" l="1"/>
  <c r="P114" i="18"/>
  <c r="Q114" i="18" s="1"/>
  <c r="R114" i="18" l="1"/>
  <c r="S114" i="18" s="1"/>
  <c r="T114" i="18" l="1"/>
  <c r="G115" i="18"/>
  <c r="U115" i="18" s="1"/>
  <c r="V114" i="18"/>
  <c r="W114" i="18" s="1"/>
  <c r="H115" i="18" l="1"/>
  <c r="Y114" i="18"/>
  <c r="X114" i="18"/>
  <c r="L115" i="18" l="1"/>
  <c r="M115" i="18"/>
  <c r="O115" i="18"/>
  <c r="I115" i="18"/>
  <c r="J115" i="18"/>
  <c r="K115" i="18" l="1"/>
  <c r="P115" i="18" s="1"/>
  <c r="N115" i="18"/>
  <c r="Q115" i="18" l="1"/>
  <c r="R115" i="18"/>
  <c r="S115" i="18" s="1"/>
  <c r="T115" i="18" l="1"/>
  <c r="G116" i="18"/>
  <c r="U116" i="18" s="1"/>
  <c r="V115" i="18"/>
  <c r="W115" i="18" s="1"/>
  <c r="H116" i="18" l="1"/>
  <c r="Y115" i="18"/>
  <c r="X115" i="18"/>
  <c r="J116" i="18" l="1"/>
  <c r="M116" i="18"/>
  <c r="I116" i="18"/>
  <c r="L116" i="18"/>
  <c r="O116" i="18"/>
  <c r="N116" i="18" l="1"/>
  <c r="K116" i="18"/>
  <c r="P116" i="18" s="1"/>
  <c r="Q116" i="18" s="1"/>
  <c r="R116" i="18" l="1"/>
  <c r="S116" i="18" s="1"/>
  <c r="T116" i="18" l="1"/>
  <c r="G117" i="18"/>
  <c r="U117" i="18" s="1"/>
  <c r="V116" i="18"/>
  <c r="W116" i="18" s="1"/>
  <c r="H117" i="18" l="1"/>
  <c r="Y116" i="18"/>
  <c r="X116" i="18"/>
  <c r="M117" i="18" l="1"/>
  <c r="I117" i="18"/>
  <c r="O117" i="18"/>
  <c r="L117" i="18"/>
  <c r="N117" i="18" s="1"/>
  <c r="J117" i="18"/>
  <c r="K117" i="18" l="1"/>
  <c r="P117" i="18" s="1"/>
  <c r="Q117" i="18" s="1"/>
  <c r="R117" i="18" l="1"/>
  <c r="S117" i="18" s="1"/>
  <c r="T117" i="18" l="1"/>
  <c r="G118" i="18"/>
  <c r="U118" i="18" s="1"/>
  <c r="V117" i="18"/>
  <c r="W117" i="18" s="1"/>
  <c r="H118" i="18" l="1"/>
  <c r="Y117" i="18"/>
  <c r="X117" i="18"/>
  <c r="I118" i="18" l="1"/>
  <c r="M118" i="18"/>
  <c r="L118" i="18"/>
  <c r="J118" i="18"/>
  <c r="K118" i="18" s="1"/>
  <c r="P118" i="18" s="1"/>
  <c r="O118" i="18"/>
  <c r="N118" i="18" l="1"/>
  <c r="Q118" i="18" s="1"/>
  <c r="R118" i="18" l="1"/>
  <c r="S118" i="18" s="1"/>
  <c r="T118" i="18" l="1"/>
  <c r="G119" i="18"/>
  <c r="U119" i="18" s="1"/>
  <c r="V118" i="18"/>
  <c r="W118" i="18" s="1"/>
  <c r="H119" i="18" l="1"/>
  <c r="Y118" i="18"/>
  <c r="X118" i="18"/>
  <c r="L119" i="18" l="1"/>
  <c r="I119" i="18"/>
  <c r="O119" i="18"/>
  <c r="M119" i="18"/>
  <c r="J119" i="18"/>
  <c r="K119" i="18" l="1"/>
  <c r="P119" i="18" s="1"/>
  <c r="N119" i="18"/>
  <c r="Q119" i="18" l="1"/>
  <c r="R119" i="18"/>
  <c r="S119" i="18" s="1"/>
  <c r="T119" i="18" l="1"/>
  <c r="G120" i="18"/>
  <c r="U120" i="18" s="1"/>
  <c r="V119" i="18"/>
  <c r="W119" i="18" s="1"/>
  <c r="H120" i="18" l="1"/>
  <c r="X119" i="18"/>
  <c r="Y119" i="18"/>
  <c r="J120" i="18" l="1"/>
  <c r="M120" i="18"/>
  <c r="L120" i="18"/>
  <c r="I120" i="18"/>
  <c r="O120" i="18"/>
  <c r="N120" i="18" l="1"/>
  <c r="K120" i="18"/>
  <c r="P120" i="18" s="1"/>
  <c r="Q120" i="18" s="1"/>
  <c r="R120" i="18" l="1"/>
  <c r="S120" i="18" s="1"/>
  <c r="T120" i="18" l="1"/>
  <c r="G121" i="18"/>
  <c r="U121" i="18" s="1"/>
  <c r="V120" i="18"/>
  <c r="W120" i="18" s="1"/>
  <c r="H121" i="18" l="1"/>
  <c r="Y120" i="18"/>
  <c r="X120" i="18"/>
  <c r="I121" i="18" l="1"/>
  <c r="O121" i="18"/>
  <c r="M121" i="18"/>
  <c r="J121" i="18"/>
  <c r="K121" i="18" s="1"/>
  <c r="L121" i="18"/>
  <c r="P121" i="18" l="1"/>
  <c r="N121" i="18"/>
  <c r="Q121" i="18" l="1"/>
  <c r="R121" i="18" l="1"/>
  <c r="S121" i="18" s="1"/>
  <c r="T121" i="18" l="1"/>
  <c r="G122" i="18"/>
  <c r="U122" i="18" s="1"/>
  <c r="V121" i="18"/>
  <c r="W121" i="18" s="1"/>
  <c r="H122" i="18" l="1"/>
  <c r="Y121" i="18"/>
  <c r="X121" i="18"/>
  <c r="I122" i="18" l="1"/>
  <c r="J122" i="18"/>
  <c r="K122" i="18" s="1"/>
  <c r="L122" i="18"/>
  <c r="M122" i="18"/>
  <c r="O122" i="18"/>
  <c r="N122" i="18" l="1"/>
  <c r="P122" i="18"/>
  <c r="Q122" i="18" s="1"/>
  <c r="R122" i="18" l="1"/>
  <c r="S122" i="18" s="1"/>
  <c r="T122" i="18" l="1"/>
  <c r="G123" i="18"/>
  <c r="U123" i="18" s="1"/>
  <c r="V122" i="18"/>
  <c r="W122" i="18" s="1"/>
  <c r="H123" i="18" l="1"/>
  <c r="Y122" i="18"/>
  <c r="X122" i="18"/>
  <c r="O123" i="18" l="1"/>
  <c r="J123" i="18"/>
  <c r="M123" i="18"/>
  <c r="I123" i="18"/>
  <c r="L123" i="18"/>
  <c r="K123" i="18" l="1"/>
  <c r="N123" i="18"/>
  <c r="P123" i="18"/>
  <c r="Q123" i="18" s="1"/>
  <c r="R123" i="18" l="1"/>
  <c r="S123" i="18" s="1"/>
  <c r="T123" i="18" l="1"/>
  <c r="G124" i="18"/>
  <c r="U124" i="18" s="1"/>
  <c r="V123" i="18"/>
  <c r="W123" i="18" s="1"/>
  <c r="H124" i="18" l="1"/>
  <c r="Y123" i="18"/>
  <c r="X123" i="18"/>
  <c r="M124" i="18" l="1"/>
  <c r="O124" i="18"/>
  <c r="J124" i="18"/>
  <c r="K124" i="18" s="1"/>
  <c r="P124" i="18" s="1"/>
  <c r="L124" i="18"/>
  <c r="I124" i="18"/>
  <c r="N124" i="18" l="1"/>
  <c r="Q124" i="18" s="1"/>
  <c r="R124" i="18" l="1"/>
  <c r="S124" i="18" s="1"/>
  <c r="T124" i="18" l="1"/>
  <c r="G125" i="18"/>
  <c r="U125" i="18" s="1"/>
  <c r="V124" i="18"/>
  <c r="W124" i="18" s="1"/>
  <c r="H125" i="18" l="1"/>
  <c r="X124" i="18"/>
  <c r="Y124" i="18"/>
  <c r="M125" i="18" l="1"/>
  <c r="I125" i="18"/>
  <c r="J125" i="18"/>
  <c r="L125" i="18"/>
  <c r="N125" i="18" s="1"/>
  <c r="O125" i="18"/>
  <c r="K125" i="18" l="1"/>
  <c r="P125" i="18"/>
  <c r="Q125" i="18" s="1"/>
  <c r="R125" i="18" l="1"/>
  <c r="S125" i="18" s="1"/>
  <c r="T125" i="18" l="1"/>
  <c r="G126" i="18"/>
  <c r="U126" i="18" s="1"/>
  <c r="V125" i="18"/>
  <c r="W125" i="18" s="1"/>
  <c r="H126" i="18" l="1"/>
  <c r="X125" i="18"/>
  <c r="Y125" i="18"/>
  <c r="J126" i="18" l="1"/>
  <c r="M126" i="18"/>
  <c r="L126" i="18"/>
  <c r="O126" i="18"/>
  <c r="I126" i="18"/>
  <c r="N126" i="18" l="1"/>
  <c r="K126" i="18"/>
  <c r="P126" i="18" s="1"/>
  <c r="Q126" i="18" s="1"/>
  <c r="R126" i="18" l="1"/>
  <c r="S126" i="18" s="1"/>
  <c r="T126" i="18" l="1"/>
  <c r="G127" i="18"/>
  <c r="U127" i="18" s="1"/>
  <c r="V126" i="18"/>
  <c r="W126" i="18" s="1"/>
  <c r="H127" i="18" l="1"/>
  <c r="X126" i="18"/>
  <c r="Y126" i="18"/>
  <c r="M127" i="18" l="1"/>
  <c r="L127" i="18"/>
  <c r="I127" i="18"/>
  <c r="O127" i="18"/>
  <c r="J127" i="18"/>
  <c r="K127" i="18" l="1"/>
  <c r="P127" i="18" s="1"/>
  <c r="N127" i="18"/>
  <c r="Q127" i="18" l="1"/>
  <c r="R127" i="18"/>
  <c r="S127" i="18" s="1"/>
  <c r="T127" i="18" l="1"/>
  <c r="G128" i="18"/>
  <c r="U128" i="18" s="1"/>
  <c r="V127" i="18"/>
  <c r="W127" i="18" s="1"/>
  <c r="H128" i="18" l="1"/>
  <c r="Y127" i="18"/>
  <c r="X127" i="18"/>
  <c r="M128" i="18" l="1"/>
  <c r="O128" i="18"/>
  <c r="I128" i="18"/>
  <c r="L128" i="18"/>
  <c r="N128" i="18" s="1"/>
  <c r="J128" i="18"/>
  <c r="K128" i="18" l="1"/>
  <c r="P128" i="18" s="1"/>
  <c r="Q128" i="18" s="1"/>
  <c r="R128" i="18" l="1"/>
  <c r="S128" i="18" s="1"/>
  <c r="T128" i="18" l="1"/>
  <c r="G129" i="18"/>
  <c r="U129" i="18" s="1"/>
  <c r="V128" i="18"/>
  <c r="W128" i="18" s="1"/>
  <c r="H129" i="18" l="1"/>
  <c r="X128" i="18"/>
  <c r="Y128" i="18"/>
  <c r="M129" i="18" l="1"/>
  <c r="I129" i="18"/>
  <c r="L129" i="18"/>
  <c r="J129" i="18"/>
  <c r="K129" i="18" s="1"/>
  <c r="O129" i="18"/>
  <c r="N129" i="18" l="1"/>
  <c r="P129" i="18"/>
  <c r="Q129" i="18" s="1"/>
  <c r="R129" i="18" l="1"/>
  <c r="S129" i="18" s="1"/>
  <c r="T129" i="18" l="1"/>
  <c r="G130" i="18"/>
  <c r="U130" i="18" s="1"/>
  <c r="V129" i="18"/>
  <c r="W129" i="18" s="1"/>
  <c r="H130" i="18" l="1"/>
  <c r="X129" i="18"/>
  <c r="Y129" i="18"/>
  <c r="I130" i="18" l="1"/>
  <c r="L130" i="18"/>
  <c r="J130" i="18"/>
  <c r="K130" i="18" s="1"/>
  <c r="P130" i="18" s="1"/>
  <c r="M130" i="18"/>
  <c r="O130" i="18"/>
  <c r="N130" i="18" l="1"/>
  <c r="Q130" i="18" s="1"/>
  <c r="R130" i="18" l="1"/>
  <c r="S130" i="18" s="1"/>
  <c r="T130" i="18" l="1"/>
  <c r="G131" i="18"/>
  <c r="U131" i="18" s="1"/>
  <c r="V130" i="18"/>
  <c r="W130" i="18" s="1"/>
  <c r="H131" i="18" l="1"/>
  <c r="Y130" i="18"/>
  <c r="X130" i="18"/>
  <c r="I131" i="18" l="1"/>
  <c r="J131" i="18"/>
  <c r="K131" i="18" s="1"/>
  <c r="M131" i="18"/>
  <c r="O131" i="18"/>
  <c r="L131" i="18"/>
  <c r="P131" i="18" l="1"/>
  <c r="N131" i="18"/>
  <c r="Q131" i="18" s="1"/>
  <c r="R131" i="18" l="1"/>
  <c r="S131" i="18" s="1"/>
  <c r="T131" i="18" l="1"/>
  <c r="G132" i="18"/>
  <c r="U132" i="18" s="1"/>
  <c r="V131" i="18"/>
  <c r="W131" i="18" s="1"/>
  <c r="H132" i="18" l="1"/>
  <c r="Y131" i="18"/>
  <c r="X131" i="18"/>
  <c r="M132" i="18" l="1"/>
  <c r="O132" i="18"/>
  <c r="I132" i="18"/>
  <c r="L132" i="18"/>
  <c r="N132" i="18" s="1"/>
  <c r="J132" i="18"/>
  <c r="K132" i="18" l="1"/>
  <c r="P132" i="18" s="1"/>
  <c r="Q132" i="18" s="1"/>
  <c r="R132" i="18" l="1"/>
  <c r="S132" i="18" s="1"/>
  <c r="T132" i="18" l="1"/>
  <c r="G133" i="18"/>
  <c r="U133" i="18" s="1"/>
  <c r="V132" i="18"/>
  <c r="W132" i="18" s="1"/>
  <c r="H133" i="18" l="1"/>
  <c r="X132" i="18"/>
  <c r="Y132" i="18"/>
  <c r="I133" i="18" l="1"/>
  <c r="M133" i="18"/>
  <c r="O133" i="18"/>
  <c r="P133" i="18" s="1"/>
  <c r="L133" i="18"/>
  <c r="N133" i="18" s="1"/>
  <c r="J133" i="18"/>
  <c r="K133" i="18" s="1"/>
  <c r="Q133" i="18" l="1"/>
  <c r="R133" i="18" l="1"/>
  <c r="S133" i="18" s="1"/>
  <c r="T133" i="18" l="1"/>
  <c r="G134" i="18"/>
  <c r="U134" i="18" s="1"/>
  <c r="V133" i="18"/>
  <c r="W133" i="18" s="1"/>
  <c r="H134" i="18" l="1"/>
  <c r="X133" i="18"/>
  <c r="Y133" i="18"/>
  <c r="M134" i="18" l="1"/>
  <c r="I134" i="18"/>
  <c r="O134" i="18"/>
  <c r="J134" i="18"/>
  <c r="K134" i="18" s="1"/>
  <c r="L134" i="18"/>
  <c r="P134" i="18" l="1"/>
  <c r="N134" i="18"/>
  <c r="Q134" i="18" l="1"/>
  <c r="R134" i="18"/>
  <c r="S134" i="18" s="1"/>
  <c r="T134" i="18" l="1"/>
  <c r="G135" i="18"/>
  <c r="U135" i="18" s="1"/>
  <c r="V134" i="18"/>
  <c r="W134" i="18" s="1"/>
  <c r="H135" i="18" l="1"/>
  <c r="X134" i="18"/>
  <c r="Y134" i="18"/>
  <c r="M135" i="18" l="1"/>
  <c r="J135" i="18"/>
  <c r="K135" i="18" s="1"/>
  <c r="O135" i="18"/>
  <c r="L135" i="18"/>
  <c r="I135" i="18"/>
  <c r="P135" i="18" l="1"/>
  <c r="N135" i="18"/>
  <c r="Q135" i="18" s="1"/>
  <c r="R135" i="18" s="1"/>
  <c r="S135" i="18" s="1"/>
  <c r="T135" i="18" l="1"/>
  <c r="G136" i="18"/>
  <c r="U136" i="18" s="1"/>
  <c r="V135" i="18"/>
  <c r="W135" i="18" s="1"/>
  <c r="H136" i="18" l="1"/>
  <c r="Y135" i="18"/>
  <c r="X135" i="18"/>
  <c r="O136" i="18" l="1"/>
  <c r="I136" i="18"/>
  <c r="L136" i="18"/>
  <c r="M136" i="18"/>
  <c r="J136" i="18"/>
  <c r="K136" i="18" l="1"/>
  <c r="N136" i="18"/>
  <c r="P136" i="18"/>
  <c r="Q136" i="18" s="1"/>
  <c r="R136" i="18" l="1"/>
  <c r="S136" i="18" s="1"/>
  <c r="T136" i="18" l="1"/>
  <c r="G137" i="18"/>
  <c r="U137" i="18" s="1"/>
  <c r="V136" i="18"/>
  <c r="W136" i="18" s="1"/>
  <c r="H137" i="18" l="1"/>
  <c r="Y136" i="18"/>
  <c r="X136" i="18"/>
  <c r="I137" i="18" l="1"/>
  <c r="O137" i="18"/>
  <c r="L137" i="18"/>
  <c r="J137" i="18"/>
  <c r="K137" i="18" s="1"/>
  <c r="M137" i="18"/>
  <c r="N137" i="18" l="1"/>
  <c r="P137" i="18"/>
  <c r="Q137" i="18" s="1"/>
  <c r="R137" i="18" l="1"/>
  <c r="S137" i="18" s="1"/>
  <c r="T137" i="18" l="1"/>
  <c r="G138" i="18"/>
  <c r="U138" i="18" s="1"/>
  <c r="V137" i="18"/>
  <c r="W137" i="18" s="1"/>
  <c r="H138" i="18" l="1"/>
  <c r="Y137" i="18"/>
  <c r="X137" i="18"/>
  <c r="I138" i="18" l="1"/>
  <c r="L138" i="18"/>
  <c r="M138" i="18"/>
  <c r="J138" i="18"/>
  <c r="K138" i="18" s="1"/>
  <c r="P138" i="18" s="1"/>
  <c r="O138" i="18"/>
  <c r="N138" i="18" l="1"/>
  <c r="Q138" i="18" s="1"/>
  <c r="R138" i="18" l="1"/>
  <c r="S138" i="18" s="1"/>
  <c r="T138" i="18" l="1"/>
  <c r="G139" i="18"/>
  <c r="V138" i="18"/>
  <c r="W138" i="18" s="1"/>
  <c r="U139" i="18" l="1"/>
  <c r="H139" i="18"/>
  <c r="Y138" i="18"/>
  <c r="X138" i="18"/>
  <c r="O139" i="18" l="1"/>
  <c r="J139" i="18"/>
  <c r="L139" i="18"/>
  <c r="I139" i="18"/>
  <c r="M139" i="18"/>
  <c r="N139" i="18" l="1"/>
  <c r="K139" i="18"/>
  <c r="P139" i="18" s="1"/>
  <c r="Q139" i="18" s="1"/>
  <c r="R139" i="18" l="1"/>
  <c r="S139" i="18" s="1"/>
  <c r="T139" i="18" l="1"/>
  <c r="G140" i="18"/>
  <c r="U140" i="18" s="1"/>
  <c r="V139" i="18"/>
  <c r="W139" i="18" s="1"/>
  <c r="H140" i="18" l="1"/>
  <c r="X139" i="18"/>
  <c r="Y139" i="18"/>
  <c r="O140" i="18" l="1"/>
  <c r="J140" i="18"/>
  <c r="K140" i="18" s="1"/>
  <c r="L140" i="18"/>
  <c r="M140" i="18"/>
  <c r="I140" i="18"/>
  <c r="N140" i="18" l="1"/>
  <c r="P140" i="18"/>
  <c r="Q140" i="18" s="1"/>
  <c r="R140" i="18" l="1"/>
  <c r="S140" i="18" s="1"/>
  <c r="T140" i="18" l="1"/>
  <c r="G141" i="18"/>
  <c r="U141" i="18" s="1"/>
  <c r="V140" i="18"/>
  <c r="W140" i="18" s="1"/>
  <c r="H141" i="18" l="1"/>
  <c r="Y140" i="18"/>
  <c r="X140" i="18"/>
  <c r="I141" i="18" l="1"/>
  <c r="J141" i="18"/>
  <c r="K141" i="18" s="1"/>
  <c r="P141" i="18" s="1"/>
  <c r="O141" i="18"/>
  <c r="L141" i="18"/>
  <c r="M141" i="18"/>
  <c r="N141" i="18" l="1"/>
  <c r="Q141" i="18" s="1"/>
  <c r="R141" i="18" s="1"/>
  <c r="S141" i="18" s="1"/>
  <c r="T141" i="18" l="1"/>
  <c r="G142" i="18"/>
  <c r="U142" i="18" s="1"/>
  <c r="V141" i="18"/>
  <c r="W141" i="18" s="1"/>
  <c r="H142" i="18" l="1"/>
  <c r="Y141" i="18"/>
  <c r="X141" i="18"/>
  <c r="I142" i="18" l="1"/>
  <c r="M142" i="18"/>
  <c r="O142" i="18"/>
  <c r="L142" i="18"/>
  <c r="J142" i="18"/>
  <c r="K142" i="18" s="1"/>
  <c r="P142" i="18" l="1"/>
  <c r="N142" i="18"/>
  <c r="Q142" i="18" s="1"/>
  <c r="R142" i="18" s="1"/>
  <c r="S142" i="18" s="1"/>
  <c r="T142" i="18" l="1"/>
  <c r="G143" i="18"/>
  <c r="U143" i="18" s="1"/>
  <c r="V142" i="18"/>
  <c r="W142" i="18" s="1"/>
  <c r="H143" i="18" l="1"/>
  <c r="X142" i="18"/>
  <c r="Y142" i="18"/>
  <c r="L143" i="18" l="1"/>
  <c r="I143" i="18"/>
  <c r="M143" i="18"/>
  <c r="O143" i="18"/>
  <c r="J143" i="18"/>
  <c r="K143" i="18" l="1"/>
  <c r="P143" i="18" s="1"/>
  <c r="N143" i="18"/>
  <c r="Q143" i="18" l="1"/>
  <c r="R143" i="18"/>
  <c r="S143" i="18" s="1"/>
  <c r="T143" i="18" l="1"/>
  <c r="G144" i="18"/>
  <c r="V143" i="18"/>
  <c r="W143" i="18" s="1"/>
  <c r="U144" i="18" l="1"/>
  <c r="H144" i="18"/>
  <c r="X143" i="18"/>
  <c r="Y143" i="18"/>
  <c r="M144" i="18" l="1"/>
  <c r="J144" i="18"/>
  <c r="K144" i="18" s="1"/>
  <c r="L144" i="18"/>
  <c r="O144" i="18"/>
  <c r="P144" i="18" s="1"/>
  <c r="I144" i="18"/>
  <c r="N144" i="18" l="1"/>
  <c r="Q144" i="18" s="1"/>
  <c r="R144" i="18" s="1"/>
  <c r="S144" i="18" s="1"/>
  <c r="T144" i="18" l="1"/>
  <c r="G145" i="18"/>
  <c r="U145" i="18" s="1"/>
  <c r="V144" i="18"/>
  <c r="W144" i="18" s="1"/>
  <c r="H145" i="18" l="1"/>
  <c r="X144" i="18"/>
  <c r="Y144" i="18"/>
  <c r="M145" i="18" l="1"/>
  <c r="L145" i="18"/>
  <c r="O145" i="18"/>
  <c r="J145" i="18"/>
  <c r="K145" i="18" s="1"/>
  <c r="P145" i="18" s="1"/>
  <c r="I145" i="18"/>
  <c r="N145" i="18" l="1"/>
  <c r="Q145" i="18"/>
  <c r="R145" i="18" l="1"/>
  <c r="S145" i="18" s="1"/>
  <c r="T145" i="18" l="1"/>
  <c r="G146" i="18"/>
  <c r="V145" i="18"/>
  <c r="W145" i="18" s="1"/>
  <c r="U146" i="18" l="1"/>
  <c r="H146" i="18"/>
  <c r="Y145" i="18"/>
  <c r="X145" i="18"/>
  <c r="I146" i="18" l="1"/>
  <c r="O146" i="18"/>
  <c r="P146" i="18" s="1"/>
  <c r="L146" i="18"/>
  <c r="M146" i="18"/>
  <c r="J146" i="18"/>
  <c r="K146" i="18" s="1"/>
  <c r="N146" i="18" l="1"/>
  <c r="Q146" i="18"/>
  <c r="R146" i="18" l="1"/>
  <c r="S146" i="18" s="1"/>
  <c r="T146" i="18" l="1"/>
  <c r="G147" i="18"/>
  <c r="U147" i="18" s="1"/>
  <c r="V146" i="18"/>
  <c r="W146" i="18" s="1"/>
  <c r="H147" i="18" l="1"/>
  <c r="Y146" i="18"/>
  <c r="X146" i="18"/>
  <c r="J147" i="18" l="1"/>
  <c r="I147" i="18"/>
  <c r="L147" i="18"/>
  <c r="M147" i="18"/>
  <c r="O147" i="18"/>
  <c r="N147" i="18" l="1"/>
  <c r="K147" i="18"/>
  <c r="P147" i="18" s="1"/>
  <c r="Q147" i="18" s="1"/>
  <c r="R147" i="18" l="1"/>
  <c r="S147" i="18" s="1"/>
  <c r="T147" i="18" l="1"/>
  <c r="G148" i="18"/>
  <c r="U148" i="18" s="1"/>
  <c r="V147" i="18"/>
  <c r="W147" i="18" s="1"/>
  <c r="H148" i="18" l="1"/>
  <c r="Y147" i="18"/>
  <c r="X147" i="18"/>
  <c r="O148" i="18" l="1"/>
  <c r="J148" i="18"/>
  <c r="K148" i="18" s="1"/>
  <c r="M148" i="18"/>
  <c r="L148" i="18"/>
  <c r="I148" i="18"/>
  <c r="N148" i="18" l="1"/>
  <c r="P148" i="18"/>
  <c r="Q148" i="18" s="1"/>
  <c r="R148" i="18" l="1"/>
  <c r="S148" i="18" s="1"/>
  <c r="T148" i="18" l="1"/>
  <c r="G149" i="18"/>
  <c r="U149" i="18" s="1"/>
  <c r="V148" i="18"/>
  <c r="W148" i="18" s="1"/>
  <c r="H149" i="18" l="1"/>
  <c r="X148" i="18"/>
  <c r="Y148" i="18"/>
  <c r="L149" i="18" l="1"/>
  <c r="I149" i="18"/>
  <c r="M149" i="18"/>
  <c r="J149" i="18"/>
  <c r="K149" i="18" s="1"/>
  <c r="O149" i="18"/>
  <c r="P149" i="18" l="1"/>
  <c r="N149" i="18"/>
  <c r="Q149" i="18" l="1"/>
  <c r="R149" i="18" l="1"/>
  <c r="S149" i="18" s="1"/>
  <c r="T149" i="18" l="1"/>
  <c r="G150" i="18"/>
  <c r="U150" i="18" s="1"/>
  <c r="V149" i="18"/>
  <c r="W149" i="18" s="1"/>
  <c r="H150" i="18" l="1"/>
  <c r="X149" i="18"/>
  <c r="Y149" i="18"/>
  <c r="I150" i="18" l="1"/>
  <c r="O150" i="18"/>
  <c r="J150" i="18"/>
  <c r="K150" i="18" s="1"/>
  <c r="L150" i="18"/>
  <c r="M150" i="18"/>
  <c r="N150" i="18" l="1"/>
  <c r="P150" i="18"/>
  <c r="Q150" i="18" s="1"/>
  <c r="R150" i="18" l="1"/>
  <c r="S150" i="18" s="1"/>
  <c r="T150" i="18" l="1"/>
  <c r="G151" i="18"/>
  <c r="U151" i="18" s="1"/>
  <c r="V150" i="18"/>
  <c r="W150" i="18" s="1"/>
  <c r="H151" i="18" l="1"/>
  <c r="Y150" i="18"/>
  <c r="X150" i="18"/>
  <c r="O151" i="18" l="1"/>
  <c r="I151" i="18"/>
  <c r="J151" i="18"/>
  <c r="L151" i="18"/>
  <c r="M151" i="18"/>
  <c r="N151" i="18" l="1"/>
  <c r="K151" i="18"/>
  <c r="P151" i="18" s="1"/>
  <c r="Q151" i="18" s="1"/>
  <c r="R151" i="18" s="1"/>
  <c r="S151" i="18" s="1"/>
  <c r="T151" i="18" l="1"/>
  <c r="G152" i="18"/>
  <c r="U152" i="18" s="1"/>
  <c r="V151" i="18"/>
  <c r="W151" i="18" s="1"/>
  <c r="H152" i="18" l="1"/>
  <c r="Y151" i="18"/>
  <c r="X151" i="18"/>
  <c r="O152" i="18" l="1"/>
  <c r="J152" i="18"/>
  <c r="I152" i="18"/>
  <c r="M152" i="18"/>
  <c r="L152" i="18"/>
  <c r="K152" i="18" l="1"/>
  <c r="N152" i="18"/>
  <c r="P152" i="18"/>
  <c r="Q152" i="18" s="1"/>
  <c r="R152" i="18" l="1"/>
  <c r="S152" i="18" s="1"/>
  <c r="T152" i="18" l="1"/>
  <c r="G153" i="18"/>
  <c r="U153" i="18" s="1"/>
  <c r="V152" i="18"/>
  <c r="W152" i="18" s="1"/>
  <c r="H153" i="18" l="1"/>
  <c r="Y152" i="18"/>
  <c r="X152" i="18"/>
  <c r="M153" i="18" l="1"/>
  <c r="I153" i="18"/>
  <c r="O153" i="18"/>
  <c r="L153" i="18"/>
  <c r="N153" i="18" s="1"/>
  <c r="J153" i="18"/>
  <c r="K153" i="18" l="1"/>
  <c r="P153" i="18" s="1"/>
  <c r="Q153" i="18" s="1"/>
  <c r="R153" i="18" l="1"/>
  <c r="S153" i="18" s="1"/>
  <c r="T153" i="18" l="1"/>
  <c r="G154" i="18"/>
  <c r="U154" i="18" s="1"/>
  <c r="V153" i="18"/>
  <c r="W153" i="18" s="1"/>
  <c r="H154" i="18" l="1"/>
  <c r="X153" i="18"/>
  <c r="Y153" i="18"/>
  <c r="I154" i="18" l="1"/>
  <c r="M154" i="18"/>
  <c r="O154" i="18"/>
  <c r="J154" i="18"/>
  <c r="K154" i="18" s="1"/>
  <c r="L154" i="18"/>
  <c r="P154" i="18" l="1"/>
  <c r="N154" i="18"/>
  <c r="Q154" i="18" l="1"/>
  <c r="R154" i="18" s="1"/>
  <c r="S154" i="18" s="1"/>
  <c r="T154" i="18" l="1"/>
  <c r="G155" i="18"/>
  <c r="U155" i="18" s="1"/>
  <c r="V154" i="18"/>
  <c r="W154" i="18" s="1"/>
  <c r="H155" i="18" l="1"/>
  <c r="X154" i="18"/>
  <c r="Y154" i="18"/>
  <c r="M155" i="18" l="1"/>
  <c r="J155" i="18"/>
  <c r="K155" i="18" s="1"/>
  <c r="P155" i="18" s="1"/>
  <c r="O155" i="18"/>
  <c r="L155" i="18"/>
  <c r="I155" i="18"/>
  <c r="N155" i="18" l="1"/>
  <c r="Q155" i="18" s="1"/>
  <c r="R155" i="18" s="1"/>
  <c r="S155" i="18" s="1"/>
  <c r="T155" i="18" l="1"/>
  <c r="G156" i="18"/>
  <c r="U156" i="18" s="1"/>
  <c r="V155" i="18"/>
  <c r="W155" i="18" s="1"/>
  <c r="H156" i="18" l="1"/>
  <c r="Y155" i="18"/>
  <c r="X155" i="18"/>
  <c r="J156" i="18" l="1"/>
  <c r="L156" i="18"/>
  <c r="I156" i="18"/>
  <c r="M156" i="18"/>
  <c r="O156" i="18"/>
  <c r="N156" i="18" l="1"/>
  <c r="K156" i="18"/>
  <c r="P156" i="18" s="1"/>
  <c r="Q156" i="18" s="1"/>
  <c r="R156" i="18" l="1"/>
  <c r="S156" i="18" s="1"/>
  <c r="T156" i="18" l="1"/>
  <c r="G157" i="18"/>
  <c r="U157" i="18" s="1"/>
  <c r="V156" i="18"/>
  <c r="W156" i="18" s="1"/>
  <c r="H157" i="18" l="1"/>
  <c r="Y156" i="18"/>
  <c r="X156" i="18"/>
  <c r="I157" i="18" l="1"/>
  <c r="M157" i="18"/>
  <c r="O157" i="18"/>
  <c r="P157" i="18" s="1"/>
  <c r="L157" i="18"/>
  <c r="N157" i="18" s="1"/>
  <c r="J157" i="18"/>
  <c r="K157" i="18" s="1"/>
  <c r="Q157" i="18" l="1"/>
  <c r="R157" i="18"/>
  <c r="S157" i="18" s="1"/>
  <c r="T157" i="18" l="1"/>
  <c r="G158" i="18"/>
  <c r="U158" i="18" s="1"/>
  <c r="V157" i="18"/>
  <c r="W157" i="18" s="1"/>
  <c r="H158" i="18" l="1"/>
  <c r="Y157" i="18"/>
  <c r="X157" i="18"/>
  <c r="I158" i="18" l="1"/>
  <c r="L158" i="18"/>
  <c r="J158" i="18"/>
  <c r="K158" i="18" s="1"/>
  <c r="O158" i="18"/>
  <c r="M158" i="18"/>
  <c r="P158" i="18" l="1"/>
  <c r="N158" i="18"/>
  <c r="Q158" i="18" s="1"/>
  <c r="R158" i="18" l="1"/>
  <c r="S158" i="18" s="1"/>
  <c r="T158" i="18" l="1"/>
  <c r="G159" i="18"/>
  <c r="U159" i="18" s="1"/>
  <c r="V158" i="18"/>
  <c r="W158" i="18" s="1"/>
  <c r="H159" i="18" l="1"/>
  <c r="X158" i="18"/>
  <c r="Y158" i="18"/>
  <c r="I159" i="18" l="1"/>
  <c r="L159" i="18"/>
  <c r="M159" i="18"/>
  <c r="J159" i="18"/>
  <c r="K159" i="18" s="1"/>
  <c r="O159" i="18"/>
  <c r="N159" i="18" l="1"/>
  <c r="P159" i="18"/>
  <c r="Q159" i="18" s="1"/>
  <c r="R159" i="18" l="1"/>
  <c r="S159" i="18" s="1"/>
  <c r="T159" i="18" l="1"/>
  <c r="G160" i="18"/>
  <c r="U160" i="18" s="1"/>
  <c r="V159" i="18"/>
  <c r="W159" i="18" s="1"/>
  <c r="H160" i="18" l="1"/>
  <c r="X159" i="18"/>
  <c r="Y159" i="18"/>
  <c r="L160" i="18" l="1"/>
  <c r="M160" i="18"/>
  <c r="I160" i="18"/>
  <c r="J160" i="18"/>
  <c r="K160" i="18" s="1"/>
  <c r="O160" i="18"/>
  <c r="P160" i="18" l="1"/>
  <c r="N160" i="18"/>
  <c r="Q160" i="18" l="1"/>
  <c r="R160" i="18" l="1"/>
  <c r="S160" i="18" s="1"/>
  <c r="T160" i="18" l="1"/>
  <c r="G161" i="18"/>
  <c r="U161" i="18" s="1"/>
  <c r="V160" i="18"/>
  <c r="W160" i="18" s="1"/>
  <c r="H161" i="18" l="1"/>
  <c r="Y160" i="18"/>
  <c r="X160" i="18"/>
  <c r="J161" i="18" l="1"/>
  <c r="L161" i="18"/>
  <c r="O161" i="18"/>
  <c r="M161" i="18"/>
  <c r="I161" i="18"/>
  <c r="N161" i="18" l="1"/>
  <c r="K161" i="18"/>
  <c r="P161" i="18" s="1"/>
  <c r="Q161" i="18" s="1"/>
  <c r="R161" i="18" l="1"/>
  <c r="S161" i="18" s="1"/>
  <c r="T161" i="18" l="1"/>
  <c r="G162" i="18"/>
  <c r="U162" i="18" s="1"/>
  <c r="V161" i="18"/>
  <c r="W161" i="18" s="1"/>
  <c r="H162" i="18" l="1"/>
  <c r="Y161" i="18"/>
  <c r="X161" i="18"/>
  <c r="I162" i="18" l="1"/>
  <c r="O162" i="18"/>
  <c r="J162" i="18"/>
  <c r="K162" i="18" s="1"/>
  <c r="M162" i="18"/>
  <c r="L162" i="18"/>
  <c r="P162" i="18" l="1"/>
  <c r="N162" i="18"/>
  <c r="Q162" i="18" l="1"/>
  <c r="R162" i="18" l="1"/>
  <c r="S162" i="18" s="1"/>
  <c r="T162" i="18" l="1"/>
  <c r="G163" i="18"/>
  <c r="U163" i="18" s="1"/>
  <c r="V162" i="18"/>
  <c r="W162" i="18" s="1"/>
  <c r="H163" i="18" l="1"/>
  <c r="Y162" i="18"/>
  <c r="X162" i="18"/>
  <c r="L163" i="18" l="1"/>
  <c r="I163" i="18"/>
  <c r="M163" i="18"/>
  <c r="O163" i="18"/>
  <c r="J163" i="18"/>
  <c r="K163" i="18" l="1"/>
  <c r="P163" i="18"/>
  <c r="N163" i="18"/>
  <c r="Q163" i="18" l="1"/>
  <c r="R163" i="18" l="1"/>
  <c r="S163" i="18" s="1"/>
  <c r="T163" i="18" l="1"/>
  <c r="G164" i="18"/>
  <c r="U164" i="18" s="1"/>
  <c r="V163" i="18"/>
  <c r="W163" i="18" s="1"/>
  <c r="H164" i="18" l="1"/>
  <c r="Y163" i="18"/>
  <c r="X163" i="18"/>
  <c r="O164" i="18" l="1"/>
  <c r="L164" i="18"/>
  <c r="M164" i="18"/>
  <c r="J164" i="18"/>
  <c r="K164" i="18" s="1"/>
  <c r="I164" i="18"/>
  <c r="N164" i="18" l="1"/>
  <c r="P164" i="18"/>
  <c r="Q164" i="18" l="1"/>
  <c r="R164" i="18" l="1"/>
  <c r="S164" i="18" s="1"/>
  <c r="T164" i="18" l="1"/>
  <c r="G165" i="18"/>
  <c r="U165" i="18" s="1"/>
  <c r="V164" i="18"/>
  <c r="W164" i="18" s="1"/>
  <c r="H165" i="18" l="1"/>
  <c r="X164" i="18"/>
  <c r="Y164" i="18"/>
  <c r="M165" i="18" l="1"/>
  <c r="J165" i="18"/>
  <c r="O165" i="18"/>
  <c r="I165" i="18"/>
  <c r="L165" i="18"/>
  <c r="K165" i="18" l="1"/>
  <c r="P165" i="18" s="1"/>
  <c r="N165" i="18"/>
  <c r="Q165" i="18" l="1"/>
  <c r="R165" i="18" l="1"/>
  <c r="S165" i="18" s="1"/>
  <c r="T165" i="18" l="1"/>
  <c r="G166" i="18"/>
  <c r="U166" i="18" s="1"/>
  <c r="V165" i="18"/>
  <c r="W165" i="18" s="1"/>
  <c r="H166" i="18" l="1"/>
  <c r="X165" i="18"/>
  <c r="Y165" i="18"/>
  <c r="I166" i="18" l="1"/>
  <c r="J166" i="18"/>
  <c r="K166" i="18" s="1"/>
  <c r="O166" i="18"/>
  <c r="L166" i="18"/>
  <c r="M166" i="18"/>
  <c r="N166" i="18" l="1"/>
  <c r="P166" i="18"/>
  <c r="Q166" i="18" s="1"/>
  <c r="R166" i="18" l="1"/>
  <c r="S166" i="18" s="1"/>
  <c r="T166" i="18" l="1"/>
  <c r="G167" i="18"/>
  <c r="U167" i="18" s="1"/>
  <c r="V166" i="18"/>
  <c r="W166" i="18" s="1"/>
  <c r="H167" i="18" l="1"/>
  <c r="X166" i="18"/>
  <c r="Y166" i="18"/>
  <c r="M167" i="18" l="1"/>
  <c r="L167" i="18"/>
  <c r="N167" i="18" s="1"/>
  <c r="I167" i="18"/>
  <c r="O167" i="18"/>
  <c r="J167" i="18"/>
  <c r="K167" i="18" l="1"/>
  <c r="P167" i="18" s="1"/>
  <c r="Q167" i="18" s="1"/>
  <c r="R167" i="18" l="1"/>
  <c r="S167" i="18" s="1"/>
  <c r="T167" i="18" l="1"/>
  <c r="G168" i="18"/>
  <c r="V167" i="18"/>
  <c r="W167" i="18" s="1"/>
  <c r="U168" i="18" l="1"/>
  <c r="H168" i="18"/>
  <c r="Y167" i="18"/>
  <c r="X167" i="18"/>
  <c r="J168" i="18" l="1"/>
  <c r="I168" i="18"/>
  <c r="M168" i="18"/>
  <c r="L168" i="18"/>
  <c r="N168" i="18" s="1"/>
  <c r="O168" i="18"/>
  <c r="K168" i="18" l="1"/>
  <c r="P168" i="18" s="1"/>
  <c r="Q168" i="18" s="1"/>
  <c r="R168" i="18" l="1"/>
  <c r="S168" i="18" s="1"/>
  <c r="T168" i="18" l="1"/>
  <c r="G169" i="18"/>
  <c r="U169" i="18" s="1"/>
  <c r="V168" i="18"/>
  <c r="W168" i="18" s="1"/>
  <c r="H169" i="18" l="1"/>
  <c r="Y168" i="18"/>
  <c r="X168" i="18"/>
  <c r="J169" i="18" l="1"/>
  <c r="L169" i="18"/>
  <c r="M169" i="18"/>
  <c r="O169" i="18"/>
  <c r="I169" i="18"/>
  <c r="N169" i="18" l="1"/>
  <c r="K169" i="18"/>
  <c r="P169" i="18" s="1"/>
  <c r="Q169" i="18" s="1"/>
  <c r="R169" i="18" l="1"/>
  <c r="S169" i="18" s="1"/>
  <c r="T169" i="18" l="1"/>
  <c r="G170" i="18"/>
  <c r="U170" i="18" s="1"/>
  <c r="V169" i="18"/>
  <c r="W169" i="18" s="1"/>
  <c r="H170" i="18" l="1"/>
  <c r="Y169" i="18"/>
  <c r="X169" i="18"/>
  <c r="J170" i="18" l="1"/>
  <c r="L170" i="18"/>
  <c r="M170" i="18"/>
  <c r="I170" i="18"/>
  <c r="O170" i="18"/>
  <c r="N170" i="18" l="1"/>
  <c r="K170" i="18"/>
  <c r="P170" i="18" s="1"/>
  <c r="Q170" i="18" s="1"/>
  <c r="R170" i="18" l="1"/>
  <c r="S170" i="18" s="1"/>
  <c r="T170" i="18" l="1"/>
  <c r="G171" i="18"/>
  <c r="U171" i="18" s="1"/>
  <c r="V170" i="18"/>
  <c r="W170" i="18" s="1"/>
  <c r="H171" i="18" l="1"/>
  <c r="X170" i="18"/>
  <c r="Y170" i="18"/>
  <c r="I171" i="18" l="1"/>
  <c r="M171" i="18"/>
  <c r="L171" i="18"/>
  <c r="O171" i="18"/>
  <c r="P171" i="18" s="1"/>
  <c r="J171" i="18"/>
  <c r="K171" i="18" s="1"/>
  <c r="N171" i="18" l="1"/>
  <c r="Q171" i="18" s="1"/>
  <c r="R171" i="18" s="1"/>
  <c r="S171" i="18" s="1"/>
  <c r="T171" i="18" l="1"/>
  <c r="G172" i="18"/>
  <c r="U172" i="18" s="1"/>
  <c r="V171" i="18"/>
  <c r="W171" i="18" s="1"/>
  <c r="H172" i="18" l="1"/>
  <c r="X171" i="18"/>
  <c r="Y171" i="18"/>
  <c r="I172" i="18" l="1"/>
  <c r="L172" i="18"/>
  <c r="M172" i="18"/>
  <c r="O172" i="18"/>
  <c r="J172" i="18"/>
  <c r="K172" i="18" s="1"/>
  <c r="N172" i="18" l="1"/>
  <c r="P172" i="18"/>
  <c r="Q172" i="18" s="1"/>
  <c r="R172" i="18" l="1"/>
  <c r="S172" i="18" s="1"/>
  <c r="T172" i="18" l="1"/>
  <c r="G173" i="18"/>
  <c r="U173" i="18" s="1"/>
  <c r="V172" i="18"/>
  <c r="W172" i="18" s="1"/>
  <c r="H173" i="18" l="1"/>
  <c r="Y172" i="18"/>
  <c r="X172" i="18"/>
  <c r="L173" i="18" l="1"/>
  <c r="I173" i="18"/>
  <c r="M173" i="18"/>
  <c r="J173" i="18"/>
  <c r="K173" i="18" s="1"/>
  <c r="O173" i="18"/>
  <c r="P173" i="18" l="1"/>
  <c r="N173" i="18"/>
  <c r="Q173" i="18" l="1"/>
  <c r="R173" i="18" l="1"/>
  <c r="S173" i="18" s="1"/>
  <c r="T173" i="18" l="1"/>
  <c r="G174" i="18"/>
  <c r="U174" i="18" s="1"/>
  <c r="V173" i="18"/>
  <c r="W173" i="18" s="1"/>
  <c r="H174" i="18" l="1"/>
  <c r="Y173" i="18"/>
  <c r="X173" i="18"/>
  <c r="J174" i="18" l="1"/>
  <c r="L174" i="18"/>
  <c r="M174" i="18"/>
  <c r="I174" i="18"/>
  <c r="O174" i="18"/>
  <c r="N174" i="18" l="1"/>
  <c r="K174" i="18"/>
  <c r="P174" i="18" s="1"/>
  <c r="Q174" i="18" s="1"/>
  <c r="R174" i="18" l="1"/>
  <c r="S174" i="18" s="1"/>
  <c r="T174" i="18" l="1"/>
  <c r="G175" i="18"/>
  <c r="U175" i="18" s="1"/>
  <c r="V174" i="18"/>
  <c r="W174" i="18" s="1"/>
  <c r="H175" i="18" l="1"/>
  <c r="X174" i="18"/>
  <c r="Y174" i="18"/>
  <c r="I175" i="18" l="1"/>
  <c r="M175" i="18"/>
  <c r="J175" i="18"/>
  <c r="K175" i="18" s="1"/>
  <c r="O175" i="18"/>
  <c r="P175" i="18" s="1"/>
  <c r="L175" i="18"/>
  <c r="N175" i="18" l="1"/>
  <c r="Q175" i="18" s="1"/>
  <c r="R175" i="18" l="1"/>
  <c r="S175" i="18" s="1"/>
  <c r="T175" i="18" l="1"/>
  <c r="G176" i="18"/>
  <c r="U176" i="18" s="1"/>
  <c r="V175" i="18"/>
  <c r="W175" i="18" s="1"/>
  <c r="H176" i="18" l="1"/>
  <c r="X175" i="18"/>
  <c r="Y175" i="18"/>
  <c r="J176" i="18" l="1"/>
  <c r="M176" i="18"/>
  <c r="I176" i="18"/>
  <c r="O176" i="18"/>
  <c r="L176" i="18"/>
  <c r="N176" i="18" l="1"/>
  <c r="K176" i="18"/>
  <c r="P176" i="18" s="1"/>
  <c r="Q176" i="18" s="1"/>
  <c r="R176" i="18" l="1"/>
  <c r="S176" i="18" s="1"/>
  <c r="T176" i="18" l="1"/>
  <c r="G177" i="18"/>
  <c r="V176" i="18"/>
  <c r="W176" i="18" s="1"/>
  <c r="U177" i="18"/>
  <c r="H177" i="18" l="1"/>
  <c r="X176" i="18"/>
  <c r="Y176" i="18"/>
  <c r="O177" i="18" l="1"/>
  <c r="M177" i="18"/>
  <c r="I177" i="18"/>
  <c r="J177" i="18"/>
  <c r="L177" i="18"/>
  <c r="K177" i="18" l="1"/>
  <c r="N177" i="18"/>
  <c r="P177" i="18"/>
  <c r="Q177" i="18" s="1"/>
  <c r="R177" i="18" l="1"/>
  <c r="S177" i="18" s="1"/>
  <c r="T177" i="18" l="1"/>
  <c r="G178" i="18"/>
  <c r="U178" i="18" s="1"/>
  <c r="V177" i="18"/>
  <c r="W177" i="18" s="1"/>
  <c r="H178" i="18" l="1"/>
  <c r="Y177" i="18"/>
  <c r="X177" i="18"/>
  <c r="I178" i="18" l="1"/>
  <c r="O178" i="18"/>
  <c r="L178" i="18"/>
  <c r="J178" i="18"/>
  <c r="K178" i="18" s="1"/>
  <c r="M178" i="18"/>
  <c r="P178" i="18" l="1"/>
  <c r="N178" i="18"/>
  <c r="Q178" i="18" l="1"/>
  <c r="R178" i="18" l="1"/>
  <c r="S178" i="18" s="1"/>
  <c r="T178" i="18" l="1"/>
  <c r="G179" i="18"/>
  <c r="U179" i="18" s="1"/>
  <c r="V178" i="18"/>
  <c r="W178" i="18" s="1"/>
  <c r="H179" i="18" l="1"/>
  <c r="X178" i="18"/>
  <c r="Y178" i="18"/>
  <c r="M179" i="18" l="1"/>
  <c r="O179" i="18"/>
  <c r="L179" i="18"/>
  <c r="N179" i="18" s="1"/>
  <c r="I179" i="18"/>
  <c r="J179" i="18"/>
  <c r="K179" i="18" l="1"/>
  <c r="P179" i="18" s="1"/>
  <c r="Q179" i="18" s="1"/>
  <c r="R179" i="18" l="1"/>
  <c r="S179" i="18" s="1"/>
  <c r="T179" i="18" l="1"/>
  <c r="G180" i="18"/>
  <c r="U180" i="18" s="1"/>
  <c r="V179" i="18"/>
  <c r="W179" i="18" s="1"/>
  <c r="H180" i="18" l="1"/>
  <c r="X179" i="18"/>
  <c r="Y179" i="18"/>
  <c r="I180" i="18" l="1"/>
  <c r="L180" i="18"/>
  <c r="M180" i="18"/>
  <c r="O180" i="18"/>
  <c r="P180" i="18" s="1"/>
  <c r="J180" i="18"/>
  <c r="K180" i="18" s="1"/>
  <c r="N180" i="18" l="1"/>
  <c r="Q180" i="18"/>
  <c r="R180" i="18" l="1"/>
  <c r="S180" i="18" s="1"/>
  <c r="T180" i="18" l="1"/>
  <c r="G181" i="18"/>
  <c r="U181" i="18" s="1"/>
  <c r="V180" i="18"/>
  <c r="W180" i="18" s="1"/>
  <c r="H181" i="18" l="1"/>
  <c r="Y180" i="18"/>
  <c r="X180" i="18"/>
  <c r="O181" i="18" l="1"/>
  <c r="L181" i="18"/>
  <c r="I181" i="18"/>
  <c r="J181" i="18"/>
  <c r="K181" i="18" s="1"/>
  <c r="M181" i="18"/>
  <c r="N181" i="18" l="1"/>
  <c r="P181" i="18"/>
  <c r="Q181" i="18" l="1"/>
  <c r="R181" i="18" l="1"/>
  <c r="S181" i="18" s="1"/>
  <c r="T181" i="18" l="1"/>
  <c r="G182" i="18"/>
  <c r="V181" i="18"/>
  <c r="W181" i="18" s="1"/>
  <c r="U182" i="18" l="1"/>
  <c r="H182" i="18"/>
  <c r="Y181" i="18"/>
  <c r="X181" i="18"/>
  <c r="J182" i="18" l="1"/>
  <c r="L182" i="18"/>
  <c r="M182" i="18"/>
  <c r="I182" i="18"/>
  <c r="O182" i="18"/>
  <c r="N182" i="18" l="1"/>
  <c r="K182" i="18"/>
  <c r="P182" i="18" s="1"/>
  <c r="Q182" i="18" s="1"/>
  <c r="R182" i="18" l="1"/>
  <c r="S182" i="18" s="1"/>
  <c r="T182" i="18" l="1"/>
  <c r="G183" i="18"/>
  <c r="U183" i="18" s="1"/>
  <c r="V182" i="18"/>
  <c r="W182" i="18" s="1"/>
  <c r="H183" i="18" l="1"/>
  <c r="X182" i="18"/>
  <c r="Y182" i="18"/>
  <c r="M183" i="18" l="1"/>
  <c r="O183" i="18"/>
  <c r="L183" i="18"/>
  <c r="N183" i="18" s="1"/>
  <c r="I183" i="18"/>
  <c r="J183" i="18"/>
  <c r="K183" i="18" l="1"/>
  <c r="P183" i="18" s="1"/>
  <c r="Q183" i="18" s="1"/>
  <c r="R183" i="18" l="1"/>
  <c r="S183" i="18" s="1"/>
  <c r="T183" i="18" l="1"/>
  <c r="G184" i="18"/>
  <c r="U184" i="18" s="1"/>
  <c r="V183" i="18"/>
  <c r="W183" i="18" s="1"/>
  <c r="H184" i="18" l="1"/>
  <c r="X183" i="18"/>
  <c r="Y183" i="18"/>
  <c r="I184" i="18" l="1"/>
  <c r="L184" i="18"/>
  <c r="M184" i="18"/>
  <c r="J184" i="18"/>
  <c r="K184" i="18" s="1"/>
  <c r="O184" i="18"/>
  <c r="N184" i="18" l="1"/>
  <c r="P184" i="18"/>
  <c r="Q184" i="18" s="1"/>
  <c r="R184" i="18" l="1"/>
  <c r="S184" i="18" s="1"/>
  <c r="T184" i="18" l="1"/>
  <c r="G185" i="18"/>
  <c r="U185" i="18" s="1"/>
  <c r="V184" i="18"/>
  <c r="W184" i="18" s="1"/>
  <c r="H185" i="18" l="1"/>
  <c r="Y184" i="18"/>
  <c r="X184" i="18"/>
  <c r="O185" i="18" l="1"/>
  <c r="L185" i="18"/>
  <c r="I185" i="18"/>
  <c r="J185" i="18"/>
  <c r="K185" i="18" s="1"/>
  <c r="P185" i="18" s="1"/>
  <c r="M185" i="18"/>
  <c r="N185" i="18" l="1"/>
  <c r="Q185" i="18" s="1"/>
  <c r="R185" i="18" l="1"/>
  <c r="S185" i="18" s="1"/>
  <c r="T185" i="18" l="1"/>
  <c r="G186" i="18"/>
  <c r="U186" i="18" s="1"/>
  <c r="V185" i="18"/>
  <c r="W185" i="18" s="1"/>
  <c r="H186" i="18" l="1"/>
  <c r="X185" i="18"/>
  <c r="Y185" i="18"/>
  <c r="J186" i="18" l="1"/>
  <c r="L186" i="18"/>
  <c r="M186" i="18"/>
  <c r="I186" i="18"/>
  <c r="O186" i="18"/>
  <c r="N186" i="18" l="1"/>
  <c r="K186" i="18"/>
  <c r="P186" i="18" s="1"/>
  <c r="Q186" i="18" s="1"/>
  <c r="R186" i="18" l="1"/>
  <c r="S186" i="18" s="1"/>
  <c r="T186" i="18" l="1"/>
  <c r="G187" i="18"/>
  <c r="U187" i="18" s="1"/>
  <c r="V186" i="18"/>
  <c r="W186" i="18" s="1"/>
  <c r="H187" i="18" l="1"/>
  <c r="X186" i="18"/>
  <c r="Y186" i="18"/>
  <c r="M187" i="18" l="1"/>
  <c r="I187" i="18"/>
  <c r="O187" i="18"/>
  <c r="L187" i="18"/>
  <c r="N187" i="18" s="1"/>
  <c r="J187" i="18"/>
  <c r="K187" i="18" l="1"/>
  <c r="P187" i="18" s="1"/>
  <c r="Q187" i="18" s="1"/>
  <c r="R187" i="18" l="1"/>
  <c r="S187" i="18" s="1"/>
  <c r="T187" i="18" l="1"/>
  <c r="G188" i="18"/>
  <c r="U188" i="18" s="1"/>
  <c r="V187" i="18"/>
  <c r="W187" i="18" s="1"/>
  <c r="H188" i="18" l="1"/>
  <c r="X187" i="18"/>
  <c r="Y187" i="18"/>
  <c r="O188" i="18" l="1"/>
  <c r="L188" i="18"/>
  <c r="I188" i="18"/>
  <c r="M188" i="18"/>
  <c r="J188" i="18"/>
  <c r="N188" i="18" l="1"/>
  <c r="K188" i="18"/>
  <c r="P188" i="18" s="1"/>
  <c r="Q188" i="18" s="1"/>
  <c r="R188" i="18" l="1"/>
  <c r="S188" i="18" s="1"/>
  <c r="T188" i="18" l="1"/>
  <c r="G189" i="18"/>
  <c r="U189" i="18" s="1"/>
  <c r="V188" i="18"/>
  <c r="W188" i="18" s="1"/>
  <c r="H189" i="18" l="1"/>
  <c r="X188" i="18"/>
  <c r="Y188" i="18"/>
  <c r="L189" i="18" l="1"/>
  <c r="J189" i="18"/>
  <c r="I189" i="18"/>
  <c r="M189" i="18"/>
  <c r="O189" i="18"/>
  <c r="K189" i="18" l="1"/>
  <c r="P189" i="18"/>
  <c r="N189" i="18"/>
  <c r="Q189" i="18" l="1"/>
  <c r="R189" i="18"/>
  <c r="S189" i="18" s="1"/>
  <c r="T189" i="18" l="1"/>
  <c r="G190" i="18"/>
  <c r="U190" i="18" s="1"/>
  <c r="V189" i="18"/>
  <c r="W189" i="18" s="1"/>
  <c r="H190" i="18" l="1"/>
  <c r="Y189" i="18"/>
  <c r="X189" i="18"/>
  <c r="L190" i="18" l="1"/>
  <c r="O190" i="18"/>
  <c r="M190" i="18"/>
  <c r="J190" i="18"/>
  <c r="K190" i="18" s="1"/>
  <c r="I190" i="18"/>
  <c r="P190" i="18" l="1"/>
  <c r="N190" i="18"/>
  <c r="Q190" i="18" l="1"/>
  <c r="R190" i="18" l="1"/>
  <c r="S190" i="18" s="1"/>
  <c r="T190" i="18" l="1"/>
  <c r="G191" i="18"/>
  <c r="U191" i="18" s="1"/>
  <c r="V190" i="18"/>
  <c r="W190" i="18" s="1"/>
  <c r="H191" i="18" l="1"/>
  <c r="Y190" i="18"/>
  <c r="X190" i="18"/>
  <c r="I191" i="18" l="1"/>
  <c r="L191" i="18"/>
  <c r="J191" i="18"/>
  <c r="K191" i="18" s="1"/>
  <c r="O191" i="18"/>
  <c r="P191" i="18" s="1"/>
  <c r="M191" i="18"/>
  <c r="N191" i="18" l="1"/>
  <c r="Q191" i="18" s="1"/>
  <c r="R191" i="18" l="1"/>
  <c r="S191" i="18" s="1"/>
  <c r="T191" i="18" l="1"/>
  <c r="G192" i="18"/>
  <c r="U192" i="18" s="1"/>
  <c r="V191" i="18"/>
  <c r="W191" i="18" s="1"/>
  <c r="H192" i="18" l="1"/>
  <c r="Y191" i="18"/>
  <c r="X191" i="18"/>
  <c r="J192" i="18" l="1"/>
  <c r="I192" i="18"/>
  <c r="L192" i="18"/>
  <c r="M192" i="18"/>
  <c r="O192" i="18"/>
  <c r="N192" i="18" l="1"/>
  <c r="K192" i="18"/>
  <c r="P192" i="18" s="1"/>
  <c r="Q192" i="18" s="1"/>
  <c r="R192" i="18" l="1"/>
  <c r="S192" i="18" s="1"/>
  <c r="T192" i="18" l="1"/>
  <c r="G193" i="18"/>
  <c r="U193" i="18" s="1"/>
  <c r="V192" i="18"/>
  <c r="W192" i="18" s="1"/>
  <c r="H193" i="18" l="1"/>
  <c r="Y192" i="18"/>
  <c r="X192" i="18"/>
  <c r="O193" i="18" l="1"/>
  <c r="I193" i="18"/>
  <c r="L193" i="18"/>
  <c r="M193" i="18"/>
  <c r="J193" i="18"/>
  <c r="K193" i="18" l="1"/>
  <c r="N193" i="18"/>
  <c r="P193" i="18"/>
  <c r="Q193" i="18" s="1"/>
  <c r="R193" i="18" l="1"/>
  <c r="S193" i="18" s="1"/>
  <c r="T193" i="18" l="1"/>
  <c r="G194" i="18"/>
  <c r="U194" i="18" s="1"/>
  <c r="V193" i="18"/>
  <c r="W193" i="18" s="1"/>
  <c r="H194" i="18" l="1"/>
  <c r="X193" i="18"/>
  <c r="Y193" i="18"/>
  <c r="I194" i="18" l="1"/>
  <c r="L194" i="18"/>
  <c r="O194" i="18"/>
  <c r="P194" i="18" s="1"/>
  <c r="M194" i="18"/>
  <c r="J194" i="18"/>
  <c r="K194" i="18" s="1"/>
  <c r="N194" i="18" l="1"/>
  <c r="Q194" i="18" s="1"/>
  <c r="R194" i="18" l="1"/>
  <c r="S194" i="18" s="1"/>
  <c r="T194" i="18" l="1"/>
  <c r="G195" i="18"/>
  <c r="U195" i="18" s="1"/>
  <c r="V194" i="18"/>
  <c r="W194" i="18" s="1"/>
  <c r="H195" i="18" l="1"/>
  <c r="X194" i="18"/>
  <c r="Y194" i="18"/>
  <c r="I195" i="18" l="1"/>
  <c r="O195" i="18"/>
  <c r="L195" i="18"/>
  <c r="J195" i="18"/>
  <c r="K195" i="18" s="1"/>
  <c r="M195" i="18"/>
  <c r="N195" i="18" l="1"/>
  <c r="P195" i="18"/>
  <c r="Q195" i="18" s="1"/>
  <c r="R195" i="18" l="1"/>
  <c r="S195" i="18" s="1"/>
  <c r="T195" i="18" l="1"/>
  <c r="G196" i="18"/>
  <c r="U196" i="18" s="1"/>
  <c r="V195" i="18"/>
  <c r="W195" i="18" s="1"/>
  <c r="H196" i="18" l="1"/>
  <c r="X195" i="18"/>
  <c r="Y195" i="18"/>
  <c r="M196" i="18" l="1"/>
  <c r="I196" i="18"/>
  <c r="O196" i="18"/>
  <c r="L196" i="18"/>
  <c r="N196" i="18" s="1"/>
  <c r="J196" i="18"/>
  <c r="K196" i="18" l="1"/>
  <c r="P196" i="18" s="1"/>
  <c r="Q196" i="18" s="1"/>
  <c r="R196" i="18" l="1"/>
  <c r="S196" i="18" s="1"/>
  <c r="T196" i="18" l="1"/>
  <c r="G197" i="18"/>
  <c r="U197" i="18" s="1"/>
  <c r="V196" i="18"/>
  <c r="W196" i="18" s="1"/>
  <c r="H197" i="18" l="1"/>
  <c r="Y196" i="18"/>
  <c r="X196" i="18"/>
  <c r="L197" i="18" l="1"/>
  <c r="M197" i="18"/>
  <c r="I197" i="18"/>
  <c r="J197" i="18"/>
  <c r="K197" i="18" s="1"/>
  <c r="O197" i="18"/>
  <c r="P197" i="18" l="1"/>
  <c r="N197" i="18"/>
  <c r="Q197" i="18" s="1"/>
  <c r="R197" i="18" l="1"/>
  <c r="S197" i="18" s="1"/>
  <c r="T197" i="18" l="1"/>
  <c r="G198" i="18"/>
  <c r="U198" i="18" s="1"/>
  <c r="V197" i="18"/>
  <c r="W197" i="18" s="1"/>
  <c r="H198" i="18" l="1"/>
  <c r="X197" i="18"/>
  <c r="Y197" i="18"/>
  <c r="M198" i="18" l="1"/>
  <c r="I198" i="18"/>
  <c r="O198" i="18"/>
  <c r="L198" i="18"/>
  <c r="N198" i="18" s="1"/>
  <c r="J198" i="18"/>
  <c r="K198" i="18" l="1"/>
  <c r="P198" i="18" s="1"/>
  <c r="Q198" i="18" s="1"/>
  <c r="R198" i="18" l="1"/>
  <c r="S198" i="18" s="1"/>
  <c r="T198" i="18" l="1"/>
  <c r="G199" i="18"/>
  <c r="U199" i="18" s="1"/>
  <c r="V198" i="18"/>
  <c r="W198" i="18" s="1"/>
  <c r="H199" i="18" l="1"/>
  <c r="X198" i="18"/>
  <c r="Y198" i="18"/>
  <c r="J199" i="18" l="1"/>
  <c r="O199" i="18"/>
  <c r="M199" i="18"/>
  <c r="L199" i="18"/>
  <c r="N199" i="18" s="1"/>
  <c r="I199" i="18"/>
  <c r="K199" i="18" l="1"/>
  <c r="P199" i="18" s="1"/>
  <c r="Q199" i="18" s="1"/>
  <c r="R199" i="18" l="1"/>
  <c r="S199" i="18" s="1"/>
  <c r="T199" i="18" l="1"/>
  <c r="G200" i="18"/>
  <c r="U200" i="18" s="1"/>
  <c r="V199" i="18"/>
  <c r="W199" i="18" s="1"/>
  <c r="H200" i="18" l="1"/>
  <c r="X199" i="18"/>
  <c r="Y199" i="18"/>
  <c r="M200" i="18" l="1"/>
  <c r="L200" i="18"/>
  <c r="I200" i="18"/>
  <c r="O200" i="18"/>
  <c r="J200" i="18"/>
  <c r="N200" i="18" l="1"/>
  <c r="K200" i="18"/>
  <c r="P200" i="18" s="1"/>
  <c r="Q200" i="18" s="1"/>
  <c r="R200" i="18" l="1"/>
  <c r="S200" i="18" s="1"/>
  <c r="T200" i="18" l="1"/>
  <c r="G201" i="18"/>
  <c r="U201" i="18" s="1"/>
  <c r="V200" i="18"/>
  <c r="W200" i="18" s="1"/>
  <c r="H201" i="18" l="1"/>
  <c r="Y200" i="18"/>
  <c r="X200" i="18"/>
  <c r="L201" i="18" l="1"/>
  <c r="M201" i="18"/>
  <c r="I201" i="18"/>
  <c r="O201" i="18"/>
  <c r="J201" i="18"/>
  <c r="K201" i="18" l="1"/>
  <c r="P201" i="18" s="1"/>
  <c r="N201" i="18"/>
  <c r="Q201" i="18" l="1"/>
  <c r="R201" i="18" l="1"/>
  <c r="S201" i="18" s="1"/>
  <c r="T201" i="18" l="1"/>
  <c r="G202" i="18"/>
  <c r="U202" i="18" s="1"/>
  <c r="V201" i="18"/>
  <c r="W201" i="18" s="1"/>
  <c r="H202" i="18" l="1"/>
  <c r="X201" i="18"/>
  <c r="Y201" i="18"/>
  <c r="M202" i="18" l="1"/>
  <c r="I202" i="18"/>
  <c r="O202" i="18"/>
  <c r="L202" i="18"/>
  <c r="N202" i="18" s="1"/>
  <c r="J202" i="18"/>
  <c r="K202" i="18" l="1"/>
  <c r="P202" i="18" s="1"/>
  <c r="Q202" i="18" s="1"/>
  <c r="R202" i="18" l="1"/>
  <c r="S202" i="18" s="1"/>
  <c r="T202" i="18" l="1"/>
  <c r="G203" i="18"/>
  <c r="U203" i="18" s="1"/>
  <c r="V202" i="18"/>
  <c r="W202" i="18" s="1"/>
  <c r="H203" i="18" l="1"/>
  <c r="X202" i="18"/>
  <c r="Y202" i="18"/>
  <c r="I203" i="18" l="1"/>
  <c r="M203" i="18"/>
  <c r="L203" i="18"/>
  <c r="J203" i="18"/>
  <c r="K203" i="18" s="1"/>
  <c r="O203" i="18"/>
  <c r="N203" i="18" l="1"/>
  <c r="P203" i="18"/>
  <c r="Q203" i="18" s="1"/>
  <c r="R203" i="18" l="1"/>
  <c r="S203" i="18" s="1"/>
  <c r="T203" i="18" l="1"/>
  <c r="G204" i="18"/>
  <c r="U204" i="18" s="1"/>
  <c r="V203" i="18"/>
  <c r="W203" i="18" s="1"/>
  <c r="H204" i="18" l="1"/>
  <c r="X203" i="18"/>
  <c r="Y203" i="18"/>
  <c r="I204" i="18" l="1"/>
  <c r="O204" i="18"/>
  <c r="P204" i="18" s="1"/>
  <c r="L204" i="18"/>
  <c r="M204" i="18"/>
  <c r="J204" i="18"/>
  <c r="K204" i="18" s="1"/>
  <c r="N204" i="18" l="1"/>
  <c r="Q204" i="18"/>
  <c r="R204" i="18" l="1"/>
  <c r="S204" i="18" s="1"/>
  <c r="T204" i="18" l="1"/>
  <c r="G205" i="18"/>
  <c r="U205" i="18" s="1"/>
  <c r="V204" i="18"/>
  <c r="W204" i="18" s="1"/>
  <c r="H205" i="18" l="1"/>
  <c r="X204" i="18"/>
  <c r="Y204" i="18"/>
  <c r="I205" i="18" l="1"/>
  <c r="O205" i="18"/>
  <c r="L205" i="18"/>
  <c r="M205" i="18"/>
  <c r="J205" i="18"/>
  <c r="K205" i="18" s="1"/>
  <c r="P205" i="18" l="1"/>
  <c r="N205" i="18"/>
  <c r="Q205" i="18" l="1"/>
  <c r="R205" i="18"/>
  <c r="S205" i="18" s="1"/>
  <c r="T205" i="18" l="1"/>
  <c r="G206" i="18"/>
  <c r="U206" i="18" s="1"/>
  <c r="V205" i="18"/>
  <c r="W205" i="18" s="1"/>
  <c r="H206" i="18" l="1"/>
  <c r="X205" i="18"/>
  <c r="Y205" i="18"/>
  <c r="L206" i="18" l="1"/>
  <c r="M206" i="18"/>
  <c r="O206" i="18"/>
  <c r="I206" i="18"/>
  <c r="J206" i="18"/>
  <c r="K206" i="18" l="1"/>
  <c r="P206" i="18" s="1"/>
  <c r="N206" i="18"/>
  <c r="Q206" i="18" l="1"/>
  <c r="R206" i="18" l="1"/>
  <c r="S206" i="18" s="1"/>
  <c r="T206" i="18" l="1"/>
  <c r="G207" i="18"/>
  <c r="U207" i="18" s="1"/>
  <c r="V206" i="18"/>
  <c r="W206" i="18" s="1"/>
  <c r="H207" i="18" l="1"/>
  <c r="X206" i="18"/>
  <c r="Y206" i="18"/>
  <c r="M207" i="18" l="1"/>
  <c r="O207" i="18"/>
  <c r="I207" i="18"/>
  <c r="L207" i="18"/>
  <c r="N207" i="18" s="1"/>
  <c r="J207" i="18"/>
  <c r="K207" i="18" l="1"/>
  <c r="P207" i="18" s="1"/>
  <c r="Q207" i="18" s="1"/>
  <c r="R207" i="18" l="1"/>
  <c r="S207" i="18" s="1"/>
  <c r="T207" i="18" l="1"/>
  <c r="G208" i="18"/>
  <c r="U208" i="18" s="1"/>
  <c r="V207" i="18"/>
  <c r="W207" i="18" s="1"/>
  <c r="H208" i="18" l="1"/>
  <c r="X207" i="18"/>
  <c r="Y207" i="18"/>
  <c r="I208" i="18" l="1"/>
  <c r="L208" i="18"/>
  <c r="M208" i="18"/>
  <c r="O208" i="18"/>
  <c r="P208" i="18" s="1"/>
  <c r="J208" i="18"/>
  <c r="K208" i="18" s="1"/>
  <c r="N208" i="18" l="1"/>
  <c r="Q208" i="18" s="1"/>
  <c r="R208" i="18" l="1"/>
  <c r="S208" i="18" s="1"/>
  <c r="T208" i="18" l="1"/>
  <c r="G209" i="18"/>
  <c r="U209" i="18" s="1"/>
  <c r="V208" i="18"/>
  <c r="W208" i="18" s="1"/>
  <c r="H209" i="18" l="1"/>
  <c r="Y208" i="18"/>
  <c r="X208" i="18"/>
  <c r="L209" i="18" l="1"/>
  <c r="I209" i="18"/>
  <c r="M209" i="18"/>
  <c r="O209" i="18"/>
  <c r="J209" i="18"/>
  <c r="K209" i="18" l="1"/>
  <c r="P209" i="18" s="1"/>
  <c r="N209" i="18"/>
  <c r="Q209" i="18" l="1"/>
  <c r="R209" i="18"/>
  <c r="S209" i="18" s="1"/>
  <c r="T209" i="18" l="1"/>
  <c r="G210" i="18"/>
  <c r="U210" i="18" s="1"/>
  <c r="V209" i="18"/>
  <c r="W209" i="18" s="1"/>
  <c r="H210" i="18" l="1"/>
  <c r="Y209" i="18"/>
  <c r="X209" i="18"/>
  <c r="M210" i="18" l="1"/>
  <c r="I210" i="18"/>
  <c r="O210" i="18"/>
  <c r="L210" i="18"/>
  <c r="N210" i="18" s="1"/>
  <c r="J210" i="18"/>
  <c r="K210" i="18" l="1"/>
  <c r="P210" i="18" s="1"/>
  <c r="Q210" i="18" s="1"/>
  <c r="R210" i="18" l="1"/>
  <c r="S210" i="18" s="1"/>
  <c r="T210" i="18" l="1"/>
  <c r="G211" i="18"/>
  <c r="U211" i="18" s="1"/>
  <c r="V210" i="18"/>
  <c r="W210" i="18" s="1"/>
  <c r="H211" i="18" l="1"/>
  <c r="Y210" i="18"/>
  <c r="X210" i="18"/>
  <c r="M211" i="18" l="1"/>
  <c r="L211" i="18"/>
  <c r="J211" i="18"/>
  <c r="K211" i="18" s="1"/>
  <c r="O211" i="18"/>
  <c r="P211" i="18" s="1"/>
  <c r="I211" i="18"/>
  <c r="N211" i="18" l="1"/>
  <c r="Q211" i="18" s="1"/>
  <c r="R211" i="18" l="1"/>
  <c r="S211" i="18" s="1"/>
  <c r="T211" i="18" l="1"/>
  <c r="G212" i="18"/>
  <c r="U212" i="18" s="1"/>
  <c r="V211" i="18"/>
  <c r="W211" i="18" s="1"/>
  <c r="H212" i="18" l="1"/>
  <c r="X211" i="18"/>
  <c r="Y211" i="18"/>
  <c r="O212" i="18" l="1"/>
  <c r="M212" i="18"/>
  <c r="L212" i="18"/>
  <c r="I212" i="18"/>
  <c r="J212" i="18"/>
  <c r="N212" i="18" l="1"/>
  <c r="K212" i="18"/>
  <c r="P212" i="18"/>
  <c r="Q212" i="18" s="1"/>
  <c r="R212" i="18" l="1"/>
  <c r="S212" i="18" s="1"/>
  <c r="T212" i="18" l="1"/>
  <c r="G213" i="18"/>
  <c r="U213" i="18" s="1"/>
  <c r="V212" i="18"/>
  <c r="W212" i="18" s="1"/>
  <c r="H213" i="18" l="1"/>
  <c r="X212" i="18"/>
  <c r="Y212" i="18"/>
  <c r="O213" i="18" l="1"/>
  <c r="J213" i="18"/>
  <c r="M213" i="18"/>
  <c r="I213" i="18"/>
  <c r="L213" i="18"/>
  <c r="K213" i="18" l="1"/>
  <c r="P213" i="18" s="1"/>
  <c r="N213" i="18"/>
  <c r="Q213" i="18" l="1"/>
  <c r="R213" i="18" l="1"/>
  <c r="S213" i="18" s="1"/>
  <c r="T213" i="18" l="1"/>
  <c r="G214" i="18"/>
  <c r="U214" i="18" s="1"/>
  <c r="V213" i="18"/>
  <c r="W213" i="18" s="1"/>
  <c r="H214" i="18" l="1"/>
  <c r="X213" i="18"/>
  <c r="Y213" i="18"/>
  <c r="I214" i="18" l="1"/>
  <c r="M214" i="18"/>
  <c r="O214" i="18"/>
  <c r="J214" i="18"/>
  <c r="K214" i="18" s="1"/>
  <c r="L214" i="18"/>
  <c r="P214" i="18" l="1"/>
  <c r="N214" i="18"/>
  <c r="Q214" i="18" l="1"/>
  <c r="R214" i="18" l="1"/>
  <c r="S214" i="18" s="1"/>
  <c r="T214" i="18" l="1"/>
  <c r="G215" i="18"/>
  <c r="U215" i="18" s="1"/>
  <c r="V214" i="18"/>
  <c r="W214" i="18" s="1"/>
  <c r="H215" i="18" l="1"/>
  <c r="Y214" i="18"/>
  <c r="X214" i="18"/>
  <c r="I215" i="18" l="1"/>
  <c r="L215" i="18"/>
  <c r="J215" i="18"/>
  <c r="K215" i="18" s="1"/>
  <c r="P215" i="18" s="1"/>
  <c r="M215" i="18"/>
  <c r="O215" i="18"/>
  <c r="N215" i="18" l="1"/>
  <c r="Q215" i="18" s="1"/>
  <c r="R215" i="18" l="1"/>
  <c r="S215" i="18" s="1"/>
  <c r="T215" i="18" l="1"/>
  <c r="G216" i="18"/>
  <c r="U216" i="18" s="1"/>
  <c r="V215" i="18"/>
  <c r="W215" i="18" s="1"/>
  <c r="H216" i="18" l="1"/>
  <c r="Y215" i="18"/>
  <c r="X215" i="18"/>
  <c r="J216" i="18" l="1"/>
  <c r="I216" i="18"/>
  <c r="L216" i="18"/>
  <c r="M216" i="18"/>
  <c r="O216" i="18"/>
  <c r="N216" i="18" l="1"/>
  <c r="K216" i="18"/>
  <c r="P216" i="18" s="1"/>
  <c r="Q216" i="18" s="1"/>
  <c r="R216" i="18" l="1"/>
  <c r="S216" i="18" s="1"/>
  <c r="T216" i="18" l="1"/>
  <c r="G217" i="18"/>
  <c r="U217" i="18" s="1"/>
  <c r="V216" i="18"/>
  <c r="W216" i="18" s="1"/>
  <c r="H217" i="18" l="1"/>
  <c r="Y216" i="18"/>
  <c r="X216" i="18"/>
  <c r="O217" i="18" l="1"/>
  <c r="J217" i="18"/>
  <c r="M217" i="18"/>
  <c r="I217" i="18"/>
  <c r="L217" i="18"/>
  <c r="K217" i="18" l="1"/>
  <c r="P217" i="18" s="1"/>
  <c r="N217" i="18"/>
  <c r="Q217" i="18" l="1"/>
  <c r="R217" i="18" l="1"/>
  <c r="S217" i="18" s="1"/>
  <c r="T217" i="18" l="1"/>
  <c r="G218" i="18"/>
  <c r="U218" i="18" s="1"/>
  <c r="V217" i="18"/>
  <c r="W217" i="18" s="1"/>
  <c r="H218" i="18" l="1"/>
  <c r="X217" i="18"/>
  <c r="Y217" i="18"/>
  <c r="J218" i="18" l="1"/>
  <c r="O218" i="18"/>
  <c r="I218" i="18"/>
  <c r="L218" i="18"/>
  <c r="N218" i="18" s="1"/>
  <c r="M218" i="18"/>
  <c r="K218" i="18" l="1"/>
  <c r="P218" i="18" s="1"/>
  <c r="Q218" i="18" s="1"/>
  <c r="R218" i="18" l="1"/>
  <c r="S218" i="18" s="1"/>
  <c r="T218" i="18" l="1"/>
  <c r="G219" i="18"/>
  <c r="U219" i="18" s="1"/>
  <c r="V218" i="18"/>
  <c r="W218" i="18" s="1"/>
  <c r="H219" i="18" l="1"/>
  <c r="X218" i="18"/>
  <c r="Y218" i="18"/>
  <c r="L219" i="18" l="1"/>
  <c r="O219" i="18"/>
  <c r="I219" i="18"/>
  <c r="J219" i="18"/>
  <c r="K219" i="18" s="1"/>
  <c r="M219" i="18"/>
  <c r="P219" i="18" l="1"/>
  <c r="N219" i="18"/>
  <c r="Q219" i="18" s="1"/>
  <c r="R219" i="18" l="1"/>
  <c r="S219" i="18" s="1"/>
  <c r="T219" i="18" l="1"/>
  <c r="G220" i="18"/>
  <c r="U220" i="18" s="1"/>
  <c r="V219" i="18"/>
  <c r="W219" i="18" s="1"/>
  <c r="H220" i="18" l="1"/>
  <c r="X219" i="18"/>
  <c r="Y219" i="18"/>
  <c r="I220" i="18" l="1"/>
  <c r="L220" i="18"/>
  <c r="J220" i="18"/>
  <c r="K220" i="18" s="1"/>
  <c r="P220" i="18" s="1"/>
  <c r="M220" i="18"/>
  <c r="O220" i="18"/>
  <c r="N220" i="18" l="1"/>
  <c r="Q220" i="18" s="1"/>
  <c r="R220" i="18" l="1"/>
  <c r="S220" i="18" s="1"/>
  <c r="T220" i="18" l="1"/>
  <c r="G221" i="18"/>
  <c r="U221" i="18" s="1"/>
  <c r="V220" i="18"/>
  <c r="W220" i="18" s="1"/>
  <c r="H221" i="18" l="1"/>
  <c r="X220" i="18"/>
  <c r="Y220" i="18"/>
  <c r="O221" i="18" l="1"/>
  <c r="J221" i="18"/>
  <c r="M221" i="18"/>
  <c r="L221" i="18"/>
  <c r="I221" i="18"/>
  <c r="N221" i="18" l="1"/>
  <c r="K221" i="18"/>
  <c r="P221" i="18"/>
  <c r="Q221" i="18" s="1"/>
  <c r="R221" i="18" l="1"/>
  <c r="S221" i="18" s="1"/>
  <c r="T221" i="18" l="1"/>
  <c r="G222" i="18"/>
  <c r="U222" i="18" s="1"/>
  <c r="V221" i="18"/>
  <c r="W221" i="18" s="1"/>
  <c r="H222" i="18" l="1"/>
  <c r="X221" i="18"/>
  <c r="Y221" i="18"/>
  <c r="M222" i="18" l="1"/>
  <c r="I222" i="18"/>
  <c r="L222" i="18"/>
  <c r="J222" i="18"/>
  <c r="K222" i="18" s="1"/>
  <c r="O222" i="18"/>
  <c r="N222" i="18" l="1"/>
  <c r="P222" i="18"/>
  <c r="Q222" i="18" s="1"/>
  <c r="R222" i="18" l="1"/>
  <c r="S222" i="18" s="1"/>
  <c r="T222" i="18" l="1"/>
  <c r="G223" i="18"/>
  <c r="U223" i="18" s="1"/>
  <c r="V222" i="18"/>
  <c r="W222" i="18" s="1"/>
  <c r="H223" i="18" l="1"/>
  <c r="X222" i="18"/>
  <c r="Y222" i="18"/>
  <c r="J223" i="18" l="1"/>
  <c r="I223" i="18"/>
  <c r="L223" i="18"/>
  <c r="N223" i="18" s="1"/>
  <c r="O223" i="18"/>
  <c r="M223" i="18"/>
  <c r="K223" i="18" l="1"/>
  <c r="P223" i="18" s="1"/>
  <c r="Q223" i="18" s="1"/>
  <c r="R223" i="18" l="1"/>
  <c r="S223" i="18" s="1"/>
  <c r="T223" i="18" l="1"/>
  <c r="G224" i="18"/>
  <c r="V223" i="18"/>
  <c r="W223" i="18" s="1"/>
  <c r="U224" i="18" l="1"/>
  <c r="H224" i="18"/>
  <c r="X223" i="18"/>
  <c r="Y223" i="18"/>
  <c r="I224" i="18" l="1"/>
  <c r="O224" i="18"/>
  <c r="J224" i="18"/>
  <c r="K224" i="18" s="1"/>
  <c r="P224" i="18" s="1"/>
  <c r="L224" i="18"/>
  <c r="N224" i="18" s="1"/>
  <c r="M224" i="18"/>
  <c r="Q224" i="18" l="1"/>
  <c r="R224" i="18" l="1"/>
  <c r="S224" i="18" s="1"/>
  <c r="T224" i="18" l="1"/>
  <c r="G225" i="18"/>
  <c r="U225" i="18" s="1"/>
  <c r="V224" i="18"/>
  <c r="W224" i="18" s="1"/>
  <c r="H225" i="18" l="1"/>
  <c r="X224" i="18"/>
  <c r="Y224" i="18"/>
  <c r="O225" i="18" l="1"/>
  <c r="J225" i="18"/>
  <c r="K225" i="18" s="1"/>
  <c r="P225" i="18" s="1"/>
  <c r="M225" i="18"/>
  <c r="L225" i="18"/>
  <c r="N225" i="18" s="1"/>
  <c r="I225" i="18"/>
  <c r="Q225" i="18" l="1"/>
  <c r="R225" i="18" l="1"/>
  <c r="S225" i="18" s="1"/>
  <c r="T225" i="18" l="1"/>
  <c r="G226" i="18"/>
  <c r="U226" i="18" s="1"/>
  <c r="V225" i="18"/>
  <c r="W225" i="18" s="1"/>
  <c r="H226" i="18" l="1"/>
  <c r="X225" i="18"/>
  <c r="Y225" i="18"/>
  <c r="M226" i="18" l="1"/>
  <c r="L226" i="18"/>
  <c r="J226" i="18"/>
  <c r="K226" i="18" s="1"/>
  <c r="O226" i="18"/>
  <c r="I226" i="18"/>
  <c r="P226" i="18" l="1"/>
  <c r="N226" i="18"/>
  <c r="Q226" i="18" s="1"/>
  <c r="R226" i="18" l="1"/>
  <c r="S226" i="18" s="1"/>
  <c r="T226" i="18" l="1"/>
  <c r="G227" i="18"/>
  <c r="U227" i="18" s="1"/>
  <c r="V226" i="18"/>
  <c r="W226" i="18" s="1"/>
  <c r="H227" i="18" l="1"/>
  <c r="X226" i="18"/>
  <c r="Y226" i="18"/>
  <c r="M227" i="18" l="1"/>
  <c r="O227" i="18"/>
  <c r="J227" i="18"/>
  <c r="I227" i="18"/>
  <c r="L227" i="18"/>
  <c r="K227" i="18" l="1"/>
  <c r="P227" i="18" s="1"/>
  <c r="N227" i="18"/>
  <c r="Q227" i="18" l="1"/>
  <c r="R227" i="18"/>
  <c r="S227" i="18" s="1"/>
  <c r="T227" i="18" l="1"/>
  <c r="G228" i="18"/>
  <c r="U228" i="18" s="1"/>
  <c r="V227" i="18"/>
  <c r="W227" i="18" s="1"/>
  <c r="H228" i="18" l="1"/>
  <c r="X227" i="18"/>
  <c r="Y227" i="18"/>
  <c r="M228" i="18" l="1"/>
  <c r="L228" i="18"/>
  <c r="J228" i="18"/>
  <c r="I228" i="18"/>
  <c r="O228" i="18"/>
  <c r="K228" i="18" l="1"/>
  <c r="P228" i="18" s="1"/>
  <c r="N228" i="18"/>
  <c r="Q228" i="18" s="1"/>
  <c r="R228" i="18" l="1"/>
  <c r="S228" i="18" s="1"/>
  <c r="T228" i="18" l="1"/>
  <c r="G229" i="18"/>
  <c r="U229" i="18" s="1"/>
  <c r="V228" i="18"/>
  <c r="W228" i="18" s="1"/>
  <c r="H229" i="18" l="1"/>
  <c r="Y228" i="18"/>
  <c r="X228" i="18"/>
  <c r="M229" i="18" l="1"/>
  <c r="O229" i="18"/>
  <c r="L229" i="18"/>
  <c r="N229" i="18" s="1"/>
  <c r="I229" i="18"/>
  <c r="J229" i="18"/>
  <c r="K229" i="18" l="1"/>
  <c r="P229" i="18" s="1"/>
  <c r="Q229" i="18" s="1"/>
  <c r="R229" i="18" l="1"/>
  <c r="S229" i="18" s="1"/>
  <c r="T229" i="18" l="1"/>
  <c r="G230" i="18"/>
  <c r="U230" i="18" s="1"/>
  <c r="V229" i="18"/>
  <c r="W229" i="18" s="1"/>
  <c r="H230" i="18" l="1"/>
  <c r="Y229" i="18"/>
  <c r="X229" i="18"/>
  <c r="M230" i="18" l="1"/>
  <c r="I230" i="18"/>
  <c r="O230" i="18"/>
  <c r="J230" i="18"/>
  <c r="K230" i="18" s="1"/>
  <c r="L230" i="18"/>
  <c r="P230" i="18" l="1"/>
  <c r="N230" i="18"/>
  <c r="Q230" i="18" s="1"/>
  <c r="R230" i="18" l="1"/>
  <c r="S230" i="18" s="1"/>
  <c r="T230" i="18" l="1"/>
  <c r="G231" i="18"/>
  <c r="U231" i="18" s="1"/>
  <c r="V230" i="18"/>
  <c r="W230" i="18" s="1"/>
  <c r="H231" i="18" l="1"/>
  <c r="X230" i="18"/>
  <c r="Y230" i="18"/>
  <c r="L231" i="18" l="1"/>
  <c r="M231" i="18"/>
  <c r="I231" i="18"/>
  <c r="O231" i="18"/>
  <c r="J231" i="18"/>
  <c r="K231" i="18" l="1"/>
  <c r="P231" i="18" s="1"/>
  <c r="N231" i="18"/>
  <c r="Q231" i="18" l="1"/>
  <c r="R231" i="18"/>
  <c r="S231" i="18" s="1"/>
  <c r="T231" i="18" l="1"/>
  <c r="G232" i="18"/>
  <c r="V231" i="18"/>
  <c r="W231" i="18" s="1"/>
  <c r="U232" i="18" l="1"/>
  <c r="H232" i="18"/>
  <c r="X231" i="18"/>
  <c r="Y231" i="18"/>
  <c r="M232" i="18" l="1"/>
  <c r="J232" i="18"/>
  <c r="L232" i="18"/>
  <c r="I232" i="18"/>
  <c r="O232" i="18"/>
  <c r="N232" i="18" l="1"/>
  <c r="K232" i="18"/>
  <c r="P232" i="18" s="1"/>
  <c r="Q232" i="18" s="1"/>
  <c r="R232" i="18" l="1"/>
  <c r="S232" i="18" s="1"/>
  <c r="T232" i="18" l="1"/>
  <c r="G233" i="18"/>
  <c r="U233" i="18" s="1"/>
  <c r="V232" i="18"/>
  <c r="W232" i="18" s="1"/>
  <c r="H233" i="18" l="1"/>
  <c r="Y232" i="18"/>
  <c r="X232" i="18"/>
  <c r="J233" i="18" l="1"/>
  <c r="M233" i="18"/>
  <c r="I233" i="18"/>
  <c r="L233" i="18"/>
  <c r="O233" i="18"/>
  <c r="N233" i="18" l="1"/>
  <c r="K233" i="18"/>
  <c r="P233" i="18" s="1"/>
  <c r="Q233" i="18" s="1"/>
  <c r="R233" i="18" l="1"/>
  <c r="S233" i="18" s="1"/>
  <c r="T233" i="18" l="1"/>
  <c r="G234" i="18"/>
  <c r="U234" i="18" s="1"/>
  <c r="V233" i="18"/>
  <c r="W233" i="18" s="1"/>
  <c r="H234" i="18" l="1"/>
  <c r="Y233" i="18"/>
  <c r="X233" i="18"/>
  <c r="M234" i="18" l="1"/>
  <c r="I234" i="18"/>
  <c r="L234" i="18"/>
  <c r="J234" i="18"/>
  <c r="K234" i="18" s="1"/>
  <c r="O234" i="18"/>
  <c r="N234" i="18" l="1"/>
  <c r="P234" i="18"/>
  <c r="Q234" i="18" s="1"/>
  <c r="R234" i="18" l="1"/>
  <c r="S234" i="18" s="1"/>
  <c r="T234" i="18" l="1"/>
  <c r="G235" i="18"/>
  <c r="U235" i="18" s="1"/>
  <c r="V234" i="18"/>
  <c r="W234" i="18" s="1"/>
  <c r="H235" i="18" l="1"/>
  <c r="Y234" i="18"/>
  <c r="X234" i="18"/>
  <c r="M235" i="18" l="1"/>
  <c r="I235" i="18"/>
  <c r="O235" i="18"/>
  <c r="J235" i="18"/>
  <c r="K235" i="18" s="1"/>
  <c r="L235" i="18"/>
  <c r="P235" i="18" l="1"/>
  <c r="N235" i="18"/>
  <c r="Q235" i="18" s="1"/>
  <c r="R235" i="18" l="1"/>
  <c r="S235" i="18" s="1"/>
  <c r="T235" i="18" l="1"/>
  <c r="G236" i="18"/>
  <c r="U236" i="18" s="1"/>
  <c r="V235" i="18"/>
  <c r="W235" i="18" s="1"/>
  <c r="H236" i="18" l="1"/>
  <c r="Y235" i="18"/>
  <c r="X235" i="18"/>
  <c r="J236" i="18" l="1"/>
  <c r="I236" i="18"/>
  <c r="O236" i="18"/>
  <c r="M236" i="18"/>
  <c r="L236" i="18"/>
  <c r="N236" i="18" l="1"/>
  <c r="K236" i="18"/>
  <c r="P236" i="18" s="1"/>
  <c r="Q236" i="18" l="1"/>
  <c r="R236" i="18" l="1"/>
  <c r="S236" i="18" s="1"/>
  <c r="T236" i="18" l="1"/>
  <c r="G237" i="18"/>
  <c r="U237" i="18" s="1"/>
  <c r="V236" i="18"/>
  <c r="W236" i="18" s="1"/>
  <c r="H237" i="18" l="1"/>
  <c r="X236" i="18"/>
  <c r="Y236" i="18"/>
  <c r="O237" i="18" l="1"/>
  <c r="L237" i="18"/>
  <c r="I237" i="18"/>
  <c r="M237" i="18"/>
  <c r="J237" i="18"/>
  <c r="K237" i="18" l="1"/>
  <c r="N237" i="18"/>
  <c r="P237" i="18"/>
  <c r="Q237" i="18" l="1"/>
  <c r="R237" i="18" l="1"/>
  <c r="S237" i="18" s="1"/>
  <c r="T237" i="18" l="1"/>
  <c r="G238" i="18"/>
  <c r="U238" i="18" s="1"/>
  <c r="V237" i="18"/>
  <c r="W237" i="18" s="1"/>
  <c r="H238" i="18" l="1"/>
  <c r="Y237" i="18"/>
  <c r="X237" i="18"/>
  <c r="L238" i="18" l="1"/>
  <c r="M238" i="18"/>
  <c r="I238" i="18"/>
  <c r="J238" i="18"/>
  <c r="K238" i="18" s="1"/>
  <c r="O238" i="18"/>
  <c r="P238" i="18" l="1"/>
  <c r="N238" i="18"/>
  <c r="Q238" i="18" l="1"/>
  <c r="R238" i="18" l="1"/>
  <c r="S238" i="18" s="1"/>
  <c r="T238" i="18" l="1"/>
  <c r="G239" i="18"/>
  <c r="U239" i="18" s="1"/>
  <c r="V238" i="18"/>
  <c r="W238" i="18" s="1"/>
  <c r="H239" i="18" l="1"/>
  <c r="Y238" i="18"/>
  <c r="X238" i="18"/>
  <c r="I239" i="18" l="1"/>
  <c r="L239" i="18"/>
  <c r="O239" i="18"/>
  <c r="P239" i="18" s="1"/>
  <c r="M239" i="18"/>
  <c r="J239" i="18"/>
  <c r="K239" i="18" s="1"/>
  <c r="N239" i="18" l="1"/>
  <c r="Q239" i="18" s="1"/>
  <c r="R239" i="18" l="1"/>
  <c r="S239" i="18" s="1"/>
  <c r="T239" i="18" l="1"/>
  <c r="G240" i="18"/>
  <c r="V239" i="18"/>
  <c r="W239" i="18" s="1"/>
  <c r="U240" i="18" l="1"/>
  <c r="H240" i="18"/>
  <c r="X239" i="18"/>
  <c r="Y239" i="18"/>
  <c r="M240" i="18" l="1"/>
  <c r="I240" i="18"/>
  <c r="J240" i="18"/>
  <c r="L240" i="18"/>
  <c r="O240" i="18"/>
  <c r="K240" i="18" l="1"/>
  <c r="P240" i="18" s="1"/>
  <c r="N240" i="18"/>
  <c r="Q240" i="18" l="1"/>
  <c r="R240" i="18"/>
  <c r="S240" i="18" s="1"/>
  <c r="T240" i="18" l="1"/>
  <c r="G241" i="18"/>
  <c r="V240" i="18"/>
  <c r="W240" i="18" s="1"/>
  <c r="U241" i="18" l="1"/>
  <c r="H241" i="18"/>
  <c r="X240" i="18"/>
  <c r="Y240" i="18"/>
  <c r="M241" i="18" l="1"/>
  <c r="O241" i="18"/>
  <c r="J241" i="18"/>
  <c r="K241" i="18" s="1"/>
  <c r="L241" i="18"/>
  <c r="I241" i="18"/>
  <c r="N241" i="18" l="1"/>
  <c r="P241" i="18"/>
  <c r="Q241" i="18" s="1"/>
  <c r="R241" i="18" l="1"/>
  <c r="S241" i="18" s="1"/>
  <c r="T241" i="18" l="1"/>
  <c r="G242" i="18"/>
  <c r="V241" i="18"/>
  <c r="W241" i="18" s="1"/>
  <c r="U242" i="18" l="1"/>
  <c r="H242" i="18"/>
  <c r="Y241" i="18"/>
  <c r="X241" i="18"/>
  <c r="M242" i="18" l="1"/>
  <c r="O242" i="18"/>
  <c r="L242" i="18"/>
  <c r="J242" i="18"/>
  <c r="K242" i="18" s="1"/>
  <c r="P242" i="18" s="1"/>
  <c r="I242" i="18"/>
  <c r="N242" i="18" l="1"/>
  <c r="Q242" i="18" s="1"/>
  <c r="R242" i="18" l="1"/>
  <c r="S242" i="18" s="1"/>
  <c r="T242" i="18" l="1"/>
  <c r="G243" i="18"/>
  <c r="V242" i="18"/>
  <c r="W242" i="18" s="1"/>
  <c r="U243" i="18" l="1"/>
  <c r="H243" i="18"/>
  <c r="X242" i="18"/>
  <c r="Y242" i="18"/>
  <c r="O243" i="18" l="1"/>
  <c r="I243" i="18"/>
  <c r="L243" i="18"/>
  <c r="J243" i="18"/>
  <c r="K243" i="18" s="1"/>
  <c r="P243" i="18" s="1"/>
  <c r="M243" i="18"/>
  <c r="N243" i="18" l="1"/>
  <c r="Q243" i="18" s="1"/>
  <c r="R243" i="18" s="1"/>
  <c r="S243" i="18" s="1"/>
  <c r="T243" i="18" l="1"/>
  <c r="G244" i="18"/>
  <c r="V243" i="18"/>
  <c r="W243" i="18" s="1"/>
  <c r="U244" i="18" l="1"/>
  <c r="H244" i="18"/>
  <c r="Y243" i="18"/>
  <c r="X243" i="18"/>
  <c r="O244" i="18" l="1"/>
  <c r="J244" i="18"/>
  <c r="I244" i="18"/>
  <c r="M244" i="18"/>
  <c r="L244" i="18"/>
  <c r="K244" i="18" l="1"/>
  <c r="P244" i="18" s="1"/>
  <c r="N244" i="18"/>
  <c r="Q244" i="18" l="1"/>
  <c r="R244" i="18" l="1"/>
  <c r="S244" i="18" s="1"/>
  <c r="T244" i="18" l="1"/>
  <c r="G245" i="18"/>
  <c r="V244" i="18"/>
  <c r="W244" i="18" s="1"/>
  <c r="U245" i="18" l="1"/>
  <c r="H245" i="18"/>
  <c r="X244" i="18"/>
  <c r="Y244" i="18"/>
  <c r="I245" i="18" l="1"/>
  <c r="M245" i="18"/>
  <c r="J245" i="18"/>
  <c r="K245" i="18" s="1"/>
  <c r="O245" i="18"/>
  <c r="L245" i="18"/>
  <c r="P245" i="18" l="1"/>
  <c r="N245" i="18"/>
  <c r="Q245" i="18" s="1"/>
  <c r="R245" i="18" l="1"/>
  <c r="S245" i="18" s="1"/>
  <c r="T245" i="18" l="1"/>
  <c r="G246" i="18"/>
  <c r="V245" i="18"/>
  <c r="W245" i="18" s="1"/>
  <c r="U246" i="18" l="1"/>
  <c r="H246" i="18"/>
  <c r="X245" i="18"/>
  <c r="Y245" i="18"/>
  <c r="L246" i="18" l="1"/>
  <c r="J246" i="18"/>
  <c r="O246" i="18"/>
  <c r="I246" i="18"/>
  <c r="M246" i="18"/>
  <c r="K246" i="18" l="1"/>
  <c r="P246" i="18" s="1"/>
  <c r="N246" i="18"/>
  <c r="Q246" i="18" l="1"/>
  <c r="R246" i="18" l="1"/>
  <c r="S246" i="18" s="1"/>
  <c r="T246" i="18" l="1"/>
  <c r="G247" i="18"/>
  <c r="U247" i="18" s="1"/>
  <c r="V246" i="18"/>
  <c r="W246" i="18" s="1"/>
  <c r="H247" i="18" l="1"/>
  <c r="X246" i="18"/>
  <c r="Y246" i="18"/>
  <c r="I247" i="18" l="1"/>
  <c r="L247" i="18"/>
  <c r="J247" i="18"/>
  <c r="K247" i="18" s="1"/>
  <c r="O247" i="18"/>
  <c r="M247" i="18"/>
  <c r="P247" i="18" l="1"/>
  <c r="N247" i="18"/>
  <c r="Q247" i="18" l="1"/>
  <c r="R247" i="18"/>
  <c r="S247" i="18" s="1"/>
  <c r="T247" i="18" l="1"/>
  <c r="G248" i="18"/>
  <c r="U248" i="18" s="1"/>
  <c r="V247" i="18"/>
  <c r="W247" i="18" s="1"/>
  <c r="H248" i="18" l="1"/>
  <c r="Y247" i="18"/>
  <c r="X247" i="18"/>
  <c r="I248" i="18" l="1"/>
  <c r="O248" i="18"/>
  <c r="J248" i="18"/>
  <c r="K248" i="18" s="1"/>
  <c r="P248" i="18" s="1"/>
  <c r="L248" i="18"/>
  <c r="M248" i="18"/>
  <c r="N248" i="18" l="1"/>
  <c r="Q248" i="18" s="1"/>
  <c r="R248" i="18" s="1"/>
  <c r="S248" i="18" s="1"/>
  <c r="T248" i="18" l="1"/>
  <c r="G249" i="18"/>
  <c r="U249" i="18" s="1"/>
  <c r="V248" i="18"/>
  <c r="W248" i="18" s="1"/>
  <c r="H249" i="18" l="1"/>
  <c r="Y248" i="18"/>
  <c r="X248" i="18"/>
  <c r="I249" i="18" l="1"/>
  <c r="J249" i="18"/>
  <c r="K249" i="18" s="1"/>
  <c r="M249" i="18"/>
  <c r="L249" i="18"/>
  <c r="O249" i="18"/>
  <c r="N249" i="18" l="1"/>
  <c r="P249" i="18"/>
  <c r="Q249" i="18" s="1"/>
  <c r="R249" i="18" l="1"/>
  <c r="S249" i="18" s="1"/>
  <c r="T249" i="18" l="1"/>
  <c r="G250" i="18"/>
  <c r="V249" i="18"/>
  <c r="W249" i="18" s="1"/>
  <c r="U250" i="18" l="1"/>
  <c r="H250" i="18"/>
  <c r="X249" i="18"/>
  <c r="Y249" i="18"/>
  <c r="J250" i="18" l="1"/>
  <c r="O250" i="18"/>
  <c r="M250" i="18"/>
  <c r="I250" i="18"/>
  <c r="L250" i="18"/>
  <c r="N250" i="18" l="1"/>
  <c r="K250" i="18"/>
  <c r="P250" i="18" s="1"/>
  <c r="Q250" i="18" s="1"/>
  <c r="R250" i="18" l="1"/>
  <c r="S250" i="18" s="1"/>
  <c r="T250" i="18" l="1"/>
  <c r="G251" i="18"/>
  <c r="U251" i="18" s="1"/>
  <c r="V250" i="18"/>
  <c r="W250" i="18" s="1"/>
  <c r="H251" i="18" l="1"/>
  <c r="X250" i="18"/>
  <c r="Y250" i="18"/>
  <c r="M251" i="18" l="1"/>
  <c r="I251" i="18"/>
  <c r="O251" i="18"/>
  <c r="L251" i="18"/>
  <c r="N251" i="18" s="1"/>
  <c r="J251" i="18"/>
  <c r="K251" i="18" l="1"/>
  <c r="P251" i="18" s="1"/>
  <c r="Q251" i="18" s="1"/>
  <c r="R251" i="18" l="1"/>
  <c r="S251" i="18" s="1"/>
  <c r="T251" i="18" l="1"/>
  <c r="G252" i="18"/>
  <c r="U252" i="18" s="1"/>
  <c r="V251" i="18"/>
  <c r="W251" i="18" s="1"/>
  <c r="H252" i="18" l="1"/>
  <c r="Y251" i="18"/>
  <c r="X251" i="18"/>
  <c r="O252" i="18" l="1"/>
  <c r="J252" i="18"/>
  <c r="K252" i="18" s="1"/>
  <c r="I252" i="18"/>
  <c r="L252" i="18"/>
  <c r="M252" i="18"/>
  <c r="N252" i="18" l="1"/>
  <c r="P252" i="18"/>
  <c r="Q252" i="18" s="1"/>
  <c r="R252" i="18" l="1"/>
  <c r="S252" i="18" s="1"/>
  <c r="T252" i="18" l="1"/>
  <c r="G253" i="18"/>
  <c r="V252" i="18"/>
  <c r="W252" i="18" s="1"/>
  <c r="U253" i="18" l="1"/>
  <c r="H253" i="18"/>
  <c r="Y252" i="18"/>
  <c r="X252" i="18"/>
  <c r="I253" i="18" l="1"/>
  <c r="M253" i="18"/>
  <c r="L253" i="18"/>
  <c r="O253" i="18"/>
  <c r="P253" i="18" s="1"/>
  <c r="J253" i="18"/>
  <c r="K253" i="18" s="1"/>
  <c r="N253" i="18" l="1"/>
  <c r="Q253" i="18" s="1"/>
  <c r="R253" i="18" s="1"/>
  <c r="S253" i="18" s="1"/>
  <c r="T253" i="18" l="1"/>
  <c r="G254" i="18"/>
  <c r="U254" i="18" s="1"/>
  <c r="V253" i="18"/>
  <c r="W253" i="18" s="1"/>
  <c r="H254" i="18" l="1"/>
  <c r="X253" i="18"/>
  <c r="Y253" i="18"/>
  <c r="I254" i="18" l="1"/>
  <c r="M254" i="18"/>
  <c r="L254" i="18"/>
  <c r="J254" i="18"/>
  <c r="K254" i="18" s="1"/>
  <c r="O254" i="18"/>
  <c r="N254" i="18" l="1"/>
  <c r="P254" i="18"/>
  <c r="Q254" i="18" s="1"/>
  <c r="R254" i="18" l="1"/>
  <c r="S254" i="18" s="1"/>
  <c r="T254" i="18" l="1"/>
  <c r="G255" i="18"/>
  <c r="V254" i="18"/>
  <c r="W254" i="18" s="1"/>
  <c r="U255" i="18" l="1"/>
  <c r="H255" i="18"/>
  <c r="X254" i="18"/>
  <c r="Y254" i="18"/>
  <c r="M255" i="18" l="1"/>
  <c r="J255" i="18"/>
  <c r="L255" i="18"/>
  <c r="I255" i="18"/>
  <c r="O255" i="18"/>
  <c r="N255" i="18" l="1"/>
  <c r="K255" i="18"/>
  <c r="P255" i="18" s="1"/>
  <c r="Q255" i="18" s="1"/>
  <c r="R255" i="18" l="1"/>
  <c r="S255" i="18" s="1"/>
  <c r="T255" i="18" l="1"/>
  <c r="G256" i="18"/>
  <c r="U256" i="18" s="1"/>
  <c r="V255" i="18"/>
  <c r="W255" i="18" s="1"/>
  <c r="H256" i="18" l="1"/>
  <c r="Y255" i="18"/>
  <c r="X255" i="18"/>
  <c r="O256" i="18" l="1"/>
  <c r="M256" i="18"/>
  <c r="J256" i="18"/>
  <c r="K256" i="18" s="1"/>
  <c r="P256" i="18" s="1"/>
  <c r="L256" i="18"/>
  <c r="I256" i="18"/>
  <c r="N256" i="18" l="1"/>
  <c r="Q256" i="18" s="1"/>
  <c r="R256" i="18" l="1"/>
  <c r="S256" i="18" s="1"/>
  <c r="T256" i="18" l="1"/>
  <c r="G257" i="18"/>
  <c r="U257" i="18" s="1"/>
  <c r="V256" i="18"/>
  <c r="W256" i="18" s="1"/>
  <c r="H257" i="18" l="1"/>
  <c r="X256" i="18"/>
  <c r="Y256" i="18"/>
  <c r="I257" i="18" l="1"/>
  <c r="M257" i="18"/>
  <c r="J257" i="18"/>
  <c r="K257" i="18" s="1"/>
  <c r="L257" i="18"/>
  <c r="O257" i="18"/>
  <c r="N257" i="18" l="1"/>
  <c r="P257" i="18"/>
  <c r="Q257" i="18" s="1"/>
  <c r="R257" i="18" l="1"/>
  <c r="S257" i="18" s="1"/>
  <c r="T257" i="18" l="1"/>
  <c r="G258" i="18"/>
  <c r="U258" i="18" s="1"/>
  <c r="V257" i="18"/>
  <c r="W257" i="18" s="1"/>
  <c r="H258" i="18" l="1"/>
  <c r="X257" i="18"/>
  <c r="Y257" i="18"/>
  <c r="L258" i="18" l="1"/>
  <c r="O258" i="18"/>
  <c r="I258" i="18"/>
  <c r="M258" i="18"/>
  <c r="J258" i="18"/>
  <c r="K258" i="18" l="1"/>
  <c r="P258" i="18" s="1"/>
  <c r="N258" i="18"/>
  <c r="Q258" i="18" l="1"/>
  <c r="R258" i="18" l="1"/>
  <c r="S258" i="18" s="1"/>
  <c r="T258" i="18" l="1"/>
  <c r="G259" i="18"/>
  <c r="U259" i="18" s="1"/>
  <c r="V258" i="18"/>
  <c r="W258" i="18" s="1"/>
  <c r="H259" i="18" l="1"/>
  <c r="Y258" i="18"/>
  <c r="X258" i="18"/>
  <c r="I259" i="18" l="1"/>
  <c r="L259" i="18"/>
  <c r="M259" i="18"/>
  <c r="O259" i="18"/>
  <c r="P259" i="18" s="1"/>
  <c r="J259" i="18"/>
  <c r="K259" i="18" s="1"/>
  <c r="N259" i="18" l="1"/>
  <c r="Q259" i="18" s="1"/>
  <c r="R259" i="18" l="1"/>
  <c r="S259" i="18" s="1"/>
  <c r="T259" i="18" l="1"/>
  <c r="G260" i="18"/>
  <c r="U260" i="18" s="1"/>
  <c r="V259" i="18"/>
  <c r="W259" i="18" s="1"/>
  <c r="H260" i="18" l="1"/>
  <c r="Y259" i="18"/>
  <c r="X259" i="18"/>
  <c r="O260" i="18" l="1"/>
  <c r="L260" i="18"/>
  <c r="M260" i="18"/>
  <c r="J260" i="18"/>
  <c r="K260" i="18" s="1"/>
  <c r="I260" i="18"/>
  <c r="N260" i="18" l="1"/>
  <c r="P260" i="18"/>
  <c r="Q260" i="18" s="1"/>
  <c r="R260" i="18" l="1"/>
  <c r="S260" i="18" s="1"/>
  <c r="T260" i="18" l="1"/>
  <c r="G261" i="18"/>
  <c r="U261" i="18" s="1"/>
  <c r="V260" i="18"/>
  <c r="W260" i="18" s="1"/>
  <c r="H261" i="18" l="1"/>
  <c r="Y260" i="18"/>
  <c r="X260" i="18"/>
  <c r="I261" i="18" l="1"/>
  <c r="M261" i="18"/>
  <c r="O261" i="18"/>
  <c r="J261" i="18"/>
  <c r="K261" i="18" s="1"/>
  <c r="L261" i="18"/>
  <c r="P261" i="18" l="1"/>
  <c r="N261" i="18"/>
  <c r="Q261" i="18" l="1"/>
  <c r="R261" i="18" l="1"/>
  <c r="S261" i="18" s="1"/>
  <c r="T261" i="18" l="1"/>
  <c r="G262" i="18"/>
  <c r="U262" i="18" s="1"/>
  <c r="V261" i="18"/>
  <c r="W261" i="18" s="1"/>
  <c r="H262" i="18" l="1"/>
  <c r="Y261" i="18"/>
  <c r="X261" i="18"/>
  <c r="M262" i="18" l="1"/>
  <c r="I262" i="18"/>
  <c r="O262" i="18"/>
  <c r="J262" i="18"/>
  <c r="K262" i="18" s="1"/>
  <c r="L262" i="18"/>
  <c r="P262" i="18" l="1"/>
  <c r="N262" i="18"/>
  <c r="Q262" i="18" l="1"/>
  <c r="R262" i="18"/>
  <c r="S262" i="18" s="1"/>
  <c r="T262" i="18" l="1"/>
  <c r="G263" i="18"/>
  <c r="U263" i="18" s="1"/>
  <c r="V262" i="18"/>
  <c r="W262" i="18" s="1"/>
  <c r="H263" i="18" l="1"/>
  <c r="X262" i="18"/>
  <c r="Y262" i="18"/>
  <c r="I263" i="18" l="1"/>
  <c r="M263" i="18"/>
  <c r="L263" i="18"/>
  <c r="J263" i="18"/>
  <c r="K263" i="18" s="1"/>
  <c r="P263" i="18" s="1"/>
  <c r="O263" i="18"/>
  <c r="N263" i="18" l="1"/>
  <c r="Q263" i="18"/>
  <c r="R263" i="18"/>
  <c r="S263" i="18" s="1"/>
  <c r="T263" i="18" l="1"/>
  <c r="G264" i="18"/>
  <c r="U264" i="18" s="1"/>
  <c r="V263" i="18"/>
  <c r="W263" i="18" s="1"/>
  <c r="H264" i="18" l="1"/>
  <c r="X263" i="18"/>
  <c r="Y263" i="18"/>
  <c r="L264" i="18" l="1"/>
  <c r="I264" i="18"/>
  <c r="M264" i="18"/>
  <c r="J264" i="18"/>
  <c r="K264" i="18" s="1"/>
  <c r="O264" i="18"/>
  <c r="P264" i="18" l="1"/>
  <c r="N264" i="18"/>
  <c r="Q264" i="18" s="1"/>
  <c r="R264" i="18" l="1"/>
  <c r="S264" i="18" s="1"/>
  <c r="T264" i="18" l="1"/>
  <c r="G265" i="18"/>
  <c r="U265" i="18" s="1"/>
  <c r="V264" i="18"/>
  <c r="W264" i="18" s="1"/>
  <c r="H265" i="18" l="1"/>
  <c r="Y264" i="18"/>
  <c r="X264" i="18"/>
  <c r="I265" i="18" l="1"/>
  <c r="O265" i="18"/>
  <c r="J265" i="18"/>
  <c r="K265" i="18" s="1"/>
  <c r="L265" i="18"/>
  <c r="M265" i="18"/>
  <c r="P265" i="18" l="1"/>
  <c r="N265" i="18"/>
  <c r="Q265" i="18" l="1"/>
  <c r="R265" i="18"/>
  <c r="S265" i="18" s="1"/>
  <c r="T265" i="18" l="1"/>
  <c r="G266" i="18"/>
  <c r="U266" i="18" s="1"/>
  <c r="V265" i="18"/>
  <c r="W265" i="18" s="1"/>
  <c r="H266" i="18" l="1"/>
  <c r="X265" i="18"/>
  <c r="Y265" i="18"/>
  <c r="I266" i="18" l="1"/>
  <c r="J266" i="18"/>
  <c r="K266" i="18" s="1"/>
  <c r="L266" i="18"/>
  <c r="O266" i="18"/>
  <c r="M266" i="18"/>
  <c r="N266" i="18" l="1"/>
  <c r="P266" i="18"/>
  <c r="Q266" i="18" s="1"/>
  <c r="R266" i="18" l="1"/>
  <c r="S266" i="18" s="1"/>
  <c r="T266" i="18" l="1"/>
  <c r="G267" i="18"/>
  <c r="U267" i="18" s="1"/>
  <c r="V266" i="18"/>
  <c r="W266" i="18" s="1"/>
  <c r="H267" i="18" l="1"/>
  <c r="Y266" i="18"/>
  <c r="X266" i="18"/>
  <c r="L267" i="18" l="1"/>
  <c r="J267" i="18"/>
  <c r="M267" i="18"/>
  <c r="O267" i="18"/>
  <c r="I267" i="18"/>
  <c r="K267" i="18" l="1"/>
  <c r="P267" i="18" s="1"/>
  <c r="N267" i="18"/>
  <c r="Q267" i="18" l="1"/>
  <c r="R267" i="18"/>
  <c r="S267" i="18" s="1"/>
  <c r="T267" i="18" l="1"/>
  <c r="G268" i="18"/>
  <c r="U268" i="18" s="1"/>
  <c r="V267" i="18"/>
  <c r="W267" i="18" s="1"/>
  <c r="H268" i="18" l="1"/>
  <c r="Y267" i="18"/>
  <c r="X267" i="18"/>
  <c r="O268" i="18" l="1"/>
  <c r="J268" i="18"/>
  <c r="I268" i="18"/>
  <c r="L268" i="18"/>
  <c r="M268" i="18"/>
  <c r="N268" i="18" l="1"/>
  <c r="K268" i="18"/>
  <c r="P268" i="18"/>
  <c r="Q268" i="18" s="1"/>
  <c r="R268" i="18" l="1"/>
  <c r="S268" i="18" s="1"/>
  <c r="T268" i="18" l="1"/>
  <c r="G269" i="18"/>
  <c r="U269" i="18" s="1"/>
  <c r="V268" i="18"/>
  <c r="W268" i="18" s="1"/>
  <c r="H269" i="18" l="1"/>
  <c r="Y268" i="18"/>
  <c r="X268" i="18"/>
  <c r="M269" i="18" l="1"/>
  <c r="I269" i="18"/>
  <c r="L269" i="18"/>
  <c r="J269" i="18"/>
  <c r="K269" i="18" s="1"/>
  <c r="O269" i="18"/>
  <c r="N269" i="18" l="1"/>
  <c r="P269" i="18"/>
  <c r="Q269" i="18" s="1"/>
  <c r="R269" i="18" l="1"/>
  <c r="S269" i="18" s="1"/>
  <c r="T269" i="18" l="1"/>
  <c r="G270" i="18"/>
  <c r="U270" i="18" s="1"/>
  <c r="V269" i="18"/>
  <c r="W269" i="18" s="1"/>
  <c r="H270" i="18" l="1"/>
  <c r="Y269" i="18"/>
  <c r="X269" i="18"/>
  <c r="M270" i="18" l="1"/>
  <c r="I270" i="18"/>
  <c r="O270" i="18"/>
  <c r="L270" i="18"/>
  <c r="N270" i="18" s="1"/>
  <c r="J270" i="18"/>
  <c r="K270" i="18" l="1"/>
  <c r="P270" i="18" s="1"/>
  <c r="Q270" i="18" s="1"/>
  <c r="R270" i="18" l="1"/>
  <c r="S270" i="18" s="1"/>
  <c r="T270" i="18" l="1"/>
  <c r="G271" i="18"/>
  <c r="U271" i="18" s="1"/>
  <c r="V270" i="18"/>
  <c r="W270" i="18" s="1"/>
  <c r="H271" i="18" l="1"/>
  <c r="X270" i="18"/>
  <c r="Y270" i="18"/>
  <c r="L271" i="18" l="1"/>
  <c r="I271" i="18"/>
  <c r="M271" i="18"/>
  <c r="J271" i="18"/>
  <c r="K271" i="18" s="1"/>
  <c r="P271" i="18" s="1"/>
  <c r="O271" i="18"/>
  <c r="N271" i="18" l="1"/>
  <c r="Q271" i="18" s="1"/>
  <c r="R271" i="18" l="1"/>
  <c r="S271" i="18" s="1"/>
  <c r="T271" i="18" l="1"/>
  <c r="G272" i="18"/>
  <c r="U272" i="18" s="1"/>
  <c r="V271" i="18"/>
  <c r="W271" i="18" s="1"/>
  <c r="H272" i="18" l="1"/>
  <c r="Y271" i="18"/>
  <c r="X271" i="18"/>
  <c r="L272" i="18" l="1"/>
  <c r="M272" i="18"/>
  <c r="I272" i="18"/>
  <c r="J272" i="18"/>
  <c r="K272" i="18" s="1"/>
  <c r="O272" i="18"/>
  <c r="P272" i="18" l="1"/>
  <c r="N272" i="18"/>
  <c r="Q272" i="18" l="1"/>
  <c r="R272" i="18" l="1"/>
  <c r="S272" i="18" s="1"/>
  <c r="T272" i="18" l="1"/>
  <c r="G273" i="18"/>
  <c r="U273" i="18" s="1"/>
  <c r="V272" i="18"/>
  <c r="W272" i="18" s="1"/>
  <c r="H273" i="18" l="1"/>
  <c r="Y272" i="18"/>
  <c r="X272" i="18"/>
  <c r="I273" i="18" l="1"/>
  <c r="M273" i="18"/>
  <c r="L273" i="18"/>
  <c r="J273" i="18"/>
  <c r="K273" i="18" s="1"/>
  <c r="O273" i="18"/>
  <c r="N273" i="18" l="1"/>
  <c r="P273" i="18"/>
  <c r="Q273" i="18" s="1"/>
  <c r="R273" i="18" l="1"/>
  <c r="S273" i="18" s="1"/>
  <c r="T273" i="18" l="1"/>
  <c r="G274" i="18"/>
  <c r="U274" i="18" s="1"/>
  <c r="V273" i="18"/>
  <c r="W273" i="18" s="1"/>
  <c r="H274" i="18" l="1"/>
  <c r="Y273" i="18"/>
  <c r="X273" i="18"/>
  <c r="I274" i="18" l="1"/>
  <c r="M274" i="18"/>
  <c r="O274" i="18"/>
  <c r="J274" i="18"/>
  <c r="L274" i="18"/>
  <c r="K274" i="18" l="1"/>
  <c r="P274" i="18" s="1"/>
  <c r="N274" i="18"/>
  <c r="Q274" i="18" l="1"/>
  <c r="R274" i="18"/>
  <c r="S274" i="18" s="1"/>
  <c r="T274" i="18" l="1"/>
  <c r="G275" i="18"/>
  <c r="U275" i="18" s="1"/>
  <c r="V274" i="18"/>
  <c r="W274" i="18" s="1"/>
  <c r="H275" i="18" l="1"/>
  <c r="Y274" i="18"/>
  <c r="X274" i="18"/>
  <c r="O275" i="18" l="1"/>
  <c r="J275" i="18"/>
  <c r="M275" i="18"/>
  <c r="I275" i="18"/>
  <c r="L275" i="18"/>
  <c r="K275" i="18" l="1"/>
  <c r="P275" i="18" s="1"/>
  <c r="N275" i="18"/>
  <c r="Q275" i="18" l="1"/>
  <c r="R275" i="18"/>
  <c r="S275" i="18" s="1"/>
  <c r="T275" i="18" l="1"/>
  <c r="G276" i="18"/>
  <c r="U276" i="18" s="1"/>
  <c r="V275" i="18"/>
  <c r="W275" i="18" s="1"/>
  <c r="H276" i="18" l="1"/>
  <c r="X275" i="18"/>
  <c r="Y275" i="18"/>
  <c r="L276" i="18" l="1"/>
  <c r="O276" i="18"/>
  <c r="I276" i="18"/>
  <c r="M276" i="18"/>
  <c r="J276" i="18"/>
  <c r="K276" i="18" l="1"/>
  <c r="P276" i="18" s="1"/>
  <c r="N276" i="18"/>
  <c r="Q276" i="18" l="1"/>
  <c r="R276" i="18"/>
  <c r="S276" i="18" s="1"/>
  <c r="T276" i="18" l="1"/>
  <c r="G277" i="18"/>
  <c r="U277" i="18" s="1"/>
  <c r="V276" i="18"/>
  <c r="W276" i="18" s="1"/>
  <c r="H277" i="18" l="1"/>
  <c r="Y276" i="18"/>
  <c r="X276" i="18"/>
  <c r="M277" i="18" l="1"/>
  <c r="O277" i="18"/>
  <c r="L277" i="18"/>
  <c r="J277" i="18"/>
  <c r="K277" i="18" s="1"/>
  <c r="I277" i="18"/>
  <c r="N277" i="18" l="1"/>
  <c r="P277" i="18"/>
  <c r="Q277" i="18" s="1"/>
  <c r="R277" i="18" l="1"/>
  <c r="S277" i="18" s="1"/>
  <c r="T277" i="18" l="1"/>
  <c r="G278" i="18"/>
  <c r="U278" i="18" s="1"/>
  <c r="V277" i="18"/>
  <c r="W277" i="18" s="1"/>
  <c r="H278" i="18" l="1"/>
  <c r="Y277" i="18"/>
  <c r="X277" i="18"/>
  <c r="M278" i="18" l="1"/>
  <c r="J278" i="18"/>
  <c r="K278" i="18" s="1"/>
  <c r="L278" i="18"/>
  <c r="O278" i="18"/>
  <c r="I278" i="18"/>
  <c r="N278" i="18" l="1"/>
  <c r="P278" i="18"/>
  <c r="Q278" i="18" s="1"/>
  <c r="R278" i="18" l="1"/>
  <c r="S278" i="18" s="1"/>
  <c r="T278" i="18" l="1"/>
  <c r="G279" i="18"/>
  <c r="U279" i="18" s="1"/>
  <c r="V278" i="18"/>
  <c r="W278" i="18" s="1"/>
  <c r="H279" i="18" l="1"/>
  <c r="Y278" i="18"/>
  <c r="X278" i="18"/>
  <c r="J279" i="18" l="1"/>
  <c r="M279" i="18"/>
  <c r="I279" i="18"/>
  <c r="O279" i="18"/>
  <c r="L279" i="18"/>
  <c r="N279" i="18" l="1"/>
  <c r="K279" i="18"/>
  <c r="P279" i="18" s="1"/>
  <c r="Q279" i="18" s="1"/>
  <c r="R279" i="18" l="1"/>
  <c r="S279" i="18" s="1"/>
  <c r="T279" i="18" l="1"/>
  <c r="G280" i="18"/>
  <c r="U280" i="18" s="1"/>
  <c r="V279" i="18"/>
  <c r="W279" i="18" s="1"/>
  <c r="H280" i="18" l="1"/>
  <c r="X279" i="18"/>
  <c r="Y279" i="18"/>
  <c r="J280" i="18" l="1"/>
  <c r="I280" i="18"/>
  <c r="L280" i="18"/>
  <c r="N280" i="18" s="1"/>
  <c r="O280" i="18"/>
  <c r="M280" i="18"/>
  <c r="K280" i="18" l="1"/>
  <c r="P280" i="18" s="1"/>
  <c r="Q280" i="18" s="1"/>
  <c r="R280" i="18" l="1"/>
  <c r="S280" i="18" s="1"/>
  <c r="T280" i="18" l="1"/>
  <c r="G281" i="18"/>
  <c r="U281" i="18" s="1"/>
  <c r="V280" i="18"/>
  <c r="W280" i="18" s="1"/>
  <c r="H281" i="18" l="1"/>
  <c r="X280" i="18"/>
  <c r="Y280" i="18"/>
  <c r="M281" i="18" l="1"/>
  <c r="O281" i="18"/>
  <c r="L281" i="18"/>
  <c r="J281" i="18"/>
  <c r="K281" i="18" s="1"/>
  <c r="I281" i="18"/>
  <c r="N281" i="18" l="1"/>
  <c r="P281" i="18"/>
  <c r="Q281" i="18" s="1"/>
  <c r="R281" i="18" l="1"/>
  <c r="S281" i="18" s="1"/>
  <c r="T281" i="18" l="1"/>
  <c r="G282" i="18"/>
  <c r="U282" i="18" s="1"/>
  <c r="V281" i="18"/>
  <c r="W281" i="18" s="1"/>
  <c r="H282" i="18" l="1"/>
  <c r="Y281" i="18"/>
  <c r="X281" i="18"/>
  <c r="I282" i="18" l="1"/>
  <c r="O282" i="18"/>
  <c r="L282" i="18"/>
  <c r="J282" i="18"/>
  <c r="K282" i="18" s="1"/>
  <c r="M282" i="18"/>
  <c r="N282" i="18" l="1"/>
  <c r="P282" i="18"/>
  <c r="Q282" i="18" s="1"/>
  <c r="R282" i="18" l="1"/>
  <c r="S282" i="18" s="1"/>
  <c r="T282" i="18" l="1"/>
  <c r="G283" i="18"/>
  <c r="U283" i="18" s="1"/>
  <c r="V282" i="18"/>
  <c r="W282" i="18" s="1"/>
  <c r="H283" i="18" l="1"/>
  <c r="Y282" i="18"/>
  <c r="X282" i="18"/>
  <c r="L283" i="18" l="1"/>
  <c r="M283" i="18"/>
  <c r="I283" i="18"/>
  <c r="O283" i="18"/>
  <c r="J283" i="18"/>
  <c r="K283" i="18" l="1"/>
  <c r="P283" i="18" s="1"/>
  <c r="N283" i="18"/>
  <c r="Q283" i="18" l="1"/>
  <c r="R283" i="18"/>
  <c r="S283" i="18" s="1"/>
  <c r="T283" i="18" l="1"/>
  <c r="G284" i="18"/>
  <c r="U284" i="18" s="1"/>
  <c r="V283" i="18"/>
  <c r="W283" i="18" s="1"/>
  <c r="H284" i="18" l="1"/>
  <c r="Y283" i="18"/>
  <c r="X283" i="18"/>
  <c r="M284" i="18" l="1"/>
  <c r="O284" i="18"/>
  <c r="I284" i="18"/>
  <c r="L284" i="18"/>
  <c r="N284" i="18" s="1"/>
  <c r="J284" i="18"/>
  <c r="K284" i="18" l="1"/>
  <c r="P284" i="18" s="1"/>
  <c r="Q284" i="18" s="1"/>
  <c r="R284" i="18" l="1"/>
  <c r="S284" i="18" s="1"/>
  <c r="T284" i="18" l="1"/>
  <c r="G285" i="18"/>
  <c r="U285" i="18" s="1"/>
  <c r="V284" i="18"/>
  <c r="W284" i="18" s="1"/>
  <c r="H285" i="18" l="1"/>
  <c r="X284" i="18"/>
  <c r="Y284" i="18"/>
  <c r="M285" i="18" l="1"/>
  <c r="O285" i="18"/>
  <c r="L285" i="18"/>
  <c r="N285" i="18" s="1"/>
  <c r="I285" i="18"/>
  <c r="J285" i="18"/>
  <c r="K285" i="18" l="1"/>
  <c r="P285" i="18" s="1"/>
  <c r="Q285" i="18" s="1"/>
  <c r="R285" i="18" l="1"/>
  <c r="S285" i="18" s="1"/>
  <c r="T285" i="18" l="1"/>
  <c r="G286" i="18"/>
  <c r="U286" i="18" s="1"/>
  <c r="V285" i="18"/>
  <c r="W285" i="18" s="1"/>
  <c r="H286" i="18" l="1"/>
  <c r="X285" i="18"/>
  <c r="Y285" i="18"/>
  <c r="M286" i="18" l="1"/>
  <c r="O286" i="18"/>
  <c r="L286" i="18"/>
  <c r="J286" i="18"/>
  <c r="K286" i="18" s="1"/>
  <c r="I286" i="18"/>
  <c r="N286" i="18" l="1"/>
  <c r="P286" i="18"/>
  <c r="Q286" i="18" s="1"/>
  <c r="R286" i="18" l="1"/>
  <c r="S286" i="18" s="1"/>
  <c r="T286" i="18" l="1"/>
  <c r="G287" i="18"/>
  <c r="U287" i="18" s="1"/>
  <c r="V286" i="18"/>
  <c r="W286" i="18" s="1"/>
  <c r="H287" i="18" l="1"/>
  <c r="Y286" i="18"/>
  <c r="X286" i="18"/>
  <c r="I287" i="18" l="1"/>
  <c r="J287" i="18"/>
  <c r="K287" i="18" s="1"/>
  <c r="L287" i="18"/>
  <c r="O287" i="18"/>
  <c r="M287" i="18"/>
  <c r="P287" i="18" l="1"/>
  <c r="N287" i="18"/>
  <c r="Q287" i="18" l="1"/>
  <c r="R287" i="18" s="1"/>
  <c r="S287" i="18" l="1"/>
  <c r="G288" i="18" s="1"/>
  <c r="T287" i="18" l="1"/>
  <c r="V287" i="18" s="1"/>
  <c r="U288" i="18"/>
  <c r="W287" i="18" l="1"/>
  <c r="X287" i="18" s="1"/>
  <c r="Y287" i="18"/>
  <c r="H288" i="18"/>
  <c r="J288" i="18" l="1"/>
  <c r="M288" i="18"/>
  <c r="L288" i="18"/>
  <c r="O288" i="18"/>
  <c r="I288" i="18"/>
  <c r="N288" i="18" l="1"/>
  <c r="K288" i="18"/>
  <c r="P288" i="18" s="1"/>
  <c r="Q288" i="18" s="1"/>
  <c r="R288" i="18" s="1"/>
  <c r="S288" i="18" s="1"/>
  <c r="T288" i="18" l="1"/>
  <c r="G289" i="18"/>
  <c r="V288" i="18"/>
  <c r="U289" i="18" l="1"/>
  <c r="H289" i="18"/>
  <c r="O289" i="18" s="1"/>
  <c r="Y288" i="18"/>
  <c r="W288" i="18"/>
  <c r="X288" i="18" s="1"/>
  <c r="L289" i="18"/>
  <c r="J289" i="18" l="1"/>
  <c r="I289" i="18"/>
  <c r="M289" i="18"/>
  <c r="N289" i="18" s="1"/>
  <c r="K289" i="18"/>
  <c r="P289" i="18" s="1"/>
  <c r="Q289" i="18" l="1"/>
  <c r="R289" i="18"/>
  <c r="S289" i="18" s="1"/>
  <c r="T289" i="18" l="1"/>
  <c r="G290" i="18"/>
  <c r="U290" i="18" s="1"/>
  <c r="V289" i="18"/>
  <c r="W289" i="18" s="1"/>
  <c r="H290" i="18" l="1"/>
  <c r="X289" i="18"/>
  <c r="Y289" i="18"/>
  <c r="M290" i="18" l="1"/>
  <c r="L290" i="18"/>
  <c r="O290" i="18"/>
  <c r="J290" i="18"/>
  <c r="K290" i="18" s="1"/>
  <c r="P290" i="18" s="1"/>
  <c r="I290" i="18"/>
  <c r="N290" i="18" l="1"/>
  <c r="Q290" i="18" s="1"/>
  <c r="R290" i="18" l="1"/>
  <c r="S290" i="18" s="1"/>
  <c r="T290" i="18" l="1"/>
  <c r="G291" i="18"/>
  <c r="U291" i="18" s="1"/>
  <c r="V290" i="18"/>
  <c r="W290" i="18" s="1"/>
  <c r="H291" i="18" l="1"/>
  <c r="X290" i="18"/>
  <c r="Y290" i="18"/>
  <c r="O291" i="18" l="1"/>
  <c r="L291" i="18"/>
  <c r="J291" i="18"/>
  <c r="K291" i="18" s="1"/>
  <c r="P291" i="18" s="1"/>
  <c r="M291" i="18"/>
  <c r="I291" i="18"/>
  <c r="N291" i="18" l="1"/>
  <c r="Q291" i="18" s="1"/>
  <c r="R291" i="18" l="1"/>
  <c r="S291" i="18" s="1"/>
  <c r="T291" i="18" l="1"/>
  <c r="G292" i="18"/>
  <c r="U292" i="18" s="1"/>
  <c r="V291" i="18"/>
  <c r="W291" i="18" s="1"/>
  <c r="H292" i="18" l="1"/>
  <c r="X291" i="18"/>
  <c r="Y291" i="18"/>
  <c r="J292" i="18" l="1"/>
  <c r="I292" i="18"/>
  <c r="M292" i="18"/>
  <c r="O292" i="18"/>
  <c r="L292" i="18"/>
  <c r="N292" i="18" l="1"/>
  <c r="K292" i="18"/>
  <c r="P292" i="18" s="1"/>
  <c r="Q292" i="18" s="1"/>
  <c r="R292" i="18" l="1"/>
  <c r="S292" i="18" s="1"/>
  <c r="T292" i="18" l="1"/>
  <c r="G293" i="18"/>
  <c r="U293" i="18" s="1"/>
  <c r="V292" i="18"/>
  <c r="W292" i="18" s="1"/>
  <c r="H293" i="18" l="1"/>
  <c r="Y292" i="18"/>
  <c r="X292" i="18"/>
  <c r="M293" i="18" l="1"/>
  <c r="I293" i="18"/>
  <c r="O293" i="18"/>
  <c r="J293" i="18"/>
  <c r="K293" i="18" s="1"/>
  <c r="L293" i="18"/>
  <c r="P293" i="18" l="1"/>
  <c r="N293" i="18"/>
  <c r="Q293" i="18" l="1"/>
  <c r="R293" i="18" l="1"/>
  <c r="S293" i="18" s="1"/>
  <c r="T293" i="18" l="1"/>
  <c r="G294" i="18"/>
  <c r="U294" i="18" s="1"/>
  <c r="V293" i="18"/>
  <c r="W293" i="18" s="1"/>
  <c r="H294" i="18" l="1"/>
  <c r="Y293" i="18"/>
  <c r="X293" i="18"/>
  <c r="I294" i="18" l="1"/>
  <c r="M294" i="18"/>
  <c r="L294" i="18"/>
  <c r="J294" i="18"/>
  <c r="K294" i="18" s="1"/>
  <c r="P294" i="18" s="1"/>
  <c r="O294" i="18"/>
  <c r="N294" i="18" l="1"/>
  <c r="Q294" i="18" s="1"/>
  <c r="R294" i="18" l="1"/>
  <c r="S294" i="18" s="1"/>
  <c r="T294" i="18" l="1"/>
  <c r="G295" i="18"/>
  <c r="U295" i="18" s="1"/>
  <c r="V294" i="18"/>
  <c r="W294" i="18" s="1"/>
  <c r="H295" i="18" l="1"/>
  <c r="Y294" i="18"/>
  <c r="X294" i="18"/>
  <c r="I295" i="18" l="1"/>
  <c r="J295" i="18"/>
  <c r="K295" i="18" s="1"/>
  <c r="O295" i="18"/>
  <c r="L295" i="18"/>
  <c r="M295" i="18"/>
  <c r="N295" i="18" l="1"/>
  <c r="P295" i="18"/>
  <c r="Q295" i="18" s="1"/>
  <c r="R295" i="18" s="1"/>
  <c r="S295" i="18" s="1"/>
  <c r="T295" i="18" l="1"/>
  <c r="G296" i="18"/>
  <c r="U296" i="18" s="1"/>
  <c r="V295" i="18"/>
  <c r="W295" i="18" s="1"/>
  <c r="H296" i="18" l="1"/>
  <c r="X295" i="18"/>
  <c r="Y295" i="18"/>
  <c r="J296" i="18" l="1"/>
  <c r="I296" i="18"/>
  <c r="M296" i="18"/>
  <c r="O296" i="18"/>
  <c r="L296" i="18"/>
  <c r="N296" i="18" l="1"/>
  <c r="K296" i="18"/>
  <c r="P296" i="18" s="1"/>
  <c r="Q296" i="18" s="1"/>
  <c r="R296" i="18" l="1"/>
  <c r="S296" i="18" s="1"/>
  <c r="T296" i="18" l="1"/>
  <c r="G297" i="18"/>
  <c r="U297" i="18" s="1"/>
  <c r="V296" i="18"/>
  <c r="W296" i="18" s="1"/>
  <c r="H297" i="18" l="1"/>
  <c r="Y296" i="18"/>
  <c r="X296" i="18"/>
  <c r="L297" i="18" l="1"/>
  <c r="J297" i="18"/>
  <c r="M297" i="18"/>
  <c r="I297" i="18"/>
  <c r="O297" i="18"/>
  <c r="K297" i="18" l="1"/>
  <c r="P297" i="18"/>
  <c r="N297" i="18"/>
  <c r="Q297" i="18" l="1"/>
  <c r="R297" i="18"/>
  <c r="S297" i="18" s="1"/>
  <c r="T297" i="18" l="1"/>
  <c r="G298" i="18"/>
  <c r="U298" i="18" s="1"/>
  <c r="V297" i="18"/>
  <c r="W297" i="18" s="1"/>
  <c r="H298" i="18" l="1"/>
  <c r="Y297" i="18"/>
  <c r="X297" i="18"/>
  <c r="M298" i="18" l="1"/>
  <c r="L298" i="18"/>
  <c r="J298" i="18"/>
  <c r="I298" i="18"/>
  <c r="O298" i="18"/>
  <c r="K298" i="18" l="1"/>
  <c r="N298" i="18"/>
  <c r="P298" i="18"/>
  <c r="Q298" i="18" s="1"/>
  <c r="R298" i="18" l="1"/>
  <c r="S298" i="18" s="1"/>
  <c r="T298" i="18" l="1"/>
  <c r="G299" i="18"/>
  <c r="U299" i="18" s="1"/>
  <c r="V298" i="18"/>
  <c r="W298" i="18" s="1"/>
  <c r="H299" i="18" l="1"/>
  <c r="X298" i="18"/>
  <c r="Y298" i="18"/>
  <c r="I299" i="18" l="1"/>
  <c r="L299" i="18"/>
  <c r="M299" i="18"/>
  <c r="O299" i="18"/>
  <c r="J299" i="18"/>
  <c r="K299" i="18" s="1"/>
  <c r="N299" i="18" l="1"/>
  <c r="P299" i="18"/>
  <c r="Q299" i="18" s="1"/>
  <c r="R299" i="18" l="1"/>
  <c r="S299" i="18" s="1"/>
  <c r="T299" i="18" l="1"/>
  <c r="G300" i="18"/>
  <c r="U300" i="18" s="1"/>
  <c r="V299" i="18"/>
  <c r="W299" i="18" s="1"/>
  <c r="H300" i="18" l="1"/>
  <c r="Y299" i="18"/>
  <c r="X299" i="18"/>
  <c r="L300" i="18" l="1"/>
  <c r="O300" i="18"/>
  <c r="I300" i="18"/>
  <c r="J300" i="18"/>
  <c r="M300" i="18"/>
  <c r="K300" i="18" l="1"/>
  <c r="P300" i="18"/>
  <c r="N300" i="18"/>
  <c r="Q300" i="18" l="1"/>
  <c r="R300" i="18"/>
  <c r="S300" i="18" s="1"/>
  <c r="T300" i="18" l="1"/>
  <c r="G301" i="18"/>
  <c r="U301" i="18" s="1"/>
  <c r="V300" i="18"/>
  <c r="W300" i="18" s="1"/>
  <c r="H301" i="18" l="1"/>
  <c r="X300" i="18"/>
  <c r="Y300" i="18"/>
  <c r="O301" i="18" l="1"/>
  <c r="I301" i="18"/>
  <c r="L301" i="18"/>
  <c r="M301" i="18"/>
  <c r="J301" i="18"/>
  <c r="N301" i="18" l="1"/>
  <c r="K301" i="18"/>
  <c r="P301" i="18" s="1"/>
  <c r="Q301" i="18" s="1"/>
  <c r="R301" i="18" l="1"/>
  <c r="S301" i="18" s="1"/>
  <c r="T301" i="18" l="1"/>
  <c r="G302" i="18"/>
  <c r="U302" i="18" s="1"/>
  <c r="V301" i="18"/>
  <c r="W301" i="18" s="1"/>
  <c r="H302" i="18" l="1"/>
  <c r="X301" i="18"/>
  <c r="Y301" i="18"/>
  <c r="I302" i="18" l="1"/>
  <c r="M302" i="18"/>
  <c r="L302" i="18"/>
  <c r="O302" i="18"/>
  <c r="P302" i="18" s="1"/>
  <c r="J302" i="18"/>
  <c r="K302" i="18" s="1"/>
  <c r="N302" i="18" l="1"/>
  <c r="Q302" i="18" s="1"/>
  <c r="R302" i="18" s="1"/>
  <c r="S302" i="18" s="1"/>
  <c r="T302" i="18" l="1"/>
  <c r="G303" i="18"/>
  <c r="U303" i="18" s="1"/>
  <c r="V302" i="18"/>
  <c r="W302" i="18" s="1"/>
  <c r="H303" i="18" l="1"/>
  <c r="X302" i="18"/>
  <c r="Y302" i="18"/>
  <c r="J303" i="18" l="1"/>
  <c r="L303" i="18"/>
  <c r="I303" i="18"/>
  <c r="M303" i="18"/>
  <c r="O303" i="18"/>
  <c r="N303" i="18" l="1"/>
  <c r="K303" i="18"/>
  <c r="P303" i="18" s="1"/>
  <c r="Q303" i="18" s="1"/>
  <c r="R303" i="18" l="1"/>
  <c r="S303" i="18" s="1"/>
  <c r="T303" i="18" l="1"/>
  <c r="G304" i="18"/>
  <c r="U304" i="18" s="1"/>
  <c r="V303" i="18"/>
  <c r="W303" i="18" s="1"/>
  <c r="H304" i="18" l="1"/>
  <c r="X303" i="18"/>
  <c r="Y303" i="18"/>
  <c r="J304" i="18" l="1"/>
  <c r="M304" i="18"/>
  <c r="L304" i="18"/>
  <c r="O304" i="18"/>
  <c r="I304" i="18"/>
  <c r="N304" i="18" l="1"/>
  <c r="K304" i="18"/>
  <c r="P304" i="18" s="1"/>
  <c r="Q304" i="18" s="1"/>
  <c r="R304" i="18" l="1"/>
  <c r="S304" i="18" s="1"/>
  <c r="T304" i="18" l="1"/>
  <c r="G305" i="18"/>
  <c r="U305" i="18" s="1"/>
  <c r="V304" i="18"/>
  <c r="W304" i="18" s="1"/>
  <c r="H305" i="18" l="1"/>
  <c r="Y304" i="18"/>
  <c r="X304" i="18"/>
  <c r="I305" i="18" l="1"/>
  <c r="J305" i="18"/>
  <c r="K305" i="18" s="1"/>
  <c r="M305" i="18"/>
  <c r="O305" i="18"/>
  <c r="L305" i="18"/>
  <c r="P305" i="18" l="1"/>
  <c r="N305" i="18"/>
  <c r="Q305" i="18" l="1"/>
  <c r="R305" i="18"/>
  <c r="S305" i="18" s="1"/>
  <c r="T305" i="18" l="1"/>
  <c r="G306" i="18"/>
  <c r="U306" i="18" s="1"/>
  <c r="V305" i="18"/>
  <c r="W305" i="18" s="1"/>
  <c r="H306" i="18" l="1"/>
  <c r="Y305" i="18"/>
  <c r="X305" i="18"/>
  <c r="O306" i="18" l="1"/>
  <c r="L306" i="18"/>
  <c r="M306" i="18"/>
  <c r="I306" i="18"/>
  <c r="J306" i="18"/>
  <c r="N306" i="18" l="1"/>
  <c r="K306" i="18"/>
  <c r="P306" i="18"/>
  <c r="Q306" i="18" s="1"/>
  <c r="R306" i="18" l="1"/>
  <c r="S306" i="18" s="1"/>
  <c r="T306" i="18" l="1"/>
  <c r="G307" i="18"/>
  <c r="U307" i="18" s="1"/>
  <c r="V306" i="18"/>
  <c r="W306" i="18" s="1"/>
  <c r="H307" i="18" l="1"/>
  <c r="X306" i="18"/>
  <c r="Y306" i="18"/>
  <c r="J307" i="18" l="1"/>
  <c r="L307" i="18"/>
  <c r="M307" i="18"/>
  <c r="I307" i="18"/>
  <c r="O307" i="18"/>
  <c r="N307" i="18" l="1"/>
  <c r="K307" i="18"/>
  <c r="P307" i="18" s="1"/>
  <c r="Q307" i="18" s="1"/>
  <c r="R307" i="18" l="1"/>
  <c r="S307" i="18" s="1"/>
  <c r="T307" i="18" l="1"/>
  <c r="G308" i="18"/>
  <c r="U308" i="18" s="1"/>
  <c r="V307" i="18"/>
  <c r="W307" i="18" s="1"/>
  <c r="H308" i="18" l="1"/>
  <c r="X307" i="18"/>
  <c r="Y307" i="18"/>
  <c r="J308" i="18" l="1"/>
  <c r="I308" i="18"/>
  <c r="O308" i="18"/>
  <c r="M308" i="18"/>
  <c r="L308" i="18"/>
  <c r="N308" i="18" l="1"/>
  <c r="K308" i="18"/>
  <c r="P308" i="18" s="1"/>
  <c r="Q308" i="18" s="1"/>
  <c r="R308" i="18" l="1"/>
  <c r="S308" i="18" s="1"/>
  <c r="T308" i="18" l="1"/>
  <c r="G309" i="18"/>
  <c r="U309" i="18" s="1"/>
  <c r="V308" i="18"/>
  <c r="W308" i="18" s="1"/>
  <c r="H309" i="18" l="1"/>
  <c r="Y308" i="18"/>
  <c r="X308" i="18"/>
  <c r="M309" i="18" l="1"/>
  <c r="J309" i="18"/>
  <c r="I309" i="18"/>
  <c r="O309" i="18"/>
  <c r="L309" i="18"/>
  <c r="K309" i="18" l="1"/>
  <c r="P309" i="18"/>
  <c r="N309" i="18"/>
  <c r="Q309" i="18" l="1"/>
  <c r="R309" i="18"/>
  <c r="S309" i="18" s="1"/>
  <c r="T309" i="18" l="1"/>
  <c r="G310" i="18"/>
  <c r="U310" i="18" s="1"/>
  <c r="V309" i="18"/>
  <c r="W309" i="18" s="1"/>
  <c r="H310" i="18" l="1"/>
  <c r="Y309" i="18"/>
  <c r="X309" i="18"/>
  <c r="O310" i="18" l="1"/>
  <c r="J310" i="18"/>
  <c r="L310" i="18"/>
  <c r="I310" i="18"/>
  <c r="M310" i="18"/>
  <c r="K310" i="18" l="1"/>
  <c r="P310" i="18" s="1"/>
  <c r="N310" i="18"/>
  <c r="Q310" i="18" l="1"/>
  <c r="R310" i="18" s="1"/>
  <c r="S310" i="18" l="1"/>
  <c r="G311" i="18" s="1"/>
  <c r="U311" i="18" s="1"/>
  <c r="T310" i="18" l="1"/>
  <c r="V310" i="18" s="1"/>
  <c r="H311" i="18"/>
  <c r="I311" i="18" s="1"/>
  <c r="M311" i="18"/>
  <c r="O311" i="18" l="1"/>
  <c r="J311" i="18"/>
  <c r="K311" i="18" s="1"/>
  <c r="P311" i="18" s="1"/>
  <c r="W310" i="18"/>
  <c r="X310" i="18" s="1"/>
  <c r="Y310" i="18"/>
  <c r="L311" i="18"/>
  <c r="N311" i="18" l="1"/>
  <c r="Q311" i="18"/>
  <c r="R311" i="18"/>
  <c r="S311" i="18" s="1"/>
  <c r="T311" i="18" l="1"/>
  <c r="G312" i="18"/>
  <c r="U312" i="18" s="1"/>
  <c r="V311" i="18"/>
  <c r="W311" i="18" s="1"/>
  <c r="H312" i="18" l="1"/>
  <c r="X311" i="18"/>
  <c r="Y311" i="18"/>
  <c r="I312" i="18" l="1"/>
  <c r="M312" i="18"/>
  <c r="J312" i="18"/>
  <c r="K312" i="18" s="1"/>
  <c r="L312" i="18"/>
  <c r="O312" i="18"/>
  <c r="N312" i="18" l="1"/>
  <c r="P312" i="18"/>
  <c r="Q312" i="18" s="1"/>
  <c r="R312" i="18" l="1"/>
  <c r="S312" i="18" s="1"/>
  <c r="T312" i="18" l="1"/>
  <c r="G313" i="18"/>
  <c r="U313" i="18" s="1"/>
  <c r="V312" i="18"/>
  <c r="W312" i="18" s="1"/>
  <c r="H313" i="18" l="1"/>
  <c r="X312" i="18"/>
  <c r="Y312" i="18"/>
  <c r="O313" i="18" l="1"/>
  <c r="L313" i="18"/>
  <c r="I313" i="18"/>
  <c r="J313" i="18"/>
  <c r="M313" i="18"/>
  <c r="K313" i="18" l="1"/>
  <c r="P313" i="18" s="1"/>
  <c r="N313" i="18"/>
  <c r="Q313" i="18" l="1"/>
  <c r="R313" i="18"/>
  <c r="S313" i="18" s="1"/>
  <c r="T313" i="18" l="1"/>
  <c r="G314" i="18"/>
  <c r="U314" i="18" s="1"/>
  <c r="V313" i="18"/>
  <c r="W313" i="18" s="1"/>
  <c r="H314" i="18" l="1"/>
  <c r="X313" i="18"/>
  <c r="Y313" i="18"/>
  <c r="O314" i="18" l="1"/>
  <c r="I314" i="18"/>
  <c r="J314" i="18"/>
  <c r="L314" i="18"/>
  <c r="N314" i="18" s="1"/>
  <c r="M314" i="18"/>
  <c r="K314" i="18" l="1"/>
  <c r="P314" i="18"/>
  <c r="Q314" i="18" s="1"/>
  <c r="R314" i="18" l="1"/>
  <c r="S314" i="18" s="1"/>
  <c r="T314" i="18" l="1"/>
  <c r="G315" i="18"/>
  <c r="U315" i="18" s="1"/>
  <c r="V314" i="18"/>
  <c r="W314" i="18" s="1"/>
  <c r="H315" i="18" l="1"/>
  <c r="Y314" i="18"/>
  <c r="X314" i="18"/>
  <c r="L315" i="18" l="1"/>
  <c r="O315" i="18"/>
  <c r="M315" i="18"/>
  <c r="I315" i="18"/>
  <c r="J315" i="18"/>
  <c r="K315" i="18" l="1"/>
  <c r="P315" i="18" s="1"/>
  <c r="N315" i="18"/>
  <c r="Q315" i="18" l="1"/>
  <c r="R315" i="18"/>
  <c r="S315" i="18" s="1"/>
  <c r="T315" i="18" l="1"/>
  <c r="G316" i="18"/>
  <c r="U316" i="18" s="1"/>
  <c r="V315" i="18"/>
  <c r="W315" i="18" s="1"/>
  <c r="H316" i="18" l="1"/>
  <c r="Y315" i="18"/>
  <c r="X315" i="18"/>
  <c r="M316" i="18" l="1"/>
  <c r="I316" i="18"/>
  <c r="O316" i="18"/>
  <c r="L316" i="18"/>
  <c r="N316" i="18" s="1"/>
  <c r="J316" i="18"/>
  <c r="K316" i="18" l="1"/>
  <c r="P316" i="18" s="1"/>
  <c r="Q316" i="18" s="1"/>
  <c r="R316" i="18" s="1"/>
  <c r="S316" i="18" s="1"/>
  <c r="T316" i="18" l="1"/>
  <c r="G317" i="18"/>
  <c r="U317" i="18" s="1"/>
  <c r="V316" i="18"/>
  <c r="W316" i="18" s="1"/>
  <c r="H317" i="18" l="1"/>
  <c r="X316" i="18"/>
  <c r="Y316" i="18"/>
  <c r="J317" i="18" l="1"/>
  <c r="M317" i="18"/>
  <c r="I317" i="18"/>
  <c r="O317" i="18"/>
  <c r="L317" i="18"/>
  <c r="N317" i="18" l="1"/>
  <c r="K317" i="18"/>
  <c r="P317" i="18" s="1"/>
  <c r="Q317" i="18" s="1"/>
  <c r="R317" i="18" l="1"/>
  <c r="S317" i="18" s="1"/>
  <c r="T317" i="18" l="1"/>
  <c r="G318" i="18"/>
  <c r="U318" i="18" s="1"/>
  <c r="V317" i="18"/>
  <c r="W317" i="18" s="1"/>
  <c r="H318" i="18" l="1"/>
  <c r="Y317" i="18"/>
  <c r="X317" i="18"/>
  <c r="J318" i="18" l="1"/>
  <c r="I318" i="18"/>
  <c r="M318" i="18"/>
  <c r="O318" i="18"/>
  <c r="L318" i="18"/>
  <c r="N318" i="18" l="1"/>
  <c r="K318" i="18"/>
  <c r="P318" i="18" s="1"/>
  <c r="Q318" i="18" s="1"/>
  <c r="R318" i="18" l="1"/>
  <c r="S318" i="18" s="1"/>
  <c r="T318" i="18" l="1"/>
  <c r="G319" i="18"/>
  <c r="U319" i="18" s="1"/>
  <c r="V318" i="18"/>
  <c r="W318" i="18" s="1"/>
  <c r="H319" i="18" l="1"/>
  <c r="X318" i="18"/>
  <c r="Y318" i="18"/>
  <c r="L319" i="18" l="1"/>
  <c r="O319" i="18"/>
  <c r="M319" i="18"/>
  <c r="I319" i="18"/>
  <c r="J319" i="18"/>
  <c r="K319" i="18" l="1"/>
  <c r="P319" i="18" s="1"/>
  <c r="N319" i="18"/>
  <c r="Q319" i="18" l="1"/>
  <c r="R319" i="18" l="1"/>
  <c r="S319" i="18" s="1"/>
  <c r="T319" i="18" l="1"/>
  <c r="G320" i="18"/>
  <c r="U320" i="18" s="1"/>
  <c r="V319" i="18"/>
  <c r="W319" i="18" s="1"/>
  <c r="H320" i="18" l="1"/>
  <c r="X319" i="18"/>
  <c r="Y319" i="18"/>
  <c r="M320" i="18" l="1"/>
  <c r="O320" i="18"/>
  <c r="L320" i="18"/>
  <c r="J320" i="18"/>
  <c r="K320" i="18" s="1"/>
  <c r="P320" i="18" s="1"/>
  <c r="I320" i="18"/>
  <c r="N320" i="18" l="1"/>
  <c r="Q320" i="18" s="1"/>
  <c r="R320" i="18" s="1"/>
  <c r="S320" i="18" s="1"/>
  <c r="T320" i="18" l="1"/>
  <c r="G321" i="18"/>
  <c r="V320" i="18"/>
  <c r="W320" i="18" s="1"/>
  <c r="U321" i="18" l="1"/>
  <c r="H321" i="18"/>
  <c r="X320" i="18"/>
  <c r="Y320" i="18"/>
  <c r="M321" i="18" l="1"/>
  <c r="O321" i="18"/>
  <c r="L321" i="18"/>
  <c r="J321" i="18"/>
  <c r="K321" i="18" s="1"/>
  <c r="I321" i="18"/>
  <c r="N321" i="18" l="1"/>
  <c r="P321" i="18"/>
  <c r="Q321" i="18" l="1"/>
  <c r="R321" i="18" l="1"/>
  <c r="S321" i="18" s="1"/>
  <c r="T321" i="18" l="1"/>
  <c r="G322" i="18"/>
  <c r="U322" i="18" s="1"/>
  <c r="V321" i="18"/>
  <c r="W321" i="18" s="1"/>
  <c r="H322" i="18" l="1"/>
  <c r="Y321" i="18"/>
  <c r="X321" i="18"/>
  <c r="I322" i="18" l="1"/>
  <c r="O322" i="18"/>
  <c r="M322" i="18"/>
  <c r="J322" i="18"/>
  <c r="K322" i="18" s="1"/>
  <c r="P322" i="18" s="1"/>
  <c r="L322" i="18"/>
  <c r="N322" i="18" l="1"/>
  <c r="Q322" i="18" s="1"/>
  <c r="R322" i="18" l="1"/>
  <c r="S322" i="18" s="1"/>
  <c r="T322" i="18" l="1"/>
  <c r="G323" i="18"/>
  <c r="U323" i="18" s="1"/>
  <c r="V322" i="18"/>
  <c r="W322" i="18" s="1"/>
  <c r="H323" i="18" l="1"/>
  <c r="Y322" i="18"/>
  <c r="X322" i="18"/>
  <c r="M323" i="18" l="1"/>
  <c r="O323" i="18"/>
  <c r="L323" i="18"/>
  <c r="J323" i="18"/>
  <c r="K323" i="18" s="1"/>
  <c r="I323" i="18"/>
  <c r="N323" i="18" l="1"/>
  <c r="P323" i="18"/>
  <c r="Q323" i="18" s="1"/>
  <c r="R323" i="18" l="1"/>
  <c r="S323" i="18" s="1"/>
  <c r="T323" i="18" l="1"/>
  <c r="G324" i="18"/>
  <c r="U324" i="18" s="1"/>
  <c r="V323" i="18"/>
  <c r="W323" i="18" s="1"/>
  <c r="H324" i="18" l="1"/>
  <c r="X323" i="18"/>
  <c r="Y323" i="18"/>
  <c r="J324" i="18" l="1"/>
  <c r="M324" i="18"/>
  <c r="L324" i="18"/>
  <c r="O324" i="18"/>
  <c r="I324" i="18"/>
  <c r="N324" i="18" l="1"/>
  <c r="K324" i="18"/>
  <c r="P324" i="18" s="1"/>
  <c r="Q324" i="18" s="1"/>
  <c r="R324" i="18" l="1"/>
  <c r="S324" i="18" s="1"/>
  <c r="T324" i="18" l="1"/>
  <c r="G325" i="18"/>
  <c r="U325" i="18" s="1"/>
  <c r="V324" i="18"/>
  <c r="W324" i="18" s="1"/>
  <c r="H325" i="18" l="1"/>
  <c r="Y324" i="18"/>
  <c r="X324" i="18"/>
  <c r="I325" i="18" l="1"/>
  <c r="M325" i="18"/>
  <c r="J325" i="18"/>
  <c r="K325" i="18" s="1"/>
  <c r="O325" i="18"/>
  <c r="L325" i="18"/>
  <c r="P325" i="18" l="1"/>
  <c r="N325" i="18"/>
  <c r="Q325" i="18" s="1"/>
  <c r="R325" i="18" l="1"/>
  <c r="S325" i="18" s="1"/>
  <c r="T325" i="18" l="1"/>
  <c r="G326" i="18"/>
  <c r="U326" i="18" s="1"/>
  <c r="V325" i="18"/>
  <c r="W325" i="18" s="1"/>
  <c r="H326" i="18" l="1"/>
  <c r="Y325" i="18"/>
  <c r="X325" i="18"/>
  <c r="O326" i="18" l="1"/>
  <c r="L326" i="18"/>
  <c r="I326" i="18"/>
  <c r="M326" i="18"/>
  <c r="J326" i="18"/>
  <c r="K326" i="18" l="1"/>
  <c r="N326" i="18"/>
  <c r="P326" i="18"/>
  <c r="Q326" i="18" s="1"/>
  <c r="R326" i="18" l="1"/>
  <c r="S326" i="18" s="1"/>
  <c r="T326" i="18" l="1"/>
  <c r="G327" i="18"/>
  <c r="U327" i="18" s="1"/>
  <c r="V326" i="18"/>
  <c r="W326" i="18" s="1"/>
  <c r="H327" i="18" l="1"/>
  <c r="Y326" i="18"/>
  <c r="X326" i="18"/>
  <c r="L327" i="18" l="1"/>
  <c r="M327" i="18"/>
  <c r="O327" i="18"/>
  <c r="I327" i="18"/>
  <c r="J327" i="18"/>
  <c r="K327" i="18" l="1"/>
  <c r="P327" i="18" s="1"/>
  <c r="N327" i="18"/>
  <c r="Q327" i="18" l="1"/>
  <c r="R327" i="18"/>
  <c r="S327" i="18" s="1"/>
  <c r="T327" i="18" l="1"/>
  <c r="G328" i="18"/>
  <c r="V327" i="18"/>
  <c r="W327" i="18" s="1"/>
  <c r="U328" i="18" l="1"/>
  <c r="H328" i="18"/>
  <c r="X327" i="18"/>
  <c r="Y327" i="18"/>
  <c r="M328" i="18" l="1"/>
  <c r="L328" i="18"/>
  <c r="N328" i="18" s="1"/>
  <c r="I328" i="18"/>
  <c r="O328" i="18"/>
  <c r="J328" i="18"/>
  <c r="K328" i="18" l="1"/>
  <c r="P328" i="18" s="1"/>
  <c r="Q328" i="18" s="1"/>
  <c r="R328" i="18" l="1"/>
  <c r="S328" i="18" s="1"/>
  <c r="T328" i="18" l="1"/>
  <c r="G329" i="18"/>
  <c r="U329" i="18" s="1"/>
  <c r="V328" i="18"/>
  <c r="W328" i="18" s="1"/>
  <c r="H329" i="18" l="1"/>
  <c r="Y328" i="18"/>
  <c r="X328" i="18"/>
  <c r="M329" i="18" l="1"/>
  <c r="J329" i="18"/>
  <c r="I329" i="18"/>
  <c r="O329" i="18"/>
  <c r="L329" i="18"/>
  <c r="K329" i="18" l="1"/>
  <c r="P329" i="18" s="1"/>
  <c r="N329" i="18"/>
  <c r="Q329" i="18" l="1"/>
  <c r="R329" i="18" l="1"/>
  <c r="S329" i="18" s="1"/>
  <c r="T329" i="18" l="1"/>
  <c r="G330" i="18"/>
  <c r="V329" i="18"/>
  <c r="W329" i="18" s="1"/>
  <c r="U330" i="18" l="1"/>
  <c r="H330" i="18"/>
  <c r="Y329" i="18"/>
  <c r="X329" i="18"/>
  <c r="O330" i="18" l="1"/>
  <c r="M330" i="18"/>
  <c r="J330" i="18"/>
  <c r="K330" i="18" s="1"/>
  <c r="L330" i="18"/>
  <c r="I330" i="18"/>
  <c r="N330" i="18" l="1"/>
  <c r="P330" i="18"/>
  <c r="Q330" i="18" s="1"/>
  <c r="R330" i="18" l="1"/>
  <c r="S330" i="18" s="1"/>
  <c r="T330" i="18" l="1"/>
  <c r="G331" i="18"/>
  <c r="U331" i="18" s="1"/>
  <c r="V330" i="18"/>
  <c r="W330" i="18" s="1"/>
  <c r="H331" i="18" l="1"/>
  <c r="Y330" i="18"/>
  <c r="X330" i="18"/>
  <c r="M331" i="18" l="1"/>
  <c r="I331" i="18"/>
  <c r="L331" i="18"/>
  <c r="J331" i="18"/>
  <c r="K331" i="18" s="1"/>
  <c r="O331" i="18"/>
  <c r="N331" i="18" l="1"/>
  <c r="P331" i="18"/>
  <c r="Q331" i="18" s="1"/>
  <c r="R331" i="18" l="1"/>
  <c r="S331" i="18" s="1"/>
  <c r="T331" i="18" l="1"/>
  <c r="G332" i="18"/>
  <c r="U332" i="18" s="1"/>
  <c r="V331" i="18"/>
  <c r="W331" i="18" s="1"/>
  <c r="H332" i="18" l="1"/>
  <c r="Y331" i="18"/>
  <c r="X331" i="18"/>
  <c r="O332" i="18" l="1"/>
  <c r="J332" i="18"/>
  <c r="I332" i="18"/>
  <c r="L332" i="18"/>
  <c r="M332" i="18"/>
  <c r="K332" i="18" l="1"/>
  <c r="P332" i="18" s="1"/>
  <c r="N332" i="18"/>
  <c r="Q332" i="18" s="1"/>
  <c r="R332" i="18" s="1"/>
  <c r="S332" i="18" s="1"/>
  <c r="T332" i="18" l="1"/>
  <c r="G333" i="18"/>
  <c r="U333" i="18" s="1"/>
  <c r="V332" i="18"/>
  <c r="W332" i="18" s="1"/>
  <c r="H333" i="18" l="1"/>
  <c r="X332" i="18"/>
  <c r="Y332" i="18"/>
  <c r="J333" i="18" l="1"/>
  <c r="M333" i="18"/>
  <c r="I333" i="18"/>
  <c r="O333" i="18"/>
  <c r="L333" i="18"/>
  <c r="N333" i="18" l="1"/>
  <c r="K333" i="18"/>
  <c r="P333" i="18" s="1"/>
  <c r="Q333" i="18" s="1"/>
  <c r="R333" i="18" l="1"/>
  <c r="S333" i="18" s="1"/>
  <c r="T333" i="18" l="1"/>
  <c r="G334" i="18"/>
  <c r="U334" i="18" s="1"/>
  <c r="V333" i="18"/>
  <c r="W333" i="18" s="1"/>
  <c r="H334" i="18" l="1"/>
  <c r="X333" i="18"/>
  <c r="Y333" i="18"/>
  <c r="L334" i="18" l="1"/>
  <c r="I334" i="18"/>
  <c r="J334" i="18"/>
  <c r="K334" i="18" s="1"/>
  <c r="O334" i="18"/>
  <c r="M334" i="18"/>
  <c r="P334" i="18" l="1"/>
  <c r="N334" i="18"/>
  <c r="Q334" i="18" l="1"/>
  <c r="R334" i="18" l="1"/>
  <c r="S334" i="18" s="1"/>
  <c r="T334" i="18" l="1"/>
  <c r="G335" i="18"/>
  <c r="U335" i="18" s="1"/>
  <c r="V334" i="18"/>
  <c r="W334" i="18" s="1"/>
  <c r="H335" i="18" l="1"/>
  <c r="Y334" i="18"/>
  <c r="X334" i="18"/>
  <c r="I335" i="18" l="1"/>
  <c r="M335" i="18"/>
  <c r="O335" i="18"/>
  <c r="P335" i="18" s="1"/>
  <c r="L335" i="18"/>
  <c r="N335" i="18" s="1"/>
  <c r="J335" i="18"/>
  <c r="K335" i="18" s="1"/>
  <c r="Q335" i="18" l="1"/>
  <c r="R335" i="18" l="1"/>
  <c r="S335" i="18" s="1"/>
  <c r="T335" i="18" l="1"/>
  <c r="G336" i="18"/>
  <c r="U336" i="18" s="1"/>
  <c r="V335" i="18"/>
  <c r="W335" i="18" s="1"/>
  <c r="H336" i="18" l="1"/>
  <c r="X335" i="18"/>
  <c r="Y335" i="18"/>
  <c r="O336" i="18" l="1"/>
  <c r="I336" i="18"/>
  <c r="J336" i="18"/>
  <c r="M336" i="18"/>
  <c r="L336" i="18"/>
  <c r="K336" i="18" l="1"/>
  <c r="P336" i="18" s="1"/>
  <c r="N336" i="18"/>
  <c r="Q336" i="18" l="1"/>
  <c r="R336" i="18"/>
  <c r="S336" i="18" s="1"/>
  <c r="T336" i="18" l="1"/>
  <c r="G337" i="18"/>
  <c r="U337" i="18" s="1"/>
  <c r="V336" i="18"/>
  <c r="W336" i="18" s="1"/>
  <c r="H337" i="18" l="1"/>
  <c r="Y336" i="18"/>
  <c r="X336" i="18"/>
  <c r="O337" i="18" l="1"/>
  <c r="J337" i="18"/>
  <c r="I337" i="18"/>
  <c r="L337" i="18"/>
  <c r="M337" i="18"/>
  <c r="K337" i="18" l="1"/>
  <c r="N337" i="18"/>
  <c r="P337" i="18"/>
  <c r="Q337" i="18" s="1"/>
  <c r="R337" i="18" l="1"/>
  <c r="S337" i="18" s="1"/>
  <c r="T337" i="18" l="1"/>
  <c r="G338" i="18"/>
  <c r="U338" i="18" s="1"/>
  <c r="V337" i="18"/>
  <c r="W337" i="18" s="1"/>
  <c r="H338" i="18" l="1"/>
  <c r="X337" i="18"/>
  <c r="Y337" i="18"/>
  <c r="M338" i="18" l="1"/>
  <c r="O338" i="18"/>
  <c r="L338" i="18"/>
  <c r="J338" i="18"/>
  <c r="K338" i="18" s="1"/>
  <c r="I338" i="18"/>
  <c r="N338" i="18" l="1"/>
  <c r="P338" i="18"/>
  <c r="Q338" i="18" s="1"/>
  <c r="R338" i="18" l="1"/>
  <c r="S338" i="18" s="1"/>
  <c r="T338" i="18" l="1"/>
  <c r="G339" i="18"/>
  <c r="U339" i="18" s="1"/>
  <c r="V338" i="18"/>
  <c r="W338" i="18" s="1"/>
  <c r="H339" i="18" l="1"/>
  <c r="X338" i="18"/>
  <c r="Y338" i="18"/>
  <c r="M339" i="18" l="1"/>
  <c r="O339" i="18"/>
  <c r="L339" i="18"/>
  <c r="J339" i="18"/>
  <c r="K339" i="18" s="1"/>
  <c r="P339" i="18" s="1"/>
  <c r="I339" i="18"/>
  <c r="N339" i="18" l="1"/>
  <c r="Q339" i="18" s="1"/>
  <c r="R339" i="18" s="1"/>
  <c r="S339" i="18" s="1"/>
  <c r="T339" i="18" l="1"/>
  <c r="G340" i="18"/>
  <c r="U340" i="18" s="1"/>
  <c r="V339" i="18"/>
  <c r="W339" i="18" s="1"/>
  <c r="H340" i="18" l="1"/>
  <c r="X339" i="18"/>
  <c r="Y339" i="18"/>
  <c r="M340" i="18" l="1"/>
  <c r="J340" i="18"/>
  <c r="K340" i="18" s="1"/>
  <c r="I340" i="18"/>
  <c r="O340" i="18"/>
  <c r="L340" i="18"/>
  <c r="P340" i="18" l="1"/>
  <c r="N340" i="18"/>
  <c r="Q340" i="18" l="1"/>
  <c r="R340" i="18" l="1"/>
  <c r="S340" i="18" s="1"/>
  <c r="T340" i="18" l="1"/>
  <c r="G341" i="18"/>
  <c r="U341" i="18" s="1"/>
  <c r="V340" i="18"/>
  <c r="W340" i="18" s="1"/>
  <c r="H341" i="18" l="1"/>
  <c r="X340" i="18"/>
  <c r="Y340" i="18"/>
  <c r="M341" i="18" l="1"/>
  <c r="O341" i="18"/>
  <c r="J341" i="18"/>
  <c r="K341" i="18" s="1"/>
  <c r="L341" i="18"/>
  <c r="I341" i="18"/>
  <c r="N341" i="18" l="1"/>
  <c r="P341" i="18"/>
  <c r="Q341" i="18" s="1"/>
  <c r="R341" i="18" l="1"/>
  <c r="S341" i="18" s="1"/>
  <c r="T341" i="18" l="1"/>
  <c r="G342" i="18"/>
  <c r="U342" i="18" s="1"/>
  <c r="V341" i="18"/>
  <c r="W341" i="18" s="1"/>
  <c r="H342" i="18" l="1"/>
  <c r="X341" i="18"/>
  <c r="Y341" i="18"/>
  <c r="J342" i="18" l="1"/>
  <c r="L342" i="18"/>
  <c r="N342" i="18" s="1"/>
  <c r="O342" i="18"/>
  <c r="I342" i="18"/>
  <c r="M342" i="18"/>
  <c r="K342" i="18" l="1"/>
  <c r="P342" i="18" s="1"/>
  <c r="Q342" i="18" s="1"/>
  <c r="R342" i="18" l="1"/>
  <c r="S342" i="18" s="1"/>
  <c r="T342" i="18" l="1"/>
  <c r="G343" i="18"/>
  <c r="U343" i="18" s="1"/>
  <c r="V342" i="18"/>
  <c r="W342" i="18" s="1"/>
  <c r="H343" i="18" l="1"/>
  <c r="X342" i="18"/>
  <c r="Y342" i="18"/>
  <c r="I343" i="18" l="1"/>
  <c r="L343" i="18"/>
  <c r="O343" i="18"/>
  <c r="J343" i="18"/>
  <c r="K343" i="18" s="1"/>
  <c r="M343" i="18"/>
  <c r="P343" i="18" l="1"/>
  <c r="N343" i="18"/>
  <c r="Q343" i="18" s="1"/>
  <c r="R343" i="18" l="1"/>
  <c r="S343" i="18" s="1"/>
  <c r="T343" i="18" l="1"/>
  <c r="G344" i="18"/>
  <c r="U344" i="18" s="1"/>
  <c r="V343" i="18"/>
  <c r="W343" i="18" s="1"/>
  <c r="H344" i="18" l="1"/>
  <c r="Y343" i="18"/>
  <c r="X343" i="18"/>
  <c r="M344" i="18" l="1"/>
  <c r="L344" i="18"/>
  <c r="J344" i="18"/>
  <c r="I344" i="18"/>
  <c r="O344" i="18"/>
  <c r="K344" i="18" l="1"/>
  <c r="P344" i="18" s="1"/>
  <c r="N344" i="18"/>
  <c r="Q344" i="18" s="1"/>
  <c r="R344" i="18" l="1"/>
  <c r="S344" i="18" s="1"/>
  <c r="T344" i="18" l="1"/>
  <c r="G345" i="18"/>
  <c r="U345" i="18" s="1"/>
  <c r="V344" i="18"/>
  <c r="W344" i="18" s="1"/>
  <c r="H345" i="18" l="1"/>
  <c r="Y344" i="18"/>
  <c r="X344" i="18"/>
  <c r="I345" i="18" l="1"/>
  <c r="M345" i="18"/>
  <c r="O345" i="18"/>
  <c r="L345" i="18"/>
  <c r="J345" i="18"/>
  <c r="K345" i="18" s="1"/>
  <c r="N345" i="18" l="1"/>
  <c r="P345" i="18"/>
  <c r="Q345" i="18" s="1"/>
  <c r="R345" i="18" l="1"/>
  <c r="S345" i="18" s="1"/>
  <c r="T345" i="18" l="1"/>
  <c r="G346" i="18"/>
  <c r="U346" i="18" s="1"/>
  <c r="V345" i="18"/>
  <c r="W345" i="18" s="1"/>
  <c r="H346" i="18" l="1"/>
  <c r="X345" i="18"/>
  <c r="Y345" i="18"/>
  <c r="J346" i="18" l="1"/>
  <c r="L346" i="18"/>
  <c r="M346" i="18"/>
  <c r="I346" i="18"/>
  <c r="O346" i="18"/>
  <c r="N346" i="18" l="1"/>
  <c r="K346" i="18"/>
  <c r="P346" i="18" s="1"/>
  <c r="Q346" i="18" s="1"/>
  <c r="R346" i="18" l="1"/>
  <c r="S346" i="18" s="1"/>
  <c r="T346" i="18" l="1"/>
  <c r="G347" i="18"/>
  <c r="V346" i="18"/>
  <c r="W346" i="18" s="1"/>
  <c r="U347" i="18" l="1"/>
  <c r="H347" i="18"/>
  <c r="X346" i="18"/>
  <c r="Y346" i="18"/>
  <c r="I347" i="18" l="1"/>
  <c r="M347" i="18"/>
  <c r="L347" i="18"/>
  <c r="O347" i="18"/>
  <c r="J347" i="18"/>
  <c r="K347" i="18" s="1"/>
  <c r="N347" i="18" l="1"/>
  <c r="P347" i="18"/>
  <c r="Q347" i="18" s="1"/>
  <c r="R347" i="18" l="1"/>
  <c r="S347" i="18" s="1"/>
  <c r="T347" i="18" l="1"/>
  <c r="G348" i="18"/>
  <c r="U348" i="18" s="1"/>
  <c r="V347" i="18"/>
  <c r="W347" i="18" s="1"/>
  <c r="H348" i="18" l="1"/>
  <c r="Y347" i="18"/>
  <c r="X347" i="18"/>
  <c r="M348" i="18" l="1"/>
  <c r="J348" i="18"/>
  <c r="I348" i="18"/>
  <c r="O348" i="18"/>
  <c r="L348" i="18"/>
  <c r="K348" i="18" l="1"/>
  <c r="P348" i="18" s="1"/>
  <c r="N348" i="18"/>
  <c r="Q348" i="18" l="1"/>
  <c r="R348" i="18"/>
  <c r="S348" i="18" s="1"/>
  <c r="T348" i="18" l="1"/>
  <c r="G349" i="18"/>
  <c r="U349" i="18" s="1"/>
  <c r="V348" i="18"/>
  <c r="W348" i="18" s="1"/>
  <c r="H349" i="18" l="1"/>
  <c r="Y348" i="18"/>
  <c r="X348" i="18"/>
  <c r="O349" i="18" l="1"/>
  <c r="J349" i="18"/>
  <c r="K349" i="18" s="1"/>
  <c r="P349" i="18" s="1"/>
  <c r="M349" i="18"/>
  <c r="L349" i="18"/>
  <c r="N349" i="18" s="1"/>
  <c r="I349" i="18"/>
  <c r="Q349" i="18" l="1"/>
  <c r="R349" i="18"/>
  <c r="S349" i="18" s="1"/>
  <c r="T349" i="18" l="1"/>
  <c r="G350" i="18"/>
  <c r="U350" i="18" s="1"/>
  <c r="V349" i="18"/>
  <c r="W349" i="18" s="1"/>
  <c r="H350" i="18" l="1"/>
  <c r="Y349" i="18"/>
  <c r="X349" i="18"/>
  <c r="I350" i="18" l="1"/>
  <c r="J350" i="18"/>
  <c r="K350" i="18" s="1"/>
  <c r="P350" i="18" s="1"/>
  <c r="M350" i="18"/>
  <c r="L350" i="18"/>
  <c r="O350" i="18"/>
  <c r="N350" i="18" l="1"/>
  <c r="Q350" i="18" s="1"/>
  <c r="R350" i="18" l="1"/>
  <c r="S350" i="18" s="1"/>
  <c r="T350" i="18" l="1"/>
  <c r="G351" i="18"/>
  <c r="U351" i="18" s="1"/>
  <c r="V350" i="18"/>
  <c r="W350" i="18" s="1"/>
  <c r="H351" i="18" l="1"/>
  <c r="Y350" i="18"/>
  <c r="X350" i="18"/>
  <c r="J351" i="18" l="1"/>
  <c r="M351" i="18"/>
  <c r="I351" i="18"/>
  <c r="O351" i="18"/>
  <c r="L351" i="18"/>
  <c r="N351" i="18" l="1"/>
  <c r="K351" i="18"/>
  <c r="P351" i="18" s="1"/>
  <c r="Q351" i="18" l="1"/>
  <c r="R351" i="18" l="1"/>
  <c r="S351" i="18" s="1"/>
  <c r="T351" i="18" l="1"/>
  <c r="G352" i="18"/>
  <c r="U352" i="18" s="1"/>
  <c r="V351" i="18"/>
  <c r="W351" i="18" s="1"/>
  <c r="H352" i="18" l="1"/>
  <c r="X351" i="18"/>
  <c r="Y351" i="18"/>
  <c r="O352" i="18" l="1"/>
  <c r="L352" i="18"/>
  <c r="I352" i="18"/>
  <c r="J352" i="18"/>
  <c r="K352" i="18" s="1"/>
  <c r="M352" i="18"/>
  <c r="N352" i="18" l="1"/>
  <c r="P352" i="18"/>
  <c r="Q352" i="18" s="1"/>
  <c r="R352" i="18" l="1"/>
  <c r="S352" i="18" s="1"/>
  <c r="T352" i="18" l="1"/>
  <c r="G353" i="18"/>
  <c r="V352" i="18"/>
  <c r="W352" i="18" s="1"/>
  <c r="U353" i="18" l="1"/>
  <c r="H353" i="18"/>
  <c r="Y352" i="18"/>
  <c r="X352" i="18"/>
  <c r="L353" i="18" l="1"/>
  <c r="O353" i="18"/>
  <c r="I353" i="18"/>
  <c r="M353" i="18"/>
  <c r="J353" i="18"/>
  <c r="K353" i="18" l="1"/>
  <c r="P353" i="18" s="1"/>
  <c r="N353" i="18"/>
  <c r="Q353" i="18" l="1"/>
  <c r="R353" i="18" s="1"/>
  <c r="S353" i="18" s="1"/>
  <c r="T353" i="18" l="1"/>
  <c r="G354" i="18"/>
  <c r="U354" i="18" s="1"/>
  <c r="V353" i="18"/>
  <c r="W353" i="18" s="1"/>
  <c r="H354" i="18" l="1"/>
  <c r="Y353" i="18"/>
  <c r="X353" i="18"/>
  <c r="J354" i="18" l="1"/>
  <c r="I354" i="18"/>
  <c r="M354" i="18"/>
  <c r="L354" i="18"/>
  <c r="O354" i="18"/>
  <c r="N354" i="18" l="1"/>
  <c r="K354" i="18"/>
  <c r="P354" i="18" s="1"/>
  <c r="Q354" i="18" s="1"/>
  <c r="R354" i="18" l="1"/>
  <c r="S354" i="18" s="1"/>
  <c r="T354" i="18" l="1"/>
  <c r="G355" i="18"/>
  <c r="U355" i="18" s="1"/>
  <c r="V354" i="18"/>
  <c r="W354" i="18" s="1"/>
  <c r="H355" i="18" l="1"/>
  <c r="X354" i="18"/>
  <c r="Y354" i="18"/>
  <c r="O355" i="18" l="1"/>
  <c r="I355" i="18"/>
  <c r="J355" i="18"/>
  <c r="M355" i="18"/>
  <c r="L355" i="18"/>
  <c r="K355" i="18" l="1"/>
  <c r="P355" i="18" s="1"/>
  <c r="N355" i="18"/>
  <c r="Q355" i="18" l="1"/>
  <c r="R355" i="18"/>
  <c r="S355" i="18" s="1"/>
  <c r="T355" i="18" l="1"/>
  <c r="G356" i="18"/>
  <c r="U356" i="18" s="1"/>
  <c r="V355" i="18"/>
  <c r="W355" i="18" s="1"/>
  <c r="H356" i="18" l="1"/>
  <c r="X355" i="18"/>
  <c r="Y355" i="18"/>
  <c r="M356" i="18" l="1"/>
  <c r="O356" i="18"/>
  <c r="I356" i="18"/>
  <c r="J356" i="18"/>
  <c r="K356" i="18" s="1"/>
  <c r="L356" i="18"/>
  <c r="P356" i="18" l="1"/>
  <c r="N356" i="18"/>
  <c r="Q356" i="18" l="1"/>
  <c r="R356" i="18" l="1"/>
  <c r="S356" i="18" s="1"/>
  <c r="T356" i="18" l="1"/>
  <c r="G357" i="18"/>
  <c r="U357" i="18" s="1"/>
  <c r="V356" i="18"/>
  <c r="W356" i="18" s="1"/>
  <c r="H357" i="18" l="1"/>
  <c r="X356" i="18"/>
  <c r="Y356" i="18"/>
  <c r="J357" i="18" l="1"/>
  <c r="M357" i="18"/>
  <c r="L357" i="18"/>
  <c r="O357" i="18"/>
  <c r="I357" i="18"/>
  <c r="N357" i="18" l="1"/>
  <c r="K357" i="18"/>
  <c r="P357" i="18" s="1"/>
  <c r="Q357" i="18" s="1"/>
  <c r="R357" i="18" l="1"/>
  <c r="S357" i="18" s="1"/>
  <c r="T357" i="18" l="1"/>
  <c r="G358" i="18"/>
  <c r="U358" i="18" s="1"/>
  <c r="V357" i="18"/>
  <c r="W357" i="18" s="1"/>
  <c r="H358" i="18" l="1"/>
  <c r="X357" i="18"/>
  <c r="Y357" i="18"/>
  <c r="M358" i="18" l="1"/>
  <c r="O358" i="18"/>
  <c r="L358" i="18"/>
  <c r="J358" i="18"/>
  <c r="K358" i="18" s="1"/>
  <c r="P358" i="18" s="1"/>
  <c r="I358" i="18"/>
  <c r="N358" i="18" l="1"/>
  <c r="Q358" i="18"/>
  <c r="R358" i="18" l="1"/>
  <c r="S358" i="18" s="1"/>
  <c r="T358" i="18" l="1"/>
  <c r="G359" i="18"/>
  <c r="U359" i="18" s="1"/>
  <c r="V358" i="18"/>
  <c r="W358" i="18" s="1"/>
  <c r="H359" i="18" l="1"/>
  <c r="X358" i="18"/>
  <c r="Y358" i="18"/>
  <c r="M359" i="18" l="1"/>
  <c r="L359" i="18"/>
  <c r="I359" i="18"/>
  <c r="J359" i="18"/>
  <c r="K359" i="18" s="1"/>
  <c r="O359" i="18"/>
  <c r="N359" i="18" l="1"/>
  <c r="P359" i="18"/>
  <c r="Q359" i="18" l="1"/>
  <c r="R359" i="18" l="1"/>
  <c r="S359" i="18" s="1"/>
  <c r="T359" i="18" l="1"/>
  <c r="G360" i="18"/>
  <c r="V359" i="18"/>
  <c r="W359" i="18" s="1"/>
  <c r="U360" i="18" l="1"/>
  <c r="H360" i="18"/>
  <c r="Y359" i="18"/>
  <c r="X359" i="18"/>
  <c r="L360" i="18" l="1"/>
  <c r="I360" i="18"/>
  <c r="M360" i="18"/>
  <c r="O360" i="18"/>
  <c r="J360" i="18"/>
  <c r="K360" i="18" l="1"/>
  <c r="P360" i="18" s="1"/>
  <c r="N360" i="18"/>
  <c r="Q360" i="18" l="1"/>
  <c r="R360" i="18"/>
  <c r="S360" i="18" s="1"/>
  <c r="T360" i="18" l="1"/>
  <c r="G361" i="18"/>
  <c r="U361" i="18" s="1"/>
  <c r="V360" i="18"/>
  <c r="W360" i="18" s="1"/>
  <c r="H361" i="18" l="1"/>
  <c r="Y360" i="18"/>
  <c r="X360" i="18"/>
  <c r="M361" i="18" l="1"/>
  <c r="I361" i="18"/>
  <c r="L361" i="18"/>
  <c r="O361" i="18"/>
  <c r="J361" i="18"/>
  <c r="N361" i="18" l="1"/>
  <c r="K361" i="18"/>
  <c r="P361" i="18" s="1"/>
  <c r="Q361" i="18" s="1"/>
  <c r="R361" i="18" s="1"/>
  <c r="S361" i="18" s="1"/>
  <c r="T361" i="18" l="1"/>
  <c r="G362" i="18"/>
  <c r="U362" i="18" s="1"/>
  <c r="V361" i="18"/>
  <c r="W361" i="18" s="1"/>
  <c r="H362" i="18" l="1"/>
  <c r="Y361" i="18"/>
  <c r="X361" i="18"/>
  <c r="M362" i="18" l="1"/>
  <c r="I362" i="18"/>
  <c r="L362" i="18"/>
  <c r="J362" i="18"/>
  <c r="K362" i="18" s="1"/>
  <c r="O362" i="18"/>
  <c r="N362" i="18" l="1"/>
  <c r="P362" i="18"/>
  <c r="Q362" i="18" l="1"/>
  <c r="R362" i="18" l="1"/>
  <c r="S362" i="18" s="1"/>
  <c r="T362" i="18" l="1"/>
  <c r="G363" i="18"/>
  <c r="U363" i="18" s="1"/>
  <c r="V362" i="18"/>
  <c r="W362" i="18" s="1"/>
  <c r="H363" i="18" l="1"/>
  <c r="X362" i="18"/>
  <c r="Y362" i="18"/>
  <c r="J363" i="18" l="1"/>
  <c r="I363" i="18"/>
  <c r="M363" i="18"/>
  <c r="L363" i="18"/>
  <c r="O363" i="18"/>
  <c r="N363" i="18" l="1"/>
  <c r="K363" i="18"/>
  <c r="P363" i="18" s="1"/>
  <c r="Q363" i="18" s="1"/>
  <c r="R363" i="18" l="1"/>
  <c r="S363" i="18" s="1"/>
  <c r="T363" i="18" l="1"/>
  <c r="G364" i="18"/>
  <c r="U364" i="18" s="1"/>
  <c r="V363" i="18"/>
  <c r="W363" i="18" s="1"/>
  <c r="H364" i="18" l="1"/>
  <c r="X363" i="18"/>
  <c r="Y363" i="18"/>
  <c r="O364" i="18" l="1"/>
  <c r="L364" i="18"/>
  <c r="M364" i="18"/>
  <c r="J364" i="18"/>
  <c r="K364" i="18" s="1"/>
  <c r="I364" i="18"/>
  <c r="N364" i="18" l="1"/>
  <c r="P364" i="18"/>
  <c r="Q364" i="18" l="1"/>
  <c r="R364" i="18"/>
  <c r="S364" i="18" s="1"/>
  <c r="T364" i="18" l="1"/>
  <c r="G365" i="18"/>
  <c r="U365" i="18" s="1"/>
  <c r="V364" i="18"/>
  <c r="W364" i="18" s="1"/>
  <c r="H365" i="18" l="1"/>
  <c r="X364" i="18"/>
  <c r="Y364" i="18"/>
  <c r="M365" i="18" l="1"/>
  <c r="J365" i="18"/>
  <c r="K365" i="18" s="1"/>
  <c r="O365" i="18"/>
  <c r="L365" i="18"/>
  <c r="I365" i="18"/>
  <c r="N365" i="18" l="1"/>
  <c r="P365" i="18"/>
  <c r="Q365" i="18" s="1"/>
  <c r="R365" i="18" s="1"/>
  <c r="S365" i="18" s="1"/>
  <c r="T365" i="18" l="1"/>
  <c r="G366" i="18"/>
  <c r="U366" i="18" s="1"/>
  <c r="V365" i="18"/>
  <c r="W365" i="18" s="1"/>
  <c r="H366" i="18" l="1"/>
  <c r="Y365" i="18"/>
  <c r="X365" i="18"/>
  <c r="J366" i="18" l="1"/>
  <c r="M366" i="18"/>
  <c r="L366" i="18"/>
  <c r="O366" i="18"/>
  <c r="I366" i="18"/>
  <c r="N366" i="18" l="1"/>
  <c r="K366" i="18"/>
  <c r="P366" i="18" s="1"/>
  <c r="Q366" i="18" s="1"/>
  <c r="R366" i="18" l="1"/>
  <c r="S366" i="18" s="1"/>
  <c r="T366" i="18" l="1"/>
  <c r="G367" i="18"/>
  <c r="V366" i="18"/>
  <c r="W366" i="18" s="1"/>
  <c r="U367" i="18" l="1"/>
  <c r="H367" i="18"/>
  <c r="Y366" i="18"/>
  <c r="X366" i="18"/>
  <c r="M367" i="18" l="1"/>
  <c r="I367" i="18"/>
  <c r="L367" i="18"/>
  <c r="J367" i="18"/>
  <c r="K367" i="18" s="1"/>
  <c r="O367" i="18"/>
  <c r="N367" i="18" l="1"/>
  <c r="P367" i="18"/>
  <c r="Q367" i="18" s="1"/>
  <c r="R367" i="18" l="1"/>
  <c r="S367" i="18" s="1"/>
  <c r="T367" i="18" l="1"/>
  <c r="G368" i="18"/>
  <c r="U368" i="18" s="1"/>
  <c r="V367" i="18"/>
  <c r="W367" i="18" s="1"/>
  <c r="H368" i="18" l="1"/>
  <c r="Y367" i="18"/>
  <c r="X367" i="18"/>
  <c r="J368" i="18" l="1"/>
  <c r="I368" i="18"/>
  <c r="M368" i="18"/>
  <c r="O368" i="18"/>
  <c r="L368" i="18"/>
  <c r="N368" i="18" l="1"/>
  <c r="K368" i="18"/>
  <c r="P368" i="18" s="1"/>
  <c r="Q368" i="18" s="1"/>
  <c r="R368" i="18" l="1"/>
  <c r="S368" i="18" s="1"/>
  <c r="T368" i="18" l="1"/>
  <c r="G369" i="18"/>
  <c r="U369" i="18" s="1"/>
  <c r="V368" i="18"/>
  <c r="W368" i="18" s="1"/>
  <c r="H369" i="18" l="1"/>
  <c r="X368" i="18"/>
  <c r="Y368" i="18"/>
  <c r="O369" i="18" l="1"/>
  <c r="L369" i="18"/>
  <c r="I369" i="18"/>
  <c r="J369" i="18"/>
  <c r="M369" i="18"/>
  <c r="K369" i="18" l="1"/>
  <c r="N369" i="18"/>
  <c r="P369" i="18"/>
  <c r="Q369" i="18" l="1"/>
  <c r="R369" i="18" l="1"/>
  <c r="S369" i="18" s="1"/>
  <c r="T369" i="18" l="1"/>
  <c r="G370" i="18"/>
  <c r="U370" i="18" s="1"/>
  <c r="V369" i="18"/>
  <c r="W369" i="18" s="1"/>
  <c r="H370" i="18" l="1"/>
  <c r="X369" i="18"/>
  <c r="Y369" i="18"/>
  <c r="M370" i="18" l="1"/>
  <c r="I370" i="18"/>
  <c r="O370" i="18"/>
  <c r="L370" i="18"/>
  <c r="N370" i="18" s="1"/>
  <c r="J370" i="18"/>
  <c r="K370" i="18" l="1"/>
  <c r="P370" i="18" s="1"/>
  <c r="Q370" i="18" s="1"/>
  <c r="R370" i="18" l="1"/>
  <c r="S370" i="18" s="1"/>
  <c r="T370" i="18" l="1"/>
  <c r="G371" i="18"/>
  <c r="U371" i="18" s="1"/>
  <c r="V370" i="18"/>
  <c r="W370" i="18" s="1"/>
  <c r="H371" i="18" l="1"/>
  <c r="X370" i="18"/>
  <c r="Y370" i="18"/>
  <c r="I371" i="18" l="1"/>
  <c r="J371" i="18"/>
  <c r="K371" i="18" s="1"/>
  <c r="O371" i="18"/>
  <c r="L371" i="18"/>
  <c r="M371" i="18"/>
  <c r="N371" i="18" l="1"/>
  <c r="P371" i="18"/>
  <c r="Q371" i="18" s="1"/>
  <c r="R371" i="18" l="1"/>
  <c r="S371" i="18" s="1"/>
  <c r="T371" i="18" l="1"/>
  <c r="G372" i="18"/>
  <c r="U372" i="18" s="1"/>
  <c r="V371" i="18"/>
  <c r="W371" i="18" s="1"/>
  <c r="H372" i="18" l="1"/>
  <c r="Y371" i="18"/>
  <c r="X371" i="18"/>
  <c r="M372" i="18" l="1"/>
  <c r="L372" i="18"/>
  <c r="J372" i="18"/>
  <c r="I372" i="18"/>
  <c r="O372" i="18"/>
  <c r="K372" i="18" l="1"/>
  <c r="P372" i="18" s="1"/>
  <c r="N372" i="18"/>
  <c r="Q372" i="18" s="1"/>
  <c r="R372" i="18" l="1"/>
  <c r="S372" i="18" s="1"/>
  <c r="T372" i="18" l="1"/>
  <c r="G373" i="18"/>
  <c r="V372" i="18"/>
  <c r="W372" i="18" s="1"/>
  <c r="U373" i="18" l="1"/>
  <c r="H373" i="18"/>
  <c r="Y372" i="18"/>
  <c r="X372" i="18"/>
  <c r="M373" i="18" l="1"/>
  <c r="O373" i="18"/>
  <c r="I373" i="18"/>
  <c r="L373" i="18"/>
  <c r="N373" i="18" s="1"/>
  <c r="J373" i="18"/>
  <c r="K373" i="18" l="1"/>
  <c r="P373" i="18" s="1"/>
  <c r="Q373" i="18" s="1"/>
  <c r="R373" i="18" l="1"/>
  <c r="S373" i="18" s="1"/>
  <c r="T373" i="18" l="1"/>
  <c r="G374" i="18"/>
  <c r="U374" i="18" s="1"/>
  <c r="V373" i="18"/>
  <c r="W373" i="18" s="1"/>
  <c r="H374" i="18" l="1"/>
  <c r="Y373" i="18"/>
  <c r="X373" i="18"/>
  <c r="M374" i="18" l="1"/>
  <c r="I374" i="18"/>
  <c r="L374" i="18"/>
  <c r="J374" i="18"/>
  <c r="K374" i="18" s="1"/>
  <c r="O374" i="18"/>
  <c r="N374" i="18" l="1"/>
  <c r="P374" i="18"/>
  <c r="Q374" i="18" s="1"/>
  <c r="R374" i="18" l="1"/>
  <c r="S374" i="18" s="1"/>
  <c r="T374" i="18" l="1"/>
  <c r="G375" i="18"/>
  <c r="U375" i="18" s="1"/>
  <c r="V374" i="18"/>
  <c r="W374" i="18" s="1"/>
  <c r="H375" i="18" l="1"/>
  <c r="X374" i="18"/>
  <c r="Y374" i="18"/>
  <c r="I375" i="18" l="1"/>
  <c r="L375" i="18"/>
  <c r="J375" i="18"/>
  <c r="K375" i="18" s="1"/>
  <c r="P375" i="18" s="1"/>
  <c r="M375" i="18"/>
  <c r="O375" i="18"/>
  <c r="N375" i="18" l="1"/>
  <c r="Q375" i="18" s="1"/>
  <c r="R375" i="18" l="1"/>
  <c r="S375" i="18" s="1"/>
  <c r="T375" i="18" l="1"/>
  <c r="G376" i="18"/>
  <c r="U376" i="18" s="1"/>
  <c r="V375" i="18"/>
  <c r="W375" i="18" s="1"/>
  <c r="H376" i="18" l="1"/>
  <c r="Y375" i="18"/>
  <c r="X375" i="18"/>
  <c r="M376" i="18" l="1"/>
  <c r="O376" i="18"/>
  <c r="J376" i="18"/>
  <c r="K376" i="18" s="1"/>
  <c r="L376" i="18"/>
  <c r="I376" i="18"/>
  <c r="N376" i="18" l="1"/>
  <c r="P376" i="18"/>
  <c r="Q376" i="18" s="1"/>
  <c r="R376" i="18" l="1"/>
  <c r="S376" i="18" s="1"/>
  <c r="T376" i="18" l="1"/>
  <c r="G377" i="18"/>
  <c r="U377" i="18" s="1"/>
  <c r="V376" i="18"/>
  <c r="W376" i="18" s="1"/>
  <c r="H377" i="18" l="1"/>
  <c r="Y376" i="18"/>
  <c r="X376" i="18"/>
  <c r="J377" i="18" l="1"/>
  <c r="M377" i="18"/>
  <c r="I377" i="18"/>
  <c r="L377" i="18"/>
  <c r="O377" i="18"/>
  <c r="N377" i="18" l="1"/>
  <c r="K377" i="18"/>
  <c r="P377" i="18" s="1"/>
  <c r="Q377" i="18" s="1"/>
  <c r="R377" i="18" l="1"/>
  <c r="S377" i="18" s="1"/>
  <c r="T377" i="18" l="1"/>
  <c r="G378" i="18"/>
  <c r="U378" i="18" s="1"/>
  <c r="V377" i="18"/>
  <c r="W377" i="18" s="1"/>
  <c r="H378" i="18" l="1"/>
  <c r="Y377" i="18"/>
  <c r="X377" i="18"/>
  <c r="I378" i="18" l="1"/>
  <c r="O378" i="18"/>
  <c r="L378" i="18"/>
  <c r="J378" i="18"/>
  <c r="K378" i="18" s="1"/>
  <c r="M378" i="18"/>
  <c r="N378" i="18" l="1"/>
  <c r="P378" i="18"/>
  <c r="Q378" i="18" s="1"/>
  <c r="R378" i="18" l="1"/>
  <c r="S378" i="18" s="1"/>
  <c r="T378" i="18" l="1"/>
  <c r="G379" i="18"/>
  <c r="U379" i="18" s="1"/>
  <c r="V378" i="18"/>
  <c r="W378" i="18" s="1"/>
  <c r="H379" i="18" l="1"/>
  <c r="Y378" i="18"/>
  <c r="X378" i="18"/>
  <c r="M379" i="18" l="1"/>
  <c r="J379" i="18"/>
  <c r="K379" i="18" s="1"/>
  <c r="L379" i="18"/>
  <c r="O379" i="18"/>
  <c r="I379" i="18"/>
  <c r="P379" i="18" l="1"/>
  <c r="N379" i="18"/>
  <c r="Q379" i="18" l="1"/>
  <c r="R379" i="18" s="1"/>
  <c r="S379" i="18" l="1"/>
  <c r="G380" i="18" s="1"/>
  <c r="T379" i="18" l="1"/>
  <c r="V379" i="18" s="1"/>
  <c r="U380" i="18"/>
  <c r="W379" i="18" l="1"/>
  <c r="X379" i="18" s="1"/>
  <c r="Y379" i="18"/>
  <c r="H380" i="18"/>
  <c r="M380" i="18" l="1"/>
  <c r="I380" i="18"/>
  <c r="O380" i="18"/>
  <c r="J380" i="18"/>
  <c r="K380" i="18" s="1"/>
  <c r="P380" i="18" s="1"/>
  <c r="L380" i="18"/>
  <c r="N380" i="18" l="1"/>
  <c r="Q380" i="18" s="1"/>
  <c r="R380" i="18" s="1"/>
  <c r="S380" i="18" s="1"/>
  <c r="T380" i="18" l="1"/>
  <c r="G381" i="18"/>
  <c r="V380" i="18"/>
  <c r="W380" i="18" s="1"/>
  <c r="X380" i="18"/>
  <c r="Y380" i="18" l="1"/>
  <c r="H381" i="18"/>
  <c r="O381" i="18" s="1"/>
  <c r="U381" i="18"/>
  <c r="M381" i="18"/>
  <c r="I381" i="18" l="1"/>
  <c r="L381" i="18"/>
  <c r="J381" i="18"/>
  <c r="K381" i="18" s="1"/>
  <c r="P381" i="18" s="1"/>
  <c r="N381" i="18" l="1"/>
  <c r="Q381" i="18" s="1"/>
  <c r="R381" i="18" s="1"/>
  <c r="S381" i="18" s="1"/>
  <c r="T381" i="18" l="1"/>
  <c r="G382" i="18"/>
  <c r="U382" i="18" s="1"/>
  <c r="V381" i="18"/>
  <c r="W381" i="18" s="1"/>
  <c r="H382" i="18" l="1"/>
  <c r="Y381" i="18"/>
  <c r="X381" i="18"/>
  <c r="L382" i="18" l="1"/>
  <c r="O382" i="18"/>
  <c r="M382" i="18"/>
  <c r="I382" i="18"/>
  <c r="J382" i="18"/>
  <c r="K382" i="18" l="1"/>
  <c r="P382" i="18" s="1"/>
  <c r="N382" i="18"/>
  <c r="Q382" i="18" l="1"/>
  <c r="R382" i="18"/>
  <c r="S382" i="18" s="1"/>
  <c r="T382" i="18" l="1"/>
  <c r="G383" i="18"/>
  <c r="U383" i="18" s="1"/>
  <c r="V382" i="18"/>
  <c r="W382" i="18" s="1"/>
  <c r="H383" i="18" l="1"/>
  <c r="Y382" i="18"/>
  <c r="X382" i="18"/>
  <c r="M383" i="18" l="1"/>
  <c r="I383" i="18"/>
  <c r="L383" i="18"/>
  <c r="J383" i="18"/>
  <c r="K383" i="18" s="1"/>
  <c r="O383" i="18"/>
  <c r="N383" i="18" l="1"/>
  <c r="P383" i="18"/>
  <c r="Q383" i="18" s="1"/>
  <c r="R383" i="18" l="1"/>
  <c r="S383" i="18" s="1"/>
  <c r="T383" i="18" l="1"/>
  <c r="G384" i="18"/>
  <c r="U384" i="18" s="1"/>
  <c r="V383" i="18"/>
  <c r="W383" i="18" s="1"/>
  <c r="H384" i="18" l="1"/>
  <c r="X383" i="18"/>
  <c r="Y383" i="18"/>
  <c r="L384" i="18" l="1"/>
  <c r="I384" i="18"/>
  <c r="M384" i="18"/>
  <c r="O384" i="18"/>
  <c r="J384" i="18"/>
  <c r="K384" i="18" l="1"/>
  <c r="P384" i="18"/>
  <c r="N384" i="18"/>
  <c r="Q384" i="18" l="1"/>
  <c r="R384" i="18" l="1"/>
  <c r="S384" i="18" s="1"/>
  <c r="T384" i="18" l="1"/>
  <c r="G385" i="18"/>
  <c r="U385" i="18" s="1"/>
  <c r="V384" i="18"/>
  <c r="W384" i="18" s="1"/>
  <c r="H385" i="18" l="1"/>
  <c r="X384" i="18"/>
  <c r="Y384" i="18"/>
  <c r="J385" i="18" l="1"/>
  <c r="I385" i="18"/>
  <c r="O385" i="18"/>
  <c r="M385" i="18"/>
  <c r="L385" i="18"/>
  <c r="N385" i="18" l="1"/>
  <c r="K385" i="18"/>
  <c r="P385" i="18" s="1"/>
  <c r="Q385" i="18" s="1"/>
  <c r="R385" i="18" l="1"/>
  <c r="S385" i="18" s="1"/>
  <c r="T385" i="18" l="1"/>
  <c r="G386" i="18"/>
  <c r="U386" i="18" s="1"/>
  <c r="V385" i="18"/>
  <c r="W385" i="18" s="1"/>
  <c r="H386" i="18" l="1"/>
  <c r="X385" i="18"/>
  <c r="Y385" i="18"/>
  <c r="M386" i="18" l="1"/>
  <c r="O386" i="18"/>
  <c r="I386" i="18"/>
  <c r="J386" i="18"/>
  <c r="K386" i="18" s="1"/>
  <c r="L386" i="18"/>
  <c r="P386" i="18" l="1"/>
  <c r="N386" i="18"/>
  <c r="Q386" i="18" l="1"/>
  <c r="R386" i="18"/>
  <c r="S386" i="18" s="1"/>
  <c r="T386" i="18" l="1"/>
  <c r="G387" i="18"/>
  <c r="U387" i="18" s="1"/>
  <c r="V386" i="18"/>
  <c r="W386" i="18" s="1"/>
  <c r="H387" i="18" l="1"/>
  <c r="Y386" i="18"/>
  <c r="X386" i="18"/>
  <c r="M387" i="18" l="1"/>
  <c r="O387" i="18"/>
  <c r="L387" i="18"/>
  <c r="N387" i="18" s="1"/>
  <c r="I387" i="18"/>
  <c r="J387" i="18"/>
  <c r="K387" i="18" l="1"/>
  <c r="P387" i="18" s="1"/>
  <c r="Q387" i="18" s="1"/>
  <c r="R387" i="18" l="1"/>
  <c r="S387" i="18" s="1"/>
  <c r="T387" i="18" l="1"/>
  <c r="G388" i="18"/>
  <c r="U388" i="18" s="1"/>
  <c r="V387" i="18"/>
  <c r="W387" i="18" s="1"/>
  <c r="H388" i="18" l="1"/>
  <c r="X387" i="18"/>
  <c r="Y387" i="18"/>
  <c r="I388" i="18" l="1"/>
  <c r="O388" i="18"/>
  <c r="L388" i="18"/>
  <c r="J388" i="18"/>
  <c r="K388" i="18" s="1"/>
  <c r="P388" i="18" s="1"/>
  <c r="M388" i="18"/>
  <c r="N388" i="18" l="1"/>
  <c r="Q388" i="18" s="1"/>
  <c r="R388" i="18" s="1"/>
  <c r="S388" i="18" s="1"/>
  <c r="T388" i="18" l="1"/>
  <c r="G389" i="18"/>
  <c r="V388" i="18"/>
  <c r="W388" i="18" s="1"/>
  <c r="U389" i="18" l="1"/>
  <c r="H389" i="18"/>
  <c r="Y388" i="18"/>
  <c r="X388" i="18"/>
  <c r="I389" i="18" l="1"/>
  <c r="O389" i="18"/>
  <c r="M389" i="18"/>
  <c r="L389" i="18"/>
  <c r="J389" i="18"/>
  <c r="K389" i="18" s="1"/>
  <c r="P389" i="18" l="1"/>
  <c r="N389" i="18"/>
  <c r="Q389" i="18" s="1"/>
  <c r="R389" i="18" l="1"/>
  <c r="S389" i="18" s="1"/>
  <c r="T389" i="18" l="1"/>
  <c r="G390" i="18"/>
  <c r="U390" i="18" s="1"/>
  <c r="V389" i="18"/>
  <c r="W389" i="18" s="1"/>
  <c r="H390" i="18" l="1"/>
  <c r="X389" i="18"/>
  <c r="Y389" i="18"/>
  <c r="L390" i="18" l="1"/>
  <c r="J390" i="18"/>
  <c r="M390" i="18"/>
  <c r="I390" i="18"/>
  <c r="O390" i="18"/>
  <c r="K390" i="18" l="1"/>
  <c r="P390" i="18"/>
  <c r="N390" i="18"/>
  <c r="Q390" i="18" l="1"/>
  <c r="R390" i="18"/>
  <c r="S390" i="18" s="1"/>
  <c r="T390" i="18" l="1"/>
  <c r="G391" i="18"/>
  <c r="U391" i="18" s="1"/>
  <c r="V390" i="18"/>
  <c r="W390" i="18" s="1"/>
  <c r="H391" i="18" l="1"/>
  <c r="X390" i="18"/>
  <c r="Y390" i="18"/>
  <c r="I391" i="18" l="1"/>
  <c r="J391" i="18"/>
  <c r="K391" i="18" s="1"/>
  <c r="O391" i="18"/>
  <c r="M391" i="18"/>
  <c r="L391" i="18"/>
  <c r="P391" i="18" l="1"/>
  <c r="N391" i="18"/>
  <c r="Q391" i="18" s="1"/>
  <c r="R391" i="18" l="1"/>
  <c r="S391" i="18" s="1"/>
  <c r="T391" i="18" l="1"/>
  <c r="G392" i="18"/>
  <c r="U392" i="18" s="1"/>
  <c r="V391" i="18"/>
  <c r="W391" i="18" s="1"/>
  <c r="H392" i="18" l="1"/>
  <c r="Y391" i="18"/>
  <c r="X391" i="18"/>
  <c r="M392" i="18" l="1"/>
  <c r="L392" i="18"/>
  <c r="I392" i="18"/>
  <c r="O392" i="18"/>
  <c r="J392" i="18"/>
  <c r="N392" i="18" l="1"/>
  <c r="K392" i="18"/>
  <c r="P392" i="18" s="1"/>
  <c r="Q392" i="18" s="1"/>
  <c r="R392" i="18" l="1"/>
  <c r="S392" i="18" s="1"/>
  <c r="T392" i="18" l="1"/>
  <c r="G393" i="18"/>
  <c r="U393" i="18" s="1"/>
  <c r="V392" i="18"/>
  <c r="W392" i="18" s="1"/>
  <c r="H393" i="18" l="1"/>
  <c r="X392" i="18"/>
  <c r="Y392" i="18"/>
  <c r="L393" i="18" l="1"/>
  <c r="I393" i="18"/>
  <c r="J393" i="18"/>
  <c r="M393" i="18"/>
  <c r="O393" i="18"/>
  <c r="K393" i="18" l="1"/>
  <c r="P393" i="18"/>
  <c r="N393" i="18"/>
  <c r="Q393" i="18" l="1"/>
  <c r="R393" i="18"/>
  <c r="S393" i="18" s="1"/>
  <c r="T393" i="18" l="1"/>
  <c r="G394" i="18"/>
  <c r="V393" i="18"/>
  <c r="W393" i="18" s="1"/>
  <c r="U394" i="18" l="1"/>
  <c r="H394" i="18"/>
  <c r="Y393" i="18"/>
  <c r="X393" i="18"/>
  <c r="I394" i="18" l="1"/>
  <c r="J394" i="18"/>
  <c r="K394" i="18" s="1"/>
  <c r="L394" i="18"/>
  <c r="O394" i="18"/>
  <c r="M394" i="18"/>
  <c r="N394" i="18" l="1"/>
  <c r="P394" i="18"/>
  <c r="Q394" i="18" s="1"/>
  <c r="R394" i="18" l="1"/>
  <c r="S394" i="18" s="1"/>
  <c r="T394" i="18" l="1"/>
  <c r="G395" i="18"/>
  <c r="U395" i="18" s="1"/>
  <c r="V394" i="18"/>
  <c r="W394" i="18" s="1"/>
  <c r="H395" i="18" l="1"/>
  <c r="Y394" i="18"/>
  <c r="X394" i="18"/>
  <c r="M395" i="18" l="1"/>
  <c r="I395" i="18"/>
  <c r="O395" i="18"/>
  <c r="J395" i="18"/>
  <c r="K395" i="18" s="1"/>
  <c r="L395" i="18"/>
  <c r="P395" i="18" l="1"/>
  <c r="N395" i="18"/>
  <c r="Q395" i="18" l="1"/>
  <c r="R395" i="18"/>
  <c r="S395" i="18" s="1"/>
  <c r="T395" i="18" l="1"/>
  <c r="G396" i="18"/>
  <c r="V395" i="18"/>
  <c r="W395" i="18" s="1"/>
  <c r="U396" i="18" l="1"/>
  <c r="H396" i="18"/>
  <c r="X395" i="18"/>
  <c r="Y395" i="18"/>
  <c r="J396" i="18" l="1"/>
  <c r="I396" i="18"/>
  <c r="L396" i="18"/>
  <c r="N396" i="18" s="1"/>
  <c r="O396" i="18"/>
  <c r="M396" i="18"/>
  <c r="K396" i="18" l="1"/>
  <c r="P396" i="18" s="1"/>
  <c r="Q396" i="18" s="1"/>
  <c r="R396" i="18" l="1"/>
  <c r="S396" i="18" s="1"/>
  <c r="T396" i="18" l="1"/>
  <c r="G397" i="18"/>
  <c r="U397" i="18" s="1"/>
  <c r="V396" i="18"/>
  <c r="W396" i="18" s="1"/>
  <c r="H397" i="18" l="1"/>
  <c r="X396" i="18"/>
  <c r="Y396" i="18"/>
  <c r="L397" i="18" l="1"/>
  <c r="J397" i="18"/>
  <c r="K397" i="18" s="1"/>
  <c r="P397" i="18" s="1"/>
  <c r="O397" i="18"/>
  <c r="M397" i="18"/>
  <c r="I397" i="18"/>
  <c r="N397" i="18" l="1"/>
  <c r="Q397" i="18" s="1"/>
  <c r="R397" i="18" l="1"/>
  <c r="S397" i="18" s="1"/>
  <c r="T397" i="18" l="1"/>
  <c r="G398" i="18"/>
  <c r="V397" i="18"/>
  <c r="W397" i="18" s="1"/>
  <c r="U398" i="18" l="1"/>
  <c r="H398" i="18"/>
  <c r="X397" i="18"/>
  <c r="Y397" i="18"/>
  <c r="M398" i="18" l="1"/>
  <c r="O398" i="18"/>
  <c r="J398" i="18"/>
  <c r="K398" i="18" s="1"/>
  <c r="L398" i="18"/>
  <c r="I398" i="18"/>
  <c r="N398" i="18" l="1"/>
  <c r="P398" i="18"/>
  <c r="Q398" i="18" s="1"/>
  <c r="R398" i="18" l="1"/>
  <c r="S398" i="18" s="1"/>
  <c r="T398" i="18" l="1"/>
  <c r="G399" i="18"/>
  <c r="V398" i="18"/>
  <c r="W398" i="18" s="1"/>
  <c r="U399" i="18" l="1"/>
  <c r="H399" i="18"/>
  <c r="Y398" i="18"/>
  <c r="X398" i="18"/>
  <c r="I399" i="18" l="1"/>
  <c r="L399" i="18"/>
  <c r="J399" i="18"/>
  <c r="K399" i="18" s="1"/>
  <c r="M399" i="18"/>
  <c r="O399" i="18"/>
  <c r="N399" i="18" l="1"/>
  <c r="P399" i="18"/>
  <c r="Q399" i="18" s="1"/>
  <c r="R399" i="18" l="1"/>
  <c r="S399" i="18" s="1"/>
  <c r="T399" i="18" l="1"/>
  <c r="G400" i="18"/>
  <c r="U400" i="18" s="1"/>
  <c r="V399" i="18"/>
  <c r="W399" i="18" s="1"/>
  <c r="H400" i="18" l="1"/>
  <c r="Y399" i="18"/>
  <c r="X399" i="18"/>
  <c r="O400" i="18" l="1"/>
  <c r="M400" i="18"/>
  <c r="L400" i="18"/>
  <c r="J400" i="18"/>
  <c r="K400" i="18" s="1"/>
  <c r="P400" i="18" s="1"/>
  <c r="I400" i="18"/>
  <c r="N400" i="18" l="1"/>
  <c r="Q400" i="18" s="1"/>
  <c r="R400" i="18" l="1"/>
  <c r="S400" i="18" s="1"/>
  <c r="T400" i="18" l="1"/>
  <c r="G401" i="18"/>
  <c r="V400" i="18"/>
  <c r="W400" i="18" s="1"/>
  <c r="U401" i="18" l="1"/>
  <c r="H401" i="18"/>
  <c r="Y400" i="18"/>
  <c r="X400" i="18"/>
  <c r="J401" i="18" l="1"/>
  <c r="O401" i="18"/>
  <c r="M401" i="18"/>
  <c r="I401" i="18"/>
  <c r="L401" i="18"/>
  <c r="N401" i="18" l="1"/>
  <c r="K401" i="18"/>
  <c r="P401" i="18" s="1"/>
  <c r="Q401" i="18" s="1"/>
  <c r="R401" i="18" l="1"/>
  <c r="S401" i="18" s="1"/>
  <c r="T401" i="18" l="1"/>
  <c r="G402" i="18"/>
  <c r="V401" i="18"/>
  <c r="W401" i="18" s="1"/>
  <c r="U402" i="18" l="1"/>
  <c r="H402" i="18"/>
  <c r="X401" i="18"/>
  <c r="Y401" i="18"/>
  <c r="M402" i="18" l="1"/>
  <c r="I402" i="18"/>
  <c r="O402" i="18"/>
  <c r="J402" i="18"/>
  <c r="K402" i="18" s="1"/>
  <c r="P402" i="18" s="1"/>
  <c r="L402" i="18"/>
  <c r="N402" i="18" l="1"/>
  <c r="Q402" i="18" s="1"/>
  <c r="R402" i="18" l="1"/>
  <c r="S402" i="18" s="1"/>
  <c r="T402" i="18" l="1"/>
  <c r="G403" i="18"/>
  <c r="V402" i="18"/>
  <c r="W402" i="18" s="1"/>
  <c r="U403" i="18" l="1"/>
  <c r="H403" i="18"/>
  <c r="Y402" i="18"/>
  <c r="X402" i="18"/>
  <c r="M403" i="18" l="1"/>
  <c r="O403" i="18"/>
  <c r="L403" i="18"/>
  <c r="J403" i="18"/>
  <c r="K403" i="18" s="1"/>
  <c r="I403" i="18"/>
  <c r="P403" i="18" l="1"/>
  <c r="N403" i="18"/>
  <c r="Q403" i="18" l="1"/>
  <c r="R403" i="18" l="1"/>
  <c r="S403" i="18" s="1"/>
  <c r="T403" i="18" l="1"/>
  <c r="G404" i="18"/>
  <c r="U404" i="18" s="1"/>
  <c r="V403" i="18"/>
  <c r="W403" i="18" s="1"/>
  <c r="H404" i="18" l="1"/>
  <c r="Y403" i="18"/>
  <c r="X403" i="18"/>
  <c r="M404" i="18" l="1"/>
  <c r="I404" i="18"/>
  <c r="J404" i="18"/>
  <c r="K404" i="18" s="1"/>
  <c r="O404" i="18"/>
  <c r="L404" i="18"/>
  <c r="P404" i="18" l="1"/>
  <c r="N404" i="18"/>
  <c r="Q404" i="18" l="1"/>
  <c r="R404" i="18" l="1"/>
  <c r="S404" i="18" s="1"/>
  <c r="T404" i="18" l="1"/>
  <c r="G405" i="18"/>
  <c r="U405" i="18" s="1"/>
  <c r="V404" i="18"/>
  <c r="W404" i="18" s="1"/>
  <c r="H405" i="18" l="1"/>
  <c r="X404" i="18"/>
  <c r="Y404" i="18"/>
  <c r="O405" i="18" l="1"/>
  <c r="M405" i="18"/>
  <c r="L405" i="18"/>
  <c r="J405" i="18"/>
  <c r="K405" i="18" s="1"/>
  <c r="P405" i="18" s="1"/>
  <c r="I405" i="18"/>
  <c r="N405" i="18" l="1"/>
  <c r="Q405" i="18" s="1"/>
  <c r="R405" i="18" l="1"/>
  <c r="S405" i="18" s="1"/>
  <c r="T405" i="18" l="1"/>
  <c r="G406" i="18"/>
  <c r="U406" i="18" s="1"/>
  <c r="V405" i="18"/>
  <c r="W405" i="18" s="1"/>
  <c r="H406" i="18" l="1"/>
  <c r="X405" i="18"/>
  <c r="Y405" i="18"/>
  <c r="O406" i="18" l="1"/>
  <c r="L406" i="18"/>
  <c r="M406" i="18"/>
  <c r="J406" i="18"/>
  <c r="K406" i="18" s="1"/>
  <c r="I406" i="18"/>
  <c r="N406" i="18" l="1"/>
  <c r="P406" i="18"/>
  <c r="Q406" i="18" l="1"/>
  <c r="R406" i="18" l="1"/>
  <c r="S406" i="18" s="1"/>
  <c r="T406" i="18" l="1"/>
  <c r="G407" i="18"/>
  <c r="U407" i="18" s="1"/>
  <c r="V406" i="18"/>
  <c r="W406" i="18" s="1"/>
  <c r="H407" i="18" l="1"/>
  <c r="X406" i="18"/>
  <c r="Y406" i="18"/>
  <c r="I407" i="18" l="1"/>
  <c r="M407" i="18"/>
  <c r="O407" i="18"/>
  <c r="P407" i="18" s="1"/>
  <c r="L407" i="18"/>
  <c r="J407" i="18"/>
  <c r="K407" i="18" s="1"/>
  <c r="N407" i="18" l="1"/>
  <c r="Q407" i="18" s="1"/>
  <c r="R407" i="18" l="1"/>
  <c r="S407" i="18" s="1"/>
  <c r="T407" i="18" l="1"/>
  <c r="G408" i="18"/>
  <c r="U408" i="18" s="1"/>
  <c r="V407" i="18"/>
  <c r="W407" i="18" s="1"/>
  <c r="H408" i="18" l="1"/>
  <c r="Y407" i="18"/>
  <c r="X407" i="18"/>
  <c r="M408" i="18" l="1"/>
  <c r="O408" i="18"/>
  <c r="L408" i="18"/>
  <c r="N408" i="18" s="1"/>
  <c r="I408" i="18"/>
  <c r="J408" i="18"/>
  <c r="K408" i="18" l="1"/>
  <c r="P408" i="18" s="1"/>
  <c r="Q408" i="18" s="1"/>
  <c r="R408" i="18" l="1"/>
  <c r="S408" i="18" s="1"/>
  <c r="T408" i="18" l="1"/>
  <c r="G409" i="18"/>
  <c r="U409" i="18" s="1"/>
  <c r="V408" i="18"/>
  <c r="W408" i="18" s="1"/>
  <c r="H409" i="18" l="1"/>
  <c r="Y408" i="18"/>
  <c r="X408" i="18"/>
  <c r="L409" i="18" l="1"/>
  <c r="M409" i="18"/>
  <c r="I409" i="18"/>
  <c r="J409" i="18"/>
  <c r="O409" i="18"/>
  <c r="K409" i="18" l="1"/>
  <c r="P409" i="18" s="1"/>
  <c r="N409" i="18"/>
  <c r="Q409" i="18" l="1"/>
  <c r="R409" i="18"/>
  <c r="S409" i="18" s="1"/>
  <c r="T409" i="18" l="1"/>
  <c r="G410" i="18"/>
  <c r="U410" i="18" s="1"/>
  <c r="V409" i="18"/>
  <c r="W409" i="18" s="1"/>
  <c r="H410" i="18" l="1"/>
  <c r="X409" i="18"/>
  <c r="Y409" i="18"/>
  <c r="M410" i="18" l="1"/>
  <c r="O410" i="18"/>
  <c r="I410" i="18"/>
  <c r="L410" i="18"/>
  <c r="N410" i="18" s="1"/>
  <c r="J410" i="18"/>
  <c r="K410" i="18" l="1"/>
  <c r="P410" i="18" s="1"/>
  <c r="Q410" i="18" s="1"/>
  <c r="R410" i="18" l="1"/>
  <c r="S410" i="18" s="1"/>
  <c r="T410" i="18" l="1"/>
  <c r="G411" i="18"/>
  <c r="U411" i="18" s="1"/>
  <c r="V410" i="18"/>
  <c r="W410" i="18" s="1"/>
  <c r="H411" i="18" l="1"/>
  <c r="X410" i="18"/>
  <c r="Y410" i="18"/>
  <c r="M411" i="18" l="1"/>
  <c r="I411" i="18"/>
  <c r="O411" i="18"/>
  <c r="J411" i="18"/>
  <c r="K411" i="18" s="1"/>
  <c r="L411" i="18"/>
  <c r="P411" i="18" l="1"/>
  <c r="N411" i="18"/>
  <c r="Q411" i="18" s="1"/>
  <c r="R411" i="18" l="1"/>
  <c r="S411" i="18" s="1"/>
  <c r="T411" i="18" l="1"/>
  <c r="G412" i="18"/>
  <c r="U412" i="18" s="1"/>
  <c r="V411" i="18"/>
  <c r="W411" i="18" s="1"/>
  <c r="H412" i="18" l="1"/>
  <c r="Y411" i="18"/>
  <c r="X411" i="18"/>
  <c r="I412" i="18" l="1"/>
  <c r="M412" i="18"/>
  <c r="O412" i="18"/>
  <c r="J412" i="18"/>
  <c r="K412" i="18" s="1"/>
  <c r="L412" i="18"/>
  <c r="P412" i="18" l="1"/>
  <c r="N412" i="18"/>
  <c r="Q412" i="18" s="1"/>
  <c r="R412" i="18" l="1"/>
  <c r="S412" i="18" s="1"/>
  <c r="T412" i="18" l="1"/>
  <c r="G413" i="18"/>
  <c r="U413" i="18" s="1"/>
  <c r="V412" i="18"/>
  <c r="W412" i="18" s="1"/>
  <c r="H413" i="18" l="1"/>
  <c r="Y412" i="18"/>
  <c r="X412" i="18"/>
  <c r="O413" i="18" l="1"/>
  <c r="I413" i="18"/>
  <c r="J413" i="18"/>
  <c r="L413" i="18"/>
  <c r="N413" i="18" s="1"/>
  <c r="M413" i="18"/>
  <c r="K413" i="18" l="1"/>
  <c r="P413" i="18" s="1"/>
  <c r="Q413" i="18" s="1"/>
  <c r="R413" i="18" l="1"/>
  <c r="S413" i="18" s="1"/>
  <c r="T413" i="18" l="1"/>
  <c r="G414" i="18"/>
  <c r="U414" i="18" s="1"/>
  <c r="V413" i="18"/>
  <c r="W413" i="18" s="1"/>
  <c r="H414" i="18" l="1"/>
  <c r="Y413" i="18"/>
  <c r="X413" i="18"/>
  <c r="O414" i="18" l="1"/>
  <c r="J414" i="18"/>
  <c r="K414" i="18" s="1"/>
  <c r="P414" i="18" s="1"/>
  <c r="I414" i="18"/>
  <c r="L414" i="18"/>
  <c r="M414" i="18"/>
  <c r="N414" i="18" l="1"/>
  <c r="Q414" i="18" s="1"/>
  <c r="R414" i="18" s="1"/>
  <c r="S414" i="18" s="1"/>
  <c r="T414" i="18" l="1"/>
  <c r="G415" i="18"/>
  <c r="U415" i="18" s="1"/>
  <c r="V414" i="18"/>
  <c r="W414" i="18" s="1"/>
  <c r="H415" i="18" l="1"/>
  <c r="X414" i="18"/>
  <c r="Y414" i="18"/>
  <c r="M415" i="18" l="1"/>
  <c r="I415" i="18"/>
  <c r="L415" i="18"/>
  <c r="J415" i="18"/>
  <c r="K415" i="18" s="1"/>
  <c r="O415" i="18"/>
  <c r="N415" i="18" l="1"/>
  <c r="P415" i="18"/>
  <c r="Q415" i="18" s="1"/>
  <c r="R415" i="18" l="1"/>
  <c r="S415" i="18" s="1"/>
  <c r="T415" i="18" l="1"/>
  <c r="G416" i="18"/>
  <c r="U416" i="18" s="1"/>
  <c r="V415" i="18"/>
  <c r="W415" i="18" s="1"/>
  <c r="H416" i="18" l="1"/>
  <c r="X415" i="18"/>
  <c r="Y415" i="18"/>
  <c r="M416" i="18" l="1"/>
  <c r="L416" i="18"/>
  <c r="N416" i="18" s="1"/>
  <c r="I416" i="18"/>
  <c r="O416" i="18"/>
  <c r="J416" i="18"/>
  <c r="K416" i="18" l="1"/>
  <c r="P416" i="18" s="1"/>
  <c r="Q416" i="18" s="1"/>
  <c r="R416" i="18" l="1"/>
  <c r="S416" i="18" s="1"/>
  <c r="T416" i="18" l="1"/>
  <c r="G417" i="18"/>
  <c r="U417" i="18" s="1"/>
  <c r="V416" i="18"/>
  <c r="W416" i="18" s="1"/>
  <c r="H417" i="18" l="1"/>
  <c r="Y416" i="18"/>
  <c r="X416" i="18"/>
  <c r="J417" i="18" l="1"/>
  <c r="I417" i="18"/>
  <c r="M417" i="18"/>
  <c r="L417" i="18"/>
  <c r="O417" i="18"/>
  <c r="N417" i="18" l="1"/>
  <c r="K417" i="18"/>
  <c r="P417" i="18" s="1"/>
  <c r="Q417" i="18" s="1"/>
  <c r="R417" i="18" l="1"/>
  <c r="S417" i="18" s="1"/>
  <c r="T417" i="18" l="1"/>
  <c r="G418" i="18"/>
  <c r="U418" i="18" s="1"/>
  <c r="V417" i="18"/>
  <c r="W417" i="18" s="1"/>
  <c r="H418" i="18" l="1"/>
  <c r="Y417" i="18"/>
  <c r="X417" i="18"/>
  <c r="J418" i="18" l="1"/>
  <c r="M418" i="18"/>
  <c r="L418" i="18"/>
  <c r="O418" i="18"/>
  <c r="I418" i="18"/>
  <c r="N418" i="18" l="1"/>
  <c r="K418" i="18"/>
  <c r="P418" i="18" s="1"/>
  <c r="Q418" i="18" s="1"/>
  <c r="R418" i="18" l="1"/>
  <c r="S418" i="18" s="1"/>
  <c r="T418" i="18" l="1"/>
  <c r="G419" i="18"/>
  <c r="U419" i="18" s="1"/>
  <c r="V418" i="18"/>
  <c r="W418" i="18" s="1"/>
  <c r="H419" i="18" l="1"/>
  <c r="Y418" i="18"/>
  <c r="X418" i="18"/>
  <c r="M419" i="18" l="1"/>
  <c r="L419" i="18"/>
  <c r="I419" i="18"/>
  <c r="J419" i="18"/>
  <c r="K419" i="18" s="1"/>
  <c r="O419" i="18"/>
  <c r="N419" i="18" l="1"/>
  <c r="P419" i="18"/>
  <c r="Q419" i="18" s="1"/>
  <c r="R419" i="18" l="1"/>
  <c r="S419" i="18" s="1"/>
  <c r="T419" i="18" l="1"/>
  <c r="G420" i="18"/>
  <c r="U420" i="18" s="1"/>
  <c r="V419" i="18"/>
  <c r="W419" i="18" s="1"/>
  <c r="H420" i="18" l="1"/>
  <c r="X419" i="18"/>
  <c r="Y419" i="18"/>
  <c r="O420" i="18" l="1"/>
  <c r="L420" i="18"/>
  <c r="I420" i="18"/>
  <c r="M420" i="18"/>
  <c r="J420" i="18"/>
  <c r="N420" i="18" l="1"/>
  <c r="K420" i="18"/>
  <c r="P420" i="18" s="1"/>
  <c r="Q420" i="18" s="1"/>
  <c r="R420" i="18" l="1"/>
  <c r="S420" i="18" s="1"/>
  <c r="T420" i="18" l="1"/>
  <c r="G421" i="18"/>
  <c r="U421" i="18" s="1"/>
  <c r="V420" i="18"/>
  <c r="W420" i="18" s="1"/>
  <c r="H421" i="18" l="1"/>
  <c r="X420" i="18"/>
  <c r="Y420" i="18"/>
  <c r="J421" i="18" l="1"/>
  <c r="I421" i="18"/>
  <c r="L421" i="18"/>
  <c r="N421" i="18" s="1"/>
  <c r="O421" i="18"/>
  <c r="M421" i="18"/>
  <c r="K421" i="18" l="1"/>
  <c r="P421" i="18" s="1"/>
  <c r="Q421" i="18" s="1"/>
  <c r="R421" i="18" l="1"/>
  <c r="S421" i="18" s="1"/>
  <c r="T421" i="18" l="1"/>
  <c r="G422" i="18"/>
  <c r="U422" i="18" s="1"/>
  <c r="V421" i="18"/>
  <c r="W421" i="18" s="1"/>
  <c r="H422" i="18" l="1"/>
  <c r="Y421" i="18"/>
  <c r="X421" i="18"/>
  <c r="M422" i="18" l="1"/>
  <c r="O422" i="18"/>
  <c r="L422" i="18"/>
  <c r="J422" i="18"/>
  <c r="K422" i="18" s="1"/>
  <c r="I422" i="18"/>
  <c r="P422" i="18" l="1"/>
  <c r="N422" i="18"/>
  <c r="Q422" i="18" s="1"/>
  <c r="R422" i="18" s="1"/>
  <c r="S422" i="18" s="1"/>
  <c r="T422" i="18" l="1"/>
  <c r="G423" i="18"/>
  <c r="U423" i="18" s="1"/>
  <c r="V422" i="18"/>
  <c r="W422" i="18" s="1"/>
  <c r="H423" i="18" l="1"/>
  <c r="X422" i="18"/>
  <c r="Y422" i="18"/>
  <c r="I423" i="18" l="1"/>
  <c r="L423" i="18"/>
  <c r="J423" i="18"/>
  <c r="K423" i="18" s="1"/>
  <c r="O423" i="18"/>
  <c r="M423" i="18"/>
  <c r="P423" i="18" l="1"/>
  <c r="N423" i="18"/>
  <c r="Q423" i="18" s="1"/>
  <c r="R423" i="18" l="1"/>
  <c r="S423" i="18" s="1"/>
  <c r="T423" i="18" l="1"/>
  <c r="G424" i="18"/>
  <c r="V423" i="18"/>
  <c r="W423" i="18" s="1"/>
  <c r="U424" i="18" l="1"/>
  <c r="H424" i="18"/>
  <c r="Y423" i="18"/>
  <c r="X423" i="18"/>
  <c r="M424" i="18" l="1"/>
  <c r="O424" i="18"/>
  <c r="J424" i="18"/>
  <c r="I424" i="18"/>
  <c r="L424" i="18"/>
  <c r="K424" i="18" l="1"/>
  <c r="P424" i="18" s="1"/>
  <c r="N424" i="18"/>
  <c r="Q424" i="18" s="1"/>
  <c r="R424" i="18" l="1"/>
  <c r="S424" i="18" s="1"/>
  <c r="T424" i="18" l="1"/>
  <c r="G425" i="18"/>
  <c r="U425" i="18" s="1"/>
  <c r="V424" i="18"/>
  <c r="W424" i="18" s="1"/>
  <c r="H425" i="18" l="1"/>
  <c r="Y424" i="18"/>
  <c r="X424" i="18"/>
  <c r="I425" i="18" l="1"/>
  <c r="M425" i="18"/>
  <c r="O425" i="18"/>
  <c r="J425" i="18"/>
  <c r="K425" i="18" s="1"/>
  <c r="P425" i="18" s="1"/>
  <c r="L425" i="18"/>
  <c r="N425" i="18" l="1"/>
  <c r="Q425" i="18" s="1"/>
  <c r="R425" i="18" l="1"/>
  <c r="S425" i="18" s="1"/>
  <c r="T425" i="18" l="1"/>
  <c r="G426" i="18"/>
  <c r="U426" i="18" s="1"/>
  <c r="V425" i="18"/>
  <c r="W425" i="18" s="1"/>
  <c r="H426" i="18" l="1"/>
  <c r="X425" i="18"/>
  <c r="Y425" i="18"/>
  <c r="M426" i="18" l="1"/>
  <c r="O426" i="18"/>
  <c r="L426" i="18"/>
  <c r="J426" i="18"/>
  <c r="K426" i="18" s="1"/>
  <c r="I426" i="18"/>
  <c r="P426" i="18" l="1"/>
  <c r="N426" i="18"/>
  <c r="Q426" i="18" l="1"/>
  <c r="R426" i="18" s="1"/>
  <c r="S426" i="18" l="1"/>
  <c r="G427" i="18" s="1"/>
  <c r="U427" i="18" s="1"/>
  <c r="T426" i="18" l="1"/>
  <c r="V426" i="18" s="1"/>
  <c r="H427" i="18"/>
  <c r="O427" i="18" s="1"/>
  <c r="L427" i="18" l="1"/>
  <c r="J427" i="18"/>
  <c r="K427" i="18" s="1"/>
  <c r="P427" i="18" s="1"/>
  <c r="M427" i="18"/>
  <c r="W426" i="18"/>
  <c r="X426" i="18" s="1"/>
  <c r="Y426" i="18"/>
  <c r="I427" i="18"/>
  <c r="N427" i="18" l="1"/>
  <c r="Q427" i="18"/>
  <c r="R427" i="18"/>
  <c r="S427" i="18" s="1"/>
  <c r="T427" i="18" l="1"/>
  <c r="G428" i="18"/>
  <c r="U428" i="18" s="1"/>
  <c r="V427" i="18"/>
  <c r="W427" i="18" s="1"/>
  <c r="H428" i="18" l="1"/>
  <c r="X427" i="18"/>
  <c r="Y427" i="18"/>
  <c r="I428" i="18" l="1"/>
  <c r="J428" i="18"/>
  <c r="K428" i="18" s="1"/>
  <c r="P428" i="18" s="1"/>
  <c r="O428" i="18"/>
  <c r="M428" i="18"/>
  <c r="L428" i="18"/>
  <c r="N428" i="18" l="1"/>
  <c r="Q428" i="18" s="1"/>
  <c r="R428" i="18" l="1"/>
  <c r="S428" i="18" s="1"/>
  <c r="T428" i="18" l="1"/>
  <c r="G429" i="18"/>
  <c r="U429" i="18" s="1"/>
  <c r="V428" i="18"/>
  <c r="W428" i="18" s="1"/>
  <c r="H429" i="18" l="1"/>
  <c r="Y428" i="18"/>
  <c r="X428" i="18"/>
  <c r="O429" i="18" l="1"/>
  <c r="M429" i="18"/>
  <c r="L429" i="18"/>
  <c r="J429" i="18"/>
  <c r="K429" i="18" s="1"/>
  <c r="I429" i="18"/>
  <c r="N429" i="18" l="1"/>
  <c r="P429" i="18"/>
  <c r="Q429" i="18" s="1"/>
  <c r="R429" i="18" l="1"/>
  <c r="S429" i="18" s="1"/>
  <c r="T429" i="18" l="1"/>
  <c r="G430" i="18"/>
  <c r="U430" i="18" s="1"/>
  <c r="V429" i="18"/>
  <c r="W429" i="18" s="1"/>
  <c r="H430" i="18" l="1"/>
  <c r="Y429" i="18"/>
  <c r="X429" i="18"/>
  <c r="M430" i="18" l="1"/>
  <c r="O430" i="18"/>
  <c r="J430" i="18"/>
  <c r="I430" i="18"/>
  <c r="L430" i="18"/>
  <c r="K430" i="18" l="1"/>
  <c r="P430" i="18" s="1"/>
  <c r="N430" i="18"/>
  <c r="Q430" i="18" s="1"/>
  <c r="R430" i="18" l="1"/>
  <c r="S430" i="18" s="1"/>
  <c r="T430" i="18" l="1"/>
  <c r="G431" i="18"/>
  <c r="U431" i="18" s="1"/>
  <c r="V430" i="18"/>
  <c r="W430" i="18" s="1"/>
  <c r="H431" i="18" l="1"/>
  <c r="X430" i="18"/>
  <c r="Y430" i="18"/>
  <c r="L431" i="18" l="1"/>
  <c r="M431" i="18"/>
  <c r="I431" i="18"/>
  <c r="O431" i="18"/>
  <c r="J431" i="18"/>
  <c r="K431" i="18" l="1"/>
  <c r="P431" i="18" s="1"/>
  <c r="N431" i="18"/>
  <c r="Q431" i="18" l="1"/>
  <c r="R431" i="18"/>
  <c r="S431" i="18" s="1"/>
  <c r="T431" i="18" l="1"/>
  <c r="G432" i="18"/>
  <c r="U432" i="18" s="1"/>
  <c r="V431" i="18"/>
  <c r="W431" i="18" s="1"/>
  <c r="H432" i="18" l="1"/>
  <c r="Y431" i="18"/>
  <c r="X431" i="18"/>
  <c r="L432" i="18" l="1"/>
  <c r="I432" i="18"/>
  <c r="J432" i="18"/>
  <c r="M432" i="18"/>
  <c r="O432" i="18"/>
  <c r="K432" i="18" l="1"/>
  <c r="P432" i="18" s="1"/>
  <c r="N432" i="18"/>
  <c r="Q432" i="18" l="1"/>
  <c r="R432" i="18"/>
  <c r="S432" i="18" s="1"/>
  <c r="T432" i="18" l="1"/>
  <c r="G433" i="18"/>
  <c r="U433" i="18" s="1"/>
  <c r="V432" i="18"/>
  <c r="W432" i="18" s="1"/>
  <c r="H433" i="18" l="1"/>
  <c r="Y432" i="18"/>
  <c r="X432" i="18"/>
  <c r="I433" i="18" l="1"/>
  <c r="M433" i="18"/>
  <c r="O433" i="18"/>
  <c r="J433" i="18"/>
  <c r="K433" i="18" s="1"/>
  <c r="L433" i="18"/>
  <c r="P433" i="18" l="1"/>
  <c r="N433" i="18"/>
  <c r="Q433" i="18" s="1"/>
  <c r="R433" i="18" l="1"/>
  <c r="S433" i="18" s="1"/>
  <c r="T433" i="18" l="1"/>
  <c r="G434" i="18"/>
  <c r="U434" i="18" s="1"/>
  <c r="V433" i="18"/>
  <c r="W433" i="18" s="1"/>
  <c r="H434" i="18" l="1"/>
  <c r="X433" i="18"/>
  <c r="Y433" i="18"/>
  <c r="I434" i="18" l="1"/>
  <c r="M434" i="18"/>
  <c r="L434" i="18"/>
  <c r="J434" i="18"/>
  <c r="K434" i="18" s="1"/>
  <c r="O434" i="18"/>
  <c r="N434" i="18" l="1"/>
  <c r="P434" i="18"/>
  <c r="Q434" i="18" s="1"/>
  <c r="R434" i="18" l="1"/>
  <c r="S434" i="18" s="1"/>
  <c r="T434" i="18" l="1"/>
  <c r="G435" i="18"/>
  <c r="U435" i="18" s="1"/>
  <c r="V434" i="18"/>
  <c r="W434" i="18" s="1"/>
  <c r="H435" i="18" l="1"/>
  <c r="Y434" i="18"/>
  <c r="X434" i="18"/>
  <c r="I435" i="18" l="1"/>
  <c r="L435" i="18"/>
  <c r="J435" i="18"/>
  <c r="K435" i="18" s="1"/>
  <c r="O435" i="18"/>
  <c r="M435" i="18"/>
  <c r="P435" i="18" l="1"/>
  <c r="N435" i="18"/>
  <c r="Q435" i="18" s="1"/>
  <c r="R435" i="18" l="1"/>
  <c r="S435" i="18" s="1"/>
  <c r="T435" i="18" l="1"/>
  <c r="G436" i="18"/>
  <c r="U436" i="18" s="1"/>
  <c r="V435" i="18"/>
  <c r="W435" i="18" s="1"/>
  <c r="H436" i="18" l="1"/>
  <c r="Y435" i="18"/>
  <c r="X435" i="18"/>
  <c r="J436" i="18" l="1"/>
  <c r="I436" i="18"/>
  <c r="L436" i="18"/>
  <c r="M436" i="18"/>
  <c r="O436" i="18"/>
  <c r="K436" i="18" l="1"/>
  <c r="P436" i="18" s="1"/>
  <c r="N436" i="18"/>
  <c r="Q436" i="18" l="1"/>
  <c r="R436" i="18"/>
  <c r="S436" i="18" s="1"/>
  <c r="T436" i="18" l="1"/>
  <c r="G437" i="18"/>
  <c r="U437" i="18" s="1"/>
  <c r="V436" i="18"/>
  <c r="W436" i="18" s="1"/>
  <c r="H437" i="18" l="1"/>
  <c r="Y436" i="18"/>
  <c r="X436" i="18"/>
  <c r="I437" i="18" l="1"/>
  <c r="O437" i="18"/>
  <c r="P437" i="18" s="1"/>
  <c r="J437" i="18"/>
  <c r="K437" i="18" s="1"/>
  <c r="L437" i="18"/>
  <c r="N437" i="18" s="1"/>
  <c r="M437" i="18"/>
  <c r="Q437" i="18" l="1"/>
  <c r="R437" i="18"/>
  <c r="S437" i="18" s="1"/>
  <c r="T437" i="18" l="1"/>
  <c r="G438" i="18"/>
  <c r="U438" i="18" s="1"/>
  <c r="V437" i="18"/>
  <c r="W437" i="18" s="1"/>
  <c r="H438" i="18" l="1"/>
  <c r="X437" i="18"/>
  <c r="Y437" i="18"/>
  <c r="J438" i="18" l="1"/>
  <c r="O438" i="18"/>
  <c r="I438" i="18"/>
  <c r="M438" i="18"/>
  <c r="L438" i="18"/>
  <c r="N438" i="18" l="1"/>
  <c r="K438" i="18"/>
  <c r="P438" i="18" s="1"/>
  <c r="Q438" i="18" s="1"/>
  <c r="R438" i="18" l="1"/>
  <c r="S438" i="18" s="1"/>
  <c r="T438" i="18" l="1"/>
  <c r="G439" i="18"/>
  <c r="U439" i="18" s="1"/>
  <c r="V438" i="18"/>
  <c r="W438" i="18" s="1"/>
  <c r="H439" i="18" l="1"/>
  <c r="Y438" i="18"/>
  <c r="X438" i="18"/>
  <c r="L439" i="18" l="1"/>
  <c r="O439" i="18"/>
  <c r="I439" i="18"/>
  <c r="J439" i="18"/>
  <c r="K439" i="18" s="1"/>
  <c r="M439" i="18"/>
  <c r="P439" i="18" l="1"/>
  <c r="N439" i="18"/>
  <c r="Q439" i="18" l="1"/>
  <c r="R439" i="18" l="1"/>
  <c r="S439" i="18" s="1"/>
  <c r="T439" i="18" l="1"/>
  <c r="G440" i="18"/>
  <c r="U440" i="18" s="1"/>
  <c r="V439" i="18"/>
  <c r="W439" i="18" s="1"/>
  <c r="H440" i="18" l="1"/>
  <c r="X439" i="18"/>
  <c r="Y439" i="18"/>
  <c r="J440" i="18" l="1"/>
  <c r="I440" i="18"/>
  <c r="M440" i="18"/>
  <c r="O440" i="18"/>
  <c r="L440" i="18"/>
  <c r="N440" i="18" l="1"/>
  <c r="K440" i="18"/>
  <c r="P440" i="18" s="1"/>
  <c r="Q440" i="18" s="1"/>
  <c r="R440" i="18" l="1"/>
  <c r="S440" i="18" s="1"/>
  <c r="T440" i="18" l="1"/>
  <c r="V440" i="18" s="1"/>
  <c r="W440" i="18" s="1"/>
  <c r="G441" i="18"/>
  <c r="U441" i="18" l="1"/>
  <c r="H441" i="18"/>
  <c r="Y440" i="18"/>
  <c r="X440" i="18"/>
  <c r="O441" i="18" l="1"/>
  <c r="J441" i="18"/>
  <c r="I441" i="18"/>
  <c r="M441" i="18"/>
  <c r="L441" i="18"/>
  <c r="K441" i="18" l="1"/>
  <c r="P441" i="18" s="1"/>
  <c r="N441" i="18"/>
  <c r="Q441" i="18" l="1"/>
  <c r="R441" i="18"/>
  <c r="S441" i="18" s="1"/>
  <c r="T441" i="18" l="1"/>
  <c r="G442" i="18"/>
  <c r="U442" i="18" s="1"/>
  <c r="V441" i="18"/>
  <c r="W441" i="18" s="1"/>
  <c r="H442" i="18" l="1"/>
  <c r="X441" i="18"/>
  <c r="Y441" i="18"/>
  <c r="I442" i="18" l="1"/>
  <c r="M442" i="18"/>
  <c r="O442" i="18"/>
  <c r="J442" i="18"/>
  <c r="L442" i="18"/>
  <c r="K442" i="18" l="1"/>
  <c r="P442" i="18"/>
  <c r="N442" i="18"/>
  <c r="Q442" i="18" l="1"/>
  <c r="R442" i="18"/>
  <c r="S442" i="18" s="1"/>
  <c r="T442" i="18" l="1"/>
  <c r="G443" i="18"/>
  <c r="U443" i="18" s="1"/>
  <c r="V442" i="18"/>
  <c r="W442" i="18" s="1"/>
  <c r="H443" i="18" l="1"/>
  <c r="X442" i="18"/>
  <c r="Y442" i="18"/>
  <c r="J443" i="18" l="1"/>
  <c r="L443" i="18"/>
  <c r="O443" i="18"/>
  <c r="M443" i="18"/>
  <c r="I443" i="18"/>
  <c r="N443" i="18" l="1"/>
  <c r="K443" i="18"/>
  <c r="P443" i="18" s="1"/>
  <c r="Q443" i="18" s="1"/>
  <c r="R443" i="18" l="1"/>
  <c r="S443" i="18" s="1"/>
  <c r="T443" i="18" l="1"/>
  <c r="G444" i="18"/>
  <c r="U444" i="18" s="1"/>
  <c r="V443" i="18"/>
  <c r="W443" i="18" s="1"/>
  <c r="H444" i="18" l="1"/>
  <c r="X443" i="18"/>
  <c r="Y443" i="18"/>
  <c r="I444" i="18" l="1"/>
  <c r="L444" i="18"/>
  <c r="J444" i="18"/>
  <c r="K444" i="18" s="1"/>
  <c r="P444" i="18" s="1"/>
  <c r="M444" i="18"/>
  <c r="O444" i="18"/>
  <c r="N444" i="18" l="1"/>
  <c r="Q444" i="18" s="1"/>
  <c r="R444" i="18" l="1"/>
  <c r="S444" i="18" s="1"/>
  <c r="T444" i="18" l="1"/>
  <c r="G445" i="18"/>
  <c r="U445" i="18" s="1"/>
  <c r="V444" i="18"/>
  <c r="W444" i="18" s="1"/>
  <c r="H445" i="18" l="1"/>
  <c r="Y444" i="18"/>
  <c r="X444" i="18"/>
  <c r="L445" i="18" l="1"/>
  <c r="M445" i="18"/>
  <c r="J445" i="18"/>
  <c r="I445" i="18"/>
  <c r="O445" i="18"/>
  <c r="K445" i="18" l="1"/>
  <c r="P445" i="18"/>
  <c r="N445" i="18"/>
  <c r="Q445" i="18" l="1"/>
  <c r="R445" i="18"/>
  <c r="S445" i="18" s="1"/>
  <c r="T445" i="18" l="1"/>
  <c r="G446" i="18"/>
  <c r="U446" i="18" s="1"/>
  <c r="V445" i="18"/>
  <c r="W445" i="18" s="1"/>
  <c r="H446" i="18" l="1"/>
  <c r="X445" i="18"/>
  <c r="Y445" i="18"/>
  <c r="O446" i="18" l="1"/>
  <c r="M446" i="18"/>
  <c r="L446" i="18"/>
  <c r="I446" i="18"/>
  <c r="J446" i="18"/>
  <c r="N446" i="18" l="1"/>
  <c r="K446" i="18"/>
  <c r="P446" i="18" s="1"/>
  <c r="Q446" i="18" s="1"/>
  <c r="R446" i="18" l="1"/>
  <c r="S446" i="18" s="1"/>
  <c r="T446" i="18" l="1"/>
  <c r="G447" i="18"/>
  <c r="V446" i="18"/>
  <c r="W446" i="18" s="1"/>
  <c r="U447" i="18" l="1"/>
  <c r="H447" i="18"/>
  <c r="Y446" i="18"/>
  <c r="X446" i="18"/>
  <c r="O447" i="18" l="1"/>
  <c r="I447" i="18"/>
  <c r="L447" i="18"/>
  <c r="J447" i="18"/>
  <c r="K447" i="18" s="1"/>
  <c r="M447" i="18"/>
  <c r="N447" i="18" l="1"/>
  <c r="P447" i="18"/>
  <c r="Q447" i="18" s="1"/>
  <c r="R447" i="18" l="1"/>
  <c r="S447" i="18" s="1"/>
  <c r="T447" i="18" l="1"/>
  <c r="G448" i="18"/>
  <c r="U448" i="18" s="1"/>
  <c r="V447" i="18"/>
  <c r="W447" i="18" s="1"/>
  <c r="H448" i="18" l="1"/>
  <c r="Y447" i="18"/>
  <c r="X447" i="18"/>
  <c r="I448" i="18" l="1"/>
  <c r="L448" i="18"/>
  <c r="O448" i="18"/>
  <c r="J448" i="18"/>
  <c r="K448" i="18" s="1"/>
  <c r="P448" i="18" s="1"/>
  <c r="M448" i="18"/>
  <c r="N448" i="18" l="1"/>
  <c r="Q448" i="18"/>
  <c r="R448" i="18" l="1"/>
  <c r="S448" i="18" s="1"/>
  <c r="T448" i="18" l="1"/>
  <c r="G449" i="18"/>
  <c r="U449" i="18" s="1"/>
  <c r="V448" i="18"/>
  <c r="W448" i="18" s="1"/>
  <c r="H449" i="18" l="1"/>
  <c r="X448" i="18"/>
  <c r="Y448" i="18"/>
  <c r="I449" i="18" l="1"/>
  <c r="M449" i="18"/>
  <c r="O449" i="18"/>
  <c r="J449" i="18"/>
  <c r="K449" i="18" s="1"/>
  <c r="L449" i="18"/>
  <c r="P449" i="18" l="1"/>
  <c r="N449" i="18"/>
  <c r="Q449" i="18" s="1"/>
  <c r="R449" i="18" l="1"/>
  <c r="S449" i="18" s="1"/>
  <c r="T449" i="18" l="1"/>
  <c r="G450" i="18"/>
  <c r="U450" i="18" s="1"/>
  <c r="V449" i="18"/>
  <c r="W449" i="18" s="1"/>
  <c r="H450" i="18" l="1"/>
  <c r="Y449" i="18"/>
  <c r="X449" i="18"/>
  <c r="L450" i="18" l="1"/>
  <c r="I450" i="18"/>
  <c r="O450" i="18"/>
  <c r="M450" i="18"/>
  <c r="J450" i="18"/>
  <c r="K450" i="18" l="1"/>
  <c r="P450" i="18" s="1"/>
  <c r="N450" i="18"/>
  <c r="Q450" i="18" l="1"/>
  <c r="R450" i="18"/>
  <c r="S450" i="18" s="1"/>
  <c r="T450" i="18" l="1"/>
  <c r="G451" i="18"/>
  <c r="U451" i="18" s="1"/>
  <c r="V450" i="18"/>
  <c r="W450" i="18" s="1"/>
  <c r="H451" i="18" l="1"/>
  <c r="X450" i="18"/>
  <c r="Y450" i="18"/>
  <c r="O451" i="18" l="1"/>
  <c r="J451" i="18"/>
  <c r="L451" i="18"/>
  <c r="I451" i="18"/>
  <c r="M451" i="18"/>
  <c r="N451" i="18" l="1"/>
  <c r="K451" i="18"/>
  <c r="P451" i="18"/>
  <c r="Q451" i="18" s="1"/>
  <c r="R451" i="18" l="1"/>
  <c r="S451" i="18" s="1"/>
  <c r="T451" i="18" l="1"/>
  <c r="G452" i="18"/>
  <c r="U452" i="18" s="1"/>
  <c r="V451" i="18"/>
  <c r="W451" i="18" s="1"/>
  <c r="H452" i="18" l="1"/>
  <c r="X451" i="18"/>
  <c r="Y451" i="18"/>
  <c r="O452" i="18" l="1"/>
  <c r="J452" i="18"/>
  <c r="I452" i="18"/>
  <c r="L452" i="18"/>
  <c r="M452" i="18"/>
  <c r="N452" i="18" l="1"/>
  <c r="K452" i="18"/>
  <c r="P452" i="18"/>
  <c r="Q452" i="18" s="1"/>
  <c r="R452" i="18" l="1"/>
  <c r="S452" i="18" s="1"/>
  <c r="T452" i="18" l="1"/>
  <c r="G453" i="18"/>
  <c r="U453" i="18" s="1"/>
  <c r="V452" i="18"/>
  <c r="W452" i="18" s="1"/>
  <c r="H453" i="18" l="1"/>
  <c r="Y452" i="18"/>
  <c r="X452" i="18"/>
  <c r="M453" i="18" l="1"/>
  <c r="O453" i="18"/>
  <c r="L453" i="18"/>
  <c r="J453" i="18"/>
  <c r="K453" i="18" s="1"/>
  <c r="I453" i="18"/>
  <c r="N453" i="18" l="1"/>
  <c r="P453" i="18"/>
  <c r="Q453" i="18" s="1"/>
  <c r="R453" i="18" s="1"/>
  <c r="S453" i="18" s="1"/>
  <c r="T453" i="18" l="1"/>
  <c r="G454" i="18"/>
  <c r="U454" i="18" s="1"/>
  <c r="V453" i="18"/>
  <c r="W453" i="18" s="1"/>
  <c r="H454" i="18" l="1"/>
  <c r="X453" i="18"/>
  <c r="Y453" i="18"/>
  <c r="I454" i="18" l="1"/>
  <c r="J454" i="18"/>
  <c r="K454" i="18" s="1"/>
  <c r="M454" i="18"/>
  <c r="O454" i="18"/>
  <c r="P454" i="18" s="1"/>
  <c r="L454" i="18"/>
  <c r="N454" i="18" l="1"/>
  <c r="Q454" i="18" s="1"/>
  <c r="R454" i="18" l="1"/>
  <c r="S454" i="18" s="1"/>
  <c r="T454" i="18" l="1"/>
  <c r="G455" i="18"/>
  <c r="U455" i="18" s="1"/>
  <c r="V454" i="18"/>
  <c r="W454" i="18" s="1"/>
  <c r="H455" i="18" l="1"/>
  <c r="Y454" i="18"/>
  <c r="X454" i="18"/>
  <c r="O455" i="18" l="1"/>
  <c r="J455" i="18"/>
  <c r="K455" i="18" s="1"/>
  <c r="L455" i="18"/>
  <c r="M455" i="18"/>
  <c r="I455" i="18"/>
  <c r="N455" i="18" l="1"/>
  <c r="P455" i="18"/>
  <c r="Q455" i="18" s="1"/>
  <c r="R455" i="18" l="1"/>
  <c r="S455" i="18" s="1"/>
  <c r="T455" i="18" l="1"/>
  <c r="G456" i="18"/>
  <c r="U456" i="18" s="1"/>
  <c r="V455" i="18"/>
  <c r="W455" i="18" s="1"/>
  <c r="H456" i="18" l="1"/>
  <c r="Y455" i="18"/>
  <c r="X455" i="18"/>
  <c r="O456" i="18" l="1"/>
  <c r="J456" i="18"/>
  <c r="K456" i="18" s="1"/>
  <c r="M456" i="18"/>
  <c r="L456" i="18"/>
  <c r="I456" i="18"/>
  <c r="N456" i="18" l="1"/>
  <c r="P456" i="18"/>
  <c r="Q456" i="18" s="1"/>
  <c r="R456" i="18" l="1"/>
  <c r="S456" i="18" s="1"/>
  <c r="T456" i="18" l="1"/>
  <c r="G457" i="18"/>
  <c r="V456" i="18"/>
  <c r="W456" i="18" s="1"/>
  <c r="U457" i="18" l="1"/>
  <c r="H457" i="18"/>
  <c r="Y456" i="18"/>
  <c r="X456" i="18"/>
  <c r="M457" i="18" l="1"/>
  <c r="J457" i="18"/>
  <c r="L457" i="18"/>
  <c r="I457" i="18"/>
  <c r="O457" i="18"/>
  <c r="N457" i="18" l="1"/>
  <c r="K457" i="18"/>
  <c r="P457" i="18"/>
  <c r="Q457" i="18" s="1"/>
  <c r="R457" i="18" l="1"/>
  <c r="S457" i="18" s="1"/>
  <c r="T457" i="18" l="1"/>
  <c r="G458" i="18"/>
  <c r="U458" i="18" s="1"/>
  <c r="V457" i="18"/>
  <c r="W457" i="18" s="1"/>
  <c r="H458" i="18" l="1"/>
  <c r="X457" i="18"/>
  <c r="Y457" i="18"/>
  <c r="I458" i="18" l="1"/>
  <c r="J458" i="18"/>
  <c r="K458" i="18" s="1"/>
  <c r="L458" i="18"/>
  <c r="O458" i="18"/>
  <c r="M458" i="18"/>
  <c r="N458" i="18" l="1"/>
  <c r="P458" i="18"/>
  <c r="Q458" i="18" s="1"/>
  <c r="R458" i="18" l="1"/>
  <c r="S458" i="18" s="1"/>
  <c r="T458" i="18" l="1"/>
  <c r="G459" i="18"/>
  <c r="V458" i="18"/>
  <c r="W458" i="18" s="1"/>
  <c r="U459" i="18" l="1"/>
  <c r="H459" i="18"/>
  <c r="X458" i="18"/>
  <c r="Y458" i="18"/>
  <c r="M459" i="18" l="1"/>
  <c r="I459" i="18"/>
  <c r="L459" i="18"/>
  <c r="N459" i="18" s="1"/>
  <c r="O459" i="18"/>
  <c r="J459" i="18"/>
  <c r="K459" i="18" l="1"/>
  <c r="P459" i="18" s="1"/>
  <c r="Q459" i="18" s="1"/>
  <c r="R459" i="18" l="1"/>
  <c r="S459" i="18" s="1"/>
  <c r="T459" i="18" l="1"/>
  <c r="G460" i="18"/>
  <c r="U460" i="18" s="1"/>
  <c r="V459" i="18"/>
  <c r="W459" i="18" s="1"/>
  <c r="H460" i="18" l="1"/>
  <c r="X459" i="18"/>
  <c r="Y459" i="18"/>
  <c r="I460" i="18" l="1"/>
  <c r="O460" i="18"/>
  <c r="M460" i="18"/>
  <c r="J460" i="18"/>
  <c r="K460" i="18" s="1"/>
  <c r="P460" i="18" s="1"/>
  <c r="L460" i="18"/>
  <c r="N460" i="18" l="1"/>
  <c r="Q460" i="18" s="1"/>
  <c r="R460" i="18" l="1"/>
  <c r="S460" i="18" s="1"/>
  <c r="T460" i="18" l="1"/>
  <c r="G461" i="18"/>
  <c r="U461" i="18" s="1"/>
  <c r="V460" i="18"/>
  <c r="W460" i="18" s="1"/>
  <c r="H461" i="18" l="1"/>
  <c r="Y460" i="18"/>
  <c r="X460" i="18"/>
  <c r="O461" i="18" l="1"/>
  <c r="L461" i="18"/>
  <c r="I461" i="18"/>
  <c r="J461" i="18"/>
  <c r="K461" i="18" s="1"/>
  <c r="M461" i="18"/>
  <c r="N461" i="18" l="1"/>
  <c r="P461" i="18"/>
  <c r="Q461" i="18" s="1"/>
  <c r="R461" i="18" l="1"/>
  <c r="S461" i="18" s="1"/>
  <c r="T461" i="18" l="1"/>
  <c r="G462" i="18"/>
  <c r="U462" i="18" s="1"/>
  <c r="V461" i="18"/>
  <c r="W461" i="18" s="1"/>
  <c r="H462" i="18" l="1"/>
  <c r="X461" i="18"/>
  <c r="Y461" i="18"/>
  <c r="I462" i="18" l="1"/>
  <c r="J462" i="18"/>
  <c r="K462" i="18" s="1"/>
  <c r="O462" i="18"/>
  <c r="L462" i="18"/>
  <c r="M462" i="18"/>
  <c r="N462" i="18" l="1"/>
  <c r="P462" i="18"/>
  <c r="Q462" i="18" s="1"/>
  <c r="R462" i="18" s="1"/>
  <c r="S462" i="18" s="1"/>
  <c r="T462" i="18" l="1"/>
  <c r="G463" i="18"/>
  <c r="U463" i="18" s="1"/>
  <c r="V462" i="18"/>
  <c r="W462" i="18" s="1"/>
  <c r="H463" i="18" l="1"/>
  <c r="X462" i="18"/>
  <c r="Y462" i="18"/>
  <c r="L463" i="18" l="1"/>
  <c r="O463" i="18"/>
  <c r="M463" i="18"/>
  <c r="J463" i="18"/>
  <c r="K463" i="18" s="1"/>
  <c r="I463" i="18"/>
  <c r="P463" i="18" l="1"/>
  <c r="N463" i="18"/>
  <c r="Q463" i="18" l="1"/>
  <c r="R463" i="18"/>
  <c r="S463" i="18" s="1"/>
  <c r="T463" i="18" l="1"/>
  <c r="G464" i="18"/>
  <c r="U464" i="18" s="1"/>
  <c r="V463" i="18"/>
  <c r="W463" i="18" s="1"/>
  <c r="H464" i="18" l="1"/>
  <c r="Y463" i="18"/>
  <c r="X463" i="18"/>
  <c r="M464" i="18" l="1"/>
  <c r="L464" i="18"/>
  <c r="N464" i="18" s="1"/>
  <c r="O464" i="18"/>
  <c r="I464" i="18"/>
  <c r="J464" i="18"/>
  <c r="K464" i="18" l="1"/>
  <c r="P464" i="18" s="1"/>
  <c r="Q464" i="18" s="1"/>
  <c r="R464" i="18" l="1"/>
  <c r="S464" i="18" s="1"/>
  <c r="T464" i="18" l="1"/>
  <c r="G465" i="18"/>
  <c r="U465" i="18" s="1"/>
  <c r="V464" i="18"/>
  <c r="W464" i="18" s="1"/>
  <c r="H465" i="18" l="1"/>
  <c r="Y464" i="18"/>
  <c r="X464" i="18"/>
  <c r="J465" i="18" l="1"/>
  <c r="I465" i="18"/>
  <c r="M465" i="18"/>
  <c r="O465" i="18"/>
  <c r="L465" i="18"/>
  <c r="N465" i="18" l="1"/>
  <c r="K465" i="18"/>
  <c r="P465" i="18" s="1"/>
  <c r="Q465" i="18" s="1"/>
  <c r="R465" i="18" l="1"/>
  <c r="S465" i="18" s="1"/>
  <c r="T465" i="18" l="1"/>
  <c r="G466" i="18"/>
  <c r="U466" i="18" s="1"/>
  <c r="V465" i="18"/>
  <c r="W465" i="18" s="1"/>
  <c r="H466" i="18" l="1"/>
  <c r="Y465" i="18"/>
  <c r="X465" i="18"/>
  <c r="J466" i="18" l="1"/>
  <c r="M466" i="18"/>
  <c r="L466" i="18"/>
  <c r="I466" i="18"/>
  <c r="O466" i="18"/>
  <c r="N466" i="18" l="1"/>
  <c r="K466" i="18"/>
  <c r="P466" i="18" s="1"/>
  <c r="Q466" i="18" s="1"/>
  <c r="R466" i="18" l="1"/>
  <c r="S466" i="18" s="1"/>
  <c r="T466" i="18" l="1"/>
  <c r="G467" i="18"/>
  <c r="U467" i="18" s="1"/>
  <c r="V466" i="18"/>
  <c r="W466" i="18" s="1"/>
  <c r="H467" i="18" l="1"/>
  <c r="X466" i="18"/>
  <c r="Y466" i="18"/>
  <c r="M467" i="18" l="1"/>
  <c r="L467" i="18"/>
  <c r="O467" i="18"/>
  <c r="J467" i="18"/>
  <c r="K467" i="18" s="1"/>
  <c r="I467" i="18"/>
  <c r="N467" i="18" l="1"/>
  <c r="P467" i="18"/>
  <c r="Q467" i="18" s="1"/>
  <c r="R467" i="18" l="1"/>
  <c r="S467" i="18" s="1"/>
  <c r="T467" i="18" l="1"/>
  <c r="G468" i="18"/>
  <c r="U468" i="18" s="1"/>
  <c r="V467" i="18"/>
  <c r="W467" i="18" s="1"/>
  <c r="H468" i="18" l="1"/>
  <c r="Y467" i="18"/>
  <c r="X467" i="18"/>
  <c r="O468" i="18" l="1"/>
  <c r="J468" i="18"/>
  <c r="M468" i="18"/>
  <c r="I468" i="18"/>
  <c r="L468" i="18"/>
  <c r="K468" i="18" l="1"/>
  <c r="N468" i="18"/>
  <c r="P468" i="18"/>
  <c r="Q468" i="18" s="1"/>
  <c r="R468" i="18" l="1"/>
  <c r="S468" i="18" s="1"/>
  <c r="T468" i="18" l="1"/>
  <c r="G469" i="18"/>
  <c r="U469" i="18" s="1"/>
  <c r="V468" i="18"/>
  <c r="W468" i="18" s="1"/>
  <c r="H469" i="18" l="1"/>
  <c r="X468" i="18"/>
  <c r="Y468" i="18"/>
  <c r="J469" i="18" l="1"/>
  <c r="M469" i="18"/>
  <c r="I469" i="18"/>
  <c r="L469" i="18"/>
  <c r="O469" i="18"/>
  <c r="N469" i="18" l="1"/>
  <c r="K469" i="18"/>
  <c r="P469" i="18" s="1"/>
  <c r="Q469" i="18" s="1"/>
  <c r="R469" i="18" l="1"/>
  <c r="S469" i="18" s="1"/>
  <c r="T469" i="18" l="1"/>
  <c r="G470" i="18"/>
  <c r="U470" i="18" s="1"/>
  <c r="V469" i="18"/>
  <c r="W469" i="18" s="1"/>
  <c r="H470" i="18" l="1"/>
  <c r="X469" i="18"/>
  <c r="Y469" i="18"/>
  <c r="M470" i="18" l="1"/>
  <c r="O470" i="18"/>
  <c r="I470" i="18"/>
  <c r="L470" i="18"/>
  <c r="N470" i="18" s="1"/>
  <c r="J470" i="18"/>
  <c r="K470" i="18" l="1"/>
  <c r="P470" i="18" s="1"/>
  <c r="Q470" i="18" s="1"/>
  <c r="R470" i="18" l="1"/>
  <c r="S470" i="18" s="1"/>
  <c r="T470" i="18" l="1"/>
  <c r="G471" i="18"/>
  <c r="U471" i="18" s="1"/>
  <c r="V470" i="18"/>
  <c r="W470" i="18" s="1"/>
  <c r="H471" i="18" l="1"/>
  <c r="X470" i="18"/>
  <c r="Y470" i="18"/>
  <c r="L471" i="18" l="1"/>
  <c r="O471" i="18"/>
  <c r="I471" i="18"/>
  <c r="J471" i="18"/>
  <c r="K471" i="18" s="1"/>
  <c r="M471" i="18"/>
  <c r="P471" i="18" l="1"/>
  <c r="N471" i="18"/>
  <c r="Q471" i="18" s="1"/>
  <c r="R471" i="18" l="1"/>
  <c r="S471" i="18" s="1"/>
  <c r="T471" i="18" l="1"/>
  <c r="G472" i="18"/>
  <c r="U472" i="18" s="1"/>
  <c r="V471" i="18"/>
  <c r="W471" i="18" s="1"/>
  <c r="H472" i="18" l="1"/>
  <c r="X471" i="18"/>
  <c r="Y471" i="18"/>
  <c r="O472" i="18" l="1"/>
  <c r="L472" i="18"/>
  <c r="I472" i="18"/>
  <c r="M472" i="18"/>
  <c r="J472" i="18"/>
  <c r="K472" i="18" l="1"/>
  <c r="N472" i="18"/>
  <c r="P472" i="18"/>
  <c r="Q472" i="18" l="1"/>
  <c r="R472" i="18" l="1"/>
  <c r="S472" i="18" s="1"/>
  <c r="T472" i="18" l="1"/>
  <c r="G473" i="18"/>
  <c r="U473" i="18" s="1"/>
  <c r="V472" i="18"/>
  <c r="W472" i="18" s="1"/>
  <c r="H473" i="18" l="1"/>
  <c r="Y472" i="18"/>
  <c r="X472" i="18"/>
  <c r="I473" i="18" l="1"/>
  <c r="M473" i="18"/>
  <c r="O473" i="18"/>
  <c r="J473" i="18"/>
  <c r="K473" i="18" s="1"/>
  <c r="L473" i="18"/>
  <c r="P473" i="18" l="1"/>
  <c r="N473" i="18"/>
  <c r="Q473" i="18" l="1"/>
  <c r="R473" i="18" s="1"/>
  <c r="S473" i="18" s="1"/>
  <c r="T473" i="18" l="1"/>
  <c r="G474" i="18"/>
  <c r="U474" i="18" s="1"/>
  <c r="V473" i="18"/>
  <c r="W473" i="18" s="1"/>
  <c r="H474" i="18" l="1"/>
  <c r="X473" i="18"/>
  <c r="Y473" i="18"/>
  <c r="I474" i="18" l="1"/>
  <c r="M474" i="18"/>
  <c r="L474" i="18"/>
  <c r="J474" i="18"/>
  <c r="K474" i="18" s="1"/>
  <c r="O474" i="18"/>
  <c r="N474" i="18" l="1"/>
  <c r="P474" i="18"/>
  <c r="Q474" i="18" s="1"/>
  <c r="R474" i="18" l="1"/>
  <c r="S474" i="18" s="1"/>
  <c r="T474" i="18" l="1"/>
  <c r="G475" i="18"/>
  <c r="U475" i="18" s="1"/>
  <c r="V474" i="18"/>
  <c r="W474" i="18" s="1"/>
  <c r="H475" i="18" l="1"/>
  <c r="X474" i="18"/>
  <c r="Y474" i="18"/>
  <c r="M475" i="18" l="1"/>
  <c r="L475" i="18"/>
  <c r="N475" i="18" s="1"/>
  <c r="O475" i="18"/>
  <c r="I475" i="18"/>
  <c r="J475" i="18"/>
  <c r="K475" i="18" l="1"/>
  <c r="P475" i="18" s="1"/>
  <c r="Q475" i="18" s="1"/>
  <c r="R475" i="18" l="1"/>
  <c r="S475" i="18" s="1"/>
  <c r="T475" i="18" l="1"/>
  <c r="G476" i="18"/>
  <c r="U476" i="18" s="1"/>
  <c r="V475" i="18"/>
  <c r="W475" i="18" s="1"/>
  <c r="H476" i="18" l="1"/>
  <c r="X475" i="18"/>
  <c r="Y475" i="18"/>
  <c r="L476" i="18" l="1"/>
  <c r="M476" i="18"/>
  <c r="O476" i="18"/>
  <c r="I476" i="18"/>
  <c r="J476" i="18"/>
  <c r="K476" i="18" l="1"/>
  <c r="P476" i="18" s="1"/>
  <c r="N476" i="18"/>
  <c r="Q476" i="18" l="1"/>
  <c r="R476" i="18" s="1"/>
  <c r="S476" i="18" s="1"/>
  <c r="T476" i="18" l="1"/>
  <c r="G477" i="18"/>
  <c r="U477" i="18" s="1"/>
  <c r="V476" i="18"/>
  <c r="W476" i="18" s="1"/>
  <c r="H477" i="18" l="1"/>
  <c r="X476" i="18"/>
  <c r="Y476" i="18"/>
  <c r="I477" i="18" l="1"/>
  <c r="M477" i="18"/>
  <c r="L477" i="18"/>
  <c r="J477" i="18"/>
  <c r="K477" i="18" s="1"/>
  <c r="P477" i="18" s="1"/>
  <c r="O477" i="18"/>
  <c r="N477" i="18" l="1"/>
  <c r="Q477" i="18" s="1"/>
  <c r="R477" i="18" l="1"/>
  <c r="S477" i="18" s="1"/>
  <c r="T477" i="18" l="1"/>
  <c r="G478" i="18"/>
  <c r="U478" i="18" s="1"/>
  <c r="V477" i="18"/>
  <c r="W477" i="18" s="1"/>
  <c r="H478" i="18" l="1"/>
  <c r="X477" i="18"/>
  <c r="Y477" i="18"/>
  <c r="I478" i="18" l="1"/>
  <c r="J478" i="18"/>
  <c r="K478" i="18" s="1"/>
  <c r="L478" i="18"/>
  <c r="O478" i="18"/>
  <c r="M478" i="18"/>
  <c r="P478" i="18" l="1"/>
  <c r="N478" i="18"/>
  <c r="Q478" i="18" s="1"/>
  <c r="R478" i="18" l="1"/>
  <c r="S478" i="18" s="1"/>
  <c r="T478" i="18" l="1"/>
  <c r="G479" i="18"/>
  <c r="U479" i="18" s="1"/>
  <c r="V478" i="18"/>
  <c r="W478" i="18" s="1"/>
  <c r="H479" i="18" l="1"/>
  <c r="X478" i="18"/>
  <c r="Y478" i="18"/>
  <c r="O479" i="18" l="1"/>
  <c r="J479" i="18"/>
  <c r="M479" i="18"/>
  <c r="L479" i="18"/>
  <c r="I479" i="18"/>
  <c r="N479" i="18" l="1"/>
  <c r="K479" i="18"/>
  <c r="P479" i="18"/>
  <c r="Q479" i="18" s="1"/>
  <c r="R479" i="18" l="1"/>
  <c r="S479" i="18" s="1"/>
  <c r="T479" i="18" l="1"/>
  <c r="G480" i="18"/>
  <c r="U480" i="18" s="1"/>
  <c r="V479" i="18"/>
  <c r="W479" i="18" s="1"/>
  <c r="H480" i="18" l="1"/>
  <c r="X479" i="18"/>
  <c r="Y479" i="18"/>
  <c r="M480" i="18" l="1"/>
  <c r="O480" i="18"/>
  <c r="I480" i="18"/>
  <c r="L480" i="18"/>
  <c r="N480" i="18" s="1"/>
  <c r="J480" i="18"/>
  <c r="K480" i="18" l="1"/>
  <c r="P480" i="18" s="1"/>
  <c r="Q480" i="18" s="1"/>
  <c r="R480" i="18" l="1"/>
  <c r="S480" i="18" s="1"/>
  <c r="T480" i="18" l="1"/>
  <c r="G481" i="18"/>
  <c r="V480" i="18"/>
  <c r="W480" i="18" s="1"/>
  <c r="U481" i="18" l="1"/>
  <c r="H481" i="18"/>
  <c r="X480" i="18"/>
  <c r="Y480" i="18"/>
  <c r="M481" i="18" l="1"/>
  <c r="O481" i="18"/>
  <c r="J481" i="18"/>
  <c r="I481" i="18"/>
  <c r="L481" i="18"/>
  <c r="K481" i="18" l="1"/>
  <c r="P481" i="18"/>
  <c r="N481" i="18"/>
  <c r="Q481" i="18" l="1"/>
  <c r="R481" i="18" l="1"/>
  <c r="S481" i="18" s="1"/>
  <c r="T481" i="18" l="1"/>
  <c r="G482" i="18"/>
  <c r="U482" i="18" s="1"/>
  <c r="V481" i="18"/>
  <c r="W481" i="18" s="1"/>
  <c r="H482" i="18" l="1"/>
  <c r="Y481" i="18"/>
  <c r="X481" i="18"/>
  <c r="I482" i="18" l="1"/>
  <c r="M482" i="18"/>
  <c r="L482" i="18"/>
  <c r="J482" i="18"/>
  <c r="K482" i="18" s="1"/>
  <c r="O482" i="18"/>
  <c r="N482" i="18" l="1"/>
  <c r="P482" i="18"/>
  <c r="Q482" i="18" s="1"/>
  <c r="R482" i="18" l="1"/>
  <c r="S482" i="18" s="1"/>
  <c r="T482" i="18" l="1"/>
  <c r="G483" i="18"/>
  <c r="U483" i="18" s="1"/>
  <c r="V482" i="18"/>
  <c r="W482" i="18" s="1"/>
  <c r="H483" i="18" l="1"/>
  <c r="Y482" i="18"/>
  <c r="X482" i="18"/>
  <c r="O483" i="18" l="1"/>
  <c r="I483" i="18"/>
  <c r="J483" i="18"/>
  <c r="M483" i="18"/>
  <c r="L483" i="18"/>
  <c r="K483" i="18" l="1"/>
  <c r="P483" i="18" s="1"/>
  <c r="N483" i="18"/>
  <c r="Q483" i="18" l="1"/>
  <c r="R483" i="18"/>
  <c r="S483" i="18" s="1"/>
  <c r="T483" i="18" l="1"/>
  <c r="G484" i="18"/>
  <c r="U484" i="18" s="1"/>
  <c r="V483" i="18"/>
  <c r="W483" i="18" s="1"/>
  <c r="H484" i="18" l="1"/>
  <c r="Y483" i="18"/>
  <c r="X483" i="18"/>
  <c r="M484" i="18" l="1"/>
  <c r="I484" i="18"/>
  <c r="O484" i="18"/>
  <c r="L484" i="18"/>
  <c r="N484" i="18" s="1"/>
  <c r="J484" i="18"/>
  <c r="K484" i="18" l="1"/>
  <c r="P484" i="18" s="1"/>
  <c r="Q484" i="18" s="1"/>
  <c r="R484" i="18" l="1"/>
  <c r="S484" i="18" s="1"/>
  <c r="T484" i="18" l="1"/>
  <c r="G485" i="18"/>
  <c r="U485" i="18" s="1"/>
  <c r="V484" i="18"/>
  <c r="W484" i="18" s="1"/>
  <c r="H485" i="18" l="1"/>
  <c r="Y484" i="18"/>
  <c r="X484" i="18"/>
  <c r="I485" i="18" l="1"/>
  <c r="M485" i="18"/>
  <c r="L485" i="18"/>
  <c r="J485" i="18"/>
  <c r="K485" i="18" s="1"/>
  <c r="O485" i="18"/>
  <c r="N485" i="18" l="1"/>
  <c r="P485" i="18"/>
  <c r="Q485" i="18" s="1"/>
  <c r="R485" i="18" l="1"/>
  <c r="S485" i="18" s="1"/>
  <c r="T485" i="18" l="1"/>
  <c r="G486" i="18"/>
  <c r="U486" i="18" s="1"/>
  <c r="V485" i="18"/>
  <c r="W485" i="18" s="1"/>
  <c r="H486" i="18" l="1"/>
  <c r="Y485" i="18"/>
  <c r="X485" i="18"/>
  <c r="J486" i="18" l="1"/>
  <c r="I486" i="18"/>
  <c r="M486" i="18"/>
  <c r="O486" i="18"/>
  <c r="L486" i="18"/>
  <c r="N486" i="18" l="1"/>
  <c r="K486" i="18"/>
  <c r="P486" i="18" s="1"/>
  <c r="Q486" i="18" s="1"/>
  <c r="R486" i="18" l="1"/>
  <c r="S486" i="18" s="1"/>
  <c r="T486" i="18" l="1"/>
  <c r="G487" i="18"/>
  <c r="U487" i="18" s="1"/>
  <c r="V486" i="18"/>
  <c r="W486" i="18" s="1"/>
  <c r="H487" i="18" l="1"/>
  <c r="X486" i="18"/>
  <c r="Y486" i="18"/>
  <c r="L487" i="18" l="1"/>
  <c r="O487" i="18"/>
  <c r="I487" i="18"/>
  <c r="M487" i="18"/>
  <c r="J487" i="18"/>
  <c r="K487" i="18" l="1"/>
  <c r="P487" i="18" s="1"/>
  <c r="N487" i="18"/>
  <c r="Q487" i="18" l="1"/>
  <c r="R487" i="18" l="1"/>
  <c r="S487" i="18" s="1"/>
  <c r="T487" i="18" l="1"/>
  <c r="G488" i="18"/>
  <c r="U488" i="18" s="1"/>
  <c r="V487" i="18"/>
  <c r="W487" i="18" s="1"/>
  <c r="H488" i="18" l="1"/>
  <c r="Y487" i="18"/>
  <c r="X487" i="18"/>
  <c r="J488" i="18" l="1"/>
  <c r="L488" i="18"/>
  <c r="M488" i="18"/>
  <c r="I488" i="18"/>
  <c r="O488" i="18"/>
  <c r="N488" i="18" l="1"/>
  <c r="K488" i="18"/>
  <c r="P488" i="18" s="1"/>
  <c r="Q488" i="18" s="1"/>
  <c r="R488" i="18" l="1"/>
  <c r="S488" i="18" s="1"/>
  <c r="T488" i="18" l="1"/>
  <c r="G489" i="18"/>
  <c r="U489" i="18" s="1"/>
  <c r="V488" i="18"/>
  <c r="W488" i="18" s="1"/>
  <c r="H489" i="18" l="1"/>
  <c r="Y488" i="18"/>
  <c r="X488" i="18"/>
  <c r="M489" i="18" l="1"/>
  <c r="I489" i="18"/>
  <c r="L489" i="18"/>
  <c r="J489" i="18"/>
  <c r="K489" i="18" s="1"/>
  <c r="O489" i="18"/>
  <c r="P489" i="18" l="1"/>
  <c r="N489" i="18"/>
  <c r="Q489" i="18" l="1"/>
  <c r="R489" i="18"/>
  <c r="S489" i="18" s="1"/>
  <c r="T489" i="18" l="1"/>
  <c r="G490" i="18"/>
  <c r="U490" i="18" s="1"/>
  <c r="V489" i="18"/>
  <c r="W489" i="18" s="1"/>
  <c r="H490" i="18" l="1"/>
  <c r="Y489" i="18"/>
  <c r="X489" i="18"/>
  <c r="J490" i="18" l="1"/>
  <c r="I490" i="18"/>
  <c r="L490" i="18"/>
  <c r="N490" i="18" s="1"/>
  <c r="O490" i="18"/>
  <c r="M490" i="18"/>
  <c r="K490" i="18" l="1"/>
  <c r="P490" i="18" s="1"/>
  <c r="Q490" i="18" s="1"/>
  <c r="R490" i="18" l="1"/>
  <c r="S490" i="18" s="1"/>
  <c r="T490" i="18" l="1"/>
  <c r="G491" i="18"/>
  <c r="U491" i="18" s="1"/>
  <c r="V490" i="18"/>
  <c r="W490" i="18" s="1"/>
  <c r="H491" i="18" l="1"/>
  <c r="X490" i="18"/>
  <c r="Y490" i="18"/>
  <c r="L491" i="18" l="1"/>
  <c r="I491" i="18"/>
  <c r="M491" i="18"/>
  <c r="J491" i="18"/>
  <c r="K491" i="18" s="1"/>
  <c r="O491" i="18"/>
  <c r="P491" i="18" l="1"/>
  <c r="N491" i="18"/>
  <c r="Q491" i="18" l="1"/>
  <c r="R491" i="18"/>
  <c r="S491" i="18" s="1"/>
  <c r="T491" i="18" l="1"/>
  <c r="G492" i="18"/>
  <c r="U492" i="18" s="1"/>
  <c r="V491" i="18"/>
  <c r="W491" i="18" s="1"/>
  <c r="H492" i="18" l="1"/>
  <c r="X491" i="18"/>
  <c r="Y491" i="18"/>
  <c r="L492" i="18" l="1"/>
  <c r="I492" i="18"/>
  <c r="J492" i="18"/>
  <c r="O492" i="18"/>
  <c r="M492" i="18"/>
  <c r="K492" i="18" l="1"/>
  <c r="P492" i="18"/>
  <c r="N492" i="18"/>
  <c r="Q492" i="18" l="1"/>
  <c r="R492" i="18"/>
  <c r="S492" i="18" s="1"/>
  <c r="T492" i="18" l="1"/>
  <c r="G493" i="18"/>
  <c r="U493" i="18" s="1"/>
  <c r="V492" i="18"/>
  <c r="W492" i="18" s="1"/>
  <c r="H493" i="18" l="1"/>
  <c r="Y492" i="18"/>
  <c r="X492" i="18"/>
  <c r="M493" i="18" l="1"/>
  <c r="O493" i="18"/>
  <c r="L493" i="18"/>
  <c r="N493" i="18" s="1"/>
  <c r="I493" i="18"/>
  <c r="J493" i="18"/>
  <c r="K493" i="18" l="1"/>
  <c r="P493" i="18" s="1"/>
  <c r="Q493" i="18" s="1"/>
  <c r="R493" i="18" l="1"/>
  <c r="S493" i="18" l="1"/>
  <c r="T493" i="18" l="1"/>
  <c r="V493" i="18" s="1"/>
  <c r="W493" i="18" l="1"/>
  <c r="X493" i="18" s="1"/>
  <c r="Y493" i="18"/>
  <c r="AB6" i="18" s="1"/>
  <c r="AB7" i="18" l="1"/>
  <c r="D5" i="14"/>
  <c r="D8" i="14" s="1"/>
  <c r="D9" i="14" s="1"/>
  <c r="AB11" i="18"/>
</calcChain>
</file>

<file path=xl/sharedStrings.xml><?xml version="1.0" encoding="utf-8"?>
<sst xmlns="http://schemas.openxmlformats.org/spreadsheetml/2006/main" count="2774" uniqueCount="264">
  <si>
    <t>[W]</t>
    <phoneticPr fontId="1" type="noConversion"/>
  </si>
  <si>
    <t>[m]</t>
    <phoneticPr fontId="1" type="noConversion"/>
  </si>
  <si>
    <t>Nylon</t>
    <phoneticPr fontId="1" type="noConversion"/>
  </si>
  <si>
    <t>Thermal Conductivity</t>
    <phoneticPr fontId="1" type="noConversion"/>
  </si>
  <si>
    <t>Emissivity</t>
    <phoneticPr fontId="1" type="noConversion"/>
  </si>
  <si>
    <t>[-]</t>
    <phoneticPr fontId="1" type="noConversion"/>
  </si>
  <si>
    <t>Length</t>
    <phoneticPr fontId="1" type="noConversion"/>
  </si>
  <si>
    <t>Width</t>
    <phoneticPr fontId="1" type="noConversion"/>
  </si>
  <si>
    <r>
      <t>[m</t>
    </r>
    <r>
      <rPr>
        <vertAlign val="superscript"/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2"/>
        <scheme val="minor"/>
      </rPr>
      <t>]</t>
    </r>
    <phoneticPr fontId="1" type="noConversion"/>
  </si>
  <si>
    <t>Specific Heat Capacity</t>
    <phoneticPr fontId="1" type="noConversion"/>
  </si>
  <si>
    <t>[W/m·K]</t>
    <phoneticPr fontId="1" type="noConversion"/>
  </si>
  <si>
    <t>Diffusivity</t>
    <phoneticPr fontId="1" type="noConversion"/>
  </si>
  <si>
    <r>
      <t>m</t>
    </r>
    <r>
      <rPr>
        <vertAlign val="superscript"/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2"/>
        <scheme val="minor"/>
      </rPr>
      <t>/s</t>
    </r>
    <phoneticPr fontId="1" type="noConversion"/>
  </si>
  <si>
    <r>
      <t>k</t>
    </r>
    <r>
      <rPr>
        <vertAlign val="subscript"/>
        <sz val="11"/>
        <color theme="1"/>
        <rFont val="等线"/>
        <family val="3"/>
        <charset val="134"/>
        <scheme val="minor"/>
      </rPr>
      <t>n</t>
    </r>
    <phoneticPr fontId="1" type="noConversion"/>
  </si>
  <si>
    <r>
      <t>ε</t>
    </r>
    <r>
      <rPr>
        <vertAlign val="subscript"/>
        <sz val="11"/>
        <color theme="1"/>
        <rFont val="等线"/>
        <family val="3"/>
        <charset val="134"/>
        <scheme val="minor"/>
      </rPr>
      <t>n</t>
    </r>
    <phoneticPr fontId="1" type="noConversion"/>
  </si>
  <si>
    <r>
      <t>c</t>
    </r>
    <r>
      <rPr>
        <vertAlign val="subscript"/>
        <sz val="11"/>
        <color theme="1"/>
        <rFont val="等线"/>
        <family val="3"/>
        <charset val="134"/>
        <scheme val="minor"/>
      </rPr>
      <t>p,n</t>
    </r>
    <phoneticPr fontId="1" type="noConversion"/>
  </si>
  <si>
    <t>Density</t>
    <phoneticPr fontId="1" type="noConversion"/>
  </si>
  <si>
    <r>
      <t>α</t>
    </r>
    <r>
      <rPr>
        <vertAlign val="subscript"/>
        <sz val="11"/>
        <color theme="1"/>
        <rFont val="等线"/>
        <family val="3"/>
        <charset val="134"/>
        <scheme val="minor"/>
      </rPr>
      <t>n</t>
    </r>
    <phoneticPr fontId="1" type="noConversion"/>
  </si>
  <si>
    <r>
      <t>kg/m</t>
    </r>
    <r>
      <rPr>
        <vertAlign val="superscript"/>
        <sz val="11"/>
        <color theme="1"/>
        <rFont val="等线"/>
        <family val="3"/>
        <charset val="134"/>
        <scheme val="minor"/>
      </rPr>
      <t>3</t>
    </r>
    <phoneticPr fontId="1" type="noConversion"/>
  </si>
  <si>
    <r>
      <rPr>
        <sz val="11"/>
        <color theme="1"/>
        <rFont val="Calibri"/>
        <family val="2"/>
      </rPr>
      <t>ρ</t>
    </r>
    <r>
      <rPr>
        <vertAlign val="subscript"/>
        <sz val="11"/>
        <color theme="1"/>
        <rFont val="Calibri"/>
        <family val="2"/>
      </rPr>
      <t>n</t>
    </r>
    <phoneticPr fontId="1" type="noConversion"/>
  </si>
  <si>
    <t>Dimension</t>
    <phoneticPr fontId="1" type="noConversion"/>
  </si>
  <si>
    <t>Perspex</t>
    <phoneticPr fontId="1" type="noConversion"/>
  </si>
  <si>
    <r>
      <t>k</t>
    </r>
    <r>
      <rPr>
        <vertAlign val="subscript"/>
        <sz val="11"/>
        <color theme="1"/>
        <rFont val="等线"/>
        <family val="3"/>
        <charset val="134"/>
        <scheme val="minor"/>
      </rPr>
      <t>p</t>
    </r>
    <phoneticPr fontId="1" type="noConversion"/>
  </si>
  <si>
    <r>
      <t>ε</t>
    </r>
    <r>
      <rPr>
        <vertAlign val="subscript"/>
        <sz val="11"/>
        <color theme="1"/>
        <rFont val="等线"/>
        <family val="3"/>
        <charset val="134"/>
        <scheme val="minor"/>
      </rPr>
      <t>p</t>
    </r>
    <phoneticPr fontId="1" type="noConversion"/>
  </si>
  <si>
    <r>
      <t>c</t>
    </r>
    <r>
      <rPr>
        <vertAlign val="subscript"/>
        <sz val="11"/>
        <color theme="1"/>
        <rFont val="等线"/>
        <family val="3"/>
        <charset val="134"/>
        <scheme val="minor"/>
      </rPr>
      <t>p,p</t>
    </r>
    <phoneticPr fontId="1" type="noConversion"/>
  </si>
  <si>
    <r>
      <t>ρ</t>
    </r>
    <r>
      <rPr>
        <vertAlign val="subscript"/>
        <sz val="11"/>
        <color theme="1"/>
        <rFont val="Calibri"/>
        <family val="2"/>
      </rPr>
      <t>p</t>
    </r>
    <phoneticPr fontId="1" type="noConversion"/>
  </si>
  <si>
    <r>
      <t>α</t>
    </r>
    <r>
      <rPr>
        <vertAlign val="subscript"/>
        <sz val="11"/>
        <color theme="1"/>
        <rFont val="等线"/>
        <family val="3"/>
        <charset val="134"/>
        <scheme val="minor"/>
      </rPr>
      <t>p</t>
    </r>
    <phoneticPr fontId="1" type="noConversion"/>
  </si>
  <si>
    <r>
      <t>[W/m·</t>
    </r>
    <r>
      <rPr>
        <sz val="11"/>
        <color theme="1"/>
        <rFont val="等线"/>
        <family val="3"/>
        <charset val="134"/>
      </rPr>
      <t>℃</t>
    </r>
    <r>
      <rPr>
        <sz val="11"/>
        <color theme="1"/>
        <rFont val="等线"/>
        <family val="2"/>
        <scheme val="minor"/>
      </rPr>
      <t>]</t>
    </r>
    <phoneticPr fontId="1" type="noConversion"/>
  </si>
  <si>
    <r>
      <t>J/kg</t>
    </r>
    <r>
      <rPr>
        <vertAlign val="superscript"/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2"/>
        <charset val="134"/>
      </rPr>
      <t>·</t>
    </r>
    <r>
      <rPr>
        <sz val="11"/>
        <color theme="1"/>
        <rFont val="Segoe UI Symbol"/>
        <family val="2"/>
      </rPr>
      <t>℃</t>
    </r>
    <phoneticPr fontId="1" type="noConversion"/>
  </si>
  <si>
    <t>[W/m·℃]</t>
    <phoneticPr fontId="1" type="noConversion"/>
  </si>
  <si>
    <t>Mass</t>
    <phoneticPr fontId="1" type="noConversion"/>
  </si>
  <si>
    <t>Height</t>
    <phoneticPr fontId="1" type="noConversion"/>
  </si>
  <si>
    <t>W</t>
    <phoneticPr fontId="1" type="noConversion"/>
  </si>
  <si>
    <t>L</t>
    <phoneticPr fontId="1" type="noConversion"/>
  </si>
  <si>
    <t>H</t>
    <phoneticPr fontId="1" type="noConversion"/>
  </si>
  <si>
    <t>Thickness for Nylon</t>
    <phoneticPr fontId="1" type="noConversion"/>
  </si>
  <si>
    <t>Thickness for Perspex</t>
    <phoneticPr fontId="1" type="noConversion"/>
  </si>
  <si>
    <t>Top &amp; Bottom Surface Area</t>
    <phoneticPr fontId="1" type="noConversion"/>
  </si>
  <si>
    <t>Front &amp; Back Surface Area</t>
    <phoneticPr fontId="1" type="noConversion"/>
  </si>
  <si>
    <t>Left &amp; Right Surface Area</t>
    <phoneticPr fontId="1" type="noConversion"/>
  </si>
  <si>
    <r>
      <t>A</t>
    </r>
    <r>
      <rPr>
        <vertAlign val="subscript"/>
        <sz val="11"/>
        <color theme="1"/>
        <rFont val="等线"/>
        <family val="3"/>
        <charset val="134"/>
        <scheme val="minor"/>
      </rPr>
      <t>T,B</t>
    </r>
    <phoneticPr fontId="1" type="noConversion"/>
  </si>
  <si>
    <r>
      <t>A</t>
    </r>
    <r>
      <rPr>
        <vertAlign val="subscript"/>
        <sz val="11"/>
        <color theme="1"/>
        <rFont val="等线"/>
        <family val="3"/>
        <charset val="134"/>
        <scheme val="minor"/>
      </rPr>
      <t>F,B</t>
    </r>
    <phoneticPr fontId="1" type="noConversion"/>
  </si>
  <si>
    <r>
      <t>A</t>
    </r>
    <r>
      <rPr>
        <vertAlign val="subscript"/>
        <sz val="11"/>
        <color theme="1"/>
        <rFont val="等线"/>
        <family val="3"/>
        <charset val="134"/>
        <scheme val="minor"/>
      </rPr>
      <t>L,R</t>
    </r>
    <phoneticPr fontId="1" type="noConversion"/>
  </si>
  <si>
    <r>
      <t>V</t>
    </r>
    <r>
      <rPr>
        <vertAlign val="subscript"/>
        <sz val="11"/>
        <color theme="1"/>
        <rFont val="等线"/>
        <family val="3"/>
        <charset val="134"/>
        <scheme val="minor"/>
      </rPr>
      <t>box</t>
    </r>
    <phoneticPr fontId="1" type="noConversion"/>
  </si>
  <si>
    <t>Volume of Box(Air)</t>
    <phoneticPr fontId="1" type="noConversion"/>
  </si>
  <si>
    <r>
      <t>[m</t>
    </r>
    <r>
      <rPr>
        <vertAlign val="superscript"/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2"/>
        <scheme val="minor"/>
      </rPr>
      <t>]</t>
    </r>
    <phoneticPr fontId="1" type="noConversion"/>
  </si>
  <si>
    <t>Volume</t>
    <phoneticPr fontId="1" type="noConversion"/>
  </si>
  <si>
    <r>
      <t>V</t>
    </r>
    <r>
      <rPr>
        <vertAlign val="subscript"/>
        <sz val="11"/>
        <color theme="1"/>
        <rFont val="等线"/>
        <family val="3"/>
        <charset val="134"/>
        <scheme val="minor"/>
      </rPr>
      <t>T,B</t>
    </r>
    <phoneticPr fontId="1" type="noConversion"/>
  </si>
  <si>
    <r>
      <t>V</t>
    </r>
    <r>
      <rPr>
        <vertAlign val="subscript"/>
        <sz val="11"/>
        <color theme="1"/>
        <rFont val="等线"/>
        <family val="3"/>
        <charset val="134"/>
        <scheme val="minor"/>
      </rPr>
      <t>F</t>
    </r>
    <phoneticPr fontId="1" type="noConversion"/>
  </si>
  <si>
    <r>
      <t>V</t>
    </r>
    <r>
      <rPr>
        <vertAlign val="subscript"/>
        <sz val="11"/>
        <color theme="1"/>
        <rFont val="等线"/>
        <family val="3"/>
        <charset val="134"/>
        <scheme val="minor"/>
      </rPr>
      <t>B</t>
    </r>
    <phoneticPr fontId="1" type="noConversion"/>
  </si>
  <si>
    <r>
      <t>V</t>
    </r>
    <r>
      <rPr>
        <vertAlign val="subscript"/>
        <sz val="11"/>
        <color theme="1"/>
        <rFont val="等线"/>
        <family val="3"/>
        <charset val="134"/>
        <scheme val="minor"/>
      </rPr>
      <t>L,R</t>
    </r>
    <phoneticPr fontId="1" type="noConversion"/>
  </si>
  <si>
    <t>[kg]</t>
    <phoneticPr fontId="1" type="noConversion"/>
  </si>
  <si>
    <r>
      <t>M</t>
    </r>
    <r>
      <rPr>
        <vertAlign val="subscript"/>
        <sz val="11"/>
        <color theme="1"/>
        <rFont val="等线"/>
        <family val="3"/>
        <charset val="134"/>
        <scheme val="minor"/>
      </rPr>
      <t>T,B</t>
    </r>
    <phoneticPr fontId="1" type="noConversion"/>
  </si>
  <si>
    <r>
      <t>M</t>
    </r>
    <r>
      <rPr>
        <vertAlign val="subscript"/>
        <sz val="11"/>
        <color theme="1"/>
        <rFont val="等线"/>
        <family val="3"/>
        <charset val="134"/>
        <scheme val="minor"/>
      </rPr>
      <t>F</t>
    </r>
    <phoneticPr fontId="1" type="noConversion"/>
  </si>
  <si>
    <r>
      <t>M</t>
    </r>
    <r>
      <rPr>
        <vertAlign val="subscript"/>
        <sz val="11"/>
        <color theme="1"/>
        <rFont val="等线"/>
        <family val="3"/>
        <charset val="134"/>
        <scheme val="minor"/>
      </rPr>
      <t>B</t>
    </r>
    <phoneticPr fontId="1" type="noConversion"/>
  </si>
  <si>
    <r>
      <t>M</t>
    </r>
    <r>
      <rPr>
        <vertAlign val="subscript"/>
        <sz val="11"/>
        <color theme="1"/>
        <rFont val="等线"/>
        <family val="3"/>
        <charset val="134"/>
        <scheme val="minor"/>
      </rPr>
      <t>L,R</t>
    </r>
    <phoneticPr fontId="1" type="noConversion"/>
  </si>
  <si>
    <r>
      <t>x</t>
    </r>
    <r>
      <rPr>
        <vertAlign val="subscript"/>
        <sz val="11"/>
        <color theme="1"/>
        <rFont val="等线"/>
        <family val="3"/>
        <charset val="134"/>
        <scheme val="minor"/>
      </rPr>
      <t>nylon</t>
    </r>
    <phoneticPr fontId="1" type="noConversion"/>
  </si>
  <si>
    <r>
      <t>x</t>
    </r>
    <r>
      <rPr>
        <vertAlign val="subscript"/>
        <sz val="11"/>
        <color theme="1"/>
        <rFont val="等线"/>
        <family val="3"/>
        <charset val="134"/>
        <scheme val="minor"/>
      </rPr>
      <t>perspex</t>
    </r>
    <phoneticPr fontId="1" type="noConversion"/>
  </si>
  <si>
    <t>g</t>
    <phoneticPr fontId="1" type="noConversion"/>
  </si>
  <si>
    <r>
      <t>[m/s</t>
    </r>
    <r>
      <rPr>
        <vertAlign val="superscript"/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2"/>
        <scheme val="minor"/>
      </rPr>
      <t>]</t>
    </r>
    <phoneticPr fontId="1" type="noConversion"/>
  </si>
  <si>
    <t>Grashof Number</t>
    <phoneticPr fontId="1" type="noConversion"/>
  </si>
  <si>
    <r>
      <t>Ra</t>
    </r>
    <r>
      <rPr>
        <vertAlign val="subscript"/>
        <sz val="11"/>
        <color theme="1"/>
        <rFont val="等线"/>
        <family val="3"/>
        <charset val="134"/>
        <scheme val="minor"/>
      </rPr>
      <t>L</t>
    </r>
    <phoneticPr fontId="1" type="noConversion"/>
  </si>
  <si>
    <r>
      <t>Gr</t>
    </r>
    <r>
      <rPr>
        <vertAlign val="subscript"/>
        <sz val="11"/>
        <color theme="1"/>
        <rFont val="等线"/>
        <family val="3"/>
        <charset val="134"/>
        <scheme val="minor"/>
      </rPr>
      <t>L</t>
    </r>
    <phoneticPr fontId="1" type="noConversion"/>
  </si>
  <si>
    <t>Prandtl Number of Air at Film Temperature</t>
    <phoneticPr fontId="1" type="noConversion"/>
  </si>
  <si>
    <t>Pr</t>
    <phoneticPr fontId="1" type="noConversion"/>
  </si>
  <si>
    <t>Nusselt Number(Vertical Plate)</t>
    <phoneticPr fontId="1" type="noConversion"/>
  </si>
  <si>
    <t>Nusselt Number(Horizontal plate)</t>
    <phoneticPr fontId="1" type="noConversion"/>
  </si>
  <si>
    <t>Nu</t>
    <phoneticPr fontId="1" type="noConversion"/>
  </si>
  <si>
    <t>Characteristic Length</t>
    <phoneticPr fontId="1" type="noConversion"/>
  </si>
  <si>
    <t>Mass of Top &amp; Bottom Plate(Nylon)</t>
    <phoneticPr fontId="1" type="noConversion"/>
  </si>
  <si>
    <t>Mass of Front Plate(Perspex)</t>
    <phoneticPr fontId="1" type="noConversion"/>
  </si>
  <si>
    <t>Mass of Back Plate(Nylon)</t>
    <phoneticPr fontId="1" type="noConversion"/>
  </si>
  <si>
    <t>Mass of Left &amp; Right Plate(Nylon)</t>
    <phoneticPr fontId="1" type="noConversion"/>
  </si>
  <si>
    <t>Volume of Left &amp; Right Plate(Nylon)</t>
    <phoneticPr fontId="1" type="noConversion"/>
  </si>
  <si>
    <t>Volume of Back Plate(Nylon)</t>
    <phoneticPr fontId="1" type="noConversion"/>
  </si>
  <si>
    <t>Volume of Front Plate(Perspex)</t>
    <phoneticPr fontId="1" type="noConversion"/>
  </si>
  <si>
    <t>Volume of Top &amp; Bottom Plate(Nylon)</t>
    <phoneticPr fontId="1" type="noConversion"/>
  </si>
  <si>
    <t>Front Plate(Perspex)</t>
    <phoneticPr fontId="1" type="noConversion"/>
  </si>
  <si>
    <t>Top &amp; Bottom Plate(Nylon)</t>
    <phoneticPr fontId="1" type="noConversion"/>
  </si>
  <si>
    <t>Back, Right &amp; Left Plate(Nylon)</t>
    <phoneticPr fontId="1" type="noConversion"/>
  </si>
  <si>
    <r>
      <t>L</t>
    </r>
    <r>
      <rPr>
        <vertAlign val="subscript"/>
        <sz val="11"/>
        <color theme="1"/>
        <rFont val="等线"/>
        <family val="3"/>
        <charset val="134"/>
        <scheme val="minor"/>
      </rPr>
      <t>c,TB</t>
    </r>
    <phoneticPr fontId="1" type="noConversion"/>
  </si>
  <si>
    <r>
      <t>L</t>
    </r>
    <r>
      <rPr>
        <vertAlign val="subscript"/>
        <sz val="11"/>
        <color theme="1"/>
        <rFont val="等线"/>
        <family val="3"/>
        <charset val="134"/>
        <scheme val="minor"/>
      </rPr>
      <t>c,F</t>
    </r>
    <phoneticPr fontId="1" type="noConversion"/>
  </si>
  <si>
    <r>
      <t>L</t>
    </r>
    <r>
      <rPr>
        <vertAlign val="subscript"/>
        <sz val="11"/>
        <color theme="1"/>
        <rFont val="等线"/>
        <family val="3"/>
        <charset val="134"/>
        <scheme val="minor"/>
      </rPr>
      <t>c,BRL</t>
    </r>
    <phoneticPr fontId="1" type="noConversion"/>
  </si>
  <si>
    <t>Acceleration of Gravity</t>
    <phoneticPr fontId="1" type="noConversion"/>
  </si>
  <si>
    <t>Energy for each side</t>
    <phoneticPr fontId="1" type="noConversion"/>
  </si>
  <si>
    <r>
      <t>T</t>
    </r>
    <r>
      <rPr>
        <vertAlign val="subscript"/>
        <sz val="11"/>
        <color theme="1"/>
        <rFont val="等线"/>
        <family val="3"/>
        <charset val="134"/>
      </rPr>
      <t>∞</t>
    </r>
    <phoneticPr fontId="1" type="noConversion"/>
  </si>
  <si>
    <r>
      <t>T</t>
    </r>
    <r>
      <rPr>
        <vertAlign val="subscript"/>
        <sz val="11"/>
        <color theme="1"/>
        <rFont val="等线"/>
        <family val="3"/>
        <charset val="134"/>
        <scheme val="minor"/>
      </rPr>
      <t>s</t>
    </r>
    <phoneticPr fontId="1" type="noConversion"/>
  </si>
  <si>
    <t>Surround Temperature</t>
    <phoneticPr fontId="1" type="noConversion"/>
  </si>
  <si>
    <t>[℃]</t>
    <phoneticPr fontId="1" type="noConversion"/>
  </si>
  <si>
    <t>Film Temperature</t>
    <phoneticPr fontId="1" type="noConversion"/>
  </si>
  <si>
    <r>
      <t>T</t>
    </r>
    <r>
      <rPr>
        <vertAlign val="subscript"/>
        <sz val="11"/>
        <color theme="1"/>
        <rFont val="等线"/>
        <family val="3"/>
        <charset val="134"/>
        <scheme val="minor"/>
      </rPr>
      <t>f</t>
    </r>
    <phoneticPr fontId="1" type="noConversion"/>
  </si>
  <si>
    <t>[K]</t>
    <phoneticPr fontId="1" type="noConversion"/>
  </si>
  <si>
    <r>
      <t>c</t>
    </r>
    <r>
      <rPr>
        <vertAlign val="subscript"/>
        <sz val="11"/>
        <color theme="1"/>
        <rFont val="等线"/>
        <family val="3"/>
        <charset val="134"/>
        <scheme val="minor"/>
      </rPr>
      <t>p,air</t>
    </r>
    <phoneticPr fontId="1" type="noConversion"/>
  </si>
  <si>
    <r>
      <t>J/kg</t>
    </r>
    <r>
      <rPr>
        <vertAlign val="superscript"/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2"/>
        <charset val="134"/>
      </rPr>
      <t>·K</t>
    </r>
    <phoneticPr fontId="1" type="noConversion"/>
  </si>
  <si>
    <r>
      <t>k</t>
    </r>
    <r>
      <rPr>
        <vertAlign val="subscript"/>
        <sz val="11"/>
        <color theme="1"/>
        <rFont val="等线"/>
        <family val="3"/>
        <charset val="134"/>
        <scheme val="minor"/>
      </rPr>
      <t>air</t>
    </r>
    <phoneticPr fontId="1" type="noConversion"/>
  </si>
  <si>
    <r>
      <t>ρ</t>
    </r>
    <r>
      <rPr>
        <vertAlign val="subscript"/>
        <sz val="11"/>
        <color theme="1"/>
        <rFont val="等线"/>
        <family val="2"/>
        <charset val="134"/>
      </rPr>
      <t>air</t>
    </r>
    <phoneticPr fontId="1" type="noConversion"/>
  </si>
  <si>
    <t>Dynamic Viscosity</t>
    <phoneticPr fontId="1" type="noConversion"/>
  </si>
  <si>
    <r>
      <t>µ</t>
    </r>
    <r>
      <rPr>
        <vertAlign val="subscript"/>
        <sz val="11"/>
        <color theme="1"/>
        <rFont val="Calibri"/>
        <family val="2"/>
      </rPr>
      <t>air</t>
    </r>
    <phoneticPr fontId="1" type="noConversion"/>
  </si>
  <si>
    <r>
      <t>kg/m</t>
    </r>
    <r>
      <rPr>
        <sz val="11"/>
        <color theme="1"/>
        <rFont val="Calibri"/>
        <family val="2"/>
      </rPr>
      <t>·</t>
    </r>
    <r>
      <rPr>
        <sz val="11"/>
        <color theme="1"/>
        <rFont val="等线"/>
        <family val="2"/>
        <scheme val="minor"/>
      </rPr>
      <t>s</t>
    </r>
    <phoneticPr fontId="1" type="noConversion"/>
  </si>
  <si>
    <t>β</t>
    <phoneticPr fontId="1" type="noConversion"/>
  </si>
  <si>
    <r>
      <t>[K</t>
    </r>
    <r>
      <rPr>
        <vertAlign val="superscript"/>
        <sz val="11"/>
        <color theme="1"/>
        <rFont val="等线"/>
        <family val="3"/>
        <charset val="134"/>
        <scheme val="minor"/>
      </rPr>
      <t>-1</t>
    </r>
    <r>
      <rPr>
        <sz val="11"/>
        <color theme="1"/>
        <rFont val="等线"/>
        <family val="2"/>
        <scheme val="minor"/>
      </rPr>
      <t>]</t>
    </r>
    <phoneticPr fontId="1" type="noConversion"/>
  </si>
  <si>
    <t>v</t>
    <phoneticPr fontId="1" type="noConversion"/>
  </si>
  <si>
    <r>
      <t>[m</t>
    </r>
    <r>
      <rPr>
        <vertAlign val="superscript"/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2"/>
        <scheme val="minor"/>
      </rPr>
      <t>/s]</t>
    </r>
    <phoneticPr fontId="1" type="noConversion"/>
  </si>
  <si>
    <t>h</t>
    <phoneticPr fontId="1" type="noConversion"/>
  </si>
  <si>
    <t>Convection Heat Transfer Coefficient</t>
    <phoneticPr fontId="1" type="noConversion"/>
  </si>
  <si>
    <t>Rayleigh Number</t>
    <phoneticPr fontId="1" type="noConversion"/>
  </si>
  <si>
    <r>
      <t>[W/m</t>
    </r>
    <r>
      <rPr>
        <vertAlign val="superscript"/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2"/>
        <scheme val="minor"/>
      </rPr>
      <t>·K]</t>
    </r>
    <phoneticPr fontId="1" type="noConversion"/>
  </si>
  <si>
    <t xml:space="preserve">Convection </t>
    <phoneticPr fontId="1" type="noConversion"/>
  </si>
  <si>
    <t>Radiation</t>
    <phoneticPr fontId="1" type="noConversion"/>
  </si>
  <si>
    <t>σ</t>
    <phoneticPr fontId="1" type="noConversion"/>
  </si>
  <si>
    <r>
      <t>[W/m</t>
    </r>
    <r>
      <rPr>
        <vertAlign val="superscript"/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2"/>
        <scheme val="minor"/>
      </rPr>
      <t>·K</t>
    </r>
    <r>
      <rPr>
        <vertAlign val="superscript"/>
        <sz val="11"/>
        <color theme="1"/>
        <rFont val="等线"/>
        <family val="3"/>
        <charset val="134"/>
        <scheme val="minor"/>
      </rPr>
      <t>-4</t>
    </r>
    <r>
      <rPr>
        <sz val="11"/>
        <color theme="1"/>
        <rFont val="等线"/>
        <family val="2"/>
        <scheme val="minor"/>
      </rPr>
      <t>]</t>
    </r>
    <phoneticPr fontId="1" type="noConversion"/>
  </si>
  <si>
    <t>Stefan-Boltzmann's Constant</t>
    <phoneticPr fontId="1" type="noConversion"/>
  </si>
  <si>
    <t>Temperature Difference</t>
    <phoneticPr fontId="1" type="noConversion"/>
  </si>
  <si>
    <t>Kinematic Viscosity</t>
    <phoneticPr fontId="1" type="noConversion"/>
  </si>
  <si>
    <t>Steady State(Surface temperature remains same)</t>
    <phoneticPr fontId="1" type="noConversion"/>
  </si>
  <si>
    <t>Front Plate(Perspex) (Vertical)</t>
    <phoneticPr fontId="1" type="noConversion"/>
  </si>
  <si>
    <t>Top Plate(Nylon) (Horizontal)</t>
    <phoneticPr fontId="1" type="noConversion"/>
  </si>
  <si>
    <t>Bottom Plate(Nylon) (Horizontal)</t>
    <phoneticPr fontId="1" type="noConversion"/>
  </si>
  <si>
    <t>Back Plate(Nylon) (Vertical)</t>
    <phoneticPr fontId="1" type="noConversion"/>
  </si>
  <si>
    <t>Analysis(Steady state)</t>
    <phoneticPr fontId="1" type="noConversion"/>
  </si>
  <si>
    <t>Conduction(Energy Out)</t>
    <phoneticPr fontId="1" type="noConversion"/>
  </si>
  <si>
    <t>Left &amp; Right Plate(Nylon) (Vertical)</t>
    <phoneticPr fontId="1" type="noConversion"/>
  </si>
  <si>
    <t>Inner Surface Temperature</t>
    <phoneticPr fontId="1" type="noConversion"/>
  </si>
  <si>
    <t>Average Outside Surface Temperature (Top)</t>
    <phoneticPr fontId="1" type="noConversion"/>
  </si>
  <si>
    <t>Average Outside Surface Temperature (Bottom)</t>
    <phoneticPr fontId="1" type="noConversion"/>
  </si>
  <si>
    <t>Film Temperature(Top)</t>
    <phoneticPr fontId="1" type="noConversion"/>
  </si>
  <si>
    <t>Film Temperature(Bottom)</t>
    <phoneticPr fontId="1" type="noConversion"/>
  </si>
  <si>
    <t>Average Outside Surface Temperature (Front)</t>
    <phoneticPr fontId="1" type="noConversion"/>
  </si>
  <si>
    <t>Average Outside Surface Temperature (Back)</t>
    <phoneticPr fontId="1" type="noConversion"/>
  </si>
  <si>
    <t>Average Outside Surface Temperature (Right &amp; Left)</t>
    <phoneticPr fontId="1" type="noConversion"/>
  </si>
  <si>
    <t>Film Temperature(Front)</t>
    <phoneticPr fontId="1" type="noConversion"/>
  </si>
  <si>
    <t>Film Temperature(Back)</t>
    <phoneticPr fontId="1" type="noConversion"/>
  </si>
  <si>
    <t>Film Temperature(Right &amp; Left)</t>
    <phoneticPr fontId="1" type="noConversion"/>
  </si>
  <si>
    <t xml:space="preserve">End of Steady State </t>
    <phoneticPr fontId="1" type="noConversion"/>
  </si>
  <si>
    <t>Analysis Transient State</t>
    <phoneticPr fontId="1" type="noConversion"/>
  </si>
  <si>
    <t>Air properties @291.9K (Bottom)</t>
    <phoneticPr fontId="1" type="noConversion"/>
  </si>
  <si>
    <t>Specific heat capacity</t>
    <phoneticPr fontId="1" type="noConversion"/>
  </si>
  <si>
    <t>ΔT</t>
    <phoneticPr fontId="1" type="noConversion"/>
  </si>
  <si>
    <t>Film Temperature [K]</t>
    <phoneticPr fontId="1" type="noConversion"/>
  </si>
  <si>
    <t xml:space="preserve">Average </t>
    <phoneticPr fontId="1" type="noConversion"/>
  </si>
  <si>
    <t>Average Specific Heat Capacity for Whole Box</t>
    <phoneticPr fontId="1" type="noConversion"/>
  </si>
  <si>
    <r>
      <t>c</t>
    </r>
    <r>
      <rPr>
        <vertAlign val="subscript"/>
        <sz val="11"/>
        <color theme="1"/>
        <rFont val="等线"/>
        <family val="3"/>
        <charset val="134"/>
        <scheme val="minor"/>
      </rPr>
      <t>p,box</t>
    </r>
    <phoneticPr fontId="1" type="noConversion"/>
  </si>
  <si>
    <t>Top Plate(Horizontal)</t>
    <phoneticPr fontId="1" type="noConversion"/>
  </si>
  <si>
    <t>[s]</t>
    <phoneticPr fontId="1" type="noConversion"/>
  </si>
  <si>
    <t xml:space="preserve">Energy </t>
    <phoneticPr fontId="1" type="noConversion"/>
  </si>
  <si>
    <r>
      <t>T</t>
    </r>
    <r>
      <rPr>
        <vertAlign val="subscript"/>
        <sz val="11"/>
        <color theme="1"/>
        <rFont val="等线"/>
        <family val="3"/>
        <charset val="134"/>
        <scheme val="minor"/>
      </rPr>
      <t>is</t>
    </r>
    <phoneticPr fontId="1" type="noConversion"/>
  </si>
  <si>
    <r>
      <rPr>
        <sz val="11"/>
        <color theme="1"/>
        <rFont val="Calibri"/>
        <family val="2"/>
      </rPr>
      <t>Δ</t>
    </r>
    <r>
      <rPr>
        <sz val="11"/>
        <color theme="1"/>
        <rFont val="等线"/>
        <family val="2"/>
        <scheme val="minor"/>
      </rPr>
      <t>E</t>
    </r>
    <r>
      <rPr>
        <vertAlign val="subscript"/>
        <sz val="11"/>
        <color theme="1"/>
        <rFont val="等线"/>
        <family val="3"/>
        <charset val="134"/>
        <scheme val="minor"/>
      </rPr>
      <t>top</t>
    </r>
    <phoneticPr fontId="1" type="noConversion"/>
  </si>
  <si>
    <t>Result</t>
    <phoneticPr fontId="1" type="noConversion"/>
  </si>
  <si>
    <t>Total energy consumed at top plate</t>
    <phoneticPr fontId="1" type="noConversion"/>
  </si>
  <si>
    <t>Total energy from the electricity</t>
    <phoneticPr fontId="1" type="noConversion"/>
  </si>
  <si>
    <t>Rated Power of the bulb</t>
    <phoneticPr fontId="1" type="noConversion"/>
  </si>
  <si>
    <t>[kW·h]</t>
    <phoneticPr fontId="1" type="noConversion"/>
  </si>
  <si>
    <t>The stored energy and energy transfer by the other plates</t>
    <phoneticPr fontId="1" type="noConversion"/>
  </si>
  <si>
    <t>[h]</t>
    <phoneticPr fontId="1" type="noConversion"/>
  </si>
  <si>
    <t>25W</t>
    <phoneticPr fontId="1" type="noConversion"/>
  </si>
  <si>
    <t>30W</t>
    <phoneticPr fontId="1" type="noConversion"/>
  </si>
  <si>
    <t>35W</t>
    <phoneticPr fontId="1" type="noConversion"/>
  </si>
  <si>
    <t>40W</t>
    <phoneticPr fontId="1" type="noConversion"/>
  </si>
  <si>
    <t>t</t>
    <phoneticPr fontId="1" type="noConversion"/>
  </si>
  <si>
    <t>Energy transferred through top plate [kJ]</t>
    <phoneticPr fontId="1" type="noConversion"/>
  </si>
  <si>
    <t>Total energy generated by electricity [kJ]</t>
    <phoneticPr fontId="1" type="noConversion"/>
  </si>
  <si>
    <t>Air properties @292.35K   (Front)</t>
    <phoneticPr fontId="1" type="noConversion"/>
  </si>
  <si>
    <t>Air properties @294.4K (Back)</t>
    <phoneticPr fontId="1" type="noConversion"/>
  </si>
  <si>
    <t>Air properties @294.65K ( Right &amp; Left)</t>
    <phoneticPr fontId="1" type="noConversion"/>
  </si>
  <si>
    <t>Air properties @294.9K (Top)</t>
    <phoneticPr fontId="1" type="noConversion"/>
  </si>
  <si>
    <t>Air properties @292.65K   (Front)</t>
    <phoneticPr fontId="1" type="noConversion"/>
  </si>
  <si>
    <t>Air properties @294.9K (Back)</t>
    <phoneticPr fontId="1" type="noConversion"/>
  </si>
  <si>
    <t>Air properties @295.15K ( Right &amp; Left)</t>
    <phoneticPr fontId="1" type="noConversion"/>
  </si>
  <si>
    <t>Air properties @295.4K (Top)</t>
    <phoneticPr fontId="1" type="noConversion"/>
  </si>
  <si>
    <t>Air properties @292.4K (Bottom)</t>
    <phoneticPr fontId="1" type="noConversion"/>
  </si>
  <si>
    <t>Air properties @293K   (Front)</t>
    <phoneticPr fontId="1" type="noConversion"/>
  </si>
  <si>
    <t>Air properties @295.4K (Back)</t>
    <phoneticPr fontId="1" type="noConversion"/>
  </si>
  <si>
    <t>Air properties @295.65K ( Right &amp; Left)</t>
    <phoneticPr fontId="1" type="noConversion"/>
  </si>
  <si>
    <t>Air properties @295.9K (Top)</t>
    <phoneticPr fontId="1" type="noConversion"/>
  </si>
  <si>
    <t>Air properties @292.9K (Bottom)</t>
    <phoneticPr fontId="1" type="noConversion"/>
  </si>
  <si>
    <t>Air properties @293.15K   (Front)</t>
    <phoneticPr fontId="1" type="noConversion"/>
  </si>
  <si>
    <t>Air properties @295.9K (Back)</t>
    <phoneticPr fontId="1" type="noConversion"/>
  </si>
  <si>
    <t>Air properties @296.15K ( Right &amp; Left)</t>
    <phoneticPr fontId="1" type="noConversion"/>
  </si>
  <si>
    <t>Air properties @296.4K (Top)</t>
    <phoneticPr fontId="1" type="noConversion"/>
  </si>
  <si>
    <t>Air properties @293.4K (Bottom)</t>
    <phoneticPr fontId="1" type="noConversion"/>
  </si>
  <si>
    <t>Energy transferred through top plate percentage</t>
    <phoneticPr fontId="1" type="noConversion"/>
  </si>
  <si>
    <t>Sensor 1</t>
    <phoneticPr fontId="1" type="noConversion"/>
  </si>
  <si>
    <t>Sensor 2</t>
  </si>
  <si>
    <t>Sensor 3</t>
  </si>
  <si>
    <t>Sensor 4</t>
  </si>
  <si>
    <t>Sensor 5</t>
  </si>
  <si>
    <t>Sensor 6</t>
  </si>
  <si>
    <t>Sensor 7</t>
  </si>
  <si>
    <t>Sensor 8</t>
  </si>
  <si>
    <t>Sensor 9</t>
  </si>
  <si>
    <t>Sensor 10</t>
  </si>
  <si>
    <t>Sensor 11</t>
  </si>
  <si>
    <t>Sensor 12</t>
  </si>
  <si>
    <t>Postion</t>
    <phoneticPr fontId="1" type="noConversion"/>
  </si>
  <si>
    <t>Back outer surface</t>
    <phoneticPr fontId="1" type="noConversion"/>
  </si>
  <si>
    <t>Front outer surface</t>
    <phoneticPr fontId="1" type="noConversion"/>
  </si>
  <si>
    <t>Right outer surface</t>
    <phoneticPr fontId="1" type="noConversion"/>
  </si>
  <si>
    <t>Left outer surface</t>
    <phoneticPr fontId="1" type="noConversion"/>
  </si>
  <si>
    <t>Top outer surface</t>
    <phoneticPr fontId="1" type="noConversion"/>
  </si>
  <si>
    <t>Bottom outer surface</t>
    <phoneticPr fontId="1" type="noConversion"/>
  </si>
  <si>
    <t>Front inner surface</t>
    <phoneticPr fontId="1" type="noConversion"/>
  </si>
  <si>
    <t>Back inner surface</t>
    <phoneticPr fontId="1" type="noConversion"/>
  </si>
  <si>
    <t>Right inner surface</t>
    <phoneticPr fontId="1" type="noConversion"/>
  </si>
  <si>
    <t>Left inner surface</t>
    <phoneticPr fontId="1" type="noConversion"/>
  </si>
  <si>
    <t>Top inner surface</t>
    <phoneticPr fontId="1" type="noConversion"/>
  </si>
  <si>
    <t>Bottom inner surface</t>
    <phoneticPr fontId="1" type="noConversion"/>
  </si>
  <si>
    <t>Top surface of steel block</t>
    <phoneticPr fontId="1" type="noConversion"/>
  </si>
  <si>
    <t>Bottom surface of steel block</t>
    <phoneticPr fontId="1" type="noConversion"/>
  </si>
  <si>
    <t>Result(Steady state) 25W</t>
    <phoneticPr fontId="1" type="noConversion"/>
  </si>
  <si>
    <t>Result(Steady state) 30W</t>
    <phoneticPr fontId="1" type="noConversion"/>
  </si>
  <si>
    <t>Result(Steady state) 35W</t>
    <phoneticPr fontId="1" type="noConversion"/>
  </si>
  <si>
    <t>Result(Steady state) 40W</t>
    <phoneticPr fontId="1" type="noConversion"/>
  </si>
  <si>
    <t>Total energy transfer rate</t>
    <phoneticPr fontId="1" type="noConversion"/>
  </si>
  <si>
    <t>T</t>
    <phoneticPr fontId="1" type="noConversion"/>
  </si>
  <si>
    <t>Time</t>
    <phoneticPr fontId="1" type="noConversion"/>
  </si>
  <si>
    <t>Volume expansion coefficient</t>
    <phoneticPr fontId="1" type="noConversion"/>
  </si>
  <si>
    <r>
      <t>[</t>
    </r>
    <r>
      <rPr>
        <sz val="11"/>
        <color theme="1"/>
        <rFont val="等线"/>
        <family val="3"/>
        <charset val="134"/>
      </rPr>
      <t>℃</t>
    </r>
    <r>
      <rPr>
        <sz val="11"/>
        <color theme="1"/>
        <rFont val="等线"/>
        <family val="2"/>
        <scheme val="minor"/>
      </rPr>
      <t>]</t>
    </r>
    <phoneticPr fontId="1" type="noConversion"/>
  </si>
  <si>
    <t>Time in hours</t>
    <phoneticPr fontId="1" type="noConversion"/>
  </si>
  <si>
    <t>Density of air</t>
    <phoneticPr fontId="1" type="noConversion"/>
  </si>
  <si>
    <t>Time [min]</t>
    <phoneticPr fontId="1" type="noConversion"/>
  </si>
  <si>
    <t>Conduction (Energy Out)</t>
    <phoneticPr fontId="1" type="noConversion"/>
  </si>
  <si>
    <t>Top plate outside surface temperature</t>
    <phoneticPr fontId="1" type="noConversion"/>
  </si>
  <si>
    <t>[kJ]</t>
    <phoneticPr fontId="1" type="noConversion"/>
  </si>
  <si>
    <t>Experiment running time</t>
    <phoneticPr fontId="1" type="noConversion"/>
  </si>
  <si>
    <t>The stored energy and energy transferred by the other plates</t>
    <phoneticPr fontId="1" type="noConversion"/>
  </si>
  <si>
    <t>Bottom Plate(Horizontal)</t>
    <phoneticPr fontId="1" type="noConversion"/>
  </si>
  <si>
    <t>Surrounding temperature</t>
    <phoneticPr fontId="1" type="noConversion"/>
  </si>
  <si>
    <t>Energy towards this direction</t>
    <phoneticPr fontId="1" type="noConversion"/>
  </si>
  <si>
    <t>Front</t>
    <phoneticPr fontId="1" type="noConversion"/>
  </si>
  <si>
    <t>Bottom</t>
    <phoneticPr fontId="1" type="noConversion"/>
  </si>
  <si>
    <t>Back</t>
    <phoneticPr fontId="1" type="noConversion"/>
  </si>
  <si>
    <t>Right &amp; Left</t>
    <phoneticPr fontId="1" type="noConversion"/>
  </si>
  <si>
    <t>Time step</t>
    <phoneticPr fontId="1" type="noConversion"/>
  </si>
  <si>
    <t>Front Plate(Vertical)</t>
    <phoneticPr fontId="1" type="noConversion"/>
  </si>
  <si>
    <t>Total energy consumed at front plate</t>
    <phoneticPr fontId="1" type="noConversion"/>
  </si>
  <si>
    <t>Bottom plate outside surface temperature</t>
    <phoneticPr fontId="1" type="noConversion"/>
  </si>
  <si>
    <t>Total energy consumed at bottom plate</t>
    <phoneticPr fontId="1" type="noConversion"/>
  </si>
  <si>
    <t>Total energy consumed at back plate</t>
    <phoneticPr fontId="1" type="noConversion"/>
  </si>
  <si>
    <t>Back Plate(Vertical)</t>
    <phoneticPr fontId="1" type="noConversion"/>
  </si>
  <si>
    <t>Right &amp; Left Plate(Vertical)</t>
    <phoneticPr fontId="1" type="noConversion"/>
  </si>
  <si>
    <t>Total energy consumed at right &amp; back plate</t>
    <phoneticPr fontId="1" type="noConversion"/>
  </si>
  <si>
    <t>For 25 W bulb</t>
    <phoneticPr fontId="1" type="noConversion"/>
  </si>
  <si>
    <t>Total energy generated in 8 hours</t>
    <phoneticPr fontId="1" type="noConversion"/>
  </si>
  <si>
    <t>Energy through top plate</t>
    <phoneticPr fontId="1" type="noConversion"/>
  </si>
  <si>
    <t>Energy through front plate</t>
    <phoneticPr fontId="1" type="noConversion"/>
  </si>
  <si>
    <t>Energy through bottom plate</t>
    <phoneticPr fontId="1" type="noConversion"/>
  </si>
  <si>
    <t>Energy through back plate</t>
    <phoneticPr fontId="1" type="noConversion"/>
  </si>
  <si>
    <t>Energy through right &amp; left plate</t>
    <phoneticPr fontId="1" type="noConversion"/>
  </si>
  <si>
    <t>Total energy stored</t>
    <phoneticPr fontId="1" type="noConversion"/>
  </si>
  <si>
    <t>Front plate outside surface temperature</t>
    <phoneticPr fontId="1" type="noConversion"/>
  </si>
  <si>
    <t>Back plate outside surface temperature</t>
    <phoneticPr fontId="1" type="noConversion"/>
  </si>
  <si>
    <t>R&amp;L plate outside surface temperature</t>
    <phoneticPr fontId="1" type="noConversion"/>
  </si>
  <si>
    <t>Maximum temperature</t>
    <phoneticPr fontId="1" type="noConversion"/>
  </si>
  <si>
    <r>
      <t>[</t>
    </r>
    <r>
      <rPr>
        <sz val="11"/>
        <color theme="1"/>
        <rFont val="等线"/>
        <family val="2"/>
      </rPr>
      <t>℃</t>
    </r>
    <r>
      <rPr>
        <sz val="11"/>
        <color theme="1"/>
        <rFont val="Arial"/>
        <family val="2"/>
      </rPr>
      <t>]</t>
    </r>
    <phoneticPr fontId="1" type="noConversion"/>
  </si>
  <si>
    <t>Maximum Temperature</t>
    <phoneticPr fontId="1" type="noConversion"/>
  </si>
  <si>
    <r>
      <t>Maximum temperature at top plate [</t>
    </r>
    <r>
      <rPr>
        <sz val="11"/>
        <color theme="1"/>
        <rFont val="Segoe UI Symbol"/>
        <family val="2"/>
      </rPr>
      <t>℃</t>
    </r>
    <r>
      <rPr>
        <sz val="11"/>
        <color theme="1"/>
        <rFont val="Arial"/>
        <family val="2"/>
      </rPr>
      <t>]</t>
    </r>
    <phoneticPr fontId="1" type="noConversion"/>
  </si>
  <si>
    <t>Top</t>
    <phoneticPr fontId="1" type="noConversion"/>
  </si>
  <si>
    <t>For 25 W bulb, Maximum temperature</t>
    <phoneticPr fontId="1" type="noConversion"/>
  </si>
  <si>
    <r>
      <t xml:space="preserve">  [</t>
    </r>
    <r>
      <rPr>
        <sz val="11"/>
        <color theme="1"/>
        <rFont val="等线"/>
        <family val="2"/>
      </rPr>
      <t>℃</t>
    </r>
    <r>
      <rPr>
        <sz val="11"/>
        <color theme="1"/>
        <rFont val="Arial"/>
        <family val="2"/>
      </rPr>
      <t>]</t>
    </r>
  </si>
  <si>
    <t>Outside surface temperature of top plate for each bulb</t>
    <phoneticPr fontId="1" type="noConversion"/>
  </si>
  <si>
    <t>end</t>
    <phoneticPr fontId="1" type="noConversion"/>
  </si>
  <si>
    <t>For 25 W bulb, temperature changes for each plate</t>
    <phoneticPr fontId="1" type="noConversion"/>
  </si>
  <si>
    <t>Sensor 13</t>
    <phoneticPr fontId="1" type="noConversion"/>
  </si>
  <si>
    <t>Sensor 14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</si>
</sst>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76" formatCode="\2\5\ &quot;[W]&quot;"/>
    <numFmt numFmtId="177" formatCode="0.00000"/>
    <numFmt numFmtId="178" formatCode="0.0000"/>
    <numFmt numFmtId="179" formatCode="0.000"/>
    <numFmt numFmtId="180" formatCode="0.0"/>
    <numFmt numFmtId="181" formatCode="0.00_ "/>
    <numFmt numFmtId="182" formatCode="0.000000"/>
    <numFmt numFmtId="183" formatCode="0.0_ "/>
    <numFmt numFmtId="184" formatCode="0.00_);[Red]\(0.00\)"/>
    <numFmt numFmtId="185" formatCode="0.000_ "/>
  </numFmts>
  <fonts count="1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vertAlign val="superscript"/>
      <sz val="11"/>
      <color theme="1"/>
      <name val="等线"/>
      <family val="3"/>
      <charset val="134"/>
      <scheme val="minor"/>
    </font>
    <font>
      <sz val="11"/>
      <color theme="1"/>
      <name val="Calibri"/>
      <family val="2"/>
    </font>
    <font>
      <vertAlign val="subscript"/>
      <sz val="11"/>
      <color theme="1"/>
      <name val="等线"/>
      <family val="3"/>
      <charset val="134"/>
      <scheme val="minor"/>
    </font>
    <font>
      <vertAlign val="subscript"/>
      <sz val="11"/>
      <color theme="1"/>
      <name val="Calibri"/>
      <family val="2"/>
    </font>
    <font>
      <sz val="11"/>
      <color theme="1"/>
      <name val="等线"/>
      <family val="2"/>
      <charset val="134"/>
    </font>
    <font>
      <sz val="11"/>
      <color theme="1"/>
      <name val="等线"/>
      <family val="3"/>
      <charset val="134"/>
    </font>
    <font>
      <sz val="11"/>
      <color theme="1"/>
      <name val="Segoe UI Symbol"/>
      <family val="2"/>
    </font>
    <font>
      <vertAlign val="subscript"/>
      <sz val="11"/>
      <color theme="1"/>
      <name val="等线"/>
      <family val="2"/>
      <charset val="134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vertAlign val="subscript"/>
      <sz val="11"/>
      <color theme="1"/>
      <name val="等线"/>
      <family val="3"/>
      <charset val="134"/>
    </font>
    <font>
      <sz val="11"/>
      <color theme="9" tint="-0.499984740745262"/>
      <name val="等线"/>
      <family val="2"/>
      <scheme val="minor"/>
    </font>
    <font>
      <b/>
      <i/>
      <sz val="11"/>
      <color theme="1"/>
      <name val="等线"/>
      <family val="3"/>
      <charset val="134"/>
      <scheme val="minor"/>
    </font>
    <font>
      <sz val="11"/>
      <color theme="1"/>
      <name val="Arial"/>
      <family val="2"/>
    </font>
    <font>
      <b/>
      <i/>
      <sz val="11"/>
      <color theme="1"/>
      <name val="Arial"/>
      <family val="2"/>
    </font>
    <font>
      <sz val="11"/>
      <color theme="1"/>
      <name val="等线"/>
      <family val="2"/>
      <scheme val="minor"/>
    </font>
    <font>
      <sz val="11"/>
      <color theme="1"/>
      <name val="等线"/>
      <family val="2"/>
    </font>
  </fonts>
  <fills count="1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7" fillId="0" borderId="0" applyFont="0" applyFill="0" applyBorder="0" applyAlignment="0" applyProtection="0">
      <alignment vertical="center"/>
    </xf>
  </cellStyleXfs>
  <cellXfs count="98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0" fontId="0" fillId="5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177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6" borderId="0" xfId="0" applyFill="1"/>
    <xf numFmtId="0" fontId="0" fillId="6" borderId="0" xfId="0" applyFill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Fill="1" applyBorder="1" applyAlignment="1">
      <alignment vertical="center" wrapText="1"/>
    </xf>
    <xf numFmtId="176" fontId="11" fillId="5" borderId="0" xfId="0" applyNumberFormat="1" applyFont="1" applyFill="1" applyAlignment="1">
      <alignment horizontal="center"/>
    </xf>
    <xf numFmtId="2" fontId="0" fillId="0" borderId="0" xfId="0" applyNumberForma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8" borderId="0" xfId="0" applyFill="1"/>
    <xf numFmtId="0" fontId="0" fillId="8" borderId="0" xfId="0" applyFill="1" applyAlignment="1"/>
    <xf numFmtId="0" fontId="0" fillId="0" borderId="0" xfId="0" applyFill="1" applyAlignment="1">
      <alignment horizontal="center" vertical="center"/>
    </xf>
    <xf numFmtId="0" fontId="0" fillId="0" borderId="0" xfId="0" applyFill="1" applyAlignment="1"/>
    <xf numFmtId="0" fontId="13" fillId="8" borderId="0" xfId="0" applyFont="1" applyFill="1"/>
    <xf numFmtId="0" fontId="13" fillId="8" borderId="0" xfId="0" applyFont="1" applyFill="1" applyAlignment="1"/>
    <xf numFmtId="0" fontId="0" fillId="10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82" fontId="0" fillId="0" borderId="0" xfId="0" applyNumberFormat="1" applyAlignment="1">
      <alignment horizontal="center" vertical="center"/>
    </xf>
    <xf numFmtId="0" fontId="15" fillId="3" borderId="1" xfId="0" applyFont="1" applyFill="1" applyBorder="1" applyAlignment="1">
      <alignment horizontal="center" vertical="center"/>
    </xf>
    <xf numFmtId="2" fontId="15" fillId="4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9" fontId="15" fillId="4" borderId="1" xfId="1" applyFont="1" applyFill="1" applyBorder="1" applyAlignment="1">
      <alignment horizontal="center" vertical="center"/>
    </xf>
    <xf numFmtId="0" fontId="0" fillId="2" borderId="1" xfId="0" applyFill="1" applyBorder="1"/>
    <xf numFmtId="0" fontId="0" fillId="13" borderId="1" xfId="0" applyFill="1" applyBorder="1"/>
    <xf numFmtId="183" fontId="0" fillId="0" borderId="0" xfId="0" applyNumberFormat="1" applyAlignment="1">
      <alignment horizontal="center" vertical="center"/>
    </xf>
    <xf numFmtId="18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84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horizontal="center" vertical="center" wrapText="1"/>
    </xf>
    <xf numFmtId="0" fontId="11" fillId="0" borderId="0" xfId="0" applyNumberFormat="1" applyFont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84" fontId="0" fillId="2" borderId="1" xfId="0" applyNumberFormat="1" applyFill="1" applyBorder="1" applyAlignment="1">
      <alignment horizontal="center" vertical="center"/>
    </xf>
    <xf numFmtId="184" fontId="0" fillId="13" borderId="1" xfId="0" applyNumberFormat="1" applyFill="1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85" fontId="0" fillId="0" borderId="0" xfId="0" applyNumberFormat="1" applyAlignment="1">
      <alignment horizontal="center" vertical="center"/>
    </xf>
    <xf numFmtId="0" fontId="15" fillId="9" borderId="1" xfId="0" applyFont="1" applyFill="1" applyBorder="1" applyAlignment="1">
      <alignment horizontal="center" vertical="center"/>
    </xf>
    <xf numFmtId="184" fontId="15" fillId="9" borderId="1" xfId="0" applyNumberFormat="1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15" fillId="9" borderId="1" xfId="0" applyFont="1" applyFill="1" applyBorder="1" applyAlignment="1">
      <alignment horizontal="center" vertical="center" wrapText="1"/>
    </xf>
    <xf numFmtId="179" fontId="15" fillId="9" borderId="1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vertical="center" wrapText="1"/>
    </xf>
    <xf numFmtId="0" fontId="0" fillId="14" borderId="1" xfId="0" applyFill="1" applyBorder="1" applyAlignment="1">
      <alignment horizontal="center" vertical="center"/>
    </xf>
    <xf numFmtId="177" fontId="0" fillId="14" borderId="1" xfId="0" applyNumberForma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1" xfId="0" applyFont="1" applyFill="1" applyBorder="1"/>
    <xf numFmtId="0" fontId="15" fillId="4" borderId="1" xfId="0" applyFont="1" applyFill="1" applyBorder="1"/>
    <xf numFmtId="0" fontId="15" fillId="4" borderId="1" xfId="0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/>
    </xf>
    <xf numFmtId="2" fontId="15" fillId="9" borderId="1" xfId="0" applyNumberFormat="1" applyFont="1" applyFill="1" applyBorder="1"/>
    <xf numFmtId="2" fontId="15" fillId="9" borderId="1" xfId="0" applyNumberFormat="1" applyFont="1" applyFill="1" applyBorder="1" applyAlignment="1">
      <alignment horizontal="center"/>
    </xf>
    <xf numFmtId="0" fontId="15" fillId="9" borderId="1" xfId="0" applyFont="1" applyFill="1" applyBorder="1"/>
    <xf numFmtId="0" fontId="0" fillId="4" borderId="0" xfId="0" applyFill="1"/>
    <xf numFmtId="0" fontId="0" fillId="12" borderId="1" xfId="0" applyFill="1" applyBorder="1"/>
    <xf numFmtId="2" fontId="0" fillId="14" borderId="1" xfId="0" applyNumberFormat="1" applyFill="1" applyBorder="1" applyAlignment="1">
      <alignment horizontal="center" vertical="center"/>
    </xf>
    <xf numFmtId="184" fontId="0" fillId="14" borderId="1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10" borderId="0" xfId="0" applyFill="1" applyAlignment="1">
      <alignment horizontal="center" vertical="top" wrapText="1"/>
    </xf>
    <xf numFmtId="0" fontId="0" fillId="11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center" vertical="center"/>
    </xf>
    <xf numFmtId="176" fontId="11" fillId="3" borderId="0" xfId="0" applyNumberFormat="1" applyFont="1" applyFill="1" applyAlignment="1">
      <alignment horizontal="center" vertical="center"/>
    </xf>
    <xf numFmtId="0" fontId="16" fillId="7" borderId="1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9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0" fontId="11" fillId="3" borderId="0" xfId="0" applyNumberFormat="1" applyFont="1" applyFill="1" applyAlignment="1">
      <alignment horizontal="center" vertical="center"/>
    </xf>
    <xf numFmtId="0" fontId="15" fillId="5" borderId="1" xfId="0" applyFont="1" applyFill="1" applyBorder="1" applyAlignment="1">
      <alignment horizontal="center"/>
    </xf>
    <xf numFmtId="0" fontId="15" fillId="4" borderId="1" xfId="0" applyFont="1" applyFill="1" applyBorder="1" applyAlignment="1">
      <alignment vertical="center" wrapText="1"/>
    </xf>
    <xf numFmtId="0" fontId="15" fillId="2" borderId="1" xfId="0" applyFont="1" applyFill="1" applyBorder="1" applyAlignment="1"/>
    <xf numFmtId="0" fontId="0" fillId="0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15" fillId="12" borderId="1" xfId="0" applyFont="1" applyFill="1" applyBorder="1" applyAlignment="1">
      <alignment horizontal="left" vertical="center" wrapText="1"/>
    </xf>
    <xf numFmtId="0" fontId="15" fillId="3" borderId="2" xfId="0" applyFont="1" applyFill="1" applyBorder="1" applyAlignment="1">
      <alignment horizontal="center" vertical="center"/>
    </xf>
    <xf numFmtId="0" fontId="15" fillId="3" borderId="3" xfId="0" applyFont="1" applyFill="1" applyBorder="1" applyAlignment="1">
      <alignment horizontal="center" vertical="center"/>
    </xf>
    <xf numFmtId="0" fontId="15" fillId="4" borderId="2" xfId="0" applyFont="1" applyFill="1" applyBorder="1" applyAlignment="1">
      <alignment horizontal="left"/>
    </xf>
    <xf numFmtId="0" fontId="15" fillId="4" borderId="4" xfId="0" applyFont="1" applyFill="1" applyBorder="1" applyAlignment="1">
      <alignment horizontal="left"/>
    </xf>
    <xf numFmtId="0" fontId="15" fillId="9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Inner and outer surface temperature of top plate </a:t>
            </a:r>
            <a:r>
              <a:rPr lang="en-US" altLang="zh-CN" sz="1400" b="0" i="0" u="none" strike="noStrike" baseline="0">
                <a:effectLst/>
              </a:rPr>
              <a:t>VS. Time </a:t>
            </a:r>
            <a:endParaRPr lang="zh-CN" altLang="en-US"/>
          </a:p>
        </c:rich>
      </c:tx>
      <c:layout>
        <c:manualLayout>
          <c:xMode val="edge"/>
          <c:yMode val="edge"/>
          <c:x val="0.16027085393511353"/>
          <c:y val="1.75257746185384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'25W'!$V$7:$V$9</c:f>
              <c:strCache>
                <c:ptCount val="3"/>
                <c:pt idx="0">
                  <c:v>Top plate outside surface temperature</c:v>
                </c:pt>
                <c:pt idx="1">
                  <c:v>T</c:v>
                </c:pt>
                <c:pt idx="2">
                  <c:v>[℃]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'25W'!$U$10:$U$490</c:f>
              <c:numCache>
                <c:formatCode>0.0_ </c:formatCode>
                <c:ptCount val="481"/>
                <c:pt idx="0" formatCode="General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</c:numCache>
            </c:numRef>
          </c:cat>
          <c:val>
            <c:numRef>
              <c:f>'25W'!$V$10:$V$490</c:f>
              <c:numCache>
                <c:formatCode>0.00</c:formatCode>
                <c:ptCount val="481"/>
                <c:pt idx="0">
                  <c:v>18</c:v>
                </c:pt>
                <c:pt idx="1">
                  <c:v>18.13703277743511</c:v>
                </c:pt>
                <c:pt idx="2">
                  <c:v>18.272357580993546</c:v>
                </c:pt>
                <c:pt idx="3">
                  <c:v>18.405831384952588</c:v>
                </c:pt>
                <c:pt idx="4">
                  <c:v>18.537397570628688</c:v>
                </c:pt>
                <c:pt idx="5">
                  <c:v>18.667024951796034</c:v>
                </c:pt>
                <c:pt idx="6">
                  <c:v>18.794696098599172</c:v>
                </c:pt>
                <c:pt idx="7">
                  <c:v>18.920402460912122</c:v>
                </c:pt>
                <c:pt idx="8">
                  <c:v>19.044141777718828</c:v>
                </c:pt>
                <c:pt idx="9">
                  <c:v>19.16591650362701</c:v>
                </c:pt>
                <c:pt idx="10">
                  <c:v>19.285732766184449</c:v>
                </c:pt>
                <c:pt idx="11">
                  <c:v>19.403599631079757</c:v>
                </c:pt>
                <c:pt idx="12">
                  <c:v>19.519528560032757</c:v>
                </c:pt>
                <c:pt idx="13">
                  <c:v>19.633532996435321</c:v>
                </c:pt>
                <c:pt idx="14">
                  <c:v>19.745628039619987</c:v>
                </c:pt>
                <c:pt idx="15">
                  <c:v>19.855830182914104</c:v>
                </c:pt>
                <c:pt idx="16">
                  <c:v>19.964157099015654</c:v>
                </c:pt>
                <c:pt idx="17">
                  <c:v>20.070627461384849</c:v>
                </c:pt>
                <c:pt idx="18">
                  <c:v>20.175260793650573</c:v>
                </c:pt>
                <c:pt idx="19">
                  <c:v>20.278077341221902</c:v>
                </c:pt>
                <c:pt idx="20">
                  <c:v>20.379097960790407</c:v>
                </c:pt>
                <c:pt idx="21">
                  <c:v>20.478344024456131</c:v>
                </c:pt>
                <c:pt idx="22">
                  <c:v>20.575837335959662</c:v>
                </c:pt>
                <c:pt idx="23">
                  <c:v>20.671600057050114</c:v>
                </c:pt>
                <c:pt idx="24">
                  <c:v>20.765654642425542</c:v>
                </c:pt>
                <c:pt idx="25">
                  <c:v>20.858023781989463</c:v>
                </c:pt>
                <c:pt idx="26">
                  <c:v>20.948730349402304</c:v>
                </c:pt>
                <c:pt idx="27">
                  <c:v>21.037797356089118</c:v>
                </c:pt>
                <c:pt idx="28">
                  <c:v>21.125247910008174</c:v>
                </c:pt>
                <c:pt idx="29">
                  <c:v>21.211105178598789</c:v>
                </c:pt>
                <c:pt idx="30">
                  <c:v>21.295392355417935</c:v>
                </c:pt>
                <c:pt idx="31">
                  <c:v>21.378132630048924</c:v>
                </c:pt>
                <c:pt idx="32">
                  <c:v>21.459349160925779</c:v>
                </c:pt>
                <c:pt idx="33">
                  <c:v>21.539065050766393</c:v>
                </c:pt>
                <c:pt idx="34">
                  <c:v>21.617303324348683</c:v>
                </c:pt>
                <c:pt idx="35">
                  <c:v>21.694086908398294</c:v>
                </c:pt>
                <c:pt idx="36">
                  <c:v>21.769438613385141</c:v>
                </c:pt>
                <c:pt idx="37">
                  <c:v>21.843381117050541</c:v>
                </c:pt>
                <c:pt idx="38">
                  <c:v>21.915936949507355</c:v>
                </c:pt>
                <c:pt idx="39">
                  <c:v>21.987128479773318</c:v>
                </c:pt>
                <c:pt idx="40">
                  <c:v>22.056977903612971</c:v>
                </c:pt>
                <c:pt idx="41">
                  <c:v>22.125507232576751</c:v>
                </c:pt>
                <c:pt idx="42">
                  <c:v>22.192738284137249</c:v>
                </c:pt>
                <c:pt idx="43">
                  <c:v>22.258692672832602</c:v>
                </c:pt>
                <c:pt idx="44">
                  <c:v>22.323391802335692</c:v>
                </c:pt>
                <c:pt idx="45">
                  <c:v>22.386856858375527</c:v>
                </c:pt>
                <c:pt idx="46">
                  <c:v>22.449108802443867</c:v>
                </c:pt>
                <c:pt idx="47">
                  <c:v>22.510168366226267</c:v>
                </c:pt>
                <c:pt idx="48">
                  <c:v>22.570056046701914</c:v>
                </c:pt>
                <c:pt idx="49">
                  <c:v>22.628792101861457</c:v>
                </c:pt>
                <c:pt idx="50">
                  <c:v>22.686396546996235</c:v>
                </c:pt>
                <c:pt idx="51">
                  <c:v>22.742889151516163</c:v>
                </c:pt>
                <c:pt idx="52">
                  <c:v>22.798289436256876</c:v>
                </c:pt>
                <c:pt idx="53">
                  <c:v>22.85261667123995</c:v>
                </c:pt>
                <c:pt idx="54">
                  <c:v>22.905889873852654</c:v>
                </c:pt>
                <c:pt idx="55">
                  <c:v>22.958127807416393</c:v>
                </c:pt>
                <c:pt idx="56">
                  <c:v>23.009348980115156</c:v>
                </c:pt>
                <c:pt idx="57">
                  <c:v>23.059571644257492</c:v>
                </c:pt>
                <c:pt idx="58">
                  <c:v>23.108813795847357</c:v>
                </c:pt>
                <c:pt idx="59">
                  <c:v>23.157093174441044</c:v>
                </c:pt>
                <c:pt idx="60">
                  <c:v>23.204427263268869</c:v>
                </c:pt>
                <c:pt idx="61">
                  <c:v>23.250833289601893</c:v>
                </c:pt>
                <c:pt idx="62">
                  <c:v>23.296328225345249</c:v>
                </c:pt>
                <c:pt idx="63">
                  <c:v>23.34092878784088</c:v>
                </c:pt>
                <c:pt idx="64">
                  <c:v>23.384651440863699</c:v>
                </c:pt>
                <c:pt idx="65">
                  <c:v>23.427512395796199</c:v>
                </c:pt>
                <c:pt idx="66">
                  <c:v>23.469527612967564</c:v>
                </c:pt>
                <c:pt idx="67">
                  <c:v>23.510712803144205</c:v>
                </c:pt>
                <c:pt idx="68">
                  <c:v>23.551083429159554</c:v>
                </c:pt>
                <c:pt idx="69">
                  <c:v>23.59065470767165</c:v>
                </c:pt>
                <c:pt idx="70">
                  <c:v>23.629441611037883</c:v>
                </c:pt>
                <c:pt idx="71">
                  <c:v>23.667458869296865</c:v>
                </c:pt>
                <c:pt idx="72">
                  <c:v>23.704720972248065</c:v>
                </c:pt>
                <c:pt idx="73">
                  <c:v>23.741242171620456</c:v>
                </c:pt>
                <c:pt idx="74">
                  <c:v>23.777036483321936</c:v>
                </c:pt>
                <c:pt idx="75">
                  <c:v>23.812117689761834</c:v>
                </c:pt>
                <c:pt idx="76">
                  <c:v>23.846499342239291</c:v>
                </c:pt>
                <c:pt idx="77">
                  <c:v>23.880194763390747</c:v>
                </c:pt>
                <c:pt idx="78">
                  <c:v>23.9132170496902</c:v>
                </c:pt>
                <c:pt idx="79">
                  <c:v>23.945579073996303</c:v>
                </c:pt>
                <c:pt idx="80">
                  <c:v>23.977293488140749</c:v>
                </c:pt>
                <c:pt idx="81">
                  <c:v>24.008372725552704</c:v>
                </c:pt>
                <c:pt idx="82">
                  <c:v>24.038829003914433</c:v>
                </c:pt>
                <c:pt idx="83">
                  <c:v>24.068674327843539</c:v>
                </c:pt>
                <c:pt idx="84">
                  <c:v>24.09792049159751</c:v>
                </c:pt>
                <c:pt idx="85">
                  <c:v>24.126579081796624</c:v>
                </c:pt>
                <c:pt idx="86">
                  <c:v>24.154661480161387</c:v>
                </c:pt>
                <c:pt idx="87">
                  <c:v>24.182178866261072</c:v>
                </c:pt>
                <c:pt idx="88">
                  <c:v>24.209142220270021</c:v>
                </c:pt>
                <c:pt idx="89">
                  <c:v>24.235562325728679</c:v>
                </c:pt>
                <c:pt idx="90">
                  <c:v>24.261449772306506</c:v>
                </c:pt>
                <c:pt idx="91">
                  <c:v>24.286814958564051</c:v>
                </c:pt>
                <c:pt idx="92">
                  <c:v>24.311668094711759</c:v>
                </c:pt>
                <c:pt idx="93">
                  <c:v>24.336019205363151</c:v>
                </c:pt>
                <c:pt idx="94">
                  <c:v>24.359878132280226</c:v>
                </c:pt>
                <c:pt idx="95">
                  <c:v>24.383254537109085</c:v>
                </c:pt>
                <c:pt idx="96">
                  <c:v>24.4061579041039</c:v>
                </c:pt>
                <c:pt idx="97">
                  <c:v>24.42859754283749</c:v>
                </c:pt>
                <c:pt idx="98">
                  <c:v>24.450582590896936</c:v>
                </c:pt>
                <c:pt idx="99">
                  <c:v>24.472122016562686</c:v>
                </c:pt>
                <c:pt idx="100">
                  <c:v>24.493224621469839</c:v>
                </c:pt>
                <c:pt idx="101">
                  <c:v>24.513899043250301</c:v>
                </c:pt>
                <c:pt idx="102">
                  <c:v>24.534153758154659</c:v>
                </c:pt>
                <c:pt idx="103">
                  <c:v>24.553997083652703</c:v>
                </c:pt>
                <c:pt idx="104">
                  <c:v>24.573437181011617</c:v>
                </c:pt>
                <c:pt idx="105">
                  <c:v>24.59248205785093</c:v>
                </c:pt>
                <c:pt idx="106">
                  <c:v>24.611139570673405</c:v>
                </c:pt>
                <c:pt idx="107">
                  <c:v>24.629417427371155</c:v>
                </c:pt>
                <c:pt idx="108">
                  <c:v>24.647323189706249</c:v>
                </c:pt>
                <c:pt idx="109">
                  <c:v>24.664864275765282</c:v>
                </c:pt>
                <c:pt idx="110">
                  <c:v>24.682047962387287</c:v>
                </c:pt>
                <c:pt idx="111">
                  <c:v>24.698881387564555</c:v>
                </c:pt>
                <c:pt idx="112">
                  <c:v>24.715371552815924</c:v>
                </c:pt>
                <c:pt idx="113">
                  <c:v>24.731525325532132</c:v>
                </c:pt>
                <c:pt idx="114">
                  <c:v>24.747349441292947</c:v>
                </c:pt>
                <c:pt idx="115">
                  <c:v>24.762850506155754</c:v>
                </c:pt>
                <c:pt idx="116">
                  <c:v>24.778034998915395</c:v>
                </c:pt>
                <c:pt idx="117">
                  <c:v>24.792909273335042</c:v>
                </c:pt>
                <c:pt idx="118">
                  <c:v>24.807479560347943</c:v>
                </c:pt>
                <c:pt idx="119">
                  <c:v>24.821751970229943</c:v>
                </c:pt>
                <c:pt idx="120">
                  <c:v>24.835732494742661</c:v>
                </c:pt>
                <c:pt idx="121">
                  <c:v>24.84942700924729</c:v>
                </c:pt>
                <c:pt idx="122">
                  <c:v>24.86284127478897</c:v>
                </c:pt>
                <c:pt idx="123">
                  <c:v>24.87598094015177</c:v>
                </c:pt>
                <c:pt idx="124">
                  <c:v>24.888851543884268</c:v>
                </c:pt>
                <c:pt idx="125">
                  <c:v>24.90145851629579</c:v>
                </c:pt>
                <c:pt idx="126">
                  <c:v>24.913807181423412</c:v>
                </c:pt>
                <c:pt idx="127">
                  <c:v>24.92590275896978</c:v>
                </c:pt>
                <c:pt idx="128">
                  <c:v>24.937750366211894</c:v>
                </c:pt>
                <c:pt idx="129">
                  <c:v>24.949355019880958</c:v>
                </c:pt>
                <c:pt idx="130">
                  <c:v>24.960721638013485</c:v>
                </c:pt>
                <c:pt idx="131">
                  <c:v>24.971855041773807</c:v>
                </c:pt>
                <c:pt idx="132">
                  <c:v>24.982759957248149</c:v>
                </c:pt>
                <c:pt idx="133">
                  <c:v>24.9934410172105</c:v>
                </c:pt>
                <c:pt idx="134">
                  <c:v>25.003902762860481</c:v>
                </c:pt>
                <c:pt idx="135">
                  <c:v>25.01414964553339</c:v>
                </c:pt>
                <c:pt idx="136">
                  <c:v>25.024186028382729</c:v>
                </c:pt>
                <c:pt idx="137">
                  <c:v>25.034016188035377</c:v>
                </c:pt>
                <c:pt idx="138">
                  <c:v>25.043644316219705</c:v>
                </c:pt>
                <c:pt idx="139">
                  <c:v>25.053074521366877</c:v>
                </c:pt>
                <c:pt idx="140">
                  <c:v>25.062310830185602</c:v>
                </c:pt>
                <c:pt idx="141">
                  <c:v>25.07135718921062</c:v>
                </c:pt>
                <c:pt idx="142">
                  <c:v>25.080217466325163</c:v>
                </c:pt>
                <c:pt idx="143">
                  <c:v>25.088895452257741</c:v>
                </c:pt>
                <c:pt idx="144">
                  <c:v>25.097394862053459</c:v>
                </c:pt>
                <c:pt idx="145">
                  <c:v>25.105719336520234</c:v>
                </c:pt>
                <c:pt idx="146">
                  <c:v>25.113872443650163</c:v>
                </c:pt>
                <c:pt idx="147">
                  <c:v>25.121857680016337</c:v>
                </c:pt>
                <c:pt idx="148">
                  <c:v>25.129678472145454</c:v>
                </c:pt>
                <c:pt idx="149">
                  <c:v>25.137338177866472</c:v>
                </c:pt>
                <c:pt idx="150">
                  <c:v>25.144840087635661</c:v>
                </c:pt>
                <c:pt idx="151">
                  <c:v>25.152187425838321</c:v>
                </c:pt>
                <c:pt idx="152">
                  <c:v>25.159383352067511</c:v>
                </c:pt>
                <c:pt idx="153">
                  <c:v>25.166430962380073</c:v>
                </c:pt>
                <c:pt idx="154">
                  <c:v>25.173333290530284</c:v>
                </c:pt>
                <c:pt idx="155">
                  <c:v>25.180093309181427</c:v>
                </c:pt>
                <c:pt idx="156">
                  <c:v>25.186713931095603</c:v>
                </c:pt>
                <c:pt idx="157">
                  <c:v>25.193198010302094</c:v>
                </c:pt>
                <c:pt idx="158">
                  <c:v>25.199548343244594</c:v>
                </c:pt>
                <c:pt idx="159">
                  <c:v>25.205767669907598</c:v>
                </c:pt>
                <c:pt idx="160">
                  <c:v>25.211858674922283</c:v>
                </c:pt>
                <c:pt idx="161">
                  <c:v>25.217823988652157</c:v>
                </c:pt>
                <c:pt idx="162">
                  <c:v>25.223666188258825</c:v>
                </c:pt>
                <c:pt idx="163">
                  <c:v>25.229387798748125</c:v>
                </c:pt>
                <c:pt idx="164">
                  <c:v>25.23499129399698</c:v>
                </c:pt>
                <c:pt idx="165">
                  <c:v>25.240479097761249</c:v>
                </c:pt>
                <c:pt idx="166">
                  <c:v>25.245853584664857</c:v>
                </c:pt>
                <c:pt idx="167">
                  <c:v>25.251117081170548</c:v>
                </c:pt>
                <c:pt idx="168">
                  <c:v>25.256271866532497</c:v>
                </c:pt>
                <c:pt idx="169">
                  <c:v>25.261320173731121</c:v>
                </c:pt>
                <c:pt idx="170">
                  <c:v>25.266264190390348</c:v>
                </c:pt>
                <c:pt idx="171">
                  <c:v>25.271106059677642</c:v>
                </c:pt>
                <c:pt idx="172">
                  <c:v>25.275847881187069</c:v>
                </c:pt>
                <c:pt idx="173">
                  <c:v>25.280491711805684</c:v>
                </c:pt>
                <c:pt idx="174">
                  <c:v>25.285039566563505</c:v>
                </c:pt>
                <c:pt idx="175">
                  <c:v>25.289493419467359</c:v>
                </c:pt>
                <c:pt idx="176">
                  <c:v>25.293855204318891</c:v>
                </c:pt>
                <c:pt idx="177">
                  <c:v>25.298126815516962</c:v>
                </c:pt>
                <c:pt idx="178">
                  <c:v>25.302310108844733</c:v>
                </c:pt>
                <c:pt idx="179">
                  <c:v>25.306406902241697</c:v>
                </c:pt>
                <c:pt idx="180">
                  <c:v>25.310418976560907</c:v>
                </c:pt>
                <c:pt idx="181">
                  <c:v>25.314348076311656</c:v>
                </c:pt>
                <c:pt idx="182">
                  <c:v>25.318195910387882</c:v>
                </c:pt>
                <c:pt idx="183">
                  <c:v>25.321964152782506</c:v>
                </c:pt>
                <c:pt idx="184">
                  <c:v>25.325654443288016</c:v>
                </c:pt>
                <c:pt idx="185">
                  <c:v>25.329268388183468</c:v>
                </c:pt>
                <c:pt idx="186">
                  <c:v>25.332807560908186</c:v>
                </c:pt>
                <c:pt idx="187">
                  <c:v>25.336273502722406</c:v>
                </c:pt>
                <c:pt idx="188">
                  <c:v>25.339667723355053</c:v>
                </c:pt>
                <c:pt idx="189">
                  <c:v>25.342991701638937</c:v>
                </c:pt>
                <c:pt idx="190">
                  <c:v>25.346246886133549</c:v>
                </c:pt>
                <c:pt idx="191">
                  <c:v>25.349434695735706</c:v>
                </c:pt>
                <c:pt idx="192">
                  <c:v>25.352556520278252</c:v>
                </c:pt>
                <c:pt idx="193">
                  <c:v>25.355613721117056</c:v>
                </c:pt>
                <c:pt idx="194">
                  <c:v>25.35860763170648</c:v>
                </c:pt>
                <c:pt idx="195">
                  <c:v>25.361539558163571</c:v>
                </c:pt>
                <c:pt idx="196">
                  <c:v>25.364410779821153</c:v>
                </c:pt>
                <c:pt idx="197">
                  <c:v>25.367222549770037</c:v>
                </c:pt>
                <c:pt idx="198">
                  <c:v>25.369976095390566</c:v>
                </c:pt>
                <c:pt idx="199">
                  <c:v>25.37267261887364</c:v>
                </c:pt>
                <c:pt idx="200">
                  <c:v>25.375313297731488</c:v>
                </c:pt>
                <c:pt idx="201">
                  <c:v>25.377899285298319</c:v>
                </c:pt>
                <c:pt idx="202">
                  <c:v>25.380431711221075</c:v>
                </c:pt>
                <c:pt idx="203">
                  <c:v>25.382911681940456</c:v>
                </c:pt>
                <c:pt idx="204">
                  <c:v>25.385340281162406</c:v>
                </c:pt>
                <c:pt idx="205">
                  <c:v>25.387718570320239</c:v>
                </c:pt>
                <c:pt idx="206">
                  <c:v>25.390047589027567</c:v>
                </c:pt>
                <c:pt idx="207">
                  <c:v>25.392328355522249</c:v>
                </c:pt>
                <c:pt idx="208">
                  <c:v>25.394561867101462</c:v>
                </c:pt>
                <c:pt idx="209">
                  <c:v>25.396749100548131</c:v>
                </c:pt>
                <c:pt idx="210">
                  <c:v>25.398891012548834</c:v>
                </c:pt>
                <c:pt idx="211">
                  <c:v>25.400988540103359</c:v>
                </c:pt>
                <c:pt idx="212">
                  <c:v>25.403042600926106</c:v>
                </c:pt>
                <c:pt idx="213">
                  <c:v>25.405054093839425</c:v>
                </c:pt>
                <c:pt idx="214">
                  <c:v>25.407023899159089</c:v>
                </c:pt>
                <c:pt idx="215">
                  <c:v>25.408952879072061</c:v>
                </c:pt>
                <c:pt idx="216">
                  <c:v>25.410841878006675</c:v>
                </c:pt>
                <c:pt idx="217">
                  <c:v>25.412691722995383</c:v>
                </c:pt>
                <c:pt idx="218">
                  <c:v>25.414503224030227</c:v>
                </c:pt>
                <c:pt idx="219">
                  <c:v>25.416277174411164</c:v>
                </c:pt>
                <c:pt idx="220">
                  <c:v>25.418014351087386</c:v>
                </c:pt>
                <c:pt idx="221">
                  <c:v>25.419715514991783</c:v>
                </c:pt>
                <c:pt idx="222">
                  <c:v>25.421381411368639</c:v>
                </c:pt>
                <c:pt idx="223">
                  <c:v>25.423012770094765</c:v>
                </c:pt>
                <c:pt idx="224">
                  <c:v>25.424610305994122</c:v>
                </c:pt>
                <c:pt idx="225">
                  <c:v>25.426174719146122</c:v>
                </c:pt>
                <c:pt idx="226">
                  <c:v>25.42770669518768</c:v>
                </c:pt>
                <c:pt idx="227">
                  <c:v>25.429206905609192</c:v>
                </c:pt>
                <c:pt idx="228">
                  <c:v>25.430676008044497</c:v>
                </c:pt>
                <c:pt idx="229">
                  <c:v>25.432114646555</c:v>
                </c:pt>
                <c:pt idx="230">
                  <c:v>25.433523451908041</c:v>
                </c:pt>
                <c:pt idx="231">
                  <c:v>25.434903041849612</c:v>
                </c:pt>
                <c:pt idx="232">
                  <c:v>25.43625402137156</c:v>
                </c:pt>
                <c:pt idx="233">
                  <c:v>25.437576982973383</c:v>
                </c:pt>
                <c:pt idx="234">
                  <c:v>25.438872506918688</c:v>
                </c:pt>
                <c:pt idx="235">
                  <c:v>25.44014116148648</c:v>
                </c:pt>
                <c:pt idx="236">
                  <c:v>25.44138350321732</c:v>
                </c:pt>
                <c:pt idx="237">
                  <c:v>25.442600077154495</c:v>
                </c:pt>
                <c:pt idx="238">
                  <c:v>25.443791417080291</c:v>
                </c:pt>
                <c:pt idx="239">
                  <c:v>25.444958045747459</c:v>
                </c:pt>
                <c:pt idx="240">
                  <c:v>25.446100475105965</c:v>
                </c:pt>
                <c:pt idx="241">
                  <c:v>25.447219206525133</c:v>
                </c:pt>
                <c:pt idx="242">
                  <c:v>25.448314731011273</c:v>
                </c:pt>
                <c:pt idx="243">
                  <c:v>25.449387529420854</c:v>
                </c:pt>
                <c:pt idx="244">
                  <c:v>25.450438072669357</c:v>
                </c:pt>
                <c:pt idx="245">
                  <c:v>25.45146682193586</c:v>
                </c:pt>
                <c:pt idx="246">
                  <c:v>25.452474228863451</c:v>
                </c:pt>
                <c:pt idx="247">
                  <c:v>25.453460735755552</c:v>
                </c:pt>
                <c:pt idx="248">
                  <c:v>25.454426775768244</c:v>
                </c:pt>
                <c:pt idx="249">
                  <c:v>25.455372773098649</c:v>
                </c:pt>
                <c:pt idx="250">
                  <c:v>25.456299143169481</c:v>
                </c:pt>
                <c:pt idx="251">
                  <c:v>25.457206292809829</c:v>
                </c:pt>
                <c:pt idx="252">
                  <c:v>25.458094620432217</c:v>
                </c:pt>
                <c:pt idx="253">
                  <c:v>25.458964516206084</c:v>
                </c:pt>
                <c:pt idx="254">
                  <c:v>25.459816362227684</c:v>
                </c:pt>
                <c:pt idx="255">
                  <c:v>25.460650532686529</c:v>
                </c:pt>
                <c:pt idx="256">
                  <c:v>25.461467394028411</c:v>
                </c:pt>
                <c:pt idx="257">
                  <c:v>25.462267305115105</c:v>
                </c:pt>
                <c:pt idx="258">
                  <c:v>25.463050617380784</c:v>
                </c:pt>
                <c:pt idx="259">
                  <c:v>25.463817674985236</c:v>
                </c:pt>
                <c:pt idx="260">
                  <c:v>25.464568814963954</c:v>
                </c:pt>
                <c:pt idx="261">
                  <c:v>25.465304367375129</c:v>
                </c:pt>
                <c:pt idx="262">
                  <c:v>25.466024655443643</c:v>
                </c:pt>
                <c:pt idx="263">
                  <c:v>25.466729995702106</c:v>
                </c:pt>
                <c:pt idx="264">
                  <c:v>25.467420698128997</c:v>
                </c:pt>
                <c:pt idx="265">
                  <c:v>25.468097066283981</c:v>
                </c:pt>
                <c:pt idx="266">
                  <c:v>25.468759397440429</c:v>
                </c:pt>
                <c:pt idx="267">
                  <c:v>25.469407982715246</c:v>
                </c:pt>
                <c:pt idx="268">
                  <c:v>25.470043107196002</c:v>
                </c:pt>
                <c:pt idx="269">
                  <c:v>25.470665050065474</c:v>
                </c:pt>
                <c:pt idx="270">
                  <c:v>25.471274084723628</c:v>
                </c:pt>
                <c:pt idx="271">
                  <c:v>25.471870478907078</c:v>
                </c:pt>
                <c:pt idx="272">
                  <c:v>25.472454494806112</c:v>
                </c:pt>
                <c:pt idx="273">
                  <c:v>25.473026389179292</c:v>
                </c:pt>
                <c:pt idx="274">
                  <c:v>25.473586413465718</c:v>
                </c:pt>
                <c:pt idx="275">
                  <c:v>25.474134813894963</c:v>
                </c:pt>
                <c:pt idx="276">
                  <c:v>25.474671831594758</c:v>
                </c:pt>
                <c:pt idx="277">
                  <c:v>25.475197702696466</c:v>
                </c:pt>
                <c:pt idx="278">
                  <c:v>25.475712658438368</c:v>
                </c:pt>
                <c:pt idx="279">
                  <c:v>25.476216925266847</c:v>
                </c:pt>
                <c:pt idx="280">
                  <c:v>25.476710724935469</c:v>
                </c:pt>
                <c:pt idx="281">
                  <c:v>25.477194274602031</c:v>
                </c:pt>
                <c:pt idx="282">
                  <c:v>25.477667786923615</c:v>
                </c:pt>
                <c:pt idx="283">
                  <c:v>25.478131470149673</c:v>
                </c:pt>
                <c:pt idx="284">
                  <c:v>25.478585528213213</c:v>
                </c:pt>
                <c:pt idx="285">
                  <c:v>25.479030160820081</c:v>
                </c:pt>
                <c:pt idx="286">
                  <c:v>25.479465563536422</c:v>
                </c:pt>
                <c:pt idx="287">
                  <c:v>25.479891927874341</c:v>
                </c:pt>
                <c:pt idx="288">
                  <c:v>25.48030944137578</c:v>
                </c:pt>
                <c:pt idx="289">
                  <c:v>25.480718287694678</c:v>
                </c:pt>
                <c:pt idx="290">
                  <c:v>25.481118646677437</c:v>
                </c:pt>
                <c:pt idx="291">
                  <c:v>25.481510694441724</c:v>
                </c:pt>
                <c:pt idx="292">
                  <c:v>25.48189460345365</c:v>
                </c:pt>
                <c:pt idx="293">
                  <c:v>25.482270542603359</c:v>
                </c:pt>
                <c:pt idx="294">
                  <c:v>25.482638677279056</c:v>
                </c:pt>
                <c:pt idx="295">
                  <c:v>25.482999169439495</c:v>
                </c:pt>
                <c:pt idx="296">
                  <c:v>25.483352177684999</c:v>
                </c:pt>
                <c:pt idx="297">
                  <c:v>25.483697857326984</c:v>
                </c:pt>
                <c:pt idx="298">
                  <c:v>25.484036360456066</c:v>
                </c:pt>
                <c:pt idx="299">
                  <c:v>25.484367836008765</c:v>
                </c:pt>
                <c:pt idx="300">
                  <c:v>25.484692429832808</c:v>
                </c:pt>
                <c:pt idx="301">
                  <c:v>25.485010284751109</c:v>
                </c:pt>
                <c:pt idx="302">
                  <c:v>25.485321540624415</c:v>
                </c:pt>
                <c:pt idx="303">
                  <c:v>25.485626334412668</c:v>
                </c:pt>
                <c:pt idx="304">
                  <c:v>25.485924800235079</c:v>
                </c:pt>
                <c:pt idx="305">
                  <c:v>25.486217069428982</c:v>
                </c:pt>
                <c:pt idx="306">
                  <c:v>25.486503270607464</c:v>
                </c:pt>
                <c:pt idx="307">
                  <c:v>25.486783529715801</c:v>
                </c:pt>
                <c:pt idx="308">
                  <c:v>25.487057970086731</c:v>
                </c:pt>
                <c:pt idx="309">
                  <c:v>25.487326712494582</c:v>
                </c:pt>
                <c:pt idx="310">
                  <c:v>25.48758987520829</c:v>
                </c:pt>
                <c:pt idx="311">
                  <c:v>25.487847574043307</c:v>
                </c:pt>
                <c:pt idx="312">
                  <c:v>25.488099922412449</c:v>
                </c:pt>
                <c:pt idx="313">
                  <c:v>25.488347031375678</c:v>
                </c:pt>
                <c:pt idx="314">
                  <c:v>25.488589009688869</c:v>
                </c:pt>
                <c:pt idx="315">
                  <c:v>25.488825963851564</c:v>
                </c:pt>
                <c:pt idx="316">
                  <c:v>25.489057998153733</c:v>
                </c:pt>
                <c:pt idx="317">
                  <c:v>25.489285214721569</c:v>
                </c:pt>
                <c:pt idx="318">
                  <c:v>25.489507713562347</c:v>
                </c:pt>
                <c:pt idx="319">
                  <c:v>25.489725592608337</c:v>
                </c:pt>
                <c:pt idx="320">
                  <c:v>25.489938947759821</c:v>
                </c:pt>
                <c:pt idx="321">
                  <c:v>25.490147872927221</c:v>
                </c:pt>
                <c:pt idx="322">
                  <c:v>25.490352460072341</c:v>
                </c:pt>
                <c:pt idx="323">
                  <c:v>25.490552799248771</c:v>
                </c:pt>
                <c:pt idx="324">
                  <c:v>25.490748978641456</c:v>
                </c:pt>
                <c:pt idx="325">
                  <c:v>25.490941084605421</c:v>
                </c:pt>
                <c:pt idx="326">
                  <c:v>25.491129201703732</c:v>
                </c:pt>
                <c:pt idx="327">
                  <c:v>25.491313412744638</c:v>
                </c:pt>
                <c:pt idx="328">
                  <c:v>25.491493798817967</c:v>
                </c:pt>
                <c:pt idx="329">
                  <c:v>25.49167043933075</c:v>
                </c:pt>
                <c:pt idx="330">
                  <c:v>25.491843412042126</c:v>
                </c:pt>
                <c:pt idx="331">
                  <c:v>25.492012793097505</c:v>
                </c:pt>
                <c:pt idx="332">
                  <c:v>25.492178657062041</c:v>
                </c:pt>
                <c:pt idx="333">
                  <c:v>25.492341076953405</c:v>
                </c:pt>
                <c:pt idx="334">
                  <c:v>25.492500124273878</c:v>
                </c:pt>
                <c:pt idx="335">
                  <c:v>25.492655869041769</c:v>
                </c:pt>
                <c:pt idx="336">
                  <c:v>25.492808379822208</c:v>
                </c:pt>
                <c:pt idx="337">
                  <c:v>25.492957723757279</c:v>
                </c:pt>
                <c:pt idx="338">
                  <c:v>25.493103966595537</c:v>
                </c:pt>
                <c:pt idx="339">
                  <c:v>25.493247172720913</c:v>
                </c:pt>
                <c:pt idx="340">
                  <c:v>25.493387405181025</c:v>
                </c:pt>
                <c:pt idx="341">
                  <c:v>25.493524725714884</c:v>
                </c:pt>
                <c:pt idx="342">
                  <c:v>25.493659194780054</c:v>
                </c:pt>
                <c:pt idx="343">
                  <c:v>25.493790871579225</c:v>
                </c:pt>
                <c:pt idx="344">
                  <c:v>25.493919814086251</c:v>
                </c:pt>
                <c:pt idx="345">
                  <c:v>25.494046079071634</c:v>
                </c:pt>
                <c:pt idx="346">
                  <c:v>25.494169722127502</c:v>
                </c:pt>
                <c:pt idx="347">
                  <c:v>25.494290797692045</c:v>
                </c:pt>
                <c:pt idx="348">
                  <c:v>25.494409359073455</c:v>
                </c:pt>
                <c:pt idx="349">
                  <c:v>25.494525458473372</c:v>
                </c:pt>
                <c:pt idx="350">
                  <c:v>25.494639147009849</c:v>
                </c:pt>
                <c:pt idx="351">
                  <c:v>25.494750474739824</c:v>
                </c:pt>
                <c:pt idx="352">
                  <c:v>25.494859490681144</c:v>
                </c:pt>
                <c:pt idx="353">
                  <c:v>25.494966242834114</c:v>
                </c:pt>
                <c:pt idx="354">
                  <c:v>25.495070778202624</c:v>
                </c:pt>
                <c:pt idx="355">
                  <c:v>25.495173142814817</c:v>
                </c:pt>
                <c:pt idx="356">
                  <c:v>25.495273381743335</c:v>
                </c:pt>
                <c:pt idx="357">
                  <c:v>25.495371539125145</c:v>
                </c:pt>
                <c:pt idx="358">
                  <c:v>25.495467658180957</c:v>
                </c:pt>
                <c:pt idx="359">
                  <c:v>25.49556178123424</c:v>
                </c:pt>
                <c:pt idx="360">
                  <c:v>25.495653949729839</c:v>
                </c:pt>
                <c:pt idx="361">
                  <c:v>25.495744204252201</c:v>
                </c:pt>
                <c:pt idx="362">
                  <c:v>25.495832584543244</c:v>
                </c:pt>
                <c:pt idx="363">
                  <c:v>25.495919129519823</c:v>
                </c:pt>
                <c:pt idx="364">
                  <c:v>25.496003877290875</c:v>
                </c:pt>
                <c:pt idx="365">
                  <c:v>25.49608686517416</c:v>
                </c:pt>
                <c:pt idx="366">
                  <c:v>25.496168129712707</c:v>
                </c:pt>
                <c:pt idx="367">
                  <c:v>25.49624770669087</c:v>
                </c:pt>
                <c:pt idx="368">
                  <c:v>25.496325631150086</c:v>
                </c:pt>
                <c:pt idx="369">
                  <c:v>25.49640193740429</c:v>
                </c:pt>
                <c:pt idx="370">
                  <c:v>25.496476659055016</c:v>
                </c:pt>
                <c:pt idx="371">
                  <c:v>25.496549829006181</c:v>
                </c:pt>
                <c:pt idx="372">
                  <c:v>25.496621479478563</c:v>
                </c:pt>
                <c:pt idx="373">
                  <c:v>25.496691642023979</c:v>
                </c:pt>
                <c:pt idx="374">
                  <c:v>25.496760347539176</c:v>
                </c:pt>
                <c:pt idx="375">
                  <c:v>25.496827626279423</c:v>
                </c:pt>
                <c:pt idx="376">
                  <c:v>25.496893507871821</c:v>
                </c:pt>
                <c:pt idx="377">
                  <c:v>25.496958021328354</c:v>
                </c:pt>
                <c:pt idx="378">
                  <c:v>25.49702119505864</c:v>
                </c:pt>
                <c:pt idx="379">
                  <c:v>25.497083056882449</c:v>
                </c:pt>
                <c:pt idx="380">
                  <c:v>25.49714363404194</c:v>
                </c:pt>
                <c:pt idx="381">
                  <c:v>25.497202953213648</c:v>
                </c:pt>
                <c:pt idx="382">
                  <c:v>25.497261040520232</c:v>
                </c:pt>
                <c:pt idx="383">
                  <c:v>25.497317921541971</c:v>
                </c:pt>
                <c:pt idx="384">
                  <c:v>25.497373621328013</c:v>
                </c:pt>
                <c:pt idx="385">
                  <c:v>25.49742816440741</c:v>
                </c:pt>
                <c:pt idx="386">
                  <c:v>25.497481574799913</c:v>
                </c:pt>
                <c:pt idx="387">
                  <c:v>25.497533876026544</c:v>
                </c:pt>
                <c:pt idx="388">
                  <c:v>25.497585091119948</c:v>
                </c:pt>
                <c:pt idx="389">
                  <c:v>25.497635242634527</c:v>
                </c:pt>
                <c:pt idx="390">
                  <c:v>25.497684352656378</c:v>
                </c:pt>
                <c:pt idx="391">
                  <c:v>25.497732442813007</c:v>
                </c:pt>
                <c:pt idx="392">
                  <c:v>25.497779534282849</c:v>
                </c:pt>
                <c:pt idx="393">
                  <c:v>25.497825647804593</c:v>
                </c:pt>
                <c:pt idx="394">
                  <c:v>25.497870803686311</c:v>
                </c:pt>
                <c:pt idx="395">
                  <c:v>25.4979150218144</c:v>
                </c:pt>
                <c:pt idx="396">
                  <c:v>25.497958321662331</c:v>
                </c:pt>
                <c:pt idx="397">
                  <c:v>25.498000722299221</c:v>
                </c:pt>
                <c:pt idx="398">
                  <c:v>25.498042242398235</c:v>
                </c:pt>
                <c:pt idx="399">
                  <c:v>25.4980829002448</c:v>
                </c:pt>
                <c:pt idx="400">
                  <c:v>25.498122713744657</c:v>
                </c:pt>
                <c:pt idx="401">
                  <c:v>25.498161700431741</c:v>
                </c:pt>
                <c:pt idx="402">
                  <c:v>25.498199877475905</c:v>
                </c:pt>
                <c:pt idx="403">
                  <c:v>25.49823726169047</c:v>
                </c:pt>
                <c:pt idx="404">
                  <c:v>25.498273869539641</c:v>
                </c:pt>
                <c:pt idx="405">
                  <c:v>25.498309717145741</c:v>
                </c:pt>
                <c:pt idx="406">
                  <c:v>25.498344820296317</c:v>
                </c:pt>
                <c:pt idx="407">
                  <c:v>25.49837919445109</c:v>
                </c:pt>
                <c:pt idx="408">
                  <c:v>25.498412854748761</c:v>
                </c:pt>
                <c:pt idx="409">
                  <c:v>25.498445816013671</c:v>
                </c:pt>
                <c:pt idx="410">
                  <c:v>25.498478092762337</c:v>
                </c:pt>
                <c:pt idx="411">
                  <c:v>25.49850969920983</c:v>
                </c:pt>
                <c:pt idx="412">
                  <c:v>25.498540649276052</c:v>
                </c:pt>
                <c:pt idx="413">
                  <c:v>25.498570956591845</c:v>
                </c:pt>
                <c:pt idx="414">
                  <c:v>25.498600634505006</c:v>
                </c:pt>
                <c:pt idx="415">
                  <c:v>25.498629696086162</c:v>
                </c:pt>
                <c:pt idx="416">
                  <c:v>25.498658154134521</c:v>
                </c:pt>
                <c:pt idx="417">
                  <c:v>25.498686021183506</c:v>
                </c:pt>
                <c:pt idx="418">
                  <c:v>25.498713309506279</c:v>
                </c:pt>
                <c:pt idx="419">
                  <c:v>25.498740031121137</c:v>
                </c:pt>
                <c:pt idx="420">
                  <c:v>25.498766197796822</c:v>
                </c:pt>
                <c:pt idx="421">
                  <c:v>25.498791821057676</c:v>
                </c:pt>
                <c:pt idx="422">
                  <c:v>25.498816912188737</c:v>
                </c:pt>
                <c:pt idx="423">
                  <c:v>25.498841482240696</c:v>
                </c:pt>
                <c:pt idx="424">
                  <c:v>25.498865542034771</c:v>
                </c:pt>
                <c:pt idx="425">
                  <c:v>25.498889102167464</c:v>
                </c:pt>
                <c:pt idx="426">
                  <c:v>25.498912173015235</c:v>
                </c:pt>
                <c:pt idx="427">
                  <c:v>25.498934764739062</c:v>
                </c:pt>
                <c:pt idx="428">
                  <c:v>25.498956887288919</c:v>
                </c:pt>
                <c:pt idx="429">
                  <c:v>25.498978550408168</c:v>
                </c:pt>
                <c:pt idx="430">
                  <c:v>25.498999763637826</c:v>
                </c:pt>
                <c:pt idx="431">
                  <c:v>25.499020536320792</c:v>
                </c:pt>
                <c:pt idx="432">
                  <c:v>25.499040877605939</c:v>
                </c:pt>
                <c:pt idx="433">
                  <c:v>25.499060796452159</c:v>
                </c:pt>
                <c:pt idx="434">
                  <c:v>25.499080301632297</c:v>
                </c:pt>
                <c:pt idx="435">
                  <c:v>25.499099401737023</c:v>
                </c:pt>
                <c:pt idx="436">
                  <c:v>25.499118105178606</c:v>
                </c:pt>
                <c:pt idx="437">
                  <c:v>25.499136420194624</c:v>
                </c:pt>
                <c:pt idx="438">
                  <c:v>25.499154354851594</c:v>
                </c:pt>
                <c:pt idx="439">
                  <c:v>25.499171917048514</c:v>
                </c:pt>
                <c:pt idx="440">
                  <c:v>25.499189114520352</c:v>
                </c:pt>
                <c:pt idx="441">
                  <c:v>25.499205954841443</c:v>
                </c:pt>
                <c:pt idx="442">
                  <c:v>25.499222445428838</c:v>
                </c:pt>
                <c:pt idx="443">
                  <c:v>25.499238593545556</c:v>
                </c:pt>
                <c:pt idx="444">
                  <c:v>25.499254406303784</c:v>
                </c:pt>
                <c:pt idx="445">
                  <c:v>25.499269890668021</c:v>
                </c:pt>
                <c:pt idx="446">
                  <c:v>25.499285053458131</c:v>
                </c:pt>
                <c:pt idx="447">
                  <c:v>25.499299901352355</c:v>
                </c:pt>
                <c:pt idx="448">
                  <c:v>25.499314440890249</c:v>
                </c:pt>
                <c:pt idx="449">
                  <c:v>25.49932867847556</c:v>
                </c:pt>
                <c:pt idx="450">
                  <c:v>25.499342620379057</c:v>
                </c:pt>
                <c:pt idx="451">
                  <c:v>25.499356272741277</c:v>
                </c:pt>
                <c:pt idx="452">
                  <c:v>25.499369641575246</c:v>
                </c:pt>
                <c:pt idx="453">
                  <c:v>25.49938273276911</c:v>
                </c:pt>
                <c:pt idx="454">
                  <c:v>25.499395552088743</c:v>
                </c:pt>
                <c:pt idx="455">
                  <c:v>25.499408105180279</c:v>
                </c:pt>
                <c:pt idx="456">
                  <c:v>25.499420397572596</c:v>
                </c:pt>
                <c:pt idx="457">
                  <c:v>25.499432434679758</c:v>
                </c:pt>
                <c:pt idx="458">
                  <c:v>25.499444221803394</c:v>
                </c:pt>
                <c:pt idx="459">
                  <c:v>25.499455764135032</c:v>
                </c:pt>
                <c:pt idx="460">
                  <c:v>25.499467066758392</c:v>
                </c:pt>
                <c:pt idx="461">
                  <c:v>25.499478134651618</c:v>
                </c:pt>
                <c:pt idx="462">
                  <c:v>25.49948897268947</c:v>
                </c:pt>
                <c:pt idx="463">
                  <c:v>25.499499585645481</c:v>
                </c:pt>
                <c:pt idx="464">
                  <c:v>25.499509978194041</c:v>
                </c:pt>
                <c:pt idx="465">
                  <c:v>25.499520154912478</c:v>
                </c:pt>
                <c:pt idx="466">
                  <c:v>25.499530120283055</c:v>
                </c:pt>
                <c:pt idx="467">
                  <c:v>25.49953987869495</c:v>
                </c:pt>
                <c:pt idx="468">
                  <c:v>25.499549434446195</c:v>
                </c:pt>
                <c:pt idx="469">
                  <c:v>25.499558791745564</c:v>
                </c:pt>
                <c:pt idx="470">
                  <c:v>25.499567954714422</c:v>
                </c:pt>
                <c:pt idx="471">
                  <c:v>25.499576927388553</c:v>
                </c:pt>
                <c:pt idx="472">
                  <c:v>25.49958571371992</c:v>
                </c:pt>
                <c:pt idx="473">
                  <c:v>25.499594317578421</c:v>
                </c:pt>
                <c:pt idx="474">
                  <c:v>25.499602742753581</c:v>
                </c:pt>
                <c:pt idx="475">
                  <c:v>25.499610992956232</c:v>
                </c:pt>
                <c:pt idx="476">
                  <c:v>25.499619071820138</c:v>
                </c:pt>
                <c:pt idx="477">
                  <c:v>25.499626982903607</c:v>
                </c:pt>
                <c:pt idx="478">
                  <c:v>25.499634729691042</c:v>
                </c:pt>
                <c:pt idx="479">
                  <c:v>25.499642315594485</c:v>
                </c:pt>
                <c:pt idx="480">
                  <c:v>25.499649743955128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6-458D-A5BA-09E27C6AE828}"/>
            </c:ext>
          </c:extLst>
        </c:ser>
        <c:ser>
          <c:idx val="1"/>
          <c:order val="1"/>
          <c:tx>
            <c:strRef>
              <c:f>'25W'!$AM$7:$AM$9</c:f>
              <c:strCache>
                <c:ptCount val="3"/>
                <c:pt idx="0">
                  <c:v>Inner Surface Temperature</c:v>
                </c:pt>
                <c:pt idx="1">
                  <c:v>Tis</c:v>
                </c:pt>
                <c:pt idx="2">
                  <c:v>[℃]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'25W'!$U$10:$U$490</c:f>
              <c:numCache>
                <c:formatCode>0.0_ </c:formatCode>
                <c:ptCount val="481"/>
                <c:pt idx="0" formatCode="General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</c:numCache>
            </c:numRef>
          </c:cat>
          <c:val>
            <c:numRef>
              <c:f>'25W'!$AM$10:$AM$490</c:f>
              <c:numCache>
                <c:formatCode>0.000_ </c:formatCode>
                <c:ptCount val="481"/>
                <c:pt idx="0">
                  <c:v>18</c:v>
                </c:pt>
                <c:pt idx="1">
                  <c:v>18.182079119574848</c:v>
                </c:pt>
                <c:pt idx="2">
                  <c:v>18.366222445707642</c:v>
                </c:pt>
                <c:pt idx="3">
                  <c:v>18.550008041327555</c:v>
                </c:pt>
                <c:pt idx="4">
                  <c:v>18.732708528550123</c:v>
                </c:pt>
                <c:pt idx="5">
                  <c:v>18.913929908711921</c:v>
                </c:pt>
                <c:pt idx="6">
                  <c:v>19.093420556729143</c:v>
                </c:pt>
                <c:pt idx="7">
                  <c:v>19.271006052610094</c:v>
                </c:pt>
                <c:pt idx="8">
                  <c:v>19.446559764817188</c:v>
                </c:pt>
                <c:pt idx="9">
                  <c:v>19.619987277322799</c:v>
                </c:pt>
                <c:pt idx="10">
                  <c:v>19.79121722673689</c:v>
                </c:pt>
                <c:pt idx="11">
                  <c:v>19.960195485485727</c:v>
                </c:pt>
                <c:pt idx="12">
                  <c:v>20.126881250392909</c:v>
                </c:pt>
                <c:pt idx="13">
                  <c:v>20.291244290839252</c:v>
                </c:pt>
                <c:pt idx="14">
                  <c:v>20.453262940743308</c:v>
                </c:pt>
                <c:pt idx="15">
                  <c:v>20.612922588546006</c:v>
                </c:pt>
                <c:pt idx="16">
                  <c:v>20.770214512702239</c:v>
                </c:pt>
                <c:pt idx="17">
                  <c:v>20.925134964204503</c:v>
                </c:pt>
                <c:pt idx="18">
                  <c:v>21.077684430350075</c:v>
                </c:pt>
                <c:pt idx="19">
                  <c:v>21.227867034497791</c:v>
                </c:pt>
                <c:pt idx="20">
                  <c:v>21.375690039884095</c:v>
                </c:pt>
                <c:pt idx="21">
                  <c:v>21.521163434460782</c:v>
                </c:pt>
                <c:pt idx="22">
                  <c:v>21.664299579801558</c:v>
                </c:pt>
                <c:pt idx="23">
                  <c:v>21.805112911379034</c:v>
                </c:pt>
                <c:pt idx="24">
                  <c:v>21.943619680549521</c:v>
                </c:pt>
                <c:pt idx="25">
                  <c:v>22.079837730786117</c:v>
                </c:pt>
                <c:pt idx="26">
                  <c:v>22.213786302325765</c:v>
                </c:pt>
                <c:pt idx="27">
                  <c:v>22.345485860612854</c:v>
                </c:pt>
                <c:pt idx="28">
                  <c:v>22.474957944844082</c:v>
                </c:pt>
                <c:pt idx="29">
                  <c:v>22.602225033628304</c:v>
                </c:pt>
                <c:pt idx="30">
                  <c:v>22.727310425324195</c:v>
                </c:pt>
                <c:pt idx="31">
                  <c:v>22.850238131050812</c:v>
                </c:pt>
                <c:pt idx="32">
                  <c:v>22.971032778707297</c:v>
                </c:pt>
                <c:pt idx="33">
                  <c:v>23.089719526611162</c:v>
                </c:pt>
                <c:pt idx="34">
                  <c:v>23.206323985584852</c:v>
                </c:pt>
                <c:pt idx="35">
                  <c:v>23.320872148498879</c:v>
                </c:pt>
                <c:pt idx="36">
                  <c:v>23.433390326425791</c:v>
                </c:pt>
                <c:pt idx="37">
                  <c:v>23.543905090680429</c:v>
                </c:pt>
                <c:pt idx="38">
                  <c:v>23.652443220121004</c:v>
                </c:pt>
                <c:pt idx="39">
                  <c:v>23.759031653169338</c:v>
                </c:pt>
                <c:pt idx="40">
                  <c:v>23.863697444078554</c:v>
                </c:pt>
                <c:pt idx="41">
                  <c:v>23.96646772303535</c:v>
                </c:pt>
                <c:pt idx="42">
                  <c:v>24.067369659734023</c:v>
                </c:pt>
                <c:pt idx="43">
                  <c:v>24.166430430102345</c:v>
                </c:pt>
                <c:pt idx="44">
                  <c:v>24.263677185895691</c:v>
                </c:pt>
                <c:pt idx="45">
                  <c:v>24.359137026907405</c:v>
                </c:pt>
                <c:pt idx="46">
                  <c:v>24.452836975570339</c:v>
                </c:pt>
                <c:pt idx="47">
                  <c:v>24.544803953748687</c:v>
                </c:pt>
                <c:pt idx="48">
                  <c:v>24.63506476153885</c:v>
                </c:pt>
                <c:pt idx="49">
                  <c:v>24.723646057916888</c:v>
                </c:pt>
                <c:pt idx="50">
                  <c:v>24.810574343085467</c:v>
                </c:pt>
                <c:pt idx="51">
                  <c:v>24.895875942387104</c:v>
                </c:pt>
                <c:pt idx="52">
                  <c:v>24.979576991662835</c:v>
                </c:pt>
                <c:pt idx="53">
                  <c:v>25.061703423946557</c:v>
                </c:pt>
                <c:pt idx="54">
                  <c:v>25.142280957394341</c:v>
                </c:pt>
                <c:pt idx="55">
                  <c:v>25.221335084357428</c:v>
                </c:pt>
                <c:pt idx="56">
                  <c:v>25.298891061514638</c:v>
                </c:pt>
                <c:pt idx="57">
                  <c:v>25.374973900987516</c:v>
                </c:pt>
                <c:pt idx="58">
                  <c:v>25.449608362366835</c:v>
                </c:pt>
                <c:pt idx="59">
                  <c:v>25.522818945585978</c:v>
                </c:pt>
                <c:pt idx="60">
                  <c:v>25.594629884580399</c:v>
                </c:pt>
                <c:pt idx="61">
                  <c:v>25.665065141678014</c:v>
                </c:pt>
                <c:pt idx="62">
                  <c:v>25.734148402669124</c:v>
                </c:pt>
                <c:pt idx="63">
                  <c:v>25.801903072508047</c:v>
                </c:pt>
                <c:pt idx="64">
                  <c:v>25.868352271602657</c:v>
                </c:pt>
                <c:pt idx="65">
                  <c:v>25.933518832650655</c:v>
                </c:pt>
                <c:pt idx="66">
                  <c:v>25.997425297984577</c:v>
                </c:pt>
                <c:pt idx="67">
                  <c:v>26.060093917390155</c:v>
                </c:pt>
                <c:pt idx="68">
                  <c:v>26.121546646364941</c:v>
                </c:pt>
                <c:pt idx="69">
                  <c:v>26.18180514478653</c:v>
                </c:pt>
                <c:pt idx="70">
                  <c:v>26.240890775961763</c:v>
                </c:pt>
                <c:pt idx="71">
                  <c:v>26.298824606029939</c:v>
                </c:pt>
                <c:pt idx="72">
                  <c:v>26.355627403695163</c:v>
                </c:pt>
                <c:pt idx="73">
                  <c:v>26.411319640264431</c:v>
                </c:pt>
                <c:pt idx="74">
                  <c:v>26.46592148996956</c:v>
                </c:pt>
                <c:pt idx="75">
                  <c:v>26.519452830552407</c:v>
                </c:pt>
                <c:pt idx="76">
                  <c:v>26.5719332440942</c:v>
                </c:pt>
                <c:pt idx="77">
                  <c:v>26.623382018071318</c:v>
                </c:pt>
                <c:pt idx="78">
                  <c:v>26.673818146620039</c:v>
                </c:pt>
                <c:pt idx="79">
                  <c:v>26.723260331995128</c:v>
                </c:pt>
                <c:pt idx="80">
                  <c:v>26.771726986207007</c:v>
                </c:pt>
                <c:pt idx="81">
                  <c:v>26.819236232823847</c:v>
                </c:pt>
                <c:pt idx="82">
                  <c:v>26.86580590892526</c:v>
                </c:pt>
                <c:pt idx="83">
                  <c:v>26.911453567195746</c:v>
                </c:pt>
                <c:pt idx="84">
                  <c:v>26.956196478145873</c:v>
                </c:pt>
                <c:pt idx="85">
                  <c:v>27.000051632450997</c:v>
                </c:pt>
                <c:pt idx="86">
                  <c:v>27.043035743396665</c:v>
                </c:pt>
                <c:pt idx="87">
                  <c:v>27.085165249421937</c:v>
                </c:pt>
                <c:pt idx="88">
                  <c:v>27.126456316750964</c:v>
                </c:pt>
                <c:pt idx="89">
                  <c:v>27.166924842104969</c:v>
                </c:pt>
                <c:pt idx="90">
                  <c:v>27.206586455486356</c:v>
                </c:pt>
                <c:pt idx="91">
                  <c:v>27.245456523027737</c:v>
                </c:pt>
                <c:pt idx="92">
                  <c:v>27.283550149898851</c:v>
                </c:pt>
                <c:pt idx="93">
                  <c:v>27.320882183264807</c:v>
                </c:pt>
                <c:pt idx="94">
                  <c:v>27.357467215289596</c:v>
                </c:pt>
                <c:pt idx="95">
                  <c:v>27.393319586178901</c:v>
                </c:pt>
                <c:pt idx="96">
                  <c:v>27.42845338725715</c:v>
                </c:pt>
                <c:pt idx="97">
                  <c:v>27.46288246407336</c:v>
                </c:pt>
                <c:pt idx="98">
                  <c:v>27.496620419531247</c:v>
                </c:pt>
                <c:pt idx="99">
                  <c:v>27.529680617039137</c:v>
                </c:pt>
                <c:pt idx="100">
                  <c:v>27.562076183675305</c:v>
                </c:pt>
                <c:pt idx="101">
                  <c:v>27.593820013365132</c:v>
                </c:pt>
                <c:pt idx="102">
                  <c:v>27.624924770066105</c:v>
                </c:pt>
                <c:pt idx="103">
                  <c:v>27.655402890957472</c:v>
                </c:pt>
                <c:pt idx="104">
                  <c:v>27.685266589631254</c:v>
                </c:pt>
                <c:pt idx="105">
                  <c:v>27.714527859281539</c:v>
                </c:pt>
                <c:pt idx="106">
                  <c:v>27.74319847588945</c:v>
                </c:pt>
                <c:pt idx="107">
                  <c:v>27.771290001401049</c:v>
                </c:pt>
                <c:pt idx="108">
                  <c:v>27.7988137868957</c:v>
                </c:pt>
                <c:pt idx="109">
                  <c:v>27.825780975742852</c:v>
                </c:pt>
                <c:pt idx="110">
                  <c:v>27.852202506744884</c:v>
                </c:pt>
                <c:pt idx="111">
                  <c:v>27.87808911726421</c:v>
                </c:pt>
                <c:pt idx="112">
                  <c:v>27.903451346332837</c:v>
                </c:pt>
                <c:pt idx="113">
                  <c:v>27.9282995377426</c:v>
                </c:pt>
                <c:pt idx="114">
                  <c:v>27.95264384311459</c:v>
                </c:pt>
                <c:pt idx="115">
                  <c:v>27.976494224946368</c:v>
                </c:pt>
                <c:pt idx="116">
                  <c:v>27.999860459635638</c:v>
                </c:pt>
                <c:pt idx="117">
                  <c:v>28.022752140479021</c:v>
                </c:pt>
                <c:pt idx="118">
                  <c:v>28.045178680645112</c:v>
                </c:pt>
                <c:pt idx="119">
                  <c:v>28.06714931612051</c:v>
                </c:pt>
                <c:pt idx="120">
                  <c:v>28.088673108628008</c:v>
                </c:pt>
                <c:pt idx="121">
                  <c:v>28.109758948516234</c:v>
                </c:pt>
                <c:pt idx="122">
                  <c:v>28.130415557619699</c:v>
                </c:pt>
                <c:pt idx="123">
                  <c:v>28.150651492088787</c:v>
                </c:pt>
                <c:pt idx="124">
                  <c:v>28.170475145189069</c:v>
                </c:pt>
                <c:pt idx="125">
                  <c:v>28.189894750069197</c:v>
                </c:pt>
                <c:pt idx="126">
                  <c:v>28.208918382497025</c:v>
                </c:pt>
                <c:pt idx="127">
                  <c:v>28.22755396356369</c:v>
                </c:pt>
                <c:pt idx="128">
                  <c:v>28.245809262354932</c:v>
                </c:pt>
                <c:pt idx="129">
                  <c:v>28.263691898589517</c:v>
                </c:pt>
                <c:pt idx="130">
                  <c:v>28.281209345224628</c:v>
                </c:pt>
                <c:pt idx="131">
                  <c:v>28.298368931027763</c:v>
                </c:pt>
                <c:pt idx="132">
                  <c:v>28.31517784311508</c:v>
                </c:pt>
                <c:pt idx="133">
                  <c:v>28.331643129455962</c:v>
                </c:pt>
                <c:pt idx="134">
                  <c:v>28.347771701343966</c:v>
                </c:pt>
                <c:pt idx="135">
                  <c:v>28.363570335833685</c:v>
                </c:pt>
                <c:pt idx="136">
                  <c:v>28.379045678143822</c:v>
                </c:pt>
                <c:pt idx="137">
                  <c:v>28.39420424402639</c:v>
                </c:pt>
                <c:pt idx="138">
                  <c:v>28.409052422101908</c:v>
                </c:pt>
                <c:pt idx="139">
                  <c:v>28.423596476160974</c:v>
                </c:pt>
                <c:pt idx="140">
                  <c:v>28.437842547431963</c:v>
                </c:pt>
                <c:pt idx="141">
                  <c:v>28.451796656815233</c:v>
                </c:pt>
                <c:pt idx="142">
                  <c:v>28.46546470708374</c:v>
                </c:pt>
                <c:pt idx="143">
                  <c:v>28.478852485050492</c:v>
                </c:pt>
                <c:pt idx="144">
                  <c:v>28.491965663702675</c:v>
                </c:pt>
                <c:pt idx="145">
                  <c:v>28.504809804302965</c:v>
                </c:pt>
                <c:pt idx="146">
                  <c:v>28.517390358458044</c:v>
                </c:pt>
                <c:pt idx="147">
                  <c:v>28.529712670154563</c:v>
                </c:pt>
                <c:pt idx="148">
                  <c:v>28.541781977762923</c:v>
                </c:pt>
                <c:pt idx="149">
                  <c:v>28.55360341600894</c:v>
                </c:pt>
                <c:pt idx="150">
                  <c:v>28.565182017913781</c:v>
                </c:pt>
                <c:pt idx="151">
                  <c:v>28.576522716702414</c:v>
                </c:pt>
                <c:pt idx="152">
                  <c:v>28.587630347680939</c:v>
                </c:pt>
                <c:pt idx="153">
                  <c:v>28.598509650082832</c:v>
                </c:pt>
                <c:pt idx="154">
                  <c:v>28.60916526888483</c:v>
                </c:pt>
                <c:pt idx="155">
                  <c:v>28.619601756592299</c:v>
                </c:pt>
                <c:pt idx="156">
                  <c:v>28.629823574994909</c:v>
                </c:pt>
                <c:pt idx="157">
                  <c:v>28.639835096892369</c:v>
                </c:pt>
                <c:pt idx="158">
                  <c:v>28.649640607791156</c:v>
                </c:pt>
                <c:pt idx="159">
                  <c:v>28.659244307572003</c:v>
                </c:pt>
                <c:pt idx="160">
                  <c:v>28.668650312129035</c:v>
                </c:pt>
                <c:pt idx="161">
                  <c:v>28.67786265498038</c:v>
                </c:pt>
                <c:pt idx="162">
                  <c:v>28.686885288850988</c:v>
                </c:pt>
                <c:pt idx="163">
                  <c:v>28.695722087227871</c:v>
                </c:pt>
                <c:pt idx="164">
                  <c:v>28.704376845888056</c:v>
                </c:pt>
                <c:pt idx="165">
                  <c:v>28.712853284399699</c:v>
                </c:pt>
                <c:pt idx="166">
                  <c:v>28.721155047596667</c:v>
                </c:pt>
                <c:pt idx="167">
                  <c:v>28.729285707026953</c:v>
                </c:pt>
                <c:pt idx="168">
                  <c:v>28.737248762375387</c:v>
                </c:pt>
                <c:pt idx="169">
                  <c:v>28.745047642860772</c:v>
                </c:pt>
                <c:pt idx="170">
                  <c:v>28.752685708607977</c:v>
                </c:pt>
                <c:pt idx="171">
                  <c:v>28.760166251995383</c:v>
                </c:pt>
                <c:pt idx="172">
                  <c:v>28.76749249897783</c:v>
                </c:pt>
                <c:pt idx="173">
                  <c:v>28.774667610385706</c:v>
                </c:pt>
                <c:pt idx="174">
                  <c:v>28.78169468320025</c:v>
                </c:pt>
                <c:pt idx="175">
                  <c:v>28.788576751805582</c:v>
                </c:pt>
                <c:pt idx="176">
                  <c:v>28.795316789217846</c:v>
                </c:pt>
                <c:pt idx="177">
                  <c:v>28.8019177082917</c:v>
                </c:pt>
                <c:pt idx="178">
                  <c:v>28.808382362904528</c:v>
                </c:pt>
                <c:pt idx="179">
                  <c:v>28.814713549118856</c:v>
                </c:pt>
                <c:pt idx="180">
                  <c:v>28.820914006323061</c:v>
                </c:pt>
                <c:pt idx="181">
                  <c:v>28.826986418350948</c:v>
                </c:pt>
                <c:pt idx="182">
                  <c:v>28.832933414580488</c:v>
                </c:pt>
                <c:pt idx="183">
                  <c:v>28.838757571011875</c:v>
                </c:pt>
                <c:pt idx="184">
                  <c:v>28.844461411325497</c:v>
                </c:pt>
                <c:pt idx="185">
                  <c:v>28.850047407919952</c:v>
                </c:pt>
                <c:pt idx="186">
                  <c:v>28.855517982930522</c:v>
                </c:pt>
                <c:pt idx="187">
                  <c:v>28.860875509228471</c:v>
                </c:pt>
                <c:pt idx="188">
                  <c:v>28.866122311401316</c:v>
                </c:pt>
                <c:pt idx="189">
                  <c:v>28.871260666714601</c:v>
                </c:pt>
                <c:pt idx="190">
                  <c:v>28.876292806055343</c:v>
                </c:pt>
                <c:pt idx="191">
                  <c:v>28.881220914857522</c:v>
                </c:pt>
                <c:pt idx="192">
                  <c:v>28.88604713400991</c:v>
                </c:pt>
                <c:pt idx="193">
                  <c:v>28.890773560746485</c:v>
                </c:pt>
                <c:pt idx="194">
                  <c:v>28.895402249519869</c:v>
                </c:pt>
                <c:pt idx="195">
                  <c:v>28.899935212857919</c:v>
                </c:pt>
                <c:pt idx="196">
                  <c:v>28.904374422203851</c:v>
                </c:pt>
                <c:pt idx="197">
                  <c:v>28.90872180874026</c:v>
                </c:pt>
                <c:pt idx="198">
                  <c:v>28.912979264197102</c:v>
                </c:pt>
                <c:pt idx="199">
                  <c:v>28.917148641644154</c:v>
                </c:pt>
                <c:pt idx="200">
                  <c:v>28.921231756268039</c:v>
                </c:pt>
                <c:pt idx="201">
                  <c:v>28.925230386134317</c:v>
                </c:pt>
                <c:pt idx="202">
                  <c:v>28.929146272934599</c:v>
                </c:pt>
                <c:pt idx="203">
                  <c:v>28.932981122719234</c:v>
                </c:pt>
                <c:pt idx="204">
                  <c:v>28.93673660661571</c:v>
                </c:pt>
                <c:pt idx="205">
                  <c:v>28.940414361532945</c:v>
                </c:pt>
                <c:pt idx="206">
                  <c:v>28.944015990851948</c:v>
                </c:pt>
                <c:pt idx="207">
                  <c:v>28.94754306510286</c:v>
                </c:pt>
                <c:pt idx="208">
                  <c:v>28.950997122628738</c:v>
                </c:pt>
                <c:pt idx="209">
                  <c:v>28.954379670236378</c:v>
                </c:pt>
                <c:pt idx="210">
                  <c:v>28.957692183834293</c:v>
                </c:pt>
                <c:pt idx="211">
                  <c:v>28.960936109058082</c:v>
                </c:pt>
                <c:pt idx="212">
                  <c:v>28.96411286188367</c:v>
                </c:pt>
                <c:pt idx="213">
                  <c:v>28.967223829228296</c:v>
                </c:pt>
                <c:pt idx="214">
                  <c:v>28.970270369539552</c:v>
                </c:pt>
                <c:pt idx="215">
                  <c:v>28.973253813373105</c:v>
                </c:pt>
                <c:pt idx="216">
                  <c:v>28.976175463958626</c:v>
                </c:pt>
                <c:pt idx="217">
                  <c:v>28.979036597754707</c:v>
                </c:pt>
                <c:pt idx="218">
                  <c:v>28.981838464992784</c:v>
                </c:pt>
                <c:pt idx="219">
                  <c:v>28.98458229021011</c:v>
                </c:pt>
                <c:pt idx="220">
                  <c:v>28.987269272772323</c:v>
                </c:pt>
                <c:pt idx="221">
                  <c:v>28.989900587385495</c:v>
                </c:pt>
                <c:pt idx="222">
                  <c:v>28.992477384598025</c:v>
                </c:pt>
                <c:pt idx="223">
                  <c:v>28.995000791292515</c:v>
                </c:pt>
                <c:pt idx="224">
                  <c:v>28.997471911167889</c:v>
                </c:pt>
                <c:pt idx="225">
                  <c:v>28.999891825211805</c:v>
                </c:pt>
                <c:pt idx="226">
                  <c:v>29.00226159216372</c:v>
                </c:pt>
                <c:pt idx="227">
                  <c:v>29.004582248968561</c:v>
                </c:pt>
                <c:pt idx="228">
                  <c:v>29.006854811221473</c:v>
                </c:pt>
                <c:pt idx="229">
                  <c:v>29.009080273603566</c:v>
                </c:pt>
                <c:pt idx="230">
                  <c:v>29.011259610308898</c:v>
                </c:pt>
                <c:pt idx="231">
                  <c:v>29.013393775463005</c:v>
                </c:pt>
                <c:pt idx="232">
                  <c:v>29.015483703532901</c:v>
                </c:pt>
                <c:pt idx="233">
                  <c:v>29.017530309728933</c:v>
                </c:pt>
                <c:pt idx="234">
                  <c:v>29.019534490398506</c:v>
                </c:pt>
                <c:pt idx="235">
                  <c:v>29.021497123411905</c:v>
                </c:pt>
                <c:pt idx="236">
                  <c:v>29.023419068540314</c:v>
                </c:pt>
                <c:pt idx="237">
                  <c:v>29.025301167826317</c:v>
                </c:pt>
                <c:pt idx="238">
                  <c:v>29.027144245946772</c:v>
                </c:pt>
                <c:pt idx="239">
                  <c:v>29.028949110568508</c:v>
                </c:pt>
                <c:pt idx="240">
                  <c:v>29.030716552696781</c:v>
                </c:pt>
                <c:pt idx="241">
                  <c:v>29.032447347016689</c:v>
                </c:pt>
                <c:pt idx="242">
                  <c:v>29.034142252227653</c:v>
                </c:pt>
                <c:pt idx="243">
                  <c:v>29.035802011371192</c:v>
                </c:pt>
                <c:pt idx="244">
                  <c:v>29.037427352152111</c:v>
                </c:pt>
                <c:pt idx="245">
                  <c:v>29.039018987252998</c:v>
                </c:pt>
                <c:pt idx="246">
                  <c:v>29.040577614642579</c:v>
                </c:pt>
                <c:pt idx="247">
                  <c:v>29.042103917877629</c:v>
                </c:pt>
                <c:pt idx="248">
                  <c:v>29.043598566398934</c:v>
                </c:pt>
                <c:pt idx="249">
                  <c:v>29.045062215821076</c:v>
                </c:pt>
                <c:pt idx="250">
                  <c:v>29.046495508216449</c:v>
                </c:pt>
                <c:pt idx="251">
                  <c:v>29.047899072393488</c:v>
                </c:pt>
                <c:pt idx="252">
                  <c:v>29.049273524169248</c:v>
                </c:pt>
                <c:pt idx="253">
                  <c:v>29.050619466636356</c:v>
                </c:pt>
                <c:pt idx="254">
                  <c:v>29.051937490424663</c:v>
                </c:pt>
                <c:pt idx="255">
                  <c:v>29.053228173957539</c:v>
                </c:pt>
                <c:pt idx="256">
                  <c:v>29.054492083702808</c:v>
                </c:pt>
                <c:pt idx="257">
                  <c:v>29.055729774418808</c:v>
                </c:pt>
                <c:pt idx="258">
                  <c:v>29.056941789395257</c:v>
                </c:pt>
                <c:pt idx="259">
                  <c:v>29.058128660689306</c:v>
                </c:pt>
                <c:pt idx="260">
                  <c:v>29.059290909356672</c:v>
                </c:pt>
                <c:pt idx="261">
                  <c:v>29.060429045678205</c:v>
                </c:pt>
                <c:pt idx="262">
                  <c:v>29.061543569381705</c:v>
                </c:pt>
                <c:pt idx="263">
                  <c:v>29.062634969859321</c:v>
                </c:pt>
                <c:pt idx="264">
                  <c:v>29.063703726380336</c:v>
                </c:pt>
                <c:pt idx="265">
                  <c:v>29.064750308299821</c:v>
                </c:pt>
                <c:pt idx="266">
                  <c:v>29.065775175262885</c:v>
                </c:pt>
                <c:pt idx="267">
                  <c:v>29.066778777404796</c:v>
                </c:pt>
                <c:pt idx="268">
                  <c:v>29.06776155554692</c:v>
                </c:pt>
                <c:pt idx="269">
                  <c:v>29.068723941388882</c:v>
                </c:pt>
                <c:pt idx="270">
                  <c:v>29.069666357696519</c:v>
                </c:pt>
                <c:pt idx="271">
                  <c:v>29.070589218486138</c:v>
                </c:pt>
                <c:pt idx="272">
                  <c:v>29.071492929205014</c:v>
                </c:pt>
                <c:pt idx="273">
                  <c:v>29.072377886908079</c:v>
                </c:pt>
                <c:pt idx="274">
                  <c:v>29.073244480431175</c:v>
                </c:pt>
                <c:pt idx="275">
                  <c:v>29.074093090560488</c:v>
                </c:pt>
                <c:pt idx="276">
                  <c:v>29.074924090198795</c:v>
                </c:pt>
                <c:pt idx="277">
                  <c:v>29.07573784452811</c:v>
                </c:pt>
                <c:pt idx="278">
                  <c:v>29.076534711169078</c:v>
                </c:pt>
                <c:pt idx="279">
                  <c:v>29.077315040337034</c:v>
                </c:pt>
                <c:pt idx="280">
                  <c:v>29.078079174994976</c:v>
                </c:pt>
                <c:pt idx="281">
                  <c:v>29.078827451003249</c:v>
                </c:pt>
                <c:pt idx="282">
                  <c:v>29.079560197266275</c:v>
                </c:pt>
                <c:pt idx="283">
                  <c:v>29.080277735876159</c:v>
                </c:pt>
                <c:pt idx="284">
                  <c:v>29.080980382253543</c:v>
                </c:pt>
                <c:pt idx="285">
                  <c:v>29.081668445285274</c:v>
                </c:pt>
                <c:pt idx="286">
                  <c:v>29.082342227459513</c:v>
                </c:pt>
                <c:pt idx="287">
                  <c:v>29.083002024997892</c:v>
                </c:pt>
                <c:pt idx="288">
                  <c:v>29.083648127985068</c:v>
                </c:pt>
                <c:pt idx="289">
                  <c:v>29.084280820495547</c:v>
                </c:pt>
                <c:pt idx="290">
                  <c:v>29.084900380717848</c:v>
                </c:pt>
                <c:pt idx="291">
                  <c:v>29.085507081076305</c:v>
                </c:pt>
                <c:pt idx="292">
                  <c:v>29.086101188350117</c:v>
                </c:pt>
                <c:pt idx="293">
                  <c:v>29.086682963790128</c:v>
                </c:pt>
                <c:pt idx="294">
                  <c:v>29.087252663233137</c:v>
                </c:pt>
                <c:pt idx="295">
                  <c:v>29.087810537213862</c:v>
                </c:pt>
                <c:pt idx="296">
                  <c:v>29.088356831074574</c:v>
                </c:pt>
                <c:pt idx="297">
                  <c:v>29.088891785072512</c:v>
                </c:pt>
                <c:pt idx="298">
                  <c:v>29.089415634485054</c:v>
                </c:pt>
                <c:pt idx="299">
                  <c:v>29.089928609712757</c:v>
                </c:pt>
                <c:pt idx="300">
                  <c:v>29.090430936380276</c:v>
                </c:pt>
                <c:pt idx="301">
                  <c:v>29.090922835435066</c:v>
                </c:pt>
                <c:pt idx="302">
                  <c:v>29.091404523244293</c:v>
                </c:pt>
                <c:pt idx="303">
                  <c:v>29.09187621168957</c:v>
                </c:pt>
                <c:pt idx="304">
                  <c:v>29.092338108259767</c:v>
                </c:pt>
                <c:pt idx="305">
                  <c:v>29.092790416141924</c:v>
                </c:pt>
                <c:pt idx="306">
                  <c:v>29.093233334310323</c:v>
                </c:pt>
                <c:pt idx="307">
                  <c:v>29.09366705761369</c:v>
                </c:pt>
                <c:pt idx="308">
                  <c:v>29.094091776860527</c:v>
                </c:pt>
                <c:pt idx="309">
                  <c:v>29.094507678902865</c:v>
                </c:pt>
                <c:pt idx="310">
                  <c:v>29.094914946718095</c:v>
                </c:pt>
                <c:pt idx="311">
                  <c:v>29.095313759489215</c:v>
                </c:pt>
                <c:pt idx="312">
                  <c:v>29.095704292683415</c:v>
                </c:pt>
                <c:pt idx="313">
                  <c:v>29.096086718128991</c:v>
                </c:pt>
                <c:pt idx="314">
                  <c:v>29.096461204090765</c:v>
                </c:pt>
                <c:pt idx="315">
                  <c:v>29.096827915343784</c:v>
                </c:pt>
                <c:pt idx="316">
                  <c:v>29.09718701324568</c:v>
                </c:pt>
                <c:pt idx="317">
                  <c:v>29.097538655807462</c:v>
                </c:pt>
                <c:pt idx="318">
                  <c:v>29.097882997762763</c:v>
                </c:pt>
                <c:pt idx="319">
                  <c:v>29.098220190635772</c:v>
                </c:pt>
                <c:pt idx="320">
                  <c:v>29.098550382807733</c:v>
                </c:pt>
                <c:pt idx="321">
                  <c:v>29.098873719582052</c:v>
                </c:pt>
                <c:pt idx="322">
                  <c:v>29.099190343248065</c:v>
                </c:pt>
                <c:pt idx="323">
                  <c:v>29.099500393143423</c:v>
                </c:pt>
                <c:pt idx="324">
                  <c:v>29.099804005715388</c:v>
                </c:pt>
                <c:pt idx="325">
                  <c:v>29.100101314580566</c:v>
                </c:pt>
                <c:pt idx="326">
                  <c:v>29.100392450583705</c:v>
                </c:pt>
                <c:pt idx="327">
                  <c:v>29.100677541855028</c:v>
                </c:pt>
                <c:pt idx="328">
                  <c:v>29.100956713866555</c:v>
                </c:pt>
                <c:pt idx="329">
                  <c:v>29.101230089487192</c:v>
                </c:pt>
                <c:pt idx="330">
                  <c:v>29.101497789036635</c:v>
                </c:pt>
                <c:pt idx="331">
                  <c:v>29.101759930338254</c:v>
                </c:pt>
                <c:pt idx="332">
                  <c:v>29.102016628770791</c:v>
                </c:pt>
                <c:pt idx="333">
                  <c:v>29.102267997319082</c:v>
                </c:pt>
                <c:pt idx="334">
                  <c:v>29.102514146623683</c:v>
                </c:pt>
                <c:pt idx="335">
                  <c:v>29.102755185029391</c:v>
                </c:pt>
                <c:pt idx="336">
                  <c:v>29.10299121863293</c:v>
                </c:pt>
                <c:pt idx="337">
                  <c:v>29.103222351329482</c:v>
                </c:pt>
                <c:pt idx="338">
                  <c:v>29.103448684858396</c:v>
                </c:pt>
                <c:pt idx="339">
                  <c:v>29.103670318847833</c:v>
                </c:pt>
                <c:pt idx="340">
                  <c:v>29.103887350858578</c:v>
                </c:pt>
                <c:pt idx="341">
                  <c:v>29.104099876426879</c:v>
                </c:pt>
                <c:pt idx="342">
                  <c:v>29.104307989106402</c:v>
                </c:pt>
                <c:pt idx="343">
                  <c:v>29.104511780509434</c:v>
                </c:pt>
                <c:pt idx="344">
                  <c:v>29.104711340347048</c:v>
                </c:pt>
                <c:pt idx="345">
                  <c:v>29.104906756468534</c:v>
                </c:pt>
                <c:pt idx="346">
                  <c:v>29.105098114900109</c:v>
                </c:pt>
                <c:pt idx="347">
                  <c:v>29.105285499882591</c:v>
                </c:pt>
                <c:pt idx="348">
                  <c:v>29.10546899390852</c:v>
                </c:pt>
                <c:pt idx="349">
                  <c:v>29.105648677758342</c:v>
                </c:pt>
                <c:pt idx="350">
                  <c:v>29.105824630535999</c:v>
                </c:pt>
                <c:pt idx="351">
                  <c:v>29.105996929703675</c:v>
                </c:pt>
                <c:pt idx="352">
                  <c:v>29.106165651115816</c:v>
                </c:pt>
                <c:pt idx="353">
                  <c:v>29.106330869052464</c:v>
                </c:pt>
                <c:pt idx="354">
                  <c:v>29.106492656252009</c:v>
                </c:pt>
                <c:pt idx="355">
                  <c:v>29.106651083943074</c:v>
                </c:pt>
                <c:pt idx="356">
                  <c:v>29.106806221875878</c:v>
                </c:pt>
                <c:pt idx="357">
                  <c:v>29.106958138352866</c:v>
                </c:pt>
                <c:pt idx="358">
                  <c:v>29.107106900258799</c:v>
                </c:pt>
                <c:pt idx="359">
                  <c:v>29.107252573090143</c:v>
                </c:pt>
                <c:pt idx="360">
                  <c:v>29.1073952209838</c:v>
                </c:pt>
                <c:pt idx="361">
                  <c:v>29.107534906745446</c:v>
                </c:pt>
                <c:pt idx="362">
                  <c:v>29.107671691877016</c:v>
                </c:pt>
                <c:pt idx="363">
                  <c:v>29.107805636603874</c:v>
                </c:pt>
                <c:pt idx="364">
                  <c:v>29.107936799901189</c:v>
                </c:pt>
                <c:pt idx="365">
                  <c:v>29.108065239519931</c:v>
                </c:pt>
                <c:pt idx="366">
                  <c:v>29.108191012012298</c:v>
                </c:pt>
                <c:pt idx="367">
                  <c:v>29.108314172756515</c:v>
                </c:pt>
                <c:pt idx="368">
                  <c:v>29.108434775981223</c:v>
                </c:pt>
                <c:pt idx="369">
                  <c:v>29.10855287478941</c:v>
                </c:pt>
                <c:pt idx="370">
                  <c:v>29.10866852118162</c:v>
                </c:pt>
                <c:pt idx="371">
                  <c:v>29.108781766078945</c:v>
                </c:pt>
                <c:pt idx="372">
                  <c:v>29.108892659345379</c:v>
                </c:pt>
                <c:pt idx="373">
                  <c:v>29.109001249809765</c:v>
                </c:pt>
                <c:pt idx="374">
                  <c:v>29.109107585287287</c:v>
                </c:pt>
                <c:pt idx="375">
                  <c:v>29.109211712600455</c:v>
                </c:pt>
                <c:pt idx="376">
                  <c:v>29.109313677599779</c:v>
                </c:pt>
                <c:pt idx="377">
                  <c:v>29.109413525183868</c:v>
                </c:pt>
                <c:pt idx="378">
                  <c:v>29.109511299319255</c:v>
                </c:pt>
                <c:pt idx="379">
                  <c:v>29.109607043059658</c:v>
                </c:pt>
                <c:pt idx="380">
                  <c:v>29.109700798565008</c:v>
                </c:pt>
                <c:pt idx="381">
                  <c:v>29.109792607119946</c:v>
                </c:pt>
                <c:pt idx="382">
                  <c:v>29.109882509151987</c:v>
                </c:pt>
                <c:pt idx="383">
                  <c:v>29.109970544249368</c:v>
                </c:pt>
                <c:pt idx="384">
                  <c:v>29.110056751178359</c:v>
                </c:pt>
                <c:pt idx="385">
                  <c:v>29.110141167900466</c:v>
                </c:pt>
                <c:pt idx="386">
                  <c:v>29.110223831588957</c:v>
                </c:pt>
                <c:pt idx="387">
                  <c:v>29.110304778645414</c:v>
                </c:pt>
                <c:pt idx="388">
                  <c:v>29.110384044715605</c:v>
                </c:pt>
                <c:pt idx="389">
                  <c:v>29.110461664705227</c:v>
                </c:pt>
                <c:pt idx="390">
                  <c:v>29.11053767279526</c:v>
                </c:pt>
                <c:pt idx="391">
                  <c:v>29.110612102457026</c:v>
                </c:pt>
                <c:pt idx="392">
                  <c:v>29.110684986466904</c:v>
                </c:pt>
                <c:pt idx="393">
                  <c:v>29.110756356920717</c:v>
                </c:pt>
                <c:pt idx="394">
                  <c:v>29.110826245247956</c:v>
                </c:pt>
                <c:pt idx="395">
                  <c:v>29.110894682225517</c:v>
                </c:pt>
                <c:pt idx="396">
                  <c:v>29.110961697991289</c:v>
                </c:pt>
                <c:pt idx="397">
                  <c:v>29.111027322057382</c:v>
                </c:pt>
                <c:pt idx="398">
                  <c:v>29.111091583323216</c:v>
                </c:pt>
                <c:pt idx="399">
                  <c:v>29.111154510088088</c:v>
                </c:pt>
                <c:pt idx="400">
                  <c:v>29.111216130063763</c:v>
                </c:pt>
                <c:pt idx="401">
                  <c:v>29.11127647038662</c:v>
                </c:pt>
                <c:pt idx="402">
                  <c:v>29.111335557629552</c:v>
                </c:pt>
                <c:pt idx="403">
                  <c:v>29.111393417813758</c:v>
                </c:pt>
                <c:pt idx="404">
                  <c:v>29.111450076420095</c:v>
                </c:pt>
                <c:pt idx="405">
                  <c:v>29.111505558400385</c:v>
                </c:pt>
                <c:pt idx="406">
                  <c:v>29.111559888188332</c:v>
                </c:pt>
                <c:pt idx="407">
                  <c:v>29.1116130897103</c:v>
                </c:pt>
                <c:pt idx="408">
                  <c:v>29.111665186395854</c:v>
                </c:pt>
                <c:pt idx="409">
                  <c:v>29.111716201188063</c:v>
                </c:pt>
                <c:pt idx="410">
                  <c:v>29.111766156553646</c:v>
                </c:pt>
                <c:pt idx="411">
                  <c:v>29.111815074492725</c:v>
                </c:pt>
                <c:pt idx="412">
                  <c:v>29.111862976548707</c:v>
                </c:pt>
                <c:pt idx="413">
                  <c:v>29.111909883817589</c:v>
                </c:pt>
                <c:pt idx="414">
                  <c:v>29.111955816957362</c:v>
                </c:pt>
                <c:pt idx="415">
                  <c:v>29.112000796197044</c:v>
                </c:pt>
                <c:pt idx="416">
                  <c:v>29.112044841345643</c:v>
                </c:pt>
                <c:pt idx="417">
                  <c:v>29.112087971800779</c:v>
                </c:pt>
                <c:pt idx="418">
                  <c:v>29.112130206557335</c:v>
                </c:pt>
                <c:pt idx="419">
                  <c:v>29.112171564215739</c:v>
                </c:pt>
                <c:pt idx="420">
                  <c:v>29.112212062990224</c:v>
                </c:pt>
                <c:pt idx="421">
                  <c:v>29.112251720716753</c:v>
                </c:pt>
                <c:pt idx="422">
                  <c:v>29.112290554860962</c:v>
                </c:pt>
                <c:pt idx="423">
                  <c:v>29.112328582525819</c:v>
                </c:pt>
                <c:pt idx="424">
                  <c:v>29.112365820459107</c:v>
                </c:pt>
                <c:pt idx="425">
                  <c:v>29.112402285060888</c:v>
                </c:pt>
                <c:pt idx="426">
                  <c:v>29.112437992390618</c:v>
                </c:pt>
                <c:pt idx="427">
                  <c:v>29.112472958174319</c:v>
                </c:pt>
                <c:pt idx="428">
                  <c:v>29.112507197811443</c:v>
                </c:pt>
                <c:pt idx="429">
                  <c:v>29.112540726381681</c:v>
                </c:pt>
                <c:pt idx="430">
                  <c:v>29.11257355865153</c:v>
                </c:pt>
                <c:pt idx="431">
                  <c:v>29.112605709080931</c:v>
                </c:pt>
                <c:pt idx="432">
                  <c:v>29.112637191829496</c:v>
                </c:pt>
                <c:pt idx="433">
                  <c:v>29.112668020762857</c:v>
                </c:pt>
                <c:pt idx="434">
                  <c:v>29.11269820945866</c:v>
                </c:pt>
                <c:pt idx="435">
                  <c:v>29.112727771212633</c:v>
                </c:pt>
                <c:pt idx="436">
                  <c:v>29.112756719044423</c:v>
                </c:pt>
                <c:pt idx="437">
                  <c:v>29.112785065703292</c:v>
                </c:pt>
                <c:pt idx="438">
                  <c:v>29.11281282367375</c:v>
                </c:pt>
                <c:pt idx="439">
                  <c:v>29.112840005181045</c:v>
                </c:pt>
                <c:pt idx="440">
                  <c:v>29.112866622196606</c:v>
                </c:pt>
                <c:pt idx="441">
                  <c:v>29.112892686443214</c:v>
                </c:pt>
                <c:pt idx="442">
                  <c:v>29.112918209400224</c:v>
                </c:pt>
                <c:pt idx="443">
                  <c:v>29.112943202308646</c:v>
                </c:pt>
                <c:pt idx="444">
                  <c:v>29.112967676176005</c:v>
                </c:pt>
                <c:pt idx="445">
                  <c:v>29.112991641781257</c:v>
                </c:pt>
                <c:pt idx="446">
                  <c:v>29.113015109679555</c:v>
                </c:pt>
                <c:pt idx="447">
                  <c:v>29.113038090206821</c:v>
                </c:pt>
                <c:pt idx="448">
                  <c:v>29.113060593484366</c:v>
                </c:pt>
                <c:pt idx="449">
                  <c:v>29.113082629423289</c:v>
                </c:pt>
                <c:pt idx="450">
                  <c:v>29.113104207728924</c:v>
                </c:pt>
                <c:pt idx="451">
                  <c:v>29.113125337904989</c:v>
                </c:pt>
                <c:pt idx="452">
                  <c:v>29.113146029257905</c:v>
                </c:pt>
                <c:pt idx="453">
                  <c:v>29.113166290900796</c:v>
                </c:pt>
                <c:pt idx="454">
                  <c:v>29.113186131757558</c:v>
                </c:pt>
                <c:pt idx="455">
                  <c:v>29.113205560566769</c:v>
                </c:pt>
                <c:pt idx="456">
                  <c:v>29.113224585885504</c:v>
                </c:pt>
                <c:pt idx="457">
                  <c:v>29.113243216093206</c:v>
                </c:pt>
                <c:pt idx="458">
                  <c:v>29.113261459395233</c:v>
                </c:pt>
                <c:pt idx="459">
                  <c:v>29.113279323826568</c:v>
                </c:pt>
                <c:pt idx="460">
                  <c:v>29.113296817255367</c:v>
                </c:pt>
                <c:pt idx="461">
                  <c:v>29.11331394738637</c:v>
                </c:pt>
                <c:pt idx="462">
                  <c:v>29.113330721764275</c:v>
                </c:pt>
                <c:pt idx="463">
                  <c:v>29.113347147777183</c:v>
                </c:pt>
                <c:pt idx="464">
                  <c:v>29.11336323265969</c:v>
                </c:pt>
                <c:pt idx="465">
                  <c:v>29.113378983496183</c:v>
                </c:pt>
                <c:pt idx="466">
                  <c:v>29.113394407223954</c:v>
                </c:pt>
                <c:pt idx="467">
                  <c:v>29.113409510636192</c:v>
                </c:pt>
                <c:pt idx="468">
                  <c:v>29.11342430038501</c:v>
                </c:pt>
                <c:pt idx="469">
                  <c:v>29.113438782984439</c:v>
                </c:pt>
                <c:pt idx="470">
                  <c:v>29.113452964813138</c:v>
                </c:pt>
                <c:pt idx="471">
                  <c:v>29.113466852117405</c:v>
                </c:pt>
                <c:pt idx="472">
                  <c:v>29.113480451013739</c:v>
                </c:pt>
                <c:pt idx="473">
                  <c:v>29.113493767491665</c:v>
                </c:pt>
                <c:pt idx="474">
                  <c:v>29.113506807416286</c:v>
                </c:pt>
                <c:pt idx="475">
                  <c:v>29.113519576530912</c:v>
                </c:pt>
                <c:pt idx="476">
                  <c:v>29.113532080459638</c:v>
                </c:pt>
                <c:pt idx="477">
                  <c:v>29.113544324709686</c:v>
                </c:pt>
                <c:pt idx="478">
                  <c:v>29.113556314673968</c:v>
                </c:pt>
                <c:pt idx="479">
                  <c:v>29.113568055633358</c:v>
                </c:pt>
                <c:pt idx="480">
                  <c:v>29.113579552759074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16-458D-A5BA-09E27C6AE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08352"/>
        <c:axId val="32314176"/>
      </c:lineChart>
      <c:catAx>
        <c:axId val="32308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Time</a:t>
                </a:r>
                <a:r>
                  <a:rPr lang="en-US" altLang="zh-CN" baseline="0"/>
                  <a:t> [s]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314176"/>
        <c:crosses val="autoZero"/>
        <c:auto val="1"/>
        <c:lblAlgn val="ctr"/>
        <c:lblOffset val="100"/>
        <c:noMultiLvlLbl val="0"/>
      </c:catAx>
      <c:valAx>
        <c:axId val="3231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Temperature </a:t>
                </a:r>
                <a:r>
                  <a:rPr lang="en-US" altLang="zh-CN" sz="1000" b="0" i="0" u="none" strike="noStrike" baseline="0">
                    <a:effectLst/>
                  </a:rPr>
                  <a:t>[℃]</a:t>
                </a:r>
                <a:r>
                  <a:rPr lang="zh-CN" altLang="en-US" sz="1000" b="0" i="0" u="none" strike="noStrike" baseline="0"/>
                  <a:t> </a:t>
                </a:r>
                <a:r>
                  <a:rPr lang="en-US" altLang="zh-CN" baseline="0"/>
                  <a:t> 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30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Inner and outer surface temperature of top plate VS. Time 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'25W for Bottom'!$G$10:$G$12</c:f>
              <c:strCache>
                <c:ptCount val="3"/>
                <c:pt idx="0">
                  <c:v>Bottom plate outside surface temperature</c:v>
                </c:pt>
                <c:pt idx="1">
                  <c:v>T</c:v>
                </c:pt>
                <c:pt idx="2">
                  <c:v>[℃]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'25W for Bottom'!$F$13:$F$493</c:f>
              <c:numCache>
                <c:formatCode>0.0_ </c:formatCode>
                <c:ptCount val="481"/>
                <c:pt idx="0" formatCode="General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</c:numCache>
            </c:numRef>
          </c:cat>
          <c:val>
            <c:numRef>
              <c:f>'25W for Bottom'!$G$13:$G$493</c:f>
              <c:numCache>
                <c:formatCode>0.00</c:formatCode>
                <c:ptCount val="481"/>
                <c:pt idx="0">
                  <c:v>18</c:v>
                </c:pt>
                <c:pt idx="1">
                  <c:v>18.022702919800022</c:v>
                </c:pt>
                <c:pt idx="2">
                  <c:v>18.045149185475754</c:v>
                </c:pt>
                <c:pt idx="3">
                  <c:v>18.067324435284402</c:v>
                </c:pt>
                <c:pt idx="4">
                  <c:v>18.089223370645229</c:v>
                </c:pt>
                <c:pt idx="5">
                  <c:v>18.110843333662356</c:v>
                </c:pt>
                <c:pt idx="6">
                  <c:v>18.132183082570311</c:v>
                </c:pt>
                <c:pt idx="7">
                  <c:v>18.153242282416336</c:v>
                </c:pt>
                <c:pt idx="8">
                  <c:v>18.174021235732926</c:v>
                </c:pt>
                <c:pt idx="9">
                  <c:v>18.194520719763393</c:v>
                </c:pt>
                <c:pt idx="10">
                  <c:v>18.214741879163437</c:v>
                </c:pt>
                <c:pt idx="11">
                  <c:v>18.234686150798151</c:v>
                </c:pt>
                <c:pt idx="12">
                  <c:v>18.25435520856918</c:v>
                </c:pt>
                <c:pt idx="13">
                  <c:v>18.273750921480666</c:v>
                </c:pt>
                <c:pt idx="14">
                  <c:v>18.292875320858865</c:v>
                </c:pt>
                <c:pt idx="15">
                  <c:v>18.311730574135876</c:v>
                </c:pt>
                <c:pt idx="16">
                  <c:v>18.330318963484363</c:v>
                </c:pt>
                <c:pt idx="17">
                  <c:v>18.348642868129119</c:v>
                </c:pt>
                <c:pt idx="18">
                  <c:v>18.366704749506276</c:v>
                </c:pt>
                <c:pt idx="19">
                  <c:v>18.384507138669388</c:v>
                </c:pt>
                <c:pt idx="20">
                  <c:v>18.402052625497301</c:v>
                </c:pt>
                <c:pt idx="21">
                  <c:v>18.419343849367671</c:v>
                </c:pt>
                <c:pt idx="22">
                  <c:v>18.436383491037756</c:v>
                </c:pt>
                <c:pt idx="23">
                  <c:v>18.453174265530894</c:v>
                </c:pt>
                <c:pt idx="24">
                  <c:v>18.469718915869215</c:v>
                </c:pt>
                <c:pt idx="25">
                  <c:v>18.486020207524863</c:v>
                </c:pt>
                <c:pt idx="26">
                  <c:v>18.502080923486247</c:v>
                </c:pt>
                <c:pt idx="27">
                  <c:v>18.517903859854705</c:v>
                </c:pt>
                <c:pt idx="28">
                  <c:v>18.533491821901642</c:v>
                </c:pt>
                <c:pt idx="29">
                  <c:v>18.548847620527908</c:v>
                </c:pt>
                <c:pt idx="30">
                  <c:v>18.563974069076494</c:v>
                </c:pt>
                <c:pt idx="31">
                  <c:v>18.5788739804572</c:v>
                </c:pt>
                <c:pt idx="32">
                  <c:v>18.593550164548017</c:v>
                </c:pt>
                <c:pt idx="33">
                  <c:v>18.608005425843075</c:v>
                </c:pt>
                <c:pt idx="34">
                  <c:v>18.622242561321098</c:v>
                </c:pt>
                <c:pt idx="35">
                  <c:v>18.636264358511841</c:v>
                </c:pt>
                <c:pt idx="36">
                  <c:v>18.650073593740846</c:v>
                </c:pt>
                <c:pt idx="37">
                  <c:v>18.663673030535332</c:v>
                </c:pt>
                <c:pt idx="38">
                  <c:v>18.677065418176088</c:v>
                </c:pt>
                <c:pt idx="39">
                  <c:v>18.690253490382041</c:v>
                </c:pt>
                <c:pt idx="40">
                  <c:v>18.703239964115632</c:v>
                </c:pt>
                <c:pt idx="41">
                  <c:v>18.716027538498505</c:v>
                </c:pt>
                <c:pt idx="42">
                  <c:v>18.728618893828074</c:v>
                </c:pt>
                <c:pt idx="43">
                  <c:v>18.741016690686582</c:v>
                </c:pt>
                <c:pt idx="44">
                  <c:v>18.753223569135052</c:v>
                </c:pt>
                <c:pt idx="45">
                  <c:v>18.765242147985322</c:v>
                </c:pt>
                <c:pt idx="46">
                  <c:v>18.777075024144008</c:v>
                </c:pt>
                <c:pt idx="47">
                  <c:v>18.788724772022778</c:v>
                </c:pt>
                <c:pt idx="48">
                  <c:v>18.800193943009905</c:v>
                </c:pt>
                <c:pt idx="49">
                  <c:v>18.81148506499844</c:v>
                </c:pt>
                <c:pt idx="50">
                  <c:v>18.822600641966801</c:v>
                </c:pt>
                <c:pt idx="51">
                  <c:v>18.833543153607931</c:v>
                </c:pt>
                <c:pt idx="52">
                  <c:v>18.844315055003467</c:v>
                </c:pt>
                <c:pt idx="53">
                  <c:v>18.854918776339712</c:v>
                </c:pt>
                <c:pt idx="54">
                  <c:v>18.865356722662373</c:v>
                </c:pt>
                <c:pt idx="55">
                  <c:v>18.875631273667377</c:v>
                </c:pt>
                <c:pt idx="56">
                  <c:v>18.885744783525173</c:v>
                </c:pt>
                <c:pt idx="57">
                  <c:v>18.895699580736203</c:v>
                </c:pt>
                <c:pt idx="58">
                  <c:v>18.905497968015389</c:v>
                </c:pt>
                <c:pt idx="59">
                  <c:v>18.915142222203581</c:v>
                </c:pt>
                <c:pt idx="60">
                  <c:v>18.924634594204129</c:v>
                </c:pt>
                <c:pt idx="61">
                  <c:v>18.933977308942847</c:v>
                </c:pt>
                <c:pt idx="62">
                  <c:v>18.943172565349759</c:v>
                </c:pt>
                <c:pt idx="63">
                  <c:v>18.952222536361091</c:v>
                </c:pt>
                <c:pt idx="64">
                  <c:v>18.961129368940163</c:v>
                </c:pt>
                <c:pt idx="65">
                  <c:v>18.969895184115835</c:v>
                </c:pt>
                <c:pt idx="66">
                  <c:v>18.978522077037304</c:v>
                </c:pt>
                <c:pt idx="67">
                  <c:v>18.987012117044127</c:v>
                </c:pt>
                <c:pt idx="68">
                  <c:v>18.995367347750364</c:v>
                </c:pt>
                <c:pt idx="69">
                  <c:v>19.00358978714188</c:v>
                </c:pt>
                <c:pt idx="70">
                  <c:v>19.011681427685872</c:v>
                </c:pt>
                <c:pt idx="71">
                  <c:v>19.019644236451725</c:v>
                </c:pt>
                <c:pt idx="72">
                  <c:v>19.027480155242376</c:v>
                </c:pt>
                <c:pt idx="73">
                  <c:v>19.035191100735442</c:v>
                </c:pt>
                <c:pt idx="74">
                  <c:v>19.04277896463336</c:v>
                </c:pt>
                <c:pt idx="75">
                  <c:v>19.050245613821883</c:v>
                </c:pt>
                <c:pt idx="76">
                  <c:v>19.057592890536259</c:v>
                </c:pt>
                <c:pt idx="77">
                  <c:v>19.064822612534538</c:v>
                </c:pt>
                <c:pt idx="78">
                  <c:v>19.071936573277412</c:v>
                </c:pt>
                <c:pt idx="79">
                  <c:v>19.078936542114054</c:v>
                </c:pt>
                <c:pt idx="80">
                  <c:v>19.085824264473473</c:v>
                </c:pt>
                <c:pt idx="81">
                  <c:v>19.092601462060909</c:v>
                </c:pt>
                <c:pt idx="82">
                  <c:v>19.09926983305882</c:v>
                </c:pt>
                <c:pt idx="83">
                  <c:v>19.105831052332043</c:v>
                </c:pt>
                <c:pt idx="84">
                  <c:v>19.112286771636736</c:v>
                </c:pt>
                <c:pt idx="85">
                  <c:v>19.118638619832748</c:v>
                </c:pt>
                <c:pt idx="86">
                  <c:v>19.124888203099029</c:v>
                </c:pt>
                <c:pt idx="87">
                  <c:v>19.131037105151798</c:v>
                </c:pt>
                <c:pt idx="88">
                  <c:v>19.137086887465117</c:v>
                </c:pt>
                <c:pt idx="89">
                  <c:v>19.143039089493612</c:v>
                </c:pt>
                <c:pt idx="90">
                  <c:v>19.148895228897036</c:v>
                </c:pt>
                <c:pt idx="91">
                  <c:v>19.154656801766443</c:v>
                </c:pt>
                <c:pt idx="92">
                  <c:v>19.160325282851709</c:v>
                </c:pt>
                <c:pt idx="93">
                  <c:v>19.165902125790176</c:v>
                </c:pt>
                <c:pt idx="94">
                  <c:v>19.1713887633362</c:v>
                </c:pt>
                <c:pt idx="95">
                  <c:v>19.176786607591403</c:v>
                </c:pt>
                <c:pt idx="96">
                  <c:v>19.182097050235431</c:v>
                </c:pt>
                <c:pt idx="97">
                  <c:v>19.187321462757044</c:v>
                </c:pt>
                <c:pt idx="98">
                  <c:v>19.192461196685368</c:v>
                </c:pt>
                <c:pt idx="99">
                  <c:v>19.197517583821124</c:v>
                </c:pt>
                <c:pt idx="100">
                  <c:v>19.202491936467727</c:v>
                </c:pt>
                <c:pt idx="101">
                  <c:v>19.207385547662078</c:v>
                </c:pt>
                <c:pt idx="102">
                  <c:v>19.212199691404923</c:v>
                </c:pt>
                <c:pt idx="103">
                  <c:v>19.216935622890677</c:v>
                </c:pt>
                <c:pt idx="104">
                  <c:v>19.221594578736557</c:v>
                </c:pt>
                <c:pt idx="105">
                  <c:v>19.226177777210943</c:v>
                </c:pt>
                <c:pt idx="106">
                  <c:v>19.230686418460856</c:v>
                </c:pt>
                <c:pt idx="107">
                  <c:v>19.235121684738459</c:v>
                </c:pt>
                <c:pt idx="108">
                  <c:v>19.239484740626477</c:v>
                </c:pt>
                <c:pt idx="109">
                  <c:v>19.243776733262475</c:v>
                </c:pt>
                <c:pt idx="110">
                  <c:v>19.247998792561901</c:v>
                </c:pt>
                <c:pt idx="111">
                  <c:v>19.252152031439799</c:v>
                </c:pt>
                <c:pt idx="112">
                  <c:v>19.256237546031191</c:v>
                </c:pt>
                <c:pt idx="113">
                  <c:v>19.260256415909971</c:v>
                </c:pt>
                <c:pt idx="114">
                  <c:v>19.264209704306346</c:v>
                </c:pt>
                <c:pt idx="115">
                  <c:v>19.268098458322683</c:v>
                </c:pt>
                <c:pt idx="116">
                  <c:v>19.271923709147789</c:v>
                </c:pt>
                <c:pt idx="117">
                  <c:v>19.275686472269516</c:v>
                </c:pt>
                <c:pt idx="118">
                  <c:v>19.279387747685686</c:v>
                </c:pt>
                <c:pt idx="119">
                  <c:v>19.28302852011327</c:v>
                </c:pt>
                <c:pt idx="120">
                  <c:v>19.286609759195816</c:v>
                </c:pt>
                <c:pt idx="121">
                  <c:v>19.29013241970906</c:v>
                </c:pt>
                <c:pt idx="122">
                  <c:v>19.293597441764707</c:v>
                </c:pt>
                <c:pt idx="123">
                  <c:v>19.297005751012353</c:v>
                </c:pt>
                <c:pt idx="124">
                  <c:v>19.30035825883953</c:v>
                </c:pt>
                <c:pt idx="125">
                  <c:v>19.303655862569837</c:v>
                </c:pt>
                <c:pt idx="126">
                  <c:v>19.306899445659138</c:v>
                </c:pt>
                <c:pt idx="127">
                  <c:v>19.310089877889826</c:v>
                </c:pt>
                <c:pt idx="128">
                  <c:v>19.313228015563137</c:v>
                </c:pt>
                <c:pt idx="129">
                  <c:v>19.316314701689461</c:v>
                </c:pt>
                <c:pt idx="130">
                  <c:v>19.319350766176701</c:v>
                </c:pt>
                <c:pt idx="131">
                  <c:v>19.322337026016623</c:v>
                </c:pt>
                <c:pt idx="132">
                  <c:v>19.325274285469213</c:v>
                </c:pt>
                <c:pt idx="133">
                  <c:v>19.328163336245019</c:v>
                </c:pt>
                <c:pt idx="134">
                  <c:v>19.331004957685487</c:v>
                </c:pt>
                <c:pt idx="135">
                  <c:v>19.333799916941281</c:v>
                </c:pt>
                <c:pt idx="136">
                  <c:v>19.336548969148602</c:v>
                </c:pt>
                <c:pt idx="137">
                  <c:v>19.339252857603459</c:v>
                </c:pt>
                <c:pt idx="138">
                  <c:v>19.34191231393396</c:v>
                </c:pt>
                <c:pt idx="139">
                  <c:v>19.344528058270569</c:v>
                </c:pt>
                <c:pt idx="140">
                  <c:v>19.347100799414367</c:v>
                </c:pt>
                <c:pt idx="141">
                  <c:v>19.34963123500329</c:v>
                </c:pt>
                <c:pt idx="142">
                  <c:v>19.35212005167639</c:v>
                </c:pt>
                <c:pt idx="143">
                  <c:v>19.354567925236086</c:v>
                </c:pt>
                <c:pt idx="144">
                  <c:v>19.356975520808444</c:v>
                </c:pt>
                <c:pt idx="145">
                  <c:v>19.359343493001465</c:v>
                </c:pt>
                <c:pt idx="146">
                  <c:v>19.361672486061401</c:v>
                </c:pt>
                <c:pt idx="147">
                  <c:v>19.363963134027141</c:v>
                </c:pt>
                <c:pt idx="148">
                  <c:v>19.366216060882607</c:v>
                </c:pt>
                <c:pt idx="149">
                  <c:v>19.368431880707234</c:v>
                </c:pt>
                <c:pt idx="150">
                  <c:v>19.370611197824537</c:v>
                </c:pt>
                <c:pt idx="151">
                  <c:v>19.372754606948721</c:v>
                </c:pt>
                <c:pt idx="152">
                  <c:v>19.37486269332943</c:v>
                </c:pt>
                <c:pt idx="153">
                  <c:v>19.37693603289458</c:v>
                </c:pt>
                <c:pt idx="154">
                  <c:v>19.378975192391334</c:v>
                </c:pt>
                <c:pt idx="155">
                  <c:v>19.380980729525195</c:v>
                </c:pt>
                <c:pt idx="156">
                  <c:v>19.382953193097268</c:v>
                </c:pt>
                <c:pt idx="157">
                  <c:v>19.384893123139683</c:v>
                </c:pt>
                <c:pt idx="158">
                  <c:v>19.38680105104919</c:v>
                </c:pt>
                <c:pt idx="159">
                  <c:v>19.388677499718963</c:v>
                </c:pt>
                <c:pt idx="160">
                  <c:v>19.390522983668617</c:v>
                </c:pt>
                <c:pt idx="161">
                  <c:v>19.392338009172441</c:v>
                </c:pt>
                <c:pt idx="162">
                  <c:v>19.394123074385881</c:v>
                </c:pt>
                <c:pt idx="163">
                  <c:v>19.395878669470289</c:v>
                </c:pt>
                <c:pt idx="164">
                  <c:v>19.397605276715939</c:v>
                </c:pt>
                <c:pt idx="165">
                  <c:v>19.39930337066334</c:v>
                </c:pt>
                <c:pt idx="166">
                  <c:v>19.400973418222858</c:v>
                </c:pt>
                <c:pt idx="167">
                  <c:v>19.40261587879267</c:v>
                </c:pt>
                <c:pt idx="168">
                  <c:v>19.404231204375048</c:v>
                </c:pt>
                <c:pt idx="169">
                  <c:v>19.405819839691027</c:v>
                </c:pt>
                <c:pt idx="170">
                  <c:v>19.407382222293418</c:v>
                </c:pt>
                <c:pt idx="171">
                  <c:v>19.408918782678249</c:v>
                </c:pt>
                <c:pt idx="172">
                  <c:v>19.410429944394597</c:v>
                </c:pt>
                <c:pt idx="173">
                  <c:v>19.411916124152853</c:v>
                </c:pt>
                <c:pt idx="174">
                  <c:v>19.413377731931444</c:v>
                </c:pt>
                <c:pt idx="175">
                  <c:v>19.414815171082008</c:v>
                </c:pt>
                <c:pt idx="176">
                  <c:v>19.416228838433053</c:v>
                </c:pt>
                <c:pt idx="177">
                  <c:v>19.417619124392122</c:v>
                </c:pt>
                <c:pt idx="178">
                  <c:v>19.418986413046461</c:v>
                </c:pt>
                <c:pt idx="179">
                  <c:v>19.420331082262237</c:v>
                </c:pt>
                <c:pt idx="180">
                  <c:v>19.421653503782288</c:v>
                </c:pt>
                <c:pt idx="181">
                  <c:v>19.422954043322463</c:v>
                </c:pt>
                <c:pt idx="182">
                  <c:v>19.424233060666523</c:v>
                </c:pt>
                <c:pt idx="183">
                  <c:v>19.425490909759674</c:v>
                </c:pt>
                <c:pt idx="184">
                  <c:v>19.426727938800681</c:v>
                </c:pt>
                <c:pt idx="185">
                  <c:v>19.42794449033266</c:v>
                </c:pt>
                <c:pt idx="186">
                  <c:v>19.429140901332495</c:v>
                </c:pt>
                <c:pt idx="187">
                  <c:v>19.430317503298927</c:v>
                </c:pt>
                <c:pt idx="188">
                  <c:v>19.431474622339351</c:v>
                </c:pt>
                <c:pt idx="189">
                  <c:v>19.432612579255292</c:v>
                </c:pt>
                <c:pt idx="190">
                  <c:v>19.433731689626615</c:v>
                </c:pt>
                <c:pt idx="191">
                  <c:v>19.434832263894471</c:v>
                </c:pt>
                <c:pt idx="192">
                  <c:v>19.435914607442989</c:v>
                </c:pt>
                <c:pt idx="193">
                  <c:v>19.436979020679743</c:v>
                </c:pt>
                <c:pt idx="194">
                  <c:v>19.43802579911501</c:v>
                </c:pt>
                <c:pt idx="195">
                  <c:v>19.439055233439809</c:v>
                </c:pt>
                <c:pt idx="196">
                  <c:v>19.440067609602782</c:v>
                </c:pt>
                <c:pt idx="197">
                  <c:v>19.441063208885893</c:v>
                </c:pt>
                <c:pt idx="198">
                  <c:v>19.44204230797898</c:v>
                </c:pt>
                <c:pt idx="199">
                  <c:v>19.44300517905317</c:v>
                </c:pt>
                <c:pt idx="200">
                  <c:v>19.443952089833171</c:v>
                </c:pt>
                <c:pt idx="201">
                  <c:v>19.444883303668473</c:v>
                </c:pt>
                <c:pt idx="202">
                  <c:v>19.445799079603432</c:v>
                </c:pt>
                <c:pt idx="203">
                  <c:v>19.446699672446307</c:v>
                </c:pt>
                <c:pt idx="204">
                  <c:v>19.447585332837217</c:v>
                </c:pt>
                <c:pt idx="205">
                  <c:v>19.448456307315066</c:v>
                </c:pt>
                <c:pt idx="206">
                  <c:v>19.449312838383417</c:v>
                </c:pt>
                <c:pt idx="207">
                  <c:v>19.450155164575378</c:v>
                </c:pt>
                <c:pt idx="208">
                  <c:v>19.450983520517461</c:v>
                </c:pt>
                <c:pt idx="209">
                  <c:v>19.451798136992458</c:v>
                </c:pt>
                <c:pt idx="210">
                  <c:v>19.452599241001352</c:v>
                </c:pt>
                <c:pt idx="211">
                  <c:v>19.453387055824258</c:v>
                </c:pt>
                <c:pt idx="212">
                  <c:v>19.454161801080424</c:v>
                </c:pt>
                <c:pt idx="213">
                  <c:v>19.454923692787283</c:v>
                </c:pt>
                <c:pt idx="214">
                  <c:v>19.455672943418602</c:v>
                </c:pt>
                <c:pt idx="215">
                  <c:v>19.456409761961723</c:v>
                </c:pt>
                <c:pt idx="216">
                  <c:v>19.457134353973895</c:v>
                </c:pt>
                <c:pt idx="217">
                  <c:v>19.457846921637739</c:v>
                </c:pt>
                <c:pt idx="218">
                  <c:v>19.458547663815843</c:v>
                </c:pt>
                <c:pt idx="219">
                  <c:v>19.45923677610449</c:v>
                </c:pt>
                <c:pt idx="220">
                  <c:v>19.459914450886561</c:v>
                </c:pt>
                <c:pt idx="221">
                  <c:v>19.460580877383592</c:v>
                </c:pt>
                <c:pt idx="222">
                  <c:v>19.461236241707013</c:v>
                </c:pt>
                <c:pt idx="223">
                  <c:v>19.461880726908593</c:v>
                </c:pt>
                <c:pt idx="224">
                  <c:v>19.462514513030079</c:v>
                </c:pt>
                <c:pt idx="225">
                  <c:v>19.463137777152049</c:v>
                </c:pt>
                <c:pt idx="226">
                  <c:v>19.463750693442009</c:v>
                </c:pt>
                <c:pt idx="227">
                  <c:v>19.464353433201708</c:v>
                </c:pt>
                <c:pt idx="228">
                  <c:v>19.46494616491373</c:v>
                </c:pt>
                <c:pt idx="229">
                  <c:v>19.465529054287323</c:v>
                </c:pt>
                <c:pt idx="230">
                  <c:v>19.466102264303519</c:v>
                </c:pt>
                <c:pt idx="231">
                  <c:v>19.466665955259529</c:v>
                </c:pt>
                <c:pt idx="232">
                  <c:v>19.467220284812441</c:v>
                </c:pt>
                <c:pt idx="233">
                  <c:v>19.467765408022206</c:v>
                </c:pt>
                <c:pt idx="234">
                  <c:v>19.468301477393972</c:v>
                </c:pt>
                <c:pt idx="235">
                  <c:v>19.468828642919711</c:v>
                </c:pt>
                <c:pt idx="236">
                  <c:v>19.469347052119193</c:v>
                </c:pt>
                <c:pt idx="237">
                  <c:v>19.46985685008033</c:v>
                </c:pt>
                <c:pt idx="238">
                  <c:v>19.470358179498835</c:v>
                </c:pt>
                <c:pt idx="239">
                  <c:v>19.470851180717279</c:v>
                </c:pt>
                <c:pt idx="240">
                  <c:v>19.471335991763517</c:v>
                </c:pt>
                <c:pt idx="241">
                  <c:v>19.471812748388491</c:v>
                </c:pt>
                <c:pt idx="242">
                  <c:v>19.472281584103428</c:v>
                </c:pt>
                <c:pt idx="243">
                  <c:v>19.472742630216459</c:v>
                </c:pt>
                <c:pt idx="244">
                  <c:v>19.473196015868638</c:v>
                </c:pt>
                <c:pt idx="245">
                  <c:v>19.473641868069372</c:v>
                </c:pt>
                <c:pt idx="246">
                  <c:v>19.47408031173131</c:v>
                </c:pt>
                <c:pt idx="247">
                  <c:v>19.474511469704648</c:v>
                </c:pt>
                <c:pt idx="248">
                  <c:v>19.474935462810894</c:v>
                </c:pt>
                <c:pt idx="249">
                  <c:v>19.475352409876088</c:v>
                </c:pt>
                <c:pt idx="250">
                  <c:v>19.475762427763488</c:v>
                </c:pt>
                <c:pt idx="251">
                  <c:v>19.476165631405728</c:v>
                </c:pt>
                <c:pt idx="252">
                  <c:v>19.476562133836456</c:v>
                </c:pt>
                <c:pt idx="253">
                  <c:v>19.476952046221463</c:v>
                </c:pt>
                <c:pt idx="254">
                  <c:v>19.477335477889319</c:v>
                </c:pt>
                <c:pt idx="255">
                  <c:v>19.477712536361505</c:v>
                </c:pt>
                <c:pt idx="256">
                  <c:v>19.478083327382052</c:v>
                </c:pt>
                <c:pt idx="257">
                  <c:v>19.47844795494672</c:v>
                </c:pt>
                <c:pt idx="258">
                  <c:v>19.478806521331691</c:v>
                </c:pt>
                <c:pt idx="259">
                  <c:v>19.4791591271218</c:v>
                </c:pt>
                <c:pt idx="260">
                  <c:v>19.479505871238317</c:v>
                </c:pt>
                <c:pt idx="261">
                  <c:v>19.479846850966268</c:v>
                </c:pt>
                <c:pt idx="262">
                  <c:v>19.480182161981322</c:v>
                </c:pt>
                <c:pt idx="263">
                  <c:v>19.480511898376232</c:v>
                </c:pt>
                <c:pt idx="264">
                  <c:v>19.480836152686869</c:v>
                </c:pt>
                <c:pt idx="265">
                  <c:v>19.481155015917803</c:v>
                </c:pt>
                <c:pt idx="266">
                  <c:v>19.481468577567497</c:v>
                </c:pt>
                <c:pt idx="267">
                  <c:v>19.481776925653072</c:v>
                </c:pt>
                <c:pt idx="268">
                  <c:v>19.482080146734688</c:v>
                </c:pt>
                <c:pt idx="269">
                  <c:v>19.482378325939507</c:v>
                </c:pt>
                <c:pt idx="270">
                  <c:v>19.48267154698528</c:v>
                </c:pt>
                <c:pt idx="271">
                  <c:v>19.48295989220356</c:v>
                </c:pt>
                <c:pt idx="272">
                  <c:v>19.483243442562511</c:v>
                </c:pt>
                <c:pt idx="273">
                  <c:v>19.483522277689367</c:v>
                </c:pt>
                <c:pt idx="274">
                  <c:v>19.483796475892522</c:v>
                </c:pt>
                <c:pt idx="275">
                  <c:v>19.48406611418325</c:v>
                </c:pt>
                <c:pt idx="276">
                  <c:v>19.484331268297087</c:v>
                </c:pt>
                <c:pt idx="277">
                  <c:v>19.484592012714849</c:v>
                </c:pt>
                <c:pt idx="278">
                  <c:v>19.48484842068331</c:v>
                </c:pt>
                <c:pt idx="279">
                  <c:v>19.485100564235555</c:v>
                </c:pt>
                <c:pt idx="280">
                  <c:v>19.48534851421099</c:v>
                </c:pt>
                <c:pt idx="281">
                  <c:v>19.485592340275026</c:v>
                </c:pt>
                <c:pt idx="282">
                  <c:v>19.485832110938443</c:v>
                </c:pt>
                <c:pt idx="283">
                  <c:v>19.486067893576436</c:v>
                </c:pt>
                <c:pt idx="284">
                  <c:v>19.486299754447362</c:v>
                </c:pt>
                <c:pt idx="285">
                  <c:v>19.486527758711155</c:v>
                </c:pt>
                <c:pt idx="286">
                  <c:v>19.486751970447461</c:v>
                </c:pt>
                <c:pt idx="287">
                  <c:v>19.486972452673477</c:v>
                </c:pt>
                <c:pt idx="288">
                  <c:v>19.487189267361487</c:v>
                </c:pt>
                <c:pt idx="289">
                  <c:v>19.487402475456108</c:v>
                </c:pt>
                <c:pt idx="290">
                  <c:v>19.487612136891276</c:v>
                </c:pt>
                <c:pt idx="291">
                  <c:v>19.487818310606922</c:v>
                </c:pt>
                <c:pt idx="292">
                  <c:v>19.488021054565412</c:v>
                </c:pt>
                <c:pt idx="293">
                  <c:v>19.488220425767675</c:v>
                </c:pt>
                <c:pt idx="294">
                  <c:v>19.488416480269109</c:v>
                </c:pt>
                <c:pt idx="295">
                  <c:v>19.488609273195188</c:v>
                </c:pt>
                <c:pt idx="296">
                  <c:v>19.488798858756851</c:v>
                </c:pt>
                <c:pt idx="297">
                  <c:v>19.488985290265603</c:v>
                </c:pt>
                <c:pt idx="298">
                  <c:v>19.489168620148391</c:v>
                </c:pt>
                <c:pt idx="299">
                  <c:v>19.489348899962227</c:v>
                </c:pt>
                <c:pt idx="300">
                  <c:v>19.489526180408575</c:v>
                </c:pt>
                <c:pt idx="301">
                  <c:v>19.4897005113475</c:v>
                </c:pt>
                <c:pt idx="302">
                  <c:v>19.489871941811582</c:v>
                </c:pt>
                <c:pt idx="303">
                  <c:v>19.490040520019608</c:v>
                </c:pt>
                <c:pt idx="304">
                  <c:v>19.490206293390024</c:v>
                </c:pt>
                <c:pt idx="305">
                  <c:v>19.49036930855419</c:v>
                </c:pt>
                <c:pt idx="306">
                  <c:v>19.490529611369396</c:v>
                </c:pt>
                <c:pt idx="307">
                  <c:v>19.490687246931675</c:v>
                </c:pt>
                <c:pt idx="308">
                  <c:v>19.490842259588401</c:v>
                </c:pt>
                <c:pt idx="309">
                  <c:v>19.490994692950679</c:v>
                </c:pt>
                <c:pt idx="310">
                  <c:v>19.491144589905538</c:v>
                </c:pt>
                <c:pt idx="311">
                  <c:v>19.491291992627914</c:v>
                </c:pt>
                <c:pt idx="312">
                  <c:v>19.49143694259244</c:v>
                </c:pt>
                <c:pt idx="313">
                  <c:v>19.491579480585042</c:v>
                </c:pt>
                <c:pt idx="314">
                  <c:v>19.491719646714348</c:v>
                </c:pt>
                <c:pt idx="315">
                  <c:v>19.491857480422901</c:v>
                </c:pt>
                <c:pt idx="316">
                  <c:v>19.491993020498196</c:v>
                </c:pt>
                <c:pt idx="317">
                  <c:v>19.49212630508352</c:v>
                </c:pt>
                <c:pt idx="318">
                  <c:v>19.492257371688641</c:v>
                </c:pt>
                <c:pt idx="319">
                  <c:v>19.492386257200288</c:v>
                </c:pt>
                <c:pt idx="320">
                  <c:v>19.492512997892483</c:v>
                </c:pt>
                <c:pt idx="321">
                  <c:v>19.49263762943669</c:v>
                </c:pt>
                <c:pt idx="322">
                  <c:v>19.492760186911802</c:v>
                </c:pt>
                <c:pt idx="323">
                  <c:v>19.49288070481396</c:v>
                </c:pt>
                <c:pt idx="324">
                  <c:v>19.492999217066217</c:v>
                </c:pt>
                <c:pt idx="325">
                  <c:v>19.493115757028029</c:v>
                </c:pt>
                <c:pt idx="326">
                  <c:v>19.493230357504601</c:v>
                </c:pt>
                <c:pt idx="327">
                  <c:v>19.493343050756081</c:v>
                </c:pt>
                <c:pt idx="328">
                  <c:v>19.493453868506588</c:v>
                </c:pt>
                <c:pt idx="329">
                  <c:v>19.493562841953107</c:v>
                </c:pt>
                <c:pt idx="330">
                  <c:v>19.493670001774223</c:v>
                </c:pt>
                <c:pt idx="331">
                  <c:v>19.493775378138725</c:v>
                </c:pt>
                <c:pt idx="332">
                  <c:v>19.493879000714053</c:v>
                </c:pt>
                <c:pt idx="333">
                  <c:v>19.493980898674614</c:v>
                </c:pt>
                <c:pt idx="334">
                  <c:v>19.49408110070997</c:v>
                </c:pt>
                <c:pt idx="335">
                  <c:v>19.494179635032864</c:v>
                </c:pt>
                <c:pt idx="336">
                  <c:v>19.494276529387143</c:v>
                </c:pt>
                <c:pt idx="337">
                  <c:v>19.49437181105553</c:v>
                </c:pt>
                <c:pt idx="338">
                  <c:v>19.494465506867275</c:v>
                </c:pt>
                <c:pt idx="339">
                  <c:v>19.494557643205685</c:v>
                </c:pt>
                <c:pt idx="340">
                  <c:v>19.494648246015512</c:v>
                </c:pt>
                <c:pt idx="341">
                  <c:v>19.494737340810239</c:v>
                </c:pt>
                <c:pt idx="342">
                  <c:v>19.494824952679235</c:v>
                </c:pt>
                <c:pt idx="343">
                  <c:v>19.49491110629479</c:v>
                </c:pt>
                <c:pt idx="344">
                  <c:v>19.494995825919041</c:v>
                </c:pt>
                <c:pt idx="345">
                  <c:v>19.495079135410776</c:v>
                </c:pt>
                <c:pt idx="346">
                  <c:v>19.495161058232132</c:v>
                </c:pt>
                <c:pt idx="347">
                  <c:v>19.495241617455175</c:v>
                </c:pt>
                <c:pt idx="348">
                  <c:v>19.495320835768386</c:v>
                </c:pt>
                <c:pt idx="349">
                  <c:v>19.495398735483011</c:v>
                </c:pt>
                <c:pt idx="350">
                  <c:v>19.495475338539336</c:v>
                </c:pt>
                <c:pt idx="351">
                  <c:v>19.495550666512848</c:v>
                </c:pt>
                <c:pt idx="352">
                  <c:v>19.495624740620283</c:v>
                </c:pt>
                <c:pt idx="353">
                  <c:v>19.495697581725587</c:v>
                </c:pt>
                <c:pt idx="354">
                  <c:v>19.49576921034577</c:v>
                </c:pt>
                <c:pt idx="355">
                  <c:v>19.49583964665668</c:v>
                </c:pt>
                <c:pt idx="356">
                  <c:v>19.495908910498656</c:v>
                </c:pt>
                <c:pt idx="357">
                  <c:v>19.4959770213821</c:v>
                </c:pt>
                <c:pt idx="358">
                  <c:v>19.496043998492961</c:v>
                </c:pt>
                <c:pt idx="359">
                  <c:v>19.496109860698123</c:v>
                </c:pt>
                <c:pt idx="360">
                  <c:v>19.496174626550708</c:v>
                </c:pt>
                <c:pt idx="361">
                  <c:v>19.49623831429528</c:v>
                </c:pt>
                <c:pt idx="362">
                  <c:v>19.49630094187297</c:v>
                </c:pt>
                <c:pt idx="363">
                  <c:v>19.496362526926529</c:v>
                </c:pt>
                <c:pt idx="364">
                  <c:v>19.496423086805269</c:v>
                </c:pt>
                <c:pt idx="365">
                  <c:v>19.496482638569951</c:v>
                </c:pt>
                <c:pt idx="366">
                  <c:v>19.496541198997569</c:v>
                </c:pt>
                <c:pt idx="367">
                  <c:v>19.49659878458607</c:v>
                </c:pt>
                <c:pt idx="368">
                  <c:v>19.496655411558987</c:v>
                </c:pt>
                <c:pt idx="369">
                  <c:v>19.496711095870001</c:v>
                </c:pt>
                <c:pt idx="370">
                  <c:v>19.496765853207425</c:v>
                </c:pt>
                <c:pt idx="371">
                  <c:v>19.49681969899861</c:v>
                </c:pt>
                <c:pt idx="372">
                  <c:v>19.496872648414286</c:v>
                </c:pt>
                <c:pt idx="373">
                  <c:v>19.496924716372824</c:v>
                </c:pt>
                <c:pt idx="374">
                  <c:v>19.496975917544429</c:v>
                </c:pt>
                <c:pt idx="375">
                  <c:v>19.497026266355263</c:v>
                </c:pt>
                <c:pt idx="376">
                  <c:v>19.497075776991508</c:v>
                </c:pt>
                <c:pt idx="377">
                  <c:v>19.497124463403345</c:v>
                </c:pt>
                <c:pt idx="378">
                  <c:v>19.497172339308882</c:v>
                </c:pt>
                <c:pt idx="379">
                  <c:v>19.497219418198011</c:v>
                </c:pt>
                <c:pt idx="380">
                  <c:v>19.497265713336201</c:v>
                </c:pt>
                <c:pt idx="381">
                  <c:v>19.497311237768226</c:v>
                </c:pt>
                <c:pt idx="382">
                  <c:v>19.497356004321833</c:v>
                </c:pt>
                <c:pt idx="383">
                  <c:v>19.497400025611359</c:v>
                </c:pt>
                <c:pt idx="384">
                  <c:v>19.497443314041263</c:v>
                </c:pt>
                <c:pt idx="385">
                  <c:v>19.497485881809624</c:v>
                </c:pt>
                <c:pt idx="386">
                  <c:v>19.497527740911579</c:v>
                </c:pt>
                <c:pt idx="387">
                  <c:v>19.497568903142682</c:v>
                </c:pt>
                <c:pt idx="388">
                  <c:v>19.497609380102229</c:v>
                </c:pt>
                <c:pt idx="389">
                  <c:v>19.497649183196522</c:v>
                </c:pt>
                <c:pt idx="390">
                  <c:v>19.49768832364208</c:v>
                </c:pt>
                <c:pt idx="391">
                  <c:v>19.497726812468787</c:v>
                </c:pt>
                <c:pt idx="392">
                  <c:v>19.497764660523</c:v>
                </c:pt>
                <c:pt idx="393">
                  <c:v>19.4978018784706</c:v>
                </c:pt>
                <c:pt idx="394">
                  <c:v>19.497838476799991</c:v>
                </c:pt>
                <c:pt idx="395">
                  <c:v>19.49787446582506</c:v>
                </c:pt>
                <c:pt idx="396">
                  <c:v>19.497909855688061</c:v>
                </c:pt>
                <c:pt idx="397">
                  <c:v>19.497944656362488</c:v>
                </c:pt>
                <c:pt idx="398">
                  <c:v>19.497978877655868</c:v>
                </c:pt>
                <c:pt idx="399">
                  <c:v>19.498012529212527</c:v>
                </c:pt>
                <c:pt idx="400">
                  <c:v>19.498045620516308</c:v>
                </c:pt>
                <c:pt idx="401">
                  <c:v>19.498078160893225</c:v>
                </c:pt>
                <c:pt idx="402">
                  <c:v>19.498110159514109</c:v>
                </c:pt>
                <c:pt idx="403">
                  <c:v>19.498141625397167</c:v>
                </c:pt>
                <c:pt idx="404">
                  <c:v>19.498172567410538</c:v>
                </c:pt>
                <c:pt idx="405">
                  <c:v>19.498202994274781</c:v>
                </c:pt>
                <c:pt idx="406">
                  <c:v>19.498232914565328</c:v>
                </c:pt>
                <c:pt idx="407">
                  <c:v>19.498262336714898</c:v>
                </c:pt>
                <c:pt idx="408">
                  <c:v>19.49829126901588</c:v>
                </c:pt>
                <c:pt idx="409">
                  <c:v>19.49831971962265</c:v>
                </c:pt>
                <c:pt idx="410">
                  <c:v>19.498347696553886</c:v>
                </c:pt>
                <c:pt idx="411">
                  <c:v>19.49837520769481</c:v>
                </c:pt>
                <c:pt idx="412">
                  <c:v>19.498402260799413</c:v>
                </c:pt>
                <c:pt idx="413">
                  <c:v>19.498428863492641</c:v>
                </c:pt>
                <c:pt idx="414">
                  <c:v>19.498455023272538</c:v>
                </c:pt>
                <c:pt idx="415">
                  <c:v>19.498480747512357</c:v>
                </c:pt>
                <c:pt idx="416">
                  <c:v>19.49850604346264</c:v>
                </c:pt>
                <c:pt idx="417">
                  <c:v>19.498530918253252</c:v>
                </c:pt>
                <c:pt idx="418">
                  <c:v>19.498555378895393</c:v>
                </c:pt>
                <c:pt idx="419">
                  <c:v>19.498579432283574</c:v>
                </c:pt>
                <c:pt idx="420">
                  <c:v>19.498603085197555</c:v>
                </c:pt>
                <c:pt idx="421">
                  <c:v>19.498626344304256</c:v>
                </c:pt>
                <c:pt idx="422">
                  <c:v>19.498649216159627</c:v>
                </c:pt>
                <c:pt idx="423">
                  <c:v>19.498671707210512</c:v>
                </c:pt>
                <c:pt idx="424">
                  <c:v>19.49869382379644</c:v>
                </c:pt>
                <c:pt idx="425">
                  <c:v>19.498715572151433</c:v>
                </c:pt>
                <c:pt idx="426">
                  <c:v>19.498736958405747</c:v>
                </c:pt>
                <c:pt idx="427">
                  <c:v>19.498757988587602</c:v>
                </c:pt>
                <c:pt idx="428">
                  <c:v>19.498778668624883</c:v>
                </c:pt>
                <c:pt idx="429">
                  <c:v>19.498799004346804</c:v>
                </c:pt>
                <c:pt idx="430">
                  <c:v>19.498819001485554</c:v>
                </c:pt>
                <c:pt idx="431">
                  <c:v>19.498838665677908</c:v>
                </c:pt>
                <c:pt idx="432">
                  <c:v>19.498858002466822</c:v>
                </c:pt>
                <c:pt idx="433">
                  <c:v>19.498877017302984</c:v>
                </c:pt>
                <c:pt idx="434">
                  <c:v>19.498895715546354</c:v>
                </c:pt>
                <c:pt idx="435">
                  <c:v>19.498914102467676</c:v>
                </c:pt>
                <c:pt idx="436">
                  <c:v>19.498932183249959</c:v>
                </c:pt>
                <c:pt idx="437">
                  <c:v>19.498949962989933</c:v>
                </c:pt>
                <c:pt idx="438">
                  <c:v>19.498967446699499</c:v>
                </c:pt>
                <c:pt idx="439">
                  <c:v>19.498984639307121</c:v>
                </c:pt>
                <c:pt idx="440">
                  <c:v>19.499001545659233</c:v>
                </c:pt>
                <c:pt idx="441">
                  <c:v>19.499018170521591</c:v>
                </c:pt>
                <c:pt idx="442">
                  <c:v>19.499034518580622</c:v>
                </c:pt>
                <c:pt idx="443">
                  <c:v>19.499050594444739</c:v>
                </c:pt>
                <c:pt idx="444">
                  <c:v>19.499066402645649</c:v>
                </c:pt>
                <c:pt idx="445">
                  <c:v>19.499081947639613</c:v>
                </c:pt>
                <c:pt idx="446">
                  <c:v>19.499097233808723</c:v>
                </c:pt>
                <c:pt idx="447">
                  <c:v>19.499112265462117</c:v>
                </c:pt>
                <c:pt idx="448">
                  <c:v>19.499127046837202</c:v>
                </c:pt>
                <c:pt idx="449">
                  <c:v>19.499141582100847</c:v>
                </c:pt>
                <c:pt idx="450">
                  <c:v>19.49915587535056</c:v>
                </c:pt>
                <c:pt idx="451">
                  <c:v>19.499169930615633</c:v>
                </c:pt>
                <c:pt idx="452">
                  <c:v>19.499183751858286</c:v>
                </c:pt>
                <c:pt idx="453">
                  <c:v>19.499197342974782</c:v>
                </c:pt>
                <c:pt idx="454">
                  <c:v>19.499210707796518</c:v>
                </c:pt>
                <c:pt idx="455">
                  <c:v>19.499223850091116</c:v>
                </c:pt>
                <c:pt idx="456">
                  <c:v>19.499236773563471</c:v>
                </c:pt>
                <c:pt idx="457">
                  <c:v>19.499249481856808</c:v>
                </c:pt>
                <c:pt idx="458">
                  <c:v>19.499261978553701</c:v>
                </c:pt>
                <c:pt idx="459">
                  <c:v>19.499274267177078</c:v>
                </c:pt>
                <c:pt idx="460">
                  <c:v>19.49928635119123</c:v>
                </c:pt>
                <c:pt idx="461">
                  <c:v>19.499298234002765</c:v>
                </c:pt>
                <c:pt idx="462">
                  <c:v>19.49930991896159</c:v>
                </c:pt>
                <c:pt idx="463">
                  <c:v>19.499321409361833</c:v>
                </c:pt>
                <c:pt idx="464">
                  <c:v>19.499332708442793</c:v>
                </c:pt>
                <c:pt idx="465">
                  <c:v>19.499343819389836</c:v>
                </c:pt>
                <c:pt idx="466">
                  <c:v>19.499354745335303</c:v>
                </c:pt>
                <c:pt idx="467">
                  <c:v>19.499365489359384</c:v>
                </c:pt>
                <c:pt idx="468">
                  <c:v>19.499376054490991</c:v>
                </c:pt>
                <c:pt idx="469">
                  <c:v>19.499386443708616</c:v>
                </c:pt>
                <c:pt idx="470">
                  <c:v>19.499396659941159</c:v>
                </c:pt>
                <c:pt idx="471">
                  <c:v>19.499406706068761</c:v>
                </c:pt>
                <c:pt idx="472">
                  <c:v>19.499416584923615</c:v>
                </c:pt>
                <c:pt idx="473">
                  <c:v>19.499426299290764</c:v>
                </c:pt>
                <c:pt idx="474">
                  <c:v>19.499435851908885</c:v>
                </c:pt>
                <c:pt idx="475">
                  <c:v>19.499445245471062</c:v>
                </c:pt>
                <c:pt idx="476">
                  <c:v>19.499454482625538</c:v>
                </c:pt>
                <c:pt idx="477">
                  <c:v>19.499463565976473</c:v>
                </c:pt>
                <c:pt idx="478">
                  <c:v>19.499472498084671</c:v>
                </c:pt>
                <c:pt idx="479">
                  <c:v>19.499481281468299</c:v>
                </c:pt>
                <c:pt idx="480">
                  <c:v>19.499489918603604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6E-41BD-8E7C-77F5FBEE3D00}"/>
            </c:ext>
          </c:extLst>
        </c:ser>
        <c:ser>
          <c:idx val="1"/>
          <c:order val="1"/>
          <c:tx>
            <c:strRef>
              <c:f>'25W for Bottom'!$X$10:$X$12</c:f>
              <c:strCache>
                <c:ptCount val="3"/>
                <c:pt idx="0">
                  <c:v>Inner Surface Temperature</c:v>
                </c:pt>
                <c:pt idx="1">
                  <c:v>Tis</c:v>
                </c:pt>
                <c:pt idx="2">
                  <c:v>[℃]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'25W for Bottom'!$F$13:$F$493</c:f>
              <c:numCache>
                <c:formatCode>0.0_ </c:formatCode>
                <c:ptCount val="481"/>
                <c:pt idx="0" formatCode="General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</c:numCache>
            </c:numRef>
          </c:cat>
          <c:val>
            <c:numRef>
              <c:f>'25W for Bottom'!$X$13:$X$493</c:f>
              <c:numCache>
                <c:formatCode>0.000_ </c:formatCode>
                <c:ptCount val="481"/>
                <c:pt idx="0">
                  <c:v>18</c:v>
                </c:pt>
                <c:pt idx="1">
                  <c:v>18.029471951605586</c:v>
                </c:pt>
                <c:pt idx="2">
                  <c:v>18.059066027702048</c:v>
                </c:pt>
                <c:pt idx="3">
                  <c:v>18.088528833441483</c:v>
                </c:pt>
                <c:pt idx="4">
                  <c:v>18.117785424451192</c:v>
                </c:pt>
                <c:pt idx="5">
                  <c:v>18.146795793613553</c:v>
                </c:pt>
                <c:pt idx="6">
                  <c:v>18.175534782757776</c:v>
                </c:pt>
                <c:pt idx="7">
                  <c:v>18.203985243805576</c:v>
                </c:pt>
                <c:pt idx="8">
                  <c:v>18.232134959200152</c:v>
                </c:pt>
                <c:pt idx="9">
                  <c:v>18.259975015998769</c:v>
                </c:pt>
                <c:pt idx="10">
                  <c:v>18.287498852085996</c:v>
                </c:pt>
                <c:pt idx="11">
                  <c:v>18.314701652691454</c:v>
                </c:pt>
                <c:pt idx="12">
                  <c:v>18.341579946056335</c:v>
                </c:pt>
                <c:pt idx="13">
                  <c:v>18.368131320078636</c:v>
                </c:pt>
                <c:pt idx="14">
                  <c:v>18.394354216410036</c:v>
                </c:pt>
                <c:pt idx="15">
                  <c:v>18.420247776298897</c:v>
                </c:pt>
                <c:pt idx="16">
                  <c:v>18.44581172225142</c:v>
                </c:pt>
                <c:pt idx="17">
                  <c:v>18.471046265239032</c:v>
                </c:pt>
                <c:pt idx="18">
                  <c:v>18.495952030598403</c:v>
                </c:pt>
                <c:pt idx="19">
                  <c:v>18.52052999791638</c:v>
                </c:pt>
                <c:pt idx="20">
                  <c:v>18.54478145158329</c:v>
                </c:pt>
                <c:pt idx="21">
                  <c:v>18.568707939625526</c:v>
                </c:pt>
                <c:pt idx="22">
                  <c:v>18.592311239061829</c:v>
                </c:pt>
                <c:pt idx="23">
                  <c:v>18.615593326471416</c:v>
                </c:pt>
                <c:pt idx="24">
                  <c:v>18.638556352776806</c:v>
                </c:pt>
                <c:pt idx="25">
                  <c:v>18.661202621473574</c:v>
                </c:pt>
                <c:pt idx="26">
                  <c:v>18.683534569707952</c:v>
                </c:pt>
                <c:pt idx="27">
                  <c:v>18.705554751728602</c:v>
                </c:pt>
                <c:pt idx="28">
                  <c:v>18.727265824335209</c:v>
                </c:pt>
                <c:pt idx="29">
                  <c:v>18.748670534019197</c:v>
                </c:pt>
                <c:pt idx="30">
                  <c:v>18.769771705548699</c:v>
                </c:pt>
                <c:pt idx="31">
                  <c:v>18.790572231794727</c:v>
                </c:pt>
                <c:pt idx="32">
                  <c:v>18.811075064630064</c:v>
                </c:pt>
                <c:pt idx="33">
                  <c:v>18.831283206761203</c:v>
                </c:pt>
                <c:pt idx="34">
                  <c:v>18.851199704375311</c:v>
                </c:pt>
                <c:pt idx="35">
                  <c:v>18.870827640503602</c:v>
                </c:pt>
                <c:pt idx="36">
                  <c:v>18.890170129016443</c:v>
                </c:pt>
                <c:pt idx="37">
                  <c:v>18.909230309178248</c:v>
                </c:pt>
                <c:pt idx="38">
                  <c:v>18.928011340700671</c:v>
                </c:pt>
                <c:pt idx="39">
                  <c:v>18.946516399240458</c:v>
                </c:pt>
                <c:pt idx="40">
                  <c:v>18.964748672295862</c:v>
                </c:pt>
                <c:pt idx="41">
                  <c:v>18.982711355461223</c:v>
                </c:pt>
                <c:pt idx="42">
                  <c:v>19.000407649004735</c:v>
                </c:pt>
                <c:pt idx="43">
                  <c:v>19.017840754738181</c:v>
                </c:pt>
                <c:pt idx="44">
                  <c:v>19.035013873151495</c:v>
                </c:pt>
                <c:pt idx="45">
                  <c:v>19.051930200788036</c:v>
                </c:pt>
                <c:pt idx="46">
                  <c:v>19.068592927839145</c:v>
                </c:pt>
                <c:pt idx="47">
                  <c:v>19.085005235938858</c:v>
                </c:pt>
                <c:pt idx="48">
                  <c:v>19.101170296141731</c:v>
                </c:pt>
                <c:pt idx="49">
                  <c:v>19.117091267068634</c:v>
                </c:pt>
                <c:pt idx="50">
                  <c:v>19.132771293206559</c:v>
                </c:pt>
                <c:pt idx="51">
                  <c:v>19.148213503350345</c:v>
                </c:pt>
                <c:pt idx="52">
                  <c:v>19.163421009174868</c:v>
                </c:pt>
                <c:pt idx="53">
                  <c:v>19.178396903927826</c:v>
                </c:pt>
                <c:pt idx="54">
                  <c:v>19.193144261233741</c:v>
                </c:pt>
                <c:pt idx="55">
                  <c:v>19.20766613400102</c:v>
                </c:pt>
                <c:pt idx="56">
                  <c:v>19.221965553424315</c:v>
                </c:pt>
                <c:pt idx="57">
                  <c:v>19.236045528075191</c:v>
                </c:pt>
                <c:pt idx="58">
                  <c:v>19.24990904307494</c:v>
                </c:pt>
                <c:pt idx="59">
                  <c:v>19.263559059343592</c:v>
                </c:pt>
                <c:pt idx="60">
                  <c:v>19.276998512919576</c:v>
                </c:pt>
                <c:pt idx="61">
                  <c:v>19.290230314345578</c:v>
                </c:pt>
                <c:pt idx="62">
                  <c:v>19.303257348115462</c:v>
                </c:pt>
                <c:pt idx="63">
                  <c:v>19.316082472178625</c:v>
                </c:pt>
                <c:pt idx="64">
                  <c:v>19.328708517497425</c:v>
                </c:pt>
                <c:pt idx="65">
                  <c:v>19.341138287654459</c:v>
                </c:pt>
                <c:pt idx="66">
                  <c:v>19.35337455850625</c:v>
                </c:pt>
                <c:pt idx="67">
                  <c:v>19.365420077880085</c:v>
                </c:pt>
                <c:pt idx="68">
                  <c:v>19.377277565311516</c:v>
                </c:pt>
                <c:pt idx="69">
                  <c:v>19.388949711819432</c:v>
                </c:pt>
                <c:pt idx="70">
                  <c:v>19.400439179716557</c:v>
                </c:pt>
                <c:pt idx="71">
                  <c:v>19.411748602452992</c:v>
                </c:pt>
                <c:pt idx="72">
                  <c:v>19.422880584490414</c:v>
                </c:pt>
                <c:pt idx="73">
                  <c:v>19.433837701205299</c:v>
                </c:pt>
                <c:pt idx="74">
                  <c:v>19.444622498818923</c:v>
                </c:pt>
                <c:pt idx="75">
                  <c:v>19.455237494352708</c:v>
                </c:pt>
                <c:pt idx="76">
                  <c:v>19.465685175607046</c:v>
                </c:pt>
                <c:pt idx="77">
                  <c:v>19.475968001161966</c:v>
                </c:pt>
                <c:pt idx="78">
                  <c:v>19.486088400398685</c:v>
                </c:pt>
                <c:pt idx="79">
                  <c:v>19.4960487735401</c:v>
                </c:pt>
                <c:pt idx="80">
                  <c:v>19.505851491709237</c:v>
                </c:pt>
                <c:pt idx="81">
                  <c:v>19.515498897004534</c:v>
                </c:pt>
                <c:pt idx="82">
                  <c:v>19.524993302590655</c:v>
                </c:pt>
                <c:pt idx="83">
                  <c:v>19.534336992803848</c:v>
                </c:pt>
                <c:pt idx="84">
                  <c:v>19.543532223270887</c:v>
                </c:pt>
                <c:pt idx="85">
                  <c:v>19.552581221040676</c:v>
                </c:pt>
                <c:pt idx="86">
                  <c:v>19.561486184727517</c:v>
                </c:pt>
                <c:pt idx="87">
                  <c:v>19.570249284665277</c:v>
                </c:pt>
                <c:pt idx="88">
                  <c:v>19.57887266307182</c:v>
                </c:pt>
                <c:pt idx="89">
                  <c:v>19.587358434222701</c:v>
                </c:pt>
                <c:pt idx="90">
                  <c:v>19.595708684633575</c:v>
                </c:pt>
                <c:pt idx="91">
                  <c:v>19.603925473250747</c:v>
                </c:pt>
                <c:pt idx="92">
                  <c:v>19.612010831649048</c:v>
                </c:pt>
                <c:pt idx="93">
                  <c:v>19.61996676423658</c:v>
                </c:pt>
                <c:pt idx="94">
                  <c:v>19.627795248465819</c:v>
                </c:pt>
                <c:pt idx="95">
                  <c:v>19.635498235050363</c:v>
                </c:pt>
                <c:pt idx="96">
                  <c:v>19.643077648187116</c:v>
                </c:pt>
                <c:pt idx="97">
                  <c:v>19.650535385783197</c:v>
                </c:pt>
                <c:pt idx="98">
                  <c:v>19.657873319687244</c:v>
                </c:pt>
                <c:pt idx="99">
                  <c:v>19.665093295924756</c:v>
                </c:pt>
                <c:pt idx="100">
                  <c:v>19.672197134936876</c:v>
                </c:pt>
                <c:pt idx="101">
                  <c:v>19.679186631822621</c:v>
                </c:pt>
                <c:pt idx="102">
                  <c:v>19.686063556583704</c:v>
                </c:pt>
                <c:pt idx="103">
                  <c:v>19.692829654372119</c:v>
                </c:pt>
                <c:pt idx="104">
                  <c:v>19.699486645739842</c:v>
                </c:pt>
                <c:pt idx="105">
                  <c:v>19.706036226890458</c:v>
                </c:pt>
                <c:pt idx="106">
                  <c:v>19.712480069932599</c:v>
                </c:pt>
                <c:pt idx="107">
                  <c:v>19.718819823134545</c:v>
                </c:pt>
                <c:pt idx="108">
                  <c:v>19.725057111180142</c:v>
                </c:pt>
                <c:pt idx="109">
                  <c:v>19.73119353542565</c:v>
                </c:pt>
                <c:pt idx="110">
                  <c:v>19.737230674157249</c:v>
                </c:pt>
                <c:pt idx="111">
                  <c:v>19.74317008284892</c:v>
                </c:pt>
                <c:pt idx="112">
                  <c:v>19.749013294420937</c:v>
                </c:pt>
                <c:pt idx="113">
                  <c:v>19.754761819498146</c:v>
                </c:pt>
                <c:pt idx="114">
                  <c:v>19.760417146668392</c:v>
                </c:pt>
                <c:pt idx="115">
                  <c:v>19.765980742740702</c:v>
                </c:pt>
                <c:pt idx="116">
                  <c:v>19.771454053002977</c:v>
                </c:pt>
                <c:pt idx="117">
                  <c:v>19.776838501479382</c:v>
                </c:pt>
                <c:pt idx="118">
                  <c:v>19.782135491186899</c:v>
                </c:pt>
                <c:pt idx="119">
                  <c:v>19.787346404391187</c:v>
                </c:pt>
                <c:pt idx="120">
                  <c:v>19.792472602861562</c:v>
                </c:pt>
                <c:pt idx="121">
                  <c:v>19.797515428124893</c:v>
                </c:pt>
                <c:pt idx="122">
                  <c:v>19.802476201718516</c:v>
                </c:pt>
                <c:pt idx="123">
                  <c:v>19.807356225441783</c:v>
                </c:pt>
                <c:pt idx="124">
                  <c:v>19.812156781606429</c:v>
                </c:pt>
                <c:pt idx="125">
                  <c:v>19.816879133285514</c:v>
                </c:pt>
                <c:pt idx="126">
                  <c:v>19.821524524560918</c:v>
                </c:pt>
                <c:pt idx="127">
                  <c:v>19.826094180769182</c:v>
                </c:pt>
                <c:pt idx="128">
                  <c:v>19.830589308745942</c:v>
                </c:pt>
                <c:pt idx="129">
                  <c:v>19.835011097068481</c:v>
                </c:pt>
                <c:pt idx="130">
                  <c:v>19.839360716296689</c:v>
                </c:pt>
                <c:pt idx="131">
                  <c:v>19.84363931921218</c:v>
                </c:pt>
                <c:pt idx="132">
                  <c:v>19.847848041055517</c:v>
                </c:pt>
                <c:pt idx="133">
                  <c:v>19.851987999761651</c:v>
                </c:pt>
                <c:pt idx="134">
                  <c:v>19.856060296193327</c:v>
                </c:pt>
                <c:pt idx="135">
                  <c:v>19.86006601437262</c:v>
                </c:pt>
                <c:pt idx="136">
                  <c:v>19.864006221710316</c:v>
                </c:pt>
                <c:pt idx="137">
                  <c:v>19.867881969233423</c:v>
                </c:pt>
                <c:pt idx="138">
                  <c:v>19.871694291810485</c:v>
                </c:pt>
                <c:pt idx="139">
                  <c:v>19.875444208374809</c:v>
                </c:pt>
                <c:pt idx="140">
                  <c:v>19.879132722145656</c:v>
                </c:pt>
                <c:pt idx="141">
                  <c:v>19.88276082084715</c:v>
                </c:pt>
                <c:pt idx="142">
                  <c:v>19.88632947692513</c:v>
                </c:pt>
                <c:pt idx="143">
                  <c:v>19.889839647761811</c:v>
                </c:pt>
                <c:pt idx="144">
                  <c:v>19.89329227588814</c:v>
                </c:pt>
                <c:pt idx="145">
                  <c:v>19.896688289194138</c:v>
                </c:pt>
                <c:pt idx="146">
                  <c:v>19.900028601136786</c:v>
                </c:pt>
                <c:pt idx="147">
                  <c:v>19.903314110945875</c:v>
                </c:pt>
                <c:pt idx="148">
                  <c:v>19.906545703827565</c:v>
                </c:pt>
                <c:pt idx="149">
                  <c:v>19.909724251165617</c:v>
                </c:pt>
                <c:pt idx="150">
                  <c:v>19.912850610720529</c:v>
                </c:pt>
                <c:pt idx="151">
                  <c:v>19.915925626826315</c:v>
                </c:pt>
                <c:pt idx="152">
                  <c:v>19.918950130585081</c:v>
                </c:pt>
                <c:pt idx="153">
                  <c:v>19.921924940059359</c:v>
                </c:pt>
                <c:pt idx="154">
                  <c:v>19.924850860462165</c:v>
                </c:pt>
                <c:pt idx="155">
                  <c:v>19.927728684344906</c:v>
                </c:pt>
                <c:pt idx="156">
                  <c:v>19.93055919178293</c:v>
                </c:pt>
                <c:pt idx="157">
                  <c:v>19.933343150558986</c:v>
                </c:pt>
                <c:pt idx="158">
                  <c:v>19.936081316344278</c:v>
                </c:pt>
                <c:pt idx="159">
                  <c:v>19.938774432877533</c:v>
                </c:pt>
                <c:pt idx="160">
                  <c:v>19.941423232141712</c:v>
                </c:pt>
                <c:pt idx="161">
                  <c:v>19.944028434538527</c:v>
                </c:pt>
                <c:pt idx="162">
                  <c:v>19.946590749060881</c:v>
                </c:pt>
                <c:pt idx="163">
                  <c:v>19.949110873462999</c:v>
                </c:pt>
                <c:pt idx="164">
                  <c:v>19.95158949442855</c:v>
                </c:pt>
                <c:pt idx="165">
                  <c:v>19.954027287736455</c:v>
                </c:pt>
                <c:pt idx="166">
                  <c:v>19.956424918424677</c:v>
                </c:pt>
                <c:pt idx="167">
                  <c:v>19.958783040951904</c:v>
                </c:pt>
                <c:pt idx="168">
                  <c:v>19.96110229935698</c:v>
                </c:pt>
                <c:pt idx="169">
                  <c:v>19.96338332741648</c:v>
                </c:pt>
                <c:pt idx="170">
                  <c:v>19.965626748799902</c:v>
                </c:pt>
                <c:pt idx="171">
                  <c:v>19.967833177223159</c:v>
                </c:pt>
                <c:pt idx="172">
                  <c:v>19.970003216599665</c:v>
                </c:pt>
                <c:pt idx="173">
                  <c:v>19.972137461189678</c:v>
                </c:pt>
                <c:pt idx="174">
                  <c:v>19.974236495747469</c:v>
                </c:pt>
                <c:pt idx="175">
                  <c:v>19.976300895666576</c:v>
                </c:pt>
                <c:pt idx="176">
                  <c:v>19.978331227123018</c:v>
                </c:pt>
                <c:pt idx="177">
                  <c:v>19.980328047216645</c:v>
                </c:pt>
                <c:pt idx="178">
                  <c:v>19.982291904110426</c:v>
                </c:pt>
                <c:pt idx="179">
                  <c:v>19.984223337167894</c:v>
                </c:pt>
                <c:pt idx="180">
                  <c:v>19.986122877088707</c:v>
                </c:pt>
                <c:pt idx="181">
                  <c:v>19.987991046042257</c:v>
                </c:pt>
                <c:pt idx="182">
                  <c:v>19.989828357799421</c:v>
                </c:pt>
                <c:pt idx="183">
                  <c:v>19.991635317862549</c:v>
                </c:pt>
                <c:pt idx="184">
                  <c:v>19.993412423593519</c:v>
                </c:pt>
                <c:pt idx="185">
                  <c:v>19.995160164340003</c:v>
                </c:pt>
                <c:pt idx="186">
                  <c:v>19.996879021560027</c:v>
                </c:pt>
                <c:pt idx="187">
                  <c:v>19.998569468944616</c:v>
                </c:pt>
                <c:pt idx="188">
                  <c:v>20.000231972538852</c:v>
                </c:pt>
                <c:pt idx="189">
                  <c:v>20.001866990861046</c:v>
                </c:pt>
                <c:pt idx="190">
                  <c:v>20.003474975020268</c:v>
                </c:pt>
                <c:pt idx="191">
                  <c:v>20.005056368832246</c:v>
                </c:pt>
                <c:pt idx="192">
                  <c:v>20.006611608933436</c:v>
                </c:pt>
                <c:pt idx="193">
                  <c:v>20.008141124893552</c:v>
                </c:pt>
                <c:pt idx="194">
                  <c:v>20.009645339326454</c:v>
                </c:pt>
                <c:pt idx="195">
                  <c:v>20.011124667999407</c:v>
                </c:pt>
                <c:pt idx="196">
                  <c:v>20.012579519940626</c:v>
                </c:pt>
                <c:pt idx="197">
                  <c:v>20.014010297545468</c:v>
                </c:pt>
                <c:pt idx="198">
                  <c:v>20.015417396680878</c:v>
                </c:pt>
                <c:pt idx="199">
                  <c:v>20.01680120678839</c:v>
                </c:pt>
                <c:pt idx="200">
                  <c:v>20.0181621109855</c:v>
                </c:pt>
                <c:pt idx="201">
                  <c:v>20.019500486165718</c:v>
                </c:pt>
                <c:pt idx="202">
                  <c:v>20.020816703096937</c:v>
                </c:pt>
                <c:pt idx="203">
                  <c:v>20.02211112651845</c:v>
                </c:pt>
                <c:pt idx="204">
                  <c:v>20.023384115236528</c:v>
                </c:pt>
                <c:pt idx="205">
                  <c:v>20.024636022218495</c:v>
                </c:pt>
                <c:pt idx="206">
                  <c:v>20.025867194685457</c:v>
                </c:pt>
                <c:pt idx="207">
                  <c:v>20.027077974203582</c:v>
                </c:pt>
                <c:pt idx="208">
                  <c:v>20.028268696774095</c:v>
                </c:pt>
                <c:pt idx="209">
                  <c:v>20.029439692921812</c:v>
                </c:pt>
                <c:pt idx="210">
                  <c:v>20.030591287782407</c:v>
                </c:pt>
                <c:pt idx="211">
                  <c:v>20.031723801188335</c:v>
                </c:pt>
                <c:pt idx="212">
                  <c:v>20.032837547753441</c:v>
                </c:pt>
                <c:pt idx="213">
                  <c:v>20.033932836956296</c:v>
                </c:pt>
                <c:pt idx="214">
                  <c:v>20.035009973222262</c:v>
                </c:pt>
                <c:pt idx="215">
                  <c:v>20.036069256004325</c:v>
                </c:pt>
                <c:pt idx="216">
                  <c:v>20.037110979862682</c:v>
                </c:pt>
                <c:pt idx="217">
                  <c:v>20.038135434543008</c:v>
                </c:pt>
                <c:pt idx="218">
                  <c:v>20.039142905053794</c:v>
                </c:pt>
                <c:pt idx="219">
                  <c:v>20.040133671742126</c:v>
                </c:pt>
                <c:pt idx="220">
                  <c:v>20.041108010368657</c:v>
                </c:pt>
                <c:pt idx="221">
                  <c:v>20.042066192181146</c:v>
                </c:pt>
                <c:pt idx="222">
                  <c:v>20.043008483987091</c:v>
                </c:pt>
                <c:pt idx="223">
                  <c:v>20.043935148224989</c:v>
                </c:pt>
                <c:pt idx="224">
                  <c:v>20.044846443034775</c:v>
                </c:pt>
                <c:pt idx="225">
                  <c:v>20.045742622326905</c:v>
                </c:pt>
                <c:pt idx="226">
                  <c:v>20.046623935850626</c:v>
                </c:pt>
                <c:pt idx="227">
                  <c:v>20.047490629260896</c:v>
                </c:pt>
                <c:pt idx="228">
                  <c:v>20.048342944184551</c:v>
                </c:pt>
                <c:pt idx="229">
                  <c:v>20.049181118285247</c:v>
                </c:pt>
                <c:pt idx="230">
                  <c:v>20.050005385327442</c:v>
                </c:pt>
                <c:pt idx="231">
                  <c:v>20.050815975239423</c:v>
                </c:pt>
                <c:pt idx="232">
                  <c:v>20.051613114175307</c:v>
                </c:pt>
                <c:pt idx="233">
                  <c:v>20.052397024576024</c:v>
                </c:pt>
                <c:pt idx="234">
                  <c:v>20.053167925229502</c:v>
                </c:pt>
                <c:pt idx="235">
                  <c:v>20.053926031329727</c:v>
                </c:pt>
                <c:pt idx="236">
                  <c:v>20.054671554534956</c:v>
                </c:pt>
                <c:pt idx="237">
                  <c:v>20.055404703025051</c:v>
                </c:pt>
                <c:pt idx="238">
                  <c:v>20.056125681557869</c:v>
                </c:pt>
                <c:pt idx="239">
                  <c:v>20.056834691524728</c:v>
                </c:pt>
                <c:pt idx="240">
                  <c:v>20.057531931005073</c:v>
                </c:pt>
                <c:pt idx="241">
                  <c:v>20.058217594820238</c:v>
                </c:pt>
                <c:pt idx="242">
                  <c:v>20.058891874586347</c:v>
                </c:pt>
                <c:pt idx="243">
                  <c:v>20.059554958766437</c:v>
                </c:pt>
                <c:pt idx="244">
                  <c:v>20.060207032721696</c:v>
                </c:pt>
                <c:pt idx="245">
                  <c:v>20.060848278761839</c:v>
                </c:pt>
                <c:pt idx="246">
                  <c:v>20.061478876194908</c:v>
                </c:pt>
                <c:pt idx="247">
                  <c:v>20.062099001375977</c:v>
                </c:pt>
                <c:pt idx="248">
                  <c:v>20.062708827755337</c:v>
                </c:pt>
                <c:pt idx="249">
                  <c:v>20.063308525925756</c:v>
                </c:pt>
                <c:pt idx="250">
                  <c:v>20.063898263669021</c:v>
                </c:pt>
                <c:pt idx="251">
                  <c:v>20.064478206001887</c:v>
                </c:pt>
                <c:pt idx="252">
                  <c:v>20.065048515221029</c:v>
                </c:pt>
                <c:pt idx="253">
                  <c:v>20.065609350947462</c:v>
                </c:pt>
                <c:pt idx="254">
                  <c:v>20.066160870170229</c:v>
                </c:pt>
                <c:pt idx="255">
                  <c:v>20.066703227289359</c:v>
                </c:pt>
                <c:pt idx="256">
                  <c:v>20.067236574158137</c:v>
                </c:pt>
                <c:pt idx="257">
                  <c:v>20.067761060124717</c:v>
                </c:pt>
                <c:pt idx="258">
                  <c:v>20.068276832073025</c:v>
                </c:pt>
                <c:pt idx="259">
                  <c:v>20.068784034463089</c:v>
                </c:pt>
                <c:pt idx="260">
                  <c:v>20.069282809370666</c:v>
                </c:pt>
                <c:pt idx="261">
                  <c:v>20.06977329652624</c:v>
                </c:pt>
                <c:pt idx="262">
                  <c:v>20.070255633353344</c:v>
                </c:pt>
                <c:pt idx="263">
                  <c:v>20.070729955006417</c:v>
                </c:pt>
                <c:pt idx="264">
                  <c:v>20.071196394407874</c:v>
                </c:pt>
                <c:pt idx="265">
                  <c:v>20.071655082284654</c:v>
                </c:pt>
                <c:pt idx="266">
                  <c:v>20.072106147204263</c:v>
                </c:pt>
                <c:pt idx="267">
                  <c:v>20.072549715610094</c:v>
                </c:pt>
                <c:pt idx="268">
                  <c:v>20.072985911856243</c:v>
                </c:pt>
                <c:pt idx="269">
                  <c:v>20.073414858241819</c:v>
                </c:pt>
                <c:pt idx="270">
                  <c:v>20.073836675044557</c:v>
                </c:pt>
                <c:pt idx="271">
                  <c:v>20.074251480554071</c:v>
                </c:pt>
                <c:pt idx="272">
                  <c:v>20.074659391104397</c:v>
                </c:pt>
                <c:pt idx="273">
                  <c:v>20.075060521106117</c:v>
                </c:pt>
                <c:pt idx="274">
                  <c:v>20.075454983077954</c:v>
                </c:pt>
                <c:pt idx="275">
                  <c:v>20.075842887677812</c:v>
                </c:pt>
                <c:pt idx="276">
                  <c:v>20.076224343733355</c:v>
                </c:pt>
                <c:pt idx="277">
                  <c:v>20.076599458272067</c:v>
                </c:pt>
                <c:pt idx="278">
                  <c:v>20.076968336550795</c:v>
                </c:pt>
                <c:pt idx="279">
                  <c:v>20.077331082084925</c:v>
                </c:pt>
                <c:pt idx="280">
                  <c:v>20.077687796676962</c:v>
                </c:pt>
                <c:pt idx="281">
                  <c:v>20.078038580444691</c:v>
                </c:pt>
                <c:pt idx="282">
                  <c:v>20.078383531848885</c:v>
                </c:pt>
                <c:pt idx="283">
                  <c:v>20.078722747720636</c:v>
                </c:pt>
                <c:pt idx="284">
                  <c:v>20.079056323288039</c:v>
                </c:pt>
                <c:pt idx="285">
                  <c:v>20.079384352202659</c:v>
                </c:pt>
                <c:pt idx="286">
                  <c:v>20.079706926565471</c:v>
                </c:pt>
                <c:pt idx="287">
                  <c:v>20.08002413695236</c:v>
                </c:pt>
                <c:pt idx="288">
                  <c:v>20.08033607243928</c:v>
                </c:pt>
                <c:pt idx="289">
                  <c:v>20.080642820626903</c:v>
                </c:pt>
                <c:pt idx="290">
                  <c:v>20.080944467664942</c:v>
                </c:pt>
                <c:pt idx="291">
                  <c:v>20.081241098276081</c:v>
                </c:pt>
                <c:pt idx="292">
                  <c:v>20.081532795779442</c:v>
                </c:pt>
                <c:pt idx="293">
                  <c:v>20.081819642113775</c:v>
                </c:pt>
                <c:pt idx="294">
                  <c:v>20.082101717860162</c:v>
                </c:pt>
                <c:pt idx="295">
                  <c:v>20.082379102264422</c:v>
                </c:pt>
                <c:pt idx="296">
                  <c:v>20.082651873259138</c:v>
                </c:pt>
                <c:pt idx="297">
                  <c:v>20.08292010748529</c:v>
                </c:pt>
                <c:pt idx="298">
                  <c:v>20.083183880313598</c:v>
                </c:pt>
                <c:pt idx="299">
                  <c:v>20.083443265865444</c:v>
                </c:pt>
                <c:pt idx="300">
                  <c:v>20.083698337033489</c:v>
                </c:pt>
                <c:pt idx="301">
                  <c:v>20.083949165501988</c:v>
                </c:pt>
                <c:pt idx="302">
                  <c:v>20.084195821766691</c:v>
                </c:pt>
                <c:pt idx="303">
                  <c:v>20.08443837515448</c:v>
                </c:pt>
                <c:pt idx="304">
                  <c:v>20.084676893842701</c:v>
                </c:pt>
                <c:pt idx="305">
                  <c:v>20.084911444878049</c:v>
                </c:pt>
                <c:pt idx="306">
                  <c:v>20.085142094195376</c:v>
                </c:pt>
                <c:pt idx="307">
                  <c:v>20.085368906635907</c:v>
                </c:pt>
                <c:pt idx="308">
                  <c:v>20.085591945965486</c:v>
                </c:pt>
                <c:pt idx="309">
                  <c:v>20.085811274892137</c:v>
                </c:pt>
                <c:pt idx="310">
                  <c:v>20.086026955083742</c:v>
                </c:pt>
                <c:pt idx="311">
                  <c:v>20.086239047185053</c:v>
                </c:pt>
                <c:pt idx="312">
                  <c:v>20.08644761083475</c:v>
                </c:pt>
                <c:pt idx="313">
                  <c:v>20.086652704681978</c:v>
                </c:pt>
                <c:pt idx="314">
                  <c:v>20.086854386402745</c:v>
                </c:pt>
                <c:pt idx="315">
                  <c:v>20.087052712716005</c:v>
                </c:pt>
                <c:pt idx="316">
                  <c:v>20.08724773939948</c:v>
                </c:pt>
                <c:pt idx="317">
                  <c:v>20.087439521305235</c:v>
                </c:pt>
                <c:pt idx="318">
                  <c:v>20.087628112375</c:v>
                </c:pt>
                <c:pt idx="319">
                  <c:v>20.087813565655154</c:v>
                </c:pt>
                <c:pt idx="320">
                  <c:v>20.087995933311667</c:v>
                </c:pt>
                <c:pt idx="321">
                  <c:v>20.088175266644541</c:v>
                </c:pt>
                <c:pt idx="322">
                  <c:v>20.088351616102262</c:v>
                </c:pt>
                <c:pt idx="323">
                  <c:v>20.088525031295735</c:v>
                </c:pt>
                <c:pt idx="324">
                  <c:v>20.088695561012315</c:v>
                </c:pt>
                <c:pt idx="325">
                  <c:v>20.088863253229324</c:v>
                </c:pt>
                <c:pt idx="326">
                  <c:v>20.089028155127505</c:v>
                </c:pt>
                <c:pt idx="327">
                  <c:v>20.089190313104197</c:v>
                </c:pt>
                <c:pt idx="328">
                  <c:v>20.089349772786314</c:v>
                </c:pt>
                <c:pt idx="329">
                  <c:v>20.089506579043103</c:v>
                </c:pt>
                <c:pt idx="330">
                  <c:v>20.089660775998684</c:v>
                </c:pt>
                <c:pt idx="331">
                  <c:v>20.089812407044413</c:v>
                </c:pt>
                <c:pt idx="332">
                  <c:v>20.089961514850991</c:v>
                </c:pt>
                <c:pt idx="333">
                  <c:v>20.090108141380401</c:v>
                </c:pt>
                <c:pt idx="334">
                  <c:v>20.090252327897669</c:v>
                </c:pt>
                <c:pt idx="335">
                  <c:v>20.090394114982406</c:v>
                </c:pt>
                <c:pt idx="336">
                  <c:v>20.090533542540157</c:v>
                </c:pt>
                <c:pt idx="337">
                  <c:v>20.090670649813585</c:v>
                </c:pt>
                <c:pt idx="338">
                  <c:v>20.090805475393445</c:v>
                </c:pt>
                <c:pt idx="339">
                  <c:v>20.090938057229369</c:v>
                </c:pt>
                <c:pt idx="340">
                  <c:v>20.091068432640565</c:v>
                </c:pt>
                <c:pt idx="341">
                  <c:v>20.091196638326156</c:v>
                </c:pt>
                <c:pt idx="342">
                  <c:v>20.091322710375564</c:v>
                </c:pt>
                <c:pt idx="343">
                  <c:v>20.091446684278559</c:v>
                </c:pt>
                <c:pt idx="344">
                  <c:v>20.091568594935193</c:v>
                </c:pt>
                <c:pt idx="345">
                  <c:v>20.091688476665638</c:v>
                </c:pt>
                <c:pt idx="346">
                  <c:v>20.091806363219746</c:v>
                </c:pt>
                <c:pt idx="347">
                  <c:v>20.09192228778651</c:v>
                </c:pt>
                <c:pt idx="348">
                  <c:v>20.09203628300342</c:v>
                </c:pt>
                <c:pt idx="349">
                  <c:v>20.092148380965533</c:v>
                </c:pt>
                <c:pt idx="350">
                  <c:v>20.09225861323452</c:v>
                </c:pt>
                <c:pt idx="351">
                  <c:v>20.092367010847511</c:v>
                </c:pt>
                <c:pt idx="352">
                  <c:v>20.092473604325782</c:v>
                </c:pt>
                <c:pt idx="353">
                  <c:v>20.092578423683328</c:v>
                </c:pt>
                <c:pt idx="354">
                  <c:v>20.092681498435219</c:v>
                </c:pt>
                <c:pt idx="355">
                  <c:v>20.092782857605997</c:v>
                </c:pt>
                <c:pt idx="356">
                  <c:v>20.092882529737707</c:v>
                </c:pt>
                <c:pt idx="357">
                  <c:v>20.092980542897962</c:v>
                </c:pt>
                <c:pt idx="358">
                  <c:v>20.093076924687772</c:v>
                </c:pt>
                <c:pt idx="359">
                  <c:v>20.093171702249339</c:v>
                </c:pt>
                <c:pt idx="360">
                  <c:v>20.093264902273635</c:v>
                </c:pt>
                <c:pt idx="361">
                  <c:v>20.093356551007894</c:v>
                </c:pt>
                <c:pt idx="362">
                  <c:v>20.093446674263003</c:v>
                </c:pt>
                <c:pt idx="363">
                  <c:v>20.093535297420711</c:v>
                </c:pt>
                <c:pt idx="364">
                  <c:v>20.093622445440786</c:v>
                </c:pt>
                <c:pt idx="365">
                  <c:v>20.093708142867971</c:v>
                </c:pt>
                <c:pt idx="366">
                  <c:v>20.093792413838965</c:v>
                </c:pt>
                <c:pt idx="367">
                  <c:v>20.093875282089066</c:v>
                </c:pt>
                <c:pt idx="368">
                  <c:v>20.093956770958982</c:v>
                </c:pt>
                <c:pt idx="369">
                  <c:v>20.094036903401257</c:v>
                </c:pt>
                <c:pt idx="370">
                  <c:v>20.094115701986784</c:v>
                </c:pt>
                <c:pt idx="371">
                  <c:v>20.094193188911138</c:v>
                </c:pt>
                <c:pt idx="372">
                  <c:v>20.094269386000811</c:v>
                </c:pt>
                <c:pt idx="373">
                  <c:v>20.094344314719287</c:v>
                </c:pt>
                <c:pt idx="374">
                  <c:v>20.094417996173167</c:v>
                </c:pt>
                <c:pt idx="375">
                  <c:v>20.094490451117981</c:v>
                </c:pt>
                <c:pt idx="376">
                  <c:v>20.094561699964139</c:v>
                </c:pt>
                <c:pt idx="377">
                  <c:v>20.09463176278258</c:v>
                </c:pt>
                <c:pt idx="378">
                  <c:v>20.09470065931043</c:v>
                </c:pt>
                <c:pt idx="379">
                  <c:v>20.094768408956583</c:v>
                </c:pt>
                <c:pt idx="380">
                  <c:v>20.094835030807076</c:v>
                </c:pt>
                <c:pt idx="381">
                  <c:v>20.094900543630541</c:v>
                </c:pt>
                <c:pt idx="382">
                  <c:v>20.094964965883438</c:v>
                </c:pt>
                <c:pt idx="383">
                  <c:v>20.095028315715219</c:v>
                </c:pt>
                <c:pt idx="384">
                  <c:v>20.095090610973479</c:v>
                </c:pt>
                <c:pt idx="385">
                  <c:v>20.095151869208898</c:v>
                </c:pt>
                <c:pt idx="386">
                  <c:v>20.09521210768029</c:v>
                </c:pt>
                <c:pt idx="387">
                  <c:v>20.095271343359329</c:v>
                </c:pt>
                <c:pt idx="388">
                  <c:v>20.095329592935389</c:v>
                </c:pt>
                <c:pt idx="389">
                  <c:v>20.095386872820232</c:v>
                </c:pt>
                <c:pt idx="390">
                  <c:v>20.095443199152598</c:v>
                </c:pt>
                <c:pt idx="391">
                  <c:v>20.095498587802762</c:v>
                </c:pt>
                <c:pt idx="392">
                  <c:v>20.095553054376989</c:v>
                </c:pt>
                <c:pt idx="393">
                  <c:v>20.095606614221932</c:v>
                </c:pt>
                <c:pt idx="394">
                  <c:v>20.095659282428894</c:v>
                </c:pt>
                <c:pt idx="395">
                  <c:v>20.095711073838178</c:v>
                </c:pt>
                <c:pt idx="396">
                  <c:v>20.095762003043152</c:v>
                </c:pt>
                <c:pt idx="397">
                  <c:v>20.09581208439441</c:v>
                </c:pt>
                <c:pt idx="398">
                  <c:v>20.095861332003796</c:v>
                </c:pt>
                <c:pt idx="399">
                  <c:v>20.095909759748363</c:v>
                </c:pt>
                <c:pt idx="400">
                  <c:v>20.095957381274307</c:v>
                </c:pt>
                <c:pt idx="401">
                  <c:v>20.096004210000743</c:v>
                </c:pt>
                <c:pt idx="402">
                  <c:v>20.096050259123572</c:v>
                </c:pt>
                <c:pt idx="403">
                  <c:v>20.096095541619093</c:v>
                </c:pt>
                <c:pt idx="404">
                  <c:v>20.096140070247731</c:v>
                </c:pt>
                <c:pt idx="405">
                  <c:v>20.096183857557563</c:v>
                </c:pt>
                <c:pt idx="406">
                  <c:v>20.096226915887929</c:v>
                </c:pt>
                <c:pt idx="407">
                  <c:v>20.096269257372803</c:v>
                </c:pt>
                <c:pt idx="408">
                  <c:v>20.096310893944306</c:v>
                </c:pt>
                <c:pt idx="409">
                  <c:v>20.096351837335966</c:v>
                </c:pt>
                <c:pt idx="410">
                  <c:v>20.09639209908611</c:v>
                </c:pt>
                <c:pt idx="411">
                  <c:v>20.096431690541063</c:v>
                </c:pt>
                <c:pt idx="412">
                  <c:v>20.096470622858323</c:v>
                </c:pt>
                <c:pt idx="413">
                  <c:v>20.096508907009746</c:v>
                </c:pt>
                <c:pt idx="414">
                  <c:v>20.096546553784624</c:v>
                </c:pt>
                <c:pt idx="415">
                  <c:v>20.096583573792678</c:v>
                </c:pt>
                <c:pt idx="416">
                  <c:v>20.096619977467082</c:v>
                </c:pt>
                <c:pt idx="417">
                  <c:v>20.096655775067429</c:v>
                </c:pt>
                <c:pt idx="418">
                  <c:v>20.096690976682527</c:v>
                </c:pt>
                <c:pt idx="419">
                  <c:v>20.096725592233334</c:v>
                </c:pt>
                <c:pt idx="420">
                  <c:v>20.096759631475688</c:v>
                </c:pt>
                <c:pt idx="421">
                  <c:v>20.096793104003101</c:v>
                </c:pt>
                <c:pt idx="422">
                  <c:v>20.096826019249367</c:v>
                </c:pt>
                <c:pt idx="423">
                  <c:v>20.096858386491391</c:v>
                </c:pt>
                <c:pt idx="424">
                  <c:v>20.096890214851573</c:v>
                </c:pt>
                <c:pt idx="425">
                  <c:v>20.096921513300593</c:v>
                </c:pt>
                <c:pt idx="426">
                  <c:v>20.096952290659786</c:v>
                </c:pt>
                <c:pt idx="427">
                  <c:v>20.096982555603688</c:v>
                </c:pt>
                <c:pt idx="428">
                  <c:v>20.097012316662468</c:v>
                </c:pt>
                <c:pt idx="429">
                  <c:v>20.097041582224325</c:v>
                </c:pt>
                <c:pt idx="430">
                  <c:v>20.097070360537884</c:v>
                </c:pt>
                <c:pt idx="431">
                  <c:v>20.097098659714426</c:v>
                </c:pt>
                <c:pt idx="432">
                  <c:v>20.0971264877303</c:v>
                </c:pt>
                <c:pt idx="433">
                  <c:v>20.097153852429052</c:v>
                </c:pt>
                <c:pt idx="434">
                  <c:v>20.097180761523738</c:v>
                </c:pt>
                <c:pt idx="435">
                  <c:v>20.097207222598964</c:v>
                </c:pt>
                <c:pt idx="436">
                  <c:v>20.097233243113191</c:v>
                </c:pt>
                <c:pt idx="437">
                  <c:v>20.097258830400644</c:v>
                </c:pt>
                <c:pt idx="438">
                  <c:v>20.097283991673581</c:v>
                </c:pt>
                <c:pt idx="439">
                  <c:v>20.097308734024129</c:v>
                </c:pt>
                <c:pt idx="440">
                  <c:v>20.097333064426408</c:v>
                </c:pt>
                <c:pt idx="441">
                  <c:v>20.097356989738493</c:v>
                </c:pt>
                <c:pt idx="442">
                  <c:v>20.097380516704252</c:v>
                </c:pt>
                <c:pt idx="443">
                  <c:v>20.097403651955325</c:v>
                </c:pt>
                <c:pt idx="444">
                  <c:v>20.097426402012996</c:v>
                </c:pt>
                <c:pt idx="445">
                  <c:v>20.097448773289962</c:v>
                </c:pt>
                <c:pt idx="446">
                  <c:v>20.097470772092183</c:v>
                </c:pt>
                <c:pt idx="447">
                  <c:v>20.097492404620738</c:v>
                </c:pt>
                <c:pt idx="448">
                  <c:v>20.097513676973364</c:v>
                </c:pt>
                <c:pt idx="449">
                  <c:v>20.097534595146382</c:v>
                </c:pt>
                <c:pt idx="450">
                  <c:v>20.097555165036287</c:v>
                </c:pt>
                <c:pt idx="451">
                  <c:v>20.097575392441414</c:v>
                </c:pt>
                <c:pt idx="452">
                  <c:v>20.097595283063598</c:v>
                </c:pt>
                <c:pt idx="453">
                  <c:v>20.097614842509714</c:v>
                </c:pt>
                <c:pt idx="454">
                  <c:v>20.097634076293396</c:v>
                </c:pt>
                <c:pt idx="455">
                  <c:v>20.097652989836419</c:v>
                </c:pt>
                <c:pt idx="456">
                  <c:v>20.097671588470334</c:v>
                </c:pt>
                <c:pt idx="457">
                  <c:v>20.097689877437944</c:v>
                </c:pt>
                <c:pt idx="458">
                  <c:v>20.097707861894808</c:v>
                </c:pt>
                <c:pt idx="459">
                  <c:v>20.097725546910613</c:v>
                </c:pt>
                <c:pt idx="460">
                  <c:v>20.097742937470688</c:v>
                </c:pt>
                <c:pt idx="461">
                  <c:v>20.097760038477368</c:v>
                </c:pt>
                <c:pt idx="462">
                  <c:v>20.097776854751388</c:v>
                </c:pt>
                <c:pt idx="463">
                  <c:v>20.097793391033207</c:v>
                </c:pt>
                <c:pt idx="464">
                  <c:v>20.09780965198442</c:v>
                </c:pt>
                <c:pt idx="465">
                  <c:v>20.097825642188969</c:v>
                </c:pt>
                <c:pt idx="466">
                  <c:v>20.097841366154544</c:v>
                </c:pt>
                <c:pt idx="467">
                  <c:v>20.097856828313731</c:v>
                </c:pt>
                <c:pt idx="468">
                  <c:v>20.097872033025396</c:v>
                </c:pt>
                <c:pt idx="469">
                  <c:v>20.097886984575787</c:v>
                </c:pt>
                <c:pt idx="470">
                  <c:v>20.097901687179839</c:v>
                </c:pt>
                <c:pt idx="471">
                  <c:v>20.097916144982293</c:v>
                </c:pt>
                <c:pt idx="472">
                  <c:v>20.097930362058893</c:v>
                </c:pt>
                <c:pt idx="473">
                  <c:v>20.097944342417559</c:v>
                </c:pt>
                <c:pt idx="474">
                  <c:v>20.097958089999466</c:v>
                </c:pt>
                <c:pt idx="475">
                  <c:v>20.097971608680211</c:v>
                </c:pt>
                <c:pt idx="476">
                  <c:v>20.097984902270813</c:v>
                </c:pt>
                <c:pt idx="477">
                  <c:v>20.097997974518908</c:v>
                </c:pt>
                <c:pt idx="478">
                  <c:v>20.098010829109693</c:v>
                </c:pt>
                <c:pt idx="479">
                  <c:v>20.098023469667059</c:v>
                </c:pt>
                <c:pt idx="480">
                  <c:v>20.098035899754542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6E-41BD-8E7C-77F5FBEE3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98815"/>
        <c:axId val="40795903"/>
      </c:lineChart>
      <c:catAx>
        <c:axId val="4079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795903"/>
        <c:crosses val="autoZero"/>
        <c:auto val="1"/>
        <c:lblAlgn val="ctr"/>
        <c:lblOffset val="100"/>
        <c:noMultiLvlLbl val="0"/>
      </c:catAx>
      <c:valAx>
        <c:axId val="4079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79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0" i="0" baseline="0">
                <a:effectLst/>
              </a:rPr>
              <a:t>Inner and outer surface temperature of top plate VS. Time 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'25W for Front'!$G$10:$G$12</c:f>
              <c:strCache>
                <c:ptCount val="3"/>
                <c:pt idx="0">
                  <c:v>Front plate outside surface temperature</c:v>
                </c:pt>
                <c:pt idx="1">
                  <c:v>T</c:v>
                </c:pt>
                <c:pt idx="2">
                  <c:v>[℃]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'25W for Front'!$F$13:$F$493</c:f>
              <c:numCache>
                <c:formatCode>0.0_ </c:formatCode>
                <c:ptCount val="481"/>
                <c:pt idx="0" formatCode="General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</c:numCache>
            </c:numRef>
          </c:cat>
          <c:val>
            <c:numRef>
              <c:f>'25W for Front'!$G$13:$G$493</c:f>
              <c:numCache>
                <c:formatCode>0.00</c:formatCode>
                <c:ptCount val="481"/>
                <c:pt idx="0">
                  <c:v>18</c:v>
                </c:pt>
                <c:pt idx="1">
                  <c:v>18.100801537212625</c:v>
                </c:pt>
                <c:pt idx="2">
                  <c:v>18.198200879972575</c:v>
                </c:pt>
                <c:pt idx="3">
                  <c:v>18.292087314986698</c:v>
                </c:pt>
                <c:pt idx="4">
                  <c:v>18.382474033391905</c:v>
                </c:pt>
                <c:pt idx="5">
                  <c:v>18.46941195022649</c:v>
                </c:pt>
                <c:pt idx="6">
                  <c:v>18.552971630876215</c:v>
                </c:pt>
                <c:pt idx="7">
                  <c:v>18.633235317451344</c:v>
                </c:pt>
                <c:pt idx="8">
                  <c:v>18.71029251130205</c:v>
                </c:pt>
                <c:pt idx="9">
                  <c:v>18.784237207580663</c:v>
                </c:pt>
                <c:pt idx="10">
                  <c:v>18.855166028818893</c:v>
                </c:pt>
                <c:pt idx="11">
                  <c:v>18.923176901579581</c:v>
                </c:pt>
                <c:pt idx="12">
                  <c:v>18.988368086447096</c:v>
                </c:pt>
                <c:pt idx="13">
                  <c:v>19.050837450945899</c:v>
                </c:pt>
                <c:pt idx="14">
                  <c:v>19.110681916668732</c:v>
                </c:pt>
                <c:pt idx="15">
                  <c:v>19.16799703550187</c:v>
                </c:pt>
                <c:pt idx="16">
                  <c:v>19.222876664021236</c:v>
                </c:pt>
                <c:pt idx="17">
                  <c:v>19.275412714086258</c:v>
                </c:pt>
                <c:pt idx="18">
                  <c:v>19.325694963545953</c:v>
                </c:pt>
                <c:pt idx="19">
                  <c:v>19.373810914981</c:v>
                </c:pt>
                <c:pt idx="20">
                  <c:v>19.419845693220037</c:v>
                </c:pt>
                <c:pt idx="21">
                  <c:v>19.463881974396379</c:v>
                </c:pt>
                <c:pt idx="22">
                  <c:v>19.505999940807289</c:v>
                </c:pt>
                <c:pt idx="23">
                  <c:v>19.54627725696372</c:v>
                </c:pt>
                <c:pt idx="24">
                  <c:v>19.584789063081598</c:v>
                </c:pt>
                <c:pt idx="25">
                  <c:v>19.621607982937743</c:v>
                </c:pt>
                <c:pt idx="26">
                  <c:v>19.656804143544701</c:v>
                </c:pt>
                <c:pt idx="27">
                  <c:v>19.690445204523709</c:v>
                </c:pt>
                <c:pt idx="28">
                  <c:v>19.722596395398948</c:v>
                </c:pt>
                <c:pt idx="29">
                  <c:v>19.753320559317377</c:v>
                </c:pt>
                <c:pt idx="30">
                  <c:v>19.782678201930327</c:v>
                </c:pt>
                <c:pt idx="31">
                  <c:v>19.810727544365864</c:v>
                </c:pt>
                <c:pt idx="32">
                  <c:v>19.837524579382205</c:v>
                </c:pt>
                <c:pt idx="33">
                  <c:v>19.863123129928479</c:v>
                </c:pt>
                <c:pt idx="34">
                  <c:v>19.887574909454187</c:v>
                </c:pt>
                <c:pt idx="35">
                  <c:v>19.910929583406645</c:v>
                </c:pt>
                <c:pt idx="36">
                  <c:v>19.933234831439382</c:v>
                </c:pt>
                <c:pt idx="37">
                  <c:v>19.954536409926146</c:v>
                </c:pt>
                <c:pt idx="38">
                  <c:v>19.974878214436885</c:v>
                </c:pt>
                <c:pt idx="39">
                  <c:v>19.994302341885209</c:v>
                </c:pt>
                <c:pt idx="40">
                  <c:v>20.012849152102728</c:v>
                </c:pt>
                <c:pt idx="41">
                  <c:v>20.030557328635457</c:v>
                </c:pt>
                <c:pt idx="42">
                  <c:v>20.047463938591846</c:v>
                </c:pt>
                <c:pt idx="43">
                  <c:v>20.063604491401843</c:v>
                </c:pt>
                <c:pt idx="44">
                  <c:v>20.079012996372292</c:v>
                </c:pt>
                <c:pt idx="45">
                  <c:v>20.093722018946412</c:v>
                </c:pt>
                <c:pt idx="46">
                  <c:v>20.107762735594601</c:v>
                </c:pt>
                <c:pt idx="47">
                  <c:v>20.121164987280675</c:v>
                </c:pt>
                <c:pt idx="48">
                  <c:v>20.13395733146227</c:v>
                </c:pt>
                <c:pt idx="49">
                  <c:v>20.146167092596801</c:v>
                </c:pt>
                <c:pt idx="50">
                  <c:v>20.157820411135265</c:v>
                </c:pt>
                <c:pt idx="51">
                  <c:v>20.168942290995567</c:v>
                </c:pt>
                <c:pt idx="52">
                  <c:v>20.179556645515117</c:v>
                </c:pt>
                <c:pt idx="53">
                  <c:v>20.189686341889381</c:v>
                </c:pt>
                <c:pt idx="54">
                  <c:v>20.199353244108863</c:v>
                </c:pt>
                <c:pt idx="55">
                  <c:v>20.20857825441205</c:v>
                </c:pt>
                <c:pt idx="56">
                  <c:v>20.217381353276</c:v>
                </c:pt>
                <c:pt idx="57">
                  <c:v>20.225781637969746</c:v>
                </c:pt>
                <c:pt idx="58">
                  <c:v>20.233797359698588</c:v>
                </c:pt>
                <c:pt idx="59">
                  <c:v>20.241445959369681</c:v>
                </c:pt>
                <c:pt idx="60">
                  <c:v>20.248744102011216</c:v>
                </c:pt>
                <c:pt idx="61">
                  <c:v>20.255707709879005</c:v>
                </c:pt>
                <c:pt idx="62">
                  <c:v>20.262351994285318</c:v>
                </c:pt>
                <c:pt idx="63">
                  <c:v>20.268691486185723</c:v>
                </c:pt>
                <c:pt idx="64">
                  <c:v>20.274740065560156</c:v>
                </c:pt>
                <c:pt idx="65">
                  <c:v>20.28051098962478</c:v>
                </c:pt>
                <c:pt idx="66">
                  <c:v>20.286016919911273</c:v>
                </c:pt>
                <c:pt idx="67">
                  <c:v>20.29126994825015</c:v>
                </c:pt>
                <c:pt idx="68">
                  <c:v>20.296281621694451</c:v>
                </c:pt>
                <c:pt idx="69">
                  <c:v>20.301062966419792</c:v>
                </c:pt>
                <c:pt idx="70">
                  <c:v>20.305624510636338</c:v>
                </c:pt>
                <c:pt idx="71">
                  <c:v>20.309976306547689</c:v>
                </c:pt>
                <c:pt idx="72">
                  <c:v>20.314127951391004</c:v>
                </c:pt>
                <c:pt idx="73">
                  <c:v>20.31808860759206</c:v>
                </c:pt>
                <c:pt idx="74">
                  <c:v>20.321867022068144</c:v>
                </c:pt>
                <c:pt idx="75">
                  <c:v>20.325471544710936</c:v>
                </c:pt>
                <c:pt idx="76">
                  <c:v>20.328910146080663</c:v>
                </c:pt>
                <c:pt idx="77">
                  <c:v>20.332190434342024</c:v>
                </c:pt>
                <c:pt idx="78">
                  <c:v>20.335319671471495</c:v>
                </c:pt>
                <c:pt idx="79">
                  <c:v>20.338304788764741</c:v>
                </c:pt>
                <c:pt idx="80">
                  <c:v>20.341152401672026</c:v>
                </c:pt>
                <c:pt idx="81">
                  <c:v>20.34386882398859</c:v>
                </c:pt>
                <c:pt idx="82">
                  <c:v>20.346460081426109</c:v>
                </c:pt>
                <c:pt idx="83">
                  <c:v>20.348931924590492</c:v>
                </c:pt>
                <c:pt idx="84">
                  <c:v>20.3512898413904</c:v>
                </c:pt>
                <c:pt idx="85">
                  <c:v>20.353539068900005</c:v>
                </c:pt>
                <c:pt idx="86">
                  <c:v>20.355684604698716</c:v>
                </c:pt>
                <c:pt idx="87">
                  <c:v>20.357731217709745</c:v>
                </c:pt>
                <c:pt idx="88">
                  <c:v>20.359683458558578</c:v>
                </c:pt>
                <c:pt idx="89">
                  <c:v>20.361545669471678</c:v>
                </c:pt>
                <c:pt idx="90">
                  <c:v>20.363321993734917</c:v>
                </c:pt>
                <c:pt idx="91">
                  <c:v>20.365016384730556</c:v>
                </c:pt>
                <c:pt idx="92">
                  <c:v>20.366632614570783</c:v>
                </c:pt>
                <c:pt idx="93">
                  <c:v>20.368174282345215</c:v>
                </c:pt>
                <c:pt idx="94">
                  <c:v>20.369644821999</c:v>
                </c:pt>
                <c:pt idx="95">
                  <c:v>20.371047509857519</c:v>
                </c:pt>
                <c:pt idx="96">
                  <c:v>20.372385471813082</c:v>
                </c:pt>
                <c:pt idx="97">
                  <c:v>20.373661690188325</c:v>
                </c:pt>
                <c:pt idx="98">
                  <c:v>20.374879010290449</c:v>
                </c:pt>
                <c:pt idx="99">
                  <c:v>20.376040146669904</c:v>
                </c:pt>
                <c:pt idx="100">
                  <c:v>20.377147689096439</c:v>
                </c:pt>
                <c:pt idx="101">
                  <c:v>20.378204108265052</c:v>
                </c:pt>
                <c:pt idx="102">
                  <c:v>20.37921176124372</c:v>
                </c:pt>
                <c:pt idx="103">
                  <c:v>20.380172896674381</c:v>
                </c:pt>
                <c:pt idx="104">
                  <c:v>20.381089659738091</c:v>
                </c:pt>
                <c:pt idx="105">
                  <c:v>20.381964096894858</c:v>
                </c:pt>
                <c:pt idx="106">
                  <c:v>20.382798160408203</c:v>
                </c:pt>
                <c:pt idx="107">
                  <c:v>20.383593712664013</c:v>
                </c:pt>
                <c:pt idx="108">
                  <c:v>20.38435253029294</c:v>
                </c:pt>
                <c:pt idx="109">
                  <c:v>20.385076308105099</c:v>
                </c:pt>
                <c:pt idx="110">
                  <c:v>20.385766662845494</c:v>
                </c:pt>
                <c:pt idx="111">
                  <c:v>20.386425136778257</c:v>
                </c:pt>
                <c:pt idx="112">
                  <c:v>20.387053201107339</c:v>
                </c:pt>
                <c:pt idx="113">
                  <c:v>20.387652259241069</c:v>
                </c:pt>
                <c:pt idx="114">
                  <c:v>20.388223649907601</c:v>
                </c:pt>
                <c:pt idx="115">
                  <c:v>20.388768650127982</c:v>
                </c:pt>
                <c:pt idx="116">
                  <c:v>20.389288478053285</c:v>
                </c:pt>
                <c:pt idx="117">
                  <c:v>20.38978429567193</c:v>
                </c:pt>
                <c:pt idx="118">
                  <c:v>20.39025721139312</c:v>
                </c:pt>
                <c:pt idx="119">
                  <c:v>20.390708282511955</c:v>
                </c:pt>
                <c:pt idx="120">
                  <c:v>20.391138517561643</c:v>
                </c:pt>
                <c:pt idx="121">
                  <c:v>20.391548878557888</c:v>
                </c:pt>
                <c:pt idx="122">
                  <c:v>20.391940283140396</c:v>
                </c:pt>
                <c:pt idx="123">
                  <c:v>20.392313606616149</c:v>
                </c:pt>
                <c:pt idx="124">
                  <c:v>20.392669683908949</c:v>
                </c:pt>
                <c:pt idx="125">
                  <c:v>20.393009311419465</c:v>
                </c:pt>
                <c:pt idx="126">
                  <c:v>20.393333248799902</c:v>
                </c:pt>
                <c:pt idx="127">
                  <c:v>20.393642220647152</c:v>
                </c:pt>
                <c:pt idx="128">
                  <c:v>20.393936918118175</c:v>
                </c:pt>
                <c:pt idx="129">
                  <c:v>20.394218000471152</c:v>
                </c:pt>
                <c:pt idx="130">
                  <c:v>20.394486096535775</c:v>
                </c:pt>
                <c:pt idx="131">
                  <c:v>20.394741806115984</c:v>
                </c:pt>
                <c:pt idx="132">
                  <c:v>20.394985701328149</c:v>
                </c:pt>
                <c:pt idx="133">
                  <c:v>20.395218327877743</c:v>
                </c:pt>
                <c:pt idx="134">
                  <c:v>20.395440206277236</c:v>
                </c:pt>
                <c:pt idx="135">
                  <c:v>20.395651833007982</c:v>
                </c:pt>
                <c:pt idx="136">
                  <c:v>20.395853681628605</c:v>
                </c:pt>
                <c:pt idx="137">
                  <c:v>20.396046203832373</c:v>
                </c:pt>
                <c:pt idx="138">
                  <c:v>20.396229830455873</c:v>
                </c:pt>
                <c:pt idx="139">
                  <c:v>20.396404972441253</c:v>
                </c:pt>
                <c:pt idx="140">
                  <c:v>20.396572021754128</c:v>
                </c:pt>
                <c:pt idx="141">
                  <c:v>20.396731352259213</c:v>
                </c:pt>
                <c:pt idx="142">
                  <c:v>20.396883320555602</c:v>
                </c:pt>
                <c:pt idx="143">
                  <c:v>20.397028266773571</c:v>
                </c:pt>
                <c:pt idx="144">
                  <c:v>20.397166515334643</c:v>
                </c:pt>
                <c:pt idx="145">
                  <c:v>20.397298375676634</c:v>
                </c:pt>
                <c:pt idx="146">
                  <c:v>20.397424142945269</c:v>
                </c:pt>
                <c:pt idx="147">
                  <c:v>20.397544098653913</c:v>
                </c:pt>
                <c:pt idx="148">
                  <c:v>20.397658511312887</c:v>
                </c:pt>
                <c:pt idx="149">
                  <c:v>20.397767637029755</c:v>
                </c:pt>
                <c:pt idx="150">
                  <c:v>20.397871720081941</c:v>
                </c:pt>
                <c:pt idx="151">
                  <c:v>20.397970993462916</c:v>
                </c:pt>
                <c:pt idx="152">
                  <c:v>20.398065679403217</c:v>
                </c:pt>
                <c:pt idx="153">
                  <c:v>20.398155989867405</c:v>
                </c:pt>
                <c:pt idx="154">
                  <c:v>20.398242127028102</c:v>
                </c:pt>
                <c:pt idx="155">
                  <c:v>20.398324283718178</c:v>
                </c:pt>
                <c:pt idx="156">
                  <c:v>20.398402643862049</c:v>
                </c:pt>
                <c:pt idx="157">
                  <c:v>20.398477382887073</c:v>
                </c:pt>
                <c:pt idx="158">
                  <c:v>20.398548668115975</c:v>
                </c:pt>
                <c:pt idx="159">
                  <c:v>20.398616659141155</c:v>
                </c:pt>
                <c:pt idx="160">
                  <c:v>20.398681508181713</c:v>
                </c:pt>
                <c:pt idx="161">
                  <c:v>20.398743360424007</c:v>
                </c:pt>
                <c:pt idx="162">
                  <c:v>20.398802354346479</c:v>
                </c:pt>
                <c:pt idx="163">
                  <c:v>20.398858622029493</c:v>
                </c:pt>
                <c:pt idx="164">
                  <c:v>20.398912289450866</c:v>
                </c:pt>
                <c:pt idx="165">
                  <c:v>20.398963476767754</c:v>
                </c:pt>
                <c:pt idx="166">
                  <c:v>20.399012298585539</c:v>
                </c:pt>
                <c:pt idx="167">
                  <c:v>20.399058864214265</c:v>
                </c:pt>
                <c:pt idx="168">
                  <c:v>20.399103277913273</c:v>
                </c:pt>
                <c:pt idx="169">
                  <c:v>20.399145639124523</c:v>
                </c:pt>
                <c:pt idx="170">
                  <c:v>20.399186042695135</c:v>
                </c:pt>
                <c:pt idx="171">
                  <c:v>20.399224579089658</c:v>
                </c:pt>
                <c:pt idx="172">
                  <c:v>20.399261334592552</c:v>
                </c:pt>
                <c:pt idx="173">
                  <c:v>20.399296391501288</c:v>
                </c:pt>
                <c:pt idx="174">
                  <c:v>20.399329828310556</c:v>
                </c:pt>
                <c:pt idx="175">
                  <c:v>20.39936171988796</c:v>
                </c:pt>
                <c:pt idx="176">
                  <c:v>20.399392137641581</c:v>
                </c:pt>
                <c:pt idx="177">
                  <c:v>20.399421149679824</c:v>
                </c:pt>
                <c:pt idx="178">
                  <c:v>20.399448820963872</c:v>
                </c:pt>
                <c:pt idx="179">
                  <c:v>20.399475213453094</c:v>
                </c:pt>
                <c:pt idx="180">
                  <c:v>20.399500386243741</c:v>
                </c:pt>
                <c:pt idx="181">
                  <c:v>20.399524395701235</c:v>
                </c:pt>
                <c:pt idx="182">
                  <c:v>20.399547295586348</c:v>
                </c:pt>
                <c:pt idx="183">
                  <c:v>20.399569137175543</c:v>
                </c:pt>
                <c:pt idx="184">
                  <c:v>20.399589969375775</c:v>
                </c:pt>
                <c:pt idx="185">
                  <c:v>20.399609838833964</c:v>
                </c:pt>
                <c:pt idx="186">
                  <c:v>20.399628790041437</c:v>
                </c:pt>
                <c:pt idx="187">
                  <c:v>20.399646865433517</c:v>
                </c:pt>
                <c:pt idx="188">
                  <c:v>20.399664105484543</c:v>
                </c:pt>
                <c:pt idx="189">
                  <c:v>20.399680548798464</c:v>
                </c:pt>
                <c:pt idx="190">
                  <c:v>20.399696232195275</c:v>
                </c:pt>
                <c:pt idx="191">
                  <c:v>20.399711190793457</c:v>
                </c:pt>
                <c:pt idx="192">
                  <c:v>20.399725458088586</c:v>
                </c:pt>
                <c:pt idx="193">
                  <c:v>20.399739066028346</c:v>
                </c:pt>
                <c:pt idx="194">
                  <c:v>20.399752045084036</c:v>
                </c:pt>
                <c:pt idx="195">
                  <c:v>20.399764424318803</c:v>
                </c:pt>
                <c:pt idx="196">
                  <c:v>20.399776231452716</c:v>
                </c:pt>
                <c:pt idx="197">
                  <c:v>20.399787492924819</c:v>
                </c:pt>
                <c:pt idx="198">
                  <c:v>20.399798233952342</c:v>
                </c:pt>
                <c:pt idx="199">
                  <c:v>20.399808478587147</c:v>
                </c:pt>
                <c:pt idx="200">
                  <c:v>20.399818249769584</c:v>
                </c:pt>
                <c:pt idx="201">
                  <c:v>20.39982756937987</c:v>
                </c:pt>
                <c:pt idx="202">
                  <c:v>20.399836458287055</c:v>
                </c:pt>
                <c:pt idx="203">
                  <c:v>20.399844936395766</c:v>
                </c:pt>
                <c:pt idx="204">
                  <c:v>20.39985302269077</c:v>
                </c:pt>
                <c:pt idx="205">
                  <c:v>20.399860735279482</c:v>
                </c:pt>
                <c:pt idx="206">
                  <c:v>20.399868091432506</c:v>
                </c:pt>
                <c:pt idx="207">
                  <c:v>20.399875107622311</c:v>
                </c:pt>
                <c:pt idx="208">
                  <c:v>20.399881799560113</c:v>
                </c:pt>
                <c:pt idx="209">
                  <c:v>20.399888182231056</c:v>
                </c:pt>
                <c:pt idx="210">
                  <c:v>20.39989426992776</c:v>
                </c:pt>
                <c:pt idx="211">
                  <c:v>20.399900076282325</c:v>
                </c:pt>
                <c:pt idx="212">
                  <c:v>20.399905614296863</c:v>
                </c:pt>
                <c:pt idx="213">
                  <c:v>20.399910896372599</c:v>
                </c:pt>
                <c:pt idx="214">
                  <c:v>20.399915934337656</c:v>
                </c:pt>
                <c:pt idx="215">
                  <c:v>20.399920739473526</c:v>
                </c:pt>
                <c:pt idx="216">
                  <c:v>20.399925322540334</c:v>
                </c:pt>
                <c:pt idx="217">
                  <c:v>20.399929693800939</c:v>
                </c:pt>
                <c:pt idx="218">
                  <c:v>20.399933863043906</c:v>
                </c:pt>
                <c:pt idx="219">
                  <c:v>20.399937839605432</c:v>
                </c:pt>
                <c:pt idx="220">
                  <c:v>20.399941632390242</c:v>
                </c:pt>
                <c:pt idx="221">
                  <c:v>20.399945249891541</c:v>
                </c:pt>
                <c:pt idx="222">
                  <c:v>20.399948700210025</c:v>
                </c:pt>
                <c:pt idx="223">
                  <c:v>20.399951991072012</c:v>
                </c:pt>
                <c:pt idx="224">
                  <c:v>20.399955129846763</c:v>
                </c:pt>
                <c:pt idx="225">
                  <c:v>20.399958123562968</c:v>
                </c:pt>
                <c:pt idx="226">
                  <c:v>20.39996097892449</c:v>
                </c:pt>
                <c:pt idx="227">
                  <c:v>20.399963702325373</c:v>
                </c:pt>
                <c:pt idx="228">
                  <c:v>20.399966299864165</c:v>
                </c:pt>
                <c:pt idx="229">
                  <c:v>20.399968777357568</c:v>
                </c:pt>
                <c:pt idx="230">
                  <c:v>20.399971140353475</c:v>
                </c:pt>
                <c:pt idx="231">
                  <c:v>20.39997339414338</c:v>
                </c:pt>
                <c:pt idx="232">
                  <c:v>20.399975543774236</c:v>
                </c:pt>
                <c:pt idx="233">
                  <c:v>20.399977594059742</c:v>
                </c:pt>
                <c:pt idx="234">
                  <c:v>20.399979549591144</c:v>
                </c:pt>
                <c:pt idx="235">
                  <c:v>20.399981414747504</c:v>
                </c:pt>
                <c:pt idx="236">
                  <c:v>20.399983193705499</c:v>
                </c:pt>
                <c:pt idx="237">
                  <c:v>20.399984890448788</c:v>
                </c:pt>
                <c:pt idx="238">
                  <c:v>20.399986508776927</c:v>
                </c:pt>
                <c:pt idx="239">
                  <c:v>20.399988052313866</c:v>
                </c:pt>
                <c:pt idx="240">
                  <c:v>20.399989524516087</c:v>
                </c:pt>
                <c:pt idx="241">
                  <c:v>20.399990928680328</c:v>
                </c:pt>
                <c:pt idx="242">
                  <c:v>20.39999226795096</c:v>
                </c:pt>
                <c:pt idx="243">
                  <c:v>20.39999354532705</c:v>
                </c:pt>
                <c:pt idx="244">
                  <c:v>20.399994763669053</c:v>
                </c:pt>
                <c:pt idx="245">
                  <c:v>20.399995925705234</c:v>
                </c:pt>
                <c:pt idx="246">
                  <c:v>20.399997034037771</c:v>
                </c:pt>
                <c:pt idx="247">
                  <c:v>20.399998091148582</c:v>
                </c:pt>
                <c:pt idx="248">
                  <c:v>20.399999099404884</c:v>
                </c:pt>
                <c:pt idx="249">
                  <c:v>20.400000061064489</c:v>
                </c:pt>
                <c:pt idx="250">
                  <c:v>20.400000978280868</c:v>
                </c:pt>
                <c:pt idx="251">
                  <c:v>20.40000185310797</c:v>
                </c:pt>
                <c:pt idx="252">
                  <c:v>20.400002687504813</c:v>
                </c:pt>
                <c:pt idx="253">
                  <c:v>20.400003483339891</c:v>
                </c:pt>
                <c:pt idx="254">
                  <c:v>20.40000424239534</c:v>
                </c:pt>
                <c:pt idx="255">
                  <c:v>20.400004966370936</c:v>
                </c:pt>
                <c:pt idx="256">
                  <c:v>20.400005656887892</c:v>
                </c:pt>
                <c:pt idx="257">
                  <c:v>20.400006315492504</c:v>
                </c:pt>
                <c:pt idx="258">
                  <c:v>20.400006943659609</c:v>
                </c:pt>
                <c:pt idx="259">
                  <c:v>20.400007542795876</c:v>
                </c:pt>
                <c:pt idx="260">
                  <c:v>20.400008114242972</c:v>
                </c:pt>
                <c:pt idx="261">
                  <c:v>20.400008659280555</c:v>
                </c:pt>
                <c:pt idx="262">
                  <c:v>20.400009179129139</c:v>
                </c:pt>
                <c:pt idx="263">
                  <c:v>20.400009674952841</c:v>
                </c:pt>
                <c:pt idx="264">
                  <c:v>20.400010147861973</c:v>
                </c:pt>
                <c:pt idx="265">
                  <c:v>20.400010598915536</c:v>
                </c:pt>
                <c:pt idx="266">
                  <c:v>20.400011029123586</c:v>
                </c:pt>
                <c:pt idx="267">
                  <c:v>20.400011439449504</c:v>
                </c:pt>
                <c:pt idx="268">
                  <c:v>20.400011830812144</c:v>
                </c:pt>
                <c:pt idx="269">
                  <c:v>20.400012204087894</c:v>
                </c:pt>
                <c:pt idx="270">
                  <c:v>20.400012560112646</c:v>
                </c:pt>
                <c:pt idx="271">
                  <c:v>20.400012899683656</c:v>
                </c:pt>
                <c:pt idx="272">
                  <c:v>20.400013223561338</c:v>
                </c:pt>
                <c:pt idx="273">
                  <c:v>20.400013532470958</c:v>
                </c:pt>
                <c:pt idx="274">
                  <c:v>20.400013827104267</c:v>
                </c:pt>
                <c:pt idx="275">
                  <c:v>20.400014108121052</c:v>
                </c:pt>
                <c:pt idx="276">
                  <c:v>20.400014376150597</c:v>
                </c:pt>
                <c:pt idx="277">
                  <c:v>20.400014631793113</c:v>
                </c:pt>
                <c:pt idx="278">
                  <c:v>20.400014875621068</c:v>
                </c:pt>
                <c:pt idx="279">
                  <c:v>20.400015108180472</c:v>
                </c:pt>
                <c:pt idx="280">
                  <c:v>20.400015329992105</c:v>
                </c:pt>
                <c:pt idx="281">
                  <c:v>20.400015541552673</c:v>
                </c:pt>
                <c:pt idx="282">
                  <c:v>20.400015743335935</c:v>
                </c:pt>
                <c:pt idx="283">
                  <c:v>20.40001593579375</c:v>
                </c:pt>
                <c:pt idx="284">
                  <c:v>20.400016119357094</c:v>
                </c:pt>
                <c:pt idx="285">
                  <c:v>20.400016294437027</c:v>
                </c:pt>
                <c:pt idx="286">
                  <c:v>20.400016461425611</c:v>
                </c:pt>
                <c:pt idx="287">
                  <c:v>20.400016620696789</c:v>
                </c:pt>
                <c:pt idx="288">
                  <c:v>20.40001677260722</c:v>
                </c:pt>
                <c:pt idx="289">
                  <c:v>20.400016917497084</c:v>
                </c:pt>
                <c:pt idx="290">
                  <c:v>20.400017055690839</c:v>
                </c:pt>
                <c:pt idx="291">
                  <c:v>20.400017187497944</c:v>
                </c:pt>
                <c:pt idx="292">
                  <c:v>20.40001731321356</c:v>
                </c:pt>
                <c:pt idx="293">
                  <c:v>20.40001743311921</c:v>
                </c:pt>
                <c:pt idx="294">
                  <c:v>20.400017547483397</c:v>
                </c:pt>
                <c:pt idx="295">
                  <c:v>20.400017656562223</c:v>
                </c:pt>
                <c:pt idx="296">
                  <c:v>20.400017760599955</c:v>
                </c:pt>
                <c:pt idx="297">
                  <c:v>20.400017859829564</c:v>
                </c:pt>
                <c:pt idx="298">
                  <c:v>20.400017954473256</c:v>
                </c:pt>
                <c:pt idx="299">
                  <c:v>20.400018044742975</c:v>
                </c:pt>
                <c:pt idx="300">
                  <c:v>20.400018130840863</c:v>
                </c:pt>
                <c:pt idx="301">
                  <c:v>20.400018212959722</c:v>
                </c:pt>
                <c:pt idx="302">
                  <c:v>20.400018291283445</c:v>
                </c:pt>
                <c:pt idx="303">
                  <c:v>20.400018365987421</c:v>
                </c:pt>
                <c:pt idx="304">
                  <c:v>20.400018437238941</c:v>
                </c:pt>
                <c:pt idx="305">
                  <c:v>20.400018505197558</c:v>
                </c:pt>
                <c:pt idx="306">
                  <c:v>20.400018570015455</c:v>
                </c:pt>
                <c:pt idx="307">
                  <c:v>20.400018631837781</c:v>
                </c:pt>
                <c:pt idx="308">
                  <c:v>20.40001869080298</c:v>
                </c:pt>
                <c:pt idx="309">
                  <c:v>20.400018747043092</c:v>
                </c:pt>
                <c:pt idx="310">
                  <c:v>20.400018800684055</c:v>
                </c:pt>
                <c:pt idx="311">
                  <c:v>20.400018851845992</c:v>
                </c:pt>
                <c:pt idx="312">
                  <c:v>20.40001890064347</c:v>
                </c:pt>
                <c:pt idx="313">
                  <c:v>20.400018947185764</c:v>
                </c:pt>
                <c:pt idx="314">
                  <c:v>20.400018991577099</c:v>
                </c:pt>
                <c:pt idx="315">
                  <c:v>20.40001903391688</c:v>
                </c:pt>
                <c:pt idx="316">
                  <c:v>20.400019074299919</c:v>
                </c:pt>
                <c:pt idx="317">
                  <c:v>20.400019112816651</c:v>
                </c:pt>
                <c:pt idx="318">
                  <c:v>20.400019149553323</c:v>
                </c:pt>
                <c:pt idx="319">
                  <c:v>20.400019184592203</c:v>
                </c:pt>
                <c:pt idx="320">
                  <c:v>20.400019218011757</c:v>
                </c:pt>
                <c:pt idx="321">
                  <c:v>20.400019249886817</c:v>
                </c:pt>
                <c:pt idx="322">
                  <c:v>20.400019280288767</c:v>
                </c:pt>
                <c:pt idx="323">
                  <c:v>20.400019309285685</c:v>
                </c:pt>
                <c:pt idx="324">
                  <c:v>20.400019336942506</c:v>
                </c:pt>
                <c:pt idx="325">
                  <c:v>20.400019363321164</c:v>
                </c:pt>
                <c:pt idx="326">
                  <c:v>20.400019388480725</c:v>
                </c:pt>
                <c:pt idx="327">
                  <c:v>20.400019412477533</c:v>
                </c:pt>
                <c:pt idx="328">
                  <c:v>20.400019435365323</c:v>
                </c:pt>
                <c:pt idx="329">
                  <c:v>20.400019457195352</c:v>
                </c:pt>
                <c:pt idx="330">
                  <c:v>20.400019478016503</c:v>
                </c:pt>
                <c:pt idx="331">
                  <c:v>20.400019497875402</c:v>
                </c:pt>
                <c:pt idx="332">
                  <c:v>20.400019516816517</c:v>
                </c:pt>
                <c:pt idx="333">
                  <c:v>20.400019534882261</c:v>
                </c:pt>
                <c:pt idx="334">
                  <c:v>20.400019552113097</c:v>
                </c:pt>
                <c:pt idx="335">
                  <c:v>20.400019568547606</c:v>
                </c:pt>
                <c:pt idx="336">
                  <c:v>20.400019584222591</c:v>
                </c:pt>
                <c:pt idx="337">
                  <c:v>20.400019599173152</c:v>
                </c:pt>
                <c:pt idx="338">
                  <c:v>20.400019613432772</c:v>
                </c:pt>
                <c:pt idx="339">
                  <c:v>20.40001962703338</c:v>
                </c:pt>
                <c:pt idx="340">
                  <c:v>20.400019640005436</c:v>
                </c:pt>
                <c:pt idx="341">
                  <c:v>20.400019652377985</c:v>
                </c:pt>
                <c:pt idx="342">
                  <c:v>20.400019664178735</c:v>
                </c:pt>
                <c:pt idx="343">
                  <c:v>20.400019675434113</c:v>
                </c:pt>
                <c:pt idx="344">
                  <c:v>20.400019686169319</c:v>
                </c:pt>
                <c:pt idx="345">
                  <c:v>20.400019696408396</c:v>
                </c:pt>
                <c:pt idx="346">
                  <c:v>20.400019706174273</c:v>
                </c:pt>
                <c:pt idx="347">
                  <c:v>20.400019715488817</c:v>
                </c:pt>
                <c:pt idx="348">
                  <c:v>20.400019724372886</c:v>
                </c:pt>
                <c:pt idx="349">
                  <c:v>20.400019732846378</c:v>
                </c:pt>
                <c:pt idx="350">
                  <c:v>20.400019740928265</c:v>
                </c:pt>
                <c:pt idx="351">
                  <c:v>20.400019748636648</c:v>
                </c:pt>
                <c:pt idx="352">
                  <c:v>20.400019755988787</c:v>
                </c:pt>
                <c:pt idx="353">
                  <c:v>20.400019763001144</c:v>
                </c:pt>
                <c:pt idx="354">
                  <c:v>20.400019769689425</c:v>
                </c:pt>
                <c:pt idx="355">
                  <c:v>20.400019776068604</c:v>
                </c:pt>
                <c:pt idx="356">
                  <c:v>20.40001978215297</c:v>
                </c:pt>
                <c:pt idx="357">
                  <c:v>20.400019787956143</c:v>
                </c:pt>
                <c:pt idx="358">
                  <c:v>20.400019793491126</c:v>
                </c:pt>
                <c:pt idx="359">
                  <c:v>20.400019798770305</c:v>
                </c:pt>
                <c:pt idx="360">
                  <c:v>20.400019803805506</c:v>
                </c:pt>
                <c:pt idx="361">
                  <c:v>20.400019808608004</c:v>
                </c:pt>
                <c:pt idx="362">
                  <c:v>20.400019813188553</c:v>
                </c:pt>
                <c:pt idx="363">
                  <c:v>20.400019817557414</c:v>
                </c:pt>
                <c:pt idx="364">
                  <c:v>20.400019821724367</c:v>
                </c:pt>
                <c:pt idx="365">
                  <c:v>20.400019825698742</c:v>
                </c:pt>
                <c:pt idx="366">
                  <c:v>20.400019829489441</c:v>
                </c:pt>
                <c:pt idx="367">
                  <c:v>20.400019833104952</c:v>
                </c:pt>
                <c:pt idx="368">
                  <c:v>20.400019836553373</c:v>
                </c:pt>
                <c:pt idx="369">
                  <c:v>20.400019839842422</c:v>
                </c:pt>
                <c:pt idx="370">
                  <c:v>20.400019842979468</c:v>
                </c:pt>
                <c:pt idx="371">
                  <c:v>20.400019845971535</c:v>
                </c:pt>
                <c:pt idx="372">
                  <c:v>20.400019848825323</c:v>
                </c:pt>
                <c:pt idx="373">
                  <c:v>20.400019851547224</c:v>
                </c:pt>
                <c:pt idx="374">
                  <c:v>20.400019854143331</c:v>
                </c:pt>
                <c:pt idx="375">
                  <c:v>20.400019856619458</c:v>
                </c:pt>
                <c:pt idx="376">
                  <c:v>20.40001985898115</c:v>
                </c:pt>
                <c:pt idx="377">
                  <c:v>20.400019861233698</c:v>
                </c:pt>
                <c:pt idx="378">
                  <c:v>20.400019863382141</c:v>
                </c:pt>
                <c:pt idx="379">
                  <c:v>20.400019865431297</c:v>
                </c:pt>
                <c:pt idx="380">
                  <c:v>20.400019867385748</c:v>
                </c:pt>
                <c:pt idx="381">
                  <c:v>20.400019869249874</c:v>
                </c:pt>
                <c:pt idx="382">
                  <c:v>20.400019871027851</c:v>
                </c:pt>
                <c:pt idx="383">
                  <c:v>20.400019872723657</c:v>
                </c:pt>
                <c:pt idx="384">
                  <c:v>20.400019874341091</c:v>
                </c:pt>
                <c:pt idx="385">
                  <c:v>20.400019875883775</c:v>
                </c:pt>
                <c:pt idx="386">
                  <c:v>20.400019877355163</c:v>
                </c:pt>
                <c:pt idx="387">
                  <c:v>20.400019878758552</c:v>
                </c:pt>
                <c:pt idx="388">
                  <c:v>20.400019880097084</c:v>
                </c:pt>
                <c:pt idx="389">
                  <c:v>20.400019881373755</c:v>
                </c:pt>
                <c:pt idx="390">
                  <c:v>20.400019882591423</c:v>
                </c:pt>
                <c:pt idx="391">
                  <c:v>20.400019883752815</c:v>
                </c:pt>
                <c:pt idx="392">
                  <c:v>20.400019884860534</c:v>
                </c:pt>
                <c:pt idx="393">
                  <c:v>20.400019885917061</c:v>
                </c:pt>
                <c:pt idx="394">
                  <c:v>20.40001988692476</c:v>
                </c:pt>
                <c:pt idx="395">
                  <c:v>20.400019887885886</c:v>
                </c:pt>
                <c:pt idx="396">
                  <c:v>20.400019888802596</c:v>
                </c:pt>
                <c:pt idx="397">
                  <c:v>20.40001988967694</c:v>
                </c:pt>
                <c:pt idx="398">
                  <c:v>20.400019890510876</c:v>
                </c:pt>
                <c:pt idx="399">
                  <c:v>20.400019891306272</c:v>
                </c:pt>
                <c:pt idx="400">
                  <c:v>20.400019892064908</c:v>
                </c:pt>
                <c:pt idx="401">
                  <c:v>20.400019892788482</c:v>
                </c:pt>
                <c:pt idx="402">
                  <c:v>20.400019893478618</c:v>
                </c:pt>
                <c:pt idx="403">
                  <c:v>20.400019894136857</c:v>
                </c:pt>
                <c:pt idx="404">
                  <c:v>20.400019894764675</c:v>
                </c:pt>
                <c:pt idx="405">
                  <c:v>20.400019895363478</c:v>
                </c:pt>
                <c:pt idx="406">
                  <c:v>20.400019895934609</c:v>
                </c:pt>
                <c:pt idx="407">
                  <c:v>20.400019896479343</c:v>
                </c:pt>
                <c:pt idx="408">
                  <c:v>20.400019896998902</c:v>
                </c:pt>
                <c:pt idx="409">
                  <c:v>20.400019897494452</c:v>
                </c:pt>
                <c:pt idx="410">
                  <c:v>20.400019897967098</c:v>
                </c:pt>
                <c:pt idx="411">
                  <c:v>20.400019898417902</c:v>
                </c:pt>
                <c:pt idx="412">
                  <c:v>20.400019898847873</c:v>
                </c:pt>
                <c:pt idx="413">
                  <c:v>20.400019899257973</c:v>
                </c:pt>
                <c:pt idx="414">
                  <c:v>20.40001989964912</c:v>
                </c:pt>
                <c:pt idx="415">
                  <c:v>20.40001990002219</c:v>
                </c:pt>
                <c:pt idx="416">
                  <c:v>20.40001990037802</c:v>
                </c:pt>
                <c:pt idx="417">
                  <c:v>20.400019900717403</c:v>
                </c:pt>
                <c:pt idx="418">
                  <c:v>20.400019901041102</c:v>
                </c:pt>
                <c:pt idx="419">
                  <c:v>20.40001990134984</c:v>
                </c:pt>
                <c:pt idx="420">
                  <c:v>20.40001990164431</c:v>
                </c:pt>
                <c:pt idx="421">
                  <c:v>20.40001990192517</c:v>
                </c:pt>
                <c:pt idx="422">
                  <c:v>20.400019902193051</c:v>
                </c:pt>
                <c:pt idx="423">
                  <c:v>20.400019902448552</c:v>
                </c:pt>
                <c:pt idx="424">
                  <c:v>20.400019902692247</c:v>
                </c:pt>
                <c:pt idx="425">
                  <c:v>20.400019902924676</c:v>
                </c:pt>
                <c:pt idx="426">
                  <c:v>20.400019903146365</c:v>
                </c:pt>
                <c:pt idx="427">
                  <c:v>20.400019903357808</c:v>
                </c:pt>
                <c:pt idx="428">
                  <c:v>20.400019903559478</c:v>
                </c:pt>
                <c:pt idx="429">
                  <c:v>20.400019903751829</c:v>
                </c:pt>
                <c:pt idx="430">
                  <c:v>20.400019903935291</c:v>
                </c:pt>
                <c:pt idx="431">
                  <c:v>20.400019904110273</c:v>
                </c:pt>
                <c:pt idx="432">
                  <c:v>20.400019904277169</c:v>
                </c:pt>
                <c:pt idx="433">
                  <c:v>20.400019904436352</c:v>
                </c:pt>
                <c:pt idx="434">
                  <c:v>20.400019904588177</c:v>
                </c:pt>
                <c:pt idx="435">
                  <c:v>20.400019904732986</c:v>
                </c:pt>
                <c:pt idx="436">
                  <c:v>20.400019904871105</c:v>
                </c:pt>
                <c:pt idx="437">
                  <c:v>20.400019905002839</c:v>
                </c:pt>
                <c:pt idx="438">
                  <c:v>20.400019905128485</c:v>
                </c:pt>
                <c:pt idx="439">
                  <c:v>20.400019905248325</c:v>
                </c:pt>
                <c:pt idx="440">
                  <c:v>20.400019905362626</c:v>
                </c:pt>
                <c:pt idx="441">
                  <c:v>20.400019905471645</c:v>
                </c:pt>
                <c:pt idx="442">
                  <c:v>20.400019905575626</c:v>
                </c:pt>
                <c:pt idx="443">
                  <c:v>20.4000199056748</c:v>
                </c:pt>
                <c:pt idx="444">
                  <c:v>20.400019905769391</c:v>
                </c:pt>
                <c:pt idx="445">
                  <c:v>20.400019905859608</c:v>
                </c:pt>
                <c:pt idx="446">
                  <c:v>20.400019905945658</c:v>
                </c:pt>
                <c:pt idx="447">
                  <c:v>20.400019906027733</c:v>
                </c:pt>
                <c:pt idx="448">
                  <c:v>20.400019906106014</c:v>
                </c:pt>
                <c:pt idx="449">
                  <c:v>20.400019906180678</c:v>
                </c:pt>
                <c:pt idx="450">
                  <c:v>20.400019906251888</c:v>
                </c:pt>
                <c:pt idx="451">
                  <c:v>20.400019906319809</c:v>
                </c:pt>
                <c:pt idx="452">
                  <c:v>20.400019906384589</c:v>
                </c:pt>
                <c:pt idx="453">
                  <c:v>20.400019906446378</c:v>
                </c:pt>
                <c:pt idx="454">
                  <c:v>20.40001990650531</c:v>
                </c:pt>
                <c:pt idx="455">
                  <c:v>20.400019906561521</c:v>
                </c:pt>
                <c:pt idx="456">
                  <c:v>20.400019906615132</c:v>
                </c:pt>
                <c:pt idx="457">
                  <c:v>20.400019906666266</c:v>
                </c:pt>
                <c:pt idx="458">
                  <c:v>20.400019906715038</c:v>
                </c:pt>
                <c:pt idx="459">
                  <c:v>20.400019906761553</c:v>
                </c:pt>
                <c:pt idx="460">
                  <c:v>20.40001990680592</c:v>
                </c:pt>
                <c:pt idx="461">
                  <c:v>20.400019906848236</c:v>
                </c:pt>
                <c:pt idx="462">
                  <c:v>20.400019906888598</c:v>
                </c:pt>
                <c:pt idx="463">
                  <c:v>20.400019906927092</c:v>
                </c:pt>
                <c:pt idx="464">
                  <c:v>20.400019906963809</c:v>
                </c:pt>
                <c:pt idx="465">
                  <c:v>20.400019906998828</c:v>
                </c:pt>
                <c:pt idx="466">
                  <c:v>20.400019907032231</c:v>
                </c:pt>
                <c:pt idx="467">
                  <c:v>20.400019907064088</c:v>
                </c:pt>
                <c:pt idx="468">
                  <c:v>20.400019907094475</c:v>
                </c:pt>
                <c:pt idx="469">
                  <c:v>20.400019907123454</c:v>
                </c:pt>
                <c:pt idx="470">
                  <c:v>20.400019907151094</c:v>
                </c:pt>
                <c:pt idx="471">
                  <c:v>20.400019907177459</c:v>
                </c:pt>
                <c:pt idx="472">
                  <c:v>20.400019907202605</c:v>
                </c:pt>
                <c:pt idx="473">
                  <c:v>20.400019907226589</c:v>
                </c:pt>
                <c:pt idx="474">
                  <c:v>20.400019907249465</c:v>
                </c:pt>
                <c:pt idx="475">
                  <c:v>20.400019907271282</c:v>
                </c:pt>
                <c:pt idx="476">
                  <c:v>20.400019907292094</c:v>
                </c:pt>
                <c:pt idx="477">
                  <c:v>20.40001990731194</c:v>
                </c:pt>
                <c:pt idx="478">
                  <c:v>20.400019907330869</c:v>
                </c:pt>
                <c:pt idx="479">
                  <c:v>20.400019907348923</c:v>
                </c:pt>
                <c:pt idx="480">
                  <c:v>20.400019907366147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B7-4F4C-8179-C6451E511310}"/>
            </c:ext>
          </c:extLst>
        </c:ser>
        <c:ser>
          <c:idx val="1"/>
          <c:order val="1"/>
          <c:tx>
            <c:strRef>
              <c:f>'25W for Front'!$X$10:$X$12</c:f>
              <c:strCache>
                <c:ptCount val="3"/>
                <c:pt idx="0">
                  <c:v>Inner Surface Temperature</c:v>
                </c:pt>
                <c:pt idx="1">
                  <c:v>Tis</c:v>
                </c:pt>
                <c:pt idx="2">
                  <c:v>[℃]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'25W for Front'!$F$13:$F$493</c:f>
              <c:numCache>
                <c:formatCode>0.0_ </c:formatCode>
                <c:ptCount val="481"/>
                <c:pt idx="0" formatCode="General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</c:numCache>
            </c:numRef>
          </c:cat>
          <c:val>
            <c:numRef>
              <c:f>'25W for Front'!$X$13:$X$493</c:f>
              <c:numCache>
                <c:formatCode>0.000_ </c:formatCode>
                <c:ptCount val="481"/>
                <c:pt idx="0">
                  <c:v>18</c:v>
                </c:pt>
                <c:pt idx="1">
                  <c:v>18.117699537086047</c:v>
                </c:pt>
                <c:pt idx="2">
                  <c:v>18.232546769868144</c:v>
                </c:pt>
                <c:pt idx="3">
                  <c:v>18.343815577241386</c:v>
                </c:pt>
                <c:pt idx="4">
                  <c:v>18.451331783485816</c:v>
                </c:pt>
                <c:pt idx="5">
                  <c:v>18.555048704406797</c:v>
                </c:pt>
                <c:pt idx="6">
                  <c:v>18.65497890950186</c:v>
                </c:pt>
                <c:pt idx="7">
                  <c:v>18.75116858573017</c:v>
                </c:pt>
                <c:pt idx="8">
                  <c:v>18.843684914651146</c:v>
                </c:pt>
                <c:pt idx="9">
                  <c:v>18.932608841764306</c:v>
                </c:pt>
                <c:pt idx="10">
                  <c:v>19.018030512747011</c:v>
                </c:pt>
                <c:pt idx="11">
                  <c:v>19.100046195145922</c:v>
                </c:pt>
                <c:pt idx="12">
                  <c:v>19.178756101793073</c:v>
                </c:pt>
                <c:pt idx="13">
                  <c:v>19.254262798461184</c:v>
                </c:pt>
                <c:pt idx="14">
                  <c:v>19.32667000979318</c:v>
                </c:pt>
                <c:pt idx="15">
                  <c:v>19.396081707933092</c:v>
                </c:pt>
                <c:pt idx="16">
                  <c:v>19.462601408463527</c:v>
                </c:pt>
                <c:pt idx="17">
                  <c:v>19.526331622434622</c:v>
                </c:pt>
                <c:pt idx="18">
                  <c:v>19.587373428485055</c:v>
                </c:pt>
                <c:pt idx="19">
                  <c:v>19.645826139000722</c:v>
                </c:pt>
                <c:pt idx="20">
                  <c:v>19.701787040976118</c:v>
                </c:pt>
                <c:pt idx="21">
                  <c:v>19.755351196915182</c:v>
                </c:pt>
                <c:pt idx="22">
                  <c:v>19.806611294441709</c:v>
                </c:pt>
                <c:pt idx="23">
                  <c:v>19.85565753572072</c:v>
                </c:pt>
                <c:pt idx="24">
                  <c:v>19.902577559603454</c:v>
                </c:pt>
                <c:pt idx="25">
                  <c:v>19.947456390781188</c:v>
                </c:pt>
                <c:pt idx="26">
                  <c:v>19.990376411291436</c:v>
                </c:pt>
                <c:pt idx="27">
                  <c:v>20.031417350547553</c:v>
                </c:pt>
                <c:pt idx="28">
                  <c:v>20.070656290718443</c:v>
                </c:pt>
                <c:pt idx="29">
                  <c:v>20.108167684810866</c:v>
                </c:pt>
                <c:pt idx="30">
                  <c:v>20.144023385233218</c:v>
                </c:pt>
                <c:pt idx="31">
                  <c:v>20.178292680968145</c:v>
                </c:pt>
                <c:pt idx="32">
                  <c:v>20.211042341769154</c:v>
                </c:pt>
                <c:pt idx="33">
                  <c:v>20.242336668036039</c:v>
                </c:pt>
                <c:pt idx="34">
                  <c:v>20.272237545223792</c:v>
                </c:pt>
                <c:pt idx="35">
                  <c:v>20.300804501808916</c:v>
                </c:pt>
                <c:pt idx="36">
                  <c:v>20.328094769979895</c:v>
                </c:pt>
                <c:pt idx="37">
                  <c:v>20.354163348340105</c:v>
                </c:pt>
                <c:pt idx="38">
                  <c:v>20.37906306601549</c:v>
                </c:pt>
                <c:pt idx="39">
                  <c:v>20.402844647648553</c:v>
                </c:pt>
                <c:pt idx="40">
                  <c:v>20.425556778836569</c:v>
                </c:pt>
                <c:pt idx="41">
                  <c:v>20.447246171638366</c:v>
                </c:pt>
                <c:pt idx="42">
                  <c:v>20.467957629831037</c:v>
                </c:pt>
                <c:pt idx="43">
                  <c:v>20.487734113647367</c:v>
                </c:pt>
                <c:pt idx="44">
                  <c:v>20.506616803767734</c:v>
                </c:pt>
                <c:pt idx="45">
                  <c:v>20.524645164377603</c:v>
                </c:pt>
                <c:pt idx="46">
                  <c:v>20.541857005133796</c:v>
                </c:pt>
                <c:pt idx="47">
                  <c:v>20.55828854191126</c:v>
                </c:pt>
                <c:pt idx="48">
                  <c:v>20.573974456226033</c:v>
                </c:pt>
                <c:pt idx="49">
                  <c:v>20.588947953251818</c:v>
                </c:pt>
                <c:pt idx="50">
                  <c:v>20.60324081836567</c:v>
                </c:pt>
                <c:pt idx="51">
                  <c:v>20.616883472174383</c:v>
                </c:pt>
                <c:pt idx="52">
                  <c:v>20.629905023987209</c:v>
                </c:pt>
                <c:pt idx="53">
                  <c:v>20.642333323712261</c:v>
                </c:pt>
                <c:pt idx="54">
                  <c:v>20.654195012164418</c:v>
                </c:pt>
                <c:pt idx="55">
                  <c:v>20.665515569781547</c:v>
                </c:pt>
                <c:pt idx="56">
                  <c:v>20.676319363753255</c:v>
                </c:pt>
                <c:pt idx="57">
                  <c:v>20.686629693573071</c:v>
                </c:pt>
                <c:pt idx="58">
                  <c:v>20.696468835030473</c:v>
                </c:pt>
                <c:pt idx="59">
                  <c:v>20.705858082663767</c:v>
                </c:pt>
                <c:pt idx="60">
                  <c:v>20.71481779069877</c:v>
                </c:pt>
                <c:pt idx="61">
                  <c:v>20.723367412501581</c:v>
                </c:pt>
                <c:pt idx="62">
                  <c:v>20.731525538576239</c:v>
                </c:pt>
                <c:pt idx="63">
                  <c:v>20.739309933140333</c:v>
                </c:pt>
                <c:pt idx="64">
                  <c:v>20.746737569313339</c:v>
                </c:pt>
                <c:pt idx="65">
                  <c:v>20.753824662953683</c:v>
                </c:pt>
                <c:pt idx="66">
                  <c:v>20.76058670518152</c:v>
                </c:pt>
                <c:pt idx="67">
                  <c:v>20.767038493625012</c:v>
                </c:pt>
                <c:pt idx="68">
                  <c:v>20.77319416242819</c:v>
                </c:pt>
                <c:pt idx="69">
                  <c:v>20.779067211058589</c:v>
                </c:pt>
                <c:pt idx="70">
                  <c:v>20.784670531953079</c:v>
                </c:pt>
                <c:pt idx="71">
                  <c:v>20.790016437039963</c:v>
                </c:pt>
                <c:pt idx="72">
                  <c:v>20.795116683175074</c:v>
                </c:pt>
                <c:pt idx="73">
                  <c:v>20.799982496529349</c:v>
                </c:pt>
                <c:pt idx="74">
                  <c:v>20.804624595964604</c:v>
                </c:pt>
                <c:pt idx="75">
                  <c:v>20.809053215433799</c:v>
                </c:pt>
                <c:pt idx="76">
                  <c:v>20.813278125441183</c:v>
                </c:pt>
                <c:pt idx="77">
                  <c:v>20.817308653597138</c:v>
                </c:pt>
                <c:pt idx="78">
                  <c:v>20.82115370430169</c:v>
                </c:pt>
                <c:pt idx="79">
                  <c:v>20.824821777589619</c:v>
                </c:pt>
                <c:pt idx="80">
                  <c:v>20.828320987169654</c:v>
                </c:pt>
                <c:pt idx="81">
                  <c:v>20.831659077688812</c:v>
                </c:pt>
                <c:pt idx="82">
                  <c:v>20.834843441252506</c:v>
                </c:pt>
                <c:pt idx="83">
                  <c:v>20.837881133229846</c:v>
                </c:pt>
                <c:pt idx="84">
                  <c:v>20.840778887372778</c:v>
                </c:pt>
                <c:pt idx="85">
                  <c:v>20.843543130276686</c:v>
                </c:pt>
                <c:pt idx="86">
                  <c:v>20.846179995209287</c:v>
                </c:pt>
                <c:pt idx="87">
                  <c:v>20.848695335333659</c:v>
                </c:pt>
                <c:pt idx="88">
                  <c:v>20.85109473635038</c:v>
                </c:pt>
                <c:pt idx="89">
                  <c:v>20.85338352858286</c:v>
                </c:pt>
                <c:pt idx="90">
                  <c:v>20.855566798529196</c:v>
                </c:pt>
                <c:pt idx="91">
                  <c:v>20.857649399902758</c:v>
                </c:pt>
                <c:pt idx="92">
                  <c:v>20.859635964183266</c:v>
                </c:pt>
                <c:pt idx="93">
                  <c:v>20.861530910698946</c:v>
                </c:pt>
                <c:pt idx="94">
                  <c:v>20.863338456259868</c:v>
                </c:pt>
                <c:pt idx="95">
                  <c:v>20.86506262436156</c:v>
                </c:pt>
                <c:pt idx="96">
                  <c:v>20.86670725397736</c:v>
                </c:pt>
                <c:pt idx="97">
                  <c:v>20.868276007957345</c:v>
                </c:pt>
                <c:pt idx="98">
                  <c:v>20.869772381050641</c:v>
                </c:pt>
                <c:pt idx="99">
                  <c:v>20.871199707567737</c:v>
                </c:pt>
                <c:pt idx="100">
                  <c:v>20.872561168698191</c:v>
                </c:pt>
                <c:pt idx="101">
                  <c:v>20.873859799499019</c:v>
                </c:pt>
                <c:pt idx="102">
                  <c:v>20.87509849556805</c:v>
                </c:pt>
                <c:pt idx="103">
                  <c:v>20.876280019416118</c:v>
                </c:pt>
                <c:pt idx="104">
                  <c:v>20.877407006551405</c:v>
                </c:pt>
                <c:pt idx="105">
                  <c:v>20.878481971288522</c:v>
                </c:pt>
                <c:pt idx="106">
                  <c:v>20.879507312294667</c:v>
                </c:pt>
                <c:pt idx="107">
                  <c:v>20.880485317884364</c:v>
                </c:pt>
                <c:pt idx="108">
                  <c:v>20.881418171074039</c:v>
                </c:pt>
                <c:pt idx="109">
                  <c:v>20.882307954407118</c:v>
                </c:pt>
                <c:pt idx="110">
                  <c:v>20.883156654559809</c:v>
                </c:pt>
                <c:pt idx="111">
                  <c:v>20.88396616673754</c:v>
                </c:pt>
                <c:pt idx="112">
                  <c:v>20.884738298871152</c:v>
                </c:pt>
                <c:pt idx="113">
                  <c:v>20.885474775622104</c:v>
                </c:pt>
                <c:pt idx="114">
                  <c:v>20.886177242205051</c:v>
                </c:pt>
                <c:pt idx="115">
                  <c:v>20.88684726803611</c:v>
                </c:pt>
                <c:pt idx="116">
                  <c:v>20.887486350214658</c:v>
                </c:pt>
                <c:pt idx="117">
                  <c:v>20.888095916846094</c:v>
                </c:pt>
                <c:pt idx="118">
                  <c:v>20.888677330212829</c:v>
                </c:pt>
                <c:pt idx="119">
                  <c:v>20.889231889800271</c:v>
                </c:pt>
                <c:pt idx="120">
                  <c:v>20.889760835184489</c:v>
                </c:pt>
                <c:pt idx="121">
                  <c:v>20.890265348787647</c:v>
                </c:pt>
                <c:pt idx="122">
                  <c:v>20.890746558507367</c:v>
                </c:pt>
                <c:pt idx="123">
                  <c:v>20.891205540225592</c:v>
                </c:pt>
                <c:pt idx="124">
                  <c:v>20.891643320202586</c:v>
                </c:pt>
                <c:pt idx="125">
                  <c:v>20.892060877361097</c:v>
                </c:pt>
                <c:pt idx="126">
                  <c:v>20.892459145465832</c:v>
                </c:pt>
                <c:pt idx="127">
                  <c:v>20.892839015202966</c:v>
                </c:pt>
                <c:pt idx="128">
                  <c:v>20.893201336164143</c:v>
                </c:pt>
                <c:pt idx="129">
                  <c:v>20.893546918739538</c:v>
                </c:pt>
                <c:pt idx="130">
                  <c:v>20.893876535923845</c:v>
                </c:pt>
                <c:pt idx="131">
                  <c:v>20.89419092503941</c:v>
                </c:pt>
                <c:pt idx="132">
                  <c:v>20.89449078938015</c:v>
                </c:pt>
                <c:pt idx="133">
                  <c:v>20.89477679977994</c:v>
                </c:pt>
                <c:pt idx="134">
                  <c:v>20.895049596108905</c:v>
                </c:pt>
                <c:pt idx="135">
                  <c:v>20.895309788700871</c:v>
                </c:pt>
                <c:pt idx="136">
                  <c:v>20.89555795971518</c:v>
                </c:pt>
                <c:pt idx="137">
                  <c:v>20.895794664435947</c:v>
                </c:pt>
                <c:pt idx="138">
                  <c:v>20.896020432511342</c:v>
                </c:pt>
                <c:pt idx="139">
                  <c:v>20.896235769136052</c:v>
                </c:pt>
                <c:pt idx="140">
                  <c:v>20.89644115617914</c:v>
                </c:pt>
                <c:pt idx="141">
                  <c:v>20.8966370532601</c:v>
                </c:pt>
                <c:pt idx="142">
                  <c:v>20.896823898775274</c:v>
                </c:pt>
                <c:pt idx="143">
                  <c:v>20.897002110877068</c:v>
                </c:pt>
                <c:pt idx="144">
                  <c:v>20.897172088407988</c:v>
                </c:pt>
                <c:pt idx="145">
                  <c:v>20.897334211791751</c:v>
                </c:pt>
                <c:pt idx="146">
                  <c:v>20.897488843883178</c:v>
                </c:pt>
                <c:pt idx="147">
                  <c:v>20.8976363307791</c:v>
                </c:pt>
                <c:pt idx="148">
                  <c:v>20.897777002591766</c:v>
                </c:pt>
                <c:pt idx="149">
                  <c:v>20.897911174186628</c:v>
                </c:pt>
                <c:pt idx="150">
                  <c:v>20.898039145886152</c:v>
                </c:pt>
                <c:pt idx="151">
                  <c:v>20.898161204141136</c:v>
                </c:pt>
                <c:pt idx="152">
                  <c:v>20.898277622171079</c:v>
                </c:pt>
                <c:pt idx="153">
                  <c:v>20.898388660575073</c:v>
                </c:pt>
                <c:pt idx="154">
                  <c:v>20.898494567914391</c:v>
                </c:pt>
                <c:pt idx="155">
                  <c:v>20.898595581268378</c:v>
                </c:pt>
                <c:pt idx="156">
                  <c:v>20.898691926764545</c:v>
                </c:pt>
                <c:pt idx="157">
                  <c:v>20.898783820084315</c:v>
                </c:pt>
                <c:pt idx="158">
                  <c:v>20.898871466945348</c:v>
                </c:pt>
                <c:pt idx="159">
                  <c:v>20.898955063561704</c:v>
                </c:pt>
                <c:pt idx="160">
                  <c:v>20.89903479708267</c:v>
                </c:pt>
                <c:pt idx="161">
                  <c:v>20.899110846011443</c:v>
                </c:pt>
                <c:pt idx="162">
                  <c:v>20.899183380604402</c:v>
                </c:pt>
                <c:pt idx="163">
                  <c:v>20.899252563252009</c:v>
                </c:pt>
                <c:pt idx="164">
                  <c:v>20.899318548842093</c:v>
                </c:pt>
                <c:pt idx="165">
                  <c:v>20.89938148510636</c:v>
                </c:pt>
                <c:pt idx="166">
                  <c:v>20.899441512951011</c:v>
                </c:pt>
                <c:pt idx="167">
                  <c:v>20.899498766771892</c:v>
                </c:pt>
                <c:pt idx="168">
                  <c:v>20.899553374755317</c:v>
                </c:pt>
                <c:pt idx="169">
                  <c:v>20.899605459164849</c:v>
                </c:pt>
                <c:pt idx="170">
                  <c:v>20.899655136614925</c:v>
                </c:pt>
                <c:pt idx="171">
                  <c:v>20.899702518331779</c:v>
                </c:pt>
                <c:pt idx="172">
                  <c:v>20.89974771040238</c:v>
                </c:pt>
                <c:pt idx="173">
                  <c:v>20.899790814011848</c:v>
                </c:pt>
                <c:pt idx="174">
                  <c:v>20.899831925669879</c:v>
                </c:pt>
                <c:pt idx="175">
                  <c:v>20.899871137426786</c:v>
                </c:pt>
                <c:pt idx="176">
                  <c:v>20.899908537079469</c:v>
                </c:pt>
                <c:pt idx="177">
                  <c:v>20.899944208367948</c:v>
                </c:pt>
                <c:pt idx="178">
                  <c:v>20.899978231162795</c:v>
                </c:pt>
                <c:pt idx="179">
                  <c:v>20.900010681643895</c:v>
                </c:pt>
                <c:pt idx="180">
                  <c:v>20.900041632470963</c:v>
                </c:pt>
                <c:pt idx="181">
                  <c:v>20.900071152946197</c:v>
                </c:pt>
                <c:pt idx="182">
                  <c:v>20.900099309169391</c:v>
                </c:pt>
                <c:pt idx="183">
                  <c:v>20.900126164185906</c:v>
                </c:pt>
                <c:pt idx="184">
                  <c:v>20.900151778127775</c:v>
                </c:pt>
                <c:pt idx="185">
                  <c:v>20.900176208348356</c:v>
                </c:pt>
                <c:pt idx="186">
                  <c:v>20.900199509550685</c:v>
                </c:pt>
                <c:pt idx="187">
                  <c:v>20.90022173390993</c:v>
                </c:pt>
                <c:pt idx="188">
                  <c:v>20.900242931190235</c:v>
                </c:pt>
                <c:pt idx="189">
                  <c:v>20.900263148856087</c:v>
                </c:pt>
                <c:pt idx="190">
                  <c:v>20.900282432178571</c:v>
                </c:pt>
                <c:pt idx="191">
                  <c:v>20.900300824336778</c:v>
                </c:pt>
                <c:pt idx="192">
                  <c:v>20.90031836651438</c:v>
                </c:pt>
                <c:pt idx="193">
                  <c:v>20.900335097991928</c:v>
                </c:pt>
                <c:pt idx="194">
                  <c:v>20.900351056234726</c:v>
                </c:pt>
                <c:pt idx="195">
                  <c:v>20.900366276976733</c:v>
                </c:pt>
                <c:pt idx="196">
                  <c:v>20.900380794300585</c:v>
                </c:pt>
                <c:pt idx="197">
                  <c:v>20.900394640713849</c:v>
                </c:pt>
                <c:pt idx="198">
                  <c:v>20.900407847221881</c:v>
                </c:pt>
                <c:pt idx="199">
                  <c:v>20.900420443397167</c:v>
                </c:pt>
                <c:pt idx="200">
                  <c:v>20.900432457445589</c:v>
                </c:pt>
                <c:pt idx="201">
                  <c:v>20.900443916269559</c:v>
                </c:pt>
                <c:pt idx="202">
                  <c:v>20.900454845528245</c:v>
                </c:pt>
                <c:pt idx="203">
                  <c:v>20.900465269695033</c:v>
                </c:pt>
                <c:pt idx="204">
                  <c:v>20.900475212112305</c:v>
                </c:pt>
                <c:pt idx="205">
                  <c:v>20.900484695043744</c:v>
                </c:pt>
                <c:pt idx="206">
                  <c:v>20.900493739724116</c:v>
                </c:pt>
                <c:pt idx="207">
                  <c:v>20.900502366406908</c:v>
                </c:pt>
                <c:pt idx="208">
                  <c:v>20.900510594409571</c:v>
                </c:pt>
                <c:pt idx="209">
                  <c:v>20.90051844215688</c:v>
                </c:pt>
                <c:pt idx="210">
                  <c:v>20.900525927222095</c:v>
                </c:pt>
                <c:pt idx="211">
                  <c:v>20.900533066366378</c:v>
                </c:pt>
                <c:pt idx="212">
                  <c:v>20.900539875576275</c:v>
                </c:pt>
                <c:pt idx="213">
                  <c:v>20.900546370099537</c:v>
                </c:pt>
                <c:pt idx="214">
                  <c:v>20.900552564479263</c:v>
                </c:pt>
                <c:pt idx="215">
                  <c:v>20.900558472586471</c:v>
                </c:pt>
                <c:pt idx="216">
                  <c:v>20.900564107651117</c:v>
                </c:pt>
                <c:pt idx="217">
                  <c:v>20.900569482291758</c:v>
                </c:pt>
                <c:pt idx="218">
                  <c:v>20.900574608543806</c:v>
                </c:pt>
                <c:pt idx="219">
                  <c:v>20.900579497886469</c:v>
                </c:pt>
                <c:pt idx="220">
                  <c:v>20.900584161268419</c:v>
                </c:pt>
                <c:pt idx="221">
                  <c:v>20.900588609132367</c:v>
                </c:pt>
                <c:pt idx="222">
                  <c:v>20.900592851438454</c:v>
                </c:pt>
                <c:pt idx="223">
                  <c:v>20.900596897686448</c:v>
                </c:pt>
                <c:pt idx="224">
                  <c:v>20.900600756937163</c:v>
                </c:pt>
                <c:pt idx="225">
                  <c:v>20.900604437832616</c:v>
                </c:pt>
                <c:pt idx="226">
                  <c:v>20.900607948615484</c:v>
                </c:pt>
                <c:pt idx="227">
                  <c:v>20.900611297147478</c:v>
                </c:pt>
                <c:pt idx="228">
                  <c:v>20.900614490927001</c:v>
                </c:pt>
                <c:pt idx="229">
                  <c:v>20.900617537105916</c:v>
                </c:pt>
                <c:pt idx="230">
                  <c:v>20.900620442505573</c:v>
                </c:pt>
                <c:pt idx="231">
                  <c:v>20.900623213632056</c:v>
                </c:pt>
                <c:pt idx="232">
                  <c:v>20.900625856690805</c:v>
                </c:pt>
                <c:pt idx="233">
                  <c:v>20.900628377600452</c:v>
                </c:pt>
                <c:pt idx="234">
                  <c:v>20.900630782006107</c:v>
                </c:pt>
                <c:pt idx="235">
                  <c:v>20.900633075292006</c:v>
                </c:pt>
                <c:pt idx="236">
                  <c:v>20.900635262593529</c:v>
                </c:pt>
                <c:pt idx="237">
                  <c:v>20.900637348808747</c:v>
                </c:pt>
                <c:pt idx="238">
                  <c:v>20.90063933860937</c:v>
                </c:pt>
                <c:pt idx="239">
                  <c:v>20.900641236451182</c:v>
                </c:pt>
                <c:pt idx="240">
                  <c:v>20.900643046584062</c:v>
                </c:pt>
                <c:pt idx="241">
                  <c:v>20.900644773061494</c:v>
                </c:pt>
                <c:pt idx="242">
                  <c:v>20.900646419749588</c:v>
                </c:pt>
                <c:pt idx="243">
                  <c:v>20.900647990335834</c:v>
                </c:pt>
                <c:pt idx="244">
                  <c:v>20.900649488337269</c:v>
                </c:pt>
                <c:pt idx="245">
                  <c:v>20.900650917108404</c:v>
                </c:pt>
                <c:pt idx="246">
                  <c:v>20.900652279848718</c:v>
                </c:pt>
                <c:pt idx="247">
                  <c:v>20.900653579609834</c:v>
                </c:pt>
                <c:pt idx="248">
                  <c:v>20.900654819302343</c:v>
                </c:pt>
                <c:pt idx="249">
                  <c:v>20.900656001702302</c:v>
                </c:pt>
                <c:pt idx="250">
                  <c:v>20.900657129457507</c:v>
                </c:pt>
                <c:pt idx="251">
                  <c:v>20.900658205093368</c:v>
                </c:pt>
                <c:pt idx="252">
                  <c:v>20.900659231018565</c:v>
                </c:pt>
                <c:pt idx="253">
                  <c:v>20.900660209530503</c:v>
                </c:pt>
                <c:pt idx="254">
                  <c:v>20.900661142820372</c:v>
                </c:pt>
                <c:pt idx="255">
                  <c:v>20.90066203297814</c:v>
                </c:pt>
                <c:pt idx="256">
                  <c:v>20.900662881997135</c:v>
                </c:pt>
                <c:pt idx="257">
                  <c:v>20.900663691778597</c:v>
                </c:pt>
                <c:pt idx="258">
                  <c:v>20.90066446413589</c:v>
                </c:pt>
                <c:pt idx="259">
                  <c:v>20.900665200798581</c:v>
                </c:pt>
                <c:pt idx="260">
                  <c:v>20.9006659034163</c:v>
                </c:pt>
                <c:pt idx="261">
                  <c:v>20.900666573562443</c:v>
                </c:pt>
                <c:pt idx="262">
                  <c:v>20.900667212737677</c:v>
                </c:pt>
                <c:pt idx="263">
                  <c:v>20.900667822373332</c:v>
                </c:pt>
                <c:pt idx="264">
                  <c:v>20.900668403834583</c:v>
                </c:pt>
                <c:pt idx="265">
                  <c:v>20.900668958423509</c:v>
                </c:pt>
                <c:pt idx="266">
                  <c:v>20.900669487382029</c:v>
                </c:pt>
                <c:pt idx="267">
                  <c:v>20.900669991894649</c:v>
                </c:pt>
                <c:pt idx="268">
                  <c:v>20.900670473091143</c:v>
                </c:pt>
                <c:pt idx="269">
                  <c:v>20.900670932049053</c:v>
                </c:pt>
                <c:pt idx="270">
                  <c:v>20.900671369796157</c:v>
                </c:pt>
                <c:pt idx="271">
                  <c:v>20.900671787312703</c:v>
                </c:pt>
                <c:pt idx="272">
                  <c:v>20.900672185533669</c:v>
                </c:pt>
                <c:pt idx="273">
                  <c:v>20.900672565350774</c:v>
                </c:pt>
                <c:pt idx="274">
                  <c:v>20.900672927614576</c:v>
                </c:pt>
                <c:pt idx="275">
                  <c:v>20.900673273136299</c:v>
                </c:pt>
                <c:pt idx="276">
                  <c:v>20.900673602689672</c:v>
                </c:pt>
                <c:pt idx="277">
                  <c:v>20.900673917012686</c:v>
                </c:pt>
                <c:pt idx="278">
                  <c:v>20.900674216809215</c:v>
                </c:pt>
                <c:pt idx="279">
                  <c:v>20.900674502750586</c:v>
                </c:pt>
                <c:pt idx="280">
                  <c:v>20.900674775477142</c:v>
                </c:pt>
                <c:pt idx="281">
                  <c:v>20.900675035599576</c:v>
                </c:pt>
                <c:pt idx="282">
                  <c:v>20.900675283700426</c:v>
                </c:pt>
                <c:pt idx="283">
                  <c:v>20.900675520335248</c:v>
                </c:pt>
                <c:pt idx="284">
                  <c:v>20.900675746033947</c:v>
                </c:pt>
                <c:pt idx="285">
                  <c:v>20.90067596130195</c:v>
                </c:pt>
                <c:pt idx="286">
                  <c:v>20.900676166621302</c:v>
                </c:pt>
                <c:pt idx="287">
                  <c:v>20.900676362451783</c:v>
                </c:pt>
                <c:pt idx="288">
                  <c:v>20.900676549231928</c:v>
                </c:pt>
                <c:pt idx="289">
                  <c:v>20.900676727379988</c:v>
                </c:pt>
                <c:pt idx="290">
                  <c:v>20.900676897294922</c:v>
                </c:pt>
                <c:pt idx="291">
                  <c:v>20.900677059357196</c:v>
                </c:pt>
                <c:pt idx="292">
                  <c:v>20.900677213929729</c:v>
                </c:pt>
                <c:pt idx="293">
                  <c:v>20.900677361358674</c:v>
                </c:pt>
                <c:pt idx="294">
                  <c:v>20.900677501974162</c:v>
                </c:pt>
                <c:pt idx="295">
                  <c:v>20.900677636091082</c:v>
                </c:pt>
                <c:pt idx="296">
                  <c:v>20.900677764009764</c:v>
                </c:pt>
                <c:pt idx="297">
                  <c:v>20.900677886016666</c:v>
                </c:pt>
                <c:pt idx="298">
                  <c:v>20.900678002384989</c:v>
                </c:pt>
                <c:pt idx="299">
                  <c:v>20.900678113375339</c:v>
                </c:pt>
                <c:pt idx="300">
                  <c:v>20.900678219236244</c:v>
                </c:pt>
                <c:pt idx="301">
                  <c:v>20.900678320204769</c:v>
                </c:pt>
                <c:pt idx="302">
                  <c:v>20.900678416507024</c:v>
                </c:pt>
                <c:pt idx="303">
                  <c:v>20.900678508358641</c:v>
                </c:pt>
                <c:pt idx="304">
                  <c:v>20.900678595965328</c:v>
                </c:pt>
                <c:pt idx="305">
                  <c:v>20.900678679523253</c:v>
                </c:pt>
                <c:pt idx="306">
                  <c:v>20.900678759219527</c:v>
                </c:pt>
                <c:pt idx="307">
                  <c:v>20.900678835232632</c:v>
                </c:pt>
                <c:pt idx="308">
                  <c:v>20.900678907732782</c:v>
                </c:pt>
                <c:pt idx="309">
                  <c:v>20.900678976882318</c:v>
                </c:pt>
                <c:pt idx="310">
                  <c:v>20.900679042836096</c:v>
                </c:pt>
                <c:pt idx="311">
                  <c:v>20.900679105741805</c:v>
                </c:pt>
                <c:pt idx="312">
                  <c:v>20.900679165740325</c:v>
                </c:pt>
                <c:pt idx="313">
                  <c:v>20.900679222965994</c:v>
                </c:pt>
                <c:pt idx="314">
                  <c:v>20.900679277546978</c:v>
                </c:pt>
                <c:pt idx="315">
                  <c:v>20.900679329605481</c:v>
                </c:pt>
                <c:pt idx="316">
                  <c:v>20.900679379258094</c:v>
                </c:pt>
                <c:pt idx="317">
                  <c:v>20.900679426616012</c:v>
                </c:pt>
                <c:pt idx="318">
                  <c:v>20.900679471785264</c:v>
                </c:pt>
                <c:pt idx="319">
                  <c:v>20.900679514867019</c:v>
                </c:pt>
                <c:pt idx="320">
                  <c:v>20.900679555957741</c:v>
                </c:pt>
                <c:pt idx="321">
                  <c:v>20.900679595149441</c:v>
                </c:pt>
                <c:pt idx="322">
                  <c:v>20.900679632529886</c:v>
                </c:pt>
                <c:pt idx="323">
                  <c:v>20.900679668182804</c:v>
                </c:pt>
                <c:pt idx="324">
                  <c:v>20.900679702188</c:v>
                </c:pt>
                <c:pt idx="325">
                  <c:v>20.900679734621654</c:v>
                </c:pt>
                <c:pt idx="326">
                  <c:v>20.900679765556369</c:v>
                </c:pt>
                <c:pt idx="327">
                  <c:v>20.900679795061443</c:v>
                </c:pt>
                <c:pt idx="328">
                  <c:v>20.900679823202921</c:v>
                </c:pt>
                <c:pt idx="329">
                  <c:v>20.900679850043844</c:v>
                </c:pt>
                <c:pt idx="330">
                  <c:v>20.900679875644304</c:v>
                </c:pt>
                <c:pt idx="331">
                  <c:v>20.900679900061643</c:v>
                </c:pt>
                <c:pt idx="332">
                  <c:v>20.90067992335053</c:v>
                </c:pt>
                <c:pt idx="333">
                  <c:v>20.900679945563109</c:v>
                </c:pt>
                <c:pt idx="334">
                  <c:v>20.900679966749134</c:v>
                </c:pt>
                <c:pt idx="335">
                  <c:v>20.900679986956032</c:v>
                </c:pt>
                <c:pt idx="336">
                  <c:v>20.900680006229081</c:v>
                </c:pt>
                <c:pt idx="337">
                  <c:v>20.900680024611411</c:v>
                </c:pt>
                <c:pt idx="338">
                  <c:v>20.900680042144206</c:v>
                </c:pt>
                <c:pt idx="339">
                  <c:v>20.900680058866708</c:v>
                </c:pt>
                <c:pt idx="340">
                  <c:v>20.900680074816389</c:v>
                </c:pt>
                <c:pt idx="341">
                  <c:v>20.900680090028946</c:v>
                </c:pt>
                <c:pt idx="342">
                  <c:v>20.900680104538456</c:v>
                </c:pt>
                <c:pt idx="343">
                  <c:v>20.900680118377409</c:v>
                </c:pt>
                <c:pt idx="344">
                  <c:v>20.900680131576795</c:v>
                </c:pt>
                <c:pt idx="345">
                  <c:v>20.900680144166156</c:v>
                </c:pt>
                <c:pt idx="346">
                  <c:v>20.900680156173703</c:v>
                </c:pt>
                <c:pt idx="347">
                  <c:v>20.900680167626327</c:v>
                </c:pt>
                <c:pt idx="348">
                  <c:v>20.900680178549653</c:v>
                </c:pt>
                <c:pt idx="349">
                  <c:v>20.90068018896816</c:v>
                </c:pt>
                <c:pt idx="350">
                  <c:v>20.900680198905174</c:v>
                </c:pt>
                <c:pt idx="351">
                  <c:v>20.900680208382944</c:v>
                </c:pt>
                <c:pt idx="352">
                  <c:v>20.90068021742271</c:v>
                </c:pt>
                <c:pt idx="353">
                  <c:v>20.900680226044688</c:v>
                </c:pt>
                <c:pt idx="354">
                  <c:v>20.900680234268208</c:v>
                </c:pt>
                <c:pt idx="355">
                  <c:v>20.900680242111669</c:v>
                </c:pt>
                <c:pt idx="356">
                  <c:v>20.900680249592654</c:v>
                </c:pt>
                <c:pt idx="357">
                  <c:v>20.900680256727892</c:v>
                </c:pt>
                <c:pt idx="358">
                  <c:v>20.900680263533385</c:v>
                </c:pt>
                <c:pt idx="359">
                  <c:v>20.900680270024353</c:v>
                </c:pt>
                <c:pt idx="360">
                  <c:v>20.900680276215336</c:v>
                </c:pt>
                <c:pt idx="361">
                  <c:v>20.900680282120213</c:v>
                </c:pt>
                <c:pt idx="362">
                  <c:v>20.900680287752184</c:v>
                </c:pt>
                <c:pt idx="363">
                  <c:v>20.900680293123873</c:v>
                </c:pt>
                <c:pt idx="364">
                  <c:v>20.900680298247316</c:v>
                </c:pt>
                <c:pt idx="365">
                  <c:v>20.900680303133974</c:v>
                </c:pt>
                <c:pt idx="366">
                  <c:v>20.900680307794797</c:v>
                </c:pt>
                <c:pt idx="367">
                  <c:v>20.900680312240222</c:v>
                </c:pt>
                <c:pt idx="368">
                  <c:v>20.900680316480194</c:v>
                </c:pt>
                <c:pt idx="369">
                  <c:v>20.900680320524209</c:v>
                </c:pt>
                <c:pt idx="370">
                  <c:v>20.900680324381344</c:v>
                </c:pt>
                <c:pt idx="371">
                  <c:v>20.900680328060215</c:v>
                </c:pt>
                <c:pt idx="372">
                  <c:v>20.900680331569063</c:v>
                </c:pt>
                <c:pt idx="373">
                  <c:v>20.900680334915748</c:v>
                </c:pt>
                <c:pt idx="374">
                  <c:v>20.900680338107776</c:v>
                </c:pt>
                <c:pt idx="375">
                  <c:v>20.900680341152274</c:v>
                </c:pt>
                <c:pt idx="376">
                  <c:v>20.900680344056067</c:v>
                </c:pt>
                <c:pt idx="377">
                  <c:v>20.900680346825673</c:v>
                </c:pt>
                <c:pt idx="378">
                  <c:v>20.900680349467269</c:v>
                </c:pt>
                <c:pt idx="379">
                  <c:v>20.900680351986793</c:v>
                </c:pt>
                <c:pt idx="380">
                  <c:v>20.900680354389873</c:v>
                </c:pt>
                <c:pt idx="381">
                  <c:v>20.900680356681892</c:v>
                </c:pt>
                <c:pt idx="382">
                  <c:v>20.900680358867984</c:v>
                </c:pt>
                <c:pt idx="383">
                  <c:v>20.90068036095305</c:v>
                </c:pt>
                <c:pt idx="384">
                  <c:v>20.900680362941749</c:v>
                </c:pt>
                <c:pt idx="385">
                  <c:v>20.90068036483855</c:v>
                </c:pt>
                <c:pt idx="386">
                  <c:v>20.900680366647673</c:v>
                </c:pt>
                <c:pt idx="387">
                  <c:v>20.900680368373202</c:v>
                </c:pt>
                <c:pt idx="388">
                  <c:v>20.900680370018986</c:v>
                </c:pt>
                <c:pt idx="389">
                  <c:v>20.900680371588702</c:v>
                </c:pt>
                <c:pt idx="390">
                  <c:v>20.90068037308588</c:v>
                </c:pt>
                <c:pt idx="391">
                  <c:v>20.900680374513858</c:v>
                </c:pt>
                <c:pt idx="392">
                  <c:v>20.900680375875837</c:v>
                </c:pt>
                <c:pt idx="393">
                  <c:v>20.900680377174886</c:v>
                </c:pt>
                <c:pt idx="394">
                  <c:v>20.900680378413899</c:v>
                </c:pt>
                <c:pt idx="395">
                  <c:v>20.900680379595638</c:v>
                </c:pt>
                <c:pt idx="396">
                  <c:v>20.900680380722772</c:v>
                </c:pt>
                <c:pt idx="397">
                  <c:v>20.900680381797816</c:v>
                </c:pt>
                <c:pt idx="398">
                  <c:v>20.900680382823172</c:v>
                </c:pt>
                <c:pt idx="399">
                  <c:v>20.900680383801145</c:v>
                </c:pt>
                <c:pt idx="400">
                  <c:v>20.900680384733917</c:v>
                </c:pt>
                <c:pt idx="401">
                  <c:v>20.900680385623577</c:v>
                </c:pt>
                <c:pt idx="402">
                  <c:v>20.900680386472132</c:v>
                </c:pt>
                <c:pt idx="403">
                  <c:v>20.900680387281465</c:v>
                </c:pt>
                <c:pt idx="404">
                  <c:v>20.900680388053395</c:v>
                </c:pt>
                <c:pt idx="405">
                  <c:v>20.900680388789642</c:v>
                </c:pt>
                <c:pt idx="406">
                  <c:v>20.900680389491878</c:v>
                </c:pt>
                <c:pt idx="407">
                  <c:v>20.90068039016165</c:v>
                </c:pt>
                <c:pt idx="408">
                  <c:v>20.900680390800471</c:v>
                </c:pt>
                <c:pt idx="409">
                  <c:v>20.900680391409772</c:v>
                </c:pt>
                <c:pt idx="410">
                  <c:v>20.900680391990907</c:v>
                </c:pt>
                <c:pt idx="411">
                  <c:v>20.900680392545187</c:v>
                </c:pt>
                <c:pt idx="412">
                  <c:v>20.900680393073852</c:v>
                </c:pt>
                <c:pt idx="413">
                  <c:v>20.900680393578089</c:v>
                </c:pt>
                <c:pt idx="414">
                  <c:v>20.90068039405902</c:v>
                </c:pt>
                <c:pt idx="415">
                  <c:v>20.900680394517725</c:v>
                </c:pt>
                <c:pt idx="416">
                  <c:v>20.900680394955234</c:v>
                </c:pt>
                <c:pt idx="417">
                  <c:v>20.900680395372515</c:v>
                </c:pt>
                <c:pt idx="418">
                  <c:v>20.900680395770522</c:v>
                </c:pt>
                <c:pt idx="419">
                  <c:v>20.900680396150122</c:v>
                </c:pt>
                <c:pt idx="420">
                  <c:v>20.900680396512193</c:v>
                </c:pt>
                <c:pt idx="421">
                  <c:v>20.900680396857517</c:v>
                </c:pt>
                <c:pt idx="422">
                  <c:v>20.900680397186889</c:v>
                </c:pt>
                <c:pt idx="423">
                  <c:v>20.900680397501034</c:v>
                </c:pt>
                <c:pt idx="424">
                  <c:v>20.90068039780067</c:v>
                </c:pt>
                <c:pt idx="425">
                  <c:v>20.900680398086447</c:v>
                </c:pt>
                <c:pt idx="426">
                  <c:v>20.900680398359029</c:v>
                </c:pt>
                <c:pt idx="427">
                  <c:v>20.900680398619006</c:v>
                </c:pt>
                <c:pt idx="428">
                  <c:v>20.900680398866971</c:v>
                </c:pt>
                <c:pt idx="429">
                  <c:v>20.900680399103472</c:v>
                </c:pt>
                <c:pt idx="430">
                  <c:v>20.900680399329044</c:v>
                </c:pt>
                <c:pt idx="431">
                  <c:v>20.900680399544189</c:v>
                </c:pt>
                <c:pt idx="432">
                  <c:v>20.900680399749394</c:v>
                </c:pt>
                <c:pt idx="433">
                  <c:v>20.90068039994512</c:v>
                </c:pt>
                <c:pt idx="434">
                  <c:v>20.900680400131797</c:v>
                </c:pt>
                <c:pt idx="435">
                  <c:v>20.900680400309842</c:v>
                </c:pt>
                <c:pt idx="436">
                  <c:v>20.900680400479665</c:v>
                </c:pt>
                <c:pt idx="437">
                  <c:v>20.900680400641644</c:v>
                </c:pt>
                <c:pt idx="438">
                  <c:v>20.900680400796126</c:v>
                </c:pt>
                <c:pt idx="439">
                  <c:v>20.900680400943472</c:v>
                </c:pt>
                <c:pt idx="440">
                  <c:v>20.90068040108401</c:v>
                </c:pt>
                <c:pt idx="441">
                  <c:v>20.900680401218057</c:v>
                </c:pt>
                <c:pt idx="442">
                  <c:v>20.900680401345902</c:v>
                </c:pt>
                <c:pt idx="443">
                  <c:v>20.900680401467842</c:v>
                </c:pt>
                <c:pt idx="444">
                  <c:v>20.900680401584147</c:v>
                </c:pt>
                <c:pt idx="445">
                  <c:v>20.90068040169507</c:v>
                </c:pt>
                <c:pt idx="446">
                  <c:v>20.900680401800873</c:v>
                </c:pt>
                <c:pt idx="447">
                  <c:v>20.900680401901791</c:v>
                </c:pt>
                <c:pt idx="448">
                  <c:v>20.900680401998038</c:v>
                </c:pt>
                <c:pt idx="449">
                  <c:v>20.900680402089836</c:v>
                </c:pt>
                <c:pt idx="450">
                  <c:v>20.900680402177397</c:v>
                </c:pt>
                <c:pt idx="451">
                  <c:v>20.900680402260907</c:v>
                </c:pt>
                <c:pt idx="452">
                  <c:v>20.900680402340562</c:v>
                </c:pt>
                <c:pt idx="453">
                  <c:v>20.900680402416533</c:v>
                </c:pt>
                <c:pt idx="454">
                  <c:v>20.900680402488984</c:v>
                </c:pt>
                <c:pt idx="455">
                  <c:v>20.900680402558102</c:v>
                </c:pt>
                <c:pt idx="456">
                  <c:v>20.900680402624015</c:v>
                </c:pt>
                <c:pt idx="457">
                  <c:v>20.900680402686891</c:v>
                </c:pt>
                <c:pt idx="458">
                  <c:v>20.900680402746858</c:v>
                </c:pt>
                <c:pt idx="459">
                  <c:v>20.900680402804049</c:v>
                </c:pt>
                <c:pt idx="460">
                  <c:v>20.900680402858601</c:v>
                </c:pt>
                <c:pt idx="461">
                  <c:v>20.900680402910627</c:v>
                </c:pt>
                <c:pt idx="462">
                  <c:v>20.900680402960255</c:v>
                </c:pt>
                <c:pt idx="463">
                  <c:v>20.900680403007584</c:v>
                </c:pt>
                <c:pt idx="464">
                  <c:v>20.900680403052732</c:v>
                </c:pt>
                <c:pt idx="465">
                  <c:v>20.900680403095784</c:v>
                </c:pt>
                <c:pt idx="466">
                  <c:v>20.90068040313686</c:v>
                </c:pt>
                <c:pt idx="467">
                  <c:v>20.900680403176025</c:v>
                </c:pt>
                <c:pt idx="468">
                  <c:v>20.900680403213389</c:v>
                </c:pt>
                <c:pt idx="469">
                  <c:v>20.900680403249023</c:v>
                </c:pt>
                <c:pt idx="470">
                  <c:v>20.900680403283005</c:v>
                </c:pt>
                <c:pt idx="471">
                  <c:v>20.900680403315423</c:v>
                </c:pt>
                <c:pt idx="472">
                  <c:v>20.900680403346339</c:v>
                </c:pt>
                <c:pt idx="473">
                  <c:v>20.90068040337583</c:v>
                </c:pt>
                <c:pt idx="474">
                  <c:v>20.90068040340396</c:v>
                </c:pt>
                <c:pt idx="475">
                  <c:v>20.900680403430776</c:v>
                </c:pt>
                <c:pt idx="476">
                  <c:v>20.900680403456377</c:v>
                </c:pt>
                <c:pt idx="477">
                  <c:v>20.900680403480777</c:v>
                </c:pt>
                <c:pt idx="478">
                  <c:v>20.900680403504047</c:v>
                </c:pt>
                <c:pt idx="479">
                  <c:v>20.900680403526241</c:v>
                </c:pt>
                <c:pt idx="480">
                  <c:v>20.900680403547419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B7-4F4C-8179-C6451E511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948175"/>
        <c:axId val="2098945263"/>
      </c:lineChart>
      <c:catAx>
        <c:axId val="209894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8945263"/>
        <c:crosses val="autoZero"/>
        <c:auto val="1"/>
        <c:lblAlgn val="ctr"/>
        <c:lblOffset val="100"/>
        <c:noMultiLvlLbl val="0"/>
      </c:catAx>
      <c:valAx>
        <c:axId val="209894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894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0" i="0" baseline="0">
                <a:effectLst/>
              </a:rPr>
              <a:t>Inner and outer surface temperature of top plate VS. Time 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'25W for Back'!$G$10:$G$12</c:f>
              <c:strCache>
                <c:ptCount val="3"/>
                <c:pt idx="0">
                  <c:v>Back plate outside surface temperature</c:v>
                </c:pt>
                <c:pt idx="1">
                  <c:v>T</c:v>
                </c:pt>
                <c:pt idx="2">
                  <c:v>[℃]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'25W for Back'!$F$13:$F$493</c:f>
              <c:numCache>
                <c:formatCode>0.0_ </c:formatCode>
                <c:ptCount val="481"/>
                <c:pt idx="0" formatCode="General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</c:numCache>
            </c:numRef>
          </c:cat>
          <c:val>
            <c:numRef>
              <c:f>'25W for Back'!$G$13:$G$493</c:f>
              <c:numCache>
                <c:formatCode>0.00</c:formatCode>
                <c:ptCount val="481"/>
                <c:pt idx="0">
                  <c:v>18</c:v>
                </c:pt>
                <c:pt idx="1">
                  <c:v>18.138712081536159</c:v>
                </c:pt>
                <c:pt idx="2">
                  <c:v>18.275280272205514</c:v>
                </c:pt>
                <c:pt idx="3">
                  <c:v>18.40957656182513</c:v>
                </c:pt>
                <c:pt idx="4">
                  <c:v>18.541554426093299</c:v>
                </c:pt>
                <c:pt idx="5">
                  <c:v>18.671192582665174</c:v>
                </c:pt>
                <c:pt idx="6">
                  <c:v>18.798483691451906</c:v>
                </c:pt>
                <c:pt idx="7">
                  <c:v>18.923429521614107</c:v>
                </c:pt>
                <c:pt idx="8">
                  <c:v>19.046038334524965</c:v>
                </c:pt>
                <c:pt idx="9">
                  <c:v>19.166323267709927</c:v>
                </c:pt>
                <c:pt idx="10">
                  <c:v>19.284301248117664</c:v>
                </c:pt>
                <c:pt idx="11">
                  <c:v>19.399992216178756</c:v>
                </c:pt>
                <c:pt idx="12">
                  <c:v>19.513418546617494</c:v>
                </c:pt>
                <c:pt idx="13">
                  <c:v>19.62460460115453</c:v>
                </c:pt>
                <c:pt idx="14">
                  <c:v>19.733576373693467</c:v>
                </c:pt>
                <c:pt idx="15">
                  <c:v>19.840361202765848</c:v>
                </c:pt>
                <c:pt idx="16">
                  <c:v>19.944987534385263</c:v>
                </c:pt>
                <c:pt idx="17">
                  <c:v>20.047484723650594</c:v>
                </c:pt>
                <c:pt idx="18">
                  <c:v>20.147882866784066</c:v>
                </c:pt>
                <c:pt idx="19">
                  <c:v>20.246212657520665</c:v>
                </c:pt>
                <c:pt idx="20">
                  <c:v>20.342505263297308</c:v>
                </c:pt>
                <c:pt idx="21">
                  <c:v>20.436792217768353</c:v>
                </c:pt>
                <c:pt idx="22">
                  <c:v>20.529105326950496</c:v>
                </c:pt>
                <c:pt idx="23">
                  <c:v>20.619476586870061</c:v>
                </c:pt>
                <c:pt idx="24">
                  <c:v>20.707938111011639</c:v>
                </c:pt>
                <c:pt idx="25">
                  <c:v>20.794522066190435</c:v>
                </c:pt>
                <c:pt idx="26">
                  <c:v>20.879260615719716</c:v>
                </c:pt>
                <c:pt idx="27">
                  <c:v>20.962185868939123</c:v>
                </c:pt>
                <c:pt idx="28">
                  <c:v>21.043329836323068</c:v>
                </c:pt>
                <c:pt idx="29">
                  <c:v>21.122724389510957</c:v>
                </c:pt>
                <c:pt idx="30">
                  <c:v>21.200401225699874</c:v>
                </c:pt>
                <c:pt idx="31">
                  <c:v>21.276391835920752</c:v>
                </c:pt>
                <c:pt idx="32">
                  <c:v>21.35072747678521</c:v>
                </c:pt>
                <c:pt idx="33">
                  <c:v>21.42343914534495</c:v>
                </c:pt>
                <c:pt idx="34">
                  <c:v>21.494557556751257</c:v>
                </c:pt>
                <c:pt idx="35">
                  <c:v>21.564113124440528</c:v>
                </c:pt>
                <c:pt idx="36">
                  <c:v>21.632135942604272</c:v>
                </c:pt>
                <c:pt idx="37">
                  <c:v>21.698655770729562</c:v>
                </c:pt>
                <c:pt idx="38">
                  <c:v>21.763702020019711</c:v>
                </c:pt>
                <c:pt idx="39">
                  <c:v>21.827303741525235</c:v>
                </c:pt>
                <c:pt idx="40">
                  <c:v>21.889489615832893</c:v>
                </c:pt>
                <c:pt idx="41">
                  <c:v>21.950287944175894</c:v>
                </c:pt>
                <c:pt idx="42">
                  <c:v>22.009726640841826</c:v>
                </c:pt>
                <c:pt idx="43">
                  <c:v>22.067833226766648</c:v>
                </c:pt>
                <c:pt idx="44">
                  <c:v>22.124634824213462</c:v>
                </c:pt>
                <c:pt idx="45">
                  <c:v>22.180158152444019</c:v>
                </c:pt>
                <c:pt idx="46">
                  <c:v>22.23442952429906</c:v>
                </c:pt>
                <c:pt idx="47">
                  <c:v>22.287474843610909</c:v>
                </c:pt>
                <c:pt idx="48">
                  <c:v>22.339319603378261</c:v>
                </c:pt>
                <c:pt idx="49">
                  <c:v>22.389988884638967</c:v>
                </c:pt>
                <c:pt idx="50">
                  <c:v>22.439507355981867</c:v>
                </c:pt>
                <c:pt idx="51">
                  <c:v>22.487899273643535</c:v>
                </c:pt>
                <c:pt idx="52">
                  <c:v>22.535188482140068</c:v>
                </c:pt>
                <c:pt idx="53">
                  <c:v>22.581398415387966</c:v>
                </c:pt>
                <c:pt idx="54">
                  <c:v>22.626552098271763</c:v>
                </c:pt>
                <c:pt idx="55">
                  <c:v>22.670672148619214</c:v>
                </c:pt>
                <c:pt idx="56">
                  <c:v>22.713780779547921</c:v>
                </c:pt>
                <c:pt idx="57">
                  <c:v>22.755899802149891</c:v>
                </c:pt>
                <c:pt idx="58">
                  <c:v>22.797050628483088</c:v>
                </c:pt>
                <c:pt idx="59">
                  <c:v>22.837254274841278</c:v>
                </c:pt>
                <c:pt idx="60">
                  <c:v>22.876531365275572</c:v>
                </c:pt>
                <c:pt idx="61">
                  <c:v>22.914902135343048</c:v>
                </c:pt>
                <c:pt idx="62">
                  <c:v>22.952386436059566</c:v>
                </c:pt>
                <c:pt idx="63">
                  <c:v>22.989003738035578</c:v>
                </c:pt>
                <c:pt idx="64">
                  <c:v>23.02477313577527</c:v>
                </c:pt>
                <c:pt idx="65">
                  <c:v>23.059713352120738</c:v>
                </c:pt>
                <c:pt idx="66">
                  <c:v>23.09384274282429</c:v>
                </c:pt>
                <c:pt idx="67">
                  <c:v>23.127179301233085</c:v>
                </c:pt>
                <c:pt idx="68">
                  <c:v>23.15974066307157</c:v>
                </c:pt>
                <c:pt idx="69">
                  <c:v>23.191544111308115</c:v>
                </c:pt>
                <c:pt idx="70">
                  <c:v>23.222606581093277</c:v>
                </c:pt>
                <c:pt idx="71">
                  <c:v>23.252944664758065</c:v>
                </c:pt>
                <c:pt idx="72">
                  <c:v>23.282574616861346</c:v>
                </c:pt>
                <c:pt idx="73">
                  <c:v>23.311512359276406</c:v>
                </c:pt>
                <c:pt idx="74">
                  <c:v>23.339773486307351</c:v>
                </c:pt>
                <c:pt idx="75">
                  <c:v>23.367373269826782</c:v>
                </c:pt>
                <c:pt idx="76">
                  <c:v>23.394326664426753</c:v>
                </c:pt>
                <c:pt idx="77">
                  <c:v>23.420648312575683</c:v>
                </c:pt>
                <c:pt idx="78">
                  <c:v>23.446352549774424</c:v>
                </c:pt>
                <c:pt idx="79">
                  <c:v>23.471453409705202</c:v>
                </c:pt>
                <c:pt idx="80">
                  <c:v>23.495964629367673</c:v>
                </c:pt>
                <c:pt idx="81">
                  <c:v>23.519899654196745</c:v>
                </c:pt>
                <c:pt idx="82">
                  <c:v>23.54327164315729</c:v>
                </c:pt>
                <c:pt idx="83">
                  <c:v>23.56609347381124</c:v>
                </c:pt>
                <c:pt idx="84">
                  <c:v>23.588377747352965</c:v>
                </c:pt>
                <c:pt idx="85">
                  <c:v>23.610136793609136</c:v>
                </c:pt>
                <c:pt idx="86">
                  <c:v>23.631382675999664</c:v>
                </c:pt>
                <c:pt idx="87">
                  <c:v>23.652127196456533</c:v>
                </c:pt>
                <c:pt idx="88">
                  <c:v>23.672381900297744</c:v>
                </c:pt>
                <c:pt idx="89">
                  <c:v>23.692158081053716</c:v>
                </c:pt>
                <c:pt idx="90">
                  <c:v>23.711466785243871</c:v>
                </c:pt>
                <c:pt idx="91">
                  <c:v>23.730318817101274</c:v>
                </c:pt>
                <c:pt idx="92">
                  <c:v>23.748724743243454</c:v>
                </c:pt>
                <c:pt idx="93">
                  <c:v>23.766694897287756</c:v>
                </c:pt>
                <c:pt idx="94">
                  <c:v>23.784239384409716</c:v>
                </c:pt>
                <c:pt idx="95">
                  <c:v>23.801368085843155</c:v>
                </c:pt>
                <c:pt idx="96">
                  <c:v>23.818090663320888</c:v>
                </c:pt>
                <c:pt idx="97">
                  <c:v>23.834416563455012</c:v>
                </c:pt>
                <c:pt idx="98">
                  <c:v>23.850355022055997</c:v>
                </c:pt>
                <c:pt idx="99">
                  <c:v>23.865915068389835</c:v>
                </c:pt>
                <c:pt idx="100">
                  <c:v>23.881105529372686</c:v>
                </c:pt>
                <c:pt idx="101">
                  <c:v>23.895935033702557</c:v>
                </c:pt>
                <c:pt idx="102">
                  <c:v>23.910412015927676</c:v>
                </c:pt>
                <c:pt idx="103">
                  <c:v>23.924544720451312</c:v>
                </c:pt>
                <c:pt idx="104">
                  <c:v>23.938341205472859</c:v>
                </c:pt>
                <c:pt idx="105">
                  <c:v>23.951809346865158</c:v>
                </c:pt>
                <c:pt idx="106">
                  <c:v>23.964956841988048</c:v>
                </c:pt>
                <c:pt idx="107">
                  <c:v>23.97779121343823</c:v>
                </c:pt>
                <c:pt idx="108">
                  <c:v>23.990319812735621</c:v>
                </c:pt>
                <c:pt idx="109">
                  <c:v>24.002549823946403</c:v>
                </c:pt>
                <c:pt idx="110">
                  <c:v>24.014488267243056</c:v>
                </c:pt>
                <c:pt idx="111">
                  <c:v>24.026142002401723</c:v>
                </c:pt>
                <c:pt idx="112">
                  <c:v>24.037517732237266</c:v>
                </c:pt>
                <c:pt idx="113">
                  <c:v>24.048622005976451</c:v>
                </c:pt>
                <c:pt idx="114">
                  <c:v>24.05946122256978</c:v>
                </c:pt>
                <c:pt idx="115">
                  <c:v>24.070041633942409</c:v>
                </c:pt>
                <c:pt idx="116">
                  <c:v>24.08036934818475</c:v>
                </c:pt>
                <c:pt idx="117">
                  <c:v>24.090450332683332</c:v>
                </c:pt>
                <c:pt idx="118">
                  <c:v>24.1002904171925</c:v>
                </c:pt>
                <c:pt idx="119">
                  <c:v>24.109895296847622</c:v>
                </c:pt>
                <c:pt idx="120">
                  <c:v>24.119270535120439</c:v>
                </c:pt>
                <c:pt idx="121">
                  <c:v>24.128421566717229</c:v>
                </c:pt>
                <c:pt idx="122">
                  <c:v>24.137353700420512</c:v>
                </c:pt>
                <c:pt idx="123">
                  <c:v>24.146072121874983</c:v>
                </c:pt>
                <c:pt idx="124">
                  <c:v>24.154581896318408</c:v>
                </c:pt>
                <c:pt idx="125">
                  <c:v>24.162887971258208</c:v>
                </c:pt>
                <c:pt idx="126">
                  <c:v>24.170995179094522</c:v>
                </c:pt>
                <c:pt idx="127">
                  <c:v>24.178908239690472</c:v>
                </c:pt>
                <c:pt idx="128">
                  <c:v>24.186631762890393</c:v>
                </c:pt>
                <c:pt idx="129">
                  <c:v>24.194170250986833</c:v>
                </c:pt>
                <c:pt idx="130">
                  <c:v>24.201528101137075</c:v>
                </c:pt>
                <c:pt idx="131">
                  <c:v>24.208709607729975</c:v>
                </c:pt>
                <c:pt idx="132">
                  <c:v>24.215718964703886</c:v>
                </c:pt>
                <c:pt idx="133">
                  <c:v>24.222560267816469</c:v>
                </c:pt>
                <c:pt idx="134">
                  <c:v>24.229237516867165</c:v>
                </c:pt>
                <c:pt idx="135">
                  <c:v>24.235754617873109</c:v>
                </c:pt>
                <c:pt idx="136">
                  <c:v>24.242115385199284</c:v>
                </c:pt>
                <c:pt idx="137">
                  <c:v>24.248323543643679</c:v>
                </c:pt>
                <c:pt idx="138">
                  <c:v>24.25438273047823</c:v>
                </c:pt>
                <c:pt idx="139">
                  <c:v>24.26029649744634</c:v>
                </c:pt>
                <c:pt idx="140">
                  <c:v>24.266068312717692</c:v>
                </c:pt>
                <c:pt idx="141">
                  <c:v>24.271701562801191</c:v>
                </c:pt>
                <c:pt idx="142">
                  <c:v>24.277199554416732</c:v>
                </c:pt>
                <c:pt idx="143">
                  <c:v>24.282565516326581</c:v>
                </c:pt>
                <c:pt idx="144">
                  <c:v>24.28780260112709</c:v>
                </c:pt>
                <c:pt idx="145">
                  <c:v>24.292913887001514</c:v>
                </c:pt>
                <c:pt idx="146">
                  <c:v>24.297902379434628</c:v>
                </c:pt>
                <c:pt idx="147">
                  <c:v>24.302771012889899</c:v>
                </c:pt>
                <c:pt idx="148">
                  <c:v>24.307522652449894</c:v>
                </c:pt>
                <c:pt idx="149">
                  <c:v>24.312160095420662</c:v>
                </c:pt>
                <c:pt idx="150">
                  <c:v>24.316686072900779</c:v>
                </c:pt>
                <c:pt idx="151">
                  <c:v>24.321103251315744</c:v>
                </c:pt>
                <c:pt idx="152">
                  <c:v>24.325414233918398</c:v>
                </c:pt>
                <c:pt idx="153">
                  <c:v>24.329621562256051</c:v>
                </c:pt>
                <c:pt idx="154">
                  <c:v>24.333727717604987</c:v>
                </c:pt>
                <c:pt idx="155">
                  <c:v>24.337735122372987</c:v>
                </c:pt>
                <c:pt idx="156">
                  <c:v>24.341646141470505</c:v>
                </c:pt>
                <c:pt idx="157">
                  <c:v>24.345463083651175</c:v>
                </c:pt>
                <c:pt idx="158">
                  <c:v>24.349188202822212</c:v>
                </c:pt>
                <c:pt idx="159">
                  <c:v>24.352823699325381</c:v>
                </c:pt>
                <c:pt idx="160">
                  <c:v>24.356371721189106</c:v>
                </c:pt>
                <c:pt idx="161">
                  <c:v>24.359834365352334</c:v>
                </c:pt>
                <c:pt idx="162">
                  <c:v>24.363213678860724</c:v>
                </c:pt>
                <c:pt idx="163">
                  <c:v>24.366511660035755</c:v>
                </c:pt>
                <c:pt idx="164">
                  <c:v>24.369730259617302</c:v>
                </c:pt>
                <c:pt idx="165">
                  <c:v>24.37287138188028</c:v>
                </c:pt>
                <c:pt idx="166">
                  <c:v>24.375936885725832</c:v>
                </c:pt>
                <c:pt idx="167">
                  <c:v>24.378928585747687</c:v>
                </c:pt>
                <c:pt idx="168">
                  <c:v>24.381848253274143</c:v>
                </c:pt>
                <c:pt idx="169">
                  <c:v>24.384697617386244</c:v>
                </c:pt>
                <c:pt idx="170">
                  <c:v>24.387478365912642</c:v>
                </c:pt>
                <c:pt idx="171">
                  <c:v>24.390192146401642</c:v>
                </c:pt>
                <c:pt idx="172">
                  <c:v>24.392840567070937</c:v>
                </c:pt>
                <c:pt idx="173">
                  <c:v>24.395425197735513</c:v>
                </c:pt>
                <c:pt idx="174">
                  <c:v>24.397947570714184</c:v>
                </c:pt>
                <c:pt idx="175">
                  <c:v>24.400409181715244</c:v>
                </c:pt>
                <c:pt idx="176">
                  <c:v>24.402811490701669</c:v>
                </c:pt>
                <c:pt idx="177">
                  <c:v>24.405155922736352</c:v>
                </c:pt>
                <c:pt idx="178">
                  <c:v>24.407443868807761</c:v>
                </c:pt>
                <c:pt idx="179">
                  <c:v>24.409676686636502</c:v>
                </c:pt>
                <c:pt idx="180">
                  <c:v>24.411855701463182</c:v>
                </c:pt>
                <c:pt idx="181">
                  <c:v>24.41398220681797</c:v>
                </c:pt>
                <c:pt idx="182">
                  <c:v>24.41605746527231</c:v>
                </c:pt>
                <c:pt idx="183">
                  <c:v>24.418082709173135</c:v>
                </c:pt>
                <c:pt idx="184">
                  <c:v>24.420059141360007</c:v>
                </c:pt>
                <c:pt idx="185">
                  <c:v>24.421987935865538</c:v>
                </c:pt>
                <c:pt idx="186">
                  <c:v>24.423870238599488</c:v>
                </c:pt>
                <c:pt idx="187">
                  <c:v>24.425707168016888</c:v>
                </c:pt>
                <c:pt idx="188">
                  <c:v>24.42749981577057</c:v>
                </c:pt>
                <c:pt idx="189">
                  <c:v>24.429249247348423</c:v>
                </c:pt>
                <c:pt idx="190">
                  <c:v>24.430956502695761</c:v>
                </c:pt>
                <c:pt idx="191">
                  <c:v>24.432622596823091</c:v>
                </c:pt>
                <c:pt idx="192">
                  <c:v>24.434248520399663</c:v>
                </c:pt>
                <c:pt idx="193">
                  <c:v>24.435835240333084</c:v>
                </c:pt>
                <c:pt idx="194">
                  <c:v>24.437383700335328</c:v>
                </c:pt>
                <c:pt idx="195">
                  <c:v>24.438894821475465</c:v>
                </c:pt>
                <c:pt idx="196">
                  <c:v>24.440369502719378</c:v>
                </c:pt>
                <c:pt idx="197">
                  <c:v>24.441808621456804</c:v>
                </c:pt>
                <c:pt idx="198">
                  <c:v>24.443213034015969</c:v>
                </c:pt>
                <c:pt idx="199">
                  <c:v>24.444583576166089</c:v>
                </c:pt>
                <c:pt idx="200">
                  <c:v>24.445921063608036</c:v>
                </c:pt>
                <c:pt idx="201">
                  <c:v>24.44722629245345</c:v>
                </c:pt>
                <c:pt idx="202">
                  <c:v>24.448500039692519</c:v>
                </c:pt>
                <c:pt idx="203">
                  <c:v>24.449743063650729</c:v>
                </c:pt>
                <c:pt idx="204">
                  <c:v>24.450956104434837</c:v>
                </c:pt>
                <c:pt idx="205">
                  <c:v>24.452139884368275</c:v>
                </c:pt>
                <c:pt idx="206">
                  <c:v>24.453295108416281</c:v>
                </c:pt>
                <c:pt idx="207">
                  <c:v>24.454422464600967</c:v>
                </c:pt>
                <c:pt idx="208">
                  <c:v>24.455522624406555</c:v>
                </c:pt>
                <c:pt idx="209">
                  <c:v>24.456596243175017</c:v>
                </c:pt>
                <c:pt idx="210">
                  <c:v>24.457643960492341</c:v>
                </c:pt>
                <c:pt idx="211">
                  <c:v>24.458666400565644</c:v>
                </c:pt>
                <c:pt idx="212">
                  <c:v>24.459664172591339</c:v>
                </c:pt>
                <c:pt idx="213">
                  <c:v>24.460637871114553</c:v>
                </c:pt>
                <c:pt idx="214">
                  <c:v>24.461588076380036</c:v>
                </c:pt>
                <c:pt idx="215">
                  <c:v>24.462515354674721</c:v>
                </c:pt>
                <c:pt idx="216">
                  <c:v>24.463420258662143</c:v>
                </c:pt>
                <c:pt idx="217">
                  <c:v>24.464303327708915</c:v>
                </c:pt>
                <c:pt idx="218">
                  <c:v>24.465165088203449</c:v>
                </c:pt>
                <c:pt idx="219">
                  <c:v>24.46600605386708</c:v>
                </c:pt>
                <c:pt idx="220">
                  <c:v>24.466826726057789</c:v>
                </c:pt>
                <c:pt idx="221">
                  <c:v>24.467627594066713</c:v>
                </c:pt>
                <c:pt idx="222">
                  <c:v>24.468409135407565</c:v>
                </c:pt>
                <c:pt idx="223">
                  <c:v>24.469171816099191</c:v>
                </c:pt>
                <c:pt idx="224">
                  <c:v>24.469916090941364</c:v>
                </c:pt>
                <c:pt idx="225">
                  <c:v>24.470642403784037</c:v>
                </c:pt>
                <c:pt idx="226">
                  <c:v>24.471351187790138</c:v>
                </c:pt>
                <c:pt idx="227">
                  <c:v>24.472042865692121</c:v>
                </c:pt>
                <c:pt idx="228">
                  <c:v>24.472717850042393</c:v>
                </c:pt>
                <c:pt idx="229">
                  <c:v>24.473376543457764</c:v>
                </c:pt>
                <c:pt idx="230">
                  <c:v>24.474019338858046</c:v>
                </c:pt>
                <c:pt idx="231">
                  <c:v>24.47464661969898</c:v>
                </c:pt>
                <c:pt idx="232">
                  <c:v>24.475258760199569</c:v>
                </c:pt>
                <c:pt idx="233">
                  <c:v>24.475856125564007</c:v>
                </c:pt>
                <c:pt idx="234">
                  <c:v>24.476439072198289</c:v>
                </c:pt>
                <c:pt idx="235">
                  <c:v>24.477007947921638</c:v>
                </c:pt>
                <c:pt idx="236">
                  <c:v>24.47756309217289</c:v>
                </c:pt>
                <c:pt idx="237">
                  <c:v>24.478104836211937</c:v>
                </c:pt>
                <c:pt idx="238">
                  <c:v>24.478633503316342</c:v>
                </c:pt>
                <c:pt idx="239">
                  <c:v>24.479149408973264</c:v>
                </c:pt>
                <c:pt idx="240">
                  <c:v>24.479652861066775</c:v>
                </c:pt>
                <c:pt idx="241">
                  <c:v>24.480144160060707</c:v>
                </c:pt>
                <c:pt idx="242">
                  <c:v>24.480623599177108</c:v>
                </c:pt>
                <c:pt idx="243">
                  <c:v>24.481091464570422</c:v>
                </c:pt>
                <c:pt idx="244">
                  <c:v>24.481548035497521</c:v>
                </c:pt>
                <c:pt idx="245">
                  <c:v>24.481993584483629</c:v>
                </c:pt>
                <c:pt idx="246">
                  <c:v>24.482428377484286</c:v>
                </c:pt>
                <c:pt idx="247">
                  <c:v>24.482852674043446</c:v>
                </c:pt>
                <c:pt idx="248">
                  <c:v>24.483266727447749</c:v>
                </c:pt>
                <c:pt idx="249">
                  <c:v>24.48367078487712</c:v>
                </c:pt>
                <c:pt idx="250">
                  <c:v>24.484065087551752</c:v>
                </c:pt>
                <c:pt idx="251">
                  <c:v>24.484449870875565</c:v>
                </c:pt>
                <c:pt idx="252">
                  <c:v>24.484825364576206</c:v>
                </c:pt>
                <c:pt idx="253">
                  <c:v>24.485191792841711</c:v>
                </c:pt>
                <c:pt idx="254">
                  <c:v>24.485549374453878</c:v>
                </c:pt>
                <c:pt idx="255">
                  <c:v>24.485898322918441</c:v>
                </c:pt>
                <c:pt idx="256">
                  <c:v>24.486238846592116</c:v>
                </c:pt>
                <c:pt idx="257">
                  <c:v>24.4865711488066</c:v>
                </c:pt>
                <c:pt idx="258">
                  <c:v>24.486895427989587</c:v>
                </c:pt>
                <c:pt idx="259">
                  <c:v>24.48721187778289</c:v>
                </c:pt>
                <c:pt idx="260">
                  <c:v>24.487520687157708</c:v>
                </c:pt>
                <c:pt idx="261">
                  <c:v>24.487822040527139</c:v>
                </c:pt>
                <c:pt idx="262">
                  <c:v>24.488116117855984</c:v>
                </c:pt>
                <c:pt idx="263">
                  <c:v>24.488403094767911</c:v>
                </c:pt>
                <c:pt idx="264">
                  <c:v>24.488683142650046</c:v>
                </c:pt>
                <c:pt idx="265">
                  <c:v>24.488956428755053</c:v>
                </c:pt>
                <c:pt idx="266">
                  <c:v>24.489223116300746</c:v>
                </c:pt>
                <c:pt idx="267">
                  <c:v>24.489483364567327</c:v>
                </c:pt>
                <c:pt idx="268">
                  <c:v>24.48973732899228</c:v>
                </c:pt>
                <c:pt idx="269">
                  <c:v>24.489985161262965</c:v>
                </c:pt>
                <c:pt idx="270">
                  <c:v>24.490227009407008</c:v>
                </c:pt>
                <c:pt idx="271">
                  <c:v>24.490463017880511</c:v>
                </c:pt>
                <c:pt idx="272">
                  <c:v>24.490693327654139</c:v>
                </c:pt>
                <c:pt idx="273">
                  <c:v>24.49091807629712</c:v>
                </c:pt>
                <c:pt idx="274">
                  <c:v>24.491137398059262</c:v>
                </c:pt>
                <c:pt idx="275">
                  <c:v>24.491351423950952</c:v>
                </c:pt>
                <c:pt idx="276">
                  <c:v>24.491560281821265</c:v>
                </c:pt>
                <c:pt idx="277">
                  <c:v>24.491764096434178</c:v>
                </c:pt>
                <c:pt idx="278">
                  <c:v>24.491962989542948</c:v>
                </c:pt>
                <c:pt idx="279">
                  <c:v>24.492157079962709</c:v>
                </c:pt>
                <c:pt idx="280">
                  <c:v>24.492346483641313</c:v>
                </c:pt>
                <c:pt idx="281">
                  <c:v>24.492531313728463</c:v>
                </c:pt>
                <c:pt idx="282">
                  <c:v>24.492711680643204</c:v>
                </c:pt>
                <c:pt idx="283">
                  <c:v>24.492887692139753</c:v>
                </c:pt>
                <c:pt idx="284">
                  <c:v>24.493059453371778</c:v>
                </c:pt>
                <c:pt idx="285">
                  <c:v>24.493227066955104</c:v>
                </c:pt>
                <c:pt idx="286">
                  <c:v>24.49339063302893</c:v>
                </c:pt>
                <c:pt idx="287">
                  <c:v>24.49355024931555</c:v>
                </c:pt>
                <c:pt idx="288">
                  <c:v>24.493706011178659</c:v>
                </c:pt>
                <c:pt idx="289">
                  <c:v>24.493858011680231</c:v>
                </c:pt>
                <c:pt idx="290">
                  <c:v>24.494006341636045</c:v>
                </c:pt>
                <c:pt idx="291">
                  <c:v>24.49415108966986</c:v>
                </c:pt>
                <c:pt idx="292">
                  <c:v>24.494292342266302</c:v>
                </c:pt>
                <c:pt idx="293">
                  <c:v>24.494430183822455</c:v>
                </c:pt>
                <c:pt idx="294">
                  <c:v>24.49456469669823</c:v>
                </c:pt>
                <c:pt idx="295">
                  <c:v>24.494695961265499</c:v>
                </c:pt>
                <c:pt idx="296">
                  <c:v>24.494824055956069</c:v>
                </c:pt>
                <c:pt idx="297">
                  <c:v>24.494949057308482</c:v>
                </c:pt>
                <c:pt idx="298">
                  <c:v>24.495071040013684</c:v>
                </c:pt>
                <c:pt idx="299">
                  <c:v>24.495190076959616</c:v>
                </c:pt>
                <c:pt idx="300">
                  <c:v>24.495306239274708</c:v>
                </c:pt>
                <c:pt idx="301">
                  <c:v>24.495419596370336</c:v>
                </c:pt>
                <c:pt idx="302">
                  <c:v>24.495530215982249</c:v>
                </c:pt>
                <c:pt idx="303">
                  <c:v>24.495638164211002</c:v>
                </c:pt>
                <c:pt idx="304">
                  <c:v>24.495743505561411</c:v>
                </c:pt>
                <c:pt idx="305">
                  <c:v>24.495846302981068</c:v>
                </c:pt>
                <c:pt idx="306">
                  <c:v>24.495946617897904</c:v>
                </c:pt>
                <c:pt idx="307">
                  <c:v>24.496044510256869</c:v>
                </c:pt>
                <c:pt idx="308">
                  <c:v>24.496140038555723</c:v>
                </c:pt>
                <c:pt idx="309">
                  <c:v>24.496233259879947</c:v>
                </c:pt>
                <c:pt idx="310">
                  <c:v>24.496324229936835</c:v>
                </c:pt>
                <c:pt idx="311">
                  <c:v>24.496413003088758</c:v>
                </c:pt>
                <c:pt idx="312">
                  <c:v>24.496499632385611</c:v>
                </c:pt>
                <c:pt idx="313">
                  <c:v>24.496584169596495</c:v>
                </c:pt>
                <c:pt idx="314">
                  <c:v>24.496666665240632</c:v>
                </c:pt>
                <c:pt idx="315">
                  <c:v>24.496747168617517</c:v>
                </c:pt>
                <c:pt idx="316">
                  <c:v>24.496825727836374</c:v>
                </c:pt>
                <c:pt idx="317">
                  <c:v>24.49690238984487</c:v>
                </c:pt>
                <c:pt idx="318">
                  <c:v>24.496977200457163</c:v>
                </c:pt>
                <c:pt idx="319">
                  <c:v>24.497050204381249</c:v>
                </c:pt>
                <c:pt idx="320">
                  <c:v>24.497121445245675</c:v>
                </c:pt>
                <c:pt idx="321">
                  <c:v>24.497190965625578</c:v>
                </c:pt>
                <c:pt idx="322">
                  <c:v>24.497258807068121</c:v>
                </c:pt>
                <c:pt idx="323">
                  <c:v>24.497325010117315</c:v>
                </c:pt>
                <c:pt idx="324">
                  <c:v>24.497389614338214</c:v>
                </c:pt>
                <c:pt idx="325">
                  <c:v>24.49745265834056</c:v>
                </c:pt>
                <c:pt idx="326">
                  <c:v>24.497514179801836</c:v>
                </c:pt>
                <c:pt idx="327">
                  <c:v>24.497574215489777</c:v>
                </c:pt>
                <c:pt idx="328">
                  <c:v>24.497632801284329</c:v>
                </c:pt>
                <c:pt idx="329">
                  <c:v>24.497689972199073</c:v>
                </c:pt>
                <c:pt idx="330">
                  <c:v>24.497745762402147</c:v>
                </c:pt>
                <c:pt idx="331">
                  <c:v>24.497800205236654</c:v>
                </c:pt>
                <c:pt idx="332">
                  <c:v>24.497853333240581</c:v>
                </c:pt>
                <c:pt idx="333">
                  <c:v>24.497905178166224</c:v>
                </c:pt>
                <c:pt idx="334">
                  <c:v>24.497955770999177</c:v>
                </c:pt>
                <c:pt idx="335">
                  <c:v>24.498005141976815</c:v>
                </c:pt>
                <c:pt idx="336">
                  <c:v>24.498053320606381</c:v>
                </c:pt>
                <c:pt idx="337">
                  <c:v>24.498100335682597</c:v>
                </c:pt>
                <c:pt idx="338">
                  <c:v>24.498146215304878</c:v>
                </c:pt>
                <c:pt idx="339">
                  <c:v>24.498190986894105</c:v>
                </c:pt>
                <c:pt idx="340">
                  <c:v>24.498234677209023</c:v>
                </c:pt>
                <c:pt idx="341">
                  <c:v>24.498277312362212</c:v>
                </c:pt>
                <c:pt idx="342">
                  <c:v>24.498318917835693</c:v>
                </c:pt>
                <c:pt idx="343">
                  <c:v>24.498359518496155</c:v>
                </c:pt>
                <c:pt idx="344">
                  <c:v>24.498399138609813</c:v>
                </c:pt>
                <c:pt idx="345">
                  <c:v>24.498437801856891</c:v>
                </c:pt>
                <c:pt idx="346">
                  <c:v>24.49847553134579</c:v>
                </c:pt>
                <c:pt idx="347">
                  <c:v>24.498512349626882</c:v>
                </c:pt>
                <c:pt idx="348">
                  <c:v>24.498548278705989</c:v>
                </c:pt>
                <c:pt idx="349">
                  <c:v>24.498583340057522</c:v>
                </c:pt>
                <c:pt idx="350">
                  <c:v>24.498617554637324</c:v>
                </c:pt>
                <c:pt idx="351">
                  <c:v>24.498650942895186</c:v>
                </c:pt>
                <c:pt idx="352">
                  <c:v>24.498683524787058</c:v>
                </c:pt>
                <c:pt idx="353">
                  <c:v>24.498715319786985</c:v>
                </c:pt>
                <c:pt idx="354">
                  <c:v>24.498746346898738</c:v>
                </c:pt>
                <c:pt idx="355">
                  <c:v>24.498776624667165</c:v>
                </c:pt>
                <c:pt idx="356">
                  <c:v>24.498806171189276</c:v>
                </c:pt>
                <c:pt idx="357">
                  <c:v>24.498835004125059</c:v>
                </c:pt>
                <c:pt idx="358">
                  <c:v>24.498863140708028</c:v>
                </c:pt>
                <c:pt idx="359">
                  <c:v>24.498890597755523</c:v>
                </c:pt>
                <c:pt idx="360">
                  <c:v>24.498917391678756</c:v>
                </c:pt>
                <c:pt idx="361">
                  <c:v>24.498943538492622</c:v>
                </c:pt>
                <c:pt idx="362">
                  <c:v>24.498969053825267</c:v>
                </c:pt>
                <c:pt idx="363">
                  <c:v>24.498993952927421</c:v>
                </c:pt>
                <c:pt idx="364">
                  <c:v>24.499018250681523</c:v>
                </c:pt>
                <c:pt idx="365">
                  <c:v>24.499041961610608</c:v>
                </c:pt>
                <c:pt idx="366">
                  <c:v>24.49906509988698</c:v>
                </c:pt>
                <c:pt idx="367">
                  <c:v>24.49908767934069</c:v>
                </c:pt>
                <c:pt idx="368">
                  <c:v>24.499109713467796</c:v>
                </c:pt>
                <c:pt idx="369">
                  <c:v>24.499131215438432</c:v>
                </c:pt>
                <c:pt idx="370">
                  <c:v>24.499152198104674</c:v>
                </c:pt>
                <c:pt idx="371">
                  <c:v>24.499172674008218</c:v>
                </c:pt>
                <c:pt idx="372">
                  <c:v>24.499192655387887</c:v>
                </c:pt>
                <c:pt idx="373">
                  <c:v>24.499212154186928</c:v>
                </c:pt>
                <c:pt idx="374">
                  <c:v>24.499231182060164</c:v>
                </c:pt>
                <c:pt idx="375">
                  <c:v>24.499249750380955</c:v>
                </c:pt>
                <c:pt idx="376">
                  <c:v>24.499267870247984</c:v>
                </c:pt>
                <c:pt idx="377">
                  <c:v>24.499285552491905</c:v>
                </c:pt>
                <c:pt idx="378">
                  <c:v>24.499302807681808</c:v>
                </c:pt>
                <c:pt idx="379">
                  <c:v>24.499319646131539</c:v>
                </c:pt>
                <c:pt idx="380">
                  <c:v>24.499336077905859</c:v>
                </c:pt>
                <c:pt idx="381">
                  <c:v>24.499352112826461</c:v>
                </c:pt>
                <c:pt idx="382">
                  <c:v>24.499367760477845</c:v>
                </c:pt>
                <c:pt idx="383">
                  <c:v>24.499383030213036</c:v>
                </c:pt>
                <c:pt idx="384">
                  <c:v>24.499397931159177</c:v>
                </c:pt>
                <c:pt idx="385">
                  <c:v>24.499412472222993</c:v>
                </c:pt>
                <c:pt idx="386">
                  <c:v>24.499426662096106</c:v>
                </c:pt>
                <c:pt idx="387">
                  <c:v>24.499440509260225</c:v>
                </c:pt>
                <c:pt idx="388">
                  <c:v>24.499454021992225</c:v>
                </c:pt>
                <c:pt idx="389">
                  <c:v>24.49946720836909</c:v>
                </c:pt>
                <c:pt idx="390">
                  <c:v>24.499480076272736</c:v>
                </c:pt>
                <c:pt idx="391">
                  <c:v>24.499492633394723</c:v>
                </c:pt>
                <c:pt idx="392">
                  <c:v>24.49950488724086</c:v>
                </c:pt>
                <c:pt idx="393">
                  <c:v>24.499516845135684</c:v>
                </c:pt>
                <c:pt idx="394">
                  <c:v>24.499528514226835</c:v>
                </c:pt>
                <c:pt idx="395">
                  <c:v>24.499539901489335</c:v>
                </c:pt>
                <c:pt idx="396">
                  <c:v>24.49955101372975</c:v>
                </c:pt>
                <c:pt idx="397">
                  <c:v>24.499561857590265</c:v>
                </c:pt>
                <c:pt idx="398">
                  <c:v>24.499572439552647</c:v>
                </c:pt>
                <c:pt idx="399">
                  <c:v>24.499582765942126</c:v>
                </c:pt>
                <c:pt idx="400">
                  <c:v>24.499592842931168</c:v>
                </c:pt>
                <c:pt idx="401">
                  <c:v>24.499602676543169</c:v>
                </c:pt>
                <c:pt idx="402">
                  <c:v>24.499612272656055</c:v>
                </c:pt>
                <c:pt idx="403">
                  <c:v>24.499621637005792</c:v>
                </c:pt>
                <c:pt idx="404">
                  <c:v>24.499630775189818</c:v>
                </c:pt>
                <c:pt idx="405">
                  <c:v>24.499639692670389</c:v>
                </c:pt>
                <c:pt idx="406">
                  <c:v>24.499648394777836</c:v>
                </c:pt>
                <c:pt idx="407">
                  <c:v>24.499656886713758</c:v>
                </c:pt>
                <c:pt idx="408">
                  <c:v>24.499665173554131</c:v>
                </c:pt>
                <c:pt idx="409">
                  <c:v>24.499673260252344</c:v>
                </c:pt>
                <c:pt idx="410">
                  <c:v>24.499681151642147</c:v>
                </c:pt>
                <c:pt idx="411">
                  <c:v>24.499688852440553</c:v>
                </c:pt>
                <c:pt idx="412">
                  <c:v>24.499696367250657</c:v>
                </c:pt>
                <c:pt idx="413">
                  <c:v>24.499703700564378</c:v>
                </c:pt>
                <c:pt idx="414">
                  <c:v>24.499710856765155</c:v>
                </c:pt>
                <c:pt idx="415">
                  <c:v>24.499717840130558</c:v>
                </c:pt>
                <c:pt idx="416">
                  <c:v>24.499724654834846</c:v>
                </c:pt>
                <c:pt idx="417">
                  <c:v>24.499731304951471</c:v>
                </c:pt>
                <c:pt idx="418">
                  <c:v>24.499737794455495</c:v>
                </c:pt>
                <c:pt idx="419">
                  <c:v>24.499744127225988</c:v>
                </c:pt>
                <c:pt idx="420">
                  <c:v>24.499750307048327</c:v>
                </c:pt>
                <c:pt idx="421">
                  <c:v>24.499756337616475</c:v>
                </c:pt>
                <c:pt idx="422">
                  <c:v>24.499762222535171</c:v>
                </c:pt>
                <c:pt idx="423">
                  <c:v>24.4997679653221</c:v>
                </c:pt>
                <c:pt idx="424">
                  <c:v>24.499773569409992</c:v>
                </c:pt>
                <c:pt idx="425">
                  <c:v>24.499779038148667</c:v>
                </c:pt>
                <c:pt idx="426">
                  <c:v>24.499784374807042</c:v>
                </c:pt>
                <c:pt idx="427">
                  <c:v>24.49978958257509</c:v>
                </c:pt>
                <c:pt idx="428">
                  <c:v>24.499794664565734</c:v>
                </c:pt>
                <c:pt idx="429">
                  <c:v>24.49979962381672</c:v>
                </c:pt>
                <c:pt idx="430">
                  <c:v>24.499804463292431</c:v>
                </c:pt>
                <c:pt idx="431">
                  <c:v>24.499809185885649</c:v>
                </c:pt>
                <c:pt idx="432">
                  <c:v>24.499813794419296</c:v>
                </c:pt>
                <c:pt idx="433">
                  <c:v>24.499818291648111</c:v>
                </c:pt>
                <c:pt idx="434">
                  <c:v>24.499822680260305</c:v>
                </c:pt>
                <c:pt idx="435">
                  <c:v>24.499826962879162</c:v>
                </c:pt>
                <c:pt idx="436">
                  <c:v>24.499831142064615</c:v>
                </c:pt>
                <c:pt idx="437">
                  <c:v>24.499835220314765</c:v>
                </c:pt>
                <c:pt idx="438">
                  <c:v>24.499839200067381</c:v>
                </c:pt>
                <c:pt idx="439">
                  <c:v>24.499843083701361</c:v>
                </c:pt>
                <c:pt idx="440">
                  <c:v>24.499846873538143</c:v>
                </c:pt>
                <c:pt idx="441">
                  <c:v>24.499850571843098</c:v>
                </c:pt>
                <c:pt idx="442">
                  <c:v>24.499854180826887</c:v>
                </c:pt>
                <c:pt idx="443">
                  <c:v>24.499857702646782</c:v>
                </c:pt>
                <c:pt idx="444">
                  <c:v>24.499861139407951</c:v>
                </c:pt>
                <c:pt idx="445">
                  <c:v>24.499864493164718</c:v>
                </c:pt>
                <c:pt idx="446">
                  <c:v>24.499867765921792</c:v>
                </c:pt>
                <c:pt idx="447">
                  <c:v>24.499870959635462</c:v>
                </c:pt>
                <c:pt idx="448">
                  <c:v>24.499874076214777</c:v>
                </c:pt>
                <c:pt idx="449">
                  <c:v>24.499877117522672</c:v>
                </c:pt>
                <c:pt idx="450">
                  <c:v>24.499880085377097</c:v>
                </c:pt>
                <c:pt idx="451">
                  <c:v>24.499882981552084</c:v>
                </c:pt>
                <c:pt idx="452">
                  <c:v>24.499885807778828</c:v>
                </c:pt>
                <c:pt idx="453">
                  <c:v>24.499888565746708</c:v>
                </c:pt>
                <c:pt idx="454">
                  <c:v>24.499891257104306</c:v>
                </c:pt>
                <c:pt idx="455">
                  <c:v>24.499893883460381</c:v>
                </c:pt>
                <c:pt idx="456">
                  <c:v>24.499896446384845</c:v>
                </c:pt>
                <c:pt idx="457">
                  <c:v>24.499898947409694</c:v>
                </c:pt>
                <c:pt idx="458">
                  <c:v>24.499901388029915</c:v>
                </c:pt>
                <c:pt idx="459">
                  <c:v>24.499903769704396</c:v>
                </c:pt>
                <c:pt idx="460">
                  <c:v>24.49990609385679</c:v>
                </c:pt>
                <c:pt idx="461">
                  <c:v>24.499908361876361</c:v>
                </c:pt>
                <c:pt idx="462">
                  <c:v>24.499910575118825</c:v>
                </c:pt>
                <c:pt idx="463">
                  <c:v>24.499912734907156</c:v>
                </c:pt>
                <c:pt idx="464">
                  <c:v>24.499914842532366</c:v>
                </c:pt>
                <c:pt idx="465">
                  <c:v>24.499916899254298</c:v>
                </c:pt>
                <c:pt idx="466">
                  <c:v>24.499918906302366</c:v>
                </c:pt>
                <c:pt idx="467">
                  <c:v>24.499920864876284</c:v>
                </c:pt>
                <c:pt idx="468">
                  <c:v>24.499922776146796</c:v>
                </c:pt>
                <c:pt idx="469">
                  <c:v>24.499924641256374</c:v>
                </c:pt>
                <c:pt idx="470">
                  <c:v>24.499926461319891</c:v>
                </c:pt>
                <c:pt idx="471">
                  <c:v>24.499928237425294</c:v>
                </c:pt>
                <c:pt idx="472">
                  <c:v>24.499929970634255</c:v>
                </c:pt>
                <c:pt idx="473">
                  <c:v>24.49993166198281</c:v>
                </c:pt>
                <c:pt idx="474">
                  <c:v>24.499933312481964</c:v>
                </c:pt>
                <c:pt idx="475">
                  <c:v>24.499934923118314</c:v>
                </c:pt>
                <c:pt idx="476">
                  <c:v>24.499936494854619</c:v>
                </c:pt>
                <c:pt idx="477">
                  <c:v>24.499938028630392</c:v>
                </c:pt>
                <c:pt idx="478">
                  <c:v>24.499939525362453</c:v>
                </c:pt>
                <c:pt idx="479">
                  <c:v>24.499940985945482</c:v>
                </c:pt>
                <c:pt idx="480">
                  <c:v>24.499942411252544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0C-4B7E-A5D7-A1F304575039}"/>
            </c:ext>
          </c:extLst>
        </c:ser>
        <c:ser>
          <c:idx val="1"/>
          <c:order val="1"/>
          <c:tx>
            <c:strRef>
              <c:f>'25W for Back'!$X$10:$X$12</c:f>
              <c:strCache>
                <c:ptCount val="3"/>
                <c:pt idx="0">
                  <c:v>Inner Surface Temperature</c:v>
                </c:pt>
                <c:pt idx="1">
                  <c:v>Tis</c:v>
                </c:pt>
                <c:pt idx="2">
                  <c:v>[℃]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'25W for Back'!$F$13:$F$493</c:f>
              <c:numCache>
                <c:formatCode>0.0_ </c:formatCode>
                <c:ptCount val="481"/>
                <c:pt idx="0" formatCode="General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</c:numCache>
            </c:numRef>
          </c:cat>
          <c:val>
            <c:numRef>
              <c:f>'25W for Back'!$X$13:$X$493</c:f>
              <c:numCache>
                <c:formatCode>0.000_ </c:formatCode>
                <c:ptCount val="481"/>
                <c:pt idx="0">
                  <c:v>18</c:v>
                </c:pt>
                <c:pt idx="1">
                  <c:v>18.180657585050952</c:v>
                </c:pt>
                <c:pt idx="2">
                  <c:v>18.361675815105595</c:v>
                </c:pt>
                <c:pt idx="3">
                  <c:v>18.541332398121611</c:v>
                </c:pt>
                <c:pt idx="4">
                  <c:v>18.719086947629748</c:v>
                </c:pt>
                <c:pt idx="5">
                  <c:v>18.894645399234168</c:v>
                </c:pt>
                <c:pt idx="6">
                  <c:v>19.067822189196047</c:v>
                </c:pt>
                <c:pt idx="7">
                  <c:v>19.23849206569303</c:v>
                </c:pt>
                <c:pt idx="8">
                  <c:v>19.40656788754541</c:v>
                </c:pt>
                <c:pt idx="9">
                  <c:v>19.571988651720659</c:v>
                </c:pt>
                <c:pt idx="10">
                  <c:v>19.734712326002057</c:v>
                </c:pt>
                <c:pt idx="11">
                  <c:v>19.894711223547436</c:v>
                </c:pt>
                <c:pt idx="12">
                  <c:v>20.051968843238829</c:v>
                </c:pt>
                <c:pt idx="13">
                  <c:v>20.206477612925315</c:v>
                </c:pt>
                <c:pt idx="14">
                  <c:v>20.358237218690082</c:v>
                </c:pt>
                <c:pt idx="15">
                  <c:v>20.507253331034448</c:v>
                </c:pt>
                <c:pt idx="16">
                  <c:v>20.653536609599943</c:v>
                </c:pt>
                <c:pt idx="17">
                  <c:v>20.797101909311174</c:v>
                </c:pt>
                <c:pt idx="18">
                  <c:v>20.937967635975266</c:v>
                </c:pt>
                <c:pt idx="19">
                  <c:v>21.076155215287447</c:v>
                </c:pt>
                <c:pt idx="20">
                  <c:v>21.211688649592762</c:v>
                </c:pt>
                <c:pt idx="21">
                  <c:v>21.344594143741034</c:v>
                </c:pt>
                <c:pt idx="22">
                  <c:v>21.474899786185929</c:v>
                </c:pt>
                <c:pt idx="23">
                  <c:v>21.602635274867467</c:v>
                </c:pt>
                <c:pt idx="24">
                  <c:v>21.727831679849864</c:v>
                </c:pt>
                <c:pt idx="25">
                  <c:v>21.850521236464164</c:v>
                </c:pt>
                <c:pt idx="26">
                  <c:v>21.970737164024623</c:v>
                </c:pt>
                <c:pt idx="27">
                  <c:v>22.088513506182039</c:v>
                </c:pt>
                <c:pt idx="28">
                  <c:v>22.203884989735641</c:v>
                </c:pt>
                <c:pt idx="29">
                  <c:v>22.316886899311616</c:v>
                </c:pt>
                <c:pt idx="30">
                  <c:v>22.427554965774601</c:v>
                </c:pt>
                <c:pt idx="31">
                  <c:v>22.535925266599826</c:v>
                </c:pt>
                <c:pt idx="32">
                  <c:v>22.642034136722476</c:v>
                </c:pt>
                <c:pt idx="33">
                  <c:v>22.74591808861263</c:v>
                </c:pt>
                <c:pt idx="34">
                  <c:v>22.84761374051239</c:v>
                </c:pt>
                <c:pt idx="35">
                  <c:v>22.947157751926063</c:v>
                </c:pt>
                <c:pt idx="36">
                  <c:v>23.044586765580846</c:v>
                </c:pt>
                <c:pt idx="37">
                  <c:v>23.139937355180926</c:v>
                </c:pt>
                <c:pt idx="38">
                  <c:v>23.233245978365844</c:v>
                </c:pt>
                <c:pt idx="39">
                  <c:v>23.32454893435774</c:v>
                </c:pt>
                <c:pt idx="40">
                  <c:v>23.413882325844913</c:v>
                </c:pt>
                <c:pt idx="41">
                  <c:v>23.501282024701901</c:v>
                </c:pt>
                <c:pt idx="42">
                  <c:v>23.586783641192067</c:v>
                </c:pt>
                <c:pt idx="43">
                  <c:v>23.670422496337601</c:v>
                </c:pt>
                <c:pt idx="44">
                  <c:v>23.752233597175469</c:v>
                </c:pt>
                <c:pt idx="45">
                  <c:v>23.832251614647344</c:v>
                </c:pt>
                <c:pt idx="46">
                  <c:v>23.910510863896782</c:v>
                </c:pt>
                <c:pt idx="47">
                  <c:v>23.987045286769415</c:v>
                </c:pt>
                <c:pt idx="48">
                  <c:v>24.061888436331518</c:v>
                </c:pt>
                <c:pt idx="49">
                  <c:v>24.13507346323938</c:v>
                </c:pt>
                <c:pt idx="50">
                  <c:v>24.20663310380754</c:v>
                </c:pt>
                <c:pt idx="51">
                  <c:v>24.276599669637314</c:v>
                </c:pt>
                <c:pt idx="52">
                  <c:v>24.345005038679151</c:v>
                </c:pt>
                <c:pt idx="53">
                  <c:v>24.411880647613263</c:v>
                </c:pt>
                <c:pt idx="54">
                  <c:v>24.477257485442866</c:v>
                </c:pt>
                <c:pt idx="55">
                  <c:v>24.541166088202594</c:v>
                </c:pt>
                <c:pt idx="56">
                  <c:v>24.603636534692988</c:v>
                </c:pt>
                <c:pt idx="57">
                  <c:v>24.66469844315899</c:v>
                </c:pt>
                <c:pt idx="58">
                  <c:v>24.724380968836613</c:v>
                </c:pt>
                <c:pt idx="59">
                  <c:v>24.782712802298079</c:v>
                </c:pt>
                <c:pt idx="60">
                  <c:v>24.839722168530816</c:v>
                </c:pt>
                <c:pt idx="61">
                  <c:v>24.895436826690823</c:v>
                </c:pt>
                <c:pt idx="62">
                  <c:v>24.949884070475154</c:v>
                </c:pt>
                <c:pt idx="63">
                  <c:v>25.003090729062343</c:v>
                </c:pt>
                <c:pt idx="64">
                  <c:v>25.055083168573567</c:v>
                </c:pt>
                <c:pt idx="65">
                  <c:v>25.105887294010529</c:v>
                </c:pt>
                <c:pt idx="66">
                  <c:v>25.15552855162916</c:v>
                </c:pt>
                <c:pt idx="67">
                  <c:v>25.204031931711583</c:v>
                </c:pt>
                <c:pt idx="68">
                  <c:v>25.251421971700825</c:v>
                </c:pt>
                <c:pt idx="69">
                  <c:v>25.297722759665866</c:v>
                </c:pt>
                <c:pt idx="70">
                  <c:v>25.342957938066359</c:v>
                </c:pt>
                <c:pt idx="71">
                  <c:v>25.387150707789132</c:v>
                </c:pt>
                <c:pt idx="72">
                  <c:v>25.430323832429732</c:v>
                </c:pt>
                <c:pt idx="73">
                  <c:v>25.472499642794965</c:v>
                </c:pt>
                <c:pt idx="74">
                  <c:v>25.513700041603332</c:v>
                </c:pt>
                <c:pt idx="75">
                  <c:v>25.553946508362579</c:v>
                </c:pt>
                <c:pt idx="76">
                  <c:v>25.593260104404209</c:v>
                </c:pt>
                <c:pt idx="77">
                  <c:v>25.63166147805703</c:v>
                </c:pt>
                <c:pt idx="78">
                  <c:v>25.669170869942477</c:v>
                </c:pt>
                <c:pt idx="79">
                  <c:v>25.705808118375913</c:v>
                </c:pt>
                <c:pt idx="80">
                  <c:v>25.741592664859173</c:v>
                </c:pt>
                <c:pt idx="81">
                  <c:v>25.776543559650673</c:v>
                </c:pt>
                <c:pt idx="82">
                  <c:v>25.810679467400313</c:v>
                </c:pt>
                <c:pt idx="83">
                  <c:v>25.844018672837379</c:v>
                </c:pt>
                <c:pt idx="84">
                  <c:v>25.876579086500492</c:v>
                </c:pt>
                <c:pt idx="85">
                  <c:v>25.908378250499318</c:v>
                </c:pt>
                <c:pt idx="86">
                  <c:v>25.939433344298884</c:v>
                </c:pt>
                <c:pt idx="87">
                  <c:v>25.969761190517286</c:v>
                </c:pt>
                <c:pt idx="88">
                  <c:v>25.99937826072917</c:v>
                </c:pt>
                <c:pt idx="89">
                  <c:v>26.028300681267307</c:v>
                </c:pt>
                <c:pt idx="90">
                  <c:v>26.056544239015206</c:v>
                </c:pt>
                <c:pt idx="91">
                  <c:v>26.084124387184655</c:v>
                </c:pt>
                <c:pt idx="92">
                  <c:v>26.11105625107216</c:v>
                </c:pt>
                <c:pt idx="93">
                  <c:v>26.137354633788821</c:v>
                </c:pt>
                <c:pt idx="94">
                  <c:v>26.163034021958797</c:v>
                </c:pt>
                <c:pt idx="95">
                  <c:v>26.188108591381791</c:v>
                </c:pt>
                <c:pt idx="96">
                  <c:v>26.212592212655284</c:v>
                </c:pt>
                <c:pt idx="97">
                  <c:v>26.236498456752635</c:v>
                </c:pt>
                <c:pt idx="98">
                  <c:v>26.259840600553936</c:v>
                </c:pt>
                <c:pt idx="99">
                  <c:v>26.282631632325948</c:v>
                </c:pt>
                <c:pt idx="100">
                  <c:v>26.304884257148739</c:v>
                </c:pt>
                <c:pt idx="101">
                  <c:v>26.326610902285918</c:v>
                </c:pt>
                <c:pt idx="102">
                  <c:v>26.347823722496699</c:v>
                </c:pt>
                <c:pt idx="103">
                  <c:v>26.368534605287234</c:v>
                </c:pt>
                <c:pt idx="104">
                  <c:v>26.388755176099664</c:v>
                </c:pt>
                <c:pt idx="105">
                  <c:v>26.408496803436972</c:v>
                </c:pt>
                <c:pt idx="106">
                  <c:v>26.427770603922465</c:v>
                </c:pt>
                <c:pt idx="107">
                  <c:v>26.446587447292398</c:v>
                </c:pt>
                <c:pt idx="108">
                  <c:v>26.464957961320753</c:v>
                </c:pt>
                <c:pt idx="109">
                  <c:v>26.482892536675255</c:v>
                </c:pt>
                <c:pt idx="110">
                  <c:v>26.500401331703657</c:v>
                </c:pt>
                <c:pt idx="111">
                  <c:v>26.517494277150021</c:v>
                </c:pt>
                <c:pt idx="112">
                  <c:v>26.534181080800035</c:v>
                </c:pt>
                <c:pt idx="113">
                  <c:v>26.550471232055315</c:v>
                </c:pt>
                <c:pt idx="114">
                  <c:v>26.566374006436352</c:v>
                </c:pt>
                <c:pt idx="115">
                  <c:v>26.581898470013677</c:v>
                </c:pt>
                <c:pt idx="116">
                  <c:v>26.597053483767549</c:v>
                </c:pt>
                <c:pt idx="117">
                  <c:v>26.611847707875992</c:v>
                </c:pt>
                <c:pt idx="118">
                  <c:v>26.626289605931202</c:v>
                </c:pt>
                <c:pt idx="119">
                  <c:v>26.640387449084546</c:v>
                </c:pt>
                <c:pt idx="120">
                  <c:v>26.654149320120684</c:v>
                </c:pt>
                <c:pt idx="121">
                  <c:v>26.667583117460634</c:v>
                </c:pt>
                <c:pt idx="122">
                  <c:v>26.680696559094493</c:v>
                </c:pt>
                <c:pt idx="123">
                  <c:v>26.693497186444258</c:v>
                </c:pt>
                <c:pt idx="124">
                  <c:v>26.705992368157027</c:v>
                </c:pt>
                <c:pt idx="125">
                  <c:v>26.718189303829206</c:v>
                </c:pt>
                <c:pt idx="126">
                  <c:v>26.730095027662415</c:v>
                </c:pt>
                <c:pt idx="127">
                  <c:v>26.741716412051552</c:v>
                </c:pt>
                <c:pt idx="128">
                  <c:v>26.753060171105645</c:v>
                </c:pt>
                <c:pt idx="129">
                  <c:v>26.764132864102358</c:v>
                </c:pt>
                <c:pt idx="130">
                  <c:v>26.774940898876661</c:v>
                </c:pt>
                <c:pt idx="131">
                  <c:v>26.785490535144525</c:v>
                </c:pt>
                <c:pt idx="132">
                  <c:v>26.795787887762305</c:v>
                </c:pt>
                <c:pt idx="133">
                  <c:v>26.805838929922754</c:v>
                </c:pt>
                <c:pt idx="134">
                  <c:v>26.815649496288266</c:v>
                </c:pt>
                <c:pt idx="135">
                  <c:v>26.82522528606227</c:v>
                </c:pt>
                <c:pt idx="136">
                  <c:v>26.834571865999628</c:v>
                </c:pt>
                <c:pt idx="137">
                  <c:v>26.843694673356879</c:v>
                </c:pt>
                <c:pt idx="138">
                  <c:v>26.852599018783007</c:v>
                </c:pt>
                <c:pt idx="139">
                  <c:v>26.861290089151883</c:v>
                </c:pt>
                <c:pt idx="140">
                  <c:v>26.869772950337062</c:v>
                </c:pt>
                <c:pt idx="141">
                  <c:v>26.878052549929741</c:v>
                </c:pt>
                <c:pt idx="142">
                  <c:v>26.886133719901039</c:v>
                </c:pt>
                <c:pt idx="143">
                  <c:v>26.894021179209137</c:v>
                </c:pt>
                <c:pt idx="144">
                  <c:v>26.901719536352363</c:v>
                </c:pt>
                <c:pt idx="145">
                  <c:v>26.909233291869125</c:v>
                </c:pt>
                <c:pt idx="146">
                  <c:v>26.916566840785435</c:v>
                </c:pt>
                <c:pt idx="147">
                  <c:v>26.923724475011017</c:v>
                </c:pt>
                <c:pt idx="148">
                  <c:v>26.930710385684787</c:v>
                </c:pt>
                <c:pt idx="149">
                  <c:v>26.937528665470612</c:v>
                </c:pt>
                <c:pt idx="150">
                  <c:v>26.944183310804313</c:v>
                </c:pt>
                <c:pt idx="151">
                  <c:v>26.950678224092638</c:v>
                </c:pt>
                <c:pt idx="152">
                  <c:v>26.95701721586509</c:v>
                </c:pt>
                <c:pt idx="153">
                  <c:v>26.963204006879455</c:v>
                </c:pt>
                <c:pt idx="154">
                  <c:v>26.969242230181994</c:v>
                </c:pt>
                <c:pt idx="155">
                  <c:v>26.975135433123054</c:v>
                </c:pt>
                <c:pt idx="156">
                  <c:v>26.980887079328742</c:v>
                </c:pt>
                <c:pt idx="157">
                  <c:v>26.986500550629884</c:v>
                </c:pt>
                <c:pt idx="158">
                  <c:v>26.991979148948715</c:v>
                </c:pt>
                <c:pt idx="159">
                  <c:v>26.997326098144271</c:v>
                </c:pt>
                <c:pt idx="160">
                  <c:v>27.002544545817322</c:v>
                </c:pt>
                <c:pt idx="161">
                  <c:v>27.007637565075445</c:v>
                </c:pt>
                <c:pt idx="162">
                  <c:v>27.012608156259251</c:v>
                </c:pt>
                <c:pt idx="163">
                  <c:v>27.017459248630345</c:v>
                </c:pt>
                <c:pt idx="164">
                  <c:v>27.022193702021809</c:v>
                </c:pt>
                <c:pt idx="165">
                  <c:v>27.026814308452067</c:v>
                </c:pt>
                <c:pt idx="166">
                  <c:v>27.031323793702761</c:v>
                </c:pt>
                <c:pt idx="167">
                  <c:v>27.035724818861322</c:v>
                </c:pt>
                <c:pt idx="168">
                  <c:v>27.040019981829058</c:v>
                </c:pt>
                <c:pt idx="169">
                  <c:v>27.044211818795489</c:v>
                </c:pt>
                <c:pt idx="170">
                  <c:v>27.048302805679445</c:v>
                </c:pt>
                <c:pt idx="171">
                  <c:v>27.05229535953772</c:v>
                </c:pt>
                <c:pt idx="172">
                  <c:v>27.056191839942041</c:v>
                </c:pt>
                <c:pt idx="173">
                  <c:v>27.059994550324834</c:v>
                </c:pt>
                <c:pt idx="174">
                  <c:v>27.063705739294555</c:v>
                </c:pt>
                <c:pt idx="175">
                  <c:v>27.067327601921189</c:v>
                </c:pt>
                <c:pt idx="176">
                  <c:v>27.070862280992497</c:v>
                </c:pt>
                <c:pt idx="177">
                  <c:v>27.0743118682418</c:v>
                </c:pt>
                <c:pt idx="178">
                  <c:v>27.077678405547637</c:v>
                </c:pt>
                <c:pt idx="179">
                  <c:v>27.080963886106129</c:v>
                </c:pt>
                <c:pt idx="180">
                  <c:v>27.084170255576606</c:v>
                </c:pt>
                <c:pt idx="181">
                  <c:v>27.087299413200761</c:v>
                </c:pt>
                <c:pt idx="182">
                  <c:v>27.090353212896485</c:v>
                </c:pt>
                <c:pt idx="183">
                  <c:v>27.093333464326317</c:v>
                </c:pt>
                <c:pt idx="184">
                  <c:v>27.096241933941521</c:v>
                </c:pt>
                <c:pt idx="185">
                  <c:v>27.099080346001994</c:v>
                </c:pt>
                <c:pt idx="186">
                  <c:v>27.101850383572746</c:v>
                </c:pt>
                <c:pt idx="187">
                  <c:v>27.104553689497443</c:v>
                </c:pt>
                <c:pt idx="188">
                  <c:v>27.107191867349279</c:v>
                </c:pt>
                <c:pt idx="189">
                  <c:v>27.109766482360115</c:v>
                </c:pt>
                <c:pt idx="190">
                  <c:v>27.112279062327843</c:v>
                </c:pt>
                <c:pt idx="191">
                  <c:v>27.114731098502897</c:v>
                </c:pt>
                <c:pt idx="192">
                  <c:v>27.117124046454215</c:v>
                </c:pt>
                <c:pt idx="193">
                  <c:v>27.119459326914882</c:v>
                </c:pt>
                <c:pt idx="194">
                  <c:v>27.121738326608344</c:v>
                </c:pt>
                <c:pt idx="195">
                  <c:v>27.123962399055284</c:v>
                </c:pt>
                <c:pt idx="196">
                  <c:v>27.126132865361697</c:v>
                </c:pt>
                <c:pt idx="197">
                  <c:v>27.128251014988628</c:v>
                </c:pt>
                <c:pt idx="198">
                  <c:v>27.13031810650395</c:v>
                </c:pt>
                <c:pt idx="199">
                  <c:v>27.132335368316532</c:v>
                </c:pt>
                <c:pt idx="200">
                  <c:v>27.134303999393271</c:v>
                </c:pt>
                <c:pt idx="201">
                  <c:v>27.136225169959481</c:v>
                </c:pt>
                <c:pt idx="202">
                  <c:v>27.138100022182535</c:v>
                </c:pt>
                <c:pt idx="203">
                  <c:v>27.139929670839905</c:v>
                </c:pt>
                <c:pt idx="204">
                  <c:v>27.141715203971295</c:v>
                </c:pt>
                <c:pt idx="205">
                  <c:v>27.143457683515429</c:v>
                </c:pt>
                <c:pt idx="206">
                  <c:v>27.145158145932108</c:v>
                </c:pt>
                <c:pt idx="207">
                  <c:v>27.146817602809389</c:v>
                </c:pt>
                <c:pt idx="208">
                  <c:v>27.148437041456717</c:v>
                </c:pt>
                <c:pt idx="209">
                  <c:v>27.150017425483856</c:v>
                </c:pt>
                <c:pt idx="210">
                  <c:v>27.151559695366487</c:v>
                </c:pt>
                <c:pt idx="211">
                  <c:v>27.153064768998121</c:v>
                </c:pt>
                <c:pt idx="212">
                  <c:v>27.15453354222938</c:v>
                </c:pt>
                <c:pt idx="213">
                  <c:v>27.155966889394211</c:v>
                </c:pt>
                <c:pt idx="214">
                  <c:v>27.157365663823896</c:v>
                </c:pt>
                <c:pt idx="215">
                  <c:v>27.158730698348855</c:v>
                </c:pt>
                <c:pt idx="216">
                  <c:v>27.160062805788581</c:v>
                </c:pt>
                <c:pt idx="217">
                  <c:v>27.16136277943</c:v>
                </c:pt>
                <c:pt idx="218">
                  <c:v>27.162631393494504</c:v>
                </c:pt>
                <c:pt idx="219">
                  <c:v>27.163869403593985</c:v>
                </c:pt>
                <c:pt idx="220">
                  <c:v>27.165077547175908</c:v>
                </c:pt>
                <c:pt idx="221">
                  <c:v>27.166256543958102</c:v>
                </c:pt>
                <c:pt idx="222">
                  <c:v>27.167407096352974</c:v>
                </c:pt>
                <c:pt idx="223">
                  <c:v>27.168529889881846</c:v>
                </c:pt>
                <c:pt idx="224">
                  <c:v>27.169625593579337</c:v>
                </c:pt>
                <c:pt idx="225">
                  <c:v>27.17069486038832</c:v>
                </c:pt>
                <c:pt idx="226">
                  <c:v>27.171738327545267</c:v>
                </c:pt>
                <c:pt idx="227">
                  <c:v>27.172756616956587</c:v>
                </c:pt>
                <c:pt idx="228">
                  <c:v>27.173750335566044</c:v>
                </c:pt>
                <c:pt idx="229">
                  <c:v>27.174720075713353</c:v>
                </c:pt>
                <c:pt idx="230">
                  <c:v>27.175666415484216</c:v>
                </c:pt>
                <c:pt idx="231">
                  <c:v>27.176589919052223</c:v>
                </c:pt>
                <c:pt idx="232">
                  <c:v>27.177491137012353</c:v>
                </c:pt>
                <c:pt idx="233">
                  <c:v>27.178370606706775</c:v>
                </c:pt>
                <c:pt idx="234">
                  <c:v>27.179228852542664</c:v>
                </c:pt>
                <c:pt idx="235">
                  <c:v>27.180066386302663</c:v>
                </c:pt>
                <c:pt idx="236">
                  <c:v>27.180883707447745</c:v>
                </c:pt>
                <c:pt idx="237">
                  <c:v>27.181681303413043</c:v>
                </c:pt>
                <c:pt idx="238">
                  <c:v>27.182459649896462</c:v>
                </c:pt>
                <c:pt idx="239">
                  <c:v>27.18321921114045</c:v>
                </c:pt>
                <c:pt idx="240">
                  <c:v>27.18396044020713</c:v>
                </c:pt>
                <c:pt idx="241">
                  <c:v>27.184683779246789</c:v>
                </c:pt>
                <c:pt idx="242">
                  <c:v>27.185389659759903</c:v>
                </c:pt>
                <c:pt idx="243">
                  <c:v>27.186078502853029</c:v>
                </c:pt>
                <c:pt idx="244">
                  <c:v>27.186750719488508</c:v>
                </c:pt>
                <c:pt idx="245">
                  <c:v>27.187406710728187</c:v>
                </c:pt>
                <c:pt idx="246">
                  <c:v>27.188046867971323</c:v>
                </c:pt>
                <c:pt idx="247">
                  <c:v>27.188671573186891</c:v>
                </c:pt>
                <c:pt idx="248">
                  <c:v>27.18928119914019</c:v>
                </c:pt>
                <c:pt idx="249">
                  <c:v>27.189876109614094</c:v>
                </c:pt>
                <c:pt idx="250">
                  <c:v>27.190456659625063</c:v>
                </c:pt>
                <c:pt idx="251">
                  <c:v>27.191023195633889</c:v>
                </c:pt>
                <c:pt idx="252">
                  <c:v>27.191576055751469</c:v>
                </c:pt>
                <c:pt idx="253">
                  <c:v>27.192115569939578</c:v>
                </c:pt>
                <c:pt idx="254">
                  <c:v>27.192642060206921</c:v>
                </c:pt>
                <c:pt idx="255">
                  <c:v>27.193155840800436</c:v>
                </c:pt>
                <c:pt idx="256">
                  <c:v>27.193657218391991</c:v>
                </c:pt>
                <c:pt idx="257">
                  <c:v>27.194146492260678</c:v>
                </c:pt>
                <c:pt idx="258">
                  <c:v>27.194623954470671</c:v>
                </c:pt>
                <c:pt idx="259">
                  <c:v>27.195089890044887</c:v>
                </c:pt>
                <c:pt idx="260">
                  <c:v>27.19554457713437</c:v>
                </c:pt>
                <c:pt idx="261">
                  <c:v>27.195988287183745</c:v>
                </c:pt>
                <c:pt idx="262">
                  <c:v>27.196421285092654</c:v>
                </c:pt>
                <c:pt idx="263">
                  <c:v>27.196843829373229</c:v>
                </c:pt>
                <c:pt idx="264">
                  <c:v>27.197256172303966</c:v>
                </c:pt>
                <c:pt idx="265">
                  <c:v>27.197658560079738</c:v>
                </c:pt>
                <c:pt idx="266">
                  <c:v>27.198051232958324</c:v>
                </c:pt>
                <c:pt idx="267">
                  <c:v>27.198434425403299</c:v>
                </c:pt>
                <c:pt idx="268">
                  <c:v>27.198808366223695</c:v>
                </c:pt>
                <c:pt idx="269">
                  <c:v>27.199173278710013</c:v>
                </c:pt>
                <c:pt idx="270">
                  <c:v>27.199529380767309</c:v>
                </c:pt>
                <c:pt idx="271">
                  <c:v>27.199876885044766</c:v>
                </c:pt>
                <c:pt idx="272">
                  <c:v>27.200215999062387</c:v>
                </c:pt>
                <c:pt idx="273">
                  <c:v>27.200546925334546</c:v>
                </c:pt>
                <c:pt idx="274">
                  <c:v>27.200869861490535</c:v>
                </c:pt>
                <c:pt idx="275">
                  <c:v>27.201185000392297</c:v>
                </c:pt>
                <c:pt idx="276">
                  <c:v>27.201492530249265</c:v>
                </c:pt>
                <c:pt idx="277">
                  <c:v>27.201792634730509</c:v>
                </c:pt>
                <c:pt idx="278">
                  <c:v>27.202085493074112</c:v>
                </c:pt>
                <c:pt idx="279">
                  <c:v>27.202371280193908</c:v>
                </c:pt>
                <c:pt idx="280">
                  <c:v>27.202650166783826</c:v>
                </c:pt>
                <c:pt idx="281">
                  <c:v>27.202922319419429</c:v>
                </c:pt>
                <c:pt idx="282">
                  <c:v>27.203187900657273</c:v>
                </c:pt>
                <c:pt idx="283">
                  <c:v>27.203447069131787</c:v>
                </c:pt>
                <c:pt idx="284">
                  <c:v>27.203699979649766</c:v>
                </c:pt>
                <c:pt idx="285">
                  <c:v>27.203946783282653</c:v>
                </c:pt>
                <c:pt idx="286">
                  <c:v>27.204187627456591</c:v>
                </c:pt>
                <c:pt idx="287">
                  <c:v>27.204422656040304</c:v>
                </c:pt>
                <c:pt idx="288">
                  <c:v>27.20465200943087</c:v>
                </c:pt>
                <c:pt idx="289">
                  <c:v>27.204875824637387</c:v>
                </c:pt>
                <c:pt idx="290">
                  <c:v>27.205094235362726</c:v>
                </c:pt>
                <c:pt idx="291">
                  <c:v>27.205307372083166</c:v>
                </c:pt>
                <c:pt idx="292">
                  <c:v>27.205515362126274</c:v>
                </c:pt>
                <c:pt idx="293">
                  <c:v>27.20571832974678</c:v>
                </c:pt>
                <c:pt idx="294">
                  <c:v>27.205916396200717</c:v>
                </c:pt>
                <c:pt idx="295">
                  <c:v>27.2061096798177</c:v>
                </c:pt>
                <c:pt idx="296">
                  <c:v>27.206298296071513</c:v>
                </c:pt>
                <c:pt idx="297">
                  <c:v>27.206482357648991</c:v>
                </c:pt>
                <c:pt idx="298">
                  <c:v>27.20666197451725</c:v>
                </c:pt>
                <c:pt idx="299">
                  <c:v>27.206837253989264</c:v>
                </c:pt>
                <c:pt idx="300">
                  <c:v>27.207008300787869</c:v>
                </c:pt>
                <c:pt idx="301">
                  <c:v>27.207175217108258</c:v>
                </c:pt>
                <c:pt idx="302">
                  <c:v>27.207338102678985</c:v>
                </c:pt>
                <c:pt idx="303">
                  <c:v>27.207497054821395</c:v>
                </c:pt>
                <c:pt idx="304">
                  <c:v>27.20765216850771</c:v>
                </c:pt>
                <c:pt idx="305">
                  <c:v>27.207803536417785</c:v>
                </c:pt>
                <c:pt idx="306">
                  <c:v>27.207951248994274</c:v>
                </c:pt>
                <c:pt idx="307">
                  <c:v>27.208095394496681</c:v>
                </c:pt>
                <c:pt idx="308">
                  <c:v>27.208236059054059</c:v>
                </c:pt>
                <c:pt idx="309">
                  <c:v>27.20837332671632</c:v>
                </c:pt>
                <c:pt idx="310">
                  <c:v>27.208507279504463</c:v>
                </c:pt>
                <c:pt idx="311">
                  <c:v>27.208637997459533</c:v>
                </c:pt>
                <c:pt idx="312">
                  <c:v>27.208765558690324</c:v>
                </c:pt>
                <c:pt idx="313">
                  <c:v>27.208890039420069</c:v>
                </c:pt>
                <c:pt idx="314">
                  <c:v>27.209011514031967</c:v>
                </c:pt>
                <c:pt idx="315">
                  <c:v>27.209130055113427</c:v>
                </c:pt>
                <c:pt idx="316">
                  <c:v>27.209245733499603</c:v>
                </c:pt>
                <c:pt idx="317">
                  <c:v>27.20935861831552</c:v>
                </c:pt>
                <c:pt idx="318">
                  <c:v>27.20946877701741</c:v>
                </c:pt>
                <c:pt idx="319">
                  <c:v>27.209576275433012</c:v>
                </c:pt>
                <c:pt idx="320">
                  <c:v>27.209681177800778</c:v>
                </c:pt>
                <c:pt idx="321">
                  <c:v>27.209783546808321</c:v>
                </c:pt>
                <c:pt idx="322">
                  <c:v>27.209883443629806</c:v>
                </c:pt>
                <c:pt idx="323">
                  <c:v>27.209980927962427</c:v>
                </c:pt>
                <c:pt idx="324">
                  <c:v>27.210076058062153</c:v>
                </c:pt>
                <c:pt idx="325">
                  <c:v>27.210168890778423</c:v>
                </c:pt>
                <c:pt idx="326">
                  <c:v>27.210259481588139</c:v>
                </c:pt>
                <c:pt idx="327">
                  <c:v>27.210347884628753</c:v>
                </c:pt>
                <c:pt idx="328">
                  <c:v>27.210434152730684</c:v>
                </c:pt>
                <c:pt idx="329">
                  <c:v>27.210518337448722</c:v>
                </c:pt>
                <c:pt idx="330">
                  <c:v>27.210600489092958</c:v>
                </c:pt>
                <c:pt idx="331">
                  <c:v>27.210680656758743</c:v>
                </c:pt>
                <c:pt idx="332">
                  <c:v>27.210758888356033</c:v>
                </c:pt>
                <c:pt idx="333">
                  <c:v>27.210835230638004</c:v>
                </c:pt>
                <c:pt idx="334">
                  <c:v>27.210909729228991</c:v>
                </c:pt>
                <c:pt idx="335">
                  <c:v>27.210982428651686</c:v>
                </c:pt>
                <c:pt idx="336">
                  <c:v>27.211053372353781</c:v>
                </c:pt>
                <c:pt idx="337">
                  <c:v>27.211122602733862</c:v>
                </c:pt>
                <c:pt idx="338">
                  <c:v>27.211190161166844</c:v>
                </c:pt>
                <c:pt idx="339">
                  <c:v>27.211256088028531</c:v>
                </c:pt>
                <c:pt idx="340">
                  <c:v>27.211320422719869</c:v>
                </c:pt>
                <c:pt idx="341">
                  <c:v>27.211383203690378</c:v>
                </c:pt>
                <c:pt idx="342">
                  <c:v>27.211444468461185</c:v>
                </c:pt>
                <c:pt idx="343">
                  <c:v>27.211504253647398</c:v>
                </c:pt>
                <c:pt idx="344">
                  <c:v>27.211562594980023</c:v>
                </c:pt>
                <c:pt idx="345">
                  <c:v>27.211619527327265</c:v>
                </c:pt>
                <c:pt idx="346">
                  <c:v>27.21167508471536</c:v>
                </c:pt>
                <c:pt idx="347">
                  <c:v>27.211729300348924</c:v>
                </c:pt>
                <c:pt idx="348">
                  <c:v>27.211782206630783</c:v>
                </c:pt>
                <c:pt idx="349">
                  <c:v>27.211833835181302</c:v>
                </c:pt>
                <c:pt idx="350">
                  <c:v>27.211884216857339</c:v>
                </c:pt>
                <c:pt idx="351">
                  <c:v>27.211933381770585</c:v>
                </c:pt>
                <c:pt idx="352">
                  <c:v>27.211981359305646</c:v>
                </c:pt>
                <c:pt idx="353">
                  <c:v>27.212028178137551</c:v>
                </c:pt>
                <c:pt idx="354">
                  <c:v>27.212073866248875</c:v>
                </c:pt>
                <c:pt idx="355">
                  <c:v>27.212118450946519</c:v>
                </c:pt>
                <c:pt idx="356">
                  <c:v>27.212161958877907</c:v>
                </c:pt>
                <c:pt idx="357">
                  <c:v>27.212204416047015</c:v>
                </c:pt>
                <c:pt idx="358">
                  <c:v>27.212245847829891</c:v>
                </c:pt>
                <c:pt idx="359">
                  <c:v>27.212286278989779</c:v>
                </c:pt>
                <c:pt idx="360">
                  <c:v>27.212325733691905</c:v>
                </c:pt>
                <c:pt idx="361">
                  <c:v>27.212364235517985</c:v>
                </c:pt>
                <c:pt idx="362">
                  <c:v>27.212401807480258</c:v>
                </c:pt>
                <c:pt idx="363">
                  <c:v>27.212438472035231</c:v>
                </c:pt>
                <c:pt idx="364">
                  <c:v>27.212474251097117</c:v>
                </c:pt>
                <c:pt idx="365">
                  <c:v>27.212509166050967</c:v>
                </c:pt>
                <c:pt idx="366">
                  <c:v>27.212543237765367</c:v>
                </c:pt>
                <c:pt idx="367">
                  <c:v>27.212576486604938</c:v>
                </c:pt>
                <c:pt idx="368">
                  <c:v>27.212608932442585</c:v>
                </c:pt>
                <c:pt idx="369">
                  <c:v>27.212640594671207</c:v>
                </c:pt>
                <c:pt idx="370">
                  <c:v>27.212671492215481</c:v>
                </c:pt>
                <c:pt idx="371">
                  <c:v>27.21270164354296</c:v>
                </c:pt>
                <c:pt idx="372">
                  <c:v>27.212731066675325</c:v>
                </c:pt>
                <c:pt idx="373">
                  <c:v>27.212759779198947</c:v>
                </c:pt>
                <c:pt idx="374">
                  <c:v>27.212787798275585</c:v>
                </c:pt>
                <c:pt idx="375">
                  <c:v>27.212815140652506</c:v>
                </c:pt>
                <c:pt idx="376">
                  <c:v>27.212841822672519</c:v>
                </c:pt>
                <c:pt idx="377">
                  <c:v>27.212867860283804</c:v>
                </c:pt>
                <c:pt idx="378">
                  <c:v>27.21289326904936</c:v>
                </c:pt>
                <c:pt idx="379">
                  <c:v>27.21291806415638</c:v>
                </c:pt>
                <c:pt idx="380">
                  <c:v>27.212942260425258</c:v>
                </c:pt>
                <c:pt idx="381">
                  <c:v>27.212965872318492</c:v>
                </c:pt>
                <c:pt idx="382">
                  <c:v>27.212988913949342</c:v>
                </c:pt>
                <c:pt idx="383">
                  <c:v>27.213011399090163</c:v>
                </c:pt>
                <c:pt idx="384">
                  <c:v>27.213033341180775</c:v>
                </c:pt>
                <c:pt idx="385">
                  <c:v>27.21305475333639</c:v>
                </c:pt>
                <c:pt idx="386">
                  <c:v>27.213075648355485</c:v>
                </c:pt>
                <c:pt idx="387">
                  <c:v>27.2130960387275</c:v>
                </c:pt>
                <c:pt idx="388">
                  <c:v>27.213115936640182</c:v>
                </c:pt>
                <c:pt idx="389">
                  <c:v>27.213135353986999</c:v>
                </c:pt>
                <c:pt idx="390">
                  <c:v>27.213154302374157</c:v>
                </c:pt>
                <c:pt idx="391">
                  <c:v>27.213172793127573</c:v>
                </c:pt>
                <c:pt idx="392">
                  <c:v>27.213190837299649</c:v>
                </c:pt>
                <c:pt idx="393">
                  <c:v>27.213208445675882</c:v>
                </c:pt>
                <c:pt idx="394">
                  <c:v>27.213225628781235</c:v>
                </c:pt>
                <c:pt idx="395">
                  <c:v>27.213242396886564</c:v>
                </c:pt>
                <c:pt idx="396">
                  <c:v>27.213258760014604</c:v>
                </c:pt>
                <c:pt idx="397">
                  <c:v>27.213274727946121</c:v>
                </c:pt>
                <c:pt idx="398">
                  <c:v>27.213290310225599</c:v>
                </c:pt>
                <c:pt idx="399">
                  <c:v>27.213305516167047</c:v>
                </c:pt>
                <c:pt idx="400">
                  <c:v>27.213320354859526</c:v>
                </c:pt>
                <c:pt idx="401">
                  <c:v>27.213334835172592</c:v>
                </c:pt>
                <c:pt idx="402">
                  <c:v>27.2133489657616</c:v>
                </c:pt>
                <c:pt idx="403">
                  <c:v>27.213362755072875</c:v>
                </c:pt>
                <c:pt idx="404">
                  <c:v>27.213376211348738</c:v>
                </c:pt>
                <c:pt idx="405">
                  <c:v>27.213389342632468</c:v>
                </c:pt>
                <c:pt idx="406">
                  <c:v>27.213402156773107</c:v>
                </c:pt>
                <c:pt idx="407">
                  <c:v>27.213414661430079</c:v>
                </c:pt>
                <c:pt idx="408">
                  <c:v>27.213426864077899</c:v>
                </c:pt>
                <c:pt idx="409">
                  <c:v>27.213438772010512</c:v>
                </c:pt>
                <c:pt idx="410">
                  <c:v>27.213450392345738</c:v>
                </c:pt>
                <c:pt idx="411">
                  <c:v>27.213461732029465</c:v>
                </c:pt>
                <c:pt idx="412">
                  <c:v>27.213472797839859</c:v>
                </c:pt>
                <c:pt idx="413">
                  <c:v>27.213483596391388</c:v>
                </c:pt>
                <c:pt idx="414">
                  <c:v>27.213494134138738</c:v>
                </c:pt>
                <c:pt idx="415">
                  <c:v>27.213504417380744</c:v>
                </c:pt>
                <c:pt idx="416">
                  <c:v>27.213514452264121</c:v>
                </c:pt>
                <c:pt idx="417">
                  <c:v>27.213524244787102</c:v>
                </c:pt>
                <c:pt idx="418">
                  <c:v>27.213533800803063</c:v>
                </c:pt>
                <c:pt idx="419">
                  <c:v>27.213543126024046</c:v>
                </c:pt>
                <c:pt idx="420">
                  <c:v>27.213552226024095</c:v>
                </c:pt>
                <c:pt idx="421">
                  <c:v>27.213561106242672</c:v>
                </c:pt>
                <c:pt idx="422">
                  <c:v>27.213569771987856</c:v>
                </c:pt>
                <c:pt idx="423">
                  <c:v>27.213578228439509</c:v>
                </c:pt>
                <c:pt idx="424">
                  <c:v>27.21358648065242</c:v>
                </c:pt>
                <c:pt idx="425">
                  <c:v>27.213594533559313</c:v>
                </c:pt>
                <c:pt idx="426">
                  <c:v>27.213602391973733</c:v>
                </c:pt>
                <c:pt idx="427">
                  <c:v>27.213610060592995</c:v>
                </c:pt>
                <c:pt idx="428">
                  <c:v>27.213617544000975</c:v>
                </c:pt>
                <c:pt idx="429">
                  <c:v>27.213624846670836</c:v>
                </c:pt>
                <c:pt idx="430">
                  <c:v>27.213631972967711</c:v>
                </c:pt>
                <c:pt idx="431">
                  <c:v>27.213638927151301</c:v>
                </c:pt>
                <c:pt idx="432">
                  <c:v>27.213645713378448</c:v>
                </c:pt>
                <c:pt idx="433">
                  <c:v>27.213652335705572</c:v>
                </c:pt>
                <c:pt idx="434">
                  <c:v>27.213658798091139</c:v>
                </c:pt>
                <c:pt idx="435">
                  <c:v>27.213665104398025</c:v>
                </c:pt>
                <c:pt idx="436">
                  <c:v>27.213671258395792</c:v>
                </c:pt>
                <c:pt idx="437">
                  <c:v>27.213677263762957</c:v>
                </c:pt>
                <c:pt idx="438">
                  <c:v>27.213683124089226</c:v>
                </c:pt>
                <c:pt idx="439">
                  <c:v>27.213688842877598</c:v>
                </c:pt>
                <c:pt idx="440">
                  <c:v>27.21369442354645</c:v>
                </c:pt>
                <c:pt idx="441">
                  <c:v>27.213699869431608</c:v>
                </c:pt>
                <c:pt idx="442">
                  <c:v>27.213705183788335</c:v>
                </c:pt>
                <c:pt idx="443">
                  <c:v>27.21371036979329</c:v>
                </c:pt>
                <c:pt idx="444">
                  <c:v>27.213715430546372</c:v>
                </c:pt>
                <c:pt idx="445">
                  <c:v>27.213720369072668</c:v>
                </c:pt>
                <c:pt idx="446">
                  <c:v>27.213725188324162</c:v>
                </c:pt>
                <c:pt idx="447">
                  <c:v>27.213729891181544</c:v>
                </c:pt>
                <c:pt idx="448">
                  <c:v>27.213734480455948</c:v>
                </c:pt>
                <c:pt idx="449">
                  <c:v>27.213738958890602</c:v>
                </c:pt>
                <c:pt idx="450">
                  <c:v>27.213743329162508</c:v>
                </c:pt>
                <c:pt idx="451">
                  <c:v>27.213747593883991</c:v>
                </c:pt>
                <c:pt idx="452">
                  <c:v>27.213751755604246</c:v>
                </c:pt>
                <c:pt idx="453">
                  <c:v>27.213755816810977</c:v>
                </c:pt>
                <c:pt idx="454">
                  <c:v>27.213759779931774</c:v>
                </c:pt>
                <c:pt idx="455">
                  <c:v>27.213763647335565</c:v>
                </c:pt>
                <c:pt idx="456">
                  <c:v>27.213767421334108</c:v>
                </c:pt>
                <c:pt idx="457">
                  <c:v>27.213771104183305</c:v>
                </c:pt>
                <c:pt idx="458">
                  <c:v>27.213774698084592</c:v>
                </c:pt>
                <c:pt idx="459">
                  <c:v>27.213778205186227</c:v>
                </c:pt>
                <c:pt idx="460">
                  <c:v>27.213781627584559</c:v>
                </c:pt>
                <c:pt idx="461">
                  <c:v>27.213784967325349</c:v>
                </c:pt>
                <c:pt idx="462">
                  <c:v>27.21378822640493</c:v>
                </c:pt>
                <c:pt idx="463">
                  <c:v>27.213791406771442</c:v>
                </c:pt>
                <c:pt idx="464">
                  <c:v>27.213794510325894</c:v>
                </c:pt>
                <c:pt idx="465">
                  <c:v>27.213797538923487</c:v>
                </c:pt>
                <c:pt idx="466">
                  <c:v>27.213800494374563</c:v>
                </c:pt>
                <c:pt idx="467">
                  <c:v>27.213803378445739</c:v>
                </c:pt>
                <c:pt idx="468">
                  <c:v>27.213806192860975</c:v>
                </c:pt>
                <c:pt idx="469">
                  <c:v>27.213808939302613</c:v>
                </c:pt>
                <c:pt idx="470">
                  <c:v>27.213811619412319</c:v>
                </c:pt>
                <c:pt idx="471">
                  <c:v>27.213814234792149</c:v>
                </c:pt>
                <c:pt idx="472">
                  <c:v>27.213816787005431</c:v>
                </c:pt>
                <c:pt idx="473">
                  <c:v>27.213819277577795</c:v>
                </c:pt>
                <c:pt idx="474">
                  <c:v>27.213821707997941</c:v>
                </c:pt>
                <c:pt idx="475">
                  <c:v>27.213824079718691</c:v>
                </c:pt>
                <c:pt idx="476">
                  <c:v>27.213826394157749</c:v>
                </c:pt>
                <c:pt idx="477">
                  <c:v>27.213828652698545</c:v>
                </c:pt>
                <c:pt idx="478">
                  <c:v>27.213830856691164</c:v>
                </c:pt>
                <c:pt idx="479">
                  <c:v>27.213833007453044</c:v>
                </c:pt>
                <c:pt idx="480">
                  <c:v>27.213835106269791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0C-4B7E-A5D7-A1F304575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336591"/>
        <c:axId val="233351983"/>
      </c:lineChart>
      <c:catAx>
        <c:axId val="2333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3351983"/>
        <c:crosses val="autoZero"/>
        <c:auto val="1"/>
        <c:lblAlgn val="ctr"/>
        <c:lblOffset val="100"/>
        <c:noMultiLvlLbl val="0"/>
      </c:catAx>
      <c:valAx>
        <c:axId val="23335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333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0" i="0" baseline="0">
                <a:effectLst/>
              </a:rPr>
              <a:t>Inner and outer surface temperature of top plate VS. Time 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'25W for Right &amp; Left'!$G$10:$G$12</c:f>
              <c:strCache>
                <c:ptCount val="3"/>
                <c:pt idx="0">
                  <c:v>R&amp;L plate outside surface temperature</c:v>
                </c:pt>
                <c:pt idx="1">
                  <c:v>T</c:v>
                </c:pt>
                <c:pt idx="2">
                  <c:v>[℃]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'25W for Right &amp; Left'!$F$13:$F$493</c:f>
              <c:numCache>
                <c:formatCode>0.0_ </c:formatCode>
                <c:ptCount val="481"/>
                <c:pt idx="0" formatCode="General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</c:numCache>
            </c:numRef>
          </c:cat>
          <c:val>
            <c:numRef>
              <c:f>'25W for Right &amp; Left'!$G$13:$G$493</c:f>
              <c:numCache>
                <c:formatCode>0.00</c:formatCode>
                <c:ptCount val="481"/>
                <c:pt idx="0">
                  <c:v>18</c:v>
                </c:pt>
                <c:pt idx="1">
                  <c:v>18.15086267519159</c:v>
                </c:pt>
                <c:pt idx="2">
                  <c:v>18.299383812586651</c:v>
                </c:pt>
                <c:pt idx="3">
                  <c:v>18.445419926881776</c:v>
                </c:pt>
                <c:pt idx="4">
                  <c:v>18.588918415330841</c:v>
                </c:pt>
                <c:pt idx="5">
                  <c:v>18.729854866550987</c:v>
                </c:pt>
                <c:pt idx="6">
                  <c:v>18.868220456002163</c:v>
                </c:pt>
                <c:pt idx="7">
                  <c:v>19.004016552221859</c:v>
                </c:pt>
                <c:pt idx="8">
                  <c:v>19.137251794679063</c:v>
                </c:pt>
                <c:pt idx="9">
                  <c:v>19.267940288361888</c:v>
                </c:pt>
                <c:pt idx="10">
                  <c:v>19.396100389059029</c:v>
                </c:pt>
                <c:pt idx="11">
                  <c:v>19.521753835549397</c:v>
                </c:pt>
                <c:pt idx="12">
                  <c:v>19.644925101475387</c:v>
                </c:pt>
                <c:pt idx="13">
                  <c:v>19.765640894524577</c:v>
                </c:pt>
                <c:pt idx="14">
                  <c:v>19.883929758941697</c:v>
                </c:pt>
                <c:pt idx="15">
                  <c:v>19.999821753214846</c:v>
                </c:pt>
                <c:pt idx="16">
                  <c:v>20.113348184125897</c:v>
                </c:pt>
                <c:pt idx="17">
                  <c:v>20.224541384146004</c:v>
                </c:pt>
                <c:pt idx="18">
                  <c:v>20.333434522890691</c:v>
                </c:pt>
                <c:pt idx="19">
                  <c:v>20.440061445839223</c:v>
                </c:pt>
                <c:pt idx="20">
                  <c:v>20.544456535232577</c:v>
                </c:pt>
                <c:pt idx="21">
                  <c:v>20.646654589268206</c:v>
                </c:pt>
                <c:pt idx="22">
                  <c:v>20.746690716576612</c:v>
                </c:pt>
                <c:pt idx="23">
                  <c:v>20.84460024360115</c:v>
                </c:pt>
                <c:pt idx="24">
                  <c:v>20.940418632978247</c:v>
                </c:pt>
                <c:pt idx="25">
                  <c:v>21.034181411376391</c:v>
                </c:pt>
                <c:pt idx="26">
                  <c:v>21.125924105530448</c:v>
                </c:pt>
                <c:pt idx="27">
                  <c:v>21.215682185425081</c:v>
                </c:pt>
                <c:pt idx="28">
                  <c:v>21.303491013752442</c:v>
                </c:pt>
                <c:pt idx="29">
                  <c:v>21.3893858009064</c:v>
                </c:pt>
                <c:pt idx="30">
                  <c:v>21.473401564885947</c:v>
                </c:pt>
                <c:pt idx="31">
                  <c:v>21.555573095570502</c:v>
                </c:pt>
                <c:pt idx="32">
                  <c:v>21.635934922903722</c:v>
                </c:pt>
                <c:pt idx="33">
                  <c:v>21.714521288583654</c:v>
                </c:pt>
                <c:pt idx="34">
                  <c:v>21.791366120908208</c:v>
                </c:pt>
                <c:pt idx="35">
                  <c:v>21.866503012467888</c:v>
                </c:pt>
                <c:pt idx="36">
                  <c:v>21.939965200414051</c:v>
                </c:pt>
                <c:pt idx="37">
                  <c:v>22.011785549061994</c:v>
                </c:pt>
                <c:pt idx="38">
                  <c:v>22.081996534614635</c:v>
                </c:pt>
                <c:pt idx="39">
                  <c:v>22.150630231815487</c:v>
                </c:pt>
                <c:pt idx="40">
                  <c:v>22.217718302359366</c:v>
                </c:pt>
                <c:pt idx="41">
                  <c:v>22.283291984906548</c:v>
                </c:pt>
                <c:pt idx="42">
                  <c:v>22.347382086561158</c:v>
                </c:pt>
                <c:pt idx="43">
                  <c:v>22.41001897568783</c:v>
                </c:pt>
                <c:pt idx="44">
                  <c:v>22.471232575952317</c:v>
                </c:pt>
                <c:pt idx="45">
                  <c:v>22.531052361482168</c:v>
                </c:pt>
                <c:pt idx="46">
                  <c:v>22.589507353052692</c:v>
                </c:pt>
                <c:pt idx="47">
                  <c:v>22.646626115211717</c:v>
                </c:pt>
                <c:pt idx="48">
                  <c:v>22.702436754263967</c:v>
                </c:pt>
                <c:pt idx="49">
                  <c:v>22.756966917042487</c:v>
                </c:pt>
                <c:pt idx="50">
                  <c:v>22.810243790400499</c:v>
                </c:pt>
                <c:pt idx="51">
                  <c:v>22.862294101362433</c:v>
                </c:pt>
                <c:pt idx="52">
                  <c:v>22.91314411787776</c:v>
                </c:pt>
                <c:pt idx="53">
                  <c:v>22.962819650125645</c:v>
                </c:pt>
                <c:pt idx="54">
                  <c:v>23.011346052322494</c:v>
                </c:pt>
                <c:pt idx="55">
                  <c:v>23.058748224988086</c:v>
                </c:pt>
                <c:pt idx="56">
                  <c:v>23.105050617629388</c:v>
                </c:pt>
                <c:pt idx="57">
                  <c:v>23.150277231804161</c:v>
                </c:pt>
                <c:pt idx="58">
                  <c:v>23.194451624529343</c:v>
                </c:pt>
                <c:pt idx="59">
                  <c:v>23.237596912001734</c:v>
                </c:pt>
                <c:pt idx="60">
                  <c:v>23.279735773600891</c:v>
                </c:pt>
                <c:pt idx="61">
                  <c:v>23.320890456146355</c:v>
                </c:pt>
                <c:pt idx="62">
                  <c:v>23.361082778383381</c:v>
                </c:pt>
                <c:pt idx="63">
                  <c:v>23.400334135673123</c:v>
                </c:pt>
                <c:pt idx="64">
                  <c:v>23.438665504865085</c:v>
                </c:pt>
                <c:pt idx="65">
                  <c:v>23.476097449331139</c:v>
                </c:pt>
                <c:pt idx="66">
                  <c:v>23.512650124141967</c:v>
                </c:pt>
                <c:pt idx="67">
                  <c:v>23.548343281368151</c:v>
                </c:pt>
                <c:pt idx="68">
                  <c:v>23.583196275489403</c:v>
                </c:pt>
                <c:pt idx="69">
                  <c:v>23.61722806889663</c:v>
                </c:pt>
                <c:pt idx="70">
                  <c:v>23.650457237472651</c:v>
                </c:pt>
                <c:pt idx="71">
                  <c:v>23.682901976238387</c:v>
                </c:pt>
                <c:pt idx="72">
                  <c:v>23.714580105052356</c:v>
                </c:pt>
                <c:pt idx="73">
                  <c:v>23.745509074352125</c:v>
                </c:pt>
                <c:pt idx="74">
                  <c:v>23.775705970927312</c:v>
                </c:pt>
                <c:pt idx="75">
                  <c:v>23.805187523714409</c:v>
                </c:pt>
                <c:pt idx="76">
                  <c:v>23.8339701096045</c:v>
                </c:pt>
                <c:pt idx="77">
                  <c:v>23.862069759255608</c:v>
                </c:pt>
                <c:pt idx="78">
                  <c:v>23.889502162901991</c:v>
                </c:pt>
                <c:pt idx="79">
                  <c:v>23.916282676153418</c:v>
                </c:pt>
                <c:pt idx="80">
                  <c:v>23.942426325777877</c:v>
                </c:pt>
                <c:pt idx="81">
                  <c:v>23.967947815461777</c:v>
                </c:pt>
                <c:pt idx="82">
                  <c:v>23.992861531542168</c:v>
                </c:pt>
                <c:pt idx="83">
                  <c:v>24.017181548705931</c:v>
                </c:pt>
                <c:pt idx="84">
                  <c:v>24.040921635651355</c:v>
                </c:pt>
                <c:pt idx="85">
                  <c:v>24.064095260707902</c:v>
                </c:pt>
                <c:pt idx="86">
                  <c:v>24.086715597410286</c:v>
                </c:pt>
                <c:pt idx="87">
                  <c:v>24.108795530023436</c:v>
                </c:pt>
                <c:pt idx="88">
                  <c:v>24.130347659015133</c:v>
                </c:pt>
                <c:pt idx="89">
                  <c:v>24.151384306473474</c:v>
                </c:pt>
                <c:pt idx="90">
                  <c:v>24.171917521466618</c:v>
                </c:pt>
                <c:pt idx="91">
                  <c:v>24.191959085342443</c:v>
                </c:pt>
                <c:pt idx="92">
                  <c:v>24.211520516966107</c:v>
                </c:pt>
                <c:pt idx="93">
                  <c:v>24.230613077893636</c:v>
                </c:pt>
                <c:pt idx="94">
                  <c:v>24.249247777479962</c:v>
                </c:pt>
                <c:pt idx="95">
                  <c:v>24.267435377919952</c:v>
                </c:pt>
                <c:pt idx="96">
                  <c:v>24.285186399221242</c:v>
                </c:pt>
                <c:pt idx="97">
                  <c:v>24.302511124107781</c:v>
                </c:pt>
                <c:pt idx="98">
                  <c:v>24.319419602853234</c:v>
                </c:pt>
                <c:pt idx="99">
                  <c:v>24.335921658043468</c:v>
                </c:pt>
                <c:pt idx="100">
                  <c:v>24.35202688926756</c:v>
                </c:pt>
                <c:pt idx="101">
                  <c:v>24.367744677736827</c:v>
                </c:pt>
                <c:pt idx="102">
                  <c:v>24.383084190831564</c:v>
                </c:pt>
                <c:pt idx="103">
                  <c:v>24.398054386575247</c:v>
                </c:pt>
                <c:pt idx="104">
                  <c:v>24.412664018036072</c:v>
                </c:pt>
                <c:pt idx="105">
                  <c:v>24.426921637655809</c:v>
                </c:pt>
                <c:pt idx="106">
                  <c:v>24.440835601506038</c:v>
                </c:pt>
                <c:pt idx="107">
                  <c:v>24.454414073471913</c:v>
                </c:pt>
                <c:pt idx="108">
                  <c:v>24.467665029363669</c:v>
                </c:pt>
                <c:pt idx="109">
                  <c:v>24.480596260956176</c:v>
                </c:pt>
                <c:pt idx="110">
                  <c:v>24.493215379956904</c:v>
                </c:pt>
                <c:pt idx="111">
                  <c:v>24.505529821902719</c:v>
                </c:pt>
                <c:pt idx="112">
                  <c:v>24.51754684998598</c:v>
                </c:pt>
                <c:pt idx="113">
                  <c:v>24.529273558810459</c:v>
                </c:pt>
                <c:pt idx="114">
                  <c:v>24.540716878077696</c:v>
                </c:pt>
                <c:pt idx="115">
                  <c:v>24.551883576204354</c:v>
                </c:pt>
                <c:pt idx="116">
                  <c:v>24.562780263871257</c:v>
                </c:pt>
                <c:pt idx="117">
                  <c:v>24.573413397504801</c:v>
                </c:pt>
                <c:pt idx="118">
                  <c:v>24.583789282691452</c:v>
                </c:pt>
                <c:pt idx="119">
                  <c:v>24.593914077526073</c:v>
                </c:pt>
                <c:pt idx="120">
                  <c:v>24.603793795894873</c:v>
                </c:pt>
                <c:pt idx="121">
                  <c:v>24.613434310693755</c:v>
                </c:pt>
                <c:pt idx="122">
                  <c:v>24.622841356982896</c:v>
                </c:pt>
                <c:pt idx="123">
                  <c:v>24.632020535078372</c:v>
                </c:pt>
                <c:pt idx="124">
                  <c:v>24.640977313581708</c:v>
                </c:pt>
                <c:pt idx="125">
                  <c:v>24.649717032348178</c:v>
                </c:pt>
                <c:pt idx="126">
                  <c:v>24.658244905394756</c:v>
                </c:pt>
                <c:pt idx="127">
                  <c:v>24.666566023748594</c:v>
                </c:pt>
                <c:pt idx="128">
                  <c:v>24.674685358236896</c:v>
                </c:pt>
                <c:pt idx="129">
                  <c:v>24.682607762219128</c:v>
                </c:pt>
                <c:pt idx="130">
                  <c:v>24.690337974262402</c:v>
                </c:pt>
                <c:pt idx="131">
                  <c:v>24.697880620761005</c:v>
                </c:pt>
                <c:pt idx="132">
                  <c:v>24.705240218500911</c:v>
                </c:pt>
                <c:pt idx="133">
                  <c:v>24.712421177170238</c:v>
                </c:pt>
                <c:pt idx="134">
                  <c:v>24.719427801816511</c:v>
                </c:pt>
                <c:pt idx="135">
                  <c:v>24.726264295251664</c:v>
                </c:pt>
                <c:pt idx="136">
                  <c:v>24.732934760405644</c:v>
                </c:pt>
                <c:pt idx="137">
                  <c:v>24.739443202629573</c:v>
                </c:pt>
                <c:pt idx="138">
                  <c:v>24.745793531949278</c:v>
                </c:pt>
                <c:pt idx="139">
                  <c:v>24.751989565270161</c:v>
                </c:pt>
                <c:pt idx="140">
                  <c:v>24.758035028534223</c:v>
                </c:pt>
                <c:pt idx="141">
                  <c:v>24.763933558830143</c:v>
                </c:pt>
                <c:pt idx="142">
                  <c:v>24.769688706457288</c:v>
                </c:pt>
                <c:pt idx="143">
                  <c:v>24.775303936944503</c:v>
                </c:pt>
                <c:pt idx="144">
                  <c:v>24.780782633024522</c:v>
                </c:pt>
                <c:pt idx="145">
                  <c:v>24.786128096564862</c:v>
                </c:pt>
                <c:pt idx="146">
                  <c:v>24.79134355045603</c:v>
                </c:pt>
                <c:pt idx="147">
                  <c:v>24.796432140457846</c:v>
                </c:pt>
                <c:pt idx="148">
                  <c:v>24.801396937004739</c:v>
                </c:pt>
                <c:pt idx="149">
                  <c:v>24.806240936970781</c:v>
                </c:pt>
                <c:pt idx="150">
                  <c:v>24.810967065395282</c:v>
                </c:pt>
                <c:pt idx="151">
                  <c:v>24.815578177169705</c:v>
                </c:pt>
                <c:pt idx="152">
                  <c:v>24.820077058686717</c:v>
                </c:pt>
                <c:pt idx="153">
                  <c:v>24.824466429452087</c:v>
                </c:pt>
                <c:pt idx="154">
                  <c:v>24.828748943660226</c:v>
                </c:pt>
                <c:pt idx="155">
                  <c:v>24.832927191734104</c:v>
                </c:pt>
                <c:pt idx="156">
                  <c:v>24.837003701830241</c:v>
                </c:pt>
                <c:pt idx="157">
                  <c:v>24.840980941309549</c:v>
                </c:pt>
                <c:pt idx="158">
                  <c:v>24.844861318174694</c:v>
                </c:pt>
                <c:pt idx="159">
                  <c:v>24.848647182474675</c:v>
                </c:pt>
                <c:pt idx="160">
                  <c:v>24.852340827677331</c:v>
                </c:pt>
                <c:pt idx="161">
                  <c:v>24.85594449201043</c:v>
                </c:pt>
                <c:pt idx="162">
                  <c:v>24.859460359772019</c:v>
                </c:pt>
                <c:pt idx="163">
                  <c:v>24.862890562610673</c:v>
                </c:pt>
                <c:pt idx="164">
                  <c:v>24.866237180776302</c:v>
                </c:pt>
                <c:pt idx="165">
                  <c:v>24.869502244342133</c:v>
                </c:pt>
                <c:pt idx="166">
                  <c:v>24.872687734398482</c:v>
                </c:pt>
                <c:pt idx="167">
                  <c:v>24.875795584218945</c:v>
                </c:pt>
                <c:pt idx="168">
                  <c:v>24.878827680399592</c:v>
                </c:pt>
                <c:pt idx="169">
                  <c:v>24.881785863971746</c:v>
                </c:pt>
                <c:pt idx="170">
                  <c:v>24.884671931488946</c:v>
                </c:pt>
                <c:pt idx="171">
                  <c:v>24.887487636088611</c:v>
                </c:pt>
                <c:pt idx="172">
                  <c:v>24.890234688529024</c:v>
                </c:pt>
                <c:pt idx="173">
                  <c:v>24.892914758202132</c:v>
                </c:pt>
                <c:pt idx="174">
                  <c:v>24.895529474122711</c:v>
                </c:pt>
                <c:pt idx="175">
                  <c:v>24.898080425894417</c:v>
                </c:pt>
                <c:pt idx="176">
                  <c:v>24.900569164653248</c:v>
                </c:pt>
                <c:pt idx="177">
                  <c:v>24.902997203988896</c:v>
                </c:pt>
                <c:pt idx="178">
                  <c:v>24.905366020844514</c:v>
                </c:pt>
                <c:pt idx="179">
                  <c:v>24.90767705639535</c:v>
                </c:pt>
                <c:pt idx="180">
                  <c:v>24.909931716906744</c:v>
                </c:pt>
                <c:pt idx="181">
                  <c:v>24.912131374571938</c:v>
                </c:pt>
                <c:pt idx="182">
                  <c:v>24.914277368330179</c:v>
                </c:pt>
                <c:pt idx="183">
                  <c:v>24.916371004665503</c:v>
                </c:pt>
                <c:pt idx="184">
                  <c:v>24.918413558386725</c:v>
                </c:pt>
                <c:pt idx="185">
                  <c:v>24.920406273388974</c:v>
                </c:pt>
                <c:pt idx="186">
                  <c:v>24.922350363397243</c:v>
                </c:pt>
                <c:pt idx="187">
                  <c:v>24.924247012692362</c:v>
                </c:pt>
                <c:pt idx="188">
                  <c:v>24.926097376819776</c:v>
                </c:pt>
                <c:pt idx="189">
                  <c:v>24.927902583281522</c:v>
                </c:pt>
                <c:pt idx="190">
                  <c:v>24.929663732211811</c:v>
                </c:pt>
                <c:pt idx="191">
                  <c:v>24.93138189703658</c:v>
                </c:pt>
                <c:pt idx="192">
                  <c:v>24.933058125117366</c:v>
                </c:pt>
                <c:pt idx="193">
                  <c:v>24.934693438379888</c:v>
                </c:pt>
                <c:pt idx="194">
                  <c:v>24.936288833927676</c:v>
                </c:pt>
                <c:pt idx="195">
                  <c:v>24.937845284641103</c:v>
                </c:pt>
                <c:pt idx="196">
                  <c:v>24.939363739762133</c:v>
                </c:pt>
                <c:pt idx="197">
                  <c:v>24.940845125465156</c:v>
                </c:pt>
                <c:pt idx="198">
                  <c:v>24.94229034541419</c:v>
                </c:pt>
                <c:pt idx="199">
                  <c:v>24.943700281306793</c:v>
                </c:pt>
                <c:pt idx="200">
                  <c:v>24.945075793405</c:v>
                </c:pt>
                <c:pt idx="201">
                  <c:v>24.946417721053553</c:v>
                </c:pt>
                <c:pt idx="202">
                  <c:v>24.947726883185762</c:v>
                </c:pt>
                <c:pt idx="203">
                  <c:v>24.949004078817254</c:v>
                </c:pt>
                <c:pt idx="204">
                  <c:v>24.950250087527905</c:v>
                </c:pt>
                <c:pt idx="205">
                  <c:v>24.951465669932251</c:v>
                </c:pt>
                <c:pt idx="206">
                  <c:v>24.952651568138599</c:v>
                </c:pt>
                <c:pt idx="207">
                  <c:v>24.953808506197152</c:v>
                </c:pt>
                <c:pt idx="208">
                  <c:v>24.954937190537393</c:v>
                </c:pt>
                <c:pt idx="209">
                  <c:v>24.956038310394952</c:v>
                </c:pt>
                <c:pt idx="210">
                  <c:v>24.957112538228248</c:v>
                </c:pt>
                <c:pt idx="211">
                  <c:v>24.958160530125109</c:v>
                </c:pt>
                <c:pt idx="212">
                  <c:v>24.959182926199642</c:v>
                </c:pt>
                <c:pt idx="213">
                  <c:v>24.960180350979531</c:v>
                </c:pt>
                <c:pt idx="214">
                  <c:v>24.961153413784057</c:v>
                </c:pt>
                <c:pt idx="215">
                  <c:v>24.962102709093003</c:v>
                </c:pt>
                <c:pt idx="216">
                  <c:v>24.963028816906679</c:v>
                </c:pt>
                <c:pt idx="217">
                  <c:v>24.963932303097298</c:v>
                </c:pt>
                <c:pt idx="218">
                  <c:v>24.964813719751863</c:v>
                </c:pt>
                <c:pt idx="219">
                  <c:v>24.965673605506812</c:v>
                </c:pt>
                <c:pt idx="220">
                  <c:v>24.966512485874585</c:v>
                </c:pt>
                <c:pt idx="221">
                  <c:v>24.967330873562329</c:v>
                </c:pt>
                <c:pt idx="222">
                  <c:v>24.968129268782899</c:v>
                </c:pt>
                <c:pt idx="223">
                  <c:v>24.968908159558371</c:v>
                </c:pt>
                <c:pt idx="224">
                  <c:v>24.969668022016219</c:v>
                </c:pt>
                <c:pt idx="225">
                  <c:v>24.97040932067835</c:v>
                </c:pt>
                <c:pt idx="226">
                  <c:v>24.971132508743139</c:v>
                </c:pt>
                <c:pt idx="227">
                  <c:v>24.971838028360679</c:v>
                </c:pt>
                <c:pt idx="228">
                  <c:v>24.972526310901355</c:v>
                </c:pt>
                <c:pt idx="229">
                  <c:v>24.973197777217941</c:v>
                </c:pt>
                <c:pt idx="230">
                  <c:v>24.973852837901344</c:v>
                </c:pt>
                <c:pt idx="231">
                  <c:v>24.974491893530182</c:v>
                </c:pt>
                <c:pt idx="232">
                  <c:v>24.97511533491431</c:v>
                </c:pt>
                <c:pt idx="233">
                  <c:v>24.97572354333245</c:v>
                </c:pt>
                <c:pt idx="234">
                  <c:v>24.976316890764078</c:v>
                </c:pt>
                <c:pt idx="235">
                  <c:v>24.976895740115705</c:v>
                </c:pt>
                <c:pt idx="236">
                  <c:v>24.97746044544165</c:v>
                </c:pt>
                <c:pt idx="237">
                  <c:v>24.978011352159498</c:v>
                </c:pt>
                <c:pt idx="238">
                  <c:v>24.978548797260306</c:v>
                </c:pt>
                <c:pt idx="239">
                  <c:v>24.979073109513742</c:v>
                </c:pt>
                <c:pt idx="240">
                  <c:v>24.979584609668237</c:v>
                </c:pt>
                <c:pt idx="241">
                  <c:v>24.980083610646286</c:v>
                </c:pt>
                <c:pt idx="242">
                  <c:v>24.980570417735017</c:v>
                </c:pt>
                <c:pt idx="243">
                  <c:v>24.981045328772129</c:v>
                </c:pt>
                <c:pt idx="244">
                  <c:v>24.981508634327337</c:v>
                </c:pt>
                <c:pt idx="245">
                  <c:v>24.981960617879398</c:v>
                </c:pt>
                <c:pt idx="246">
                  <c:v>24.98240155598884</c:v>
                </c:pt>
                <c:pt idx="247">
                  <c:v>24.98283171846651</c:v>
                </c:pt>
                <c:pt idx="248">
                  <c:v>24.983251368538024</c:v>
                </c:pt>
                <c:pt idx="249">
                  <c:v>24.983660763004224</c:v>
                </c:pt>
                <c:pt idx="250">
                  <c:v>24.984060152397738</c:v>
                </c:pt>
                <c:pt idx="251">
                  <c:v>24.984449781135737</c:v>
                </c:pt>
                <c:pt idx="252">
                  <c:v>24.984829887668987</c:v>
                </c:pt>
                <c:pt idx="253">
                  <c:v>24.985200704627264</c:v>
                </c:pt>
                <c:pt idx="254">
                  <c:v>24.985562458961255</c:v>
                </c:pt>
                <c:pt idx="255">
                  <c:v>24.985915372080996</c:v>
                </c:pt>
                <c:pt idx="256">
                  <c:v>24.986259659990953</c:v>
                </c:pt>
                <c:pt idx="257">
                  <c:v>24.986595533421806</c:v>
                </c:pt>
                <c:pt idx="258">
                  <c:v>24.986923197959051</c:v>
                </c:pt>
                <c:pt idx="259">
                  <c:v>24.98724285416845</c:v>
                </c:pt>
                <c:pt idx="260">
                  <c:v>24.987554697718451</c:v>
                </c:pt>
                <c:pt idx="261">
                  <c:v>24.987858919499615</c:v>
                </c:pt>
                <c:pt idx="262">
                  <c:v>24.988155705741146</c:v>
                </c:pt>
                <c:pt idx="263">
                  <c:v>24.988445238124584</c:v>
                </c:pt>
                <c:pt idx="264">
                  <c:v>24.98872769389472</c:v>
                </c:pt>
                <c:pt idx="265">
                  <c:v>24.989003245967837</c:v>
                </c:pt>
                <c:pt idx="266">
                  <c:v>24.989272063037294</c:v>
                </c:pt>
                <c:pt idx="267">
                  <c:v>24.989534309676554</c:v>
                </c:pt>
                <c:pt idx="268">
                  <c:v>24.989790146439681</c:v>
                </c:pt>
                <c:pt idx="269">
                  <c:v>24.990039729959431</c:v>
                </c:pt>
                <c:pt idx="270">
                  <c:v>24.990283213042911</c:v>
                </c:pt>
                <c:pt idx="271">
                  <c:v>24.990520744764936</c:v>
                </c:pt>
                <c:pt idx="272">
                  <c:v>24.990752470559102</c:v>
                </c:pt>
                <c:pt idx="273">
                  <c:v>24.990978532306645</c:v>
                </c:pt>
                <c:pt idx="274">
                  <c:v>24.991199068423132</c:v>
                </c:pt>
                <c:pt idx="275">
                  <c:v>24.991414213943042</c:v>
                </c:pt>
                <c:pt idx="276">
                  <c:v>24.99162410060228</c:v>
                </c:pt>
                <c:pt idx="277">
                  <c:v>24.991828856918701</c:v>
                </c:pt>
                <c:pt idx="278">
                  <c:v>24.992028608270644</c:v>
                </c:pt>
                <c:pt idx="279">
                  <c:v>24.992223476973567</c:v>
                </c:pt>
                <c:pt idx="280">
                  <c:v>24.992413582354821</c:v>
                </c:pt>
                <c:pt idx="281">
                  <c:v>24.992599040826583</c:v>
                </c:pt>
                <c:pt idx="282">
                  <c:v>24.99277996595703</c:v>
                </c:pt>
                <c:pt idx="283">
                  <c:v>24.99295646853977</c:v>
                </c:pt>
                <c:pt idx="284">
                  <c:v>24.993128656661565</c:v>
                </c:pt>
                <c:pt idx="285">
                  <c:v>24.993296635768438</c:v>
                </c:pt>
                <c:pt idx="286">
                  <c:v>24.993460508730138</c:v>
                </c:pt>
                <c:pt idx="287">
                  <c:v>24.993620375903042</c:v>
                </c:pt>
                <c:pt idx="288">
                  <c:v>24.993776335191527</c:v>
                </c:pt>
                <c:pt idx="289">
                  <c:v>24.993928482107844</c:v>
                </c:pt>
                <c:pt idx="290">
                  <c:v>24.994076909830529</c:v>
                </c:pt>
                <c:pt idx="291">
                  <c:v>24.994221709261389</c:v>
                </c:pt>
                <c:pt idx="292">
                  <c:v>24.994362969081099</c:v>
                </c:pt>
                <c:pt idx="293">
                  <c:v>24.994500775803452</c:v>
                </c:pt>
                <c:pt idx="294">
                  <c:v>24.994635213828271</c:v>
                </c:pt>
                <c:pt idx="295">
                  <c:v>24.994766365493035</c:v>
                </c:pt>
                <c:pt idx="296">
                  <c:v>24.994894311123247</c:v>
                </c:pt>
                <c:pt idx="297">
                  <c:v>24.99501912908158</c:v>
                </c:pt>
                <c:pt idx="298">
                  <c:v>24.995140895815812</c:v>
                </c:pt>
                <c:pt idx="299">
                  <c:v>24.995259685905594</c:v>
                </c:pt>
                <c:pt idx="300">
                  <c:v>24.995375572108088</c:v>
                </c:pt>
                <c:pt idx="301">
                  <c:v>24.995488625402473</c:v>
                </c:pt>
                <c:pt idx="302">
                  <c:v>24.99559891503338</c:v>
                </c:pt>
                <c:pt idx="303">
                  <c:v>24.995706508553258</c:v>
                </c:pt>
                <c:pt idx="304">
                  <c:v>24.995811471863714</c:v>
                </c:pt>
                <c:pt idx="305">
                  <c:v>24.995913869255833</c:v>
                </c:pt>
                <c:pt idx="306">
                  <c:v>24.996013763449533</c:v>
                </c:pt>
                <c:pt idx="307">
                  <c:v>24.996111215631927</c:v>
                </c:pt>
                <c:pt idx="308">
                  <c:v>24.99620628549479</c:v>
                </c:pt>
                <c:pt idx="309">
                  <c:v>24.996299031271075</c:v>
                </c:pt>
                <c:pt idx="310">
                  <c:v>24.996389509770555</c:v>
                </c:pt>
                <c:pt idx="311">
                  <c:v>24.996477776414597</c:v>
                </c:pt>
                <c:pt idx="312">
                  <c:v>24.996563885270078</c:v>
                </c:pt>
                <c:pt idx="313">
                  <c:v>24.996647889082478</c:v>
                </c:pt>
                <c:pt idx="314">
                  <c:v>24.99672983930817</c:v>
                </c:pt>
                <c:pt idx="315">
                  <c:v>24.996809786145903</c:v>
                </c:pt>
                <c:pt idx="316">
                  <c:v>24.99688777856754</c:v>
                </c:pt>
                <c:pt idx="317">
                  <c:v>24.996963864348036</c:v>
                </c:pt>
                <c:pt idx="318">
                  <c:v>24.997038090094673</c:v>
                </c:pt>
                <c:pt idx="319">
                  <c:v>24.9971105012756</c:v>
                </c:pt>
                <c:pt idx="320">
                  <c:v>24.997181142247658</c:v>
                </c:pt>
                <c:pt idx="321">
                  <c:v>24.997250056283544</c:v>
                </c:pt>
                <c:pt idx="322">
                  <c:v>24.997317285598296</c:v>
                </c:pt>
                <c:pt idx="323">
                  <c:v>24.997382871375134</c:v>
                </c:pt>
                <c:pt idx="324">
                  <c:v>24.997446853790684</c:v>
                </c:pt>
                <c:pt idx="325">
                  <c:v>24.997509272039565</c:v>
                </c:pt>
                <c:pt idx="326">
                  <c:v>24.997570164358386</c:v>
                </c:pt>
                <c:pt idx="327">
                  <c:v>24.997629568049163</c:v>
                </c:pt>
                <c:pt idx="328">
                  <c:v>24.997687519502154</c:v>
                </c:pt>
                <c:pt idx="329">
                  <c:v>24.997744054218138</c:v>
                </c:pt>
                <c:pt idx="330">
                  <c:v>24.997799206830152</c:v>
                </c:pt>
                <c:pt idx="331">
                  <c:v>24.997853011124693</c:v>
                </c:pt>
                <c:pt idx="332">
                  <c:v>24.997905500062423</c:v>
                </c:pt>
                <c:pt idx="333">
                  <c:v>24.997956705798323</c:v>
                </c:pt>
                <c:pt idx="334">
                  <c:v>24.998006659701403</c:v>
                </c:pt>
                <c:pt idx="335">
                  <c:v>24.998055392373907</c:v>
                </c:pt>
                <c:pt idx="336">
                  <c:v>24.99810293367004</c:v>
                </c:pt>
                <c:pt idx="337">
                  <c:v>24.998149312714268</c:v>
                </c:pt>
                <c:pt idx="338">
                  <c:v>24.998194557919142</c:v>
                </c:pt>
                <c:pt idx="339">
                  <c:v>24.998238697002691</c:v>
                </c:pt>
                <c:pt idx="340">
                  <c:v>24.998281757005408</c:v>
                </c:pt>
                <c:pt idx="341">
                  <c:v>24.9983237643068</c:v>
                </c:pt>
                <c:pt idx="342">
                  <c:v>24.998364744641549</c:v>
                </c:pt>
                <c:pt idx="343">
                  <c:v>24.998404723115264</c:v>
                </c:pt>
                <c:pt idx="344">
                  <c:v>24.998443724219868</c:v>
                </c:pt>
                <c:pt idx="345">
                  <c:v>24.998481771848578</c:v>
                </c:pt>
                <c:pt idx="346">
                  <c:v>24.998518889310564</c:v>
                </c:pt>
                <c:pt idx="347">
                  <c:v>24.998555099345197</c:v>
                </c:pt>
                <c:pt idx="348">
                  <c:v>24.99859042413599</c:v>
                </c:pt>
                <c:pt idx="349">
                  <c:v>24.99862488532419</c:v>
                </c:pt>
                <c:pt idx="350">
                  <c:v>24.998658504022014</c:v>
                </c:pt>
                <c:pt idx="351">
                  <c:v>24.998691300825595</c:v>
                </c:pt>
                <c:pt idx="352">
                  <c:v>24.998723295827585</c:v>
                </c:pt>
                <c:pt idx="353">
                  <c:v>24.998754508629471</c:v>
                </c:pt>
                <c:pt idx="354">
                  <c:v>24.998784958353571</c:v>
                </c:pt>
                <c:pt idx="355">
                  <c:v>24.998814663654755</c:v>
                </c:pt>
                <c:pt idx="356">
                  <c:v>24.998843642731863</c:v>
                </c:pt>
                <c:pt idx="357">
                  <c:v>24.998871913338853</c:v>
                </c:pt>
                <c:pt idx="358">
                  <c:v>24.998899492795683</c:v>
                </c:pt>
                <c:pt idx="359">
                  <c:v>24.998926397998908</c:v>
                </c:pt>
                <c:pt idx="360">
                  <c:v>24.998952645432034</c:v>
                </c:pt>
                <c:pt idx="361">
                  <c:v>24.998978251175618</c:v>
                </c:pt>
                <c:pt idx="362">
                  <c:v>24.999003230917111</c:v>
                </c:pt>
                <c:pt idx="363">
                  <c:v>24.999027599960474</c:v>
                </c:pt>
                <c:pt idx="364">
                  <c:v>24.999051373235542</c:v>
                </c:pt>
                <c:pt idx="365">
                  <c:v>24.999074565307176</c:v>
                </c:pt>
                <c:pt idx="366">
                  <c:v>24.999097190384184</c:v>
                </c:pt>
                <c:pt idx="367">
                  <c:v>24.999119262328026</c:v>
                </c:pt>
                <c:pt idx="368">
                  <c:v>24.999140794661301</c:v>
                </c:pt>
                <c:pt idx="369">
                  <c:v>24.999161800576029</c:v>
                </c:pt>
                <c:pt idx="370">
                  <c:v>24.999182292941736</c:v>
                </c:pt>
                <c:pt idx="371">
                  <c:v>24.999202284313334</c:v>
                </c:pt>
                <c:pt idx="372">
                  <c:v>24.999221786938811</c:v>
                </c:pt>
                <c:pt idx="373">
                  <c:v>24.999240812766736</c:v>
                </c:pt>
                <c:pt idx="374">
                  <c:v>24.99925937345358</c:v>
                </c:pt>
                <c:pt idx="375">
                  <c:v>24.99927748037085</c:v>
                </c:pt>
                <c:pt idx="376">
                  <c:v>24.999295144612063</c:v>
                </c:pt>
                <c:pt idx="377">
                  <c:v>24.999312376999534</c:v>
                </c:pt>
                <c:pt idx="378">
                  <c:v>24.999329188091007</c:v>
                </c:pt>
                <c:pt idx="379">
                  <c:v>24.999345588186131</c:v>
                </c:pt>
                <c:pt idx="380">
                  <c:v>24.99936158733275</c:v>
                </c:pt>
                <c:pt idx="381">
                  <c:v>24.999377195333082</c:v>
                </c:pt>
                <c:pt idx="382">
                  <c:v>24.999392421749707</c:v>
                </c:pt>
                <c:pt idx="383">
                  <c:v>24.99940727591143</c:v>
                </c:pt>
                <c:pt idx="384">
                  <c:v>24.999421766918996</c:v>
                </c:pt>
                <c:pt idx="385">
                  <c:v>24.999435903650664</c:v>
                </c:pt>
                <c:pt idx="386">
                  <c:v>24.999449694767648</c:v>
                </c:pt>
                <c:pt idx="387">
                  <c:v>24.999463148719421</c:v>
                </c:pt>
                <c:pt idx="388">
                  <c:v>24.99947627374889</c:v>
                </c:pt>
                <c:pt idx="389">
                  <c:v>24.999489077897451</c:v>
                </c:pt>
                <c:pt idx="390">
                  <c:v>24.999501569009905</c:v>
                </c:pt>
                <c:pt idx="391">
                  <c:v>24.999513754739276</c:v>
                </c:pt>
                <c:pt idx="392">
                  <c:v>24.999525642551493</c:v>
                </c:pt>
                <c:pt idx="393">
                  <c:v>24.99953723972996</c:v>
                </c:pt>
                <c:pt idx="394">
                  <c:v>24.999548553380023</c:v>
                </c:pt>
                <c:pt idx="395">
                  <c:v>24.999559590433329</c:v>
                </c:pt>
                <c:pt idx="396">
                  <c:v>24.999570357652054</c:v>
                </c:pt>
                <c:pt idx="397">
                  <c:v>24.999580861633067</c:v>
                </c:pt>
                <c:pt idx="398">
                  <c:v>24.999591108811952</c:v>
                </c:pt>
                <c:pt idx="399">
                  <c:v>24.999601105466969</c:v>
                </c:pt>
                <c:pt idx="400">
                  <c:v>24.999610857722885</c:v>
                </c:pt>
                <c:pt idx="401">
                  <c:v>24.999620371554737</c:v>
                </c:pt>
                <c:pt idx="402">
                  <c:v>24.999629652791487</c:v>
                </c:pt>
                <c:pt idx="403">
                  <c:v>24.99963870711959</c:v>
                </c:pt>
                <c:pt idx="404">
                  <c:v>24.999647540086485</c:v>
                </c:pt>
                <c:pt idx="405">
                  <c:v>24.999656157103988</c:v>
                </c:pt>
                <c:pt idx="406">
                  <c:v>24.999664563451613</c:v>
                </c:pt>
                <c:pt idx="407">
                  <c:v>24.999672764279797</c:v>
                </c:pt>
                <c:pt idx="408">
                  <c:v>24.999680764613068</c:v>
                </c:pt>
                <c:pt idx="409">
                  <c:v>24.999688569353115</c:v>
                </c:pt>
                <c:pt idx="410">
                  <c:v>24.999696183281792</c:v>
                </c:pt>
                <c:pt idx="411">
                  <c:v>24.999703611064046</c:v>
                </c:pt>
                <c:pt idx="412">
                  <c:v>24.999710857250779</c:v>
                </c:pt>
                <c:pt idx="413">
                  <c:v>24.999717926281637</c:v>
                </c:pt>
                <c:pt idx="414">
                  <c:v>24.999724822487721</c:v>
                </c:pt>
                <c:pt idx="415">
                  <c:v>24.99973155009425</c:v>
                </c:pt>
                <c:pt idx="416">
                  <c:v>24.999738113223149</c:v>
                </c:pt>
                <c:pt idx="417">
                  <c:v>24.999744515895568</c:v>
                </c:pt>
                <c:pt idx="418">
                  <c:v>24.999750762034349</c:v>
                </c:pt>
                <c:pt idx="419">
                  <c:v>24.999756855466433</c:v>
                </c:pt>
                <c:pt idx="420">
                  <c:v>24.999762799925197</c:v>
                </c:pt>
                <c:pt idx="421">
                  <c:v>24.999768599052743</c:v>
                </c:pt>
                <c:pt idx="422">
                  <c:v>24.999774256402141</c:v>
                </c:pt>
                <c:pt idx="423">
                  <c:v>24.999779775439588</c:v>
                </c:pt>
                <c:pt idx="424">
                  <c:v>24.999785159546544</c:v>
                </c:pt>
                <c:pt idx="425">
                  <c:v>24.999790412021795</c:v>
                </c:pt>
                <c:pt idx="426">
                  <c:v>24.999795536083486</c:v>
                </c:pt>
                <c:pt idx="427">
                  <c:v>24.999800534871081</c:v>
                </c:pt>
                <c:pt idx="428">
                  <c:v>24.999805411447294</c:v>
                </c:pt>
                <c:pt idx="429">
                  <c:v>24.999810168799957</c:v>
                </c:pt>
                <c:pt idx="430">
                  <c:v>24.999814809843858</c:v>
                </c:pt>
                <c:pt idx="431">
                  <c:v>24.999819337422529</c:v>
                </c:pt>
                <c:pt idx="432">
                  <c:v>24.999823754309979</c:v>
                </c:pt>
                <c:pt idx="433">
                  <c:v>24.999828063212398</c:v>
                </c:pt>
                <c:pt idx="434">
                  <c:v>24.999832266769815</c:v>
                </c:pt>
                <c:pt idx="435">
                  <c:v>24.99983636755772</c:v>
                </c:pt>
                <c:pt idx="436">
                  <c:v>24.999840368088638</c:v>
                </c:pt>
                <c:pt idx="437">
                  <c:v>24.999844270813661</c:v>
                </c:pt>
                <c:pt idx="438">
                  <c:v>24.999848078123961</c:v>
                </c:pt>
                <c:pt idx="439">
                  <c:v>24.999851792352253</c:v>
                </c:pt>
                <c:pt idx="440">
                  <c:v>24.999855415774217</c:v>
                </c:pt>
                <c:pt idx="441">
                  <c:v>24.999858950609902</c:v>
                </c:pt>
                <c:pt idx="442">
                  <c:v>24.999862399025076</c:v>
                </c:pt>
                <c:pt idx="443">
                  <c:v>24.999865763132565</c:v>
                </c:pt>
                <c:pt idx="444">
                  <c:v>24.999869044993535</c:v>
                </c:pt>
                <c:pt idx="445">
                  <c:v>24.999872246618761</c:v>
                </c:pt>
                <c:pt idx="446">
                  <c:v>24.999875369969864</c:v>
                </c:pt>
                <c:pt idx="447">
                  <c:v>24.999878416960502</c:v>
                </c:pt>
                <c:pt idx="448">
                  <c:v>24.999881389457549</c:v>
                </c:pt>
                <c:pt idx="449">
                  <c:v>24.999884289282235</c:v>
                </c:pt>
                <c:pt idx="450">
                  <c:v>24.999887118211269</c:v>
                </c:pt>
                <c:pt idx="451">
                  <c:v>24.999889877977925</c:v>
                </c:pt>
                <c:pt idx="452">
                  <c:v>24.999892570273094</c:v>
                </c:pt>
                <c:pt idx="453">
                  <c:v>24.999895196746333</c:v>
                </c:pt>
                <c:pt idx="454">
                  <c:v>24.999897759006871</c:v>
                </c:pt>
                <c:pt idx="455">
                  <c:v>24.999900258624589</c:v>
                </c:pt>
                <c:pt idx="456">
                  <c:v>24.999902697130995</c:v>
                </c:pt>
                <c:pt idx="457">
                  <c:v>24.999905076020148</c:v>
                </c:pt>
                <c:pt idx="458">
                  <c:v>24.999907396749588</c:v>
                </c:pt>
                <c:pt idx="459">
                  <c:v>24.999909660741213</c:v>
                </c:pt>
                <c:pt idx="460">
                  <c:v>24.99991186938216</c:v>
                </c:pt>
                <c:pt idx="461">
                  <c:v>24.999914024025657</c:v>
                </c:pt>
                <c:pt idx="462">
                  <c:v>24.999916125991842</c:v>
                </c:pt>
                <c:pt idx="463">
                  <c:v>24.999918176568585</c:v>
                </c:pt>
                <c:pt idx="464">
                  <c:v>24.999920177012264</c:v>
                </c:pt>
                <c:pt idx="465">
                  <c:v>24.999922128548548</c:v>
                </c:pt>
                <c:pt idx="466">
                  <c:v>24.99992403237313</c:v>
                </c:pt>
                <c:pt idx="467">
                  <c:v>24.999925889652481</c:v>
                </c:pt>
                <c:pt idx="468">
                  <c:v>24.999927701524548</c:v>
                </c:pt>
                <c:pt idx="469">
                  <c:v>24.999929469099463</c:v>
                </c:pt>
                <c:pt idx="470">
                  <c:v>24.99993119346021</c:v>
                </c:pt>
                <c:pt idx="471">
                  <c:v>24.999932875663298</c:v>
                </c:pt>
                <c:pt idx="472">
                  <c:v>24.999934516739408</c:v>
                </c:pt>
                <c:pt idx="473">
                  <c:v>24.999936117694023</c:v>
                </c:pt>
                <c:pt idx="474">
                  <c:v>24.999937679508047</c:v>
                </c:pt>
                <c:pt idx="475">
                  <c:v>24.999939203138393</c:v>
                </c:pt>
                <c:pt idx="476">
                  <c:v>24.999940689518588</c:v>
                </c:pt>
                <c:pt idx="477">
                  <c:v>24.999942139559334</c:v>
                </c:pt>
                <c:pt idx="478">
                  <c:v>24.999943554149066</c:v>
                </c:pt>
                <c:pt idx="479">
                  <c:v>24.999944934154499</c:v>
                </c:pt>
                <c:pt idx="480">
                  <c:v>24.99994628042116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8E-4B4A-A450-E939B53D86EF}"/>
            </c:ext>
          </c:extLst>
        </c:ser>
        <c:ser>
          <c:idx val="1"/>
          <c:order val="1"/>
          <c:tx>
            <c:strRef>
              <c:f>'25W for Right &amp; Left'!$X$10:$X$12</c:f>
              <c:strCache>
                <c:ptCount val="3"/>
                <c:pt idx="0">
                  <c:v>Inner Surface Temperature</c:v>
                </c:pt>
                <c:pt idx="1">
                  <c:v>Tis</c:v>
                </c:pt>
                <c:pt idx="2">
                  <c:v>[℃]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'25W for Right &amp; Left'!$F$13:$F$493</c:f>
              <c:numCache>
                <c:formatCode>0.0_ </c:formatCode>
                <c:ptCount val="481"/>
                <c:pt idx="0" formatCode="General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</c:numCache>
            </c:numRef>
          </c:cat>
          <c:val>
            <c:numRef>
              <c:f>'25W for Right &amp; Left'!$X$13:$X$493</c:f>
              <c:numCache>
                <c:formatCode>0.000_ </c:formatCode>
                <c:ptCount val="481"/>
                <c:pt idx="0">
                  <c:v>18</c:v>
                </c:pt>
                <c:pt idx="1">
                  <c:v>18.196675166580576</c:v>
                </c:pt>
                <c:pt idx="2">
                  <c:v>18.393816103978885</c:v>
                </c:pt>
                <c:pt idx="3">
                  <c:v>18.589501197843553</c:v>
                </c:pt>
                <c:pt idx="4">
                  <c:v>18.7831262777413</c:v>
                </c:pt>
                <c:pt idx="5">
                  <c:v>18.974361973683337</c:v>
                </c:pt>
                <c:pt idx="6">
                  <c:v>19.163000032242536</c:v>
                </c:pt>
                <c:pt idx="7">
                  <c:v>19.348899565236412</c:v>
                </c:pt>
                <c:pt idx="8">
                  <c:v>19.531962278541659</c:v>
                </c:pt>
                <c:pt idx="9">
                  <c:v>19.71211910968049</c:v>
                </c:pt>
                <c:pt idx="10">
                  <c:v>19.889322225798185</c:v>
                </c:pt>
                <c:pt idx="11">
                  <c:v>20.063539857714041</c:v>
                </c:pt>
                <c:pt idx="12">
                  <c:v>20.23475276968615</c:v>
                </c:pt>
                <c:pt idx="13">
                  <c:v>20.402951736922443</c:v>
                </c:pt>
                <c:pt idx="14">
                  <c:v>20.568135677299548</c:v>
                </c:pt>
                <c:pt idx="15">
                  <c:v>20.73031022627535</c:v>
                </c:pt>
                <c:pt idx="16">
                  <c:v>20.889486622887734</c:v>
                </c:pt>
                <c:pt idx="17">
                  <c:v>21.045680820769395</c:v>
                </c:pt>
                <c:pt idx="18">
                  <c:v>21.198912766173912</c:v>
                </c:pt>
                <c:pt idx="19">
                  <c:v>21.349205802767905</c:v>
                </c:pt>
                <c:pt idx="20">
                  <c:v>21.496586174549712</c:v>
                </c:pt>
                <c:pt idx="21">
                  <c:v>21.64108260605391</c:v>
                </c:pt>
                <c:pt idx="22">
                  <c:v>21.782725944374235</c:v>
                </c:pt>
                <c:pt idx="23">
                  <c:v>21.921548851318828</c:v>
                </c:pt>
                <c:pt idx="24">
                  <c:v>22.057585536728631</c:v>
                </c:pt>
                <c:pt idx="25">
                  <c:v>22.190871525973233</c:v>
                </c:pt>
                <c:pt idx="26">
                  <c:v>22.321443456112807</c:v>
                </c:pt>
                <c:pt idx="27">
                  <c:v>22.449338896323781</c:v>
                </c:pt>
                <c:pt idx="28">
                  <c:v>22.574596189034139</c:v>
                </c:pt>
                <c:pt idx="29">
                  <c:v>22.69725430886848</c:v>
                </c:pt>
                <c:pt idx="30">
                  <c:v>22.817352737014843</c:v>
                </c:pt>
                <c:pt idx="31">
                  <c:v>22.934931349029707</c:v>
                </c:pt>
                <c:pt idx="32">
                  <c:v>23.050030314419551</c:v>
                </c:pt>
                <c:pt idx="33">
                  <c:v>23.16269000659678</c:v>
                </c:pt>
                <c:pt idx="34">
                  <c:v>23.272950922018413</c:v>
                </c:pt>
                <c:pt idx="35">
                  <c:v>23.380853607488007</c:v>
                </c:pt>
                <c:pt idx="36">
                  <c:v>23.486438594742982</c:v>
                </c:pt>
                <c:pt idx="37">
                  <c:v>23.589746341567697</c:v>
                </c:pt>
                <c:pt idx="38">
                  <c:v>23.690817178770569</c:v>
                </c:pt>
                <c:pt idx="39">
                  <c:v>23.789691262446581</c:v>
                </c:pt>
                <c:pt idx="40">
                  <c:v>23.886408531016276</c:v>
                </c:pt>
                <c:pt idx="41">
                  <c:v>23.981008666592111</c:v>
                </c:pt>
                <c:pt idx="42">
                  <c:v>24.073531060273481</c:v>
                </c:pt>
                <c:pt idx="43">
                  <c:v>24.164014781016323</c:v>
                </c:pt>
                <c:pt idx="44">
                  <c:v>24.252498547759899</c:v>
                </c:pt>
                <c:pt idx="45">
                  <c:v>24.339020704527201</c:v>
                </c:pt>
                <c:pt idx="46">
                  <c:v>24.423619198243529</c:v>
                </c:pt>
                <c:pt idx="47">
                  <c:v>24.5063315590426</c:v>
                </c:pt>
                <c:pt idx="48">
                  <c:v>24.587194882852287</c:v>
                </c:pt>
                <c:pt idx="49">
                  <c:v>24.666245816070681</c:v>
                </c:pt>
                <c:pt idx="50">
                  <c:v>24.743520542161065</c:v>
                </c:pt>
                <c:pt idx="51">
                  <c:v>24.81905477000916</c:v>
                </c:pt>
                <c:pt idx="52">
                  <c:v>24.892883723899921</c:v>
                </c:pt>
                <c:pt idx="53">
                  <c:v>24.965042134983225</c:v>
                </c:pt>
                <c:pt idx="54">
                  <c:v>25.035564234108939</c:v>
                </c:pt>
                <c:pt idx="55">
                  <c:v>25.104483745921236</c:v>
                </c:pt>
                <c:pt idx="56">
                  <c:v>25.171833884111379</c:v>
                </c:pt>
                <c:pt idx="57">
                  <c:v>25.237647347736132</c:v>
                </c:pt>
                <c:pt idx="58">
                  <c:v>25.301956318515828</c:v>
                </c:pt>
                <c:pt idx="59">
                  <c:v>25.364792459033453</c:v>
                </c:pt>
                <c:pt idx="60">
                  <c:v>25.426186911761366</c:v>
                </c:pt>
                <c:pt idx="61">
                  <c:v>25.486170298848307</c:v>
                </c:pt>
                <c:pt idx="62">
                  <c:v>25.544772722604378</c:v>
                </c:pt>
                <c:pt idx="63">
                  <c:v>25.602023766625642</c:v>
                </c:pt>
                <c:pt idx="64">
                  <c:v>25.657952497505221</c:v>
                </c:pt>
                <c:pt idx="65">
                  <c:v>25.712587467080802</c:v>
                </c:pt>
                <c:pt idx="66">
                  <c:v>25.765956715172461</c:v>
                </c:pt>
                <c:pt idx="67">
                  <c:v>25.818087772767857</c:v>
                </c:pt>
                <c:pt idx="68">
                  <c:v>25.869007665615108</c:v>
                </c:pt>
                <c:pt idx="69">
                  <c:v>25.91874291818613</c:v>
                </c:pt>
                <c:pt idx="70">
                  <c:v>25.967319557976207</c:v>
                </c:pt>
                <c:pt idx="71">
                  <c:v>26.014763120107588</c:v>
                </c:pt>
                <c:pt idx="72">
                  <c:v>26.06109865220758</c:v>
                </c:pt>
                <c:pt idx="73">
                  <c:v>26.106350719533268</c:v>
                </c:pt>
                <c:pt idx="74">
                  <c:v>26.150543410317141</c:v>
                </c:pt>
                <c:pt idx="75">
                  <c:v>26.1937003413098</c:v>
                </c:pt>
                <c:pt idx="76">
                  <c:v>26.235844663497389</c:v>
                </c:pt>
                <c:pt idx="77">
                  <c:v>26.276999067972906</c:v>
                </c:pt>
                <c:pt idx="78">
                  <c:v>26.317185791942336</c:v>
                </c:pt>
                <c:pt idx="79">
                  <c:v>26.356426624847668</c:v>
                </c:pt>
                <c:pt idx="80">
                  <c:v>26.394742914589926</c:v>
                </c:pt>
                <c:pt idx="81">
                  <c:v>26.432155573837068</c:v>
                </c:pt>
                <c:pt idx="82">
                  <c:v>26.468685086402171</c:v>
                </c:pt>
                <c:pt idx="83">
                  <c:v>26.504351513678621</c:v>
                </c:pt>
                <c:pt idx="84">
                  <c:v>26.539174501120002</c:v>
                </c:pt>
                <c:pt idx="85">
                  <c:v>26.573173284753214</c:v>
                </c:pt>
                <c:pt idx="86">
                  <c:v>26.606366697713987</c:v>
                </c:pt>
                <c:pt idx="87">
                  <c:v>26.638773176795375</c:v>
                </c:pt>
                <c:pt idx="88">
                  <c:v>26.670410768999709</c:v>
                </c:pt>
                <c:pt idx="89">
                  <c:v>26.701297138085867</c:v>
                </c:pt>
                <c:pt idx="90">
                  <c:v>26.731449571104001</c:v>
                </c:pt>
                <c:pt idx="91">
                  <c:v>26.760884984910593</c:v>
                </c:pt>
                <c:pt idx="92">
                  <c:v>26.789619932657331</c:v>
                </c:pt>
                <c:pt idx="93">
                  <c:v>26.817670610247493</c:v>
                </c:pt>
                <c:pt idx="94">
                  <c:v>26.845052862754748</c:v>
                </c:pt>
                <c:pt idx="95">
                  <c:v>26.87178219079869</c:v>
                </c:pt>
                <c:pt idx="96">
                  <c:v>26.897873756873079</c:v>
                </c:pt>
                <c:pt idx="97">
                  <c:v>26.923342391621986</c:v>
                </c:pt>
                <c:pt idx="98">
                  <c:v>26.948202600060341</c:v>
                </c:pt>
                <c:pt idx="99">
                  <c:v>26.972468567735287</c:v>
                </c:pt>
                <c:pt idx="100">
                  <c:v>26.996154166825104</c:v>
                </c:pt>
                <c:pt idx="101">
                  <c:v>27.01927296217282</c:v>
                </c:pt>
                <c:pt idx="102">
                  <c:v>27.041838217252174</c:v>
                </c:pt>
                <c:pt idx="103">
                  <c:v>27.063862900063356</c:v>
                </c:pt>
                <c:pt idx="104">
                  <c:v>27.085359688956604</c:v>
                </c:pt>
                <c:pt idx="105">
                  <c:v>27.106340978381986</c:v>
                </c:pt>
                <c:pt idx="106">
                  <c:v>27.126818884563541</c:v>
                </c:pt>
                <c:pt idx="107">
                  <c:v>27.146805251096676</c:v>
                </c:pt>
                <c:pt idx="108">
                  <c:v>27.166311654467407</c:v>
                </c:pt>
                <c:pt idx="109">
                  <c:v>27.18534940949268</c:v>
                </c:pt>
                <c:pt idx="110">
                  <c:v>27.203929574680785</c:v>
                </c:pt>
                <c:pt idx="111">
                  <c:v>27.222062957511341</c:v>
                </c:pt>
                <c:pt idx="112">
                  <c:v>27.239760119634131</c:v>
                </c:pt>
                <c:pt idx="113">
                  <c:v>27.257031381986678</c:v>
                </c:pt>
                <c:pt idx="114">
                  <c:v>27.273886829830108</c:v>
                </c:pt>
                <c:pt idx="115">
                  <c:v>27.290336317703225</c:v>
                </c:pt>
                <c:pt idx="116">
                  <c:v>27.306389474294807</c:v>
                </c:pt>
                <c:pt idx="117">
                  <c:v>27.322055707234128</c:v>
                </c:pt>
                <c:pt idx="118">
                  <c:v>27.337344207799987</c:v>
                </c:pt>
                <c:pt idx="119">
                  <c:v>27.352263955548345</c:v>
                </c:pt>
                <c:pt idx="120">
                  <c:v>27.366823722859053</c:v>
                </c:pt>
                <c:pt idx="121">
                  <c:v>27.381032079401951</c:v>
                </c:pt>
                <c:pt idx="122">
                  <c:v>27.394897396522978</c:v>
                </c:pt>
                <c:pt idx="123">
                  <c:v>27.408427851550627</c:v>
                </c:pt>
                <c:pt idx="124">
                  <c:v>27.421631432023506</c:v>
                </c:pt>
                <c:pt idx="125">
                  <c:v>27.434515939839585</c:v>
                </c:pt>
                <c:pt idx="126">
                  <c:v>27.447088995327789</c:v>
                </c:pt>
                <c:pt idx="127">
                  <c:v>27.459358041242687</c:v>
                </c:pt>
                <c:pt idx="128">
                  <c:v>27.471330346683267</c:v>
                </c:pt>
                <c:pt idx="129">
                  <c:v>27.483013010936126</c:v>
                </c:pt>
                <c:pt idx="130">
                  <c:v>27.494412967244447</c:v>
                </c:pt>
                <c:pt idx="131">
                  <c:v>27.50553698650328</c:v>
                </c:pt>
                <c:pt idx="132">
                  <c:v>27.516391680882144</c:v>
                </c:pt>
                <c:pt idx="133">
                  <c:v>27.526983507375917</c:v>
                </c:pt>
                <c:pt idx="134">
                  <c:v>27.537318771284859</c:v>
                </c:pt>
                <c:pt idx="135">
                  <c:v>27.547403629624778</c:v>
                </c:pt>
                <c:pt idx="136">
                  <c:v>27.557244094468249</c:v>
                </c:pt>
                <c:pt idx="137">
                  <c:v>27.566846036217935</c:v>
                </c:pt>
                <c:pt idx="138">
                  <c:v>27.576215186813076</c:v>
                </c:pt>
                <c:pt idx="139">
                  <c:v>27.585357142869821</c:v>
                </c:pt>
                <c:pt idx="140">
                  <c:v>27.594277368756881</c:v>
                </c:pt>
                <c:pt idx="141">
                  <c:v>27.602981199607107</c:v>
                </c:pt>
                <c:pt idx="142">
                  <c:v>27.611473844266197</c:v>
                </c:pt>
                <c:pt idx="143">
                  <c:v>27.619760388179674</c:v>
                </c:pt>
                <c:pt idx="144">
                  <c:v>27.627845796218708</c:v>
                </c:pt>
                <c:pt idx="145">
                  <c:v>27.63573491544641</c:v>
                </c:pt>
                <c:pt idx="146">
                  <c:v>27.64343247782503</c:v>
                </c:pt>
                <c:pt idx="147">
                  <c:v>27.650943102865561</c:v>
                </c:pt>
                <c:pt idx="148">
                  <c:v>27.658271300220338</c:v>
                </c:pt>
                <c:pt idx="149">
                  <c:v>27.665421472219975</c:v>
                </c:pt>
                <c:pt idx="150">
                  <c:v>27.672397916355372</c:v>
                </c:pt>
                <c:pt idx="151">
                  <c:v>27.679204827705998</c:v>
                </c:pt>
                <c:pt idx="152">
                  <c:v>27.685846301315294</c:v>
                </c:pt>
                <c:pt idx="153">
                  <c:v>27.692326334514199</c:v>
                </c:pt>
                <c:pt idx="154">
                  <c:v>27.698648829193822</c:v>
                </c:pt>
                <c:pt idx="155">
                  <c:v>27.704817594028118</c:v>
                </c:pt>
                <c:pt idx="156">
                  <c:v>27.710836346647643</c:v>
                </c:pt>
                <c:pt idx="157">
                  <c:v>27.716708715765215</c:v>
                </c:pt>
                <c:pt idx="158">
                  <c:v>27.722438243254441</c:v>
                </c:pt>
                <c:pt idx="159">
                  <c:v>27.728028386182089</c:v>
                </c:pt>
                <c:pt idx="160">
                  <c:v>27.733482518795139</c:v>
                </c:pt>
                <c:pt idx="161">
                  <c:v>27.738803934463398</c:v>
                </c:pt>
                <c:pt idx="162">
                  <c:v>27.743995847578606</c:v>
                </c:pt>
                <c:pt idx="163">
                  <c:v>27.749061395410973</c:v>
                </c:pt>
                <c:pt idx="164">
                  <c:v>27.754003639923781</c:v>
                </c:pt>
                <c:pt idx="165">
                  <c:v>27.758825569547213</c:v>
                </c:pt>
                <c:pt idx="166">
                  <c:v>27.763530100911908</c:v>
                </c:pt>
                <c:pt idx="167">
                  <c:v>27.768120080543351</c:v>
                </c:pt>
                <c:pt idx="168">
                  <c:v>27.772598286517745</c:v>
                </c:pt>
                <c:pt idx="169">
                  <c:v>27.776967430080227</c:v>
                </c:pt>
                <c:pt idx="170">
                  <c:v>27.781230157226151</c:v>
                </c:pt>
                <c:pt idx="171">
                  <c:v>27.785389050246334</c:v>
                </c:pt>
                <c:pt idx="172">
                  <c:v>27.789446629236807</c:v>
                </c:pt>
                <c:pt idx="173">
                  <c:v>27.793405353574155</c:v>
                </c:pt>
                <c:pt idx="174">
                  <c:v>27.797267623356763</c:v>
                </c:pt>
                <c:pt idx="175">
                  <c:v>27.801035780813105</c:v>
                </c:pt>
                <c:pt idx="176">
                  <c:v>27.804712111677421</c:v>
                </c:pt>
                <c:pt idx="177">
                  <c:v>27.808298846533795</c:v>
                </c:pt>
                <c:pt idx="178">
                  <c:v>27.811798162129048</c:v>
                </c:pt>
                <c:pt idx="179">
                  <c:v>27.81521218265533</c:v>
                </c:pt>
                <c:pt idx="180">
                  <c:v>27.818542981002928</c:v>
                </c:pt>
                <c:pt idx="181">
                  <c:v>27.821792579984024</c:v>
                </c:pt>
                <c:pt idx="182">
                  <c:v>27.824962953528043</c:v>
                </c:pt>
                <c:pt idx="183">
                  <c:v>27.828056027849026</c:v>
                </c:pt>
                <c:pt idx="184">
                  <c:v>27.831073682586013</c:v>
                </c:pt>
                <c:pt idx="185">
                  <c:v>27.834017751916701</c:v>
                </c:pt>
                <c:pt idx="186">
                  <c:v>27.836890025645026</c:v>
                </c:pt>
                <c:pt idx="187">
                  <c:v>27.839692250263418</c:v>
                </c:pt>
                <c:pt idx="188">
                  <c:v>27.842426129990123</c:v>
                </c:pt>
                <c:pt idx="189">
                  <c:v>27.845093327782269</c:v>
                </c:pt>
                <c:pt idx="190">
                  <c:v>27.847695466324993</c:v>
                </c:pt>
                <c:pt idx="191">
                  <c:v>27.850234128997595</c:v>
                </c:pt>
                <c:pt idx="192">
                  <c:v>27.852710860816654</c:v>
                </c:pt>
                <c:pt idx="193">
                  <c:v>27.855127169357214</c:v>
                </c:pt>
                <c:pt idx="194">
                  <c:v>27.857484525652136</c:v>
                </c:pt>
                <c:pt idx="195">
                  <c:v>27.859784365070212</c:v>
                </c:pt>
                <c:pt idx="196">
                  <c:v>27.862028088173588</c:v>
                </c:pt>
                <c:pt idx="197">
                  <c:v>27.864217061554971</c:v>
                </c:pt>
                <c:pt idx="198">
                  <c:v>27.866352618654954</c:v>
                </c:pt>
                <c:pt idx="199">
                  <c:v>27.868436060560029</c:v>
                </c:pt>
                <c:pt idx="200">
                  <c:v>27.870468656781675</c:v>
                </c:pt>
                <c:pt idx="201">
                  <c:v>27.872451646017019</c:v>
                </c:pt>
                <c:pt idx="202">
                  <c:v>27.874386236891432</c:v>
                </c:pt>
                <c:pt idx="203">
                  <c:v>27.876273608683427</c:v>
                </c:pt>
                <c:pt idx="204">
                  <c:v>27.878114912032398</c:v>
                </c:pt>
                <c:pt idx="205">
                  <c:v>27.879911269629535</c:v>
                </c:pt>
                <c:pt idx="206">
                  <c:v>27.881663776892275</c:v>
                </c:pt>
                <c:pt idx="207">
                  <c:v>27.883373502622618</c:v>
                </c:pt>
                <c:pt idx="208">
                  <c:v>27.885041489649911</c:v>
                </c:pt>
                <c:pt idx="209">
                  <c:v>27.886668755458135</c:v>
                </c:pt>
                <c:pt idx="210">
                  <c:v>27.88825629279842</c:v>
                </c:pt>
                <c:pt idx="211">
                  <c:v>27.889805070286641</c:v>
                </c:pt>
                <c:pt idx="212">
                  <c:v>27.891316032987127</c:v>
                </c:pt>
                <c:pt idx="213">
                  <c:v>27.892790102982058</c:v>
                </c:pt>
                <c:pt idx="214">
                  <c:v>27.894228179927406</c:v>
                </c:pt>
                <c:pt idx="215">
                  <c:v>27.895631141595636</c:v>
                </c:pt>
                <c:pt idx="216">
                  <c:v>27.896999844405251</c:v>
                </c:pt>
                <c:pt idx="217">
                  <c:v>27.898335123937812</c:v>
                </c:pt>
                <c:pt idx="218">
                  <c:v>27.899637795442398</c:v>
                </c:pt>
                <c:pt idx="219">
                  <c:v>27.90090865432812</c:v>
                </c:pt>
                <c:pt idx="220">
                  <c:v>27.902148476644733</c:v>
                </c:pt>
                <c:pt idx="221">
                  <c:v>27.903358019551735</c:v>
                </c:pt>
                <c:pt idx="222">
                  <c:v>27.904538021776204</c:v>
                </c:pt>
                <c:pt idx="223">
                  <c:v>27.905689204059659</c:v>
                </c:pt>
                <c:pt idx="224">
                  <c:v>27.906812269594049</c:v>
                </c:pt>
                <c:pt idx="225">
                  <c:v>27.907907904447526</c:v>
                </c:pt>
                <c:pt idx="226">
                  <c:v>27.908976777979646</c:v>
                </c:pt>
                <c:pt idx="227">
                  <c:v>27.910019543246833</c:v>
                </c:pt>
                <c:pt idx="228">
                  <c:v>27.911036837397955</c:v>
                </c:pt>
                <c:pt idx="229">
                  <c:v>27.91202928206047</c:v>
                </c:pt>
                <c:pt idx="230">
                  <c:v>27.912997483717092</c:v>
                </c:pt>
                <c:pt idx="231">
                  <c:v>27.913942034073585</c:v>
                </c:pt>
                <c:pt idx="232">
                  <c:v>27.914863510417582</c:v>
                </c:pt>
                <c:pt idx="233">
                  <c:v>27.915762475968673</c:v>
                </c:pt>
                <c:pt idx="234">
                  <c:v>27.916639480220294</c:v>
                </c:pt>
                <c:pt idx="235">
                  <c:v>27.917495059273083</c:v>
                </c:pt>
                <c:pt idx="236">
                  <c:v>27.918329736160313</c:v>
                </c:pt>
                <c:pt idx="237">
                  <c:v>27.919144021165557</c:v>
                </c:pt>
                <c:pt idx="238">
                  <c:v>27.919938412132471</c:v>
                </c:pt>
                <c:pt idx="239">
                  <c:v>27.920713394767276</c:v>
                </c:pt>
                <c:pt idx="240">
                  <c:v>27.921469442933823</c:v>
                </c:pt>
                <c:pt idx="241">
                  <c:v>27.922207018941609</c:v>
                </c:pt>
                <c:pt idx="242">
                  <c:v>27.9229265738267</c:v>
                </c:pt>
                <c:pt idx="243">
                  <c:v>27.923628547625974</c:v>
                </c:pt>
                <c:pt idx="244">
                  <c:v>27.924313369644647</c:v>
                </c:pt>
                <c:pt idx="245">
                  <c:v>27.924981458717468</c:v>
                </c:pt>
                <c:pt idx="246">
                  <c:v>27.925633223463358</c:v>
                </c:pt>
                <c:pt idx="247">
                  <c:v>27.926269062534089</c:v>
                </c:pt>
                <c:pt idx="248">
                  <c:v>27.926889364856805</c:v>
                </c:pt>
                <c:pt idx="249">
                  <c:v>27.927494509870744</c:v>
                </c:pt>
                <c:pt idx="250">
                  <c:v>27.928084867758265</c:v>
                </c:pt>
                <c:pt idx="251">
                  <c:v>27.928660799670091</c:v>
                </c:pt>
                <c:pt idx="252">
                  <c:v>27.929222657945321</c:v>
                </c:pt>
                <c:pt idx="253">
                  <c:v>27.929770786325896</c:v>
                </c:pt>
                <c:pt idx="254">
                  <c:v>27.930305520166023</c:v>
                </c:pt>
                <c:pt idx="255">
                  <c:v>27.930827186636513</c:v>
                </c:pt>
                <c:pt idx="256">
                  <c:v>27.931336104923993</c:v>
                </c:pt>
                <c:pt idx="257">
                  <c:v>27.931832586425472</c:v>
                </c:pt>
                <c:pt idx="258">
                  <c:v>27.932316934938072</c:v>
                </c:pt>
                <c:pt idx="259">
                  <c:v>27.932789446844236</c:v>
                </c:pt>
                <c:pt idx="260">
                  <c:v>27.933250411292345</c:v>
                </c:pt>
                <c:pt idx="261">
                  <c:v>27.93370011037306</c:v>
                </c:pt>
                <c:pt idx="262">
                  <c:v>27.934138819291242</c:v>
                </c:pt>
                <c:pt idx="263">
                  <c:v>27.934566806533873</c:v>
                </c:pt>
                <c:pt idx="264">
                  <c:v>27.934984334033651</c:v>
                </c:pt>
                <c:pt idx="265">
                  <c:v>27.93539165732891</c:v>
                </c:pt>
                <c:pt idx="266">
                  <c:v>27.93578902571938</c:v>
                </c:pt>
                <c:pt idx="267">
                  <c:v>27.936176682418395</c:v>
                </c:pt>
                <c:pt idx="268">
                  <c:v>27.936554864701147</c:v>
                </c:pt>
                <c:pt idx="269">
                  <c:v>27.936923804049574</c:v>
                </c:pt>
                <c:pt idx="270">
                  <c:v>27.93728372629359</c:v>
                </c:pt>
                <c:pt idx="271">
                  <c:v>27.937634851748932</c:v>
                </c:pt>
                <c:pt idx="272">
                  <c:v>27.937977395351602</c:v>
                </c:pt>
                <c:pt idx="273">
                  <c:v>27.938311566789114</c:v>
                </c:pt>
                <c:pt idx="274">
                  <c:v>27.93863757062844</c:v>
                </c:pt>
                <c:pt idx="275">
                  <c:v>27.938955606440977</c:v>
                </c:pt>
                <c:pt idx="276">
                  <c:v>27.939265868924416</c:v>
                </c:pt>
                <c:pt idx="277">
                  <c:v>27.939568548021512</c:v>
                </c:pt>
                <c:pt idx="278">
                  <c:v>27.939863829036245</c:v>
                </c:pt>
                <c:pt idx="279">
                  <c:v>27.940151892746872</c:v>
                </c:pt>
                <c:pt idx="280">
                  <c:v>27.9404329155164</c:v>
                </c:pt>
                <c:pt idx="281">
                  <c:v>27.940707069400315</c:v>
                </c:pt>
                <c:pt idx="282">
                  <c:v>27.940974522251658</c:v>
                </c:pt>
                <c:pt idx="283">
                  <c:v>27.941235437823622</c:v>
                </c:pt>
                <c:pt idx="284">
                  <c:v>27.94148997586953</c:v>
                </c:pt>
                <c:pt idx="285">
                  <c:v>27.941738292240544</c:v>
                </c:pt>
                <c:pt idx="286">
                  <c:v>27.941980538980793</c:v>
                </c:pt>
                <c:pt idx="287">
                  <c:v>27.942216864420363</c:v>
                </c:pt>
                <c:pt idx="288">
                  <c:v>27.942447413265914</c:v>
                </c:pt>
                <c:pt idx="289">
                  <c:v>27.942672326689156</c:v>
                </c:pt>
                <c:pt idx="290">
                  <c:v>27.942891742413092</c:v>
                </c:pt>
                <c:pt idx="291">
                  <c:v>27.9431057947962</c:v>
                </c:pt>
                <c:pt idx="292">
                  <c:v>27.943314614914595</c:v>
                </c:pt>
                <c:pt idx="293">
                  <c:v>27.943518330642149</c:v>
                </c:pt>
                <c:pt idx="294">
                  <c:v>27.943717066728688</c:v>
                </c:pt>
                <c:pt idx="295">
                  <c:v>27.943910944876215</c:v>
                </c:pt>
                <c:pt idx="296">
                  <c:v>27.944100083813325</c:v>
                </c:pt>
                <c:pt idx="297">
                  <c:v>27.944284599367876</c:v>
                </c:pt>
                <c:pt idx="298">
                  <c:v>27.9444646045377</c:v>
                </c:pt>
                <c:pt idx="299">
                  <c:v>27.9446402095598</c:v>
                </c:pt>
                <c:pt idx="300">
                  <c:v>27.944811521977737</c:v>
                </c:pt>
                <c:pt idx="301">
                  <c:v>27.944978646707369</c:v>
                </c:pt>
                <c:pt idx="302">
                  <c:v>27.945141686101049</c:v>
                </c:pt>
                <c:pt idx="303">
                  <c:v>27.945300740010211</c:v>
                </c:pt>
                <c:pt idx="304">
                  <c:v>27.945455905846448</c:v>
                </c:pt>
                <c:pt idx="305">
                  <c:v>27.945607278641113</c:v>
                </c:pt>
                <c:pt idx="306">
                  <c:v>27.945754951103407</c:v>
                </c:pt>
                <c:pt idx="307">
                  <c:v>27.945899013677145</c:v>
                </c:pt>
                <c:pt idx="308">
                  <c:v>27.946039554596066</c:v>
                </c:pt>
                <c:pt idx="309">
                  <c:v>27.946176659937773</c:v>
                </c:pt>
                <c:pt idx="310">
                  <c:v>27.946310413676439</c:v>
                </c:pt>
                <c:pt idx="311">
                  <c:v>27.946440897734199</c:v>
                </c:pt>
                <c:pt idx="312">
                  <c:v>27.946568192031176</c:v>
                </c:pt>
                <c:pt idx="313">
                  <c:v>27.946692374534539</c:v>
                </c:pt>
                <c:pt idx="314">
                  <c:v>27.946813521306073</c:v>
                </c:pt>
                <c:pt idx="315">
                  <c:v>27.946931706548764</c:v>
                </c:pt>
                <c:pt idx="316">
                  <c:v>27.947047002652223</c:v>
                </c:pt>
                <c:pt idx="317">
                  <c:v>27.947159480236969</c:v>
                </c:pt>
                <c:pt idx="318">
                  <c:v>27.947269208197646</c:v>
                </c:pt>
                <c:pt idx="319">
                  <c:v>27.94737625374519</c:v>
                </c:pt>
                <c:pt idx="320">
                  <c:v>27.947480682447974</c:v>
                </c:pt>
                <c:pt idx="321">
                  <c:v>27.947582558271879</c:v>
                </c:pt>
                <c:pt idx="322">
                  <c:v>27.947681943619539</c:v>
                </c:pt>
                <c:pt idx="323">
                  <c:v>27.947778899368434</c:v>
                </c:pt>
                <c:pt idx="324">
                  <c:v>27.947873484908225</c:v>
                </c:pt>
                <c:pt idx="325">
                  <c:v>27.947965758177066</c:v>
                </c:pt>
                <c:pt idx="326">
                  <c:v>27.948055775697064</c:v>
                </c:pt>
                <c:pt idx="327">
                  <c:v>27.948143592608929</c:v>
                </c:pt>
                <c:pt idx="328">
                  <c:v>27.948229262705663</c:v>
                </c:pt>
                <c:pt idx="329">
                  <c:v>27.948312838465501</c:v>
                </c:pt>
                <c:pt idx="330">
                  <c:v>27.948394371084085</c:v>
                </c:pt>
                <c:pt idx="331">
                  <c:v>27.948473910505715</c:v>
                </c:pt>
                <c:pt idx="332">
                  <c:v>27.948551505454049</c:v>
                </c:pt>
                <c:pt idx="333">
                  <c:v>27.9486272034618</c:v>
                </c:pt>
                <c:pt idx="334">
                  <c:v>27.948701050899889</c:v>
                </c:pt>
                <c:pt idx="335">
                  <c:v>27.948773093005887</c:v>
                </c:pt>
                <c:pt idx="336">
                  <c:v>27.948843373911636</c:v>
                </c:pt>
                <c:pt idx="337">
                  <c:v>27.948911936670264</c:v>
                </c:pt>
                <c:pt idx="338">
                  <c:v>27.948978823282641</c:v>
                </c:pt>
                <c:pt idx="339">
                  <c:v>27.949044074722966</c:v>
                </c:pt>
                <c:pt idx="340">
                  <c:v>27.949107730963956</c:v>
                </c:pt>
                <c:pt idx="341">
                  <c:v>27.949169831001246</c:v>
                </c:pt>
                <c:pt idx="342">
                  <c:v>27.949230412877334</c:v>
                </c:pt>
                <c:pt idx="343">
                  <c:v>27.949289513704816</c:v>
                </c:pt>
                <c:pt idx="344">
                  <c:v>27.949347169689176</c:v>
                </c:pt>
                <c:pt idx="345">
                  <c:v>27.949403416150815</c:v>
                </c:pt>
                <c:pt idx="346">
                  <c:v>27.949458287546914</c:v>
                </c:pt>
                <c:pt idx="347">
                  <c:v>27.949511817492301</c:v>
                </c:pt>
                <c:pt idx="348">
                  <c:v>27.949564038780153</c:v>
                </c:pt>
                <c:pt idx="349">
                  <c:v>27.949614983402064</c:v>
                </c:pt>
                <c:pt idx="350">
                  <c:v>27.949664682567622</c:v>
                </c:pt>
                <c:pt idx="351">
                  <c:v>27.949713166723555</c:v>
                </c:pt>
                <c:pt idx="352">
                  <c:v>27.949760465572275</c:v>
                </c:pt>
                <c:pt idx="353">
                  <c:v>27.949806608090224</c:v>
                </c:pt>
                <c:pt idx="354">
                  <c:v>27.949851622545463</c:v>
                </c:pt>
                <c:pt idx="355">
                  <c:v>27.949895536515115</c:v>
                </c:pt>
                <c:pt idx="356">
                  <c:v>27.949938376902139</c:v>
                </c:pt>
                <c:pt idx="357">
                  <c:v>27.949980169951893</c:v>
                </c:pt>
                <c:pt idx="358">
                  <c:v>27.95002094126815</c:v>
                </c:pt>
                <c:pt idx="359">
                  <c:v>27.950060715828855</c:v>
                </c:pt>
                <c:pt idx="360">
                  <c:v>27.950099518001302</c:v>
                </c:pt>
                <c:pt idx="361">
                  <c:v>27.950137371557169</c:v>
                </c:pt>
                <c:pt idx="362">
                  <c:v>27.950174299687006</c:v>
                </c:pt>
                <c:pt idx="363">
                  <c:v>27.950210325014513</c:v>
                </c:pt>
                <c:pt idx="364">
                  <c:v>27.950245469610291</c:v>
                </c:pt>
                <c:pt idx="365">
                  <c:v>27.95027975500545</c:v>
                </c:pt>
                <c:pt idx="366">
                  <c:v>27.950313202204764</c:v>
                </c:pt>
                <c:pt idx="367">
                  <c:v>27.950345831699508</c:v>
                </c:pt>
                <c:pt idx="368">
                  <c:v>27.950377663480097</c:v>
                </c:pt>
                <c:pt idx="369">
                  <c:v>27.950408717048205</c:v>
                </c:pt>
                <c:pt idx="370">
                  <c:v>27.950439011428799</c:v>
                </c:pt>
                <c:pt idx="371">
                  <c:v>27.950468565181787</c:v>
                </c:pt>
                <c:pt idx="372">
                  <c:v>27.950497396413315</c:v>
                </c:pt>
                <c:pt idx="373">
                  <c:v>27.950525522786972</c:v>
                </c:pt>
                <c:pt idx="374">
                  <c:v>27.950552961534491</c:v>
                </c:pt>
                <c:pt idx="375">
                  <c:v>27.950579729466384</c:v>
                </c:pt>
                <c:pt idx="376">
                  <c:v>27.95060584298221</c:v>
                </c:pt>
                <c:pt idx="377">
                  <c:v>27.950631318080617</c:v>
                </c:pt>
                <c:pt idx="378">
                  <c:v>27.950656170369161</c:v>
                </c:pt>
                <c:pt idx="379">
                  <c:v>27.950680415073855</c:v>
                </c:pt>
                <c:pt idx="380">
                  <c:v>27.950704067048452</c:v>
                </c:pt>
                <c:pt idx="381">
                  <c:v>27.950727140783624</c:v>
                </c:pt>
                <c:pt idx="382">
                  <c:v>27.950749650415808</c:v>
                </c:pt>
                <c:pt idx="383">
                  <c:v>27.950771609735835</c:v>
                </c:pt>
                <c:pt idx="384">
                  <c:v>27.950793032197385</c:v>
                </c:pt>
                <c:pt idx="385">
                  <c:v>27.950813930925278</c:v>
                </c:pt>
                <c:pt idx="386">
                  <c:v>27.950834318723441</c:v>
                </c:pt>
                <c:pt idx="387">
                  <c:v>27.950854208082838</c:v>
                </c:pt>
                <c:pt idx="388">
                  <c:v>27.950873611189014</c:v>
                </c:pt>
                <c:pt idx="389">
                  <c:v>27.950892539929669</c:v>
                </c:pt>
                <c:pt idx="390">
                  <c:v>27.950911005901833</c:v>
                </c:pt>
                <c:pt idx="391">
                  <c:v>27.950929020419082</c:v>
                </c:pt>
                <c:pt idx="392">
                  <c:v>27.950946594518385</c:v>
                </c:pt>
                <c:pt idx="393">
                  <c:v>27.950963738966909</c:v>
                </c:pt>
                <c:pt idx="394">
                  <c:v>27.950980464268536</c:v>
                </c:pt>
                <c:pt idx="395">
                  <c:v>27.950996780670454</c:v>
                </c:pt>
                <c:pt idx="396">
                  <c:v>27.951012698169276</c:v>
                </c:pt>
                <c:pt idx="397">
                  <c:v>27.951028226517259</c:v>
                </c:pt>
                <c:pt idx="398">
                  <c:v>27.951043375228203</c:v>
                </c:pt>
                <c:pt idx="399">
                  <c:v>27.951058153583372</c:v>
                </c:pt>
                <c:pt idx="400">
                  <c:v>27.951072570637109</c:v>
                </c:pt>
                <c:pt idx="401">
                  <c:v>27.951086635222413</c:v>
                </c:pt>
                <c:pt idx="402">
                  <c:v>27.951100355956338</c:v>
                </c:pt>
                <c:pt idx="403">
                  <c:v>27.951113741245255</c:v>
                </c:pt>
                <c:pt idx="404">
                  <c:v>27.951126799290062</c:v>
                </c:pt>
                <c:pt idx="405">
                  <c:v>27.951139538091141</c:v>
                </c:pt>
                <c:pt idx="406">
                  <c:v>27.95115196545331</c:v>
                </c:pt>
                <c:pt idx="407">
                  <c:v>27.951164088990527</c:v>
                </c:pt>
                <c:pt idx="408">
                  <c:v>27.951175916130662</c:v>
                </c:pt>
                <c:pt idx="409">
                  <c:v>27.951187454119996</c:v>
                </c:pt>
                <c:pt idx="410">
                  <c:v>27.951198710027629</c:v>
                </c:pt>
                <c:pt idx="411">
                  <c:v>27.951209690749835</c:v>
                </c:pt>
                <c:pt idx="412">
                  <c:v>27.951220403014339</c:v>
                </c:pt>
                <c:pt idx="413">
                  <c:v>27.951230853384335</c:v>
                </c:pt>
                <c:pt idx="414">
                  <c:v>27.951241048262606</c:v>
                </c:pt>
                <c:pt idx="415">
                  <c:v>27.951250993895364</c:v>
                </c:pt>
                <c:pt idx="416">
                  <c:v>27.95126069637616</c:v>
                </c:pt>
                <c:pt idx="417">
                  <c:v>27.951270161649539</c:v>
                </c:pt>
                <c:pt idx="418">
                  <c:v>27.951279395514739</c:v>
                </c:pt>
                <c:pt idx="419">
                  <c:v>27.951288403629206</c:v>
                </c:pt>
                <c:pt idx="420">
                  <c:v>27.951297191512076</c:v>
                </c:pt>
                <c:pt idx="421">
                  <c:v>27.95130576454757</c:v>
                </c:pt>
                <c:pt idx="422">
                  <c:v>27.951314127988262</c:v>
                </c:pt>
                <c:pt idx="423">
                  <c:v>27.95132228695833</c:v>
                </c:pt>
                <c:pt idx="424">
                  <c:v>27.951330246456646</c:v>
                </c:pt>
                <c:pt idx="425">
                  <c:v>27.951338011359912</c:v>
                </c:pt>
                <c:pt idx="426">
                  <c:v>27.951345586425564</c:v>
                </c:pt>
                <c:pt idx="427">
                  <c:v>27.951352976294782</c:v>
                </c:pt>
                <c:pt idx="428">
                  <c:v>27.951360185495236</c:v>
                </c:pt>
                <c:pt idx="429">
                  <c:v>27.951367218443913</c:v>
                </c:pt>
                <c:pt idx="430">
                  <c:v>27.951374079449831</c:v>
                </c:pt>
                <c:pt idx="431">
                  <c:v>27.951380772716639</c:v>
                </c:pt>
                <c:pt idx="432">
                  <c:v>27.951387302345246</c:v>
                </c:pt>
                <c:pt idx="433">
                  <c:v>27.95139367233628</c:v>
                </c:pt>
                <c:pt idx="434">
                  <c:v>27.951399886592561</c:v>
                </c:pt>
                <c:pt idx="435">
                  <c:v>27.951405948921494</c:v>
                </c:pt>
                <c:pt idx="436">
                  <c:v>27.951411863037457</c:v>
                </c:pt>
                <c:pt idx="437">
                  <c:v>27.951417632563903</c:v>
                </c:pt>
                <c:pt idx="438">
                  <c:v>27.951423261035817</c:v>
                </c:pt>
                <c:pt idx="439">
                  <c:v>27.951428751901712</c:v>
                </c:pt>
                <c:pt idx="440">
                  <c:v>27.951434108525753</c:v>
                </c:pt>
                <c:pt idx="441">
                  <c:v>27.951439334189931</c:v>
                </c:pt>
                <c:pt idx="442">
                  <c:v>27.951444432095951</c:v>
                </c:pt>
                <c:pt idx="443">
                  <c:v>27.951449405367278</c:v>
                </c:pt>
                <c:pt idx="444">
                  <c:v>27.951454257050973</c:v>
                </c:pt>
                <c:pt idx="445">
                  <c:v>27.951458990119619</c:v>
                </c:pt>
                <c:pt idx="446">
                  <c:v>27.951463607473165</c:v>
                </c:pt>
                <c:pt idx="447">
                  <c:v>27.951468111940599</c:v>
                </c:pt>
                <c:pt idx="448">
                  <c:v>27.951472506281789</c:v>
                </c:pt>
                <c:pt idx="449">
                  <c:v>27.951476793189119</c:v>
                </c:pt>
                <c:pt idx="450">
                  <c:v>27.95148097528913</c:v>
                </c:pt>
                <c:pt idx="451">
                  <c:v>27.951485055144175</c:v>
                </c:pt>
                <c:pt idx="452">
                  <c:v>27.951489035253971</c:v>
                </c:pt>
                <c:pt idx="453">
                  <c:v>27.95149291805707</c:v>
                </c:pt>
                <c:pt idx="454">
                  <c:v>27.951496705932488</c:v>
                </c:pt>
                <c:pt idx="455">
                  <c:v>27.951500401200974</c:v>
                </c:pt>
                <c:pt idx="456">
                  <c:v>27.951504006126662</c:v>
                </c:pt>
                <c:pt idx="457">
                  <c:v>27.95150752291821</c:v>
                </c:pt>
                <c:pt idx="458">
                  <c:v>27.95151095373037</c:v>
                </c:pt>
                <c:pt idx="459">
                  <c:v>27.951514300665188</c:v>
                </c:pt>
                <c:pt idx="460">
                  <c:v>27.951517565773301</c:v>
                </c:pt>
                <c:pt idx="461">
                  <c:v>27.951520751055199</c:v>
                </c:pt>
                <c:pt idx="462">
                  <c:v>27.951523858462519</c:v>
                </c:pt>
                <c:pt idx="463">
                  <c:v>27.951526889899153</c:v>
                </c:pt>
                <c:pt idx="464">
                  <c:v>27.951529847222428</c:v>
                </c:pt>
                <c:pt idx="465">
                  <c:v>27.951532732244299</c:v>
                </c:pt>
                <c:pt idx="466">
                  <c:v>27.951535546732398</c:v>
                </c:pt>
                <c:pt idx="467">
                  <c:v>27.951538292411158</c:v>
                </c:pt>
                <c:pt idx="468">
                  <c:v>27.951540970962814</c:v>
                </c:pt>
                <c:pt idx="469">
                  <c:v>27.951543584028546</c:v>
                </c:pt>
                <c:pt idx="470">
                  <c:v>27.951546133209344</c:v>
                </c:pt>
                <c:pt idx="471">
                  <c:v>27.951548620067086</c:v>
                </c:pt>
                <c:pt idx="472">
                  <c:v>27.951551046125449</c:v>
                </c:pt>
                <c:pt idx="473">
                  <c:v>27.951553412870876</c:v>
                </c:pt>
                <c:pt idx="474">
                  <c:v>27.951555721753472</c:v>
                </c:pt>
                <c:pt idx="475">
                  <c:v>27.951557974187878</c:v>
                </c:pt>
                <c:pt idx="476">
                  <c:v>27.951560171554149</c:v>
                </c:pt>
                <c:pt idx="477">
                  <c:v>27.951562315198586</c:v>
                </c:pt>
                <c:pt idx="478">
                  <c:v>27.951564406434624</c:v>
                </c:pt>
                <c:pt idx="479">
                  <c:v>27.951566446543527</c:v>
                </c:pt>
                <c:pt idx="480">
                  <c:v>27.951568436775297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8E-4B4A-A450-E939B53D8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349903"/>
        <c:axId val="233351151"/>
      </c:lineChart>
      <c:catAx>
        <c:axId val="23334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3351151"/>
        <c:crosses val="autoZero"/>
        <c:auto val="1"/>
        <c:lblAlgn val="ctr"/>
        <c:lblOffset val="100"/>
        <c:noMultiLvlLbl val="0"/>
      </c:catAx>
      <c:valAx>
        <c:axId val="23335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334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 Inner and outer surface temperature of top plate </a:t>
            </a:r>
            <a:r>
              <a:rPr lang="en-US" altLang="zh-CN" sz="1400" b="0" i="0" u="none" strike="noStrike" baseline="0">
                <a:effectLst/>
              </a:rPr>
              <a:t>VS. Time </a:t>
            </a:r>
            <a:r>
              <a:rPr lang="en-US" altLang="zh-CN" sz="1400" b="0" i="0" baseline="0">
                <a:effectLst/>
              </a:rPr>
              <a:t>  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'30W'!$V$7:$V$9</c:f>
              <c:strCache>
                <c:ptCount val="3"/>
                <c:pt idx="0">
                  <c:v>Top plate outside surface temperature</c:v>
                </c:pt>
                <c:pt idx="1">
                  <c:v>T</c:v>
                </c:pt>
                <c:pt idx="2">
                  <c:v>[℃]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'30W'!$U$10:$U$490</c:f>
              <c:numCache>
                <c:formatCode>0.0_ </c:formatCode>
                <c:ptCount val="481"/>
                <c:pt idx="0" formatCode="General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</c:numCache>
            </c:numRef>
          </c:cat>
          <c:val>
            <c:numRef>
              <c:f>'30W'!$V$10:$V$490</c:f>
              <c:numCache>
                <c:formatCode>0.0_ </c:formatCode>
                <c:ptCount val="481"/>
                <c:pt idx="0" formatCode="General">
                  <c:v>18</c:v>
                </c:pt>
                <c:pt idx="1">
                  <c:v>18.158019880621193</c:v>
                </c:pt>
                <c:pt idx="2">
                  <c:v>18.314051786738528</c:v>
                </c:pt>
                <c:pt idx="3">
                  <c:v>18.467924184133558</c:v>
                </c:pt>
                <c:pt idx="4">
                  <c:v>18.619568875445161</c:v>
                </c:pt>
                <c:pt idx="5">
                  <c:v>18.768948111008157</c:v>
                </c:pt>
                <c:pt idx="6">
                  <c:v>18.916040624981534</c:v>
                </c:pt>
                <c:pt idx="7">
                  <c:v>19.060835800613379</c:v>
                </c:pt>
                <c:pt idx="8">
                  <c:v>19.203330569124326</c:v>
                </c:pt>
                <c:pt idx="9">
                  <c:v>19.343527525138654</c:v>
                </c:pt>
                <c:pt idx="10">
                  <c:v>19.481433677135971</c:v>
                </c:pt>
                <c:pt idx="11">
                  <c:v>19.617059566335726</c:v>
                </c:pt>
                <c:pt idx="12">
                  <c:v>19.750418616233883</c:v>
                </c:pt>
                <c:pt idx="13">
                  <c:v>19.881526635109047</c:v>
                </c:pt>
                <c:pt idx="14">
                  <c:v>20.010401424690578</c:v>
                </c:pt>
                <c:pt idx="15">
                  <c:v>20.137062465261899</c:v>
                </c:pt>
                <c:pt idx="16">
                  <c:v>20.261530657494465</c:v>
                </c:pt>
                <c:pt idx="17">
                  <c:v>20.383828107478308</c:v>
                </c:pt>
                <c:pt idx="18">
                  <c:v>20.503977945369545</c:v>
                </c:pt>
                <c:pt idx="19">
                  <c:v>20.622004170697011</c:v>
                </c:pt>
                <c:pt idx="20">
                  <c:v>20.737931519159979</c:v>
                </c:pt>
                <c:pt idx="21">
                  <c:v>20.851785347002203</c:v>
                </c:pt>
                <c:pt idx="22">
                  <c:v>20.963591529944775</c:v>
                </c:pt>
                <c:pt idx="23">
                  <c:v>21.073376374315625</c:v>
                </c:pt>
                <c:pt idx="24">
                  <c:v>21.181166538500484</c:v>
                </c:pt>
                <c:pt idx="25">
                  <c:v>21.286988963207911</c:v>
                </c:pt>
                <c:pt idx="26">
                  <c:v>21.390870809322706</c:v>
                </c:pt>
                <c:pt idx="27">
                  <c:v>21.492839402340632</c:v>
                </c:pt>
                <c:pt idx="28">
                  <c:v>21.592922182549035</c:v>
                </c:pt>
                <c:pt idx="29">
                  <c:v>21.691146660254308</c:v>
                </c:pt>
                <c:pt idx="30">
                  <c:v>21.787540375466381</c:v>
                </c:pt>
                <c:pt idx="31">
                  <c:v>21.882130861538961</c:v>
                </c:pt>
                <c:pt idx="32">
                  <c:v>21.974945612336423</c:v>
                </c:pt>
                <c:pt idx="33">
                  <c:v>22.066012052557777</c:v>
                </c:pt>
                <c:pt idx="34">
                  <c:v>22.155357510897371</c:v>
                </c:pt>
                <c:pt idx="35">
                  <c:v>22.243009195763221</c:v>
                </c:pt>
                <c:pt idx="36">
                  <c:v>22.328994173308423</c:v>
                </c:pt>
                <c:pt idx="37">
                  <c:v>22.413339347560417</c:v>
                </c:pt>
                <c:pt idx="38">
                  <c:v>22.496071442457747</c:v>
                </c:pt>
                <c:pt idx="39">
                  <c:v>22.577216985625331</c:v>
                </c:pt>
                <c:pt idx="40">
                  <c:v>22.656802293737464</c:v>
                </c:pt>
                <c:pt idx="41">
                  <c:v>22.734853459333806</c:v>
                </c:pt>
                <c:pt idx="42">
                  <c:v>22.811396338967153</c:v>
                </c:pt>
                <c:pt idx="43">
                  <c:v>22.886456542573935</c:v>
                </c:pt>
                <c:pt idx="44">
                  <c:v>22.960059423968858</c:v>
                </c:pt>
                <c:pt idx="45">
                  <c:v>23.032230072374315</c:v>
                </c:pt>
                <c:pt idx="46">
                  <c:v>23.102993304903379</c:v>
                </c:pt>
                <c:pt idx="47">
                  <c:v>23.172373659922446</c:v>
                </c:pt>
                <c:pt idx="48">
                  <c:v>23.24039539122596</c:v>
                </c:pt>
                <c:pt idx="49">
                  <c:v>23.307082462961471</c:v>
                </c:pt>
                <c:pt idx="50">
                  <c:v>23.372458545248335</c:v>
                </c:pt>
                <c:pt idx="51">
                  <c:v>23.436547010438023</c:v>
                </c:pt>
                <c:pt idx="52">
                  <c:v>23.499370929968133</c:v>
                </c:pt>
                <c:pt idx="53">
                  <c:v>23.560953071765955</c:v>
                </c:pt>
                <c:pt idx="54">
                  <c:v>23.621315898160805</c:v>
                </c:pt>
                <c:pt idx="55">
                  <c:v>23.680481564267467</c:v>
                </c:pt>
                <c:pt idx="56">
                  <c:v>23.73847191680581</c:v>
                </c:pt>
                <c:pt idx="57">
                  <c:v>23.795308493324274</c:v>
                </c:pt>
                <c:pt idx="58">
                  <c:v>23.851012521797156</c:v>
                </c:pt>
                <c:pt idx="59">
                  <c:v>23.905604920567868</c:v>
                </c:pt>
                <c:pt idx="60">
                  <c:v>23.959106298612191</c:v>
                </c:pt>
                <c:pt idx="61">
                  <c:v>24.011536956097395</c:v>
                </c:pt>
                <c:pt idx="62">
                  <c:v>24.062916885214765</c:v>
                </c:pt>
                <c:pt idx="63">
                  <c:v>24.113265771264537</c:v>
                </c:pt>
                <c:pt idx="64">
                  <c:v>24.16260299397371</c:v>
                </c:pt>
                <c:pt idx="65">
                  <c:v>24.210947629028489</c:v>
                </c:pt>
                <c:pt idx="66">
                  <c:v>24.258318449804278</c:v>
                </c:pt>
                <c:pt idx="67">
                  <c:v>24.304733929277312</c:v>
                </c:pt>
                <c:pt idx="68">
                  <c:v>24.350212242103037</c:v>
                </c:pt>
                <c:pt idx="69">
                  <c:v>24.39477126684729</c:v>
                </c:pt>
                <c:pt idx="70">
                  <c:v>24.438428588357251</c:v>
                </c:pt>
                <c:pt idx="71">
                  <c:v>24.481201500259971</c:v>
                </c:pt>
                <c:pt idx="72">
                  <c:v>24.523107007577039</c:v>
                </c:pt>
                <c:pt idx="73">
                  <c:v>24.564161829444725</c:v>
                </c:pt>
                <c:pt idx="74">
                  <c:v>24.604382401929545</c:v>
                </c:pt>
                <c:pt idx="75">
                  <c:v>24.643784880929907</c:v>
                </c:pt>
                <c:pt idx="76">
                  <c:v>24.68238514515502</c:v>
                </c:pt>
                <c:pt idx="77">
                  <c:v>24.72019879917287</c:v>
                </c:pt>
                <c:pt idx="78">
                  <c:v>24.757241176519521</c:v>
                </c:pt>
                <c:pt idx="79">
                  <c:v>24.793527342862561</c:v>
                </c:pt>
                <c:pt idx="80">
                  <c:v>24.82907209921191</c:v>
                </c:pt>
                <c:pt idx="81">
                  <c:v>24.863889985171657</c:v>
                </c:pt>
                <c:pt idx="82">
                  <c:v>24.897995282227029</c:v>
                </c:pt>
                <c:pt idx="83">
                  <c:v>24.931402017060929</c:v>
                </c:pt>
                <c:pt idx="84">
                  <c:v>24.964123964894849</c:v>
                </c:pt>
                <c:pt idx="85">
                  <c:v>24.996174652849341</c:v>
                </c:pt>
                <c:pt idx="86">
                  <c:v>25.027567363319477</c:v>
                </c:pt>
                <c:pt idx="87">
                  <c:v>25.058315137361099</c:v>
                </c:pt>
                <c:pt idx="88">
                  <c:v>25.088430778083854</c:v>
                </c:pt>
                <c:pt idx="89">
                  <c:v>25.117926854047376</c:v>
                </c:pt>
                <c:pt idx="90">
                  <c:v>25.14681570265714</c:v>
                </c:pt>
                <c:pt idx="91">
                  <c:v>25.175109433556788</c:v>
                </c:pt>
                <c:pt idx="92">
                  <c:v>25.202819932013938</c:v>
                </c:pt>
                <c:pt idx="93">
                  <c:v>25.229958862296701</c:v>
                </c:pt>
                <c:pt idx="94">
                  <c:v>25.256537671038327</c:v>
                </c:pt>
                <c:pt idx="95">
                  <c:v>25.282567590587544</c:v>
                </c:pt>
                <c:pt idx="96">
                  <c:v>25.308059642342435</c:v>
                </c:pt>
                <c:pt idx="97">
                  <c:v>25.33302464006573</c:v>
                </c:pt>
                <c:pt idx="98">
                  <c:v>25.357473193179636</c:v>
                </c:pt>
                <c:pt idx="99">
                  <c:v>25.381415710038446</c:v>
                </c:pt>
                <c:pt idx="100">
                  <c:v>25.404862401177294</c:v>
                </c:pt>
                <c:pt idx="101">
                  <c:v>25.427823282535581</c:v>
                </c:pt>
                <c:pt idx="102">
                  <c:v>25.4503081786537</c:v>
                </c:pt>
                <c:pt idx="103">
                  <c:v>25.472326725841789</c:v>
                </c:pt>
                <c:pt idx="104">
                  <c:v>25.493888375319393</c:v>
                </c:pt>
                <c:pt idx="105">
                  <c:v>25.515002396324977</c:v>
                </c:pt>
                <c:pt idx="106">
                  <c:v>25.535677879194346</c:v>
                </c:pt>
                <c:pt idx="107">
                  <c:v>25.555923738407131</c:v>
                </c:pt>
                <c:pt idx="108">
                  <c:v>25.575748715600554</c:v>
                </c:pt>
                <c:pt idx="109">
                  <c:v>25.595161382549808</c:v>
                </c:pt>
                <c:pt idx="110">
                  <c:v>25.614170144114404</c:v>
                </c:pt>
                <c:pt idx="111">
                  <c:v>25.632783241149991</c:v>
                </c:pt>
                <c:pt idx="112">
                  <c:v>25.651008753385138</c:v>
                </c:pt>
                <c:pt idx="113">
                  <c:v>25.668854602262698</c:v>
                </c:pt>
                <c:pt idx="114">
                  <c:v>25.686328553745369</c:v>
                </c:pt>
                <c:pt idx="115">
                  <c:v>25.703438221085197</c:v>
                </c:pt>
                <c:pt idx="116">
                  <c:v>25.720191067556758</c:v>
                </c:pt>
                <c:pt idx="117">
                  <c:v>25.736594409153824</c:v>
                </c:pt>
                <c:pt idx="118">
                  <c:v>25.752655417249375</c:v>
                </c:pt>
                <c:pt idx="119">
                  <c:v>25.768381121218869</c:v>
                </c:pt>
                <c:pt idx="120">
                  <c:v>25.783778411026656</c:v>
                </c:pt>
                <c:pt idx="121">
                  <c:v>25.798854039775581</c:v>
                </c:pt>
                <c:pt idx="122">
                  <c:v>25.813614626219742</c:v>
                </c:pt>
                <c:pt idx="123">
                  <c:v>25.828066657240456</c:v>
                </c:pt>
                <c:pt idx="124">
                  <c:v>25.842216490285512</c:v>
                </c:pt>
                <c:pt idx="125">
                  <c:v>25.85607035577182</c:v>
                </c:pt>
                <c:pt idx="126">
                  <c:v>25.869634359451581</c:v>
                </c:pt>
                <c:pt idx="127">
                  <c:v>25.882914484742134</c:v>
                </c:pt>
                <c:pt idx="128">
                  <c:v>25.895916595019671</c:v>
                </c:pt>
                <c:pt idx="129">
                  <c:v>25.908646435876999</c:v>
                </c:pt>
                <c:pt idx="130">
                  <c:v>25.921109637345598</c:v>
                </c:pt>
                <c:pt idx="131">
                  <c:v>25.933311716082194</c:v>
                </c:pt>
                <c:pt idx="132">
                  <c:v>25.945258077520112</c:v>
                </c:pt>
                <c:pt idx="133">
                  <c:v>25.956954017985694</c:v>
                </c:pt>
                <c:pt idx="134">
                  <c:v>25.968404726780037</c:v>
                </c:pt>
                <c:pt idx="135">
                  <c:v>25.979615288226395</c:v>
                </c:pt>
                <c:pt idx="136">
                  <c:v>25.990590683683518</c:v>
                </c:pt>
                <c:pt idx="137">
                  <c:v>26.001335793525289</c:v>
                </c:pt>
                <c:pt idx="138">
                  <c:v>26.011855399086958</c:v>
                </c:pt>
                <c:pt idx="139">
                  <c:v>26.022154184578341</c:v>
                </c:pt>
                <c:pt idx="140">
                  <c:v>26.032236738964333</c:v>
                </c:pt>
                <c:pt idx="141">
                  <c:v>26.042107557813093</c:v>
                </c:pt>
                <c:pt idx="142">
                  <c:v>26.051771045112247</c:v>
                </c:pt>
                <c:pt idx="143">
                  <c:v>26.061231515053521</c:v>
                </c:pt>
                <c:pt idx="144">
                  <c:v>26.070493193786142</c:v>
                </c:pt>
                <c:pt idx="145">
                  <c:v>26.079560221139413</c:v>
                </c:pt>
                <c:pt idx="146">
                  <c:v>26.088436652314837</c:v>
                </c:pt>
                <c:pt idx="147">
                  <c:v>26.097126459548182</c:v>
                </c:pt>
                <c:pt idx="148">
                  <c:v>26.105633533741884</c:v>
                </c:pt>
                <c:pt idx="149">
                  <c:v>26.113961686068158</c:v>
                </c:pt>
                <c:pt idx="150">
                  <c:v>26.122114649543249</c:v>
                </c:pt>
                <c:pt idx="151">
                  <c:v>26.130096080573185</c:v>
                </c:pt>
                <c:pt idx="152">
                  <c:v>26.137909560471456</c:v>
                </c:pt>
                <c:pt idx="153">
                  <c:v>26.145558596948991</c:v>
                </c:pt>
                <c:pt idx="154">
                  <c:v>26.153046625576859</c:v>
                </c:pt>
                <c:pt idx="155">
                  <c:v>26.160377011222064</c:v>
                </c:pt>
                <c:pt idx="156">
                  <c:v>26.167553049456838</c:v>
                </c:pt>
                <c:pt idx="157">
                  <c:v>26.174577967941861</c:v>
                </c:pt>
                <c:pt idx="158">
                  <c:v>26.181454927783733</c:v>
                </c:pt>
                <c:pt idx="159">
                  <c:v>26.188187024867155</c:v>
                </c:pt>
                <c:pt idx="160">
                  <c:v>26.194777291162183</c:v>
                </c:pt>
                <c:pt idx="161">
                  <c:v>26.20122869600694</c:v>
                </c:pt>
                <c:pt idx="162">
                  <c:v>26.207544147366175</c:v>
                </c:pt>
                <c:pt idx="163">
                  <c:v>26.213726493066062</c:v>
                </c:pt>
                <c:pt idx="164">
                  <c:v>26.219778522005608</c:v>
                </c:pt>
                <c:pt idx="165">
                  <c:v>26.225702965345057</c:v>
                </c:pt>
                <c:pt idx="166">
                  <c:v>26.231502497671656</c:v>
                </c:pt>
                <c:pt idx="167">
                  <c:v>26.237179738143166</c:v>
                </c:pt>
                <c:pt idx="168">
                  <c:v>26.242737251609476</c:v>
                </c:pt>
                <c:pt idx="169">
                  <c:v>26.248177549712693</c:v>
                </c:pt>
                <c:pt idx="170">
                  <c:v>26.25350309196606</c:v>
                </c:pt>
                <c:pt idx="171">
                  <c:v>26.258716286812078</c:v>
                </c:pt>
                <c:pt idx="172">
                  <c:v>26.263819492660154</c:v>
                </c:pt>
                <c:pt idx="173">
                  <c:v>26.268815018904174</c:v>
                </c:pt>
                <c:pt idx="174">
                  <c:v>26.273705126920291</c:v>
                </c:pt>
                <c:pt idx="175">
                  <c:v>26.278492031045314</c:v>
                </c:pt>
                <c:pt idx="176">
                  <c:v>26.283177899536014</c:v>
                </c:pt>
                <c:pt idx="177">
                  <c:v>26.287764855509693</c:v>
                </c:pt>
                <c:pt idx="178">
                  <c:v>26.292254977866339</c:v>
                </c:pt>
                <c:pt idx="179">
                  <c:v>26.296650302192692</c:v>
                </c:pt>
                <c:pt idx="180">
                  <c:v>26.300952821648554</c:v>
                </c:pt>
                <c:pt idx="181">
                  <c:v>26.30516448783564</c:v>
                </c:pt>
                <c:pt idx="182">
                  <c:v>26.309287211649306</c:v>
                </c:pt>
                <c:pt idx="183">
                  <c:v>26.313322864113452</c:v>
                </c:pt>
                <c:pt idx="184">
                  <c:v>26.317273277198904</c:v>
                </c:pt>
                <c:pt idx="185">
                  <c:v>26.321140244625564</c:v>
                </c:pt>
                <c:pt idx="186">
                  <c:v>26.32492552264867</c:v>
                </c:pt>
                <c:pt idx="187">
                  <c:v>26.32863083082939</c:v>
                </c:pt>
                <c:pt idx="188">
                  <c:v>26.332257852790093</c:v>
                </c:pt>
                <c:pt idx="189">
                  <c:v>26.335808236954563</c:v>
                </c:pt>
                <c:pt idx="190">
                  <c:v>26.339283597273411</c:v>
                </c:pt>
                <c:pt idx="191">
                  <c:v>26.342685513935017</c:v>
                </c:pt>
                <c:pt idx="192">
                  <c:v>26.346015534062197</c:v>
                </c:pt>
                <c:pt idx="193">
                  <c:v>26.349275172394933</c:v>
                </c:pt>
                <c:pt idx="194">
                  <c:v>26.352465911959388</c:v>
                </c:pt>
                <c:pt idx="195">
                  <c:v>26.355589204723472</c:v>
                </c:pt>
                <c:pt idx="196">
                  <c:v>26.358646472239208</c:v>
                </c:pt>
                <c:pt idx="197">
                  <c:v>26.361639106272172</c:v>
                </c:pt>
                <c:pt idx="198">
                  <c:v>26.364568469418217</c:v>
                </c:pt>
                <c:pt idx="199">
                  <c:v>26.367435895707757</c:v>
                </c:pt>
                <c:pt idx="200">
                  <c:v>26.370242691197834</c:v>
                </c:pt>
                <c:pt idx="201">
                  <c:v>26.372990134552179</c:v>
                </c:pt>
                <c:pt idx="202">
                  <c:v>26.375679477609555</c:v>
                </c:pt>
                <c:pt idx="203">
                  <c:v>26.378311945940542</c:v>
                </c:pt>
                <c:pt idx="204">
                  <c:v>26.38088873939304</c:v>
                </c:pt>
                <c:pt idx="205">
                  <c:v>26.383411032626672</c:v>
                </c:pt>
                <c:pt idx="206">
                  <c:v>26.385879975636325</c:v>
                </c:pt>
                <c:pt idx="207">
                  <c:v>26.388296694265026</c:v>
                </c:pt>
                <c:pt idx="208">
                  <c:v>26.39066229070637</c:v>
                </c:pt>
                <c:pt idx="209">
                  <c:v>26.392977843996697</c:v>
                </c:pt>
                <c:pt idx="210">
                  <c:v>26.39524441049722</c:v>
                </c:pt>
                <c:pt idx="211">
                  <c:v>26.397463024366306</c:v>
                </c:pt>
                <c:pt idx="212">
                  <c:v>26.399634698022105</c:v>
                </c:pt>
                <c:pt idx="213">
                  <c:v>26.401760422595686</c:v>
                </c:pt>
                <c:pt idx="214">
                  <c:v>26.403841168374925</c:v>
                </c:pt>
                <c:pt idx="215">
                  <c:v>26.405877885239271</c:v>
                </c:pt>
                <c:pt idx="216">
                  <c:v>26.407871503085602</c:v>
                </c:pt>
                <c:pt idx="217">
                  <c:v>26.409822932245334</c:v>
                </c:pt>
                <c:pt idx="218">
                  <c:v>26.411733063892974</c:v>
                </c:pt>
                <c:pt idx="219">
                  <c:v>26.413602770446261</c:v>
                </c:pt>
                <c:pt idx="220">
                  <c:v>26.415432905958074</c:v>
                </c:pt>
                <c:pt idx="221">
                  <c:v>26.41722430650028</c:v>
                </c:pt>
                <c:pt idx="222">
                  <c:v>26.418977790539685</c:v>
                </c:pt>
                <c:pt idx="223">
                  <c:v>26.420694159306208</c:v>
                </c:pt>
                <c:pt idx="224">
                  <c:v>26.422374197153488</c:v>
                </c:pt>
                <c:pt idx="225">
                  <c:v>26.424018671912034</c:v>
                </c:pt>
                <c:pt idx="226">
                  <c:v>26.425628335235093</c:v>
                </c:pt>
                <c:pt idx="227">
                  <c:v>26.427203922937355</c:v>
                </c:pt>
                <c:pt idx="228">
                  <c:v>26.428746155326678</c:v>
                </c:pt>
                <c:pt idx="229">
                  <c:v>26.430255737528931</c:v>
                </c:pt>
                <c:pt idx="230">
                  <c:v>26.431733359806138</c:v>
                </c:pt>
                <c:pt idx="231">
                  <c:v>26.433179697867999</c:v>
                </c:pt>
                <c:pt idx="232">
                  <c:v>26.434595413176993</c:v>
                </c:pt>
                <c:pt idx="233">
                  <c:v>26.43598115324713</c:v>
                </c:pt>
                <c:pt idx="234">
                  <c:v>26.437337551936533</c:v>
                </c:pt>
                <c:pt idx="235">
                  <c:v>26.438665229733921</c:v>
                </c:pt>
                <c:pt idx="236">
                  <c:v>26.43996479403916</c:v>
                </c:pt>
                <c:pt idx="237">
                  <c:v>26.441236839437991</c:v>
                </c:pt>
                <c:pt idx="238">
                  <c:v>26.442481947971046</c:v>
                </c:pt>
                <c:pt idx="239">
                  <c:v>26.443700689397268</c:v>
                </c:pt>
                <c:pt idx="240">
                  <c:v>26.444893621451854</c:v>
                </c:pt>
                <c:pt idx="241">
                  <c:v>26.446061290098839</c:v>
                </c:pt>
                <c:pt idx="242">
                  <c:v>26.447204229778418</c:v>
                </c:pt>
                <c:pt idx="243">
                  <c:v>26.448322963649112</c:v>
                </c:pt>
                <c:pt idx="244">
                  <c:v>26.449418003824899</c:v>
                </c:pt>
                <c:pt idx="245">
                  <c:v>26.450489851607404</c:v>
                </c:pt>
                <c:pt idx="246">
                  <c:v>26.451538997713246</c:v>
                </c:pt>
                <c:pt idx="247">
                  <c:v>26.452565922496643</c:v>
                </c:pt>
                <c:pt idx="248">
                  <c:v>26.453571096167366</c:v>
                </c:pt>
                <c:pt idx="249">
                  <c:v>26.454554979004165</c:v>
                </c:pt>
                <c:pt idx="250">
                  <c:v>26.455518021563723</c:v>
                </c:pt>
                <c:pt idx="251">
                  <c:v>26.456460664885252</c:v>
                </c:pt>
                <c:pt idx="252">
                  <c:v>26.457383340690814</c:v>
                </c:pt>
                <c:pt idx="253">
                  <c:v>26.458286471581456</c:v>
                </c:pt>
                <c:pt idx="254">
                  <c:v>26.459170471229246</c:v>
                </c:pt>
                <c:pt idx="255">
                  <c:v>26.4600357445653</c:v>
                </c:pt>
                <c:pt idx="256">
                  <c:v>26.46088268796386</c:v>
                </c:pt>
                <c:pt idx="257">
                  <c:v>26.46171168942254</c:v>
                </c:pt>
                <c:pt idx="258">
                  <c:v>26.462523128738788</c:v>
                </c:pt>
                <c:pt idx="259">
                  <c:v>26.463317377682653</c:v>
                </c:pt>
                <c:pt idx="260">
                  <c:v>26.464094800165952</c:v>
                </c:pt>
                <c:pt idx="261">
                  <c:v>26.464855752407864</c:v>
                </c:pt>
                <c:pt idx="262">
                  <c:v>26.465600583097082</c:v>
                </c:pt>
                <c:pt idx="263">
                  <c:v>26.466329633550558</c:v>
                </c:pt>
                <c:pt idx="264">
                  <c:v>26.467043237868911</c:v>
                </c:pt>
                <c:pt idx="265">
                  <c:v>26.46774172308859</c:v>
                </c:pt>
                <c:pt idx="266">
                  <c:v>26.468425409330845</c:v>
                </c:pt>
                <c:pt idx="267">
                  <c:v>26.469094609947561</c:v>
                </c:pt>
                <c:pt idx="268">
                  <c:v>26.469749631664044</c:v>
                </c:pt>
                <c:pt idx="269">
                  <c:v>26.470390774718812</c:v>
                </c:pt>
                <c:pt idx="270">
                  <c:v>26.47101833300044</c:v>
                </c:pt>
                <c:pt idx="271">
                  <c:v>26.471632594181543</c:v>
                </c:pt>
                <c:pt idx="272">
                  <c:v>26.472233839849938</c:v>
                </c:pt>
                <c:pt idx="273">
                  <c:v>26.472822345637063</c:v>
                </c:pt>
                <c:pt idx="274">
                  <c:v>26.473398381343678</c:v>
                </c:pt>
                <c:pt idx="275">
                  <c:v>26.47396221106295</c:v>
                </c:pt>
                <c:pt idx="276">
                  <c:v>26.474514093300925</c:v>
                </c:pt>
                <c:pt idx="277">
                  <c:v>26.47505428109449</c:v>
                </c:pt>
                <c:pt idx="278">
                  <c:v>26.475583022126845</c:v>
                </c:pt>
                <c:pt idx="279">
                  <c:v>26.476100558840546</c:v>
                </c:pt>
                <c:pt idx="280">
                  <c:v>26.476607128548174</c:v>
                </c:pt>
                <c:pt idx="281">
                  <c:v>26.47710296354067</c:v>
                </c:pt>
                <c:pt idx="282">
                  <c:v>26.477588291193399</c:v>
                </c:pt>
                <c:pt idx="283">
                  <c:v>26.478063334069979</c:v>
                </c:pt>
                <c:pt idx="284">
                  <c:v>26.478528310023929</c:v>
                </c:pt>
                <c:pt idx="285">
                  <c:v>26.478983432298165</c:v>
                </c:pt>
                <c:pt idx="286">
                  <c:v>26.47942890962241</c:v>
                </c:pt>
                <c:pt idx="287">
                  <c:v>26.479864946308563</c:v>
                </c:pt>
                <c:pt idx="288">
                  <c:v>26.480291742344036</c:v>
                </c:pt>
                <c:pt idx="289">
                  <c:v>26.480709493483147</c:v>
                </c:pt>
                <c:pt idx="290">
                  <c:v>26.481118391336572</c:v>
                </c:pt>
                <c:pt idx="291">
                  <c:v>26.481518623458935</c:v>
                </c:pt>
                <c:pt idx="292">
                  <c:v>26.481910373434523</c:v>
                </c:pt>
                <c:pt idx="293">
                  <c:v>26.48229382096121</c:v>
                </c:pt>
                <c:pt idx="294">
                  <c:v>26.482669141932622</c:v>
                </c:pt>
                <c:pt idx="295">
                  <c:v>26.483036508518552</c:v>
                </c:pt>
                <c:pt idx="296">
                  <c:v>26.483396089243687</c:v>
                </c:pt>
                <c:pt idx="297">
                  <c:v>26.483748049064676</c:v>
                </c:pt>
                <c:pt idx="298">
                  <c:v>26.484092549445581</c:v>
                </c:pt>
                <c:pt idx="299">
                  <c:v>26.484429748431715</c:v>
                </c:pt>
                <c:pt idx="300">
                  <c:v>26.484759800721946</c:v>
                </c:pt>
                <c:pt idx="301">
                  <c:v>26.485082857739464</c:v>
                </c:pt>
                <c:pt idx="302">
                  <c:v>26.485399067701056</c:v>
                </c:pt>
                <c:pt idx="303">
                  <c:v>26.485708575684924</c:v>
                </c:pt>
                <c:pt idx="304">
                  <c:v>26.486011523697066</c:v>
                </c:pt>
                <c:pt idx="305">
                  <c:v>26.486308050736255</c:v>
                </c:pt>
                <c:pt idx="306">
                  <c:v>26.486598292857664</c:v>
                </c:pt>
                <c:pt idx="307">
                  <c:v>26.48688238323512</c:v>
                </c:pt>
                <c:pt idx="308">
                  <c:v>26.487160452222064</c:v>
                </c:pt>
                <c:pt idx="309">
                  <c:v>26.487432627411227</c:v>
                </c:pt>
                <c:pt idx="310">
                  <c:v>26.48769903369303</c:v>
                </c:pt>
                <c:pt idx="311">
                  <c:v>26.487959793312758</c:v>
                </c:pt>
                <c:pt idx="312">
                  <c:v>26.488215025926536</c:v>
                </c:pt>
                <c:pt idx="313">
                  <c:v>26.488464848656104</c:v>
                </c:pt>
                <c:pt idx="314">
                  <c:v>26.488709376142456</c:v>
                </c:pt>
                <c:pt idx="315">
                  <c:v>26.48894872059833</c:v>
                </c:pt>
                <c:pt idx="316">
                  <c:v>26.489182991859597</c:v>
                </c:pt>
                <c:pt idx="317">
                  <c:v>26.48941229743556</c:v>
                </c:pt>
                <c:pt idx="318">
                  <c:v>26.489636742558204</c:v>
                </c:pt>
                <c:pt idx="319">
                  <c:v>26.489856430230383</c:v>
                </c:pt>
                <c:pt idx="320">
                  <c:v>26.490071461273004</c:v>
                </c:pt>
                <c:pt idx="321">
                  <c:v>26.490281934371207</c:v>
                </c:pt>
                <c:pt idx="322">
                  <c:v>26.490487946119586</c:v>
                </c:pt>
                <c:pt idx="323">
                  <c:v>26.490689591066424</c:v>
                </c:pt>
                <c:pt idx="324">
                  <c:v>26.49088696175702</c:v>
                </c:pt>
                <c:pt idx="325">
                  <c:v>26.491080148776089</c:v>
                </c:pt>
                <c:pt idx="326">
                  <c:v>26.491269240789261</c:v>
                </c:pt>
                <c:pt idx="327">
                  <c:v>26.491454324583717</c:v>
                </c:pt>
                <c:pt idx="328">
                  <c:v>26.491635485107956</c:v>
                </c:pt>
                <c:pt idx="329">
                  <c:v>26.491812805510719</c:v>
                </c:pt>
                <c:pt idx="330">
                  <c:v>26.491986367179098</c:v>
                </c:pt>
                <c:pt idx="331">
                  <c:v>26.492156249775832</c:v>
                </c:pt>
                <c:pt idx="332">
                  <c:v>26.492322531275818</c:v>
                </c:pt>
                <c:pt idx="333">
                  <c:v>26.492485288001852</c:v>
                </c:pt>
                <c:pt idx="334">
                  <c:v>26.492644594659609</c:v>
                </c:pt>
                <c:pt idx="335">
                  <c:v>26.492800524371887</c:v>
                </c:pt>
                <c:pt idx="336">
                  <c:v>26.492953148712129</c:v>
                </c:pt>
                <c:pt idx="337">
                  <c:v>26.493102537737222</c:v>
                </c:pt>
                <c:pt idx="338">
                  <c:v>26.493248760019629</c:v>
                </c:pt>
                <c:pt idx="339">
                  <c:v>26.493391882678807</c:v>
                </c:pt>
                <c:pt idx="340">
                  <c:v>26.493531971411993</c:v>
                </c:pt>
                <c:pt idx="341">
                  <c:v>26.493669090524318</c:v>
                </c:pt>
                <c:pt idx="342">
                  <c:v>26.493803302958288</c:v>
                </c:pt>
                <c:pt idx="343">
                  <c:v>26.493934670322645</c:v>
                </c:pt>
                <c:pt idx="344">
                  <c:v>26.494063252920625</c:v>
                </c:pt>
                <c:pt idx="345">
                  <c:v>26.494189109777594</c:v>
                </c:pt>
                <c:pt idx="346">
                  <c:v>26.494312298668117</c:v>
                </c:pt>
                <c:pt idx="347">
                  <c:v>26.494432876142465</c:v>
                </c:pt>
                <c:pt idx="348">
                  <c:v>26.494550897552529</c:v>
                </c:pt>
                <c:pt idx="349">
                  <c:v>26.494666417077216</c:v>
                </c:pt>
                <c:pt idx="350">
                  <c:v>26.494779487747291</c:v>
                </c:pt>
                <c:pt idx="351">
                  <c:v>26.494890161469698</c:v>
                </c:pt>
                <c:pt idx="352">
                  <c:v>26.494998489051365</c:v>
                </c:pt>
                <c:pt idx="353">
                  <c:v>26.495104520222512</c:v>
                </c:pt>
                <c:pt idx="354">
                  <c:v>26.495208303659446</c:v>
                </c:pt>
                <c:pt idx="355">
                  <c:v>26.495309887006904</c:v>
                </c:pt>
                <c:pt idx="356">
                  <c:v>26.495409316899899</c:v>
                </c:pt>
                <c:pt idx="357">
                  <c:v>26.495506638985105</c:v>
                </c:pt>
                <c:pt idx="358">
                  <c:v>26.495601897941803</c:v>
                </c:pt>
                <c:pt idx="359">
                  <c:v>26.495695137502377</c:v>
                </c:pt>
                <c:pt idx="360">
                  <c:v>26.495786400472362</c:v>
                </c:pt>
                <c:pt idx="361">
                  <c:v>26.4958757287501</c:v>
                </c:pt>
                <c:pt idx="362">
                  <c:v>26.495963163345944</c:v>
                </c:pt>
                <c:pt idx="363">
                  <c:v>26.496048744401079</c:v>
                </c:pt>
                <c:pt idx="364">
                  <c:v>26.496132511205932</c:v>
                </c:pt>
                <c:pt idx="365">
                  <c:v>26.496214502218209</c:v>
                </c:pt>
                <c:pt idx="366">
                  <c:v>26.49629475508052</c:v>
                </c:pt>
                <c:pt idx="367">
                  <c:v>26.496373306637668</c:v>
                </c:pt>
                <c:pt idx="368">
                  <c:v>26.496450192953539</c:v>
                </c:pt>
                <c:pt idx="369">
                  <c:v>26.496525449327656</c:v>
                </c:pt>
                <c:pt idx="370">
                  <c:v>26.496599110311376</c:v>
                </c:pt>
                <c:pt idx="371">
                  <c:v>26.496671209723736</c:v>
                </c:pt>
                <c:pt idx="372">
                  <c:v>26.496741780666976</c:v>
                </c:pt>
                <c:pt idx="373">
                  <c:v>26.496810855541725</c:v>
                </c:pt>
                <c:pt idx="374">
                  <c:v>26.496878466061865</c:v>
                </c:pt>
                <c:pt idx="375">
                  <c:v>26.496944643269092</c:v>
                </c:pt>
                <c:pt idx="376">
                  <c:v>26.497009417547154</c:v>
                </c:pt>
                <c:pt idx="377">
                  <c:v>26.497072818635793</c:v>
                </c:pt>
                <c:pt idx="378">
                  <c:v>26.497134875644392</c:v>
                </c:pt>
                <c:pt idx="379">
                  <c:v>26.497195617065334</c:v>
                </c:pt>
                <c:pt idx="380">
                  <c:v>26.497255070787077</c:v>
                </c:pt>
                <c:pt idx="381">
                  <c:v>26.49731326410695</c:v>
                </c:pt>
                <c:pt idx="382">
                  <c:v>26.497370223743683</c:v>
                </c:pt>
                <c:pt idx="383">
                  <c:v>26.497425975849666</c:v>
                </c:pt>
                <c:pt idx="384">
                  <c:v>26.497480546022953</c:v>
                </c:pt>
                <c:pt idx="385">
                  <c:v>26.497533959319007</c:v>
                </c:pt>
                <c:pt idx="386">
                  <c:v>26.497586240262198</c:v>
                </c:pt>
                <c:pt idx="387">
                  <c:v>26.497637412857063</c:v>
                </c:pt>
                <c:pt idx="388">
                  <c:v>26.497687500599319</c:v>
                </c:pt>
                <c:pt idx="389">
                  <c:v>26.497736526486648</c:v>
                </c:pt>
                <c:pt idx="390">
                  <c:v>26.497784513029249</c:v>
                </c:pt>
                <c:pt idx="391">
                  <c:v>26.497831482260167</c:v>
                </c:pt>
                <c:pt idx="392">
                  <c:v>26.497877455745421</c:v>
                </c:pt>
                <c:pt idx="393">
                  <c:v>26.497922454593883</c:v>
                </c:pt>
                <c:pt idx="394">
                  <c:v>26.497966499466973</c:v>
                </c:pt>
                <c:pt idx="395">
                  <c:v>26.498009610588145</c:v>
                </c:pt>
                <c:pt idx="396">
                  <c:v>26.498051807752173</c:v>
                </c:pt>
                <c:pt idx="397">
                  <c:v>26.498093110334221</c:v>
                </c:pt>
                <c:pt idx="398">
                  <c:v>26.498133537298756</c:v>
                </c:pt>
                <c:pt idx="399">
                  <c:v>26.498173107208235</c:v>
                </c:pt>
                <c:pt idx="400">
                  <c:v>26.498211838231637</c:v>
                </c:pt>
                <c:pt idx="401">
                  <c:v>26.498249748152798</c:v>
                </c:pt>
                <c:pt idx="402">
                  <c:v>26.498286854378577</c:v>
                </c:pt>
                <c:pt idx="403">
                  <c:v>26.498323173946844</c:v>
                </c:pt>
                <c:pt idx="404">
                  <c:v>26.498358723534295</c:v>
                </c:pt>
                <c:pt idx="405">
                  <c:v>26.49839351946412</c:v>
                </c:pt>
                <c:pt idx="406">
                  <c:v>26.498427577713482</c:v>
                </c:pt>
                <c:pt idx="407">
                  <c:v>26.498460913920862</c:v>
                </c:pt>
                <c:pt idx="408">
                  <c:v>26.498493543393231</c:v>
                </c:pt>
                <c:pt idx="409">
                  <c:v>26.498525481113077</c:v>
                </c:pt>
                <c:pt idx="410">
                  <c:v>26.49855674174529</c:v>
                </c:pt>
                <c:pt idx="411">
                  <c:v>26.49858733964388</c:v>
                </c:pt>
                <c:pt idx="412">
                  <c:v>26.498617288858583</c:v>
                </c:pt>
                <c:pt idx="413">
                  <c:v>26.498646603141296</c:v>
                </c:pt>
                <c:pt idx="414">
                  <c:v>26.498675295952399</c:v>
                </c:pt>
                <c:pt idx="415">
                  <c:v>26.498703380466928</c:v>
                </c:pt>
                <c:pt idx="416">
                  <c:v>26.49873086958063</c:v>
                </c:pt>
                <c:pt idx="417">
                  <c:v>26.498757775915873</c:v>
                </c:pt>
                <c:pt idx="418">
                  <c:v>26.498784111827455</c:v>
                </c:pt>
                <c:pt idx="419">
                  <c:v>26.49880988940826</c:v>
                </c:pt>
                <c:pt idx="420">
                  <c:v>26.498835120494824</c:v>
                </c:pt>
                <c:pt idx="421">
                  <c:v>26.498859816672756</c:v>
                </c:pt>
                <c:pt idx="422">
                  <c:v>26.498883989282067</c:v>
                </c:pt>
                <c:pt idx="423">
                  <c:v>26.498907649422367</c:v>
                </c:pt>
                <c:pt idx="424">
                  <c:v>26.498930807957969</c:v>
                </c:pt>
                <c:pt idx="425">
                  <c:v>26.498953475522875</c:v>
                </c:pt>
                <c:pt idx="426">
                  <c:v>26.498975662525652</c:v>
                </c:pt>
                <c:pt idx="427">
                  <c:v>26.498997379154215</c:v>
                </c:pt>
                <c:pt idx="428">
                  <c:v>26.499018635380505</c:v>
                </c:pt>
                <c:pt idx="429">
                  <c:v>26.499039440965067</c:v>
                </c:pt>
                <c:pt idx="430">
                  <c:v>26.499059805461528</c:v>
                </c:pt>
                <c:pt idx="431">
                  <c:v>26.499079738220988</c:v>
                </c:pt>
                <c:pt idx="432">
                  <c:v>26.499099248396309</c:v>
                </c:pt>
                <c:pt idx="433">
                  <c:v>26.499118344946318</c:v>
                </c:pt>
                <c:pt idx="434">
                  <c:v>26.499137036639922</c:v>
                </c:pt>
                <c:pt idx="435">
                  <c:v>26.499155332060131</c:v>
                </c:pt>
                <c:pt idx="436">
                  <c:v>26.499173239607998</c:v>
                </c:pt>
                <c:pt idx="437">
                  <c:v>26.499190767506487</c:v>
                </c:pt>
                <c:pt idx="438">
                  <c:v>26.499207923804232</c:v>
                </c:pt>
                <c:pt idx="439">
                  <c:v>26.499224716379238</c:v>
                </c:pt>
                <c:pt idx="440">
                  <c:v>26.499241152942506</c:v>
                </c:pt>
                <c:pt idx="441">
                  <c:v>26.499257241041565</c:v>
                </c:pt>
                <c:pt idx="442">
                  <c:v>26.499272988063939</c:v>
                </c:pt>
                <c:pt idx="443">
                  <c:v>26.499288401240541</c:v>
                </c:pt>
                <c:pt idx="444">
                  <c:v>26.499303487648987</c:v>
                </c:pt>
                <c:pt idx="445">
                  <c:v>26.499318254216856</c:v>
                </c:pt>
                <c:pt idx="446">
                  <c:v>26.499332707724861</c:v>
                </c:pt>
                <c:pt idx="447">
                  <c:v>26.499346854809961</c:v>
                </c:pt>
                <c:pt idx="448">
                  <c:v>26.499360701968421</c:v>
                </c:pt>
                <c:pt idx="449">
                  <c:v>26.499374255558784</c:v>
                </c:pt>
                <c:pt idx="450">
                  <c:v>26.499387521804795</c:v>
                </c:pt>
                <c:pt idx="451">
                  <c:v>26.499400506798253</c:v>
                </c:pt>
                <c:pt idx="452">
                  <c:v>26.499413216501811</c:v>
                </c:pt>
                <c:pt idx="453">
                  <c:v>26.499425656751718</c:v>
                </c:pt>
                <c:pt idx="454">
                  <c:v>26.499437833260497</c:v>
                </c:pt>
                <c:pt idx="455">
                  <c:v>26.499449751619562</c:v>
                </c:pt>
                <c:pt idx="456">
                  <c:v>26.499461417301788</c:v>
                </c:pt>
                <c:pt idx="457">
                  <c:v>26.499472835664033</c:v>
                </c:pt>
                <c:pt idx="458">
                  <c:v>26.499484011949583</c:v>
                </c:pt>
                <c:pt idx="459">
                  <c:v>26.499494951290568</c:v>
                </c:pt>
                <c:pt idx="460">
                  <c:v>26.499505658710319</c:v>
                </c:pt>
                <c:pt idx="461">
                  <c:v>26.499516139125667</c:v>
                </c:pt>
                <c:pt idx="462">
                  <c:v>26.499526397349211</c:v>
                </c:pt>
                <c:pt idx="463">
                  <c:v>26.499536438091521</c:v>
                </c:pt>
                <c:pt idx="464">
                  <c:v>26.499546265963307</c:v>
                </c:pt>
                <c:pt idx="465">
                  <c:v>26.499555885477523</c:v>
                </c:pt>
                <c:pt idx="466">
                  <c:v>26.499565301051451</c:v>
                </c:pt>
                <c:pt idx="467">
                  <c:v>26.499574517008732</c:v>
                </c:pt>
                <c:pt idx="468">
                  <c:v>26.499583537581337</c:v>
                </c:pt>
                <c:pt idx="469">
                  <c:v>26.499592366911525</c:v>
                </c:pt>
                <c:pt idx="470">
                  <c:v>26.49960100905373</c:v>
                </c:pt>
                <c:pt idx="471">
                  <c:v>26.499609467976441</c:v>
                </c:pt>
                <c:pt idx="472">
                  <c:v>26.49961774756401</c:v>
                </c:pt>
                <c:pt idx="473">
                  <c:v>26.49962585161844</c:v>
                </c:pt>
                <c:pt idx="474">
                  <c:v>26.499633783861128</c:v>
                </c:pt>
                <c:pt idx="475">
                  <c:v>26.499641547934583</c:v>
                </c:pt>
                <c:pt idx="476">
                  <c:v>26.499649147404085</c:v>
                </c:pt>
                <c:pt idx="477">
                  <c:v>26.499656585759332</c:v>
                </c:pt>
                <c:pt idx="478">
                  <c:v>26.499663866416039</c:v>
                </c:pt>
                <c:pt idx="479">
                  <c:v>26.499670992717508</c:v>
                </c:pt>
                <c:pt idx="480">
                  <c:v>26.499677967936165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83-45F1-AC3F-367B2C5C8914}"/>
            </c:ext>
          </c:extLst>
        </c:ser>
        <c:ser>
          <c:idx val="1"/>
          <c:order val="1"/>
          <c:tx>
            <c:strRef>
              <c:f>'30W'!$AM$7:$AM$9</c:f>
              <c:strCache>
                <c:ptCount val="3"/>
                <c:pt idx="0">
                  <c:v>Inner Surface Temperature</c:v>
                </c:pt>
                <c:pt idx="1">
                  <c:v>Tis</c:v>
                </c:pt>
                <c:pt idx="2">
                  <c:v>[℃]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'30W'!$U$10:$U$490</c:f>
              <c:numCache>
                <c:formatCode>0.0_ </c:formatCode>
                <c:ptCount val="481"/>
                <c:pt idx="0" formatCode="General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</c:numCache>
            </c:numRef>
          </c:cat>
          <c:val>
            <c:numRef>
              <c:f>'30W'!$AM$10:$AM$490</c:f>
              <c:numCache>
                <c:formatCode>0.000_ </c:formatCode>
                <c:ptCount val="481"/>
                <c:pt idx="0">
                  <c:v>18</c:v>
                </c:pt>
                <c:pt idx="1">
                  <c:v>18.210450998502402</c:v>
                </c:pt>
                <c:pt idx="2">
                  <c:v>18.42343808999307</c:v>
                </c:pt>
                <c:pt idx="3">
                  <c:v>18.636064319511206</c:v>
                </c:pt>
                <c:pt idx="4">
                  <c:v>18.847458457900348</c:v>
                </c:pt>
                <c:pt idx="5">
                  <c:v>19.057148008809037</c:v>
                </c:pt>
                <c:pt idx="6">
                  <c:v>19.264830845829334</c:v>
                </c:pt>
                <c:pt idx="7">
                  <c:v>19.470297280924708</c:v>
                </c:pt>
                <c:pt idx="8">
                  <c:v>19.673394877915229</c:v>
                </c:pt>
                <c:pt idx="9">
                  <c:v>19.874009819786838</c:v>
                </c:pt>
                <c:pt idx="10">
                  <c:v>20.07205594204386</c:v>
                </c:pt>
                <c:pt idx="11">
                  <c:v>20.26746776834138</c:v>
                </c:pt>
                <c:pt idx="12">
                  <c:v>20.460195825584339</c:v>
                </c:pt>
                <c:pt idx="13">
                  <c:v>20.650203346501907</c:v>
                </c:pt>
                <c:pt idx="14">
                  <c:v>20.837463862403517</c:v>
                </c:pt>
                <c:pt idx="15">
                  <c:v>21.021959392059959</c:v>
                </c:pt>
                <c:pt idx="16">
                  <c:v>21.203679044264288</c:v>
                </c:pt>
                <c:pt idx="17">
                  <c:v>21.382617916244207</c:v>
                </c:pt>
                <c:pt idx="18">
                  <c:v>21.558776209198125</c:v>
                </c:pt>
                <c:pt idx="19">
                  <c:v>21.732158506792551</c:v>
                </c:pt>
                <c:pt idx="20">
                  <c:v>21.902773178399926</c:v>
                </c:pt>
                <c:pt idx="21">
                  <c:v>22.070631879495846</c:v>
                </c:pt>
                <c:pt idx="22">
                  <c:v>22.235749128916424</c:v>
                </c:pt>
                <c:pt idx="23">
                  <c:v>22.398141947767861</c:v>
                </c:pt>
                <c:pt idx="24">
                  <c:v>22.557829548414034</c:v>
                </c:pt>
                <c:pt idx="25">
                  <c:v>22.714833064604505</c:v>
                </c:pt>
                <c:pt idx="26">
                  <c:v>22.869175315751583</c:v>
                </c:pt>
                <c:pt idx="27">
                  <c:v>23.020880599821652</c:v>
                </c:pt>
                <c:pt idx="28">
                  <c:v>23.169974510409961</c:v>
                </c:pt>
                <c:pt idx="29">
                  <c:v>23.316483774417598</c:v>
                </c:pt>
                <c:pt idx="30">
                  <c:v>23.460436107406778</c:v>
                </c:pt>
                <c:pt idx="31">
                  <c:v>23.60186008422826</c:v>
                </c:pt>
                <c:pt idx="32">
                  <c:v>23.740785022923497</c:v>
                </c:pt>
                <c:pt idx="33">
                  <c:v>23.877240880231835</c:v>
                </c:pt>
                <c:pt idx="34">
                  <c:v>24.01125815729624</c:v>
                </c:pt>
                <c:pt idx="35">
                  <c:v>24.142867814375869</c:v>
                </c:pt>
                <c:pt idx="36">
                  <c:v>24.272101193548647</c:v>
                </c:pt>
                <c:pt idx="37">
                  <c:v>24.398989948531558</c:v>
                </c:pt>
                <c:pt idx="38">
                  <c:v>24.523565980866572</c:v>
                </c:pt>
                <c:pt idx="39">
                  <c:v>24.64586138181944</c:v>
                </c:pt>
                <c:pt idx="40">
                  <c:v>24.765908379422989</c:v>
                </c:pt>
                <c:pt idx="41">
                  <c:v>24.883739290167473</c:v>
                </c:pt>
                <c:pt idx="42">
                  <c:v>24.999386474900071</c:v>
                </c:pt>
                <c:pt idx="43">
                  <c:v>25.112882298547497</c:v>
                </c:pt>
                <c:pt idx="44">
                  <c:v>25.224259093319244</c:v>
                </c:pt>
                <c:pt idx="45">
                  <c:v>25.333549125086869</c:v>
                </c:pt>
                <c:pt idx="46">
                  <c:v>25.440784562667481</c:v>
                </c:pt>
                <c:pt idx="47">
                  <c:v>25.545997449767828</c:v>
                </c:pt>
                <c:pt idx="48">
                  <c:v>25.649219679370166</c:v>
                </c:pt>
                <c:pt idx="49">
                  <c:v>25.750482970362828</c:v>
                </c:pt>
                <c:pt idx="50">
                  <c:v>25.849818846237017</c:v>
                </c:pt>
                <c:pt idx="51">
                  <c:v>25.947258615688817</c:v>
                </c:pt>
                <c:pt idx="52">
                  <c:v>26.042833354979241</c:v>
                </c:pt>
                <c:pt idx="53">
                  <c:v>26.136573891919181</c:v>
                </c:pt>
                <c:pt idx="54">
                  <c:v>26.228510791357156</c:v>
                </c:pt>
                <c:pt idx="55">
                  <c:v>26.318674342058483</c:v>
                </c:pt>
                <c:pt idx="56">
                  <c:v>26.407094544873818</c:v>
                </c:pt>
                <c:pt idx="57">
                  <c:v>26.493801102103163</c:v>
                </c:pt>
                <c:pt idx="58">
                  <c:v>26.578823407969203</c:v>
                </c:pt>
                <c:pt idx="59">
                  <c:v>26.662190540120637</c:v>
                </c:pt>
                <c:pt idx="60">
                  <c:v>26.743931252092036</c:v>
                </c:pt>
                <c:pt idx="61">
                  <c:v>26.824073966652492</c:v>
                </c:pt>
                <c:pt idx="62">
                  <c:v>26.902646769980745</c:v>
                </c:pt>
                <c:pt idx="63">
                  <c:v>26.979677406608268</c:v>
                </c:pt>
                <c:pt idx="64">
                  <c:v>27.0551932750767</c:v>
                </c:pt>
                <c:pt idx="65">
                  <c:v>27.129221424259608</c:v>
                </c:pt>
                <c:pt idx="66">
                  <c:v>27.201788550302041</c:v>
                </c:pt>
                <c:pt idx="67">
                  <c:v>27.27292099413453</c:v>
                </c:pt>
                <c:pt idx="68">
                  <c:v>27.342644739521344</c:v>
                </c:pt>
                <c:pt idx="69">
                  <c:v>27.410985411605235</c:v>
                </c:pt>
                <c:pt idx="70">
                  <c:v>27.477968275913952</c:v>
                </c:pt>
                <c:pt idx="71">
                  <c:v>27.543618237795251</c:v>
                </c:pt>
                <c:pt idx="72">
                  <c:v>27.607959842250285</c:v>
                </c:pt>
                <c:pt idx="73">
                  <c:v>27.67101727413657</c:v>
                </c:pt>
                <c:pt idx="74">
                  <c:v>27.732814358713604</c:v>
                </c:pt>
                <c:pt idx="75">
                  <c:v>27.793374562506433</c:v>
                </c:pt>
                <c:pt idx="76">
                  <c:v>27.852720994463404</c:v>
                </c:pt>
                <c:pt idx="77">
                  <c:v>27.910876407386169</c:v>
                </c:pt>
                <c:pt idx="78">
                  <c:v>27.967863199611553</c:v>
                </c:pt>
                <c:pt idx="79">
                  <c:v>28.023703416925617</c:v>
                </c:pt>
                <c:pt idx="80">
                  <c:v>28.078418754692148</c:v>
                </c:pt>
                <c:pt idx="81">
                  <c:v>28.132030560178304</c:v>
                </c:pt>
                <c:pt idx="82">
                  <c:v>28.184559835061563</c:v>
                </c:pt>
                <c:pt idx="83">
                  <c:v>28.236027238103119</c:v>
                </c:pt>
                <c:pt idx="84">
                  <c:v>28.286453087973477</c:v>
                </c:pt>
                <c:pt idx="85">
                  <c:v>28.335857366217144</c:v>
                </c:pt>
                <c:pt idx="86">
                  <c:v>28.384259720344055</c:v>
                </c:pt>
                <c:pt idx="87">
                  <c:v>28.431679467036151</c:v>
                </c:pt>
                <c:pt idx="88">
                  <c:v>28.478135595457992</c:v>
                </c:pt>
                <c:pt idx="89">
                  <c:v>28.523646770661344</c:v>
                </c:pt>
                <c:pt idx="90">
                  <c:v>28.568231337074206</c:v>
                </c:pt>
                <c:pt idx="91">
                  <c:v>28.611907322064809</c:v>
                </c:pt>
                <c:pt idx="92">
                  <c:v>28.654692439572731</c:v>
                </c:pt>
                <c:pt idx="93">
                  <c:v>28.696604093798566</c:v>
                </c:pt>
                <c:pt idx="94">
                  <c:v>28.737659382945228</c:v>
                </c:pt>
                <c:pt idx="95">
                  <c:v>28.777875103003456</c:v>
                </c:pt>
                <c:pt idx="96">
                  <c:v>28.817267751575219</c:v>
                </c:pt>
                <c:pt idx="97">
                  <c:v>28.855853531728787</c:v>
                </c:pt>
                <c:pt idx="98">
                  <c:v>28.893648355879741</c:v>
                </c:pt>
                <c:pt idx="99">
                  <c:v>28.930667849692444</c:v>
                </c:pt>
                <c:pt idx="100">
                  <c:v>28.966927355997132</c:v>
                </c:pt>
                <c:pt idx="101">
                  <c:v>29.002441938717539</c:v>
                </c:pt>
                <c:pt idx="102">
                  <c:v>29.037226386805077</c:v>
                </c:pt>
                <c:pt idx="103">
                  <c:v>29.071295218175166</c:v>
                </c:pt>
                <c:pt idx="104">
                  <c:v>29.104662683641834</c:v>
                </c:pt>
                <c:pt idx="105">
                  <c:v>29.13734277084729</c:v>
                </c:pt>
                <c:pt idx="106">
                  <c:v>29.16934920818273</c:v>
                </c:pt>
                <c:pt idx="107">
                  <c:v>29.200695468697614</c:v>
                </c:pt>
                <c:pt idx="108">
                  <c:v>29.231394773994236</c:v>
                </c:pt>
                <c:pt idx="109">
                  <c:v>29.261460098105214</c:v>
                </c:pt>
                <c:pt idx="110">
                  <c:v>29.290904171350924</c:v>
                </c:pt>
                <c:pt idx="111">
                  <c:v>29.319739484175141</c:v>
                </c:pt>
                <c:pt idx="112">
                  <c:v>29.347978290956217</c:v>
                </c:pt>
                <c:pt idx="113">
                  <c:v>29.37563261379222</c:v>
                </c:pt>
                <c:pt idx="114">
                  <c:v>29.402714246258007</c:v>
                </c:pt>
                <c:pt idx="115">
                  <c:v>29.429234757132438</c:v>
                </c:pt>
                <c:pt idx="116">
                  <c:v>29.455205494094621</c:v>
                </c:pt>
                <c:pt idx="117">
                  <c:v>29.480637587387246</c:v>
                </c:pt>
                <c:pt idx="118">
                  <c:v>29.505541953446091</c:v>
                </c:pt>
                <c:pt idx="119">
                  <c:v>29.529929298494412</c:v>
                </c:pt>
                <c:pt idx="120">
                  <c:v>29.553810122101133</c:v>
                </c:pt>
                <c:pt idx="121">
                  <c:v>29.577194720701797</c:v>
                </c:pt>
                <c:pt idx="122">
                  <c:v>29.600093191081744</c:v>
                </c:pt>
                <c:pt idx="123">
                  <c:v>29.622515433820187</c:v>
                </c:pt>
                <c:pt idx="124">
                  <c:v>29.644471156695129</c:v>
                </c:pt>
                <c:pt idx="125">
                  <c:v>29.665969878047967</c:v>
                </c:pt>
                <c:pt idx="126">
                  <c:v>29.687020930107643</c:v>
                </c:pt>
                <c:pt idx="127">
                  <c:v>29.707633462273602</c:v>
                </c:pt>
                <c:pt idx="128">
                  <c:v>29.727816444357451</c:v>
                </c:pt>
                <c:pt idx="129">
                  <c:v>29.747578669782644</c:v>
                </c:pt>
                <c:pt idx="130">
                  <c:v>29.766928758742274</c:v>
                </c:pt>
                <c:pt idx="131">
                  <c:v>29.785875161314578</c:v>
                </c:pt>
                <c:pt idx="132">
                  <c:v>29.804426160535861</c:v>
                </c:pt>
                <c:pt idx="133">
                  <c:v>29.822589875431113</c:v>
                </c:pt>
                <c:pt idx="134">
                  <c:v>29.840374264001859</c:v>
                </c:pt>
                <c:pt idx="135">
                  <c:v>29.857787126171498</c:v>
                </c:pt>
                <c:pt idx="136">
                  <c:v>29.87483610668794</c:v>
                </c:pt>
                <c:pt idx="137">
                  <c:v>29.891528697983773</c:v>
                </c:pt>
                <c:pt idx="138">
                  <c:v>29.907872242993971</c:v>
                </c:pt>
                <c:pt idx="139">
                  <c:v>29.923873937931209</c:v>
                </c:pt>
                <c:pt idx="140">
                  <c:v>29.939540835019177</c:v>
                </c:pt>
                <c:pt idx="141">
                  <c:v>29.954879845183626</c:v>
                </c:pt>
                <c:pt idx="142">
                  <c:v>29.969897740701946</c:v>
                </c:pt>
                <c:pt idx="143">
                  <c:v>29.984601157811028</c:v>
                </c:pt>
                <c:pt idx="144">
                  <c:v>29.998996599273838</c:v>
                </c:pt>
                <c:pt idx="145">
                  <c:v>30.013090436905106</c:v>
                </c:pt>
                <c:pt idx="146">
                  <c:v>30.026888914056233</c:v>
                </c:pt>
                <c:pt idx="147">
                  <c:v>30.040398148059786</c:v>
                </c:pt>
                <c:pt idx="148">
                  <c:v>30.053624132634081</c:v>
                </c:pt>
                <c:pt idx="149">
                  <c:v>30.066572740247906</c:v>
                </c:pt>
                <c:pt idx="150">
                  <c:v>30.07924972444604</c:v>
                </c:pt>
                <c:pt idx="151">
                  <c:v>30.091660722135678</c:v>
                </c:pt>
                <c:pt idx="152">
                  <c:v>30.10381125583449</c:v>
                </c:pt>
                <c:pt idx="153">
                  <c:v>30.115706735880252</c:v>
                </c:pt>
                <c:pt idx="154">
                  <c:v>30.127352462602964</c:v>
                </c:pt>
                <c:pt idx="155">
                  <c:v>30.138753628459423</c:v>
                </c:pt>
                <c:pt idx="156">
                  <c:v>30.149915320130951</c:v>
                </c:pt>
                <c:pt idx="157">
                  <c:v>30.160842520584666</c:v>
                </c:pt>
                <c:pt idx="158">
                  <c:v>30.171540111098658</c:v>
                </c:pt>
                <c:pt idx="159">
                  <c:v>30.182012873251455</c:v>
                </c:pt>
                <c:pt idx="160">
                  <c:v>30.192265490876537</c:v>
                </c:pt>
                <c:pt idx="161">
                  <c:v>30.202302551981951</c:v>
                </c:pt>
                <c:pt idx="162">
                  <c:v>30.212128550635633</c:v>
                </c:pt>
                <c:pt idx="163">
                  <c:v>30.221747888817113</c:v>
                </c:pt>
                <c:pt idx="164">
                  <c:v>30.231164878235621</c:v>
                </c:pt>
                <c:pt idx="165">
                  <c:v>30.240383742115526</c:v>
                </c:pt>
                <c:pt idx="166">
                  <c:v>30.249408616949093</c:v>
                </c:pt>
                <c:pt idx="167">
                  <c:v>30.258243554217508</c:v>
                </c:pt>
                <c:pt idx="168">
                  <c:v>30.266892522080202</c:v>
                </c:pt>
                <c:pt idx="169">
                  <c:v>30.275359407033147</c:v>
                </c:pt>
                <c:pt idx="170">
                  <c:v>30.28364801553662</c:v>
                </c:pt>
                <c:pt idx="171">
                  <c:v>30.291762075612731</c:v>
                </c:pt>
                <c:pt idx="172">
                  <c:v>30.299705238413331</c:v>
                </c:pt>
                <c:pt idx="173">
                  <c:v>30.307481079758624</c:v>
                </c:pt>
                <c:pt idx="174">
                  <c:v>30.315093101647033</c:v>
                </c:pt>
                <c:pt idx="175">
                  <c:v>30.322544733736688</c:v>
                </c:pt>
                <c:pt idx="176">
                  <c:v>30.329839334799047</c:v>
                </c:pt>
                <c:pt idx="177">
                  <c:v>30.33698019414507</c:v>
                </c:pt>
                <c:pt idx="178">
                  <c:v>30.343970533024354</c:v>
                </c:pt>
                <c:pt idx="179">
                  <c:v>30.350813505997742</c:v>
                </c:pt>
                <c:pt idx="180">
                  <c:v>30.357512202283754</c:v>
                </c:pt>
                <c:pt idx="181">
                  <c:v>30.364069647079329</c:v>
                </c:pt>
                <c:pt idx="182">
                  <c:v>30.37048880285521</c:v>
                </c:pt>
                <c:pt idx="183">
                  <c:v>30.376772570626635</c:v>
                </c:pt>
                <c:pt idx="184">
                  <c:v>30.382923791199396</c:v>
                </c:pt>
                <c:pt idx="185">
                  <c:v>30.388945246391934</c:v>
                </c:pt>
                <c:pt idx="186">
                  <c:v>30.394839660233906</c:v>
                </c:pt>
                <c:pt idx="187">
                  <c:v>30.400609700141398</c:v>
                </c:pt>
                <c:pt idx="188">
                  <c:v>30.406257978069299</c:v>
                </c:pt>
                <c:pt idx="189">
                  <c:v>30.411787051641454</c:v>
                </c:pt>
                <c:pt idx="190">
                  <c:v>30.417199425258591</c:v>
                </c:pt>
                <c:pt idx="191">
                  <c:v>30.422497551184644</c:v>
                </c:pt>
                <c:pt idx="192">
                  <c:v>30.427683830611883</c:v>
                </c:pt>
                <c:pt idx="193">
                  <c:v>30.432760614705064</c:v>
                </c:pt>
                <c:pt idx="194">
                  <c:v>30.437730205625105</c:v>
                </c:pt>
                <c:pt idx="195">
                  <c:v>30.442594857532647</c:v>
                </c:pt>
                <c:pt idx="196">
                  <c:v>30.447356777571756</c:v>
                </c:pt>
                <c:pt idx="197">
                  <c:v>30.452018126834218</c:v>
                </c:pt>
                <c:pt idx="198">
                  <c:v>30.456581021304821</c:v>
                </c:pt>
                <c:pt idx="199">
                  <c:v>30.461047532787799</c:v>
                </c:pt>
                <c:pt idx="200">
                  <c:v>30.465419689814922</c:v>
                </c:pt>
                <c:pt idx="201">
                  <c:v>30.469699478535595</c:v>
                </c:pt>
                <c:pt idx="202">
                  <c:v>30.473888843589187</c:v>
                </c:pt>
                <c:pt idx="203">
                  <c:v>30.477989688959937</c:v>
                </c:pt>
                <c:pt idx="204">
                  <c:v>30.48200387881483</c:v>
                </c:pt>
                <c:pt idx="205">
                  <c:v>30.485933238324726</c:v>
                </c:pt>
                <c:pt idx="206">
                  <c:v>30.48977955446902</c:v>
                </c:pt>
                <c:pt idx="207">
                  <c:v>30.493544576824199</c:v>
                </c:pt>
                <c:pt idx="208">
                  <c:v>30.497230018336538</c:v>
                </c:pt>
                <c:pt idx="209">
                  <c:v>30.500837556079286</c:v>
                </c:pt>
                <c:pt idx="210">
                  <c:v>30.50436883199464</c:v>
                </c:pt>
                <c:pt idx="211">
                  <c:v>30.507825453620647</c:v>
                </c:pt>
                <c:pt idx="212">
                  <c:v>30.511208994803695</c:v>
                </c:pt>
                <c:pt idx="213">
                  <c:v>30.514520996396278</c:v>
                </c:pt>
                <c:pt idx="214">
                  <c:v>30.517762966940968</c:v>
                </c:pt>
                <c:pt idx="215">
                  <c:v>30.520936383340317</c:v>
                </c:pt>
                <c:pt idx="216">
                  <c:v>30.52404269151338</c:v>
                </c:pt>
                <c:pt idx="217">
                  <c:v>30.527083307038655</c:v>
                </c:pt>
                <c:pt idx="218">
                  <c:v>30.530059615784346</c:v>
                </c:pt>
                <c:pt idx="219">
                  <c:v>30.532972974525428</c:v>
                </c:pt>
                <c:pt idx="220">
                  <c:v>30.535824711548482</c:v>
                </c:pt>
                <c:pt idx="221">
                  <c:v>30.538616127243902</c:v>
                </c:pt>
                <c:pt idx="222">
                  <c:v>30.541348494686417</c:v>
                </c:pt>
                <c:pt idx="223">
                  <c:v>30.544023060203394</c:v>
                </c:pt>
                <c:pt idx="224">
                  <c:v>30.546641043931757</c:v>
                </c:pt>
                <c:pt idx="225">
                  <c:v>30.549203640363512</c:v>
                </c:pt>
                <c:pt idx="226">
                  <c:v>30.55171201888005</c:v>
                </c:pt>
                <c:pt idx="227">
                  <c:v>30.554167324275518</c:v>
                </c:pt>
                <c:pt idx="228">
                  <c:v>30.556570677269573</c:v>
                </c:pt>
                <c:pt idx="229">
                  <c:v>30.558923175009451</c:v>
                </c:pt>
                <c:pt idx="230">
                  <c:v>30.561225891561961</c:v>
                </c:pt>
                <c:pt idx="231">
                  <c:v>30.563479878395146</c:v>
                </c:pt>
                <c:pt idx="232">
                  <c:v>30.565686164850199</c:v>
                </c:pt>
                <c:pt idx="233">
                  <c:v>30.567845758603649</c:v>
                </c:pt>
                <c:pt idx="234">
                  <c:v>30.569959646120026</c:v>
                </c:pt>
                <c:pt idx="235">
                  <c:v>30.572028793095239</c:v>
                </c:pt>
                <c:pt idx="236">
                  <c:v>30.574054144890681</c:v>
                </c:pt>
                <c:pt idx="237">
                  <c:v>30.576036626958651</c:v>
                </c:pt>
                <c:pt idx="238">
                  <c:v>30.577977145258735</c:v>
                </c:pt>
                <c:pt idx="239">
                  <c:v>30.579876586665769</c:v>
                </c:pt>
                <c:pt idx="240">
                  <c:v>30.581735819369296</c:v>
                </c:pt>
                <c:pt idx="241">
                  <c:v>30.583555693264756</c:v>
                </c:pt>
                <c:pt idx="242">
                  <c:v>30.585337040336707</c:v>
                </c:pt>
                <c:pt idx="243">
                  <c:v>30.587080675033953</c:v>
                </c:pt>
                <c:pt idx="244">
                  <c:v>30.588787394637052</c:v>
                </c:pt>
                <c:pt idx="245">
                  <c:v>30.590457979618101</c:v>
                </c:pt>
                <c:pt idx="246">
                  <c:v>30.592093193993179</c:v>
                </c:pt>
                <c:pt idx="247">
                  <c:v>30.593693785667355</c:v>
                </c:pt>
                <c:pt idx="248">
                  <c:v>30.595260486772688</c:v>
                </c:pt>
                <c:pt idx="249">
                  <c:v>30.596794013999062</c:v>
                </c:pt>
                <c:pt idx="250">
                  <c:v>30.59829506891829</c:v>
                </c:pt>
                <c:pt idx="251">
                  <c:v>30.599764338301412</c:v>
                </c:pt>
                <c:pt idx="252">
                  <c:v>30.601202494429369</c:v>
                </c:pt>
                <c:pt idx="253">
                  <c:v>30.602610195397332</c:v>
                </c:pt>
                <c:pt idx="254">
                  <c:v>30.603988085412578</c:v>
                </c:pt>
                <c:pt idx="255">
                  <c:v>30.605336795086277</c:v>
                </c:pt>
                <c:pt idx="256">
                  <c:v>30.606656941719116</c:v>
                </c:pt>
                <c:pt idx="257">
                  <c:v>30.607949129581019</c:v>
                </c:pt>
                <c:pt idx="258">
                  <c:v>30.609213950185072</c:v>
                </c:pt>
                <c:pt idx="259">
                  <c:v>30.610451982555674</c:v>
                </c:pt>
                <c:pt idx="260">
                  <c:v>30.611663793491136</c:v>
                </c:pt>
                <c:pt idx="261">
                  <c:v>30.612849937820769</c:v>
                </c:pt>
                <c:pt idx="262">
                  <c:v>30.614010958656714</c:v>
                </c:pt>
                <c:pt idx="263">
                  <c:v>30.615147387640381</c:v>
                </c:pt>
                <c:pt idx="264">
                  <c:v>30.61625974518379</c:v>
                </c:pt>
                <c:pt idx="265">
                  <c:v>30.617348540705937</c:v>
                </c:pt>
                <c:pt idx="266">
                  <c:v>30.618414272864165</c:v>
                </c:pt>
                <c:pt idx="267">
                  <c:v>30.619457429780628</c:v>
                </c:pt>
                <c:pt idx="268">
                  <c:v>30.620478489264229</c:v>
                </c:pt>
                <c:pt idx="269">
                  <c:v>30.621477919027658</c:v>
                </c:pt>
                <c:pt idx="270">
                  <c:v>30.622456176900148</c:v>
                </c:pt>
                <c:pt idx="271">
                  <c:v>30.623413711035546</c:v>
                </c:pt>
                <c:pt idx="272">
                  <c:v>30.624350960116185</c:v>
                </c:pt>
                <c:pt idx="273">
                  <c:v>30.625268353552453</c:v>
                </c:pt>
                <c:pt idx="274">
                  <c:v>30.626166311678141</c:v>
                </c:pt>
                <c:pt idx="275">
                  <c:v>30.627045245941769</c:v>
                </c:pt>
                <c:pt idx="276">
                  <c:v>30.62790555909379</c:v>
                </c:pt>
                <c:pt idx="277">
                  <c:v>30.628747645370055</c:v>
                </c:pt>
                <c:pt idx="278">
                  <c:v>30.629571890671194</c:v>
                </c:pt>
                <c:pt idx="279">
                  <c:v>30.630378672738498</c:v>
                </c:pt>
                <c:pt idx="280">
                  <c:v>30.631168361325891</c:v>
                </c:pt>
                <c:pt idx="281">
                  <c:v>30.631941318368419</c:v>
                </c:pt>
                <c:pt idx="282">
                  <c:v>30.6326978981471</c:v>
                </c:pt>
                <c:pt idx="283">
                  <c:v>30.63343844745053</c:v>
                </c:pt>
                <c:pt idx="284">
                  <c:v>30.634163305732798</c:v>
                </c:pt>
                <c:pt idx="285">
                  <c:v>30.634872805268333</c:v>
                </c:pt>
                <c:pt idx="286">
                  <c:v>30.635567271303373</c:v>
                </c:pt>
                <c:pt idx="287">
                  <c:v>30.636247022204262</c:v>
                </c:pt>
                <c:pt idx="288">
                  <c:v>30.63691236960269</c:v>
                </c:pt>
                <c:pt idx="289">
                  <c:v>30.637563618537833</c:v>
                </c:pt>
                <c:pt idx="290">
                  <c:v>30.638201067595531</c:v>
                </c:pt>
                <c:pt idx="291">
                  <c:v>30.638825009044488</c:v>
                </c:pt>
                <c:pt idx="292">
                  <c:v>30.639435728969673</c:v>
                </c:pt>
                <c:pt idx="293">
                  <c:v>30.640033507402915</c:v>
                </c:pt>
                <c:pt idx="294">
                  <c:v>30.640618618450667</c:v>
                </c:pt>
                <c:pt idx="295">
                  <c:v>30.641191330419254</c:v>
                </c:pt>
                <c:pt idx="296">
                  <c:v>30.641751905937209</c:v>
                </c:pt>
                <c:pt idx="297">
                  <c:v>30.642300602075352</c:v>
                </c:pt>
                <c:pt idx="298">
                  <c:v>30.642837670464111</c:v>
                </c:pt>
                <c:pt idx="299">
                  <c:v>30.643363357408511</c:v>
                </c:pt>
                <c:pt idx="300">
                  <c:v>30.643877904000597</c:v>
                </c:pt>
                <c:pt idx="301">
                  <c:v>30.644381546229674</c:v>
                </c:pt>
                <c:pt idx="302">
                  <c:v>30.644874515090045</c:v>
                </c:pt>
                <c:pt idx="303">
                  <c:v>30.645357036686669</c:v>
                </c:pt>
                <c:pt idx="304">
                  <c:v>30.645829332338348</c:v>
                </c:pt>
                <c:pt idx="305">
                  <c:v>30.646291618679037</c:v>
                </c:pt>
                <c:pt idx="306">
                  <c:v>30.646744107756707</c:v>
                </c:pt>
                <c:pt idx="307">
                  <c:v>30.647187007130452</c:v>
                </c:pt>
                <c:pt idx="308">
                  <c:v>30.647620519965187</c:v>
                </c:pt>
                <c:pt idx="309">
                  <c:v>30.648044845124748</c:v>
                </c:pt>
                <c:pt idx="310">
                  <c:v>30.648460177262614</c:v>
                </c:pt>
                <c:pt idx="311">
                  <c:v>30.648866706911097</c:v>
                </c:pt>
                <c:pt idx="312">
                  <c:v>30.649264620568388</c:v>
                </c:pt>
                <c:pt idx="313">
                  <c:v>30.649654100783895</c:v>
                </c:pt>
                <c:pt idx="314">
                  <c:v>30.650035326241717</c:v>
                </c:pt>
                <c:pt idx="315">
                  <c:v>30.6504084718424</c:v>
                </c:pt>
                <c:pt idx="316">
                  <c:v>30.650773708782982</c:v>
                </c:pt>
                <c:pt idx="317">
                  <c:v>30.651131204635263</c:v>
                </c:pt>
                <c:pt idx="318">
                  <c:v>30.651481123422549</c:v>
                </c:pt>
                <c:pt idx="319">
                  <c:v>30.651823625694639</c:v>
                </c:pt>
                <c:pt idx="320">
                  <c:v>30.652158868601386</c:v>
                </c:pt>
                <c:pt idx="321">
                  <c:v>30.652487005964485</c:v>
                </c:pt>
                <c:pt idx="322">
                  <c:v>30.652808188348068</c:v>
                </c:pt>
                <c:pt idx="323">
                  <c:v>30.653122563127436</c:v>
                </c:pt>
                <c:pt idx="324">
                  <c:v>30.653430274556651</c:v>
                </c:pt>
                <c:pt idx="325">
                  <c:v>30.65373146383449</c:v>
                </c:pt>
                <c:pt idx="326">
                  <c:v>30.654026269169201</c:v>
                </c:pt>
                <c:pt idx="327">
                  <c:v>30.65431482584162</c:v>
                </c:pt>
                <c:pt idx="328">
                  <c:v>30.654597266267267</c:v>
                </c:pt>
                <c:pt idx="329">
                  <c:v>30.654873720056916</c:v>
                </c:pt>
                <c:pt idx="330">
                  <c:v>30.655144314075951</c:v>
                </c:pt>
                <c:pt idx="331">
                  <c:v>30.655409172502452</c:v>
                </c:pt>
                <c:pt idx="332">
                  <c:v>30.655668416884122</c:v>
                </c:pt>
                <c:pt idx="333">
                  <c:v>30.655922166193889</c:v>
                </c:pt>
                <c:pt idx="334">
                  <c:v>30.65617053688446</c:v>
                </c:pt>
                <c:pt idx="335">
                  <c:v>30.656413642941615</c:v>
                </c:pt>
                <c:pt idx="336">
                  <c:v>30.656651595936477</c:v>
                </c:pt>
                <c:pt idx="337">
                  <c:v>30.656884505076594</c:v>
                </c:pt>
                <c:pt idx="338">
                  <c:v>30.657112477255957</c:v>
                </c:pt>
                <c:pt idx="339">
                  <c:v>30.657335617104003</c:v>
                </c:pt>
                <c:pt idx="340">
                  <c:v>30.657554027033562</c:v>
                </c:pt>
                <c:pt idx="341">
                  <c:v>30.657767807287755</c:v>
                </c:pt>
                <c:pt idx="342">
                  <c:v>30.657977055985924</c:v>
                </c:pt>
                <c:pt idx="343">
                  <c:v>30.658181869168647</c:v>
                </c:pt>
                <c:pt idx="344">
                  <c:v>30.658382340841694</c:v>
                </c:pt>
                <c:pt idx="345">
                  <c:v>30.658578563019134</c:v>
                </c:pt>
                <c:pt idx="346">
                  <c:v>30.658770625765488</c:v>
                </c:pt>
                <c:pt idx="347">
                  <c:v>30.658958617237079</c:v>
                </c:pt>
                <c:pt idx="348">
                  <c:v>30.659142623722332</c:v>
                </c:pt>
                <c:pt idx="349">
                  <c:v>30.659322729681403</c:v>
                </c:pt>
                <c:pt idx="350">
                  <c:v>30.659499017784846</c:v>
                </c:pt>
                <c:pt idx="351">
                  <c:v>30.659671568951573</c:v>
                </c:pt>
                <c:pt idx="352">
                  <c:v>30.659840462385858</c:v>
                </c:pt>
                <c:pt idx="353">
                  <c:v>30.660005775613762</c:v>
                </c:pt>
                <c:pt idx="354">
                  <c:v>30.660167584518547</c:v>
                </c:pt>
                <c:pt idx="355">
                  <c:v>30.660325963375548</c:v>
                </c:pt>
                <c:pt idx="356">
                  <c:v>30.660480984886252</c:v>
                </c:pt>
                <c:pt idx="357">
                  <c:v>30.660632720211552</c:v>
                </c:pt>
                <c:pt idx="358">
                  <c:v>30.660781239004411</c:v>
                </c:pt>
                <c:pt idx="359">
                  <c:v>30.660926609441816</c:v>
                </c:pt>
                <c:pt idx="360">
                  <c:v>30.661068898256016</c:v>
                </c:pt>
                <c:pt idx="361">
                  <c:v>30.66120817076515</c:v>
                </c:pt>
                <c:pt idx="362">
                  <c:v>30.661344490903172</c:v>
                </c:pt>
                <c:pt idx="363">
                  <c:v>30.661477921249183</c:v>
                </c:pt>
                <c:pt idx="364">
                  <c:v>30.661608523056113</c:v>
                </c:pt>
                <c:pt idx="365">
                  <c:v>30.661736356278883</c:v>
                </c:pt>
                <c:pt idx="366">
                  <c:v>30.661861479601761</c:v>
                </c:pt>
                <c:pt idx="367">
                  <c:v>30.661983950465466</c:v>
                </c:pt>
                <c:pt idx="368">
                  <c:v>30.662103825093311</c:v>
                </c:pt>
                <c:pt idx="369">
                  <c:v>30.662221158517141</c:v>
                </c:pt>
                <c:pt idx="370">
                  <c:v>30.662336004602537</c:v>
                </c:pt>
                <c:pt idx="371">
                  <c:v>30.662448416073488</c:v>
                </c:pt>
                <c:pt idx="372">
                  <c:v>30.662558444536593</c:v>
                </c:pt>
                <c:pt idx="373">
                  <c:v>30.662666140504761</c:v>
                </c:pt>
                <c:pt idx="374">
                  <c:v>30.662771553420299</c:v>
                </c:pt>
                <c:pt idx="375">
                  <c:v>30.66287473167775</c:v>
                </c:pt>
                <c:pt idx="376">
                  <c:v>30.662975722645907</c:v>
                </c:pt>
                <c:pt idx="377">
                  <c:v>30.663074572689698</c:v>
                </c:pt>
                <c:pt idx="378">
                  <c:v>30.663171327191346</c:v>
                </c:pt>
                <c:pt idx="379">
                  <c:v>30.663266030571251</c:v>
                </c:pt>
                <c:pt idx="380">
                  <c:v>30.663358726308346</c:v>
                </c:pt>
                <c:pt idx="381">
                  <c:v>30.663449456960063</c:v>
                </c:pt>
                <c:pt idx="382">
                  <c:v>30.663538264181859</c:v>
                </c:pt>
                <c:pt idx="383">
                  <c:v>30.663625188746245</c:v>
                </c:pt>
                <c:pt idx="384">
                  <c:v>30.663710270561658</c:v>
                </c:pt>
                <c:pt idx="385">
                  <c:v>30.663793548690631</c:v>
                </c:pt>
                <c:pt idx="386">
                  <c:v>30.663875061367733</c:v>
                </c:pt>
                <c:pt idx="387">
                  <c:v>30.663954846017187</c:v>
                </c:pt>
                <c:pt idx="388">
                  <c:v>30.664032939269994</c:v>
                </c:pt>
                <c:pt idx="389">
                  <c:v>30.664109376980687</c:v>
                </c:pt>
                <c:pt idx="390">
                  <c:v>30.664184194243937</c:v>
                </c:pt>
                <c:pt idx="391">
                  <c:v>30.664257425410455</c:v>
                </c:pt>
                <c:pt idx="392">
                  <c:v>30.664329104102944</c:v>
                </c:pt>
                <c:pt idx="393">
                  <c:v>30.664399263231392</c:v>
                </c:pt>
                <c:pt idx="394">
                  <c:v>30.664467935008251</c:v>
                </c:pt>
                <c:pt idx="395">
                  <c:v>30.664535150963172</c:v>
                </c:pt>
                <c:pt idx="396">
                  <c:v>30.664600941957524</c:v>
                </c:pt>
                <c:pt idx="397">
                  <c:v>30.6646653381985</c:v>
                </c:pt>
                <c:pt idx="398">
                  <c:v>30.664728369253051</c:v>
                </c:pt>
                <c:pt idx="399">
                  <c:v>30.664790064061343</c:v>
                </c:pt>
                <c:pt idx="400">
                  <c:v>30.664850450950162</c:v>
                </c:pt>
                <c:pt idx="401">
                  <c:v>30.664909557645856</c:v>
                </c:pt>
                <c:pt idx="402">
                  <c:v>30.664967411287066</c:v>
                </c:pt>
                <c:pt idx="403">
                  <c:v>30.665024038437132</c:v>
                </c:pt>
                <c:pt idx="404">
                  <c:v>30.665079465096365</c:v>
                </c:pt>
                <c:pt idx="405">
                  <c:v>30.665133716713978</c:v>
                </c:pt>
                <c:pt idx="406">
                  <c:v>30.665186818199675</c:v>
                </c:pt>
                <c:pt idx="407">
                  <c:v>30.665238793935185</c:v>
                </c:pt>
                <c:pt idx="408">
                  <c:v>30.665289667785402</c:v>
                </c:pt>
                <c:pt idx="409">
                  <c:v>30.665339463109309</c:v>
                </c:pt>
                <c:pt idx="410">
                  <c:v>30.66538820277081</c:v>
                </c:pt>
                <c:pt idx="411">
                  <c:v>30.665435909149092</c:v>
                </c:pt>
                <c:pt idx="412">
                  <c:v>30.665482604148963</c:v>
                </c:pt>
                <c:pt idx="413">
                  <c:v>30.665528309210959</c:v>
                </c:pt>
                <c:pt idx="414">
                  <c:v>30.665573045321047</c:v>
                </c:pt>
                <c:pt idx="415">
                  <c:v>30.665616833020369</c:v>
                </c:pt>
                <c:pt idx="416">
                  <c:v>30.665659692414675</c:v>
                </c:pt>
                <c:pt idx="417">
                  <c:v>30.665701643183453</c:v>
                </c:pt>
                <c:pt idx="418">
                  <c:v>30.665742704589057</c:v>
                </c:pt>
                <c:pt idx="419">
                  <c:v>30.665782895485545</c:v>
                </c:pt>
                <c:pt idx="420">
                  <c:v>30.665822234327248</c:v>
                </c:pt>
                <c:pt idx="421">
                  <c:v>30.665860739177315</c:v>
                </c:pt>
                <c:pt idx="422">
                  <c:v>30.665898427716051</c:v>
                </c:pt>
                <c:pt idx="423">
                  <c:v>30.665935317248863</c:v>
                </c:pt>
                <c:pt idx="424">
                  <c:v>30.665971424714382</c:v>
                </c:pt>
                <c:pt idx="425">
                  <c:v>30.666006766692163</c:v>
                </c:pt>
                <c:pt idx="426">
                  <c:v>30.666041359410304</c:v>
                </c:pt>
                <c:pt idx="427">
                  <c:v>30.666075218752852</c:v>
                </c:pt>
                <c:pt idx="428">
                  <c:v>30.666108360267163</c:v>
                </c:pt>
                <c:pt idx="429">
                  <c:v>30.666140799171036</c:v>
                </c:pt>
                <c:pt idx="430">
                  <c:v>30.666172550359601</c:v>
                </c:pt>
                <c:pt idx="431">
                  <c:v>30.666203628412319</c:v>
                </c:pt>
                <c:pt idx="432">
                  <c:v>30.666234047599524</c:v>
                </c:pt>
                <c:pt idx="433">
                  <c:v>30.666263821889064</c:v>
                </c:pt>
                <c:pt idx="434">
                  <c:v>30.66629296495266</c:v>
                </c:pt>
                <c:pt idx="435">
                  <c:v>30.666321490172244</c:v>
                </c:pt>
                <c:pt idx="436">
                  <c:v>30.666349410646035</c:v>
                </c:pt>
                <c:pt idx="437">
                  <c:v>30.666376739194597</c:v>
                </c:pt>
                <c:pt idx="438">
                  <c:v>30.666403488366722</c:v>
                </c:pt>
                <c:pt idx="439">
                  <c:v>30.66642967044513</c:v>
                </c:pt>
                <c:pt idx="440">
                  <c:v>30.666455297452231</c:v>
                </c:pt>
                <c:pt idx="441">
                  <c:v>30.66648038115553</c:v>
                </c:pt>
                <c:pt idx="442">
                  <c:v>30.666504933073064</c:v>
                </c:pt>
                <c:pt idx="443">
                  <c:v>30.666528964478729</c:v>
                </c:pt>
                <c:pt idx="444">
                  <c:v>30.666552486407376</c:v>
                </c:pt>
                <c:pt idx="445">
                  <c:v>30.666575509659964</c:v>
                </c:pt>
                <c:pt idx="446">
                  <c:v>30.666598044808488</c:v>
                </c:pt>
                <c:pt idx="447">
                  <c:v>30.666620102200774</c:v>
                </c:pt>
                <c:pt idx="448">
                  <c:v>30.666641691965332</c:v>
                </c:pt>
                <c:pt idx="449">
                  <c:v>30.666662824015916</c:v>
                </c:pt>
                <c:pt idx="450">
                  <c:v>30.666683508056153</c:v>
                </c:pt>
                <c:pt idx="451">
                  <c:v>30.66670375358391</c:v>
                </c:pt>
                <c:pt idx="452">
                  <c:v>30.666723569895765</c:v>
                </c:pt>
                <c:pt idx="453">
                  <c:v>30.666742966091153</c:v>
                </c:pt>
                <c:pt idx="454">
                  <c:v>30.666761951076637</c:v>
                </c:pt>
                <c:pt idx="455">
                  <c:v>30.666780533569963</c:v>
                </c:pt>
                <c:pt idx="456">
                  <c:v>30.666798722104048</c:v>
                </c:pt>
                <c:pt idx="457">
                  <c:v>30.666816525030942</c:v>
                </c:pt>
                <c:pt idx="458">
                  <c:v>30.666833950525614</c:v>
                </c:pt>
                <c:pt idx="459">
                  <c:v>30.666851006589731</c:v>
                </c:pt>
                <c:pt idx="460">
                  <c:v>30.666867701055327</c:v>
                </c:pt>
                <c:pt idx="461">
                  <c:v>30.666884041588414</c:v>
                </c:pt>
                <c:pt idx="462">
                  <c:v>30.666900035692443</c:v>
                </c:pt>
                <c:pt idx="463">
                  <c:v>30.666915690711846</c:v>
                </c:pt>
                <c:pt idx="464">
                  <c:v>30.666931013835335</c:v>
                </c:pt>
                <c:pt idx="465">
                  <c:v>30.666946012099203</c:v>
                </c:pt>
                <c:pt idx="466">
                  <c:v>30.666960692390589</c:v>
                </c:pt>
                <c:pt idx="467">
                  <c:v>30.666975061450643</c:v>
                </c:pt>
                <c:pt idx="468">
                  <c:v>30.666989125877574</c:v>
                </c:pt>
                <c:pt idx="469">
                  <c:v>30.667002892129752</c:v>
                </c:pt>
                <c:pt idx="470">
                  <c:v>30.667016366528557</c:v>
                </c:pt>
                <c:pt idx="471">
                  <c:v>30.667029555261426</c:v>
                </c:pt>
                <c:pt idx="472">
                  <c:v>30.667042464384608</c:v>
                </c:pt>
                <c:pt idx="473">
                  <c:v>30.667055099825923</c:v>
                </c:pt>
                <c:pt idx="474">
                  <c:v>30.667067467387568</c:v>
                </c:pt>
                <c:pt idx="475">
                  <c:v>30.667079572748708</c:v>
                </c:pt>
                <c:pt idx="476">
                  <c:v>30.667091421468104</c:v>
                </c:pt>
                <c:pt idx="477">
                  <c:v>30.667103018986701</c:v>
                </c:pt>
                <c:pt idx="478">
                  <c:v>30.667114370630049</c:v>
                </c:pt>
                <c:pt idx="479">
                  <c:v>30.667125481610839</c:v>
                </c:pt>
                <c:pt idx="480">
                  <c:v>30.667136357031236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3-45F1-AC3F-367B2C5C8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31440"/>
        <c:axId val="35232272"/>
      </c:lineChart>
      <c:catAx>
        <c:axId val="3523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Time [s]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232272"/>
        <c:crosses val="autoZero"/>
        <c:auto val="1"/>
        <c:lblAlgn val="ctr"/>
        <c:lblOffset val="100"/>
        <c:noMultiLvlLbl val="0"/>
      </c:catAx>
      <c:valAx>
        <c:axId val="3523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Temperature [℃] 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23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 Inner and outer surface temperature of top plate </a:t>
            </a:r>
            <a:r>
              <a:rPr lang="en-US" altLang="zh-CN" sz="1400" b="0" i="0" u="none" strike="noStrike" baseline="0">
                <a:effectLst/>
              </a:rPr>
              <a:t>VS. Time </a:t>
            </a:r>
            <a:r>
              <a:rPr lang="en-US" altLang="zh-CN" sz="1400" b="0" i="0" baseline="0">
                <a:effectLst/>
              </a:rPr>
              <a:t>  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'35W'!$V$7:$V$9</c:f>
              <c:strCache>
                <c:ptCount val="3"/>
                <c:pt idx="0">
                  <c:v>Top plate outside surface temperature</c:v>
                </c:pt>
                <c:pt idx="1">
                  <c:v>T</c:v>
                </c:pt>
                <c:pt idx="2">
                  <c:v>[℃]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'35W'!$U$10:$U$490</c:f>
              <c:numCache>
                <c:formatCode>0.0_ </c:formatCode>
                <c:ptCount val="481"/>
                <c:pt idx="0" formatCode="General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</c:numCache>
            </c:numRef>
          </c:cat>
          <c:val>
            <c:numRef>
              <c:f>'35W'!$V$10:$V$490</c:f>
              <c:numCache>
                <c:formatCode>0.0_ </c:formatCode>
                <c:ptCount val="481"/>
                <c:pt idx="0" formatCode="General">
                  <c:v>18</c:v>
                </c:pt>
                <c:pt idx="1">
                  <c:v>18.17942492711915</c:v>
                </c:pt>
                <c:pt idx="2">
                  <c:v>18.356573294488957</c:v>
                </c:pt>
                <c:pt idx="3">
                  <c:v>18.531243393923653</c:v>
                </c:pt>
                <c:pt idx="4">
                  <c:v>18.703354728427026</c:v>
                </c:pt>
                <c:pt idx="5">
                  <c:v>18.872862550734929</c:v>
                </c:pt>
                <c:pt idx="6">
                  <c:v>19.039741484077123</c:v>
                </c:pt>
                <c:pt idx="7">
                  <c:v>19.203978675373815</c:v>
                </c:pt>
                <c:pt idx="8">
                  <c:v>19.365570154533753</c:v>
                </c:pt>
                <c:pt idx="9">
                  <c:v>19.524518620853634</c:v>
                </c:pt>
                <c:pt idx="10">
                  <c:v>19.680831974508475</c:v>
                </c:pt>
                <c:pt idx="11">
                  <c:v>19.834522280443178</c:v>
                </c:pt>
                <c:pt idx="12">
                  <c:v>19.9856050030373</c:v>
                </c:pt>
                <c:pt idx="13">
                  <c:v>20.134098420402779</c:v>
                </c:pt>
                <c:pt idx="14">
                  <c:v>20.280023163390503</c:v>
                </c:pt>
                <c:pt idx="15">
                  <c:v>20.423401844418869</c:v>
                </c:pt>
                <c:pt idx="16">
                  <c:v>20.564258752995581</c:v>
                </c:pt>
                <c:pt idx="17">
                  <c:v>20.70261960204391</c:v>
                </c:pt>
                <c:pt idx="18">
                  <c:v>20.83851131378486</c:v>
                </c:pt>
                <c:pt idx="19">
                  <c:v>20.971961837003523</c:v>
                </c:pt>
                <c:pt idx="20">
                  <c:v>21.10299998962854</c:v>
                </c:pt>
                <c:pt idx="21">
                  <c:v>21.23165532202469</c:v>
                </c:pt>
                <c:pt idx="22">
                  <c:v>21.357957997451983</c:v>
                </c:pt>
                <c:pt idx="23">
                  <c:v>21.481938686914003</c:v>
                </c:pt>
                <c:pt idx="24">
                  <c:v>21.603628476190128</c:v>
                </c:pt>
                <c:pt idx="25">
                  <c:v>21.723058783278223</c:v>
                </c:pt>
                <c:pt idx="26">
                  <c:v>21.840261284805177</c:v>
                </c:pt>
                <c:pt idx="27">
                  <c:v>21.95526785021962</c:v>
                </c:pt>
                <c:pt idx="28">
                  <c:v>22.068110482782743</c:v>
                </c:pt>
                <c:pt idx="29">
                  <c:v>22.178821266533436</c:v>
                </c:pt>
                <c:pt idx="30">
                  <c:v>22.287432318532371</c:v>
                </c:pt>
                <c:pt idx="31">
                  <c:v>22.393975745793693</c:v>
                </c:pt>
                <c:pt idx="32">
                  <c:v>22.498483606397965</c:v>
                </c:pt>
                <c:pt idx="33">
                  <c:v>22.600987874349922</c:v>
                </c:pt>
                <c:pt idx="34">
                  <c:v>22.70152040780259</c:v>
                </c:pt>
                <c:pt idx="35">
                  <c:v>22.800112920317815</c:v>
                </c:pt>
                <c:pt idx="36">
                  <c:v>22.896796954873956</c:v>
                </c:pt>
                <c:pt idx="37">
                  <c:v>22.991603860366052</c:v>
                </c:pt>
                <c:pt idx="38">
                  <c:v>23.084564770372996</c:v>
                </c:pt>
                <c:pt idx="39">
                  <c:v>23.175710583991513</c:v>
                </c:pt>
                <c:pt idx="40">
                  <c:v>23.265071948558223</c:v>
                </c:pt>
                <c:pt idx="41">
                  <c:v>23.352679244099832</c:v>
                </c:pt>
                <c:pt idx="42">
                  <c:v>23.438562569367718</c:v>
                </c:pt>
                <c:pt idx="43">
                  <c:v>23.522751729327315</c:v>
                </c:pt>
                <c:pt idx="44">
                  <c:v>23.605276223985147</c:v>
                </c:pt>
                <c:pt idx="45">
                  <c:v>23.686165238447273</c:v>
                </c:pt>
                <c:pt idx="46">
                  <c:v>23.765447634112558</c:v>
                </c:pt>
                <c:pt idx="47">
                  <c:v>23.84315194091274</c:v>
                </c:pt>
                <c:pt idx="48">
                  <c:v>23.919306350518891</c:v>
                </c:pt>
                <c:pt idx="49">
                  <c:v>23.993938710440638</c:v>
                </c:pt>
                <c:pt idx="50">
                  <c:v>24.067076518950618</c:v>
                </c:pt>
                <c:pt idx="51">
                  <c:v>24.138746920772093</c:v>
                </c:pt>
                <c:pt idx="52">
                  <c:v>24.208976703472594</c:v>
                </c:pt>
                <c:pt idx="53">
                  <c:v>24.277792294510871</c:v>
                </c:pt>
                <c:pt idx="54">
                  <c:v>24.345219758888511</c:v>
                </c:pt>
                <c:pt idx="55">
                  <c:v>24.411284797361201</c:v>
                </c:pt>
                <c:pt idx="56">
                  <c:v>24.476012745167925</c:v>
                </c:pt>
                <c:pt idx="57">
                  <c:v>24.539428571239473</c:v>
                </c:pt>
                <c:pt idx="58">
                  <c:v>24.601556877850388</c:v>
                </c:pt>
                <c:pt idx="59">
                  <c:v>24.662421900680993</c:v>
                </c:pt>
                <c:pt idx="60">
                  <c:v>24.722047509258491</c:v>
                </c:pt>
                <c:pt idx="61">
                  <c:v>24.780457207748302</c:v>
                </c:pt>
                <c:pt idx="62">
                  <c:v>24.837674136068721</c:v>
                </c:pt>
                <c:pt idx="63">
                  <c:v>24.893721071303844</c:v>
                </c:pt>
                <c:pt idx="64">
                  <c:v>24.948620429391347</c:v>
                </c:pt>
                <c:pt idx="65">
                  <c:v>25.002394267063334</c:v>
                </c:pt>
                <c:pt idx="66">
                  <c:v>25.055064284019807</c:v>
                </c:pt>
                <c:pt idx="67">
                  <c:v>25.106651825315744</c:v>
                </c:pt>
                <c:pt idx="68">
                  <c:v>25.157177883943962</c:v>
                </c:pt>
                <c:pt idx="69">
                  <c:v>25.206663103597101</c:v>
                </c:pt>
                <c:pt idx="70">
                  <c:v>25.255127781593139</c:v>
                </c:pt>
                <c:pt idx="71">
                  <c:v>25.302591871949893</c:v>
                </c:pt>
                <c:pt idx="72">
                  <c:v>25.349074988594825</c:v>
                </c:pt>
                <c:pt idx="73">
                  <c:v>25.394596408697396</c:v>
                </c:pt>
                <c:pt idx="74">
                  <c:v>25.439175076111997</c:v>
                </c:pt>
                <c:pt idx="75">
                  <c:v>25.482829604920301</c:v>
                </c:pt>
                <c:pt idx="76">
                  <c:v>25.525578283062497</c:v>
                </c:pt>
                <c:pt idx="77">
                  <c:v>25.567439076047656</c:v>
                </c:pt>
                <c:pt idx="78">
                  <c:v>25.608429630733987</c:v>
                </c:pt>
                <c:pt idx="79">
                  <c:v>25.648567279170429</c:v>
                </c:pt>
                <c:pt idx="80">
                  <c:v>25.687869042491513</c:v>
                </c:pt>
                <c:pt idx="81">
                  <c:v>25.726351634857977</c:v>
                </c:pt>
                <c:pt idx="82">
                  <c:v>25.764031467436066</c:v>
                </c:pt>
                <c:pt idx="83">
                  <c:v>25.800924652408977</c:v>
                </c:pt>
                <c:pt idx="84">
                  <c:v>25.837047007014252</c:v>
                </c:pt>
                <c:pt idx="85">
                  <c:v>25.8724140576014</c:v>
                </c:pt>
                <c:pt idx="86">
                  <c:v>25.907041043704339</c:v>
                </c:pt>
                <c:pt idx="87">
                  <c:v>25.940942922123707</c:v>
                </c:pt>
                <c:pt idx="88">
                  <c:v>25.974134371014287</c:v>
                </c:pt>
                <c:pt idx="89">
                  <c:v>26.006629793973271</c:v>
                </c:pt>
                <c:pt idx="90">
                  <c:v>26.038443324125229</c:v>
                </c:pt>
                <c:pt idx="91">
                  <c:v>26.06958882820005</c:v>
                </c:pt>
                <c:pt idx="92">
                  <c:v>26.100079910600336</c:v>
                </c:pt>
                <c:pt idx="93">
                  <c:v>26.129929917454955</c:v>
                </c:pt>
                <c:pt idx="94">
                  <c:v>26.159151940655782</c:v>
                </c:pt>
                <c:pt idx="95">
                  <c:v>26.187758821874745</c:v>
                </c:pt>
                <c:pt idx="96">
                  <c:v>26.215763156558658</c:v>
                </c:pt>
                <c:pt idx="97">
                  <c:v>26.243177297899379</c:v>
                </c:pt>
                <c:pt idx="98">
                  <c:v>26.270013360777106</c:v>
                </c:pt>
                <c:pt idx="99">
                  <c:v>26.296283225674781</c:v>
                </c:pt>
                <c:pt idx="100">
                  <c:v>26.321998542561687</c:v>
                </c:pt>
                <c:pt idx="101">
                  <c:v>26.347170734744569</c:v>
                </c:pt>
                <c:pt idx="102">
                  <c:v>26.371811002684669</c:v>
                </c:pt>
                <c:pt idx="103">
                  <c:v>26.395930327779247</c:v>
                </c:pt>
                <c:pt idx="104">
                  <c:v>26.419539476106305</c:v>
                </c:pt>
                <c:pt idx="105">
                  <c:v>26.44264900213129</c:v>
                </c:pt>
                <c:pt idx="106">
                  <c:v>26.465269252374757</c:v>
                </c:pt>
                <c:pt idx="107">
                  <c:v>26.487410369039974</c:v>
                </c:pt>
                <c:pt idx="108">
                  <c:v>26.509082293599686</c:v>
                </c:pt>
                <c:pt idx="109">
                  <c:v>26.5302947703412</c:v>
                </c:pt>
                <c:pt idx="110">
                  <c:v>26.551057349869172</c:v>
                </c:pt>
                <c:pt idx="111">
                  <c:v>26.571379392565486</c:v>
                </c:pt>
                <c:pt idx="112">
                  <c:v>26.591270072005738</c:v>
                </c:pt>
                <c:pt idx="113">
                  <c:v>26.610738378331863</c:v>
                </c:pt>
                <c:pt idx="114">
                  <c:v>26.629793121580569</c:v>
                </c:pt>
                <c:pt idx="115">
                  <c:v>26.648442934967285</c:v>
                </c:pt>
                <c:pt idx="116">
                  <c:v>26.666696278125357</c:v>
                </c:pt>
                <c:pt idx="117">
                  <c:v>26.684561440300371</c:v>
                </c:pt>
                <c:pt idx="118">
                  <c:v>26.70204654349941</c:v>
                </c:pt>
                <c:pt idx="119">
                  <c:v>26.719159545595254</c:v>
                </c:pt>
                <c:pt idx="120">
                  <c:v>26.735908243385435</c:v>
                </c:pt>
                <c:pt idx="121">
                  <c:v>26.752300275606206</c:v>
                </c:pt>
                <c:pt idx="122">
                  <c:v>26.768343125901477</c:v>
                </c:pt>
                <c:pt idx="123">
                  <c:v>26.784044125746803</c:v>
                </c:pt>
                <c:pt idx="124">
                  <c:v>26.799410457328602</c:v>
                </c:pt>
                <c:pt idx="125">
                  <c:v>26.814449156378728</c:v>
                </c:pt>
                <c:pt idx="126">
                  <c:v>26.829167114964651</c:v>
                </c:pt>
                <c:pt idx="127">
                  <c:v>26.843571084235407</c:v>
                </c:pt>
                <c:pt idx="128">
                  <c:v>26.857667677123661</c:v>
                </c:pt>
                <c:pt idx="129">
                  <c:v>26.871463371004097</c:v>
                </c:pt>
                <c:pt idx="130">
                  <c:v>26.884964510308478</c:v>
                </c:pt>
                <c:pt idx="131">
                  <c:v>26.89817730909769</c:v>
                </c:pt>
                <c:pt idx="132">
                  <c:v>26.911107853591119</c:v>
                </c:pt>
                <c:pt idx="133">
                  <c:v>26.923762104653729</c:v>
                </c:pt>
                <c:pt idx="134">
                  <c:v>26.936145900241215</c:v>
                </c:pt>
                <c:pt idx="135">
                  <c:v>26.948264957803644</c:v>
                </c:pt>
                <c:pt idx="136">
                  <c:v>26.960124876647964</c:v>
                </c:pt>
                <c:pt idx="137">
                  <c:v>26.971731140259831</c:v>
                </c:pt>
                <c:pt idx="138">
                  <c:v>26.98308911858518</c:v>
                </c:pt>
                <c:pt idx="139">
                  <c:v>26.994204070271973</c:v>
                </c:pt>
                <c:pt idx="140">
                  <c:v>27.005081144872584</c:v>
                </c:pt>
                <c:pt idx="141">
                  <c:v>27.015725385007272</c:v>
                </c:pt>
                <c:pt idx="142">
                  <c:v>27.026141728489243</c:v>
                </c:pt>
                <c:pt idx="143">
                  <c:v>27.036335010411712</c:v>
                </c:pt>
                <c:pt idx="144">
                  <c:v>27.046309965197501</c:v>
                </c:pt>
                <c:pt idx="145">
                  <c:v>27.056071228611639</c:v>
                </c:pt>
                <c:pt idx="146">
                  <c:v>27.065623339737421</c:v>
                </c:pt>
                <c:pt idx="147">
                  <c:v>27.074970742916459</c:v>
                </c:pt>
                <c:pt idx="148">
                  <c:v>27.084117789653199</c:v>
                </c:pt>
                <c:pt idx="149">
                  <c:v>27.093068740484373</c:v>
                </c:pt>
                <c:pt idx="150">
                  <c:v>27.101827766813933</c:v>
                </c:pt>
                <c:pt idx="151">
                  <c:v>27.110398952713918</c:v>
                </c:pt>
                <c:pt idx="152">
                  <c:v>27.118786296691756</c:v>
                </c:pt>
                <c:pt idx="153">
                  <c:v>27.126993713424518</c:v>
                </c:pt>
                <c:pt idx="154">
                  <c:v>27.135025035460618</c:v>
                </c:pt>
                <c:pt idx="155">
                  <c:v>27.142884014889397</c:v>
                </c:pt>
                <c:pt idx="156">
                  <c:v>27.150574324979168</c:v>
                </c:pt>
                <c:pt idx="157">
                  <c:v>27.158099561784141</c:v>
                </c:pt>
                <c:pt idx="158">
                  <c:v>27.165463245720758</c:v>
                </c:pt>
                <c:pt idx="159">
                  <c:v>27.172668823113906</c:v>
                </c:pt>
                <c:pt idx="160">
                  <c:v>27.179719667713474</c:v>
                </c:pt>
                <c:pt idx="161">
                  <c:v>27.186619082181778</c:v>
                </c:pt>
                <c:pt idx="162">
                  <c:v>27.193370299552271</c:v>
                </c:pt>
                <c:pt idx="163">
                  <c:v>27.19997648466007</c:v>
                </c:pt>
                <c:pt idx="164">
                  <c:v>27.206440735544717</c:v>
                </c:pt>
                <c:pt idx="165">
                  <c:v>27.212766084825663</c:v>
                </c:pt>
                <c:pt idx="166">
                  <c:v>27.218955501050942</c:v>
                </c:pt>
                <c:pt idx="167">
                  <c:v>27.225011890019459</c:v>
                </c:pt>
                <c:pt idx="168">
                  <c:v>27.230938096077381</c:v>
                </c:pt>
                <c:pt idx="169">
                  <c:v>27.236736903389051</c:v>
                </c:pt>
                <c:pt idx="170">
                  <c:v>27.242411037182872</c:v>
                </c:pt>
                <c:pt idx="171">
                  <c:v>27.247963164972603</c:v>
                </c:pt>
                <c:pt idx="172">
                  <c:v>27.253395897754494</c:v>
                </c:pt>
                <c:pt idx="173">
                  <c:v>27.258711791180698</c:v>
                </c:pt>
                <c:pt idx="174">
                  <c:v>27.263913346709352</c:v>
                </c:pt>
                <c:pt idx="175">
                  <c:v>27.269003012731773</c:v>
                </c:pt>
                <c:pt idx="176">
                  <c:v>27.273983185677178</c:v>
                </c:pt>
                <c:pt idx="177">
                  <c:v>27.278856211095317</c:v>
                </c:pt>
                <c:pt idx="178">
                  <c:v>27.283624384717417</c:v>
                </c:pt>
                <c:pt idx="179">
                  <c:v>27.28828995349587</c:v>
                </c:pt>
                <c:pt idx="180">
                  <c:v>27.292855116622995</c:v>
                </c:pt>
                <c:pt idx="181">
                  <c:v>27.297322026529326</c:v>
                </c:pt>
                <c:pt idx="182">
                  <c:v>27.301692789861733</c:v>
                </c:pt>
                <c:pt idx="183">
                  <c:v>27.305969468441813</c:v>
                </c:pt>
                <c:pt idx="184">
                  <c:v>27.310154080204885</c:v>
                </c:pt>
                <c:pt idx="185">
                  <c:v>27.314248600119946</c:v>
                </c:pt>
                <c:pt idx="186">
                  <c:v>27.318254961090982</c:v>
                </c:pt>
                <c:pt idx="187">
                  <c:v>27.322175054839931</c:v>
                </c:pt>
                <c:pt idx="188">
                  <c:v>27.326010732771703</c:v>
                </c:pt>
                <c:pt idx="189">
                  <c:v>27.32976380682155</c:v>
                </c:pt>
                <c:pt idx="190">
                  <c:v>27.333436050285147</c:v>
                </c:pt>
                <c:pt idx="191">
                  <c:v>27.337029198631715</c:v>
                </c:pt>
                <c:pt idx="192">
                  <c:v>27.34054495030049</c:v>
                </c:pt>
                <c:pt idx="193">
                  <c:v>27.343984967480896</c:v>
                </c:pt>
                <c:pt idx="194">
                  <c:v>27.347350876876678</c:v>
                </c:pt>
                <c:pt idx="195">
                  <c:v>27.350644270454374</c:v>
                </c:pt>
                <c:pt idx="196">
                  <c:v>27.353866706176376</c:v>
                </c:pt>
                <c:pt idx="197">
                  <c:v>27.357019708718898</c:v>
                </c:pt>
                <c:pt idx="198">
                  <c:v>27.360104770175159</c:v>
                </c:pt>
                <c:pt idx="199">
                  <c:v>27.363123350744043</c:v>
                </c:pt>
                <c:pt idx="200">
                  <c:v>27.366076879404545</c:v>
                </c:pt>
                <c:pt idx="201">
                  <c:v>27.368966754576267</c:v>
                </c:pt>
                <c:pt idx="202">
                  <c:v>27.371794344766233</c:v>
                </c:pt>
                <c:pt idx="203">
                  <c:v>27.37456098920233</c:v>
                </c:pt>
                <c:pt idx="204">
                  <c:v>27.377267998453579</c:v>
                </c:pt>
                <c:pt idx="205">
                  <c:v>27.379916655037558</c:v>
                </c:pt>
                <c:pt idx="206">
                  <c:v>27.382508214015193</c:v>
                </c:pt>
                <c:pt idx="207">
                  <c:v>27.385043903573173</c:v>
                </c:pt>
                <c:pt idx="208">
                  <c:v>27.38752492559426</c:v>
                </c:pt>
                <c:pt idx="209">
                  <c:v>27.389952456215699</c:v>
                </c:pt>
                <c:pt idx="210">
                  <c:v>27.39232764637601</c:v>
                </c:pt>
                <c:pt idx="211">
                  <c:v>27.394651622350342</c:v>
                </c:pt>
                <c:pt idx="212">
                  <c:v>27.396925486274672</c:v>
                </c:pt>
                <c:pt idx="213">
                  <c:v>27.399150316659039</c:v>
                </c:pt>
                <c:pt idx="214">
                  <c:v>27.401327168890042</c:v>
                </c:pt>
                <c:pt idx="215">
                  <c:v>27.403457075722816</c:v>
                </c:pt>
                <c:pt idx="216">
                  <c:v>27.405541047762732</c:v>
                </c:pt>
                <c:pt idx="217">
                  <c:v>27.407580073936963</c:v>
                </c:pt>
                <c:pt idx="218">
                  <c:v>27.409575121956177</c:v>
                </c:pt>
                <c:pt idx="219">
                  <c:v>27.411527138766548</c:v>
                </c:pt>
                <c:pt idx="220">
                  <c:v>27.413437050992265</c:v>
                </c:pt>
                <c:pt idx="221">
                  <c:v>27.415305765368732</c:v>
                </c:pt>
                <c:pt idx="222">
                  <c:v>27.417134169166683</c:v>
                </c:pt>
                <c:pt idx="223">
                  <c:v>27.418923130607354</c:v>
                </c:pt>
                <c:pt idx="224">
                  <c:v>27.420673499268911</c:v>
                </c:pt>
                <c:pt idx="225">
                  <c:v>27.422386106484343</c:v>
                </c:pt>
                <c:pt idx="226">
                  <c:v>27.424061765730929</c:v>
                </c:pt>
                <c:pt idx="227">
                  <c:v>27.425701273011533</c:v>
                </c:pt>
                <c:pt idx="228">
                  <c:v>27.42730540722782</c:v>
                </c:pt>
                <c:pt idx="229">
                  <c:v>27.428874930545607</c:v>
                </c:pt>
                <c:pt idx="230">
                  <c:v>27.430410588752501</c:v>
                </c:pt>
                <c:pt idx="231">
                  <c:v>27.431913111607972</c:v>
                </c:pt>
                <c:pt idx="232">
                  <c:v>27.433383213186023</c:v>
                </c:pt>
                <c:pt idx="233">
                  <c:v>27.434821592210611</c:v>
                </c:pt>
                <c:pt idx="234">
                  <c:v>27.436228932383987</c:v>
                </c:pt>
                <c:pt idx="235">
                  <c:v>27.437605902708047</c:v>
                </c:pt>
                <c:pt idx="236">
                  <c:v>27.438953157798913</c:v>
                </c:pt>
                <c:pt idx="237">
                  <c:v>27.44027133819483</c:v>
                </c:pt>
                <c:pt idx="238">
                  <c:v>27.441561070657528</c:v>
                </c:pt>
                <c:pt idx="239">
                  <c:v>27.442822968467212</c:v>
                </c:pt>
                <c:pt idx="240">
                  <c:v>27.444057631711274</c:v>
                </c:pt>
                <c:pt idx="241">
                  <c:v>27.445265647566888</c:v>
                </c:pt>
                <c:pt idx="242">
                  <c:v>27.446447590577595</c:v>
                </c:pt>
                <c:pt idx="243">
                  <c:v>27.447604022924018</c:v>
                </c:pt>
                <c:pt idx="244">
                  <c:v>27.44873549468883</c:v>
                </c:pt>
                <c:pt idx="245">
                  <c:v>27.44984254411607</c:v>
                </c:pt>
                <c:pt idx="246">
                  <c:v>27.45092569786496</c:v>
                </c:pt>
                <c:pt idx="247">
                  <c:v>27.451985471258322</c:v>
                </c:pt>
                <c:pt idx="248">
                  <c:v>27.453022368525694</c:v>
                </c:pt>
                <c:pt idx="249">
                  <c:v>27.454036883041294</c:v>
                </c:pt>
                <c:pt idx="250">
                  <c:v>27.455029497556886</c:v>
                </c:pt>
                <c:pt idx="251">
                  <c:v>27.456000684429718</c:v>
                </c:pt>
                <c:pt idx="252">
                  <c:v>27.456950905845567</c:v>
                </c:pt>
                <c:pt idx="253">
                  <c:v>27.457880614037069</c:v>
                </c:pt>
                <c:pt idx="254">
                  <c:v>27.458790251497362</c:v>
                </c:pt>
                <c:pt idx="255">
                  <c:v>27.459680251189187</c:v>
                </c:pt>
                <c:pt idx="256">
                  <c:v>27.460551036749525</c:v>
                </c:pt>
                <c:pt idx="257">
                  <c:v>27.461403022689865</c:v>
                </c:pt>
                <c:pt idx="258">
                  <c:v>27.4622366145922</c:v>
                </c:pt>
                <c:pt idx="259">
                  <c:v>27.463052209300841</c:v>
                </c:pt>
                <c:pt idx="260">
                  <c:v>27.463850195110126</c:v>
                </c:pt>
                <c:pt idx="261">
                  <c:v>27.464630951948127</c:v>
                </c:pt>
                <c:pt idx="262">
                  <c:v>27.465394851556422</c:v>
                </c:pt>
                <c:pt idx="263">
                  <c:v>27.466142257666039</c:v>
                </c:pt>
                <c:pt idx="264">
                  <c:v>27.466873526169621</c:v>
                </c:pt>
                <c:pt idx="265">
                  <c:v>27.467589005289931</c:v>
                </c:pt>
                <c:pt idx="266">
                  <c:v>27.468289035744725</c:v>
                </c:pt>
                <c:pt idx="267">
                  <c:v>27.468973950908133</c:v>
                </c:pt>
                <c:pt idx="268">
                  <c:v>27.469644076968549</c:v>
                </c:pt>
                <c:pt idx="269">
                  <c:v>27.470299733083174</c:v>
                </c:pt>
                <c:pt idx="270">
                  <c:v>27.470941231529228</c:v>
                </c:pt>
                <c:pt idx="271">
                  <c:v>27.47156887785194</c:v>
                </c:pt>
                <c:pt idx="272">
                  <c:v>27.472182971009364</c:v>
                </c:pt>
                <c:pt idx="273">
                  <c:v>27.472783803514083</c:v>
                </c:pt>
                <c:pt idx="274">
                  <c:v>27.4733716615719</c:v>
                </c:pt>
                <c:pt idx="275">
                  <c:v>27.473946825217524</c:v>
                </c:pt>
                <c:pt idx="276">
                  <c:v>27.474509568447385</c:v>
                </c:pt>
                <c:pt idx="277">
                  <c:v>27.475060159349571</c:v>
                </c:pt>
                <c:pt idx="278">
                  <c:v>27.475598860231006</c:v>
                </c:pt>
                <c:pt idx="279">
                  <c:v>27.476125927741879</c:v>
                </c:pt>
                <c:pt idx="280">
                  <c:v>27.476641612997415</c:v>
                </c:pt>
                <c:pt idx="281">
                  <c:v>27.477146161697032</c:v>
                </c:pt>
                <c:pt idx="282">
                  <c:v>27.477639814240948</c:v>
                </c:pt>
                <c:pt idx="283">
                  <c:v>27.478122805844272</c:v>
                </c:pt>
                <c:pt idx="284">
                  <c:v>27.478595366648658</c:v>
                </c:pt>
                <c:pt idx="285">
                  <c:v>27.479057721831566</c:v>
                </c:pt>
                <c:pt idx="286">
                  <c:v>27.479510091713159</c:v>
                </c:pt>
                <c:pt idx="287">
                  <c:v>27.479952691860934</c:v>
                </c:pt>
                <c:pt idx="288">
                  <c:v>27.480385733192072</c:v>
                </c:pt>
                <c:pt idx="289">
                  <c:v>27.480809422073623</c:v>
                </c:pt>
                <c:pt idx="290">
                  <c:v>27.481223960420515</c:v>
                </c:pt>
                <c:pt idx="291">
                  <c:v>27.481629545791471</c:v>
                </c:pt>
                <c:pt idx="292">
                  <c:v>27.482026371482863</c:v>
                </c:pt>
                <c:pt idx="293">
                  <c:v>27.482414626620546</c:v>
                </c:pt>
                <c:pt idx="294">
                  <c:v>27.482794496249721</c:v>
                </c:pt>
                <c:pt idx="295">
                  <c:v>27.483166161422865</c:v>
                </c:pt>
                <c:pt idx="296">
                  <c:v>27.48352979928578</c:v>
                </c:pt>
                <c:pt idx="297">
                  <c:v>27.483885583161776</c:v>
                </c:pt>
                <c:pt idx="298">
                  <c:v>27.484233682634056</c:v>
                </c:pt>
                <c:pt idx="299">
                  <c:v>27.484574263626332</c:v>
                </c:pt>
                <c:pt idx="300">
                  <c:v>27.484907488481696</c:v>
                </c:pt>
                <c:pt idx="301">
                  <c:v>27.485233516039806</c:v>
                </c:pt>
                <c:pt idx="302">
                  <c:v>27.485552501712409</c:v>
                </c:pt>
                <c:pt idx="303">
                  <c:v>27.485864597557232</c:v>
                </c:pt>
                <c:pt idx="304">
                  <c:v>27.486169952350295</c:v>
                </c:pt>
                <c:pt idx="305">
                  <c:v>27.486468711656663</c:v>
                </c:pt>
                <c:pt idx="306">
                  <c:v>27.486761017899671</c:v>
                </c:pt>
                <c:pt idx="307">
                  <c:v>27.487047010428672</c:v>
                </c:pt>
                <c:pt idx="308">
                  <c:v>27.487326825585306</c:v>
                </c:pt>
                <c:pt idx="309">
                  <c:v>27.487600596768377</c:v>
                </c:pt>
                <c:pt idx="310">
                  <c:v>27.487868454497296</c:v>
                </c:pt>
                <c:pt idx="311">
                  <c:v>27.48813052647418</c:v>
                </c:pt>
                <c:pt idx="312">
                  <c:v>27.488386937644609</c:v>
                </c:pt>
                <c:pt idx="313">
                  <c:v>27.488637810257085</c:v>
                </c:pt>
                <c:pt idx="314">
                  <c:v>27.488883263921185</c:v>
                </c:pt>
                <c:pt idx="315">
                  <c:v>27.489123415664491</c:v>
                </c:pt>
                <c:pt idx="316">
                  <c:v>27.489358379988278</c:v>
                </c:pt>
                <c:pt idx="317">
                  <c:v>27.489588268922009</c:v>
                </c:pt>
                <c:pt idx="318">
                  <c:v>27.48981319207665</c:v>
                </c:pt>
                <c:pt idx="319">
                  <c:v>27.490033256696837</c:v>
                </c:pt>
                <c:pt idx="320">
                  <c:v>27.490248567711934</c:v>
                </c:pt>
                <c:pt idx="321">
                  <c:v>27.490459227785973</c:v>
                </c:pt>
                <c:pt idx="322">
                  <c:v>27.490665337366526</c:v>
                </c:pt>
                <c:pt idx="323">
                  <c:v>27.490866994732524</c:v>
                </c:pt>
                <c:pt idx="324">
                  <c:v>27.491064296041049</c:v>
                </c:pt>
                <c:pt idx="325">
                  <c:v>27.491257335373103</c:v>
                </c:pt>
                <c:pt idx="326">
                  <c:v>27.491446204778416</c:v>
                </c:pt>
                <c:pt idx="327">
                  <c:v>27.491630994319269</c:v>
                </c:pt>
                <c:pt idx="328">
                  <c:v>27.491811792113374</c:v>
                </c:pt>
                <c:pt idx="329">
                  <c:v>27.491988684375841</c:v>
                </c:pt>
                <c:pt idx="330">
                  <c:v>27.492161755460224</c:v>
                </c:pt>
                <c:pt idx="331">
                  <c:v>27.492331087898702</c:v>
                </c:pt>
                <c:pt idx="332">
                  <c:v>27.49249676244138</c:v>
                </c:pt>
                <c:pt idx="333">
                  <c:v>27.49265885809475</c:v>
                </c:pt>
                <c:pt idx="334">
                  <c:v>27.492817452159308</c:v>
                </c:pt>
                <c:pt idx="335">
                  <c:v>27.492972620266382</c:v>
                </c:pt>
                <c:pt idx="336">
                  <c:v>27.49312443641416</c:v>
                </c:pt>
                <c:pt idx="337">
                  <c:v>27.493272973002924</c:v>
                </c:pt>
                <c:pt idx="338">
                  <c:v>27.493418300869546</c:v>
                </c:pt>
                <c:pt idx="339">
                  <c:v>27.493560489321229</c:v>
                </c:pt>
                <c:pt idx="340">
                  <c:v>27.493699606168526</c:v>
                </c:pt>
                <c:pt idx="341">
                  <c:v>27.493835717757641</c:v>
                </c:pt>
                <c:pt idx="342">
                  <c:v>27.493968889002037</c:v>
                </c:pt>
                <c:pt idx="343">
                  <c:v>27.494099183413361</c:v>
                </c:pt>
                <c:pt idx="344">
                  <c:v>27.494226663131705</c:v>
                </c:pt>
                <c:pt idx="345">
                  <c:v>27.494351388955213</c:v>
                </c:pt>
                <c:pt idx="346">
                  <c:v>27.494473420369044</c:v>
                </c:pt>
                <c:pt idx="347">
                  <c:v>27.494592815573721</c:v>
                </c:pt>
                <c:pt idx="348">
                  <c:v>27.494709631512862</c:v>
                </c:pt>
                <c:pt idx="349">
                  <c:v>27.494823923900306</c:v>
                </c:pt>
                <c:pt idx="350">
                  <c:v>27.494935747246675</c:v>
                </c:pt>
                <c:pt idx="351">
                  <c:v>27.495045154885332</c:v>
                </c:pt>
                <c:pt idx="352">
                  <c:v>27.495152198997818</c:v>
                </c:pt>
                <c:pt idx="353">
                  <c:v>27.495256930638696</c:v>
                </c:pt>
                <c:pt idx="354">
                  <c:v>27.495359399759899</c:v>
                </c:pt>
                <c:pt idx="355">
                  <c:v>27.495459655234523</c:v>
                </c:pt>
                <c:pt idx="356">
                  <c:v>27.495557744880134</c:v>
                </c:pt>
                <c:pt idx="357">
                  <c:v>27.495653715481538</c:v>
                </c:pt>
                <c:pt idx="358">
                  <c:v>27.495747612813098</c:v>
                </c:pt>
                <c:pt idx="359">
                  <c:v>27.495839481660536</c:v>
                </c:pt>
                <c:pt idx="360">
                  <c:v>27.495929365842287</c:v>
                </c:pt>
                <c:pt idx="361">
                  <c:v>27.496017308230382</c:v>
                </c:pt>
                <c:pt idx="362">
                  <c:v>27.496103350770881</c:v>
                </c:pt>
                <c:pt idx="363">
                  <c:v>27.496187534503871</c:v>
                </c:pt>
                <c:pt idx="364">
                  <c:v>27.496269899583023</c:v>
                </c:pt>
                <c:pt idx="365">
                  <c:v>27.496350485294737</c:v>
                </c:pt>
                <c:pt idx="366">
                  <c:v>27.496429330076865</c:v>
                </c:pt>
                <c:pt idx="367">
                  <c:v>27.496506471537035</c:v>
                </c:pt>
                <c:pt idx="368">
                  <c:v>27.496581946470581</c:v>
                </c:pt>
                <c:pt idx="369">
                  <c:v>27.496655790878076</c:v>
                </c:pt>
                <c:pt idx="370">
                  <c:v>27.496728039982504</c:v>
                </c:pt>
                <c:pt idx="371">
                  <c:v>27.496798728246045</c:v>
                </c:pt>
                <c:pt idx="372">
                  <c:v>27.496867889386507</c:v>
                </c:pt>
                <c:pt idx="373">
                  <c:v>27.496935556393399</c:v>
                </c:pt>
                <c:pt idx="374">
                  <c:v>27.497001761543654</c:v>
                </c:pt>
                <c:pt idx="375">
                  <c:v>27.49706653641703</c:v>
                </c:pt>
                <c:pt idx="376">
                  <c:v>27.497129911911152</c:v>
                </c:pt>
                <c:pt idx="377">
                  <c:v>27.497191918256249</c:v>
                </c:pt>
                <c:pt idx="378">
                  <c:v>27.497252585029567</c:v>
                </c:pt>
                <c:pt idx="379">
                  <c:v>27.497311941169471</c:v>
                </c:pt>
                <c:pt idx="380">
                  <c:v>27.49737001498924</c:v>
                </c:pt>
                <c:pt idx="381">
                  <c:v>27.49742683419057</c:v>
                </c:pt>
                <c:pt idx="382">
                  <c:v>27.497482425876779</c:v>
                </c:pt>
                <c:pt idx="383">
                  <c:v>27.497536816565731</c:v>
                </c:pt>
                <c:pt idx="384">
                  <c:v>27.497590032202481</c:v>
                </c:pt>
                <c:pt idx="385">
                  <c:v>27.497642098171646</c:v>
                </c:pt>
                <c:pt idx="386">
                  <c:v>27.497693039309503</c:v>
                </c:pt>
                <c:pt idx="387">
                  <c:v>27.497742879915837</c:v>
                </c:pt>
                <c:pt idx="388">
                  <c:v>27.497791643765535</c:v>
                </c:pt>
                <c:pt idx="389">
                  <c:v>27.497839354119908</c:v>
                </c:pt>
                <c:pt idx="390">
                  <c:v>27.497886033737792</c:v>
                </c:pt>
                <c:pt idx="391">
                  <c:v>27.497931704886398</c:v>
                </c:pt>
                <c:pt idx="392">
                  <c:v>27.49797638935193</c:v>
                </c:pt>
                <c:pt idx="393">
                  <c:v>27.498020108449978</c:v>
                </c:pt>
                <c:pt idx="394">
                  <c:v>27.498062883035679</c:v>
                </c:pt>
                <c:pt idx="395">
                  <c:v>27.49810473351366</c:v>
                </c:pt>
                <c:pt idx="396">
                  <c:v>27.49814567984777</c:v>
                </c:pt>
                <c:pt idx="397">
                  <c:v>27.498185741570602</c:v>
                </c:pt>
                <c:pt idx="398">
                  <c:v>27.498224937792806</c:v>
                </c:pt>
                <c:pt idx="399">
                  <c:v>27.498263287212204</c:v>
                </c:pt>
                <c:pt idx="400">
                  <c:v>27.49830080812271</c:v>
                </c:pt>
                <c:pt idx="401">
                  <c:v>27.498337518423043</c:v>
                </c:pt>
                <c:pt idx="402">
                  <c:v>27.498373435625275</c:v>
                </c:pt>
                <c:pt idx="403">
                  <c:v>27.498408576863177</c:v>
                </c:pt>
                <c:pt idx="404">
                  <c:v>27.498442958900391</c:v>
                </c:pt>
                <c:pt idx="405">
                  <c:v>27.498476598138421</c:v>
                </c:pt>
                <c:pt idx="406">
                  <c:v>27.498509510624462</c:v>
                </c:pt>
                <c:pt idx="407">
                  <c:v>27.498541712059048</c:v>
                </c:pt>
                <c:pt idx="408">
                  <c:v>27.498573217803543</c:v>
                </c:pt>
                <c:pt idx="409">
                  <c:v>27.498604042887465</c:v>
                </c:pt>
                <c:pt idx="410">
                  <c:v>27.498634202015655</c:v>
                </c:pt>
                <c:pt idx="411">
                  <c:v>27.498663709575293</c:v>
                </c:pt>
                <c:pt idx="412">
                  <c:v>27.49869257964275</c:v>
                </c:pt>
                <c:pt idx="413">
                  <c:v>27.498720825990315</c:v>
                </c:pt>
                <c:pt idx="414">
                  <c:v>27.498748462092749</c:v>
                </c:pt>
                <c:pt idx="415">
                  <c:v>27.498775501133728</c:v>
                </c:pt>
                <c:pt idx="416">
                  <c:v>27.498801956012116</c:v>
                </c:pt>
                <c:pt idx="417">
                  <c:v>27.498827839348127</c:v>
                </c:pt>
                <c:pt idx="418">
                  <c:v>27.49885316348934</c:v>
                </c:pt>
                <c:pt idx="419">
                  <c:v>27.498877940516582</c:v>
                </c:pt>
                <c:pt idx="420">
                  <c:v>27.498902182249708</c:v>
                </c:pt>
                <c:pt idx="421">
                  <c:v>27.498925900253219</c:v>
                </c:pt>
                <c:pt idx="422">
                  <c:v>27.498949105841792</c:v>
                </c:pt>
                <c:pt idx="423">
                  <c:v>27.498971810085667</c:v>
                </c:pt>
                <c:pt idx="424">
                  <c:v>27.498994023815932</c:v>
                </c:pt>
                <c:pt idx="425">
                  <c:v>27.499015757629685</c:v>
                </c:pt>
                <c:pt idx="426">
                  <c:v>27.499037021895099</c:v>
                </c:pt>
                <c:pt idx="427">
                  <c:v>27.499057826756353</c:v>
                </c:pt>
                <c:pt idx="428">
                  <c:v>27.499078182138479</c:v>
                </c:pt>
                <c:pt idx="429">
                  <c:v>27.4990980977521</c:v>
                </c:pt>
                <c:pt idx="430">
                  <c:v>27.499117583098048</c:v>
                </c:pt>
                <c:pt idx="431">
                  <c:v>27.499136647471911</c:v>
                </c:pt>
                <c:pt idx="432">
                  <c:v>27.499155299968454</c:v>
                </c:pt>
                <c:pt idx="433">
                  <c:v>27.499173549485967</c:v>
                </c:pt>
                <c:pt idx="434">
                  <c:v>27.499191404730503</c:v>
                </c:pt>
                <c:pt idx="435">
                  <c:v>27.499208874220034</c:v>
                </c:pt>
                <c:pt idx="436">
                  <c:v>27.499225966288513</c:v>
                </c:pt>
                <c:pt idx="437">
                  <c:v>27.499242689089851</c:v>
                </c:pt>
                <c:pt idx="438">
                  <c:v>27.4992590506018</c:v>
                </c:pt>
                <c:pt idx="439">
                  <c:v>27.499275058629767</c:v>
                </c:pt>
                <c:pt idx="440">
                  <c:v>27.499290720810531</c:v>
                </c:pt>
                <c:pt idx="441">
                  <c:v>27.499306044615892</c:v>
                </c:pt>
                <c:pt idx="442">
                  <c:v>27.499321037356225</c:v>
                </c:pt>
                <c:pt idx="443">
                  <c:v>27.499335706183977</c:v>
                </c:pt>
                <c:pt idx="444">
                  <c:v>27.499350058097072</c:v>
                </c:pt>
                <c:pt idx="445">
                  <c:v>27.499364099942255</c:v>
                </c:pt>
                <c:pt idx="446">
                  <c:v>27.499377838418354</c:v>
                </c:pt>
                <c:pt idx="447">
                  <c:v>27.499391280079475</c:v>
                </c:pt>
                <c:pt idx="448">
                  <c:v>27.499404431338132</c:v>
                </c:pt>
                <c:pt idx="449">
                  <c:v>27.499417298468298</c:v>
                </c:pt>
                <c:pt idx="450">
                  <c:v>27.499429887608411</c:v>
                </c:pt>
                <c:pt idx="451">
                  <c:v>27.499442204764289</c:v>
                </c:pt>
                <c:pt idx="452">
                  <c:v>27.499454255812001</c:v>
                </c:pt>
                <c:pt idx="453">
                  <c:v>27.499466046500672</c:v>
                </c:pt>
                <c:pt idx="454">
                  <c:v>27.499477582455221</c:v>
                </c:pt>
                <c:pt idx="455">
                  <c:v>27.499488869179046</c:v>
                </c:pt>
                <c:pt idx="456">
                  <c:v>27.499499912056649</c:v>
                </c:pt>
                <c:pt idx="457">
                  <c:v>27.499510716356205</c:v>
                </c:pt>
                <c:pt idx="458">
                  <c:v>27.499521287232074</c:v>
                </c:pt>
                <c:pt idx="459">
                  <c:v>27.499531629727262</c:v>
                </c:pt>
                <c:pt idx="460">
                  <c:v>27.499541748775822</c:v>
                </c:pt>
                <c:pt idx="461">
                  <c:v>27.499551649205216</c:v>
                </c:pt>
                <c:pt idx="462">
                  <c:v>27.499561335738608</c:v>
                </c:pt>
                <c:pt idx="463">
                  <c:v>27.499570812997128</c:v>
                </c:pt>
                <c:pt idx="464">
                  <c:v>27.499580085502064</c:v>
                </c:pt>
                <c:pt idx="465">
                  <c:v>27.499589157677025</c:v>
                </c:pt>
                <c:pt idx="466">
                  <c:v>27.499598033850056</c:v>
                </c:pt>
                <c:pt idx="467">
                  <c:v>27.499606718255695</c:v>
                </c:pt>
                <c:pt idx="468">
                  <c:v>27.499615215036997</c:v>
                </c:pt>
                <c:pt idx="469">
                  <c:v>27.499623528247508</c:v>
                </c:pt>
                <c:pt idx="470">
                  <c:v>27.499631661853201</c:v>
                </c:pt>
                <c:pt idx="471">
                  <c:v>27.499639619734367</c:v>
                </c:pt>
                <c:pt idx="472">
                  <c:v>27.499647405687465</c:v>
                </c:pt>
                <c:pt idx="473">
                  <c:v>27.499655023426936</c:v>
                </c:pt>
                <c:pt idx="474">
                  <c:v>27.49966247658697</c:v>
                </c:pt>
                <c:pt idx="475">
                  <c:v>27.499669768723244</c:v>
                </c:pt>
                <c:pt idx="476">
                  <c:v>27.499676903314619</c:v>
                </c:pt>
                <c:pt idx="477">
                  <c:v>27.499683883764796</c:v>
                </c:pt>
                <c:pt idx="478">
                  <c:v>27.499690713403936</c:v>
                </c:pt>
                <c:pt idx="479">
                  <c:v>27.499697395490262</c:v>
                </c:pt>
                <c:pt idx="480">
                  <c:v>27.499703933211602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CA-4B70-82F5-6A0AC002D7B1}"/>
            </c:ext>
          </c:extLst>
        </c:ser>
        <c:ser>
          <c:idx val="1"/>
          <c:order val="1"/>
          <c:tx>
            <c:strRef>
              <c:f>'35W'!$AM$7:$AM$9</c:f>
              <c:strCache>
                <c:ptCount val="3"/>
                <c:pt idx="0">
                  <c:v>Inner Surface Temperature</c:v>
                </c:pt>
                <c:pt idx="1">
                  <c:v>Tis</c:v>
                </c:pt>
                <c:pt idx="2">
                  <c:v>[℃]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'35W'!$U$10:$U$490</c:f>
              <c:numCache>
                <c:formatCode>0.0_ </c:formatCode>
                <c:ptCount val="481"/>
                <c:pt idx="0" formatCode="General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</c:numCache>
            </c:numRef>
          </c:cat>
          <c:val>
            <c:numRef>
              <c:f>'35W'!$AM$10:$AM$490</c:f>
              <c:numCache>
                <c:formatCode>0.000_ </c:formatCode>
                <c:ptCount val="481"/>
                <c:pt idx="0">
                  <c:v>18</c:v>
                </c:pt>
                <c:pt idx="1">
                  <c:v>18.23946723266674</c:v>
                </c:pt>
                <c:pt idx="2">
                  <c:v>18.481977785514687</c:v>
                </c:pt>
                <c:pt idx="3">
                  <c:v>18.724133109475126</c:v>
                </c:pt>
                <c:pt idx="4">
                  <c:v>18.964909839113549</c:v>
                </c:pt>
                <c:pt idx="5">
                  <c:v>19.203752347047494</c:v>
                </c:pt>
                <c:pt idx="6">
                  <c:v>19.440304954941634</c:v>
                </c:pt>
                <c:pt idx="7">
                  <c:v>19.674320528532839</c:v>
                </c:pt>
                <c:pt idx="8">
                  <c:v>19.905619198358227</c:v>
                </c:pt>
                <c:pt idx="9">
                  <c:v>20.1340664950216</c:v>
                </c:pt>
                <c:pt idx="10">
                  <c:v>20.359560476474083</c:v>
                </c:pt>
                <c:pt idx="11">
                  <c:v>20.582023550494878</c:v>
                </c:pt>
                <c:pt idx="12">
                  <c:v>20.801396971692011</c:v>
                </c:pt>
                <c:pt idx="13">
                  <c:v>21.017636966710796</c:v>
                </c:pt>
                <c:pt idx="14">
                  <c:v>21.230711904263309</c:v>
                </c:pt>
                <c:pt idx="15">
                  <c:v>21.440600164979763</c:v>
                </c:pt>
                <c:pt idx="16">
                  <c:v>21.647288497006375</c:v>
                </c:pt>
                <c:pt idx="17">
                  <c:v>21.850770719078699</c:v>
                </c:pt>
                <c:pt idx="18">
                  <c:v>22.051046678672872</c:v>
                </c:pt>
                <c:pt idx="19">
                  <c:v>22.248121401660235</c:v>
                </c:pt>
                <c:pt idx="20">
                  <c:v>22.442004388596207</c:v>
                </c:pt>
                <c:pt idx="21">
                  <c:v>22.632709025260937</c:v>
                </c:pt>
                <c:pt idx="22">
                  <c:v>22.820252083614445</c:v>
                </c:pt>
                <c:pt idx="23">
                  <c:v>23.004653295305218</c:v>
                </c:pt>
                <c:pt idx="24">
                  <c:v>23.185934984136001</c:v>
                </c:pt>
                <c:pt idx="25">
                  <c:v>23.364121746986385</c:v>
                </c:pt>
                <c:pt idx="26">
                  <c:v>23.539240174975813</c:v>
                </c:pt>
                <c:pt idx="27">
                  <c:v>23.711318608361548</c:v>
                </c:pt>
                <c:pt idx="28">
                  <c:v>23.880386919962469</c:v>
                </c:pt>
                <c:pt idx="29">
                  <c:v>24.046476322896499</c:v>
                </c:pt>
                <c:pt idx="30">
                  <c:v>24.209619199192741</c:v>
                </c:pt>
                <c:pt idx="31">
                  <c:v>24.369848946446403</c:v>
                </c:pt>
                <c:pt idx="32">
                  <c:v>24.527199840165782</c:v>
                </c:pt>
                <c:pt idx="33">
                  <c:v>24.681706909844806</c:v>
                </c:pt>
                <c:pt idx="34">
                  <c:v>24.83340582710462</c:v>
                </c:pt>
                <c:pt idx="35">
                  <c:v>24.982332804499578</c:v>
                </c:pt>
                <c:pt idx="36">
                  <c:v>25.128524503788956</c:v>
                </c:pt>
                <c:pt idx="37">
                  <c:v>25.272017952645765</c:v>
                </c:pt>
                <c:pt idx="38">
                  <c:v>25.412850468914563</c:v>
                </c:pt>
                <c:pt idx="39">
                  <c:v>25.551059591648368</c:v>
                </c:pt>
                <c:pt idx="40">
                  <c:v>25.686683018252747</c:v>
                </c:pt>
                <c:pt idx="41">
                  <c:v>25.81975854714937</c:v>
                </c:pt>
                <c:pt idx="42">
                  <c:v>25.950324025441198</c:v>
                </c:pt>
                <c:pt idx="43">
                  <c:v>26.078417301122656</c:v>
                </c:pt>
                <c:pt idx="44">
                  <c:v>26.204076179429268</c:v>
                </c:pt>
                <c:pt idx="45">
                  <c:v>26.327338382965969</c:v>
                </c:pt>
                <c:pt idx="46">
                  <c:v>26.448241515291915</c:v>
                </c:pt>
                <c:pt idx="47">
                  <c:v>26.566823027673063</c:v>
                </c:pt>
                <c:pt idx="48">
                  <c:v>26.683120188742617</c:v>
                </c:pt>
                <c:pt idx="49">
                  <c:v>26.797170056835515</c:v>
                </c:pt>
                <c:pt idx="50">
                  <c:v>26.909009454785028</c:v>
                </c:pt>
                <c:pt idx="51">
                  <c:v>27.018674946989808</c:v>
                </c:pt>
                <c:pt idx="52">
                  <c:v>27.126202818576658</c:v>
                </c:pt>
                <c:pt idx="53">
                  <c:v>27.231629056500214</c:v>
                </c:pt>
                <c:pt idx="54">
                  <c:v>27.33498933243467</c:v>
                </c:pt>
                <c:pt idx="55">
                  <c:v>27.436318987324309</c:v>
                </c:pt>
                <c:pt idx="56">
                  <c:v>27.535653017471567</c:v>
                </c:pt>
                <c:pt idx="57">
                  <c:v>27.633026062050529</c:v>
                </c:pt>
                <c:pt idx="58">
                  <c:v>27.728472391943122</c:v>
                </c:pt>
                <c:pt idx="59">
                  <c:v>27.822025899803172</c:v>
                </c:pt>
                <c:pt idx="60">
                  <c:v>27.913720091260725</c:v>
                </c:pt>
                <c:pt idx="61">
                  <c:v>28.003588077185864</c:v>
                </c:pt>
                <c:pt idx="62">
                  <c:v>28.091662566936968</c:v>
                </c:pt>
                <c:pt idx="63">
                  <c:v>28.177975862524193</c:v>
                </c:pt>
                <c:pt idx="64">
                  <c:v>28.262559853623408</c:v>
                </c:pt>
                <c:pt idx="65">
                  <c:v>28.345446013381274</c:v>
                </c:pt>
                <c:pt idx="66">
                  <c:v>28.426665394955261</c:v>
                </c:pt>
                <c:pt idx="67">
                  <c:v>28.506248628737143</c:v>
                </c:pt>
                <c:pt idx="68">
                  <c:v>28.584225920211626</c:v>
                </c:pt>
                <c:pt idx="69">
                  <c:v>28.660627048404958</c:v>
                </c:pt>
                <c:pt idx="70">
                  <c:v>28.735481364881704</c:v>
                </c:pt>
                <c:pt idx="71">
                  <c:v>28.808817793250366</c:v>
                </c:pt>
                <c:pt idx="72">
                  <c:v>28.880664829141132</c:v>
                </c:pt>
                <c:pt idx="73">
                  <c:v>28.951050540621544</c:v>
                </c:pt>
                <c:pt idx="74">
                  <c:v>29.020002569018072</c:v>
                </c:pt>
                <c:pt idx="75">
                  <c:v>29.087548130113333</c:v>
                </c:pt>
                <c:pt idx="76">
                  <c:v>29.153714015691186</c:v>
                </c:pt>
                <c:pt idx="77">
                  <c:v>29.21852659540302</c:v>
                </c:pt>
                <c:pt idx="78">
                  <c:v>29.282011818930805</c:v>
                </c:pt>
                <c:pt idx="79">
                  <c:v>29.344195218423561</c:v>
                </c:pt>
                <c:pt idx="80">
                  <c:v>29.405101911185788</c:v>
                </c:pt>
                <c:pt idx="81">
                  <c:v>29.464756602597184</c:v>
                </c:pt>
                <c:pt idx="82">
                  <c:v>29.52318358924488</c:v>
                </c:pt>
                <c:pt idx="83">
                  <c:v>29.580406762250032</c:v>
                </c:pt>
                <c:pt idx="84">
                  <c:v>29.636449610772026</c:v>
                </c:pt>
                <c:pt idx="85">
                  <c:v>29.691335225674678</c:v>
                </c:pt>
                <c:pt idx="86">
                  <c:v>29.745086303339271</c:v>
                </c:pt>
                <c:pt idx="87">
                  <c:v>29.797725149610962</c:v>
                </c:pt>
                <c:pt idx="88">
                  <c:v>29.849273683865107</c:v>
                </c:pt>
                <c:pt idx="89">
                  <c:v>29.899753443181613</c:v>
                </c:pt>
                <c:pt idx="90">
                  <c:v>29.949185586615609</c:v>
                </c:pt>
                <c:pt idx="91">
                  <c:v>29.997590899553707</c:v>
                </c:pt>
                <c:pt idx="92">
                  <c:v>30.044989798145917</c:v>
                </c:pt>
                <c:pt idx="93">
                  <c:v>30.091402333803416</c:v>
                </c:pt>
                <c:pt idx="94">
                  <c:v>30.136848197753753</c:v>
                </c:pt>
                <c:pt idx="95">
                  <c:v>30.181346725644655</c:v>
                </c:pt>
                <c:pt idx="96">
                  <c:v>30.224916902188994</c:v>
                </c:pt>
                <c:pt idx="97">
                  <c:v>30.26757736584365</c:v>
                </c:pt>
                <c:pt idx="98">
                  <c:v>30.309346413515051</c:v>
                </c:pt>
                <c:pt idx="99">
                  <c:v>30.350242005285434</c:v>
                </c:pt>
                <c:pt idx="100">
                  <c:v>30.390281769153727</c:v>
                </c:pt>
                <c:pt idx="101">
                  <c:v>30.429483005785166</c:v>
                </c:pt>
                <c:pt idx="102">
                  <c:v>30.467862693265019</c:v>
                </c:pt>
                <c:pt idx="103">
                  <c:v>30.50543749185093</c:v>
                </c:pt>
                <c:pt idx="104">
                  <c:v>30.542223748719945</c:v>
                </c:pt>
                <c:pt idx="105">
                  <c:v>30.578237502705392</c:v>
                </c:pt>
                <c:pt idx="106">
                  <c:v>30.613494489020241</c:v>
                </c:pt>
                <c:pt idx="107">
                  <c:v>30.648010143962956</c:v>
                </c:pt>
                <c:pt idx="108">
                  <c:v>30.681799609602528</c:v>
                </c:pt>
                <c:pt idx="109">
                  <c:v>30.714877738439625</c:v>
                </c:pt>
                <c:pt idx="110">
                  <c:v>30.747259098040843</c:v>
                </c:pt>
                <c:pt idx="111">
                  <c:v>30.778957975643415</c:v>
                </c:pt>
                <c:pt idx="112">
                  <c:v>30.80998838272793</c:v>
                </c:pt>
                <c:pt idx="113">
                  <c:v>30.840364059556698</c:v>
                </c:pt>
                <c:pt idx="114">
                  <c:v>30.870098479675757</c:v>
                </c:pt>
                <c:pt idx="115">
                  <c:v>30.899204854378503</c:v>
                </c:pt>
                <c:pt idx="116">
                  <c:v>30.927696137129164</c:v>
                </c:pt>
                <c:pt idx="117">
                  <c:v>30.955585027944771</c:v>
                </c:pt>
                <c:pt idx="118">
                  <c:v>30.982883977733618</c:v>
                </c:pt>
                <c:pt idx="119">
                  <c:v>31.009605192589593</c:v>
                </c:pt>
                <c:pt idx="120">
                  <c:v>31.035760638040543</c:v>
                </c:pt>
                <c:pt idx="121">
                  <c:v>31.061362043250007</c:v>
                </c:pt>
                <c:pt idx="122">
                  <c:v>31.086420905171181</c:v>
                </c:pt>
                <c:pt idx="123">
                  <c:v>31.110948492652334</c:v>
                </c:pt>
                <c:pt idx="124">
                  <c:v>31.134955850492936</c:v>
                </c:pt>
                <c:pt idx="125">
                  <c:v>31.158453803449728</c:v>
                </c:pt>
                <c:pt idx="126">
                  <c:v>31.181452960192345</c:v>
                </c:pt>
                <c:pt idx="127">
                  <c:v>31.203963717207898</c:v>
                </c:pt>
                <c:pt idx="128">
                  <c:v>31.225996262654188</c:v>
                </c:pt>
                <c:pt idx="129">
                  <c:v>31.247560580161114</c:v>
                </c:pt>
                <c:pt idx="130">
                  <c:v>31.268666452580231</c:v>
                </c:pt>
                <c:pt idx="131">
                  <c:v>31.289323465682042</c:v>
                </c:pt>
                <c:pt idx="132">
                  <c:v>31.309541011800995</c:v>
                </c:pt>
                <c:pt idx="133">
                  <c:v>31.329328293428247</c:v>
                </c:pt>
                <c:pt idx="134">
                  <c:v>31.348694326751957</c:v>
                </c:pt>
                <c:pt idx="135">
                  <c:v>31.367647945145237</c:v>
                </c:pt>
                <c:pt idx="136">
                  <c:v>31.38619780260197</c:v>
                </c:pt>
                <c:pt idx="137">
                  <c:v>31.404352377120365</c:v>
                </c:pt>
                <c:pt idx="138">
                  <c:v>31.422119974034729</c:v>
                </c:pt>
                <c:pt idx="139">
                  <c:v>31.439508729295341</c:v>
                </c:pt>
                <c:pt idx="140">
                  <c:v>31.456526612696948</c:v>
                </c:pt>
                <c:pt idx="141">
                  <c:v>31.473181431055984</c:v>
                </c:pt>
                <c:pt idx="142">
                  <c:v>31.489480831336891</c:v>
                </c:pt>
                <c:pt idx="143">
                  <c:v>31.50543230372789</c:v>
                </c:pt>
                <c:pt idx="144">
                  <c:v>31.521043184666425</c:v>
                </c:pt>
                <c:pt idx="145">
                  <c:v>31.536320659814976</c:v>
                </c:pt>
                <c:pt idx="146">
                  <c:v>31.551271766987249</c:v>
                </c:pt>
                <c:pt idx="147">
                  <c:v>31.565903399025419</c:v>
                </c:pt>
                <c:pt idx="148">
                  <c:v>31.580222306628954</c:v>
                </c:pt>
                <c:pt idx="149">
                  <c:v>31.594235101135112</c:v>
                </c:pt>
                <c:pt idx="150">
                  <c:v>31.607948257252023</c:v>
                </c:pt>
                <c:pt idx="151">
                  <c:v>31.621368115744602</c:v>
                </c:pt>
                <c:pt idx="152">
                  <c:v>31.634500886073777</c:v>
                </c:pt>
                <c:pt idx="153">
                  <c:v>31.647352648989632</c:v>
                </c:pt>
                <c:pt idx="154">
                  <c:v>31.659929359079182</c:v>
                </c:pt>
                <c:pt idx="155">
                  <c:v>31.672236847268685</c:v>
                </c:pt>
                <c:pt idx="156">
                  <c:v>31.684280823281959</c:v>
                </c:pt>
                <c:pt idx="157">
                  <c:v>31.696066878054282</c:v>
                </c:pt>
                <c:pt idx="158">
                  <c:v>31.707600486103317</c:v>
                </c:pt>
                <c:pt idx="159">
                  <c:v>31.718887007856907</c:v>
                </c:pt>
                <c:pt idx="160">
                  <c:v>31.729931691938724</c:v>
                </c:pt>
                <c:pt idx="161">
                  <c:v>31.74073967741225</c:v>
                </c:pt>
                <c:pt idx="162">
                  <c:v>31.751315995983557</c:v>
                </c:pt>
                <c:pt idx="163">
                  <c:v>31.761665574163576</c:v>
                </c:pt>
                <c:pt idx="164">
                  <c:v>31.771793235390426</c:v>
                </c:pt>
                <c:pt idx="165">
                  <c:v>31.7817037021122</c:v>
                </c:pt>
                <c:pt idx="166">
                  <c:v>31.791401597831111</c:v>
                </c:pt>
                <c:pt idx="167">
                  <c:v>31.800891449109255</c:v>
                </c:pt>
                <c:pt idx="168">
                  <c:v>31.810177687536658</c:v>
                </c:pt>
                <c:pt idx="169">
                  <c:v>31.819264651662401</c:v>
                </c:pt>
                <c:pt idx="170">
                  <c:v>31.828156588888934</c:v>
                </c:pt>
                <c:pt idx="171">
                  <c:v>31.836857657330665</c:v>
                </c:pt>
                <c:pt idx="172">
                  <c:v>31.845371927637</c:v>
                </c:pt>
                <c:pt idx="173">
                  <c:v>31.85370338478053</c:v>
                </c:pt>
                <c:pt idx="174">
                  <c:v>31.861855929811053</c:v>
                </c:pt>
                <c:pt idx="175">
                  <c:v>31.869833381575688</c:v>
                </c:pt>
                <c:pt idx="176">
                  <c:v>31.877639478405925</c:v>
                </c:pt>
                <c:pt idx="177">
                  <c:v>31.885277879771994</c:v>
                </c:pt>
                <c:pt idx="178">
                  <c:v>31.892752167905169</c:v>
                </c:pt>
                <c:pt idx="179">
                  <c:v>31.900065849388461</c:v>
                </c:pt>
                <c:pt idx="180">
                  <c:v>31.907222356716339</c:v>
                </c:pt>
                <c:pt idx="181">
                  <c:v>31.91422504982387</c:v>
                </c:pt>
                <c:pt idx="182">
                  <c:v>31.921077217585974</c:v>
                </c:pt>
                <c:pt idx="183">
                  <c:v>31.927782079287219</c:v>
                </c:pt>
                <c:pt idx="184">
                  <c:v>31.934342786062537</c:v>
                </c:pt>
                <c:pt idx="185">
                  <c:v>31.940762422309611</c:v>
                </c:pt>
                <c:pt idx="186">
                  <c:v>31.947044007073352</c:v>
                </c:pt>
                <c:pt idx="187">
                  <c:v>31.953190495402751</c:v>
                </c:pt>
                <c:pt idx="188">
                  <c:v>31.959204779680984</c:v>
                </c:pt>
                <c:pt idx="189">
                  <c:v>31.965089690928856</c:v>
                </c:pt>
                <c:pt idx="190">
                  <c:v>31.970848000082306</c:v>
                </c:pt>
                <c:pt idx="191">
                  <c:v>31.976482419244437</c:v>
                </c:pt>
                <c:pt idx="192">
                  <c:v>31.98199560291236</c:v>
                </c:pt>
                <c:pt idx="193">
                  <c:v>31.987390149179483</c:v>
                </c:pt>
                <c:pt idx="194">
                  <c:v>31.992668600913689</c:v>
                </c:pt>
                <c:pt idx="195">
                  <c:v>31.997833446911603</c:v>
                </c:pt>
                <c:pt idx="196">
                  <c:v>32.002887123029844</c:v>
                </c:pt>
                <c:pt idx="197">
                  <c:v>32.007832013293161</c:v>
                </c:pt>
                <c:pt idx="198">
                  <c:v>32.012670450980401</c:v>
                </c:pt>
                <c:pt idx="199">
                  <c:v>32.017404719688209</c:v>
                </c:pt>
                <c:pt idx="200">
                  <c:v>32.022037054373349</c:v>
                </c:pt>
                <c:pt idx="201">
                  <c:v>32.02656964237373</c:v>
                </c:pt>
                <c:pt idx="202">
                  <c:v>32.031004624408688</c:v>
                </c:pt>
                <c:pt idx="203">
                  <c:v>32.03534409555887</c:v>
                </c:pt>
                <c:pt idx="204">
                  <c:v>32.039590106226036</c:v>
                </c:pt>
                <c:pt idx="205">
                  <c:v>32.04374466307344</c:v>
                </c:pt>
                <c:pt idx="206">
                  <c:v>32.047809729946763</c:v>
                </c:pt>
                <c:pt idx="207">
                  <c:v>32.051787228776242</c:v>
                </c:pt>
                <c:pt idx="208">
                  <c:v>32.055679040460397</c:v>
                </c:pt>
                <c:pt idx="209">
                  <c:v>32.059487005731334</c:v>
                </c:pt>
                <c:pt idx="210">
                  <c:v>32.06321292600262</c:v>
                </c:pt>
                <c:pt idx="211">
                  <c:v>32.066858564199364</c:v>
                </c:pt>
                <c:pt idx="212">
                  <c:v>32.070425645571397</c:v>
                </c:pt>
                <c:pt idx="213">
                  <c:v>32.073915858489592</c:v>
                </c:pt>
                <c:pt idx="214">
                  <c:v>32.077330855225739</c:v>
                </c:pt>
                <c:pt idx="215">
                  <c:v>32.080672252716269</c:v>
                </c:pt>
                <c:pt idx="216">
                  <c:v>32.083941633310232</c:v>
                </c:pt>
                <c:pt idx="217">
                  <c:v>32.087140545501796</c:v>
                </c:pt>
                <c:pt idx="218">
                  <c:v>32.090270504647357</c:v>
                </c:pt>
                <c:pt idx="219">
                  <c:v>32.093332993668085</c:v>
                </c:pt>
                <c:pt idx="220">
                  <c:v>32.096329463737575</c:v>
                </c:pt>
                <c:pt idx="221">
                  <c:v>32.09926133495528</c:v>
                </c:pt>
                <c:pt idx="222">
                  <c:v>32.102129997006124</c:v>
                </c:pt>
                <c:pt idx="223">
                  <c:v>32.104936809806077</c:v>
                </c:pt>
                <c:pt idx="224">
                  <c:v>32.107683104134402</c:v>
                </c:pt>
                <c:pt idx="225">
                  <c:v>32.110370182252836</c:v>
                </c:pt>
                <c:pt idx="226">
                  <c:v>32.112999318511541</c:v>
                </c:pt>
                <c:pt idx="227">
                  <c:v>32.115571759942718</c:v>
                </c:pt>
                <c:pt idx="228">
                  <c:v>32.118088726841549</c:v>
                </c:pt>
                <c:pt idx="229">
                  <c:v>32.120551413335122</c:v>
                </c:pt>
                <c:pt idx="230">
                  <c:v>32.122960987939429</c:v>
                </c:pt>
                <c:pt idx="231">
                  <c:v>32.12531859410457</c:v>
                </c:pt>
                <c:pt idx="232">
                  <c:v>32.127625350748716</c:v>
                </c:pt>
                <c:pt idx="233">
                  <c:v>32.129882352780683</c:v>
                </c:pt>
                <c:pt idx="234">
                  <c:v>32.132090671611671</c:v>
                </c:pt>
                <c:pt idx="235">
                  <c:v>32.13425135565609</c:v>
                </c:pt>
                <c:pt idx="236">
                  <c:v>32.136365430822039</c:v>
                </c:pt>
                <c:pt idx="237">
                  <c:v>32.138433900991345</c:v>
                </c:pt>
                <c:pt idx="238">
                  <c:v>32.140457748489496</c:v>
                </c:pt>
                <c:pt idx="239">
                  <c:v>32.142437934545733</c:v>
                </c:pt>
                <c:pt idx="240">
                  <c:v>32.144375399743396</c:v>
                </c:pt>
                <c:pt idx="241">
                  <c:v>32.146271064460784</c:v>
                </c:pt>
                <c:pt idx="242">
                  <c:v>32.148125829302757</c:v>
                </c:pt>
                <c:pt idx="243">
                  <c:v>32.149940575523118</c:v>
                </c:pt>
                <c:pt idx="244">
                  <c:v>32.151716165438202</c:v>
                </c:pt>
                <c:pt idx="245">
                  <c:v>32.153453442831598</c:v>
                </c:pt>
                <c:pt idx="246">
                  <c:v>32.155153233350461</c:v>
                </c:pt>
                <c:pt idx="247">
                  <c:v>32.156816344893265</c:v>
                </c:pt>
                <c:pt idx="248">
                  <c:v>32.158443567989508</c:v>
                </c:pt>
                <c:pt idx="249">
                  <c:v>32.160035676171276</c:v>
                </c:pt>
                <c:pt idx="250">
                  <c:v>32.161593426336985</c:v>
                </c:pt>
                <c:pt idx="251">
                  <c:v>32.163117559107377</c:v>
                </c:pt>
                <c:pt idx="252">
                  <c:v>32.164608799174012</c:v>
                </c:pt>
                <c:pt idx="253">
                  <c:v>32.166067855640335</c:v>
                </c:pt>
                <c:pt idx="254">
                  <c:v>32.167495422355501</c:v>
                </c:pt>
                <c:pt idx="255">
                  <c:v>32.16889217824118</c:v>
                </c:pt>
                <c:pt idx="256">
                  <c:v>32.170258787611289</c:v>
                </c:pt>
                <c:pt idx="257">
                  <c:v>32.171595900485102</c:v>
                </c:pt>
                <c:pt idx="258">
                  <c:v>32.172904152893516</c:v>
                </c:pt>
                <c:pt idx="259">
                  <c:v>32.174184167178993</c:v>
                </c:pt>
                <c:pt idx="260">
                  <c:v>32.175436552289014</c:v>
                </c:pt>
                <c:pt idx="261">
                  <c:v>32.176661904063273</c:v>
                </c:pt>
                <c:pt idx="262">
                  <c:v>32.177860805514825</c:v>
                </c:pt>
                <c:pt idx="263">
                  <c:v>32.179033827105215</c:v>
                </c:pt>
                <c:pt idx="264">
                  <c:v>32.180181527013787</c:v>
                </c:pt>
                <c:pt idx="265">
                  <c:v>32.181304451401175</c:v>
                </c:pt>
                <c:pt idx="266">
                  <c:v>32.182403134667183</c:v>
                </c:pt>
                <c:pt idx="267">
                  <c:v>32.183478099703372</c:v>
                </c:pt>
                <c:pt idx="268">
                  <c:v>32.184529858139911</c:v>
                </c:pt>
                <c:pt idx="269">
                  <c:v>32.185558910587453</c:v>
                </c:pt>
                <c:pt idx="270">
                  <c:v>32.186565746873789</c:v>
                </c:pt>
                <c:pt idx="271">
                  <c:v>32.187550846275272</c:v>
                </c:pt>
                <c:pt idx="272">
                  <c:v>32.188514677743576</c:v>
                </c:pt>
                <c:pt idx="273">
                  <c:v>32.189457700127406</c:v>
                </c:pt>
                <c:pt idx="274">
                  <c:v>32.190380362389611</c:v>
                </c:pt>
                <c:pt idx="275">
                  <c:v>32.191283103819465</c:v>
                </c:pt>
                <c:pt idx="276">
                  <c:v>32.19216635424069</c:v>
                </c:pt>
                <c:pt idx="277">
                  <c:v>32.19303053421477</c:v>
                </c:pt>
                <c:pt idx="278">
                  <c:v>32.193876055240082</c:v>
                </c:pt>
                <c:pt idx="279">
                  <c:v>32.194703319946719</c:v>
                </c:pt>
                <c:pt idx="280">
                  <c:v>32.195512722287148</c:v>
                </c:pt>
                <c:pt idx="281">
                  <c:v>32.196304647722719</c:v>
                </c:pt>
                <c:pt idx="282">
                  <c:v>32.197079473406362</c:v>
                </c:pt>
                <c:pt idx="283">
                  <c:v>32.197837568361159</c:v>
                </c:pt>
                <c:pt idx="284">
                  <c:v>32.198579293655243</c:v>
                </c:pt>
                <c:pt idx="285">
                  <c:v>32.199305002572906</c:v>
                </c:pt>
                <c:pt idx="286">
                  <c:v>32.200015040782048</c:v>
                </c:pt>
                <c:pt idx="287">
                  <c:v>32.200709746498013</c:v>
                </c:pt>
                <c:pt idx="288">
                  <c:v>32.201389450643916</c:v>
                </c:pt>
                <c:pt idx="289">
                  <c:v>32.202054477007628</c:v>
                </c:pt>
                <c:pt idx="290">
                  <c:v>32.202705142395246</c:v>
                </c:pt>
                <c:pt idx="291">
                  <c:v>32.20334175678137</c:v>
                </c:pt>
                <c:pt idx="292">
                  <c:v>32.203964623456159</c:v>
                </c:pt>
                <c:pt idx="293">
                  <c:v>32.204574039169216</c:v>
                </c:pt>
                <c:pt idx="294">
                  <c:v>32.205170294270332</c:v>
                </c:pt>
                <c:pt idx="295">
                  <c:v>32.205753672847322</c:v>
                </c:pt>
                <c:pt idx="296">
                  <c:v>32.206324452860841</c:v>
                </c:pt>
                <c:pt idx="297">
                  <c:v>32.206882906276242</c:v>
                </c:pt>
                <c:pt idx="298">
                  <c:v>32.207429299192746</c:v>
                </c:pt>
                <c:pt idx="299">
                  <c:v>32.207963891969769</c:v>
                </c:pt>
                <c:pt idx="300">
                  <c:v>32.2084869393505</c:v>
                </c:pt>
                <c:pt idx="301">
                  <c:v>32.208998690582852</c:v>
                </c:pt>
                <c:pt idx="302">
                  <c:v>32.209499389537889</c:v>
                </c:pt>
                <c:pt idx="303">
                  <c:v>32.209989274825567</c:v>
                </c:pt>
                <c:pt idx="304">
                  <c:v>32.210468579908124</c:v>
                </c:pt>
                <c:pt idx="305">
                  <c:v>32.210937533210959</c:v>
                </c:pt>
                <c:pt idx="306">
                  <c:v>32.211396358231163</c:v>
                </c:pt>
                <c:pt idx="307">
                  <c:v>32.211845273643711</c:v>
                </c:pt>
                <c:pt idx="308">
                  <c:v>32.212284493405278</c:v>
                </c:pt>
                <c:pt idx="309">
                  <c:v>32.212714226856079</c:v>
                </c:pt>
                <c:pt idx="310">
                  <c:v>32.213134678819173</c:v>
                </c:pt>
                <c:pt idx="311">
                  <c:v>32.213546049697953</c:v>
                </c:pt>
                <c:pt idx="312">
                  <c:v>32.213948535571319</c:v>
                </c:pt>
                <c:pt idx="313">
                  <c:v>32.214342328286897</c:v>
                </c:pt>
                <c:pt idx="314">
                  <c:v>32.214727615552263</c:v>
                </c:pt>
                <c:pt idx="315">
                  <c:v>32.215104581024171</c:v>
                </c:pt>
                <c:pt idx="316">
                  <c:v>32.215473404395887</c:v>
                </c:pt>
                <c:pt idx="317">
                  <c:v>32.215834261482605</c:v>
                </c:pt>
                <c:pt idx="318">
                  <c:v>32.216187324305075</c:v>
                </c:pt>
                <c:pt idx="319">
                  <c:v>32.216532761171393</c:v>
                </c:pt>
                <c:pt idx="320">
                  <c:v>32.216870736757095</c:v>
                </c:pt>
                <c:pt idx="321">
                  <c:v>32.217201412183385</c:v>
                </c:pt>
                <c:pt idx="322">
                  <c:v>32.217524945093921</c:v>
                </c:pt>
                <c:pt idx="323">
                  <c:v>32.217841489729636</c:v>
                </c:pt>
                <c:pt idx="324">
                  <c:v>32.218151197002214</c:v>
                </c:pt>
                <c:pt idx="325">
                  <c:v>32.218454214565917</c:v>
                </c:pt>
                <c:pt idx="326">
                  <c:v>32.218750686887695</c:v>
                </c:pt>
                <c:pt idx="327">
                  <c:v>32.219040755316129</c:v>
                </c:pt>
                <c:pt idx="328">
                  <c:v>32.219324558148486</c:v>
                </c:pt>
                <c:pt idx="329">
                  <c:v>32.219602230696665</c:v>
                </c:pt>
                <c:pt idx="330">
                  <c:v>32.219873905351534</c:v>
                </c:pt>
                <c:pt idx="331">
                  <c:v>32.220139711645928</c:v>
                </c:pt>
                <c:pt idx="332">
                  <c:v>32.220399776316334</c:v>
                </c:pt>
                <c:pt idx="333">
                  <c:v>32.22065422336324</c:v>
                </c:pt>
                <c:pt idx="334">
                  <c:v>32.220903174110049</c:v>
                </c:pt>
                <c:pt idx="335">
                  <c:v>32.22114674726091</c:v>
                </c:pt>
                <c:pt idx="336">
                  <c:v>32.221385058957267</c:v>
                </c:pt>
                <c:pt idx="337">
                  <c:v>32.221618222833008</c:v>
                </c:pt>
                <c:pt idx="338">
                  <c:v>32.221846350068716</c:v>
                </c:pt>
                <c:pt idx="339">
                  <c:v>32.222069549444498</c:v>
                </c:pt>
                <c:pt idx="340">
                  <c:v>32.222287927391847</c:v>
                </c:pt>
                <c:pt idx="341">
                  <c:v>32.222501588044246</c:v>
                </c:pt>
                <c:pt idx="342">
                  <c:v>32.222710633286852</c:v>
                </c:pt>
                <c:pt idx="343">
                  <c:v>32.222915162804888</c:v>
                </c:pt>
                <c:pt idx="344">
                  <c:v>32.223115274131217</c:v>
                </c:pt>
                <c:pt idx="345">
                  <c:v>32.223311062692737</c:v>
                </c:pt>
                <c:pt idx="346">
                  <c:v>32.22350262185585</c:v>
                </c:pt>
                <c:pt idx="347">
                  <c:v>32.223690042970901</c:v>
                </c:pt>
                <c:pt idx="348">
                  <c:v>32.223873415415753</c:v>
                </c:pt>
                <c:pt idx="349">
                  <c:v>32.224052826638214</c:v>
                </c:pt>
                <c:pt idx="350">
                  <c:v>32.224228362197898</c:v>
                </c:pt>
                <c:pt idx="351">
                  <c:v>32.224400105806772</c:v>
                </c:pt>
                <c:pt idx="352">
                  <c:v>32.224568139369147</c:v>
                </c:pt>
                <c:pt idx="353">
                  <c:v>32.224732543020714</c:v>
                </c:pt>
                <c:pt idx="354">
                  <c:v>32.224893395166639</c:v>
                </c:pt>
                <c:pt idx="355">
                  <c:v>32.225050772518948</c:v>
                </c:pt>
                <c:pt idx="356">
                  <c:v>32.225204750133095</c:v>
                </c:pt>
                <c:pt idx="357">
                  <c:v>32.22535540144365</c:v>
                </c:pt>
                <c:pt idx="358">
                  <c:v>32.225502798299431</c:v>
                </c:pt>
                <c:pt idx="359">
                  <c:v>32.225647010997548</c:v>
                </c:pt>
                <c:pt idx="360">
                  <c:v>32.22578810831704</c:v>
                </c:pt>
                <c:pt idx="361">
                  <c:v>32.225926157551577</c:v>
                </c:pt>
                <c:pt idx="362">
                  <c:v>32.226061224541567</c:v>
                </c:pt>
                <c:pt idx="363">
                  <c:v>32.226193373705463</c:v>
                </c:pt>
                <c:pt idx="364">
                  <c:v>32.226322668070551</c:v>
                </c:pt>
                <c:pt idx="365">
                  <c:v>32.22644916930291</c:v>
                </c:pt>
                <c:pt idx="366">
                  <c:v>32.226572937736826</c:v>
                </c:pt>
                <c:pt idx="367">
                  <c:v>32.226694032403543</c:v>
                </c:pt>
                <c:pt idx="368">
                  <c:v>32.226812511059386</c:v>
                </c:pt>
                <c:pt idx="369">
                  <c:v>32.226928430213306</c:v>
                </c:pt>
                <c:pt idx="370">
                  <c:v>32.227041845153778</c:v>
                </c:pt>
                <c:pt idx="371">
                  <c:v>32.22715280997523</c:v>
                </c:pt>
                <c:pt idx="372">
                  <c:v>32.227261377603682</c:v>
                </c:pt>
                <c:pt idx="373">
                  <c:v>32.227367599822102</c:v>
                </c:pt>
                <c:pt idx="374">
                  <c:v>32.227471527295044</c:v>
                </c:pt>
                <c:pt idx="375">
                  <c:v>32.227573209592798</c:v>
                </c:pt>
                <c:pt idx="376">
                  <c:v>32.227672695214977</c:v>
                </c:pt>
                <c:pt idx="377">
                  <c:v>32.227770031613694</c:v>
                </c:pt>
                <c:pt idx="378">
                  <c:v>32.227865265216167</c:v>
                </c:pt>
                <c:pt idx="379">
                  <c:v>32.227958441446809</c:v>
                </c:pt>
                <c:pt idx="380">
                  <c:v>32.228049604748939</c:v>
                </c:pt>
                <c:pt idx="381">
                  <c:v>32.228138798605912</c:v>
                </c:pt>
                <c:pt idx="382">
                  <c:v>32.228226065561927</c:v>
                </c:pt>
                <c:pt idx="383">
                  <c:v>32.22831144724217</c:v>
                </c:pt>
                <c:pt idx="384">
                  <c:v>32.228394984372827</c:v>
                </c:pt>
                <c:pt idx="385">
                  <c:v>32.228476716800365</c:v>
                </c:pt>
                <c:pt idx="386">
                  <c:v>32.228556683510618</c:v>
                </c:pt>
                <c:pt idx="387">
                  <c:v>32.228634922647267</c:v>
                </c:pt>
                <c:pt idx="388">
                  <c:v>32.228711471530154</c:v>
                </c:pt>
                <c:pt idx="389">
                  <c:v>32.228786366672992</c:v>
                </c:pt>
                <c:pt idx="390">
                  <c:v>32.228859643800789</c:v>
                </c:pt>
                <c:pt idx="391">
                  <c:v>32.228931337866875</c:v>
                </c:pt>
                <c:pt idx="392">
                  <c:v>32.229001483069581</c:v>
                </c:pt>
                <c:pt idx="393">
                  <c:v>32.229070112868541</c:v>
                </c:pt>
                <c:pt idx="394">
                  <c:v>32.229137260000662</c:v>
                </c:pt>
                <c:pt idx="395">
                  <c:v>32.229202956495683</c:v>
                </c:pt>
                <c:pt idx="396">
                  <c:v>32.229267233691466</c:v>
                </c:pt>
                <c:pt idx="397">
                  <c:v>32.229330122248989</c:v>
                </c:pt>
                <c:pt idx="398">
                  <c:v>32.229391652166925</c:v>
                </c:pt>
                <c:pt idx="399">
                  <c:v>32.229451852795883</c:v>
                </c:pt>
                <c:pt idx="400">
                  <c:v>32.229510752852548</c:v>
                </c:pt>
                <c:pt idx="401">
                  <c:v>32.229568380433228</c:v>
                </c:pt>
                <c:pt idx="402">
                  <c:v>32.22962476302736</c:v>
                </c:pt>
                <c:pt idx="403">
                  <c:v>32.229679927530533</c:v>
                </c:pt>
                <c:pt idx="404">
                  <c:v>32.229733900257401</c:v>
                </c:pt>
                <c:pt idx="405">
                  <c:v>32.22978670695413</c:v>
                </c:pt>
                <c:pt idx="406">
                  <c:v>32.229838372810768</c:v>
                </c:pt>
                <c:pt idx="407">
                  <c:v>32.229888922473194</c:v>
                </c:pt>
                <c:pt idx="408">
                  <c:v>32.229938380054925</c:v>
                </c:pt>
                <c:pt idx="409">
                  <c:v>32.229986769148532</c:v>
                </c:pt>
                <c:pt idx="410">
                  <c:v>32.230034112836989</c:v>
                </c:pt>
                <c:pt idx="411">
                  <c:v>32.230080433704629</c:v>
                </c:pt>
                <c:pt idx="412">
                  <c:v>32.230125753847886</c:v>
                </c:pt>
                <c:pt idx="413">
                  <c:v>32.230170094885899</c:v>
                </c:pt>
                <c:pt idx="414">
                  <c:v>32.230213477970786</c:v>
                </c:pt>
                <c:pt idx="415">
                  <c:v>32.230255923797699</c:v>
                </c:pt>
                <c:pt idx="416">
                  <c:v>32.230297452614785</c:v>
                </c:pt>
                <c:pt idx="417">
                  <c:v>32.230338084232734</c:v>
                </c:pt>
                <c:pt idx="418">
                  <c:v>32.230377838034315</c:v>
                </c:pt>
                <c:pt idx="419">
                  <c:v>32.230416732983556</c:v>
                </c:pt>
                <c:pt idx="420">
                  <c:v>32.230454787634834</c:v>
                </c:pt>
                <c:pt idx="421">
                  <c:v>32.230492020141696</c:v>
                </c:pt>
                <c:pt idx="422">
                  <c:v>32.230528448265545</c:v>
                </c:pt>
                <c:pt idx="423">
                  <c:v>32.23056408938406</c:v>
                </c:pt>
                <c:pt idx="424">
                  <c:v>32.230598960499535</c:v>
                </c:pt>
                <c:pt idx="425">
                  <c:v>32.230633078246967</c:v>
                </c:pt>
                <c:pt idx="426">
                  <c:v>32.230666458901986</c:v>
                </c:pt>
                <c:pt idx="427">
                  <c:v>32.230699118388642</c:v>
                </c:pt>
                <c:pt idx="428">
                  <c:v>32.230731072286943</c:v>
                </c:pt>
                <c:pt idx="429">
                  <c:v>32.230762335840367</c:v>
                </c:pt>
                <c:pt idx="430">
                  <c:v>32.230792923963065</c:v>
                </c:pt>
                <c:pt idx="431">
                  <c:v>32.230822851247005</c:v>
                </c:pt>
                <c:pt idx="432">
                  <c:v>32.230852131968902</c:v>
                </c:pt>
                <c:pt idx="433">
                  <c:v>32.23088078009711</c:v>
                </c:pt>
                <c:pt idx="434">
                  <c:v>32.230908809298128</c:v>
                </c:pt>
                <c:pt idx="435">
                  <c:v>32.230936232943328</c:v>
                </c:pt>
                <c:pt idx="436">
                  <c:v>32.230963064115123</c:v>
                </c:pt>
                <c:pt idx="437">
                  <c:v>32.230989315613357</c:v>
                </c:pt>
                <c:pt idx="438">
                  <c:v>32.231014999961332</c:v>
                </c:pt>
                <c:pt idx="439">
                  <c:v>32.231040129411838</c:v>
                </c:pt>
                <c:pt idx="440">
                  <c:v>32.231064715952897</c:v>
                </c:pt>
                <c:pt idx="441">
                  <c:v>32.231088771313651</c:v>
                </c:pt>
                <c:pt idx="442">
                  <c:v>32.23111230696977</c:v>
                </c:pt>
                <c:pt idx="443">
                  <c:v>32.231135334149009</c:v>
                </c:pt>
                <c:pt idx="444">
                  <c:v>32.231157863836636</c:v>
                </c:pt>
                <c:pt idx="445">
                  <c:v>32.231179906780518</c:v>
                </c:pt>
                <c:pt idx="446">
                  <c:v>32.231201473496405</c:v>
                </c:pt>
                <c:pt idx="447">
                  <c:v>32.231222574272806</c:v>
                </c:pt>
                <c:pt idx="448">
                  <c:v>32.231243219175994</c:v>
                </c:pt>
                <c:pt idx="449">
                  <c:v>32.231263418054787</c:v>
                </c:pt>
                <c:pt idx="450">
                  <c:v>32.231283180545184</c:v>
                </c:pt>
                <c:pt idx="451">
                  <c:v>32.231302516075054</c:v>
                </c:pt>
                <c:pt idx="452">
                  <c:v>32.231321433868565</c:v>
                </c:pt>
                <c:pt idx="453">
                  <c:v>32.231339942950648</c:v>
                </c:pt>
                <c:pt idx="454">
                  <c:v>32.231358052151208</c:v>
                </c:pt>
                <c:pt idx="455">
                  <c:v>32.231375770109452</c:v>
                </c:pt>
                <c:pt idx="456">
                  <c:v>32.231393105277874</c:v>
                </c:pt>
                <c:pt idx="457">
                  <c:v>32.231410065926426</c:v>
                </c:pt>
                <c:pt idx="458">
                  <c:v>32.231426660146361</c:v>
                </c:pt>
                <c:pt idx="459">
                  <c:v>32.23144289585413</c:v>
                </c:pt>
                <c:pt idx="460">
                  <c:v>32.231458780795201</c:v>
                </c:pt>
                <c:pt idx="461">
                  <c:v>32.231474322547655</c:v>
                </c:pt>
                <c:pt idx="462">
                  <c:v>32.231489528525898</c:v>
                </c:pt>
                <c:pt idx="463">
                  <c:v>32.231504405984111</c:v>
                </c:pt>
                <c:pt idx="464">
                  <c:v>32.231518962019798</c:v>
                </c:pt>
                <c:pt idx="465">
                  <c:v>32.231533203577101</c:v>
                </c:pt>
                <c:pt idx="466">
                  <c:v>32.231547137450185</c:v>
                </c:pt>
                <c:pt idx="467">
                  <c:v>32.231560770286357</c:v>
                </c:pt>
                <c:pt idx="468">
                  <c:v>32.231574108589399</c:v>
                </c:pt>
                <c:pt idx="469">
                  <c:v>32.231587158722533</c:v>
                </c:pt>
                <c:pt idx="470">
                  <c:v>32.2315999269115</c:v>
                </c:pt>
                <c:pt idx="471">
                  <c:v>32.231612419247604</c:v>
                </c:pt>
                <c:pt idx="472">
                  <c:v>32.231624641690487</c:v>
                </c:pt>
                <c:pt idx="473">
                  <c:v>32.231636600071056</c:v>
                </c:pt>
                <c:pt idx="474">
                  <c:v>32.231648300094264</c:v>
                </c:pt>
                <c:pt idx="475">
                  <c:v>32.23165974734178</c:v>
                </c:pt>
                <c:pt idx="476">
                  <c:v>32.231670947274715</c:v>
                </c:pt>
                <c:pt idx="477">
                  <c:v>32.231681905236222</c:v>
                </c:pt>
                <c:pt idx="478">
                  <c:v>32.231692626453935</c:v>
                </c:pt>
                <c:pt idx="479">
                  <c:v>32.231703116042624</c:v>
                </c:pt>
                <c:pt idx="480">
                  <c:v>32.231713379006536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CA-4B70-82F5-6A0AC002D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955024"/>
        <c:axId val="434939632"/>
      </c:lineChart>
      <c:catAx>
        <c:axId val="43495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Time [s]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939632"/>
        <c:crosses val="autoZero"/>
        <c:auto val="1"/>
        <c:lblAlgn val="ctr"/>
        <c:lblOffset val="100"/>
        <c:noMultiLvlLbl val="0"/>
      </c:catAx>
      <c:valAx>
        <c:axId val="43493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Temperature [℃]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95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 Inner and outer surface temperature of top plate </a:t>
            </a:r>
            <a:r>
              <a:rPr lang="en-US" altLang="zh-CN" sz="1400" b="0" i="0" u="none" strike="noStrike" baseline="0">
                <a:effectLst/>
              </a:rPr>
              <a:t>VS. Time </a:t>
            </a:r>
            <a:r>
              <a:rPr lang="en-US" altLang="zh-CN" sz="1400" b="0" i="0" baseline="0">
                <a:effectLst/>
              </a:rPr>
              <a:t>  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'40W'!$V$7:$V$9</c:f>
              <c:strCache>
                <c:ptCount val="3"/>
                <c:pt idx="0">
                  <c:v>Top plate outside surface temperature</c:v>
                </c:pt>
                <c:pt idx="1">
                  <c:v>T</c:v>
                </c:pt>
                <c:pt idx="2">
                  <c:v>[℃]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'40W'!$U$10:$U$490</c:f>
              <c:numCache>
                <c:formatCode>0.0_ </c:formatCode>
                <c:ptCount val="481"/>
                <c:pt idx="0" formatCode="General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</c:numCache>
            </c:numRef>
          </c:cat>
          <c:val>
            <c:numRef>
              <c:f>'40W'!$V$10:$V$490</c:f>
              <c:numCache>
                <c:formatCode>0.000_ </c:formatCode>
                <c:ptCount val="481"/>
                <c:pt idx="0">
                  <c:v>18</c:v>
                </c:pt>
                <c:pt idx="1">
                  <c:v>18.201221813439844</c:v>
                </c:pt>
                <c:pt idx="2">
                  <c:v>18.399870357527231</c:v>
                </c:pt>
                <c:pt idx="3">
                  <c:v>18.59571215622632</c:v>
                </c:pt>
                <c:pt idx="4">
                  <c:v>18.788653720451343</c:v>
                </c:pt>
                <c:pt idx="5">
                  <c:v>18.978642887257216</c:v>
                </c:pt>
                <c:pt idx="6">
                  <c:v>19.165649903500128</c:v>
                </c:pt>
                <c:pt idx="7">
                  <c:v>19.349659515420008</c:v>
                </c:pt>
                <c:pt idx="8">
                  <c:v>19.530666760544989</c:v>
                </c:pt>
                <c:pt idx="9">
                  <c:v>19.708674407879677</c:v>
                </c:pt>
                <c:pt idx="10">
                  <c:v>19.883691258840813</c:v>
                </c:pt>
                <c:pt idx="11">
                  <c:v>20.05573094782843</c:v>
                </c:pt>
                <c:pt idx="12">
                  <c:v>20.224811055753662</c:v>
                </c:pt>
                <c:pt idx="13">
                  <c:v>20.39095243124396</c:v>
                </c:pt>
                <c:pt idx="14">
                  <c:v>20.55417865607285</c:v>
                </c:pt>
                <c:pt idx="15">
                  <c:v>20.714515614504247</c:v>
                </c:pt>
                <c:pt idx="16">
                  <c:v>20.871991139823237</c:v>
                </c:pt>
                <c:pt idx="17">
                  <c:v>21.026634719688861</c:v>
                </c:pt>
                <c:pt idx="18">
                  <c:v>21.178477247305306</c:v>
                </c:pt>
                <c:pt idx="19">
                  <c:v>21.327550808962929</c:v>
                </c:pt>
                <c:pt idx="20">
                  <c:v>21.473888500927941</c:v>
                </c:pt>
                <c:pt idx="21">
                  <c:v>21.61752427035956</c:v>
                </c:pt>
                <c:pt idx="22">
                  <c:v>21.758492776150966</c:v>
                </c:pt>
                <c:pt idx="23">
                  <c:v>21.896829266479635</c:v>
                </c:pt>
                <c:pt idx="24">
                  <c:v>22.032569470513803</c:v>
                </c:pt>
                <c:pt idx="25">
                  <c:v>22.165749502221161</c:v>
                </c:pt>
                <c:pt idx="26">
                  <c:v>22.296405774608523</c:v>
                </c:pt>
                <c:pt idx="27">
                  <c:v>22.424574923018163</c:v>
                </c:pt>
                <c:pt idx="28">
                  <c:v>22.55029373633996</c:v>
                </c:pt>
                <c:pt idx="29">
                  <c:v>22.67359909518369</c:v>
                </c:pt>
                <c:pt idx="30">
                  <c:v>22.794527916204554</c:v>
                </c:pt>
                <c:pt idx="31">
                  <c:v>22.913117101895381</c:v>
                </c:pt>
                <c:pt idx="32">
                  <c:v>23.029403495257302</c:v>
                </c:pt>
                <c:pt idx="33">
                  <c:v>23.14342383884166</c:v>
                </c:pt>
                <c:pt idx="34">
                  <c:v>23.255214737723126</c:v>
                </c:pt>
                <c:pt idx="35">
                  <c:v>23.364812626020104</c:v>
                </c:pt>
                <c:pt idx="36">
                  <c:v>23.472253736625756</c:v>
                </c:pt>
                <c:pt idx="37">
                  <c:v>23.57757407385294</c:v>
                </c:pt>
                <c:pt idx="38">
                  <c:v>23.680809388730399</c:v>
                </c:pt>
                <c:pt idx="39">
                  <c:v>23.781995156716651</c:v>
                </c:pt>
                <c:pt idx="40">
                  <c:v>23.881166557623136</c:v>
                </c:pt>
                <c:pt idx="41">
                  <c:v>23.978358457559867</c:v>
                </c:pt>
                <c:pt idx="42">
                  <c:v>24.07360539273569</c:v>
                </c:pt>
                <c:pt idx="43">
                  <c:v>24.166941554961706</c:v>
                </c:pt>
                <c:pt idx="44">
                  <c:v>24.258400778720883</c:v>
                </c:pt>
                <c:pt idx="45">
                  <c:v>24.34801652967953</c:v>
                </c:pt>
                <c:pt idx="46">
                  <c:v>24.435821894527621</c:v>
                </c:pt>
                <c:pt idx="47">
                  <c:v>24.521849572044836</c:v>
                </c:pt>
                <c:pt idx="48">
                  <c:v>24.606131865298142</c:v>
                </c:pt>
                <c:pt idx="49">
                  <c:v>24.688700674884572</c:v>
                </c:pt>
                <c:pt idx="50">
                  <c:v>24.769587493140026</c:v>
                </c:pt>
                <c:pt idx="51">
                  <c:v>24.848823399241272</c:v>
                </c:pt>
                <c:pt idx="52">
                  <c:v>24.926439055134075</c:v>
                </c:pt>
                <c:pt idx="53">
                  <c:v>25.002464702225573</c:v>
                </c:pt>
                <c:pt idx="54">
                  <c:v>25.076930158783753</c:v>
                </c:pt>
                <c:pt idx="55">
                  <c:v>25.149864817991116</c:v>
                </c:pt>
                <c:pt idx="56">
                  <c:v>25.221297646603585</c:v>
                </c:pt>
                <c:pt idx="57">
                  <c:v>25.291257184169172</c:v>
                </c:pt>
                <c:pt idx="58">
                  <c:v>25.359771542764257</c:v>
                </c:pt>
                <c:pt idx="59">
                  <c:v>25.42686840720825</c:v>
                </c:pt>
                <c:pt idx="60">
                  <c:v>25.49257503572019</c:v>
                </c:pt>
                <c:pt idx="61">
                  <c:v>25.55691826098332</c:v>
                </c:pt>
                <c:pt idx="62">
                  <c:v>25.619924491585987</c:v>
                </c:pt>
                <c:pt idx="63">
                  <c:v>25.681619713809408</c:v>
                </c:pt>
                <c:pt idx="64">
                  <c:v>25.742029493734755</c:v>
                </c:pt>
                <c:pt idx="65">
                  <c:v>25.801178979643886</c:v>
                </c:pt>
                <c:pt idx="66">
                  <c:v>25.859092904689728</c:v>
                </c:pt>
                <c:pt idx="67">
                  <c:v>25.915795589813911</c:v>
                </c:pt>
                <c:pt idx="68">
                  <c:v>25.971310946890664</c:v>
                </c:pt>
                <c:pt idx="69">
                  <c:v>26.025662482077454</c:v>
                </c:pt>
                <c:pt idx="70">
                  <c:v>26.078873299353958</c:v>
                </c:pt>
                <c:pt idx="71">
                  <c:v>26.130966104232296</c:v>
                </c:pt>
                <c:pt idx="72">
                  <c:v>26.181963207622477</c:v>
                </c:pt>
                <c:pt idx="73">
                  <c:v>26.231886529838004</c:v>
                </c:pt>
                <c:pt idx="74">
                  <c:v>26.280757604727661</c:v>
                </c:pt>
                <c:pt idx="75">
                  <c:v>26.328597583920303</c:v>
                </c:pt>
                <c:pt idx="76">
                  <c:v>26.375427241170346</c:v>
                </c:pt>
                <c:pt idx="77">
                  <c:v>26.421266976792463</c:v>
                </c:pt>
                <c:pt idx="78">
                  <c:v>26.466136822174718</c:v>
                </c:pt>
                <c:pt idx="79">
                  <c:v>26.510056444360046</c:v>
                </c:pt>
                <c:pt idx="80">
                  <c:v>26.553045150686678</c:v>
                </c:pt>
                <c:pt idx="81">
                  <c:v>26.595121893478687</c:v>
                </c:pt>
                <c:pt idx="82">
                  <c:v>26.63630527477844</c:v>
                </c:pt>
                <c:pt idx="83">
                  <c:v>26.676613551113221</c:v>
                </c:pt>
                <c:pt idx="84">
                  <c:v>26.716064638288891</c:v>
                </c:pt>
                <c:pt idx="85">
                  <c:v>26.754676116203839</c:v>
                </c:pt>
                <c:pt idx="86">
                  <c:v>26.792465233676968</c:v>
                </c:pt>
                <c:pt idx="87">
                  <c:v>26.829448913283905</c:v>
                </c:pt>
                <c:pt idx="88">
                  <c:v>26.865643756195968</c:v>
                </c:pt>
                <c:pt idx="89">
                  <c:v>26.90106604701684</c:v>
                </c:pt>
                <c:pt idx="90">
                  <c:v>26.935731758612231</c:v>
                </c:pt>
                <c:pt idx="91">
                  <c:v>26.969656556928172</c:v>
                </c:pt>
                <c:pt idx="92">
                  <c:v>27.002855805793839</c:v>
                </c:pt>
                <c:pt idx="93">
                  <c:v>27.035344571705174</c:v>
                </c:pt>
                <c:pt idx="94">
                  <c:v>27.067137628585776</c:v>
                </c:pt>
                <c:pt idx="95">
                  <c:v>27.098249462521867</c:v>
                </c:pt>
                <c:pt idx="96">
                  <c:v>27.128694276468305</c:v>
                </c:pt>
                <c:pt idx="97">
                  <c:v>27.158485994922934</c:v>
                </c:pt>
                <c:pt idx="98">
                  <c:v>27.187638268566705</c:v>
                </c:pt>
                <c:pt idx="99">
                  <c:v>27.21616447886726</c:v>
                </c:pt>
                <c:pt idx="100">
                  <c:v>27.244077742643835</c:v>
                </c:pt>
                <c:pt idx="101">
                  <c:v>27.271390916591535</c:v>
                </c:pt>
                <c:pt idx="102">
                  <c:v>27.298116601763198</c:v>
                </c:pt>
                <c:pt idx="103">
                  <c:v>27.324267148007234</c:v>
                </c:pt>
                <c:pt idx="104">
                  <c:v>27.349854658359973</c:v>
                </c:pt>
                <c:pt idx="105">
                  <c:v>27.374890993391208</c:v>
                </c:pt>
                <c:pt idx="106">
                  <c:v>27.399387775501737</c:v>
                </c:pt>
                <c:pt idx="107">
                  <c:v>27.423356393171836</c:v>
                </c:pt>
                <c:pt idx="108">
                  <c:v>27.446808005159767</c:v>
                </c:pt>
                <c:pt idx="109">
                  <c:v>27.469753544649421</c:v>
                </c:pt>
                <c:pt idx="110">
                  <c:v>27.492203723346456</c:v>
                </c:pt>
                <c:pt idx="111">
                  <c:v>27.514169035522229</c:v>
                </c:pt>
                <c:pt idx="112">
                  <c:v>27.535659762005061</c:v>
                </c:pt>
                <c:pt idx="113">
                  <c:v>27.556685974118331</c:v>
                </c:pt>
                <c:pt idx="114">
                  <c:v>27.577257537565092</c:v>
                </c:pt>
                <c:pt idx="115">
                  <c:v>27.597384116258883</c:v>
                </c:pt>
                <c:pt idx="116">
                  <c:v>27.617075176100542</c:v>
                </c:pt>
                <c:pt idx="117">
                  <c:v>27.636339988700868</c:v>
                </c:pt>
                <c:pt idx="118">
                  <c:v>27.655187635049067</c:v>
                </c:pt>
                <c:pt idx="119">
                  <c:v>27.673627009126932</c:v>
                </c:pt>
                <c:pt idx="120">
                  <c:v>27.691666821468797</c:v>
                </c:pt>
                <c:pt idx="121">
                  <c:v>27.70931560266736</c:v>
                </c:pt>
                <c:pt idx="122">
                  <c:v>27.726581706825478</c:v>
                </c:pt>
                <c:pt idx="123">
                  <c:v>27.743473314954141</c:v>
                </c:pt>
                <c:pt idx="124">
                  <c:v>27.759998438316806</c:v>
                </c:pt>
                <c:pt idx="125">
                  <c:v>27.776164921720358</c:v>
                </c:pt>
                <c:pt idx="126">
                  <c:v>27.791980446753005</c:v>
                </c:pt>
                <c:pt idx="127">
                  <c:v>27.807452534969389</c:v>
                </c:pt>
                <c:pt idx="128">
                  <c:v>27.822588551023312</c:v>
                </c:pt>
                <c:pt idx="129">
                  <c:v>27.837395705748399</c:v>
                </c:pt>
                <c:pt idx="130">
                  <c:v>27.851881059187171</c:v>
                </c:pt>
                <c:pt idx="131">
                  <c:v>27.866051523568895</c:v>
                </c:pt>
                <c:pt idx="132">
                  <c:v>27.879913866236709</c:v>
                </c:pt>
                <c:pt idx="133">
                  <c:v>27.893474712524458</c:v>
                </c:pt>
                <c:pt idx="134">
                  <c:v>27.906740548583759</c:v>
                </c:pt>
                <c:pt idx="135">
                  <c:v>27.919717724161764</c:v>
                </c:pt>
                <c:pt idx="136">
                  <c:v>27.932412455330191</c:v>
                </c:pt>
                <c:pt idx="137">
                  <c:v>27.944830827166115</c:v>
                </c:pt>
                <c:pt idx="138">
                  <c:v>27.956978796385073</c:v>
                </c:pt>
                <c:pt idx="139">
                  <c:v>27.968862193927052</c:v>
                </c:pt>
                <c:pt idx="140">
                  <c:v>27.980486727495919</c:v>
                </c:pt>
                <c:pt idx="141">
                  <c:v>27.991857984052853</c:v>
                </c:pt>
                <c:pt idx="142">
                  <c:v>28.002981432264395</c:v>
                </c:pt>
                <c:pt idx="143">
                  <c:v>28.013862424905653</c:v>
                </c:pt>
                <c:pt idx="144">
                  <c:v>28.024506201219303</c:v>
                </c:pt>
                <c:pt idx="145">
                  <c:v>28.03491788923095</c:v>
                </c:pt>
                <c:pt idx="146">
                  <c:v>28.045102508021458</c:v>
                </c:pt>
                <c:pt idx="147">
                  <c:v>28.055064969956852</c:v>
                </c:pt>
                <c:pt idx="148">
                  <c:v>28.064810082876416</c:v>
                </c:pt>
                <c:pt idx="149">
                  <c:v>28.074342552239543</c:v>
                </c:pt>
                <c:pt idx="150">
                  <c:v>28.083666983231982</c:v>
                </c:pt>
                <c:pt idx="151">
                  <c:v>28.092787882832102</c:v>
                </c:pt>
                <c:pt idx="152">
                  <c:v>28.10170966183771</c:v>
                </c:pt>
                <c:pt idx="153">
                  <c:v>28.110436636854107</c:v>
                </c:pt>
                <c:pt idx="154">
                  <c:v>28.118973032243932</c:v>
                </c:pt>
                <c:pt idx="155">
                  <c:v>28.127322982039409</c:v>
                </c:pt>
                <c:pt idx="156">
                  <c:v>28.135490531817588</c:v>
                </c:pt>
                <c:pt idx="157">
                  <c:v>28.143479640539187</c:v>
                </c:pt>
                <c:pt idx="158">
                  <c:v>28.15129418235162</c:v>
                </c:pt>
                <c:pt idx="159">
                  <c:v>28.158937948356776</c:v>
                </c:pt>
                <c:pt idx="160">
                  <c:v>28.16641464834418</c:v>
                </c:pt>
                <c:pt idx="161">
                  <c:v>28.173727912490044</c:v>
                </c:pt>
                <c:pt idx="162">
                  <c:v>28.180881293022864</c:v>
                </c:pt>
                <c:pt idx="163">
                  <c:v>28.18787826585605</c:v>
                </c:pt>
                <c:pt idx="164">
                  <c:v>28.194722232188219</c:v>
                </c:pt>
                <c:pt idx="165">
                  <c:v>28.201416520071668</c:v>
                </c:pt>
                <c:pt idx="166">
                  <c:v>28.20796438594958</c:v>
                </c:pt>
                <c:pt idx="167">
                  <c:v>28.21436901616255</c:v>
                </c:pt>
                <c:pt idx="168">
                  <c:v>28.220633528424923</c:v>
                </c:pt>
                <c:pt idx="169">
                  <c:v>28.226760973271489</c:v>
                </c:pt>
                <c:pt idx="170">
                  <c:v>28.232754335475104</c:v>
                </c:pt>
                <c:pt idx="171">
                  <c:v>28.2386165354357</c:v>
                </c:pt>
                <c:pt idx="172">
                  <c:v>28.244350430541235</c:v>
                </c:pt>
                <c:pt idx="173">
                  <c:v>28.249958816501096</c:v>
                </c:pt>
                <c:pt idx="174">
                  <c:v>28.255444428652432</c:v>
                </c:pt>
                <c:pt idx="175">
                  <c:v>28.260809943239945</c:v>
                </c:pt>
                <c:pt idx="176">
                  <c:v>28.2660579786696</c:v>
                </c:pt>
                <c:pt idx="177">
                  <c:v>28.27119109673675</c:v>
                </c:pt>
                <c:pt idx="178">
                  <c:v>28.27621180382916</c:v>
                </c:pt>
                <c:pt idx="179">
                  <c:v>28.281122552105387</c:v>
                </c:pt>
                <c:pt idx="180">
                  <c:v>28.285925740648981</c:v>
                </c:pt>
                <c:pt idx="181">
                  <c:v>28.290623716598972</c:v>
                </c:pt>
                <c:pt idx="182">
                  <c:v>28.295218776257084</c:v>
                </c:pt>
                <c:pt idx="183">
                  <c:v>28.299713166172111</c:v>
                </c:pt>
                <c:pt idx="184">
                  <c:v>28.304109084201919</c:v>
                </c:pt>
                <c:pt idx="185">
                  <c:v>28.308408680553473</c:v>
                </c:pt>
                <c:pt idx="186">
                  <c:v>28.31261405880133</c:v>
                </c:pt>
                <c:pt idx="187">
                  <c:v>28.316727276884993</c:v>
                </c:pt>
                <c:pt idx="188">
                  <c:v>28.320750348085571</c:v>
                </c:pt>
                <c:pt idx="189">
                  <c:v>28.324685241982117</c:v>
                </c:pt>
                <c:pt idx="190">
                  <c:v>28.328533885388037</c:v>
                </c:pt>
                <c:pt idx="191">
                  <c:v>28.332298163268</c:v>
                </c:pt>
                <c:pt idx="192">
                  <c:v>28.33597991963568</c:v>
                </c:pt>
                <c:pt idx="193">
                  <c:v>28.339580958432741</c:v>
                </c:pt>
                <c:pt idx="194">
                  <c:v>28.343103044389423</c:v>
                </c:pt>
                <c:pt idx="195">
                  <c:v>28.346547903867101</c:v>
                </c:pt>
                <c:pt idx="196">
                  <c:v>28.349917225683161</c:v>
                </c:pt>
                <c:pt idx="197">
                  <c:v>28.353212661918555</c:v>
                </c:pt>
                <c:pt idx="198">
                  <c:v>28.356435828708392</c:v>
                </c:pt>
                <c:pt idx="199">
                  <c:v>28.359588307015866</c:v>
                </c:pt>
                <c:pt idx="200">
                  <c:v>28.362671643389902</c:v>
                </c:pt>
                <c:pt idx="201">
                  <c:v>28.365687350706814</c:v>
                </c:pt>
                <c:pt idx="202">
                  <c:v>28.368636908896303</c:v>
                </c:pt>
                <c:pt idx="203">
                  <c:v>28.371521765652133</c:v>
                </c:pt>
                <c:pt idx="204">
                  <c:v>28.374343337127758</c:v>
                </c:pt>
                <c:pt idx="205">
                  <c:v>28.37710300861724</c:v>
                </c:pt>
                <c:pt idx="206">
                  <c:v>28.379802135221727</c:v>
                </c:pt>
                <c:pt idx="207">
                  <c:v>28.382442042501808</c:v>
                </c:pt>
                <c:pt idx="208">
                  <c:v>28.385024027116032</c:v>
                </c:pt>
                <c:pt idx="209">
                  <c:v>28.387549357445835</c:v>
                </c:pt>
                <c:pt idx="210">
                  <c:v>28.390019274207226</c:v>
                </c:pt>
                <c:pt idx="211">
                  <c:v>28.39243499104942</c:v>
                </c:pt>
                <c:pt idx="212">
                  <c:v>28.394797695140749</c:v>
                </c:pt>
                <c:pt idx="213">
                  <c:v>28.397108547742096</c:v>
                </c:pt>
                <c:pt idx="214">
                  <c:v>28.399368684768081</c:v>
                </c:pt>
                <c:pt idx="215">
                  <c:v>28.401579217336288</c:v>
                </c:pt>
                <c:pt idx="216">
                  <c:v>28.403741232304768</c:v>
                </c:pt>
                <c:pt idx="217">
                  <c:v>28.40585579279805</c:v>
                </c:pt>
                <c:pt idx="218">
                  <c:v>28.407923938721918</c:v>
                </c:pt>
                <c:pt idx="219">
                  <c:v>28.409946687267162</c:v>
                </c:pt>
                <c:pt idx="220">
                  <c:v>28.41192503340255</c:v>
                </c:pt>
                <c:pt idx="221">
                  <c:v>28.413859950357249</c:v>
                </c:pt>
                <c:pt idx="222">
                  <c:v>28.415752390092905</c:v>
                </c:pt>
                <c:pt idx="223">
                  <c:v>28.41760328376559</c:v>
                </c:pt>
                <c:pt idx="224">
                  <c:v>28.419413542177846</c:v>
                </c:pt>
                <c:pt idx="225">
                  <c:v>28.421184056221023</c:v>
                </c:pt>
                <c:pt idx="226">
                  <c:v>28.42291569730811</c:v>
                </c:pt>
                <c:pt idx="227">
                  <c:v>28.424609317797277</c:v>
                </c:pt>
                <c:pt idx="228">
                  <c:v>28.426265751406298</c:v>
                </c:pt>
                <c:pt idx="229">
                  <c:v>28.427885813618058</c:v>
                </c:pt>
                <c:pt idx="230">
                  <c:v>28.429470302077341</c:v>
                </c:pt>
                <c:pt idx="231">
                  <c:v>28.431019996979071</c:v>
                </c:pt>
                <c:pt idx="232">
                  <c:v>28.432535661448181</c:v>
                </c:pt>
                <c:pt idx="233">
                  <c:v>28.434018041911301</c:v>
                </c:pt>
                <c:pt idx="234">
                  <c:v>28.435467868460428</c:v>
                </c:pt>
                <c:pt idx="235">
                  <c:v>28.436885855208761</c:v>
                </c:pt>
                <c:pt idx="236">
                  <c:v>28.438272700638837</c:v>
                </c:pt>
                <c:pt idx="237">
                  <c:v>28.43962908794316</c:v>
                </c:pt>
                <c:pt idx="238">
                  <c:v>28.440955685357487</c:v>
                </c:pt>
                <c:pt idx="239">
                  <c:v>28.442253146486877</c:v>
                </c:pt>
                <c:pt idx="240">
                  <c:v>28.44352211062473</c:v>
                </c:pt>
                <c:pt idx="241">
                  <c:v>28.444763203064902</c:v>
                </c:pt>
                <c:pt idx="242">
                  <c:v>28.445977035407068</c:v>
                </c:pt>
                <c:pt idx="243">
                  <c:v>28.447164205855504</c:v>
                </c:pt>
                <c:pt idx="244">
                  <c:v>28.448325299511357</c:v>
                </c:pt>
                <c:pt idx="245">
                  <c:v>28.449460888658621</c:v>
                </c:pt>
                <c:pt idx="246">
                  <c:v>28.450571533043902</c:v>
                </c:pt>
                <c:pt idx="247">
                  <c:v>28.451657780150125</c:v>
                </c:pt>
                <c:pt idx="248">
                  <c:v>28.452720165464306</c:v>
                </c:pt>
                <c:pt idx="249">
                  <c:v>28.453759212739513</c:v>
                </c:pt>
                <c:pt idx="250">
                  <c:v>28.45477543425115</c:v>
                </c:pt>
                <c:pt idx="251">
                  <c:v>28.455769331047687</c:v>
                </c:pt>
                <c:pt idx="252">
                  <c:v>28.45674139319593</c:v>
                </c:pt>
                <c:pt idx="253">
                  <c:v>28.457692100020978</c:v>
                </c:pt>
                <c:pt idx="254">
                  <c:v>28.458621920340967</c:v>
                </c:pt>
                <c:pt idx="255">
                  <c:v>28.459531312696718</c:v>
                </c:pt>
                <c:pt idx="256">
                  <c:v>28.460420725576391</c:v>
                </c:pt>
                <c:pt idx="257">
                  <c:v>28.461290597635244</c:v>
                </c:pt>
                <c:pt idx="258">
                  <c:v>28.462141357910649</c:v>
                </c:pt>
                <c:pt idx="259">
                  <c:v>28.462973426032395</c:v>
                </c:pt>
                <c:pt idx="260">
                  <c:v>28.463787212428432</c:v>
                </c:pt>
                <c:pt idx="261">
                  <c:v>28.464583118526146</c:v>
                </c:pt>
                <c:pt idx="262">
                  <c:v>28.465361536949246</c:v>
                </c:pt>
                <c:pt idx="263">
                  <c:v>28.466122851710359</c:v>
                </c:pt>
                <c:pt idx="264">
                  <c:v>28.466867438399451</c:v>
                </c:pt>
                <c:pt idx="265">
                  <c:v>28.467595664368119</c:v>
                </c:pt>
                <c:pt idx="266">
                  <c:v>28.468307888909901</c:v>
                </c:pt>
                <c:pt idx="267">
                  <c:v>28.469004463436626</c:v>
                </c:pt>
                <c:pt idx="268">
                  <c:v>28.469685731650941</c:v>
                </c:pt>
                <c:pt idx="269">
                  <c:v>28.470352029715077</c:v>
                </c:pt>
                <c:pt idx="270">
                  <c:v>28.471003686415923</c:v>
                </c:pt>
                <c:pt idx="271">
                  <c:v>28.471641023326516</c:v>
                </c:pt>
                <c:pt idx="272">
                  <c:v>28.472264354964008</c:v>
                </c:pt>
                <c:pt idx="273">
                  <c:v>28.472873988944176</c:v>
                </c:pt>
                <c:pt idx="274">
                  <c:v>28.473470226132569</c:v>
                </c:pt>
                <c:pt idx="275">
                  <c:v>28.474053360792364</c:v>
                </c:pt>
                <c:pt idx="276">
                  <c:v>28.474623680728978</c:v>
                </c:pt>
                <c:pt idx="277">
                  <c:v>28.475181467431547</c:v>
                </c:pt>
                <c:pt idx="278">
                  <c:v>28.475726996211296</c:v>
                </c:pt>
                <c:pt idx="279">
                  <c:v>28.476260536336898</c:v>
                </c:pt>
                <c:pt idx="280">
                  <c:v>28.476782351166875</c:v>
                </c:pt>
                <c:pt idx="281">
                  <c:v>28.477292698279111</c:v>
                </c:pt>
                <c:pt idx="282">
                  <c:v>28.477791829597532</c:v>
                </c:pt>
                <c:pt idx="283">
                  <c:v>28.478279991516018</c:v>
                </c:pt>
                <c:pt idx="284">
                  <c:v>28.478757425019612</c:v>
                </c:pt>
                <c:pt idx="285">
                  <c:v>28.479224365803073</c:v>
                </c:pt>
                <c:pt idx="286">
                  <c:v>28.479681044386858</c:v>
                </c:pt>
                <c:pt idx="287">
                  <c:v>28.480127686230531</c:v>
                </c:pt>
                <c:pt idx="288">
                  <c:v>28.480564511843738</c:v>
                </c:pt>
                <c:pt idx="289">
                  <c:v>28.480991736894719</c:v>
                </c:pt>
                <c:pt idx="290">
                  <c:v>28.481409572316473</c:v>
                </c:pt>
                <c:pt idx="291">
                  <c:v>28.481818224410578</c:v>
                </c:pt>
                <c:pt idx="292">
                  <c:v>28.482217894948761</c:v>
                </c:pt>
                <c:pt idx="293">
                  <c:v>28.482608781272241</c:v>
                </c:pt>
                <c:pt idx="294">
                  <c:v>28.482991076388888</c:v>
                </c:pt>
                <c:pt idx="295">
                  <c:v>28.483364969068269</c:v>
                </c:pt>
                <c:pt idx="296">
                  <c:v>28.483730643934607</c:v>
                </c:pt>
                <c:pt idx="297">
                  <c:v>28.48408828155771</c:v>
                </c:pt>
                <c:pt idx="298">
                  <c:v>28.484438058541915</c:v>
                </c:pt>
                <c:pt idx="299">
                  <c:v>28.484780147613058</c:v>
                </c:pt>
                <c:pt idx="300">
                  <c:v>28.485114717703588</c:v>
                </c:pt>
                <c:pt idx="301">
                  <c:v>28.485441934035769</c:v>
                </c:pt>
                <c:pt idx="302">
                  <c:v>28.485761958203092</c:v>
                </c:pt>
                <c:pt idx="303">
                  <c:v>28.486074948249893</c:v>
                </c:pt>
                <c:pt idx="304">
                  <c:v>28.486381058749227</c:v>
                </c:pt>
                <c:pt idx="305">
                  <c:v>28.486680440879041</c:v>
                </c:pt>
                <c:pt idx="306">
                  <c:v>28.486973242496678</c:v>
                </c:pt>
                <c:pt idx="307">
                  <c:v>28.487259608211737</c:v>
                </c:pt>
                <c:pt idx="308">
                  <c:v>28.48753967945736</c:v>
                </c:pt>
                <c:pt idx="309">
                  <c:v>28.487813594559938</c:v>
                </c:pt>
                <c:pt idx="310">
                  <c:v>28.4880814888073</c:v>
                </c:pt>
                <c:pt idx="311">
                  <c:v>28.488343494515398</c:v>
                </c:pt>
                <c:pt idx="312">
                  <c:v>28.488599741093545</c:v>
                </c:pt>
                <c:pt idx="313">
                  <c:v>28.488850355108209</c:v>
                </c:pt>
                <c:pt idx="314">
                  <c:v>28.489095460345418</c:v>
                </c:pt>
                <c:pt idx="315">
                  <c:v>28.489335177871798</c:v>
                </c:pt>
                <c:pt idx="316">
                  <c:v>28.489569626094266</c:v>
                </c:pt>
                <c:pt idx="317">
                  <c:v>28.489798920818416</c:v>
                </c:pt>
                <c:pt idx="318">
                  <c:v>28.490023175305637</c:v>
                </c:pt>
                <c:pt idx="319">
                  <c:v>28.490242500328964</c:v>
                </c:pt>
                <c:pt idx="320">
                  <c:v>28.4904570042277</c:v>
                </c:pt>
                <c:pt idx="321">
                  <c:v>28.490666792960869</c:v>
                </c:pt>
                <c:pt idx="322">
                  <c:v>28.490871970159468</c:v>
                </c:pt>
                <c:pt idx="323">
                  <c:v>28.491072637177581</c:v>
                </c:pt>
                <c:pt idx="324">
                  <c:v>28.491268893142383</c:v>
                </c:pt>
                <c:pt idx="325">
                  <c:v>28.491460835003029</c:v>
                </c:pt>
                <c:pt idx="326">
                  <c:v>28.491648557578486</c:v>
                </c:pt>
                <c:pt idx="327">
                  <c:v>28.491832153604317</c:v>
                </c:pt>
                <c:pt idx="328">
                  <c:v>28.492011713778421</c:v>
                </c:pt>
                <c:pt idx="329">
                  <c:v>28.492187326805787</c:v>
                </c:pt>
                <c:pt idx="330">
                  <c:v>28.492359079442263</c:v>
                </c:pt>
                <c:pt idx="331">
                  <c:v>28.492527056537352</c:v>
                </c:pt>
                <c:pt idx="332">
                  <c:v>28.492691341076092</c:v>
                </c:pt>
                <c:pt idx="333">
                  <c:v>28.492852014220002</c:v>
                </c:pt>
                <c:pt idx="334">
                  <c:v>28.493009155347124</c:v>
                </c:pt>
                <c:pt idx="335">
                  <c:v>28.493162842091198</c:v>
                </c:pt>
                <c:pt idx="336">
                  <c:v>28.493313150379983</c:v>
                </c:pt>
                <c:pt idx="337">
                  <c:v>28.493460154472718</c:v>
                </c:pt>
                <c:pt idx="338">
                  <c:v>28.493603926996773</c:v>
                </c:pt>
                <c:pt idx="339">
                  <c:v>28.493744538983496</c:v>
                </c:pt>
                <c:pt idx="340">
                  <c:v>28.493882059903271</c:v>
                </c:pt>
                <c:pt idx="341">
                  <c:v>28.494016557699805</c:v>
                </c:pt>
                <c:pt idx="342">
                  <c:v>28.494148098823665</c:v>
                </c:pt>
                <c:pt idx="343">
                  <c:v>28.494276748265076</c:v>
                </c:pt>
                <c:pt idx="344">
                  <c:v>28.494402569586008</c:v>
                </c:pt>
                <c:pt idx="345">
                  <c:v>28.494525624951542</c:v>
                </c:pt>
                <c:pt idx="346">
                  <c:v>28.494645975160569</c:v>
                </c:pt>
                <c:pt idx="347">
                  <c:v>28.494763679675788</c:v>
                </c:pt>
                <c:pt idx="348">
                  <c:v>28.494878796653076</c:v>
                </c:pt>
                <c:pt idx="349">
                  <c:v>28.494991382970191</c:v>
                </c:pt>
                <c:pt idx="350">
                  <c:v>28.49510149425485</c:v>
                </c:pt>
                <c:pt idx="351">
                  <c:v>28.495209184912198</c:v>
                </c:pt>
                <c:pt idx="352">
                  <c:v>28.495314508151665</c:v>
                </c:pt>
                <c:pt idx="353">
                  <c:v>28.495417516013237</c:v>
                </c:pt>
                <c:pt idx="354">
                  <c:v>28.495518259393151</c:v>
                </c:pt>
                <c:pt idx="355">
                  <c:v>28.495616788069025</c:v>
                </c:pt>
                <c:pt idx="356">
                  <c:v>28.495713150724438</c:v>
                </c:pt>
                <c:pt idx="357">
                  <c:v>28.49580739497296</c:v>
                </c:pt>
                <c:pt idx="358">
                  <c:v>28.49589956738167</c:v>
                </c:pt>
                <c:pt idx="359">
                  <c:v>28.495989713494151</c:v>
                </c:pt>
                <c:pt idx="360">
                  <c:v>28.496077877852972</c:v>
                </c:pt>
                <c:pt idx="361">
                  <c:v>28.496164104021695</c:v>
                </c:pt>
                <c:pt idx="362">
                  <c:v>28.496248434606372</c:v>
                </c:pt>
                <c:pt idx="363">
                  <c:v>28.496330911276598</c:v>
                </c:pt>
                <c:pt idx="364">
                  <c:v>28.49641157478608</c:v>
                </c:pt>
                <c:pt idx="365">
                  <c:v>28.496490464992771</c:v>
                </c:pt>
                <c:pt idx="366">
                  <c:v>28.496567620878547</c:v>
                </c:pt>
                <c:pt idx="367">
                  <c:v>28.496643080568461</c:v>
                </c:pt>
                <c:pt idx="368">
                  <c:v>28.49671688134957</c:v>
                </c:pt>
                <c:pt idx="369">
                  <c:v>28.496789059689352</c:v>
                </c:pt>
                <c:pt idx="370">
                  <c:v>28.496859651253718</c:v>
                </c:pt>
                <c:pt idx="371">
                  <c:v>28.496928690924623</c:v>
                </c:pt>
                <c:pt idx="372">
                  <c:v>28.496996212817297</c:v>
                </c:pt>
                <c:pt idx="373">
                  <c:v>28.497062250297095</c:v>
                </c:pt>
                <c:pt idx="374">
                  <c:v>28.497126835995967</c:v>
                </c:pt>
                <c:pt idx="375">
                  <c:v>28.497190001828592</c:v>
                </c:pt>
                <c:pt idx="376">
                  <c:v>28.497251779008131</c:v>
                </c:pt>
                <c:pt idx="377">
                  <c:v>28.497312198061643</c:v>
                </c:pt>
                <c:pt idx="378">
                  <c:v>28.497371288845169</c:v>
                </c:pt>
                <c:pt idx="379">
                  <c:v>28.497429080558472</c:v>
                </c:pt>
                <c:pt idx="380">
                  <c:v>28.497485601759472</c:v>
                </c:pt>
                <c:pt idx="381">
                  <c:v>28.497540880378335</c:v>
                </c:pt>
                <c:pt idx="382">
                  <c:v>28.497594943731286</c:v>
                </c:pt>
                <c:pt idx="383">
                  <c:v>28.497647818534094</c:v>
                </c:pt>
                <c:pt idx="384">
                  <c:v>28.49769953091527</c:v>
                </c:pt>
                <c:pt idx="385">
                  <c:v>28.497750106428974</c:v>
                </c:pt>
                <c:pt idx="386">
                  <c:v>28.497799570067635</c:v>
                </c:pt>
                <c:pt idx="387">
                  <c:v>28.497847946274305</c:v>
                </c:pt>
                <c:pt idx="388">
                  <c:v>28.497895258954728</c:v>
                </c:pt>
                <c:pt idx="389">
                  <c:v>28.497941531489147</c:v>
                </c:pt>
                <c:pt idx="390">
                  <c:v>28.497986786743859</c:v>
                </c:pt>
                <c:pt idx="391">
                  <c:v>28.49803104708251</c:v>
                </c:pt>
                <c:pt idx="392">
                  <c:v>28.49807433437714</c:v>
                </c:pt>
                <c:pt idx="393">
                  <c:v>28.498116670018991</c:v>
                </c:pt>
                <c:pt idx="394">
                  <c:v>28.498158074929076</c:v>
                </c:pt>
                <c:pt idx="395">
                  <c:v>28.498198569568512</c:v>
                </c:pt>
                <c:pt idx="396">
                  <c:v>28.498238173948625</c:v>
                </c:pt>
                <c:pt idx="397">
                  <c:v>28.498276907640843</c:v>
                </c:pt>
                <c:pt idx="398">
                  <c:v>28.49831478978636</c:v>
                </c:pt>
                <c:pt idx="399">
                  <c:v>28.498351839105595</c:v>
                </c:pt>
                <c:pt idx="400">
                  <c:v>28.498388073907446</c:v>
                </c:pt>
                <c:pt idx="401">
                  <c:v>28.49842351209832</c:v>
                </c:pt>
                <c:pt idx="402">
                  <c:v>28.498458171191</c:v>
                </c:pt>
                <c:pt idx="403">
                  <c:v>28.498492068313276</c:v>
                </c:pt>
                <c:pt idx="404">
                  <c:v>28.498525220216425</c:v>
                </c:pt>
                <c:pt idx="405">
                  <c:v>28.49855764328348</c:v>
                </c:pt>
                <c:pt idx="406">
                  <c:v>28.498589353537319</c:v>
                </c:pt>
                <c:pt idx="407">
                  <c:v>28.498620366648591</c:v>
                </c:pt>
                <c:pt idx="408">
                  <c:v>28.498650697943457</c:v>
                </c:pt>
                <c:pt idx="409">
                  <c:v>28.49868036241115</c:v>
                </c:pt>
                <c:pt idx="410">
                  <c:v>28.498709374711403</c:v>
                </c:pt>
                <c:pt idx="411">
                  <c:v>28.498737749181668</c:v>
                </c:pt>
                <c:pt idx="412">
                  <c:v>28.498765499844218</c:v>
                </c:pt>
                <c:pt idx="413">
                  <c:v>28.498792640413068</c:v>
                </c:pt>
                <c:pt idx="414">
                  <c:v>28.49881918430075</c:v>
                </c:pt>
                <c:pt idx="415">
                  <c:v>28.498845144624944</c:v>
                </c:pt>
                <c:pt idx="416">
                  <c:v>28.498870534214955</c:v>
                </c:pt>
                <c:pt idx="417">
                  <c:v>28.498895365618054</c:v>
                </c:pt>
                <c:pt idx="418">
                  <c:v>28.49891965110568</c:v>
                </c:pt>
                <c:pt idx="419">
                  <c:v>28.498943402679501</c:v>
                </c:pt>
                <c:pt idx="420">
                  <c:v>28.498966632077341</c:v>
                </c:pt>
                <c:pt idx="421">
                  <c:v>28.498989350778984</c:v>
                </c:pt>
                <c:pt idx="422">
                  <c:v>28.499011570011849</c:v>
                </c:pt>
                <c:pt idx="423">
                  <c:v>28.49903330075653</c:v>
                </c:pt>
                <c:pt idx="424">
                  <c:v>28.499054553752224</c:v>
                </c:pt>
                <c:pt idx="425">
                  <c:v>28.499075339502046</c:v>
                </c:pt>
                <c:pt idx="426">
                  <c:v>28.499095668278205</c:v>
                </c:pt>
                <c:pt idx="427">
                  <c:v>28.49911555012709</c:v>
                </c:pt>
                <c:pt idx="428">
                  <c:v>28.499134994874233</c:v>
                </c:pt>
                <c:pt idx="429">
                  <c:v>28.499154012129154</c:v>
                </c:pt>
                <c:pt idx="430">
                  <c:v>28.499172611290124</c:v>
                </c:pt>
                <c:pt idx="431">
                  <c:v>28.499190801548803</c:v>
                </c:pt>
                <c:pt idx="432">
                  <c:v>28.499208591894774</c:v>
                </c:pt>
                <c:pt idx="433">
                  <c:v>28.499225991119999</c:v>
                </c:pt>
                <c:pt idx="434">
                  <c:v>28.499243007823154</c:v>
                </c:pt>
                <c:pt idx="435">
                  <c:v>28.49925965041388</c:v>
                </c:pt>
                <c:pt idx="436">
                  <c:v>28.49927592711694</c:v>
                </c:pt>
                <c:pt idx="437">
                  <c:v>28.499291845976284</c:v>
                </c:pt>
                <c:pt idx="438">
                  <c:v>28.499307414859018</c:v>
                </c:pt>
                <c:pt idx="439">
                  <c:v>28.499322641459298</c:v>
                </c:pt>
                <c:pt idx="440">
                  <c:v>28.499337533302128</c:v>
                </c:pt>
                <c:pt idx="441">
                  <c:v>28.499352097747085</c:v>
                </c:pt>
                <c:pt idx="442">
                  <c:v>28.499366341991944</c:v>
                </c:pt>
                <c:pt idx="443">
                  <c:v>28.499380273076248</c:v>
                </c:pt>
                <c:pt idx="444">
                  <c:v>28.499393897884776</c:v>
                </c:pt>
                <c:pt idx="445">
                  <c:v>28.49940722315095</c:v>
                </c:pt>
                <c:pt idx="446">
                  <c:v>28.499420255460166</c:v>
                </c:pt>
                <c:pt idx="447">
                  <c:v>28.499433001253038</c:v>
                </c:pt>
                <c:pt idx="448">
                  <c:v>28.499445466828593</c:v>
                </c:pt>
                <c:pt idx="449">
                  <c:v>28.499457658347371</c:v>
                </c:pt>
                <c:pt idx="450">
                  <c:v>28.499469581834479</c:v>
                </c:pt>
                <c:pt idx="451">
                  <c:v>28.499481243182565</c:v>
                </c:pt>
                <c:pt idx="452">
                  <c:v>28.499492648154728</c:v>
                </c:pt>
                <c:pt idx="453">
                  <c:v>28.499503802387373</c:v>
                </c:pt>
                <c:pt idx="454">
                  <c:v>28.49951471139299</c:v>
                </c:pt>
                <c:pt idx="455">
                  <c:v>28.499525380562876</c:v>
                </c:pt>
                <c:pt idx="456">
                  <c:v>28.4995358151698</c:v>
                </c:pt>
                <c:pt idx="457">
                  <c:v>28.499546020370619</c:v>
                </c:pt>
                <c:pt idx="458">
                  <c:v>28.499556001208816</c:v>
                </c:pt>
                <c:pt idx="459">
                  <c:v>28.499565762616992</c:v>
                </c:pt>
                <c:pt idx="460">
                  <c:v>28.499575309419313</c:v>
                </c:pt>
                <c:pt idx="461">
                  <c:v>28.499584646333879</c:v>
                </c:pt>
                <c:pt idx="462">
                  <c:v>28.499593777975072</c:v>
                </c:pt>
                <c:pt idx="463">
                  <c:v>28.499602708855821</c:v>
                </c:pt>
                <c:pt idx="464">
                  <c:v>28.499611443389846</c:v>
                </c:pt>
                <c:pt idx="465">
                  <c:v>28.499619985893826</c:v>
                </c:pt>
                <c:pt idx="466">
                  <c:v>28.499628340589545</c:v>
                </c:pt>
                <c:pt idx="467">
                  <c:v>28.499636511605974</c:v>
                </c:pt>
                <c:pt idx="468">
                  <c:v>28.499644502981301</c:v>
                </c:pt>
                <c:pt idx="469">
                  <c:v>28.499652318664943</c:v>
                </c:pt>
                <c:pt idx="470">
                  <c:v>28.499659962519488</c:v>
                </c:pt>
                <c:pt idx="471">
                  <c:v>28.499667438322604</c:v>
                </c:pt>
                <c:pt idx="472">
                  <c:v>28.499674749768907</c:v>
                </c:pt>
                <c:pt idx="473">
                  <c:v>28.499681900471796</c:v>
                </c:pt>
                <c:pt idx="474">
                  <c:v>28.499688893965217</c:v>
                </c:pt>
                <c:pt idx="475">
                  <c:v>28.499695733705433</c:v>
                </c:pt>
                <c:pt idx="476">
                  <c:v>28.499702423072719</c:v>
                </c:pt>
                <c:pt idx="477">
                  <c:v>28.499708965373031</c:v>
                </c:pt>
                <c:pt idx="478">
                  <c:v>28.499715363839648</c:v>
                </c:pt>
                <c:pt idx="479">
                  <c:v>28.49972162163477</c:v>
                </c:pt>
                <c:pt idx="480">
                  <c:v>28.499727741851068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41-43DD-A5B1-2290DBA1D7D3}"/>
            </c:ext>
          </c:extLst>
        </c:ser>
        <c:ser>
          <c:idx val="1"/>
          <c:order val="1"/>
          <c:tx>
            <c:strRef>
              <c:f>'40W'!$AM$7:$AM$9</c:f>
              <c:strCache>
                <c:ptCount val="3"/>
                <c:pt idx="0">
                  <c:v>Inner Surface Temperature</c:v>
                </c:pt>
                <c:pt idx="1">
                  <c:v>Tis</c:v>
                </c:pt>
                <c:pt idx="2">
                  <c:v>[℃]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'40W'!$U$10:$U$490</c:f>
              <c:numCache>
                <c:formatCode>0.0_ </c:formatCode>
                <c:ptCount val="481"/>
                <c:pt idx="0" formatCode="General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</c:numCache>
            </c:numRef>
          </c:cat>
          <c:val>
            <c:numRef>
              <c:f>'40W'!$AM$10:$AM$490</c:f>
              <c:numCache>
                <c:formatCode>0.000_ </c:formatCode>
                <c:ptCount val="481"/>
                <c:pt idx="0">
                  <c:v>18</c:v>
                </c:pt>
                <c:pt idx="1">
                  <c:v>18.26908957959926</c:v>
                </c:pt>
                <c:pt idx="2">
                  <c:v>18.541763619501936</c:v>
                </c:pt>
                <c:pt idx="3">
                  <c:v>18.814096608252829</c:v>
                </c:pt>
                <c:pt idx="4">
                  <c:v>19.08490511534616</c:v>
                </c:pt>
                <c:pt idx="5">
                  <c:v>19.353545938600679</c:v>
                </c:pt>
                <c:pt idx="6">
                  <c:v>19.619606916095858</c:v>
                </c:pt>
                <c:pt idx="7">
                  <c:v>19.88280137019574</c:v>
                </c:pt>
                <c:pt idx="8">
                  <c:v>20.142920427385555</c:v>
                </c:pt>
                <c:pt idx="9">
                  <c:v>20.399807756987858</c:v>
                </c:pt>
                <c:pt idx="10">
                  <c:v>20.653344694641198</c:v>
                </c:pt>
                <c:pt idx="11">
                  <c:v>20.903440788909528</c:v>
                </c:pt>
                <c:pt idx="12">
                  <c:v>21.150027437496302</c:v>
                </c:pt>
                <c:pt idx="13">
                  <c:v>21.393053404651635</c:v>
                </c:pt>
                <c:pt idx="14">
                  <c:v>21.632481545945332</c:v>
                </c:pt>
                <c:pt idx="15">
                  <c:v>21.868286341883994</c:v>
                </c:pt>
                <c:pt idx="16">
                  <c:v>22.100451993062382</c:v>
                </c:pt>
                <c:pt idx="17">
                  <c:v>22.328970917095162</c:v>
                </c:pt>
                <c:pt idx="18">
                  <c:v>22.553842540564798</c:v>
                </c:pt>
                <c:pt idx="19">
                  <c:v>22.775072312517146</c:v>
                </c:pt>
                <c:pt idx="20">
                  <c:v>22.992670887646987</c:v>
                </c:pt>
                <c:pt idx="21">
                  <c:v>23.206653441742496</c:v>
                </c:pt>
                <c:pt idx="22">
                  <c:v>23.417039091830322</c:v>
                </c:pt>
                <c:pt idx="23">
                  <c:v>23.623850400370277</c:v>
                </c:pt>
                <c:pt idx="24">
                  <c:v>23.82711294777576</c:v>
                </c:pt>
                <c:pt idx="25">
                  <c:v>24.026854961115045</c:v>
                </c:pt>
                <c:pt idx="26">
                  <c:v>24.22310698948818</c:v>
                </c:pt>
                <c:pt idx="27">
                  <c:v>24.415901618551526</c:v>
                </c:pt>
                <c:pt idx="28">
                  <c:v>24.605273218161486</c:v>
                </c:pt>
                <c:pt idx="29">
                  <c:v>24.791257718260791</c:v>
                </c:pt>
                <c:pt idx="30">
                  <c:v>24.973892409024998</c:v>
                </c:pt>
                <c:pt idx="31">
                  <c:v>25.153215761989323</c:v>
                </c:pt>
                <c:pt idx="32">
                  <c:v>25.329267269431607</c:v>
                </c:pt>
                <c:pt idx="33">
                  <c:v>25.502087299732274</c:v>
                </c:pt>
                <c:pt idx="34">
                  <c:v>25.671716966790527</c:v>
                </c:pt>
                <c:pt idx="35">
                  <c:v>25.838198011867469</c:v>
                </c:pt>
                <c:pt idx="36">
                  <c:v>26.001572696465075</c:v>
                </c:pt>
                <c:pt idx="37">
                  <c:v>26.161883705047007</c:v>
                </c:pt>
                <c:pt idx="38">
                  <c:v>26.319174056569736</c:v>
                </c:pt>
                <c:pt idx="39">
                  <c:v>26.473487023929192</c:v>
                </c:pt>
                <c:pt idx="40">
                  <c:v>26.624866060542107</c:v>
                </c:pt>
                <c:pt idx="41">
                  <c:v>26.773354733378117</c:v>
                </c:pt>
                <c:pt idx="42">
                  <c:v>26.9189966618403</c:v>
                </c:pt>
                <c:pt idx="43">
                  <c:v>27.061835461962129</c:v>
                </c:pt>
                <c:pt idx="44">
                  <c:v>27.201914695448675</c:v>
                </c:pt>
                <c:pt idx="45">
                  <c:v>27.339277823141234</c:v>
                </c:pt>
                <c:pt idx="46">
                  <c:v>27.473968162530038</c:v>
                </c:pt>
                <c:pt idx="47">
                  <c:v>27.606028848977392</c:v>
                </c:pt>
                <c:pt idx="48">
                  <c:v>27.73550280034862</c:v>
                </c:pt>
                <c:pt idx="49">
                  <c:v>27.862432684776998</c:v>
                </c:pt>
                <c:pt idx="50">
                  <c:v>27.986860891315199</c:v>
                </c:pt>
                <c:pt idx="51">
                  <c:v>28.108829503248938</c:v>
                </c:pt>
                <c:pt idx="52">
                  <c:v>28.228380273868584</c:v>
                </c:pt>
                <c:pt idx="53">
                  <c:v>28.34555460451255</c:v>
                </c:pt>
                <c:pt idx="54">
                  <c:v>28.460393524712753</c:v>
                </c:pt>
                <c:pt idx="55">
                  <c:v>28.572937674286116</c:v>
                </c:pt>
                <c:pt idx="56">
                  <c:v>28.683227287229776</c:v>
                </c:pt>
                <c:pt idx="57">
                  <c:v>28.791302177288475</c:v>
                </c:pt>
                <c:pt idx="58">
                  <c:v>28.897201725073643</c:v>
                </c:pt>
                <c:pt idx="59">
                  <c:v>29.000964866622621</c:v>
                </c:pt>
                <c:pt idx="60">
                  <c:v>29.102630083295193</c:v>
                </c:pt>
                <c:pt idx="61">
                  <c:v>29.202235392912623</c:v>
                </c:pt>
                <c:pt idx="62">
                  <c:v>29.299818342050688</c:v>
                </c:pt>
                <c:pt idx="63">
                  <c:v>29.395415999405419</c:v>
                </c:pt>
                <c:pt idx="64">
                  <c:v>29.489064950155615</c:v>
                </c:pt>
                <c:pt idx="65">
                  <c:v>29.580801291251603</c:v>
                </c:pt>
                <c:pt idx="66">
                  <c:v>29.670660627564953</c:v>
                </c:pt>
                <c:pt idx="67">
                  <c:v>29.758678068837884</c:v>
                </c:pt>
                <c:pt idx="68">
                  <c:v>29.844888227375638</c:v>
                </c:pt>
                <c:pt idx="69">
                  <c:v>29.929325216428847</c:v>
                </c:pt>
                <c:pt idx="70">
                  <c:v>30.012022649216231</c:v>
                </c:pt>
                <c:pt idx="71">
                  <c:v>30.09301363854151</c:v>
                </c:pt>
                <c:pt idx="72">
                  <c:v>30.17233079696139</c:v>
                </c:pt>
                <c:pt idx="73">
                  <c:v>30.250006237464</c:v>
                </c:pt>
                <c:pt idx="74">
                  <c:v>30.326071574620141</c:v>
                </c:pt>
                <c:pt idx="75">
                  <c:v>30.400557926171963</c:v>
                </c:pt>
                <c:pt idx="76">
                  <c:v>30.473495915025921</c:v>
                </c:pt>
                <c:pt idx="77">
                  <c:v>30.544915671618817</c:v>
                </c:pt>
                <c:pt idx="78">
                  <c:v>30.614846836628086</c:v>
                </c:pt>
                <c:pt idx="79">
                  <c:v>30.683318563998903</c:v>
                </c:pt>
                <c:pt idx="80">
                  <c:v>30.750359524262514</c:v>
                </c:pt>
                <c:pt idx="81">
                  <c:v>30.815997908121943</c:v>
                </c:pt>
                <c:pt idx="82">
                  <c:v>30.880261430282541</c:v>
                </c:pt>
                <c:pt idx="83">
                  <c:v>30.943177333506167</c:v>
                </c:pt>
                <c:pt idx="84">
                  <c:v>31.004772392869459</c:v>
                </c:pt>
                <c:pt idx="85">
                  <c:v>31.06507292020736</c:v>
                </c:pt>
                <c:pt idx="86">
                  <c:v>31.124104768724727</c:v>
                </c:pt>
                <c:pt idx="87">
                  <c:v>31.181893337759405</c:v>
                </c:pt>
                <c:pt idx="88">
                  <c:v>31.238463577681905</c:v>
                </c:pt>
                <c:pt idx="89">
                  <c:v>31.293839994916681</c:v>
                </c:pt>
                <c:pt idx="90">
                  <c:v>31.348046657072178</c:v>
                </c:pt>
                <c:pt idx="91">
                  <c:v>31.401107198166546</c:v>
                </c:pt>
                <c:pt idx="92">
                  <c:v>31.453044823937393</c:v>
                </c:pt>
                <c:pt idx="93">
                  <c:v>31.50388231722448</c:v>
                </c:pt>
                <c:pt idx="94">
                  <c:v>31.55364204341485</c:v>
                </c:pt>
                <c:pt idx="95">
                  <c:v>31.602345955940837</c:v>
                </c:pt>
                <c:pt idx="96">
                  <c:v>31.650015601821629</c:v>
                </c:pt>
                <c:pt idx="97">
                  <c:v>31.696672127240099</c:v>
                </c:pt>
                <c:pt idx="98">
                  <c:v>31.742336283146706</c:v>
                </c:pt>
                <c:pt idx="99">
                  <c:v>31.787028430883197</c:v>
                </c:pt>
                <c:pt idx="100">
                  <c:v>31.830768547819098</c:v>
                </c:pt>
                <c:pt idx="101">
                  <c:v>31.873576232994466</c:v>
                </c:pt>
                <c:pt idx="102">
                  <c:v>31.915470712762843</c:v>
                </c:pt>
                <c:pt idx="103">
                  <c:v>31.95647084642895</c:v>
                </c:pt>
                <c:pt idx="104">
                  <c:v>31.996595131875559</c:v>
                </c:pt>
                <c:pt idx="105">
                  <c:v>32.035861711174967</c:v>
                </c:pt>
                <c:pt idx="106">
                  <c:v>32.074288376180334</c:v>
                </c:pt>
                <c:pt idx="107">
                  <c:v>32.111892574092792</c:v>
                </c:pt>
                <c:pt idx="108">
                  <c:v>32.148691413000378</c:v>
                </c:pt>
                <c:pt idx="109">
                  <c:v>32.184701667385134</c:v>
                </c:pt>
                <c:pt idx="110">
                  <c:v>32.219939783595223</c:v>
                </c:pt>
                <c:pt idx="111">
                  <c:v>32.254421885278667</c:v>
                </c:pt>
                <c:pt idx="112">
                  <c:v>32.28816377877628</c:v>
                </c:pt>
                <c:pt idx="113">
                  <c:v>32.321180958470819</c:v>
                </c:pt>
                <c:pt idx="114">
                  <c:v>32.353488612090288</c:v>
                </c:pt>
                <c:pt idx="115">
                  <c:v>32.385101625962882</c:v>
                </c:pt>
                <c:pt idx="116">
                  <c:v>32.416034590222054</c:v>
                </c:pt>
                <c:pt idx="117">
                  <c:v>32.44630180395923</c:v>
                </c:pt>
                <c:pt idx="118">
                  <c:v>32.475917280323372</c:v>
                </c:pt>
                <c:pt idx="119">
                  <c:v>32.504894751565132</c:v>
                </c:pt>
                <c:pt idx="120">
                  <c:v>32.533247674024842</c:v>
                </c:pt>
                <c:pt idx="121">
                  <c:v>32.560989233062827</c:v>
                </c:pt>
                <c:pt idx="122">
                  <c:v>32.588132347931229</c:v>
                </c:pt>
                <c:pt idx="123">
                  <c:v>32.614689676586252</c:v>
                </c:pt>
                <c:pt idx="124">
                  <c:v>32.640673620440133</c:v>
                </c:pt>
                <c:pt idx="125">
                  <c:v>32.666096329052124</c:v>
                </c:pt>
                <c:pt idx="126">
                  <c:v>32.690969704757997</c:v>
                </c:pt>
                <c:pt idx="127">
                  <c:v>32.71530540723731</c:v>
                </c:pt>
                <c:pt idx="128">
                  <c:v>32.739114858018503</c:v>
                </c:pt>
                <c:pt idx="129">
                  <c:v>32.762409244921059</c:v>
                </c:pt>
                <c:pt idx="130">
                  <c:v>32.785199526434837</c:v>
                </c:pt>
                <c:pt idx="131">
                  <c:v>32.80749643603626</c:v>
                </c:pt>
                <c:pt idx="132">
                  <c:v>32.829310486441386</c:v>
                </c:pt>
                <c:pt idx="133">
                  <c:v>32.850651973795749</c:v>
                </c:pt>
                <c:pt idx="134">
                  <c:v>32.871530981801193</c:v>
                </c:pt>
                <c:pt idx="135">
                  <c:v>32.891957385779591</c:v>
                </c:pt>
                <c:pt idx="136">
                  <c:v>32.911940856673766</c:v>
                </c:pt>
                <c:pt idx="137">
                  <c:v>32.931490864985939</c:v>
                </c:pt>
                <c:pt idx="138">
                  <c:v>32.950616684653568</c:v>
                </c:pt>
                <c:pt idx="139">
                  <c:v>32.969327396863399</c:v>
                </c:pt>
                <c:pt idx="140">
                  <c:v>32.987631893803695</c:v>
                </c:pt>
                <c:pt idx="141">
                  <c:v>33.005538882355189</c:v>
                </c:pt>
                <c:pt idx="142">
                  <c:v>33.023056887721147</c:v>
                </c:pt>
                <c:pt idx="143">
                  <c:v>33.040194256997026</c:v>
                </c:pt>
                <c:pt idx="144">
                  <c:v>33.056959162680101</c:v>
                </c:pt>
                <c:pt idx="145">
                  <c:v>33.073359606119809</c:v>
                </c:pt>
                <c:pt idx="146">
                  <c:v>33.089403420908944</c:v>
                </c:pt>
                <c:pt idx="147">
                  <c:v>33.105098276216729</c:v>
                </c:pt>
                <c:pt idx="148">
                  <c:v>33.120451680063923</c:v>
                </c:pt>
                <c:pt idx="149">
                  <c:v>33.135470982540852</c:v>
                </c:pt>
                <c:pt idx="150">
                  <c:v>33.150163378968792</c:v>
                </c:pt>
                <c:pt idx="151">
                  <c:v>33.164535913005444</c:v>
                </c:pt>
                <c:pt idx="152">
                  <c:v>33.178595479695034</c:v>
                </c:pt>
                <c:pt idx="153">
                  <c:v>33.192348828463778</c:v>
                </c:pt>
                <c:pt idx="154">
                  <c:v>33.205802566061379</c:v>
                </c:pt>
                <c:pt idx="155">
                  <c:v>33.218963159449089</c:v>
                </c:pt>
                <c:pt idx="156">
                  <c:v>33.231836938635219</c:v>
                </c:pt>
                <c:pt idx="157">
                  <c:v>33.244430099458555</c:v>
                </c:pt>
                <c:pt idx="158">
                  <c:v>33.25674870632065</c:v>
                </c:pt>
                <c:pt idx="159">
                  <c:v>33.2687986948673</c:v>
                </c:pt>
                <c:pt idx="160">
                  <c:v>33.280585874620428</c:v>
                </c:pt>
                <c:pt idx="161">
                  <c:v>33.292115931560474</c:v>
                </c:pt>
                <c:pt idx="162">
                  <c:v>33.303394430660489</c:v>
                </c:pt>
                <c:pt idx="163">
                  <c:v>33.314426818372404</c:v>
                </c:pt>
                <c:pt idx="164">
                  <c:v>33.32521842506619</c:v>
                </c:pt>
                <c:pt idx="165">
                  <c:v>33.335774467422695</c:v>
                </c:pt>
                <c:pt idx="166">
                  <c:v>33.346100050780748</c:v>
                </c:pt>
                <c:pt idx="167">
                  <c:v>33.35620017143934</c:v>
                </c:pt>
                <c:pt idx="168">
                  <c:v>33.366079718915572</c:v>
                </c:pt>
                <c:pt idx="169">
                  <c:v>33.375743478158903</c:v>
                </c:pt>
                <c:pt idx="170">
                  <c:v>33.385196131722651</c:v>
                </c:pt>
                <c:pt idx="171">
                  <c:v>33.394442261893303</c:v>
                </c:pt>
                <c:pt idx="172">
                  <c:v>33.403486352778145</c:v>
                </c:pt>
                <c:pt idx="173">
                  <c:v>33.412332792352316</c:v>
                </c:pt>
                <c:pt idx="174">
                  <c:v>33.420985874465565</c:v>
                </c:pt>
                <c:pt idx="175">
                  <c:v>33.42944980080955</c:v>
                </c:pt>
                <c:pt idx="176">
                  <c:v>33.437728682846348</c:v>
                </c:pt>
                <c:pt idx="177">
                  <c:v>33.445826543698821</c:v>
                </c:pt>
                <c:pt idx="178">
                  <c:v>33.453747320003494</c:v>
                </c:pt>
                <c:pt idx="179">
                  <c:v>33.461494863726536</c:v>
                </c:pt>
                <c:pt idx="180">
                  <c:v>33.469072943943559</c:v>
                </c:pt>
                <c:pt idx="181">
                  <c:v>33.47648524858392</c:v>
                </c:pt>
                <c:pt idx="182">
                  <c:v>33.483735386139884</c:v>
                </c:pt>
                <c:pt idx="183">
                  <c:v>33.490826887341719</c:v>
                </c:pt>
                <c:pt idx="184">
                  <c:v>33.49776320679878</c:v>
                </c:pt>
                <c:pt idx="185">
                  <c:v>33.504547724607853</c:v>
                </c:pt>
                <c:pt idx="186">
                  <c:v>33.51118374792857</c:v>
                </c:pt>
                <c:pt idx="187">
                  <c:v>33.517674512527257</c:v>
                </c:pt>
                <c:pt idx="188">
                  <c:v>33.52402318428927</c:v>
                </c:pt>
                <c:pt idx="189">
                  <c:v>33.530232860700593</c:v>
                </c:pt>
                <c:pt idx="190">
                  <c:v>33.536306572299267</c:v>
                </c:pt>
                <c:pt idx="191">
                  <c:v>33.542247284097193</c:v>
                </c:pt>
                <c:pt idx="192">
                  <c:v>33.548057896972871</c:v>
                </c:pt>
                <c:pt idx="193">
                  <c:v>33.553741249035475</c:v>
                </c:pt>
                <c:pt idx="194">
                  <c:v>33.559300116961133</c:v>
                </c:pt>
                <c:pt idx="195">
                  <c:v>33.564737217301619</c:v>
                </c:pt>
                <c:pt idx="196">
                  <c:v>33.570055207766075</c:v>
                </c:pt>
                <c:pt idx="197">
                  <c:v>33.575256688476344</c:v>
                </c:pt>
                <c:pt idx="198">
                  <c:v>33.580344203196383</c:v>
                </c:pt>
                <c:pt idx="199">
                  <c:v>33.585320240536213</c:v>
                </c:pt>
                <c:pt idx="200">
                  <c:v>33.590187235130948</c:v>
                </c:pt>
                <c:pt idx="201">
                  <c:v>33.594947568795362</c:v>
                </c:pt>
                <c:pt idx="202">
                  <c:v>33.599603571654384</c:v>
                </c:pt>
                <c:pt idx="203">
                  <c:v>33.604157523250265</c:v>
                </c:pt>
                <c:pt idx="204">
                  <c:v>33.608611653626475</c:v>
                </c:pt>
                <c:pt idx="205">
                  <c:v>33.612968144389114</c:v>
                </c:pt>
                <c:pt idx="206">
                  <c:v>33.617229129746107</c:v>
                </c:pt>
                <c:pt idx="207">
                  <c:v>33.621396697524752</c:v>
                </c:pt>
                <c:pt idx="208">
                  <c:v>33.625472890167828</c:v>
                </c:pt>
                <c:pt idx="209">
                  <c:v>33.629459705708882</c:v>
                </c:pt>
                <c:pt idx="210">
                  <c:v>33.63335909872719</c:v>
                </c:pt>
                <c:pt idx="211">
                  <c:v>33.637172981282397</c:v>
                </c:pt>
                <c:pt idx="212">
                  <c:v>33.640903223829767</c:v>
                </c:pt>
                <c:pt idx="213">
                  <c:v>33.644551656115922</c:v>
                </c:pt>
                <c:pt idx="214">
                  <c:v>33.648120068055952</c:v>
                </c:pt>
                <c:pt idx="215">
                  <c:v>33.651610210591812</c:v>
                </c:pt>
                <c:pt idx="216">
                  <c:v>33.655023796532731</c:v>
                </c:pt>
                <c:pt idx="217">
                  <c:v>33.658362501377802</c:v>
                </c:pt>
                <c:pt idx="218">
                  <c:v>33.661627964121202</c:v>
                </c:pt>
                <c:pt idx="219">
                  <c:v>33.664821788040314</c:v>
                </c:pt>
                <c:pt idx="220">
                  <c:v>33.667945541467212</c:v>
                </c:pt>
                <c:pt idx="221">
                  <c:v>33.671000758543762</c:v>
                </c:pt>
                <c:pt idx="222">
                  <c:v>33.673988939960658</c:v>
                </c:pt>
                <c:pt idx="223">
                  <c:v>33.676911553680839</c:v>
                </c:pt>
                <c:pt idx="224">
                  <c:v>33.679770035647444</c:v>
                </c:pt>
                <c:pt idx="225">
                  <c:v>33.682565790476723</c:v>
                </c:pt>
                <c:pt idx="226">
                  <c:v>33.685300192136239</c:v>
                </c:pt>
                <c:pt idx="227">
                  <c:v>33.687974584608583</c:v>
                </c:pt>
                <c:pt idx="228">
                  <c:v>33.690590282540953</c:v>
                </c:pt>
                <c:pt idx="229">
                  <c:v>33.693148571880833</c:v>
                </c:pt>
                <c:pt idx="230">
                  <c:v>33.695650710498136</c:v>
                </c:pt>
                <c:pt idx="231">
                  <c:v>33.698097928794063</c:v>
                </c:pt>
                <c:pt idx="232">
                  <c:v>33.700491430296935</c:v>
                </c:pt>
                <c:pt idx="233">
                  <c:v>33.702832392245185</c:v>
                </c:pt>
                <c:pt idx="234">
                  <c:v>33.705121966158046</c:v>
                </c:pt>
                <c:pt idx="235">
                  <c:v>33.707361278393897</c:v>
                </c:pt>
                <c:pt idx="236">
                  <c:v>33.709551430696649</c:v>
                </c:pt>
                <c:pt idx="237">
                  <c:v>33.711693500730398</c:v>
                </c:pt>
                <c:pt idx="238">
                  <c:v>33.7137885426027</c:v>
                </c:pt>
                <c:pt idx="239">
                  <c:v>33.715837587376477</c:v>
                </c:pt>
                <c:pt idx="240">
                  <c:v>33.717841643571042</c:v>
                </c:pt>
                <c:pt idx="241">
                  <c:v>33.719801697652329</c:v>
                </c:pt>
                <c:pt idx="242">
                  <c:v>33.721718714512477</c:v>
                </c:pt>
                <c:pt idx="243">
                  <c:v>33.72359363793926</c:v>
                </c:pt>
                <c:pt idx="244">
                  <c:v>33.725427391075257</c:v>
                </c:pt>
                <c:pt idx="245">
                  <c:v>33.727220876867307</c:v>
                </c:pt>
                <c:pt idx="246">
                  <c:v>33.728974978506066</c:v>
                </c:pt>
                <c:pt idx="247">
                  <c:v>33.730690559856292</c:v>
                </c:pt>
                <c:pt idx="248">
                  <c:v>33.732368465877705</c:v>
                </c:pt>
                <c:pt idx="249">
                  <c:v>33.734009523036825</c:v>
                </c:pt>
                <c:pt idx="250">
                  <c:v>33.735614539709999</c:v>
                </c:pt>
                <c:pt idx="251">
                  <c:v>33.737184306577532</c:v>
                </c:pt>
                <c:pt idx="252">
                  <c:v>33.738719597009485</c:v>
                </c:pt>
                <c:pt idx="253">
                  <c:v>33.740221167443018</c:v>
                </c:pt>
                <c:pt idx="254">
                  <c:v>33.741689757751743</c:v>
                </c:pt>
                <c:pt idx="255">
                  <c:v>33.743126091606769</c:v>
                </c:pt>
                <c:pt idx="256">
                  <c:v>33.744530876830368</c:v>
                </c:pt>
                <c:pt idx="257">
                  <c:v>33.745904805741539</c:v>
                </c:pt>
                <c:pt idx="258">
                  <c:v>33.747248555494494</c:v>
                </c:pt>
                <c:pt idx="259">
                  <c:v>33.748562788409501</c:v>
                </c:pt>
                <c:pt idx="260">
                  <c:v>33.749848152296721</c:v>
                </c:pt>
                <c:pt idx="261">
                  <c:v>33.751105280773018</c:v>
                </c:pt>
                <c:pt idx="262">
                  <c:v>33.752334793571833</c:v>
                </c:pt>
                <c:pt idx="263">
                  <c:v>33.753537296846417</c:v>
                </c:pt>
                <c:pt idx="264">
                  <c:v>33.754713383466409</c:v>
                </c:pt>
                <c:pt idx="265">
                  <c:v>33.755863633308003</c:v>
                </c:pt>
                <c:pt idx="266">
                  <c:v>33.756988613537928</c:v>
                </c:pt>
                <c:pt idx="267">
                  <c:v>33.758088878891023</c:v>
                </c:pt>
                <c:pt idx="268">
                  <c:v>33.759164971942035</c:v>
                </c:pt>
                <c:pt idx="269">
                  <c:v>33.760217423371358</c:v>
                </c:pt>
                <c:pt idx="270">
                  <c:v>33.761246752225055</c:v>
                </c:pt>
                <c:pt idx="271">
                  <c:v>33.762253466169156</c:v>
                </c:pt>
                <c:pt idx="272">
                  <c:v>33.763238061738612</c:v>
                </c:pt>
                <c:pt idx="273">
                  <c:v>33.764201024580579</c:v>
                </c:pt>
                <c:pt idx="274">
                  <c:v>33.765142829692621</c:v>
                </c:pt>
                <c:pt idx="275">
                  <c:v>33.766063941655588</c:v>
                </c:pt>
                <c:pt idx="276">
                  <c:v>33.766964814861566</c:v>
                </c:pt>
                <c:pt idx="277">
                  <c:v>33.767845893736705</c:v>
                </c:pt>
                <c:pt idx="278">
                  <c:v>33.768707612959346</c:v>
                </c:pt>
                <c:pt idx="279">
                  <c:v>33.769550397673292</c:v>
                </c:pt>
                <c:pt idx="280">
                  <c:v>33.770374663696451</c:v>
                </c:pt>
                <c:pt idx="281">
                  <c:v>33.771180817724989</c:v>
                </c:pt>
                <c:pt idx="282">
                  <c:v>33.77196925753303</c:v>
                </c:pt>
                <c:pt idx="283">
                  <c:v>33.772740372167881</c:v>
                </c:pt>
                <c:pt idx="284">
                  <c:v>33.773494542141151</c:v>
                </c:pt>
                <c:pt idx="285">
                  <c:v>33.774232139615663</c:v>
                </c:pt>
                <c:pt idx="286">
                  <c:v>33.774953528588227</c:v>
                </c:pt>
                <c:pt idx="287">
                  <c:v>33.775659065068503</c:v>
                </c:pt>
                <c:pt idx="288">
                  <c:v>33.77634909725392</c:v>
                </c:pt>
                <c:pt idx="289">
                  <c:v>33.777023965700756</c:v>
                </c:pt>
                <c:pt idx="290">
                  <c:v>33.777684003491572</c:v>
                </c:pt>
                <c:pt idx="291">
                  <c:v>33.778329536398935</c:v>
                </c:pt>
                <c:pt idx="292">
                  <c:v>33.778960883045507</c:v>
                </c:pt>
                <c:pt idx="293">
                  <c:v>33.779578355060764</c:v>
                </c:pt>
                <c:pt idx="294">
                  <c:v>33.780182257234209</c:v>
                </c:pt>
                <c:pt idx="295">
                  <c:v>33.780772887665258</c:v>
                </c:pt>
                <c:pt idx="296">
                  <c:v>33.781350537909844</c:v>
                </c:pt>
                <c:pt idx="297">
                  <c:v>33.781915493123847</c:v>
                </c:pt>
                <c:pt idx="298">
                  <c:v>33.782468032203361</c:v>
                </c:pt>
                <c:pt idx="299">
                  <c:v>33.783008427921907</c:v>
                </c:pt>
                <c:pt idx="300">
                  <c:v>33.783536947064675</c:v>
                </c:pt>
                <c:pt idx="301">
                  <c:v>33.784053850559722</c:v>
                </c:pt>
                <c:pt idx="302">
                  <c:v>33.784559393606486</c:v>
                </c:pt>
                <c:pt idx="303">
                  <c:v>33.785053825801292</c:v>
                </c:pt>
                <c:pt idx="304">
                  <c:v>33.785537391260299</c:v>
                </c:pt>
                <c:pt idx="305">
                  <c:v>33.786010328739607</c:v>
                </c:pt>
                <c:pt idx="306">
                  <c:v>33.786472871752821</c:v>
                </c:pt>
                <c:pt idx="307">
                  <c:v>33.786925248685996</c:v>
                </c:pt>
                <c:pt idx="308">
                  <c:v>33.78736768291013</c:v>
                </c:pt>
                <c:pt idx="309">
                  <c:v>33.787800392891128</c:v>
                </c:pt>
                <c:pt idx="310">
                  <c:v>33.78822359229742</c:v>
                </c:pt>
                <c:pt idx="311">
                  <c:v>33.788637490105145</c:v>
                </c:pt>
                <c:pt idx="312">
                  <c:v>33.789042290701147</c:v>
                </c:pt>
                <c:pt idx="313">
                  <c:v>33.789438193983607</c:v>
                </c:pt>
                <c:pt idx="314">
                  <c:v>33.789825395460511</c:v>
                </c:pt>
                <c:pt idx="315">
                  <c:v>33.79020408634598</c:v>
                </c:pt>
                <c:pt idx="316">
                  <c:v>33.790574453654528</c:v>
                </c:pt>
                <c:pt idx="317">
                  <c:v>33.790936680293079</c:v>
                </c:pt>
                <c:pt idx="318">
                  <c:v>33.791290945151239</c:v>
                </c:pt>
                <c:pt idx="319">
                  <c:v>33.791637423189414</c:v>
                </c:pt>
                <c:pt idx="320">
                  <c:v>33.791976285524925</c:v>
                </c:pt>
                <c:pt idx="321">
                  <c:v>33.792307699516499</c:v>
                </c:pt>
                <c:pt idx="322">
                  <c:v>33.792631828846623</c:v>
                </c:pt>
                <c:pt idx="323">
                  <c:v>33.792948833602374</c:v>
                </c:pt>
                <c:pt idx="324">
                  <c:v>33.793258870354151</c:v>
                </c:pt>
                <c:pt idx="325">
                  <c:v>33.793562092233003</c:v>
                </c:pt>
                <c:pt idx="326">
                  <c:v>33.793858649006069</c:v>
                </c:pt>
                <c:pt idx="327">
                  <c:v>33.794148687150368</c:v>
                </c:pt>
                <c:pt idx="328">
                  <c:v>33.794432349925131</c:v>
                </c:pt>
                <c:pt idx="329">
                  <c:v>33.794709777442336</c:v>
                </c:pt>
                <c:pt idx="330">
                  <c:v>33.794981106735875</c:v>
                </c:pt>
                <c:pt idx="331">
                  <c:v>33.795246471829039</c:v>
                </c:pt>
                <c:pt idx="332">
                  <c:v>33.795506003800668</c:v>
                </c:pt>
                <c:pt idx="333">
                  <c:v>33.795759830849853</c:v>
                </c:pt>
                <c:pt idx="334">
                  <c:v>33.79600807835903</c:v>
                </c:pt>
                <c:pt idx="335">
                  <c:v>33.796250868955894</c:v>
                </c:pt>
                <c:pt idx="336">
                  <c:v>33.796488322573929</c:v>
                </c:pt>
                <c:pt idx="337">
                  <c:v>33.796720556511431</c:v>
                </c:pt>
                <c:pt idx="338">
                  <c:v>33.796947685489556</c:v>
                </c:pt>
                <c:pt idx="339">
                  <c:v>33.797169821708721</c:v>
                </c:pt>
                <c:pt idx="340">
                  <c:v>33.797387074904101</c:v>
                </c:pt>
                <c:pt idx="341">
                  <c:v>33.797599552399674</c:v>
                </c:pt>
                <c:pt idx="342">
                  <c:v>33.797807359161226</c:v>
                </c:pt>
                <c:pt idx="343">
                  <c:v>33.798010597848105</c:v>
                </c:pt>
                <c:pt idx="344">
                  <c:v>33.798209368863894</c:v>
                </c:pt>
                <c:pt idx="345">
                  <c:v>33.798403770405955</c:v>
                </c:pt>
                <c:pt idx="346">
                  <c:v>33.798593898513815</c:v>
                </c:pt>
                <c:pt idx="347">
                  <c:v>33.798779847116684</c:v>
                </c:pt>
                <c:pt idx="348">
                  <c:v>33.798961708079709</c:v>
                </c:pt>
                <c:pt idx="349">
                  <c:v>33.799139571249292</c:v>
                </c:pt>
                <c:pt idx="350">
                  <c:v>33.799313524497563</c:v>
                </c:pt>
                <c:pt idx="351">
                  <c:v>33.799483653765535</c:v>
                </c:pt>
                <c:pt idx="352">
                  <c:v>33.799650043105743</c:v>
                </c:pt>
                <c:pt idx="353">
                  <c:v>33.79981277472357</c:v>
                </c:pt>
                <c:pt idx="354">
                  <c:v>33.7999719290179</c:v>
                </c:pt>
                <c:pt idx="355">
                  <c:v>33.800127584620711</c:v>
                </c:pt>
                <c:pt idx="356">
                  <c:v>33.800279818436046</c:v>
                </c:pt>
                <c:pt idx="357">
                  <c:v>33.800428705677803</c:v>
                </c:pt>
                <c:pt idx="358">
                  <c:v>33.800574319906964</c:v>
                </c:pt>
                <c:pt idx="359">
                  <c:v>33.800716733067873</c:v>
                </c:pt>
                <c:pt idx="360">
                  <c:v>33.800856015523763</c:v>
                </c:pt>
                <c:pt idx="361">
                  <c:v>33.800992236091467</c:v>
                </c:pt>
                <c:pt idx="362">
                  <c:v>33.80112546207544</c:v>
                </c:pt>
                <c:pt idx="363">
                  <c:v>33.801255759300915</c:v>
                </c:pt>
                <c:pt idx="364">
                  <c:v>33.801383192146488</c:v>
                </c:pt>
                <c:pt idx="365">
                  <c:v>33.801507823575804</c:v>
                </c:pt>
                <c:pt idx="366">
                  <c:v>33.801629715168723</c:v>
                </c:pt>
                <c:pt idx="367">
                  <c:v>33.801748927151692</c:v>
                </c:pt>
                <c:pt idx="368">
                  <c:v>33.801865518427476</c:v>
                </c:pt>
                <c:pt idx="369">
                  <c:v>33.80197954660423</c:v>
                </c:pt>
                <c:pt idx="370">
                  <c:v>33.802091068023991</c:v>
                </c:pt>
                <c:pt idx="371">
                  <c:v>33.80220013779045</c:v>
                </c:pt>
                <c:pt idx="372">
                  <c:v>33.802306809796207</c:v>
                </c:pt>
                <c:pt idx="373">
                  <c:v>33.802411136749321</c:v>
                </c:pt>
                <c:pt idx="374">
                  <c:v>33.802513170199362</c:v>
                </c:pt>
                <c:pt idx="375">
                  <c:v>33.802612960562918</c:v>
                </c:pt>
                <c:pt idx="376">
                  <c:v>33.802710557148416</c:v>
                </c:pt>
                <c:pt idx="377">
                  <c:v>33.802806008180525</c:v>
                </c:pt>
                <c:pt idx="378">
                  <c:v>33.802899360823929</c:v>
                </c:pt>
                <c:pt idx="379">
                  <c:v>33.802990661206657</c:v>
                </c:pt>
                <c:pt idx="380">
                  <c:v>33.80307995444285</c:v>
                </c:pt>
                <c:pt idx="381">
                  <c:v>33.80316728465499</c:v>
                </c:pt>
                <c:pt idx="382">
                  <c:v>33.803252694995827</c:v>
                </c:pt>
                <c:pt idx="383">
                  <c:v>33.803336227669519</c:v>
                </c:pt>
                <c:pt idx="384">
                  <c:v>33.80341792395258</c:v>
                </c:pt>
                <c:pt idx="385">
                  <c:v>33.803497824214283</c:v>
                </c:pt>
                <c:pt idx="386">
                  <c:v>33.803575967936538</c:v>
                </c:pt>
                <c:pt idx="387">
                  <c:v>33.803652393733387</c:v>
                </c:pt>
                <c:pt idx="388">
                  <c:v>33.803727139370132</c:v>
                </c:pt>
                <c:pt idx="389">
                  <c:v>33.80380024178195</c:v>
                </c:pt>
                <c:pt idx="390">
                  <c:v>33.803871737092166</c:v>
                </c:pt>
                <c:pt idx="391">
                  <c:v>33.803941660630038</c:v>
                </c:pt>
                <c:pt idx="392">
                  <c:v>33.80401004694825</c:v>
                </c:pt>
                <c:pt idx="393">
                  <c:v>33.804076929840022</c:v>
                </c:pt>
                <c:pt idx="394">
                  <c:v>33.804142342355682</c:v>
                </c:pt>
                <c:pt idx="395">
                  <c:v>33.804206316819133</c:v>
                </c:pt>
                <c:pt idx="396">
                  <c:v>33.804268884843687</c:v>
                </c:pt>
                <c:pt idx="397">
                  <c:v>33.804330077347778</c:v>
                </c:pt>
                <c:pt idx="398">
                  <c:v>33.804389924570195</c:v>
                </c:pt>
                <c:pt idx="399">
                  <c:v>33.804448456085005</c:v>
                </c:pt>
                <c:pt idx="400">
                  <c:v>33.804505700816236</c:v>
                </c:pt>
                <c:pt idx="401">
                  <c:v>33.804561687052036</c:v>
                </c:pt>
                <c:pt idx="402">
                  <c:v>33.804616442458766</c:v>
                </c:pt>
                <c:pt idx="403">
                  <c:v>33.804669994094638</c:v>
                </c:pt>
                <c:pt idx="404">
                  <c:v>33.804722368423029</c:v>
                </c:pt>
                <c:pt idx="405">
                  <c:v>33.804773591325599</c:v>
                </c:pt>
                <c:pt idx="406">
                  <c:v>33.804823688115079</c:v>
                </c:pt>
                <c:pt idx="407">
                  <c:v>33.804872683547757</c:v>
                </c:pt>
                <c:pt idx="408">
                  <c:v>33.804920601835747</c:v>
                </c:pt>
                <c:pt idx="409">
                  <c:v>33.804967466658894</c:v>
                </c:pt>
                <c:pt idx="410">
                  <c:v>33.80501330117648</c:v>
                </c:pt>
                <c:pt idx="411">
                  <c:v>33.805058128038745</c:v>
                </c:pt>
                <c:pt idx="412">
                  <c:v>33.805101969397974</c:v>
                </c:pt>
                <c:pt idx="413">
                  <c:v>33.805144846919461</c:v>
                </c:pt>
                <c:pt idx="414">
                  <c:v>33.805186781792301</c:v>
                </c:pt>
                <c:pt idx="415">
                  <c:v>33.805227794739736</c:v>
                </c:pt>
                <c:pt idx="416">
                  <c:v>33.805267906029478</c:v>
                </c:pt>
                <c:pt idx="417">
                  <c:v>33.805307135483702</c:v>
                </c:pt>
                <c:pt idx="418">
                  <c:v>33.805345502488805</c:v>
                </c:pt>
                <c:pt idx="419">
                  <c:v>33.805383026005053</c:v>
                </c:pt>
                <c:pt idx="420">
                  <c:v>33.805419724575842</c:v>
                </c:pt>
                <c:pt idx="421">
                  <c:v>33.805455616337007</c:v>
                </c:pt>
                <c:pt idx="422">
                  <c:v>33.805490719025649</c:v>
                </c:pt>
                <c:pt idx="423">
                  <c:v>33.805525049988923</c:v>
                </c:pt>
                <c:pt idx="424">
                  <c:v>33.805558626192699</c:v>
                </c:pt>
                <c:pt idx="425">
                  <c:v>33.805591464229863</c:v>
                </c:pt>
                <c:pt idx="426">
                  <c:v>33.805623580328508</c:v>
                </c:pt>
                <c:pt idx="427">
                  <c:v>33.805654990360011</c:v>
                </c:pt>
                <c:pt idx="428">
                  <c:v>33.805685709846799</c:v>
                </c:pt>
                <c:pt idx="429">
                  <c:v>33.805715753970112</c:v>
                </c:pt>
                <c:pt idx="430">
                  <c:v>33.805745137577411</c:v>
                </c:pt>
                <c:pt idx="431">
                  <c:v>33.805773875189786</c:v>
                </c:pt>
                <c:pt idx="432">
                  <c:v>33.805801981009083</c:v>
                </c:pt>
                <c:pt idx="433">
                  <c:v>33.805829468924934</c:v>
                </c:pt>
                <c:pt idx="434">
                  <c:v>33.805856352521658</c:v>
                </c:pt>
                <c:pt idx="435">
                  <c:v>33.805882645084907</c:v>
                </c:pt>
                <c:pt idx="436">
                  <c:v>33.805908359608281</c:v>
                </c:pt>
                <c:pt idx="437">
                  <c:v>33.805933508799725</c:v>
                </c:pt>
                <c:pt idx="438">
                  <c:v>33.805958105087811</c:v>
                </c:pt>
                <c:pt idx="439">
                  <c:v>33.805982160627906</c:v>
                </c:pt>
                <c:pt idx="440">
                  <c:v>33.806005687308129</c:v>
                </c:pt>
                <c:pt idx="441">
                  <c:v>33.806028696755249</c:v>
                </c:pt>
                <c:pt idx="442">
                  <c:v>33.806051200340463</c:v>
                </c:pt>
                <c:pt idx="443">
                  <c:v>33.806073209184952</c:v>
                </c:pt>
                <c:pt idx="444">
                  <c:v>33.80609473416542</c:v>
                </c:pt>
                <c:pt idx="445">
                  <c:v>33.806115785919474</c:v>
                </c:pt>
                <c:pt idx="446">
                  <c:v>33.806136374850816</c:v>
                </c:pt>
                <c:pt idx="447">
                  <c:v>33.806156511134503</c:v>
                </c:pt>
                <c:pt idx="448">
                  <c:v>33.806176204721851</c:v>
                </c:pt>
                <c:pt idx="449">
                  <c:v>33.806195465345397</c:v>
                </c:pt>
                <c:pt idx="450">
                  <c:v>33.806214302523784</c:v>
                </c:pt>
                <c:pt idx="451">
                  <c:v>33.806232725566289</c:v>
                </c:pt>
                <c:pt idx="452">
                  <c:v>33.806250743577621</c:v>
                </c:pt>
                <c:pt idx="453">
                  <c:v>33.806268365462309</c:v>
                </c:pt>
                <c:pt idx="454">
                  <c:v>33.806285599929083</c:v>
                </c:pt>
                <c:pt idx="455">
                  <c:v>33.806302455495292</c:v>
                </c:pt>
                <c:pt idx="456">
                  <c:v>33.806318940490939</c:v>
                </c:pt>
                <c:pt idx="457">
                  <c:v>33.806335063062988</c:v>
                </c:pt>
                <c:pt idx="458">
                  <c:v>33.806350831179238</c:v>
                </c:pt>
                <c:pt idx="459">
                  <c:v>33.806366252632358</c:v>
                </c:pt>
                <c:pt idx="460">
                  <c:v>33.806381335043667</c:v>
                </c:pt>
                <c:pt idx="461">
                  <c:v>33.806396085866972</c:v>
                </c:pt>
                <c:pt idx="462">
                  <c:v>33.806410512392183</c:v>
                </c:pt>
                <c:pt idx="463">
                  <c:v>33.80642462174896</c:v>
                </c:pt>
                <c:pt idx="464">
                  <c:v>33.80643842091019</c:v>
                </c:pt>
                <c:pt idx="465">
                  <c:v>33.806451916695529</c:v>
                </c:pt>
                <c:pt idx="466">
                  <c:v>33.806465115774628</c:v>
                </c:pt>
                <c:pt idx="467">
                  <c:v>33.806478024670568</c:v>
                </c:pt>
                <c:pt idx="468">
                  <c:v>33.806490649763013</c:v>
                </c:pt>
                <c:pt idx="469">
                  <c:v>33.806502997291346</c:v>
                </c:pt>
                <c:pt idx="470">
                  <c:v>33.806515073357801</c:v>
                </c:pt>
                <c:pt idx="471">
                  <c:v>33.806526883930445</c:v>
                </c:pt>
                <c:pt idx="472">
                  <c:v>33.806538434846168</c:v>
                </c:pt>
                <c:pt idx="473">
                  <c:v>33.806549731813504</c:v>
                </c:pt>
                <c:pt idx="474">
                  <c:v>33.806560780415502</c:v>
                </c:pt>
                <c:pt idx="475">
                  <c:v>33.806571586112462</c:v>
                </c:pt>
                <c:pt idx="476">
                  <c:v>33.806582154244651</c:v>
                </c:pt>
                <c:pt idx="477">
                  <c:v>33.806592490034937</c:v>
                </c:pt>
                <c:pt idx="478">
                  <c:v>33.80660259859134</c:v>
                </c:pt>
                <c:pt idx="479">
                  <c:v>33.806612484909607</c:v>
                </c:pt>
                <c:pt idx="480">
                  <c:v>33.806622153875658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41-43DD-A5B1-2290DBA1D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960016"/>
        <c:axId val="434961680"/>
      </c:lineChart>
      <c:catAx>
        <c:axId val="434960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Time [s]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961680"/>
        <c:crosses val="autoZero"/>
        <c:auto val="1"/>
        <c:lblAlgn val="ctr"/>
        <c:lblOffset val="100"/>
        <c:noMultiLvlLbl val="0"/>
      </c:catAx>
      <c:valAx>
        <c:axId val="43496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Temperature [℃]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496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Outside surface temperature</a:t>
            </a:r>
            <a:r>
              <a:rPr lang="en-US" altLang="zh-CN" baseline="0"/>
              <a:t> of top plate VS. time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Result!$W$5:$W$6</c:f>
              <c:strCache>
                <c:ptCount val="2"/>
                <c:pt idx="0">
                  <c:v>Outside surface temperature of top plate for each bulb</c:v>
                </c:pt>
                <c:pt idx="1">
                  <c:v>25W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Result!$V$7:$V$487</c:f>
              <c:numCache>
                <c:formatCode>General</c:formatCode>
                <c:ptCount val="4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</c:numCache>
            </c:numRef>
          </c:cat>
          <c:val>
            <c:numRef>
              <c:f>Result!$W$7:$W$487</c:f>
              <c:numCache>
                <c:formatCode>0.00_);[Red]\(0.00\)</c:formatCode>
                <c:ptCount val="481"/>
                <c:pt idx="0">
                  <c:v>18</c:v>
                </c:pt>
                <c:pt idx="1">
                  <c:v>18.13703277743511</c:v>
                </c:pt>
                <c:pt idx="2">
                  <c:v>18.272357580993546</c:v>
                </c:pt>
                <c:pt idx="3">
                  <c:v>18.405831384952588</c:v>
                </c:pt>
                <c:pt idx="4">
                  <c:v>18.537397570628688</c:v>
                </c:pt>
                <c:pt idx="5">
                  <c:v>18.667024951796034</c:v>
                </c:pt>
                <c:pt idx="6">
                  <c:v>18.794696098599172</c:v>
                </c:pt>
                <c:pt idx="7">
                  <c:v>18.920402460912122</c:v>
                </c:pt>
                <c:pt idx="8">
                  <c:v>19.044141777718828</c:v>
                </c:pt>
                <c:pt idx="9">
                  <c:v>19.16591650362701</c:v>
                </c:pt>
                <c:pt idx="10">
                  <c:v>19.285732766184449</c:v>
                </c:pt>
                <c:pt idx="11">
                  <c:v>19.403599631079757</c:v>
                </c:pt>
                <c:pt idx="12">
                  <c:v>19.519528560032757</c:v>
                </c:pt>
                <c:pt idx="13">
                  <c:v>19.633532996435321</c:v>
                </c:pt>
                <c:pt idx="14">
                  <c:v>19.745628039619987</c:v>
                </c:pt>
                <c:pt idx="15">
                  <c:v>19.855830182914104</c:v>
                </c:pt>
                <c:pt idx="16">
                  <c:v>19.964157099015654</c:v>
                </c:pt>
                <c:pt idx="17">
                  <c:v>20.070627461384849</c:v>
                </c:pt>
                <c:pt idx="18">
                  <c:v>20.175260793650573</c:v>
                </c:pt>
                <c:pt idx="19">
                  <c:v>20.278077341221902</c:v>
                </c:pt>
                <c:pt idx="20">
                  <c:v>20.379097960790407</c:v>
                </c:pt>
                <c:pt idx="21">
                  <c:v>20.478344024456131</c:v>
                </c:pt>
                <c:pt idx="22">
                  <c:v>20.575837335959662</c:v>
                </c:pt>
                <c:pt idx="23">
                  <c:v>20.671600057050114</c:v>
                </c:pt>
                <c:pt idx="24">
                  <c:v>20.765654642425542</c:v>
                </c:pt>
                <c:pt idx="25">
                  <c:v>20.858023781989463</c:v>
                </c:pt>
                <c:pt idx="26">
                  <c:v>20.948730349402304</c:v>
                </c:pt>
                <c:pt idx="27">
                  <c:v>21.037797356089118</c:v>
                </c:pt>
                <c:pt idx="28">
                  <c:v>21.125247910008174</c:v>
                </c:pt>
                <c:pt idx="29">
                  <c:v>21.211105178598789</c:v>
                </c:pt>
                <c:pt idx="30">
                  <c:v>21.295392355417935</c:v>
                </c:pt>
                <c:pt idx="31">
                  <c:v>21.378132630048924</c:v>
                </c:pt>
                <c:pt idx="32">
                  <c:v>21.459349160925779</c:v>
                </c:pt>
                <c:pt idx="33">
                  <c:v>21.539065050766393</c:v>
                </c:pt>
                <c:pt idx="34">
                  <c:v>21.617303324348683</c:v>
                </c:pt>
                <c:pt idx="35">
                  <c:v>21.694086908398294</c:v>
                </c:pt>
                <c:pt idx="36">
                  <c:v>21.769438613385141</c:v>
                </c:pt>
                <c:pt idx="37">
                  <c:v>21.843381117050541</c:v>
                </c:pt>
                <c:pt idx="38">
                  <c:v>21.915936949507355</c:v>
                </c:pt>
                <c:pt idx="39">
                  <c:v>21.987128479773318</c:v>
                </c:pt>
                <c:pt idx="40">
                  <c:v>22.056977903612971</c:v>
                </c:pt>
                <c:pt idx="41">
                  <c:v>22.125507232576751</c:v>
                </c:pt>
                <c:pt idx="42">
                  <c:v>22.192738284137249</c:v>
                </c:pt>
                <c:pt idx="43">
                  <c:v>22.258692672832602</c:v>
                </c:pt>
                <c:pt idx="44">
                  <c:v>22.323391802335692</c:v>
                </c:pt>
                <c:pt idx="45">
                  <c:v>22.386856858375527</c:v>
                </c:pt>
                <c:pt idx="46">
                  <c:v>22.449108802443867</c:v>
                </c:pt>
                <c:pt idx="47">
                  <c:v>22.510168366226267</c:v>
                </c:pt>
                <c:pt idx="48">
                  <c:v>22.570056046701914</c:v>
                </c:pt>
                <c:pt idx="49">
                  <c:v>22.628792101861457</c:v>
                </c:pt>
                <c:pt idx="50">
                  <c:v>22.686396546996235</c:v>
                </c:pt>
                <c:pt idx="51">
                  <c:v>22.742889151516163</c:v>
                </c:pt>
                <c:pt idx="52">
                  <c:v>22.798289436256876</c:v>
                </c:pt>
                <c:pt idx="53">
                  <c:v>22.85261667123995</c:v>
                </c:pt>
                <c:pt idx="54">
                  <c:v>22.905889873852654</c:v>
                </c:pt>
                <c:pt idx="55">
                  <c:v>22.958127807416393</c:v>
                </c:pt>
                <c:pt idx="56">
                  <c:v>23.009348980115156</c:v>
                </c:pt>
                <c:pt idx="57">
                  <c:v>23.059571644257492</c:v>
                </c:pt>
                <c:pt idx="58">
                  <c:v>23.108813795847357</c:v>
                </c:pt>
                <c:pt idx="59">
                  <c:v>23.157093174441044</c:v>
                </c:pt>
                <c:pt idx="60">
                  <c:v>23.204427263268869</c:v>
                </c:pt>
                <c:pt idx="61">
                  <c:v>23.250833289601893</c:v>
                </c:pt>
                <c:pt idx="62">
                  <c:v>23.296328225345249</c:v>
                </c:pt>
                <c:pt idx="63">
                  <c:v>23.34092878784088</c:v>
                </c:pt>
                <c:pt idx="64">
                  <c:v>23.384651440863699</c:v>
                </c:pt>
                <c:pt idx="65">
                  <c:v>23.427512395796199</c:v>
                </c:pt>
                <c:pt idx="66">
                  <c:v>23.469527612967564</c:v>
                </c:pt>
                <c:pt idx="67">
                  <c:v>23.510712803144205</c:v>
                </c:pt>
                <c:pt idx="68">
                  <c:v>23.551083429159554</c:v>
                </c:pt>
                <c:pt idx="69">
                  <c:v>23.59065470767165</c:v>
                </c:pt>
                <c:pt idx="70">
                  <c:v>23.629441611037883</c:v>
                </c:pt>
                <c:pt idx="71">
                  <c:v>23.667458869296865</c:v>
                </c:pt>
                <c:pt idx="72">
                  <c:v>23.704720972248065</c:v>
                </c:pt>
                <c:pt idx="73">
                  <c:v>23.741242171620456</c:v>
                </c:pt>
                <c:pt idx="74">
                  <c:v>23.777036483321936</c:v>
                </c:pt>
                <c:pt idx="75">
                  <c:v>23.812117689761834</c:v>
                </c:pt>
                <c:pt idx="76">
                  <c:v>23.846499342239291</c:v>
                </c:pt>
                <c:pt idx="77">
                  <c:v>23.880194763390747</c:v>
                </c:pt>
                <c:pt idx="78">
                  <c:v>23.9132170496902</c:v>
                </c:pt>
                <c:pt idx="79">
                  <c:v>23.945579073996303</c:v>
                </c:pt>
                <c:pt idx="80">
                  <c:v>23.977293488140749</c:v>
                </c:pt>
                <c:pt idx="81">
                  <c:v>24.008372725552704</c:v>
                </c:pt>
                <c:pt idx="82">
                  <c:v>24.038829003914433</c:v>
                </c:pt>
                <c:pt idx="83">
                  <c:v>24.068674327843539</c:v>
                </c:pt>
                <c:pt idx="84">
                  <c:v>24.09792049159751</c:v>
                </c:pt>
                <c:pt idx="85">
                  <c:v>24.126579081796624</c:v>
                </c:pt>
                <c:pt idx="86">
                  <c:v>24.154661480161387</c:v>
                </c:pt>
                <c:pt idx="87">
                  <c:v>24.182178866261072</c:v>
                </c:pt>
                <c:pt idx="88">
                  <c:v>24.209142220270021</c:v>
                </c:pt>
                <c:pt idx="89">
                  <c:v>24.235562325728679</c:v>
                </c:pt>
                <c:pt idx="90">
                  <c:v>24.261449772306506</c:v>
                </c:pt>
                <c:pt idx="91">
                  <c:v>24.286814958564051</c:v>
                </c:pt>
                <c:pt idx="92">
                  <c:v>24.311668094711759</c:v>
                </c:pt>
                <c:pt idx="93">
                  <c:v>24.336019205363151</c:v>
                </c:pt>
                <c:pt idx="94">
                  <c:v>24.359878132280226</c:v>
                </c:pt>
                <c:pt idx="95">
                  <c:v>24.383254537109085</c:v>
                </c:pt>
                <c:pt idx="96">
                  <c:v>24.4061579041039</c:v>
                </c:pt>
                <c:pt idx="97">
                  <c:v>24.42859754283749</c:v>
                </c:pt>
                <c:pt idx="98">
                  <c:v>24.450582590896936</c:v>
                </c:pt>
                <c:pt idx="99">
                  <c:v>24.472122016562686</c:v>
                </c:pt>
                <c:pt idx="100">
                  <c:v>24.493224621469839</c:v>
                </c:pt>
                <c:pt idx="101">
                  <c:v>24.513899043250301</c:v>
                </c:pt>
                <c:pt idx="102">
                  <c:v>24.534153758154659</c:v>
                </c:pt>
                <c:pt idx="103">
                  <c:v>24.553997083652703</c:v>
                </c:pt>
                <c:pt idx="104">
                  <c:v>24.573437181011617</c:v>
                </c:pt>
                <c:pt idx="105">
                  <c:v>24.59248205785093</c:v>
                </c:pt>
                <c:pt idx="106">
                  <c:v>24.611139570673405</c:v>
                </c:pt>
                <c:pt idx="107">
                  <c:v>24.629417427371155</c:v>
                </c:pt>
                <c:pt idx="108">
                  <c:v>24.647323189706249</c:v>
                </c:pt>
                <c:pt idx="109">
                  <c:v>24.664864275765282</c:v>
                </c:pt>
                <c:pt idx="110">
                  <c:v>24.682047962387287</c:v>
                </c:pt>
                <c:pt idx="111">
                  <c:v>24.698881387564555</c:v>
                </c:pt>
                <c:pt idx="112">
                  <c:v>24.715371552815924</c:v>
                </c:pt>
                <c:pt idx="113">
                  <c:v>24.731525325532132</c:v>
                </c:pt>
                <c:pt idx="114">
                  <c:v>24.747349441292947</c:v>
                </c:pt>
                <c:pt idx="115">
                  <c:v>24.762850506155754</c:v>
                </c:pt>
                <c:pt idx="116">
                  <c:v>24.778034998915395</c:v>
                </c:pt>
                <c:pt idx="117">
                  <c:v>24.792909273335042</c:v>
                </c:pt>
                <c:pt idx="118">
                  <c:v>24.807479560347943</c:v>
                </c:pt>
                <c:pt idx="119">
                  <c:v>24.821751970229943</c:v>
                </c:pt>
                <c:pt idx="120">
                  <c:v>24.835732494742661</c:v>
                </c:pt>
                <c:pt idx="121">
                  <c:v>24.84942700924729</c:v>
                </c:pt>
                <c:pt idx="122">
                  <c:v>24.86284127478897</c:v>
                </c:pt>
                <c:pt idx="123">
                  <c:v>24.87598094015177</c:v>
                </c:pt>
                <c:pt idx="124">
                  <c:v>24.888851543884268</c:v>
                </c:pt>
                <c:pt idx="125">
                  <c:v>24.90145851629579</c:v>
                </c:pt>
                <c:pt idx="126">
                  <c:v>24.913807181423412</c:v>
                </c:pt>
                <c:pt idx="127">
                  <c:v>24.92590275896978</c:v>
                </c:pt>
                <c:pt idx="128">
                  <c:v>24.937750366211894</c:v>
                </c:pt>
                <c:pt idx="129">
                  <c:v>24.949355019880958</c:v>
                </c:pt>
                <c:pt idx="130">
                  <c:v>24.960721638013485</c:v>
                </c:pt>
                <c:pt idx="131">
                  <c:v>24.971855041773807</c:v>
                </c:pt>
                <c:pt idx="132">
                  <c:v>24.982759957248149</c:v>
                </c:pt>
                <c:pt idx="133">
                  <c:v>24.9934410172105</c:v>
                </c:pt>
                <c:pt idx="134">
                  <c:v>25.003902762860481</c:v>
                </c:pt>
                <c:pt idx="135">
                  <c:v>25.01414964553339</c:v>
                </c:pt>
                <c:pt idx="136">
                  <c:v>25.024186028382729</c:v>
                </c:pt>
                <c:pt idx="137">
                  <c:v>25.034016188035377</c:v>
                </c:pt>
                <c:pt idx="138">
                  <c:v>25.043644316219705</c:v>
                </c:pt>
                <c:pt idx="139">
                  <c:v>25.053074521366877</c:v>
                </c:pt>
                <c:pt idx="140">
                  <c:v>25.062310830185602</c:v>
                </c:pt>
                <c:pt idx="141">
                  <c:v>25.07135718921062</c:v>
                </c:pt>
                <c:pt idx="142">
                  <c:v>25.080217466325163</c:v>
                </c:pt>
                <c:pt idx="143">
                  <c:v>25.088895452257741</c:v>
                </c:pt>
                <c:pt idx="144">
                  <c:v>25.097394862053459</c:v>
                </c:pt>
                <c:pt idx="145">
                  <c:v>25.105719336520234</c:v>
                </c:pt>
                <c:pt idx="146">
                  <c:v>25.113872443650163</c:v>
                </c:pt>
                <c:pt idx="147">
                  <c:v>25.121857680016337</c:v>
                </c:pt>
                <c:pt idx="148">
                  <c:v>25.129678472145454</c:v>
                </c:pt>
                <c:pt idx="149">
                  <c:v>25.137338177866472</c:v>
                </c:pt>
                <c:pt idx="150">
                  <c:v>25.144840087635661</c:v>
                </c:pt>
                <c:pt idx="151">
                  <c:v>25.152187425838321</c:v>
                </c:pt>
                <c:pt idx="152">
                  <c:v>25.159383352067511</c:v>
                </c:pt>
                <c:pt idx="153">
                  <c:v>25.166430962380073</c:v>
                </c:pt>
                <c:pt idx="154">
                  <c:v>25.173333290530284</c:v>
                </c:pt>
                <c:pt idx="155">
                  <c:v>25.180093309181427</c:v>
                </c:pt>
                <c:pt idx="156">
                  <c:v>25.186713931095603</c:v>
                </c:pt>
                <c:pt idx="157">
                  <c:v>25.193198010302094</c:v>
                </c:pt>
                <c:pt idx="158">
                  <c:v>25.199548343244594</c:v>
                </c:pt>
                <c:pt idx="159">
                  <c:v>25.205767669907598</c:v>
                </c:pt>
                <c:pt idx="160">
                  <c:v>25.211858674922283</c:v>
                </c:pt>
                <c:pt idx="161">
                  <c:v>25.217823988652157</c:v>
                </c:pt>
                <c:pt idx="162">
                  <c:v>25.223666188258825</c:v>
                </c:pt>
                <c:pt idx="163">
                  <c:v>25.229387798748125</c:v>
                </c:pt>
                <c:pt idx="164">
                  <c:v>25.23499129399698</c:v>
                </c:pt>
                <c:pt idx="165">
                  <c:v>25.240479097761249</c:v>
                </c:pt>
                <c:pt idx="166">
                  <c:v>25.245853584664857</c:v>
                </c:pt>
                <c:pt idx="167">
                  <c:v>25.251117081170548</c:v>
                </c:pt>
                <c:pt idx="168">
                  <c:v>25.256271866532497</c:v>
                </c:pt>
                <c:pt idx="169">
                  <c:v>25.261320173731121</c:v>
                </c:pt>
                <c:pt idx="170">
                  <c:v>25.266264190390348</c:v>
                </c:pt>
                <c:pt idx="171">
                  <c:v>25.271106059677642</c:v>
                </c:pt>
                <c:pt idx="172">
                  <c:v>25.275847881187069</c:v>
                </c:pt>
                <c:pt idx="173">
                  <c:v>25.280491711805684</c:v>
                </c:pt>
                <c:pt idx="174">
                  <c:v>25.285039566563505</c:v>
                </c:pt>
                <c:pt idx="175">
                  <c:v>25.289493419467359</c:v>
                </c:pt>
                <c:pt idx="176">
                  <c:v>25.293855204318891</c:v>
                </c:pt>
                <c:pt idx="177">
                  <c:v>25.298126815516962</c:v>
                </c:pt>
                <c:pt idx="178">
                  <c:v>25.302310108844733</c:v>
                </c:pt>
                <c:pt idx="179">
                  <c:v>25.306406902241697</c:v>
                </c:pt>
                <c:pt idx="180">
                  <c:v>25.310418976560907</c:v>
                </c:pt>
                <c:pt idx="181">
                  <c:v>25.314348076311656</c:v>
                </c:pt>
                <c:pt idx="182">
                  <c:v>25.318195910387882</c:v>
                </c:pt>
                <c:pt idx="183">
                  <c:v>25.321964152782506</c:v>
                </c:pt>
                <c:pt idx="184">
                  <c:v>25.325654443288016</c:v>
                </c:pt>
                <c:pt idx="185">
                  <c:v>25.329268388183468</c:v>
                </c:pt>
                <c:pt idx="186">
                  <c:v>25.332807560908186</c:v>
                </c:pt>
                <c:pt idx="187">
                  <c:v>25.336273502722406</c:v>
                </c:pt>
                <c:pt idx="188">
                  <c:v>25.339667723355053</c:v>
                </c:pt>
                <c:pt idx="189">
                  <c:v>25.342991701638937</c:v>
                </c:pt>
                <c:pt idx="190">
                  <c:v>25.346246886133549</c:v>
                </c:pt>
                <c:pt idx="191">
                  <c:v>25.349434695735706</c:v>
                </c:pt>
                <c:pt idx="192">
                  <c:v>25.352556520278252</c:v>
                </c:pt>
                <c:pt idx="193">
                  <c:v>25.355613721117056</c:v>
                </c:pt>
                <c:pt idx="194">
                  <c:v>25.35860763170648</c:v>
                </c:pt>
                <c:pt idx="195">
                  <c:v>25.361539558163571</c:v>
                </c:pt>
                <c:pt idx="196">
                  <c:v>25.364410779821153</c:v>
                </c:pt>
                <c:pt idx="197">
                  <c:v>25.367222549770037</c:v>
                </c:pt>
                <c:pt idx="198">
                  <c:v>25.369976095390566</c:v>
                </c:pt>
                <c:pt idx="199">
                  <c:v>25.37267261887364</c:v>
                </c:pt>
                <c:pt idx="200">
                  <c:v>25.375313297731488</c:v>
                </c:pt>
                <c:pt idx="201">
                  <c:v>25.377899285298319</c:v>
                </c:pt>
                <c:pt idx="202">
                  <c:v>25.380431711221075</c:v>
                </c:pt>
                <c:pt idx="203">
                  <c:v>25.382911681940456</c:v>
                </c:pt>
                <c:pt idx="204">
                  <c:v>25.385340281162406</c:v>
                </c:pt>
                <c:pt idx="205">
                  <c:v>25.387718570320239</c:v>
                </c:pt>
                <c:pt idx="206">
                  <c:v>25.390047589027567</c:v>
                </c:pt>
                <c:pt idx="207">
                  <c:v>25.392328355522249</c:v>
                </c:pt>
                <c:pt idx="208">
                  <c:v>25.394561867101462</c:v>
                </c:pt>
                <c:pt idx="209">
                  <c:v>25.396749100548131</c:v>
                </c:pt>
                <c:pt idx="210">
                  <c:v>25.398891012548834</c:v>
                </c:pt>
                <c:pt idx="211">
                  <c:v>25.400988540103359</c:v>
                </c:pt>
                <c:pt idx="212">
                  <c:v>25.403042600926106</c:v>
                </c:pt>
                <c:pt idx="213">
                  <c:v>25.405054093839425</c:v>
                </c:pt>
                <c:pt idx="214">
                  <c:v>25.407023899159089</c:v>
                </c:pt>
                <c:pt idx="215">
                  <c:v>25.408952879072061</c:v>
                </c:pt>
                <c:pt idx="216">
                  <c:v>25.410841878006675</c:v>
                </c:pt>
                <c:pt idx="217">
                  <c:v>25.412691722995383</c:v>
                </c:pt>
                <c:pt idx="218">
                  <c:v>25.414503224030227</c:v>
                </c:pt>
                <c:pt idx="219">
                  <c:v>25.416277174411164</c:v>
                </c:pt>
                <c:pt idx="220">
                  <c:v>25.418014351087386</c:v>
                </c:pt>
                <c:pt idx="221">
                  <c:v>25.419715514991783</c:v>
                </c:pt>
                <c:pt idx="222">
                  <c:v>25.421381411368639</c:v>
                </c:pt>
                <c:pt idx="223">
                  <c:v>25.423012770094765</c:v>
                </c:pt>
                <c:pt idx="224">
                  <c:v>25.424610305994122</c:v>
                </c:pt>
                <c:pt idx="225">
                  <c:v>25.426174719146122</c:v>
                </c:pt>
                <c:pt idx="226">
                  <c:v>25.42770669518768</c:v>
                </c:pt>
                <c:pt idx="227">
                  <c:v>25.429206905609192</c:v>
                </c:pt>
                <c:pt idx="228">
                  <c:v>25.430676008044497</c:v>
                </c:pt>
                <c:pt idx="229">
                  <c:v>25.432114646555</c:v>
                </c:pt>
                <c:pt idx="230">
                  <c:v>25.433523451908041</c:v>
                </c:pt>
                <c:pt idx="231">
                  <c:v>25.434903041849612</c:v>
                </c:pt>
                <c:pt idx="232">
                  <c:v>25.43625402137156</c:v>
                </c:pt>
                <c:pt idx="233">
                  <c:v>25.437576982973383</c:v>
                </c:pt>
                <c:pt idx="234">
                  <c:v>25.438872506918688</c:v>
                </c:pt>
                <c:pt idx="235">
                  <c:v>25.44014116148648</c:v>
                </c:pt>
                <c:pt idx="236">
                  <c:v>25.44138350321732</c:v>
                </c:pt>
                <c:pt idx="237">
                  <c:v>25.442600077154495</c:v>
                </c:pt>
                <c:pt idx="238">
                  <c:v>25.443791417080291</c:v>
                </c:pt>
                <c:pt idx="239">
                  <c:v>25.444958045747459</c:v>
                </c:pt>
                <c:pt idx="240">
                  <c:v>25.446100475105965</c:v>
                </c:pt>
                <c:pt idx="241">
                  <c:v>25.447219206525133</c:v>
                </c:pt>
                <c:pt idx="242">
                  <c:v>25.448314731011273</c:v>
                </c:pt>
                <c:pt idx="243">
                  <c:v>25.449387529420854</c:v>
                </c:pt>
                <c:pt idx="244">
                  <c:v>25.450438072669357</c:v>
                </c:pt>
                <c:pt idx="245">
                  <c:v>25.45146682193586</c:v>
                </c:pt>
                <c:pt idx="246">
                  <c:v>25.452474228863451</c:v>
                </c:pt>
                <c:pt idx="247">
                  <c:v>25.453460735755552</c:v>
                </c:pt>
                <c:pt idx="248">
                  <c:v>25.454426775768244</c:v>
                </c:pt>
                <c:pt idx="249">
                  <c:v>25.455372773098649</c:v>
                </c:pt>
                <c:pt idx="250">
                  <c:v>25.456299143169481</c:v>
                </c:pt>
                <c:pt idx="251">
                  <c:v>25.457206292809829</c:v>
                </c:pt>
                <c:pt idx="252">
                  <c:v>25.458094620432217</c:v>
                </c:pt>
                <c:pt idx="253">
                  <c:v>25.458964516206084</c:v>
                </c:pt>
                <c:pt idx="254">
                  <c:v>25.459816362227684</c:v>
                </c:pt>
                <c:pt idx="255">
                  <c:v>25.460650532686529</c:v>
                </c:pt>
                <c:pt idx="256">
                  <c:v>25.461467394028411</c:v>
                </c:pt>
                <c:pt idx="257">
                  <c:v>25.462267305115105</c:v>
                </c:pt>
                <c:pt idx="258">
                  <c:v>25.463050617380784</c:v>
                </c:pt>
                <c:pt idx="259">
                  <c:v>25.463817674985236</c:v>
                </c:pt>
                <c:pt idx="260">
                  <c:v>25.464568814963954</c:v>
                </c:pt>
                <c:pt idx="261">
                  <c:v>25.465304367375129</c:v>
                </c:pt>
                <c:pt idx="262">
                  <c:v>25.466024655443643</c:v>
                </c:pt>
                <c:pt idx="263">
                  <c:v>25.466729995702106</c:v>
                </c:pt>
                <c:pt idx="264">
                  <c:v>25.467420698128997</c:v>
                </c:pt>
                <c:pt idx="265">
                  <c:v>25.468097066283981</c:v>
                </c:pt>
                <c:pt idx="266">
                  <c:v>25.468759397440429</c:v>
                </c:pt>
                <c:pt idx="267">
                  <c:v>25.469407982715246</c:v>
                </c:pt>
                <c:pt idx="268">
                  <c:v>25.470043107196002</c:v>
                </c:pt>
                <c:pt idx="269">
                  <c:v>25.470665050065474</c:v>
                </c:pt>
                <c:pt idx="270">
                  <c:v>25.471274084723628</c:v>
                </c:pt>
                <c:pt idx="271">
                  <c:v>25.471870478907078</c:v>
                </c:pt>
                <c:pt idx="272">
                  <c:v>25.472454494806112</c:v>
                </c:pt>
                <c:pt idx="273">
                  <c:v>25.473026389179292</c:v>
                </c:pt>
                <c:pt idx="274">
                  <c:v>25.473586413465718</c:v>
                </c:pt>
                <c:pt idx="275">
                  <c:v>25.474134813894963</c:v>
                </c:pt>
                <c:pt idx="276">
                  <c:v>25.474671831594758</c:v>
                </c:pt>
                <c:pt idx="277">
                  <c:v>25.475197702696466</c:v>
                </c:pt>
                <c:pt idx="278">
                  <c:v>25.475712658438368</c:v>
                </c:pt>
                <c:pt idx="279">
                  <c:v>25.476216925266847</c:v>
                </c:pt>
                <c:pt idx="280">
                  <c:v>25.476710724935469</c:v>
                </c:pt>
                <c:pt idx="281">
                  <c:v>25.477194274602031</c:v>
                </c:pt>
                <c:pt idx="282">
                  <c:v>25.477667786923615</c:v>
                </c:pt>
                <c:pt idx="283">
                  <c:v>25.478131470149673</c:v>
                </c:pt>
                <c:pt idx="284">
                  <c:v>25.478585528213213</c:v>
                </c:pt>
                <c:pt idx="285">
                  <c:v>25.479030160820081</c:v>
                </c:pt>
                <c:pt idx="286">
                  <c:v>25.479465563536422</c:v>
                </c:pt>
                <c:pt idx="287">
                  <c:v>25.479891927874341</c:v>
                </c:pt>
                <c:pt idx="288">
                  <c:v>25.48030944137578</c:v>
                </c:pt>
                <c:pt idx="289">
                  <c:v>25.480718287694678</c:v>
                </c:pt>
                <c:pt idx="290">
                  <c:v>25.481118646677437</c:v>
                </c:pt>
                <c:pt idx="291">
                  <c:v>25.481510694441724</c:v>
                </c:pt>
                <c:pt idx="292">
                  <c:v>25.48189460345365</c:v>
                </c:pt>
                <c:pt idx="293">
                  <c:v>25.482270542603359</c:v>
                </c:pt>
                <c:pt idx="294">
                  <c:v>25.482638677279056</c:v>
                </c:pt>
                <c:pt idx="295">
                  <c:v>25.482999169439495</c:v>
                </c:pt>
                <c:pt idx="296">
                  <c:v>25.483352177684999</c:v>
                </c:pt>
                <c:pt idx="297">
                  <c:v>25.483697857326984</c:v>
                </c:pt>
                <c:pt idx="298">
                  <c:v>25.484036360456066</c:v>
                </c:pt>
                <c:pt idx="299">
                  <c:v>25.484367836008765</c:v>
                </c:pt>
                <c:pt idx="300">
                  <c:v>25.484692429832808</c:v>
                </c:pt>
                <c:pt idx="301">
                  <c:v>25.485010284751109</c:v>
                </c:pt>
                <c:pt idx="302">
                  <c:v>25.485321540624415</c:v>
                </c:pt>
                <c:pt idx="303">
                  <c:v>25.485626334412668</c:v>
                </c:pt>
                <c:pt idx="304">
                  <c:v>25.485924800235079</c:v>
                </c:pt>
                <c:pt idx="305">
                  <c:v>25.486217069428982</c:v>
                </c:pt>
                <c:pt idx="306">
                  <c:v>25.486503270607464</c:v>
                </c:pt>
                <c:pt idx="307">
                  <c:v>25.486783529715801</c:v>
                </c:pt>
                <c:pt idx="308">
                  <c:v>25.487057970086731</c:v>
                </c:pt>
                <c:pt idx="309">
                  <c:v>25.487326712494582</c:v>
                </c:pt>
                <c:pt idx="310">
                  <c:v>25.48758987520829</c:v>
                </c:pt>
                <c:pt idx="311">
                  <c:v>25.487847574043307</c:v>
                </c:pt>
                <c:pt idx="312">
                  <c:v>25.488099922412449</c:v>
                </c:pt>
                <c:pt idx="313">
                  <c:v>25.488347031375678</c:v>
                </c:pt>
                <c:pt idx="314">
                  <c:v>25.488589009688869</c:v>
                </c:pt>
                <c:pt idx="315">
                  <c:v>25.488825963851564</c:v>
                </c:pt>
                <c:pt idx="316">
                  <c:v>25.489057998153733</c:v>
                </c:pt>
                <c:pt idx="317">
                  <c:v>25.489285214721569</c:v>
                </c:pt>
                <c:pt idx="318">
                  <c:v>25.489507713562347</c:v>
                </c:pt>
                <c:pt idx="319">
                  <c:v>25.489725592608337</c:v>
                </c:pt>
                <c:pt idx="320">
                  <c:v>25.489938947759821</c:v>
                </c:pt>
                <c:pt idx="321">
                  <c:v>25.490147872927221</c:v>
                </c:pt>
                <c:pt idx="322">
                  <c:v>25.490352460072341</c:v>
                </c:pt>
                <c:pt idx="323">
                  <c:v>25.490552799248771</c:v>
                </c:pt>
                <c:pt idx="324">
                  <c:v>25.490748978641456</c:v>
                </c:pt>
                <c:pt idx="325">
                  <c:v>25.490941084605421</c:v>
                </c:pt>
                <c:pt idx="326">
                  <c:v>25.491129201703732</c:v>
                </c:pt>
                <c:pt idx="327">
                  <c:v>25.491313412744638</c:v>
                </c:pt>
                <c:pt idx="328">
                  <c:v>25.491493798817967</c:v>
                </c:pt>
                <c:pt idx="329">
                  <c:v>25.49167043933075</c:v>
                </c:pt>
                <c:pt idx="330">
                  <c:v>25.491843412042126</c:v>
                </c:pt>
                <c:pt idx="331">
                  <c:v>25.492012793097505</c:v>
                </c:pt>
                <c:pt idx="332">
                  <c:v>25.492178657062041</c:v>
                </c:pt>
                <c:pt idx="333">
                  <c:v>25.492341076953405</c:v>
                </c:pt>
                <c:pt idx="334">
                  <c:v>25.492500124273878</c:v>
                </c:pt>
                <c:pt idx="335">
                  <c:v>25.492655869041769</c:v>
                </c:pt>
                <c:pt idx="336">
                  <c:v>25.492808379822208</c:v>
                </c:pt>
                <c:pt idx="337">
                  <c:v>25.492957723757279</c:v>
                </c:pt>
                <c:pt idx="338">
                  <c:v>25.493103966595537</c:v>
                </c:pt>
                <c:pt idx="339">
                  <c:v>25.493247172720913</c:v>
                </c:pt>
                <c:pt idx="340">
                  <c:v>25.493387405181025</c:v>
                </c:pt>
                <c:pt idx="341">
                  <c:v>25.493524725714884</c:v>
                </c:pt>
                <c:pt idx="342">
                  <c:v>25.493659194780054</c:v>
                </c:pt>
                <c:pt idx="343">
                  <c:v>25.493790871579225</c:v>
                </c:pt>
                <c:pt idx="344">
                  <c:v>25.493919814086251</c:v>
                </c:pt>
                <c:pt idx="345">
                  <c:v>25.494046079071634</c:v>
                </c:pt>
                <c:pt idx="346">
                  <c:v>25.494169722127502</c:v>
                </c:pt>
                <c:pt idx="347">
                  <c:v>25.494290797692045</c:v>
                </c:pt>
                <c:pt idx="348">
                  <c:v>25.494409359073455</c:v>
                </c:pt>
                <c:pt idx="349">
                  <c:v>25.494525458473372</c:v>
                </c:pt>
                <c:pt idx="350">
                  <c:v>25.494639147009849</c:v>
                </c:pt>
                <c:pt idx="351">
                  <c:v>25.494750474739824</c:v>
                </c:pt>
                <c:pt idx="352">
                  <c:v>25.494859490681144</c:v>
                </c:pt>
                <c:pt idx="353">
                  <c:v>25.494966242834114</c:v>
                </c:pt>
                <c:pt idx="354">
                  <c:v>25.495070778202624</c:v>
                </c:pt>
                <c:pt idx="355">
                  <c:v>25.495173142814817</c:v>
                </c:pt>
                <c:pt idx="356">
                  <c:v>25.495273381743335</c:v>
                </c:pt>
                <c:pt idx="357">
                  <c:v>25.495371539125145</c:v>
                </c:pt>
                <c:pt idx="358">
                  <c:v>25.495467658180957</c:v>
                </c:pt>
                <c:pt idx="359">
                  <c:v>25.49556178123424</c:v>
                </c:pt>
                <c:pt idx="360">
                  <c:v>25.495653949729839</c:v>
                </c:pt>
                <c:pt idx="361">
                  <c:v>25.495744204252201</c:v>
                </c:pt>
                <c:pt idx="362">
                  <c:v>25.495832584543244</c:v>
                </c:pt>
                <c:pt idx="363">
                  <c:v>25.495919129519823</c:v>
                </c:pt>
                <c:pt idx="364">
                  <c:v>25.496003877290875</c:v>
                </c:pt>
                <c:pt idx="365">
                  <c:v>25.49608686517416</c:v>
                </c:pt>
                <c:pt idx="366">
                  <c:v>25.496168129712707</c:v>
                </c:pt>
                <c:pt idx="367">
                  <c:v>25.49624770669087</c:v>
                </c:pt>
                <c:pt idx="368">
                  <c:v>25.496325631150086</c:v>
                </c:pt>
                <c:pt idx="369">
                  <c:v>25.49640193740429</c:v>
                </c:pt>
                <c:pt idx="370">
                  <c:v>25.496476659055016</c:v>
                </c:pt>
                <c:pt idx="371">
                  <c:v>25.496549829006181</c:v>
                </c:pt>
                <c:pt idx="372">
                  <c:v>25.496621479478563</c:v>
                </c:pt>
                <c:pt idx="373">
                  <c:v>25.496691642023979</c:v>
                </c:pt>
                <c:pt idx="374">
                  <c:v>25.496760347539176</c:v>
                </c:pt>
                <c:pt idx="375">
                  <c:v>25.496827626279423</c:v>
                </c:pt>
                <c:pt idx="376">
                  <c:v>25.496893507871821</c:v>
                </c:pt>
                <c:pt idx="377">
                  <c:v>25.496958021328354</c:v>
                </c:pt>
                <c:pt idx="378">
                  <c:v>25.49702119505864</c:v>
                </c:pt>
                <c:pt idx="379">
                  <c:v>25.497083056882449</c:v>
                </c:pt>
                <c:pt idx="380">
                  <c:v>25.49714363404194</c:v>
                </c:pt>
                <c:pt idx="381">
                  <c:v>25.497202953213648</c:v>
                </c:pt>
                <c:pt idx="382">
                  <c:v>25.497261040520232</c:v>
                </c:pt>
                <c:pt idx="383">
                  <c:v>25.497317921541971</c:v>
                </c:pt>
                <c:pt idx="384">
                  <c:v>25.497373621328013</c:v>
                </c:pt>
                <c:pt idx="385">
                  <c:v>25.49742816440741</c:v>
                </c:pt>
                <c:pt idx="386">
                  <c:v>25.497481574799913</c:v>
                </c:pt>
                <c:pt idx="387">
                  <c:v>25.497533876026544</c:v>
                </c:pt>
                <c:pt idx="388">
                  <c:v>25.497585091119948</c:v>
                </c:pt>
                <c:pt idx="389">
                  <c:v>25.497635242634527</c:v>
                </c:pt>
                <c:pt idx="390">
                  <c:v>25.497684352656378</c:v>
                </c:pt>
                <c:pt idx="391">
                  <c:v>25.497732442813007</c:v>
                </c:pt>
                <c:pt idx="392">
                  <c:v>25.497779534282849</c:v>
                </c:pt>
                <c:pt idx="393">
                  <c:v>25.497825647804593</c:v>
                </c:pt>
                <c:pt idx="394">
                  <c:v>25.497870803686311</c:v>
                </c:pt>
                <c:pt idx="395">
                  <c:v>25.4979150218144</c:v>
                </c:pt>
                <c:pt idx="396">
                  <c:v>25.497958321662331</c:v>
                </c:pt>
                <c:pt idx="397">
                  <c:v>25.498000722299221</c:v>
                </c:pt>
                <c:pt idx="398">
                  <c:v>25.498042242398235</c:v>
                </c:pt>
                <c:pt idx="399">
                  <c:v>25.4980829002448</c:v>
                </c:pt>
                <c:pt idx="400">
                  <c:v>25.498122713744657</c:v>
                </c:pt>
                <c:pt idx="401">
                  <c:v>25.498161700431741</c:v>
                </c:pt>
                <c:pt idx="402">
                  <c:v>25.498199877475905</c:v>
                </c:pt>
                <c:pt idx="403">
                  <c:v>25.49823726169047</c:v>
                </c:pt>
                <c:pt idx="404">
                  <c:v>25.498273869539641</c:v>
                </c:pt>
                <c:pt idx="405">
                  <c:v>25.498309717145741</c:v>
                </c:pt>
                <c:pt idx="406">
                  <c:v>25.498344820296317</c:v>
                </c:pt>
                <c:pt idx="407">
                  <c:v>25.49837919445109</c:v>
                </c:pt>
                <c:pt idx="408">
                  <c:v>25.498412854748761</c:v>
                </c:pt>
                <c:pt idx="409">
                  <c:v>25.498445816013671</c:v>
                </c:pt>
                <c:pt idx="410">
                  <c:v>25.498478092762337</c:v>
                </c:pt>
                <c:pt idx="411">
                  <c:v>25.49850969920983</c:v>
                </c:pt>
                <c:pt idx="412">
                  <c:v>25.498540649276052</c:v>
                </c:pt>
                <c:pt idx="413">
                  <c:v>25.498570956591845</c:v>
                </c:pt>
                <c:pt idx="414">
                  <c:v>25.498600634505006</c:v>
                </c:pt>
                <c:pt idx="415">
                  <c:v>25.498629696086162</c:v>
                </c:pt>
                <c:pt idx="416">
                  <c:v>25.498658154134521</c:v>
                </c:pt>
                <c:pt idx="417">
                  <c:v>25.498686021183506</c:v>
                </c:pt>
                <c:pt idx="418">
                  <c:v>25.498713309506279</c:v>
                </c:pt>
                <c:pt idx="419">
                  <c:v>25.498740031121137</c:v>
                </c:pt>
                <c:pt idx="420">
                  <c:v>25.498766197796822</c:v>
                </c:pt>
                <c:pt idx="421">
                  <c:v>25.498791821057676</c:v>
                </c:pt>
                <c:pt idx="422">
                  <c:v>25.498816912188737</c:v>
                </c:pt>
                <c:pt idx="423">
                  <c:v>25.498841482240696</c:v>
                </c:pt>
                <c:pt idx="424">
                  <c:v>25.498865542034771</c:v>
                </c:pt>
                <c:pt idx="425">
                  <c:v>25.498889102167464</c:v>
                </c:pt>
                <c:pt idx="426">
                  <c:v>25.498912173015235</c:v>
                </c:pt>
                <c:pt idx="427">
                  <c:v>25.498934764739062</c:v>
                </c:pt>
                <c:pt idx="428">
                  <c:v>25.498956887288919</c:v>
                </c:pt>
                <c:pt idx="429">
                  <c:v>25.498978550408168</c:v>
                </c:pt>
                <c:pt idx="430">
                  <c:v>25.498999763637826</c:v>
                </c:pt>
                <c:pt idx="431">
                  <c:v>25.499020536320792</c:v>
                </c:pt>
                <c:pt idx="432">
                  <c:v>25.499040877605939</c:v>
                </c:pt>
                <c:pt idx="433">
                  <c:v>25.499060796452159</c:v>
                </c:pt>
                <c:pt idx="434">
                  <c:v>25.499080301632297</c:v>
                </c:pt>
                <c:pt idx="435">
                  <c:v>25.499099401737023</c:v>
                </c:pt>
                <c:pt idx="436">
                  <c:v>25.499118105178606</c:v>
                </c:pt>
                <c:pt idx="437">
                  <c:v>25.499136420194624</c:v>
                </c:pt>
                <c:pt idx="438">
                  <c:v>25.499154354851594</c:v>
                </c:pt>
                <c:pt idx="439">
                  <c:v>25.499171917048514</c:v>
                </c:pt>
                <c:pt idx="440">
                  <c:v>25.499189114520352</c:v>
                </c:pt>
                <c:pt idx="441">
                  <c:v>25.499205954841443</c:v>
                </c:pt>
                <c:pt idx="442">
                  <c:v>25.499222445428838</c:v>
                </c:pt>
                <c:pt idx="443">
                  <c:v>25.499238593545556</c:v>
                </c:pt>
                <c:pt idx="444">
                  <c:v>25.499254406303784</c:v>
                </c:pt>
                <c:pt idx="445">
                  <c:v>25.499269890668021</c:v>
                </c:pt>
                <c:pt idx="446">
                  <c:v>25.499285053458131</c:v>
                </c:pt>
                <c:pt idx="447">
                  <c:v>25.499299901352355</c:v>
                </c:pt>
                <c:pt idx="448">
                  <c:v>25.499314440890249</c:v>
                </c:pt>
                <c:pt idx="449">
                  <c:v>25.49932867847556</c:v>
                </c:pt>
                <c:pt idx="450">
                  <c:v>25.499342620379057</c:v>
                </c:pt>
                <c:pt idx="451">
                  <c:v>25.499356272741277</c:v>
                </c:pt>
                <c:pt idx="452">
                  <c:v>25.499369641575246</c:v>
                </c:pt>
                <c:pt idx="453">
                  <c:v>25.49938273276911</c:v>
                </c:pt>
                <c:pt idx="454">
                  <c:v>25.499395552088743</c:v>
                </c:pt>
                <c:pt idx="455">
                  <c:v>25.499408105180279</c:v>
                </c:pt>
                <c:pt idx="456">
                  <c:v>25.499420397572596</c:v>
                </c:pt>
                <c:pt idx="457">
                  <c:v>25.499432434679758</c:v>
                </c:pt>
                <c:pt idx="458">
                  <c:v>25.499444221803394</c:v>
                </c:pt>
                <c:pt idx="459">
                  <c:v>25.499455764135032</c:v>
                </c:pt>
                <c:pt idx="460">
                  <c:v>25.499467066758392</c:v>
                </c:pt>
                <c:pt idx="461">
                  <c:v>25.499478134651618</c:v>
                </c:pt>
                <c:pt idx="462">
                  <c:v>25.49948897268947</c:v>
                </c:pt>
                <c:pt idx="463">
                  <c:v>25.499499585645481</c:v>
                </c:pt>
                <c:pt idx="464">
                  <c:v>25.499509978194041</c:v>
                </c:pt>
                <c:pt idx="465">
                  <c:v>25.499520154912478</c:v>
                </c:pt>
                <c:pt idx="466">
                  <c:v>25.499530120283055</c:v>
                </c:pt>
                <c:pt idx="467">
                  <c:v>25.49953987869495</c:v>
                </c:pt>
                <c:pt idx="468">
                  <c:v>25.499549434446195</c:v>
                </c:pt>
                <c:pt idx="469">
                  <c:v>25.499558791745564</c:v>
                </c:pt>
                <c:pt idx="470">
                  <c:v>25.499567954714422</c:v>
                </c:pt>
                <c:pt idx="471">
                  <c:v>25.499576927388553</c:v>
                </c:pt>
                <c:pt idx="472">
                  <c:v>25.49958571371992</c:v>
                </c:pt>
                <c:pt idx="473">
                  <c:v>25.499594317578421</c:v>
                </c:pt>
                <c:pt idx="474">
                  <c:v>25.499602742753581</c:v>
                </c:pt>
                <c:pt idx="475">
                  <c:v>25.499610992956232</c:v>
                </c:pt>
                <c:pt idx="476">
                  <c:v>25.499619071820138</c:v>
                </c:pt>
                <c:pt idx="477">
                  <c:v>25.499626982903607</c:v>
                </c:pt>
                <c:pt idx="478">
                  <c:v>25.499634729691042</c:v>
                </c:pt>
                <c:pt idx="479">
                  <c:v>25.499642315594485</c:v>
                </c:pt>
                <c:pt idx="480">
                  <c:v>25.499649743955128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57-4E4D-8F57-983090CF0BD0}"/>
            </c:ext>
          </c:extLst>
        </c:ser>
        <c:ser>
          <c:idx val="1"/>
          <c:order val="1"/>
          <c:tx>
            <c:strRef>
              <c:f>Result!$X$5:$X$6</c:f>
              <c:strCache>
                <c:ptCount val="2"/>
                <c:pt idx="0">
                  <c:v>Outside surface temperature of top plate for each bulb</c:v>
                </c:pt>
                <c:pt idx="1">
                  <c:v>30W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Result!$V$7:$V$487</c:f>
              <c:numCache>
                <c:formatCode>General</c:formatCode>
                <c:ptCount val="4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</c:numCache>
            </c:numRef>
          </c:cat>
          <c:val>
            <c:numRef>
              <c:f>Result!$X$7:$X$487</c:f>
              <c:numCache>
                <c:formatCode>0.00_);[Red]\(0.00\)</c:formatCode>
                <c:ptCount val="481"/>
                <c:pt idx="0">
                  <c:v>18</c:v>
                </c:pt>
                <c:pt idx="1">
                  <c:v>18.158019880621193</c:v>
                </c:pt>
                <c:pt idx="2">
                  <c:v>18.314051786738528</c:v>
                </c:pt>
                <c:pt idx="3">
                  <c:v>18.467924184133558</c:v>
                </c:pt>
                <c:pt idx="4">
                  <c:v>18.619568875445161</c:v>
                </c:pt>
                <c:pt idx="5">
                  <c:v>18.768948111008157</c:v>
                </c:pt>
                <c:pt idx="6">
                  <c:v>18.916040624981534</c:v>
                </c:pt>
                <c:pt idx="7">
                  <c:v>19.060835800613379</c:v>
                </c:pt>
                <c:pt idx="8">
                  <c:v>19.203330569124326</c:v>
                </c:pt>
                <c:pt idx="9">
                  <c:v>19.343527525138654</c:v>
                </c:pt>
                <c:pt idx="10">
                  <c:v>19.481433677135971</c:v>
                </c:pt>
                <c:pt idx="11">
                  <c:v>19.617059566335726</c:v>
                </c:pt>
                <c:pt idx="12">
                  <c:v>19.750418616233883</c:v>
                </c:pt>
                <c:pt idx="13">
                  <c:v>19.881526635109047</c:v>
                </c:pt>
                <c:pt idx="14">
                  <c:v>20.010401424690578</c:v>
                </c:pt>
                <c:pt idx="15">
                  <c:v>20.137062465261899</c:v>
                </c:pt>
                <c:pt idx="16">
                  <c:v>20.261530657494465</c:v>
                </c:pt>
                <c:pt idx="17">
                  <c:v>20.383828107478308</c:v>
                </c:pt>
                <c:pt idx="18">
                  <c:v>20.503977945369545</c:v>
                </c:pt>
                <c:pt idx="19">
                  <c:v>20.622004170697011</c:v>
                </c:pt>
                <c:pt idx="20">
                  <c:v>20.737931519159979</c:v>
                </c:pt>
                <c:pt idx="21">
                  <c:v>20.851785347002203</c:v>
                </c:pt>
                <c:pt idx="22">
                  <c:v>20.963591529944775</c:v>
                </c:pt>
                <c:pt idx="23">
                  <c:v>21.073376374315625</c:v>
                </c:pt>
                <c:pt idx="24">
                  <c:v>21.181166538500484</c:v>
                </c:pt>
                <c:pt idx="25">
                  <c:v>21.286988963207911</c:v>
                </c:pt>
                <c:pt idx="26">
                  <c:v>21.390870809322706</c:v>
                </c:pt>
                <c:pt idx="27">
                  <c:v>21.492839402340632</c:v>
                </c:pt>
                <c:pt idx="28">
                  <c:v>21.592922182549035</c:v>
                </c:pt>
                <c:pt idx="29">
                  <c:v>21.691146660254308</c:v>
                </c:pt>
                <c:pt idx="30">
                  <c:v>21.787540375466381</c:v>
                </c:pt>
                <c:pt idx="31">
                  <c:v>21.882130861538961</c:v>
                </c:pt>
                <c:pt idx="32">
                  <c:v>21.974945612336423</c:v>
                </c:pt>
                <c:pt idx="33">
                  <c:v>22.066012052557777</c:v>
                </c:pt>
                <c:pt idx="34">
                  <c:v>22.155357510897371</c:v>
                </c:pt>
                <c:pt idx="35">
                  <c:v>22.243009195763221</c:v>
                </c:pt>
                <c:pt idx="36">
                  <c:v>22.328994173308423</c:v>
                </c:pt>
                <c:pt idx="37">
                  <c:v>22.413339347560417</c:v>
                </c:pt>
                <c:pt idx="38">
                  <c:v>22.496071442457747</c:v>
                </c:pt>
                <c:pt idx="39">
                  <c:v>22.577216985625331</c:v>
                </c:pt>
                <c:pt idx="40">
                  <c:v>22.656802293737464</c:v>
                </c:pt>
                <c:pt idx="41">
                  <c:v>22.734853459333806</c:v>
                </c:pt>
                <c:pt idx="42">
                  <c:v>22.811396338967153</c:v>
                </c:pt>
                <c:pt idx="43">
                  <c:v>22.886456542573935</c:v>
                </c:pt>
                <c:pt idx="44">
                  <c:v>22.960059423968858</c:v>
                </c:pt>
                <c:pt idx="45">
                  <c:v>23.032230072374315</c:v>
                </c:pt>
                <c:pt idx="46">
                  <c:v>23.102993304903379</c:v>
                </c:pt>
                <c:pt idx="47">
                  <c:v>23.172373659922446</c:v>
                </c:pt>
                <c:pt idx="48">
                  <c:v>23.24039539122596</c:v>
                </c:pt>
                <c:pt idx="49">
                  <c:v>23.307082462961471</c:v>
                </c:pt>
                <c:pt idx="50">
                  <c:v>23.372458545248335</c:v>
                </c:pt>
                <c:pt idx="51">
                  <c:v>23.436547010438023</c:v>
                </c:pt>
                <c:pt idx="52">
                  <c:v>23.499370929968133</c:v>
                </c:pt>
                <c:pt idx="53">
                  <c:v>23.560953071765955</c:v>
                </c:pt>
                <c:pt idx="54">
                  <c:v>23.621315898160805</c:v>
                </c:pt>
                <c:pt idx="55">
                  <c:v>23.680481564267467</c:v>
                </c:pt>
                <c:pt idx="56">
                  <c:v>23.73847191680581</c:v>
                </c:pt>
                <c:pt idx="57">
                  <c:v>23.795308493324274</c:v>
                </c:pt>
                <c:pt idx="58">
                  <c:v>23.851012521797156</c:v>
                </c:pt>
                <c:pt idx="59">
                  <c:v>23.905604920567868</c:v>
                </c:pt>
                <c:pt idx="60">
                  <c:v>23.959106298612191</c:v>
                </c:pt>
                <c:pt idx="61">
                  <c:v>24.011536956097395</c:v>
                </c:pt>
                <c:pt idx="62">
                  <c:v>24.062916885214765</c:v>
                </c:pt>
                <c:pt idx="63">
                  <c:v>24.113265771264537</c:v>
                </c:pt>
                <c:pt idx="64">
                  <c:v>24.16260299397371</c:v>
                </c:pt>
                <c:pt idx="65">
                  <c:v>24.210947629028489</c:v>
                </c:pt>
                <c:pt idx="66">
                  <c:v>24.258318449804278</c:v>
                </c:pt>
                <c:pt idx="67">
                  <c:v>24.304733929277312</c:v>
                </c:pt>
                <c:pt idx="68">
                  <c:v>24.350212242103037</c:v>
                </c:pt>
                <c:pt idx="69">
                  <c:v>24.39477126684729</c:v>
                </c:pt>
                <c:pt idx="70">
                  <c:v>24.438428588357251</c:v>
                </c:pt>
                <c:pt idx="71">
                  <c:v>24.481201500259971</c:v>
                </c:pt>
                <c:pt idx="72">
                  <c:v>24.523107007577039</c:v>
                </c:pt>
                <c:pt idx="73">
                  <c:v>24.564161829444725</c:v>
                </c:pt>
                <c:pt idx="74">
                  <c:v>24.604382401929545</c:v>
                </c:pt>
                <c:pt idx="75">
                  <c:v>24.643784880929907</c:v>
                </c:pt>
                <c:pt idx="76">
                  <c:v>24.68238514515502</c:v>
                </c:pt>
                <c:pt idx="77">
                  <c:v>24.72019879917287</c:v>
                </c:pt>
                <c:pt idx="78">
                  <c:v>24.757241176519521</c:v>
                </c:pt>
                <c:pt idx="79">
                  <c:v>24.793527342862561</c:v>
                </c:pt>
                <c:pt idx="80">
                  <c:v>24.82907209921191</c:v>
                </c:pt>
                <c:pt idx="81">
                  <c:v>24.863889985171657</c:v>
                </c:pt>
                <c:pt idx="82">
                  <c:v>24.897995282227029</c:v>
                </c:pt>
                <c:pt idx="83">
                  <c:v>24.931402017060929</c:v>
                </c:pt>
                <c:pt idx="84">
                  <c:v>24.964123964894849</c:v>
                </c:pt>
                <c:pt idx="85">
                  <c:v>24.996174652849341</c:v>
                </c:pt>
                <c:pt idx="86">
                  <c:v>25.027567363319477</c:v>
                </c:pt>
                <c:pt idx="87">
                  <c:v>25.058315137361099</c:v>
                </c:pt>
                <c:pt idx="88">
                  <c:v>25.088430778083854</c:v>
                </c:pt>
                <c:pt idx="89">
                  <c:v>25.117926854047376</c:v>
                </c:pt>
                <c:pt idx="90">
                  <c:v>25.14681570265714</c:v>
                </c:pt>
                <c:pt idx="91">
                  <c:v>25.175109433556788</c:v>
                </c:pt>
                <c:pt idx="92">
                  <c:v>25.202819932013938</c:v>
                </c:pt>
                <c:pt idx="93">
                  <c:v>25.229958862296701</c:v>
                </c:pt>
                <c:pt idx="94">
                  <c:v>25.256537671038327</c:v>
                </c:pt>
                <c:pt idx="95">
                  <c:v>25.282567590587544</c:v>
                </c:pt>
                <c:pt idx="96">
                  <c:v>25.308059642342435</c:v>
                </c:pt>
                <c:pt idx="97">
                  <c:v>25.33302464006573</c:v>
                </c:pt>
                <c:pt idx="98">
                  <c:v>25.357473193179636</c:v>
                </c:pt>
                <c:pt idx="99">
                  <c:v>25.381415710038446</c:v>
                </c:pt>
                <c:pt idx="100">
                  <c:v>25.404862401177294</c:v>
                </c:pt>
                <c:pt idx="101">
                  <c:v>25.427823282535581</c:v>
                </c:pt>
                <c:pt idx="102">
                  <c:v>25.4503081786537</c:v>
                </c:pt>
                <c:pt idx="103">
                  <c:v>25.472326725841789</c:v>
                </c:pt>
                <c:pt idx="104">
                  <c:v>25.493888375319393</c:v>
                </c:pt>
                <c:pt idx="105">
                  <c:v>25.515002396324977</c:v>
                </c:pt>
                <c:pt idx="106">
                  <c:v>25.535677879194346</c:v>
                </c:pt>
                <c:pt idx="107">
                  <c:v>25.555923738407131</c:v>
                </c:pt>
                <c:pt idx="108">
                  <c:v>25.575748715600554</c:v>
                </c:pt>
                <c:pt idx="109">
                  <c:v>25.595161382549808</c:v>
                </c:pt>
                <c:pt idx="110">
                  <c:v>25.614170144114404</c:v>
                </c:pt>
                <c:pt idx="111">
                  <c:v>25.632783241149991</c:v>
                </c:pt>
                <c:pt idx="112">
                  <c:v>25.651008753385138</c:v>
                </c:pt>
                <c:pt idx="113">
                  <c:v>25.668854602262698</c:v>
                </c:pt>
                <c:pt idx="114">
                  <c:v>25.686328553745369</c:v>
                </c:pt>
                <c:pt idx="115">
                  <c:v>25.703438221085197</c:v>
                </c:pt>
                <c:pt idx="116">
                  <c:v>25.720191067556758</c:v>
                </c:pt>
                <c:pt idx="117">
                  <c:v>25.736594409153824</c:v>
                </c:pt>
                <c:pt idx="118">
                  <c:v>25.752655417249375</c:v>
                </c:pt>
                <c:pt idx="119">
                  <c:v>25.768381121218869</c:v>
                </c:pt>
                <c:pt idx="120">
                  <c:v>25.783778411026656</c:v>
                </c:pt>
                <c:pt idx="121">
                  <c:v>25.798854039775581</c:v>
                </c:pt>
                <c:pt idx="122">
                  <c:v>25.813614626219742</c:v>
                </c:pt>
                <c:pt idx="123">
                  <c:v>25.828066657240456</c:v>
                </c:pt>
                <c:pt idx="124">
                  <c:v>25.842216490285512</c:v>
                </c:pt>
                <c:pt idx="125">
                  <c:v>25.85607035577182</c:v>
                </c:pt>
                <c:pt idx="126">
                  <c:v>25.869634359451581</c:v>
                </c:pt>
                <c:pt idx="127">
                  <c:v>25.882914484742134</c:v>
                </c:pt>
                <c:pt idx="128">
                  <c:v>25.895916595019671</c:v>
                </c:pt>
                <c:pt idx="129">
                  <c:v>25.908646435876999</c:v>
                </c:pt>
                <c:pt idx="130">
                  <c:v>25.921109637345598</c:v>
                </c:pt>
                <c:pt idx="131">
                  <c:v>25.933311716082194</c:v>
                </c:pt>
                <c:pt idx="132">
                  <c:v>25.945258077520112</c:v>
                </c:pt>
                <c:pt idx="133">
                  <c:v>25.956954017985694</c:v>
                </c:pt>
                <c:pt idx="134">
                  <c:v>25.968404726780037</c:v>
                </c:pt>
                <c:pt idx="135">
                  <c:v>25.979615288226395</c:v>
                </c:pt>
                <c:pt idx="136">
                  <c:v>25.990590683683518</c:v>
                </c:pt>
                <c:pt idx="137">
                  <c:v>26.001335793525289</c:v>
                </c:pt>
                <c:pt idx="138">
                  <c:v>26.011855399086958</c:v>
                </c:pt>
                <c:pt idx="139">
                  <c:v>26.022154184578341</c:v>
                </c:pt>
                <c:pt idx="140">
                  <c:v>26.032236738964333</c:v>
                </c:pt>
                <c:pt idx="141">
                  <c:v>26.042107557813093</c:v>
                </c:pt>
                <c:pt idx="142">
                  <c:v>26.051771045112247</c:v>
                </c:pt>
                <c:pt idx="143">
                  <c:v>26.061231515053521</c:v>
                </c:pt>
                <c:pt idx="144">
                  <c:v>26.070493193786142</c:v>
                </c:pt>
                <c:pt idx="145">
                  <c:v>26.079560221139413</c:v>
                </c:pt>
                <c:pt idx="146">
                  <c:v>26.088436652314837</c:v>
                </c:pt>
                <c:pt idx="147">
                  <c:v>26.097126459548182</c:v>
                </c:pt>
                <c:pt idx="148">
                  <c:v>26.105633533741884</c:v>
                </c:pt>
                <c:pt idx="149">
                  <c:v>26.113961686068158</c:v>
                </c:pt>
                <c:pt idx="150">
                  <c:v>26.122114649543249</c:v>
                </c:pt>
                <c:pt idx="151">
                  <c:v>26.130096080573185</c:v>
                </c:pt>
                <c:pt idx="152">
                  <c:v>26.137909560471456</c:v>
                </c:pt>
                <c:pt idx="153">
                  <c:v>26.145558596948991</c:v>
                </c:pt>
                <c:pt idx="154">
                  <c:v>26.153046625576859</c:v>
                </c:pt>
                <c:pt idx="155">
                  <c:v>26.160377011222064</c:v>
                </c:pt>
                <c:pt idx="156">
                  <c:v>26.167553049456838</c:v>
                </c:pt>
                <c:pt idx="157">
                  <c:v>26.174577967941861</c:v>
                </c:pt>
                <c:pt idx="158">
                  <c:v>26.181454927783733</c:v>
                </c:pt>
                <c:pt idx="159">
                  <c:v>26.188187024867155</c:v>
                </c:pt>
                <c:pt idx="160">
                  <c:v>26.194777291162183</c:v>
                </c:pt>
                <c:pt idx="161">
                  <c:v>26.20122869600694</c:v>
                </c:pt>
                <c:pt idx="162">
                  <c:v>26.207544147366175</c:v>
                </c:pt>
                <c:pt idx="163">
                  <c:v>26.213726493066062</c:v>
                </c:pt>
                <c:pt idx="164">
                  <c:v>26.219778522005608</c:v>
                </c:pt>
                <c:pt idx="165">
                  <c:v>26.225702965345057</c:v>
                </c:pt>
                <c:pt idx="166">
                  <c:v>26.231502497671656</c:v>
                </c:pt>
                <c:pt idx="167">
                  <c:v>26.237179738143166</c:v>
                </c:pt>
                <c:pt idx="168">
                  <c:v>26.242737251609476</c:v>
                </c:pt>
                <c:pt idx="169">
                  <c:v>26.248177549712693</c:v>
                </c:pt>
                <c:pt idx="170">
                  <c:v>26.25350309196606</c:v>
                </c:pt>
                <c:pt idx="171">
                  <c:v>26.258716286812078</c:v>
                </c:pt>
                <c:pt idx="172">
                  <c:v>26.263819492660154</c:v>
                </c:pt>
                <c:pt idx="173">
                  <c:v>26.268815018904174</c:v>
                </c:pt>
                <c:pt idx="174">
                  <c:v>26.273705126920291</c:v>
                </c:pt>
                <c:pt idx="175">
                  <c:v>26.278492031045314</c:v>
                </c:pt>
                <c:pt idx="176">
                  <c:v>26.283177899536014</c:v>
                </c:pt>
                <c:pt idx="177">
                  <c:v>26.287764855509693</c:v>
                </c:pt>
                <c:pt idx="178">
                  <c:v>26.292254977866339</c:v>
                </c:pt>
                <c:pt idx="179">
                  <c:v>26.296650302192692</c:v>
                </c:pt>
                <c:pt idx="180">
                  <c:v>26.300952821648554</c:v>
                </c:pt>
                <c:pt idx="181">
                  <c:v>26.30516448783564</c:v>
                </c:pt>
                <c:pt idx="182">
                  <c:v>26.309287211649306</c:v>
                </c:pt>
                <c:pt idx="183">
                  <c:v>26.313322864113452</c:v>
                </c:pt>
                <c:pt idx="184">
                  <c:v>26.317273277198904</c:v>
                </c:pt>
                <c:pt idx="185">
                  <c:v>26.321140244625564</c:v>
                </c:pt>
                <c:pt idx="186">
                  <c:v>26.32492552264867</c:v>
                </c:pt>
                <c:pt idx="187">
                  <c:v>26.32863083082939</c:v>
                </c:pt>
                <c:pt idx="188">
                  <c:v>26.332257852790093</c:v>
                </c:pt>
                <c:pt idx="189">
                  <c:v>26.335808236954563</c:v>
                </c:pt>
                <c:pt idx="190">
                  <c:v>26.339283597273411</c:v>
                </c:pt>
                <c:pt idx="191">
                  <c:v>26.342685513935017</c:v>
                </c:pt>
                <c:pt idx="192">
                  <c:v>26.346015534062197</c:v>
                </c:pt>
                <c:pt idx="193">
                  <c:v>26.349275172394933</c:v>
                </c:pt>
                <c:pt idx="194">
                  <c:v>26.352465911959388</c:v>
                </c:pt>
                <c:pt idx="195">
                  <c:v>26.355589204723472</c:v>
                </c:pt>
                <c:pt idx="196">
                  <c:v>26.358646472239208</c:v>
                </c:pt>
                <c:pt idx="197">
                  <c:v>26.361639106272172</c:v>
                </c:pt>
                <c:pt idx="198">
                  <c:v>26.364568469418217</c:v>
                </c:pt>
                <c:pt idx="199">
                  <c:v>26.367435895707757</c:v>
                </c:pt>
                <c:pt idx="200">
                  <c:v>26.370242691197834</c:v>
                </c:pt>
                <c:pt idx="201">
                  <c:v>26.372990134552179</c:v>
                </c:pt>
                <c:pt idx="202">
                  <c:v>26.375679477609555</c:v>
                </c:pt>
                <c:pt idx="203">
                  <c:v>26.378311945940542</c:v>
                </c:pt>
                <c:pt idx="204">
                  <c:v>26.38088873939304</c:v>
                </c:pt>
                <c:pt idx="205">
                  <c:v>26.383411032626672</c:v>
                </c:pt>
                <c:pt idx="206">
                  <c:v>26.385879975636325</c:v>
                </c:pt>
                <c:pt idx="207">
                  <c:v>26.388296694265026</c:v>
                </c:pt>
                <c:pt idx="208">
                  <c:v>26.39066229070637</c:v>
                </c:pt>
                <c:pt idx="209">
                  <c:v>26.392977843996697</c:v>
                </c:pt>
                <c:pt idx="210">
                  <c:v>26.39524441049722</c:v>
                </c:pt>
                <c:pt idx="211">
                  <c:v>26.397463024366306</c:v>
                </c:pt>
                <c:pt idx="212">
                  <c:v>26.399634698022105</c:v>
                </c:pt>
                <c:pt idx="213">
                  <c:v>26.401760422595686</c:v>
                </c:pt>
                <c:pt idx="214">
                  <c:v>26.403841168374925</c:v>
                </c:pt>
                <c:pt idx="215">
                  <c:v>26.405877885239271</c:v>
                </c:pt>
                <c:pt idx="216">
                  <c:v>26.407871503085602</c:v>
                </c:pt>
                <c:pt idx="217">
                  <c:v>26.409822932245334</c:v>
                </c:pt>
                <c:pt idx="218">
                  <c:v>26.411733063892974</c:v>
                </c:pt>
                <c:pt idx="219">
                  <c:v>26.413602770446261</c:v>
                </c:pt>
                <c:pt idx="220">
                  <c:v>26.415432905958074</c:v>
                </c:pt>
                <c:pt idx="221">
                  <c:v>26.41722430650028</c:v>
                </c:pt>
                <c:pt idx="222">
                  <c:v>26.418977790539685</c:v>
                </c:pt>
                <c:pt idx="223">
                  <c:v>26.420694159306208</c:v>
                </c:pt>
                <c:pt idx="224">
                  <c:v>26.422374197153488</c:v>
                </c:pt>
                <c:pt idx="225">
                  <c:v>26.424018671912034</c:v>
                </c:pt>
                <c:pt idx="226">
                  <c:v>26.425628335235093</c:v>
                </c:pt>
                <c:pt idx="227">
                  <c:v>26.427203922937355</c:v>
                </c:pt>
                <c:pt idx="228">
                  <c:v>26.428746155326678</c:v>
                </c:pt>
                <c:pt idx="229">
                  <c:v>26.430255737528931</c:v>
                </c:pt>
                <c:pt idx="230">
                  <c:v>26.431733359806138</c:v>
                </c:pt>
                <c:pt idx="231">
                  <c:v>26.433179697867999</c:v>
                </c:pt>
                <c:pt idx="232">
                  <c:v>26.434595413176993</c:v>
                </c:pt>
                <c:pt idx="233">
                  <c:v>26.43598115324713</c:v>
                </c:pt>
                <c:pt idx="234">
                  <c:v>26.437337551936533</c:v>
                </c:pt>
                <c:pt idx="235">
                  <c:v>26.438665229733921</c:v>
                </c:pt>
                <c:pt idx="236">
                  <c:v>26.43996479403916</c:v>
                </c:pt>
                <c:pt idx="237">
                  <c:v>26.441236839437991</c:v>
                </c:pt>
                <c:pt idx="238">
                  <c:v>26.442481947971046</c:v>
                </c:pt>
                <c:pt idx="239">
                  <c:v>26.443700689397268</c:v>
                </c:pt>
                <c:pt idx="240">
                  <c:v>26.444893621451854</c:v>
                </c:pt>
                <c:pt idx="241">
                  <c:v>26.446061290098839</c:v>
                </c:pt>
                <c:pt idx="242">
                  <c:v>26.447204229778418</c:v>
                </c:pt>
                <c:pt idx="243">
                  <c:v>26.448322963649112</c:v>
                </c:pt>
                <c:pt idx="244">
                  <c:v>26.449418003824899</c:v>
                </c:pt>
                <c:pt idx="245">
                  <c:v>26.450489851607404</c:v>
                </c:pt>
                <c:pt idx="246">
                  <c:v>26.451538997713246</c:v>
                </c:pt>
                <c:pt idx="247">
                  <c:v>26.452565922496643</c:v>
                </c:pt>
                <c:pt idx="248">
                  <c:v>26.453571096167366</c:v>
                </c:pt>
                <c:pt idx="249">
                  <c:v>26.454554979004165</c:v>
                </c:pt>
                <c:pt idx="250">
                  <c:v>26.455518021563723</c:v>
                </c:pt>
                <c:pt idx="251">
                  <c:v>26.456460664885252</c:v>
                </c:pt>
                <c:pt idx="252">
                  <c:v>26.457383340690814</c:v>
                </c:pt>
                <c:pt idx="253">
                  <c:v>26.458286471581456</c:v>
                </c:pt>
                <c:pt idx="254">
                  <c:v>26.459170471229246</c:v>
                </c:pt>
                <c:pt idx="255">
                  <c:v>26.4600357445653</c:v>
                </c:pt>
                <c:pt idx="256">
                  <c:v>26.46088268796386</c:v>
                </c:pt>
                <c:pt idx="257">
                  <c:v>26.46171168942254</c:v>
                </c:pt>
                <c:pt idx="258">
                  <c:v>26.462523128738788</c:v>
                </c:pt>
                <c:pt idx="259">
                  <c:v>26.463317377682653</c:v>
                </c:pt>
                <c:pt idx="260">
                  <c:v>26.464094800165952</c:v>
                </c:pt>
                <c:pt idx="261">
                  <c:v>26.464855752407864</c:v>
                </c:pt>
                <c:pt idx="262">
                  <c:v>26.465600583097082</c:v>
                </c:pt>
                <c:pt idx="263">
                  <c:v>26.466329633550558</c:v>
                </c:pt>
                <c:pt idx="264">
                  <c:v>26.467043237868911</c:v>
                </c:pt>
                <c:pt idx="265">
                  <c:v>26.46774172308859</c:v>
                </c:pt>
                <c:pt idx="266">
                  <c:v>26.468425409330845</c:v>
                </c:pt>
                <c:pt idx="267">
                  <c:v>26.469094609947561</c:v>
                </c:pt>
                <c:pt idx="268">
                  <c:v>26.469749631664044</c:v>
                </c:pt>
                <c:pt idx="269">
                  <c:v>26.470390774718812</c:v>
                </c:pt>
                <c:pt idx="270">
                  <c:v>26.47101833300044</c:v>
                </c:pt>
                <c:pt idx="271">
                  <c:v>26.471632594181543</c:v>
                </c:pt>
                <c:pt idx="272">
                  <c:v>26.472233839849938</c:v>
                </c:pt>
                <c:pt idx="273">
                  <c:v>26.472822345637063</c:v>
                </c:pt>
                <c:pt idx="274">
                  <c:v>26.473398381343678</c:v>
                </c:pt>
                <c:pt idx="275">
                  <c:v>26.47396221106295</c:v>
                </c:pt>
                <c:pt idx="276">
                  <c:v>26.474514093300925</c:v>
                </c:pt>
                <c:pt idx="277">
                  <c:v>26.47505428109449</c:v>
                </c:pt>
                <c:pt idx="278">
                  <c:v>26.475583022126845</c:v>
                </c:pt>
                <c:pt idx="279">
                  <c:v>26.476100558840546</c:v>
                </c:pt>
                <c:pt idx="280">
                  <c:v>26.476607128548174</c:v>
                </c:pt>
                <c:pt idx="281">
                  <c:v>26.47710296354067</c:v>
                </c:pt>
                <c:pt idx="282">
                  <c:v>26.477588291193399</c:v>
                </c:pt>
                <c:pt idx="283">
                  <c:v>26.478063334069979</c:v>
                </c:pt>
                <c:pt idx="284">
                  <c:v>26.478528310023929</c:v>
                </c:pt>
                <c:pt idx="285">
                  <c:v>26.478983432298165</c:v>
                </c:pt>
                <c:pt idx="286">
                  <c:v>26.47942890962241</c:v>
                </c:pt>
                <c:pt idx="287">
                  <c:v>26.479864946308563</c:v>
                </c:pt>
                <c:pt idx="288">
                  <c:v>26.480291742344036</c:v>
                </c:pt>
                <c:pt idx="289">
                  <c:v>26.480709493483147</c:v>
                </c:pt>
                <c:pt idx="290">
                  <c:v>26.481118391336572</c:v>
                </c:pt>
                <c:pt idx="291">
                  <c:v>26.481518623458935</c:v>
                </c:pt>
                <c:pt idx="292">
                  <c:v>26.481910373434523</c:v>
                </c:pt>
                <c:pt idx="293">
                  <c:v>26.48229382096121</c:v>
                </c:pt>
                <c:pt idx="294">
                  <c:v>26.482669141932622</c:v>
                </c:pt>
                <c:pt idx="295">
                  <c:v>26.483036508518552</c:v>
                </c:pt>
                <c:pt idx="296">
                  <c:v>26.483396089243687</c:v>
                </c:pt>
                <c:pt idx="297">
                  <c:v>26.483748049064676</c:v>
                </c:pt>
                <c:pt idx="298">
                  <c:v>26.484092549445581</c:v>
                </c:pt>
                <c:pt idx="299">
                  <c:v>26.484429748431715</c:v>
                </c:pt>
                <c:pt idx="300">
                  <c:v>26.484759800721946</c:v>
                </c:pt>
                <c:pt idx="301">
                  <c:v>26.485082857739464</c:v>
                </c:pt>
                <c:pt idx="302">
                  <c:v>26.485399067701056</c:v>
                </c:pt>
                <c:pt idx="303">
                  <c:v>26.485708575684924</c:v>
                </c:pt>
                <c:pt idx="304">
                  <c:v>26.486011523697066</c:v>
                </c:pt>
                <c:pt idx="305">
                  <c:v>26.486308050736255</c:v>
                </c:pt>
                <c:pt idx="306">
                  <c:v>26.486598292857664</c:v>
                </c:pt>
                <c:pt idx="307">
                  <c:v>26.48688238323512</c:v>
                </c:pt>
                <c:pt idx="308">
                  <c:v>26.487160452222064</c:v>
                </c:pt>
                <c:pt idx="309">
                  <c:v>26.487432627411227</c:v>
                </c:pt>
                <c:pt idx="310">
                  <c:v>26.48769903369303</c:v>
                </c:pt>
                <c:pt idx="311">
                  <c:v>26.487959793312758</c:v>
                </c:pt>
                <c:pt idx="312">
                  <c:v>26.488215025926536</c:v>
                </c:pt>
                <c:pt idx="313">
                  <c:v>26.488464848656104</c:v>
                </c:pt>
                <c:pt idx="314">
                  <c:v>26.488709376142456</c:v>
                </c:pt>
                <c:pt idx="315">
                  <c:v>26.48894872059833</c:v>
                </c:pt>
                <c:pt idx="316">
                  <c:v>26.489182991859597</c:v>
                </c:pt>
                <c:pt idx="317">
                  <c:v>26.48941229743556</c:v>
                </c:pt>
                <c:pt idx="318">
                  <c:v>26.489636742558204</c:v>
                </c:pt>
                <c:pt idx="319">
                  <c:v>26.489856430230383</c:v>
                </c:pt>
                <c:pt idx="320">
                  <c:v>26.490071461273004</c:v>
                </c:pt>
                <c:pt idx="321">
                  <c:v>26.490281934371207</c:v>
                </c:pt>
                <c:pt idx="322">
                  <c:v>26.490487946119586</c:v>
                </c:pt>
                <c:pt idx="323">
                  <c:v>26.490689591066424</c:v>
                </c:pt>
                <c:pt idx="324">
                  <c:v>26.49088696175702</c:v>
                </c:pt>
                <c:pt idx="325">
                  <c:v>26.491080148776089</c:v>
                </c:pt>
                <c:pt idx="326">
                  <c:v>26.491269240789261</c:v>
                </c:pt>
                <c:pt idx="327">
                  <c:v>26.491454324583717</c:v>
                </c:pt>
                <c:pt idx="328">
                  <c:v>26.491635485107956</c:v>
                </c:pt>
                <c:pt idx="329">
                  <c:v>26.491812805510719</c:v>
                </c:pt>
                <c:pt idx="330">
                  <c:v>26.491986367179098</c:v>
                </c:pt>
                <c:pt idx="331">
                  <c:v>26.492156249775832</c:v>
                </c:pt>
                <c:pt idx="332">
                  <c:v>26.492322531275818</c:v>
                </c:pt>
                <c:pt idx="333">
                  <c:v>26.492485288001852</c:v>
                </c:pt>
                <c:pt idx="334">
                  <c:v>26.492644594659609</c:v>
                </c:pt>
                <c:pt idx="335">
                  <c:v>26.492800524371887</c:v>
                </c:pt>
                <c:pt idx="336">
                  <c:v>26.492953148712129</c:v>
                </c:pt>
                <c:pt idx="337">
                  <c:v>26.493102537737222</c:v>
                </c:pt>
                <c:pt idx="338">
                  <c:v>26.493248760019629</c:v>
                </c:pt>
                <c:pt idx="339">
                  <c:v>26.493391882678807</c:v>
                </c:pt>
                <c:pt idx="340">
                  <c:v>26.493531971411993</c:v>
                </c:pt>
                <c:pt idx="341">
                  <c:v>26.493669090524318</c:v>
                </c:pt>
                <c:pt idx="342">
                  <c:v>26.493803302958288</c:v>
                </c:pt>
                <c:pt idx="343">
                  <c:v>26.493934670322645</c:v>
                </c:pt>
                <c:pt idx="344">
                  <c:v>26.494063252920625</c:v>
                </c:pt>
                <c:pt idx="345">
                  <c:v>26.494189109777594</c:v>
                </c:pt>
                <c:pt idx="346">
                  <c:v>26.494312298668117</c:v>
                </c:pt>
                <c:pt idx="347">
                  <c:v>26.494432876142465</c:v>
                </c:pt>
                <c:pt idx="348">
                  <c:v>26.494550897552529</c:v>
                </c:pt>
                <c:pt idx="349">
                  <c:v>26.494666417077216</c:v>
                </c:pt>
                <c:pt idx="350">
                  <c:v>26.494779487747291</c:v>
                </c:pt>
                <c:pt idx="351">
                  <c:v>26.494890161469698</c:v>
                </c:pt>
                <c:pt idx="352">
                  <c:v>26.494998489051365</c:v>
                </c:pt>
                <c:pt idx="353">
                  <c:v>26.495104520222512</c:v>
                </c:pt>
                <c:pt idx="354">
                  <c:v>26.495208303659446</c:v>
                </c:pt>
                <c:pt idx="355">
                  <c:v>26.495309887006904</c:v>
                </c:pt>
                <c:pt idx="356">
                  <c:v>26.495409316899899</c:v>
                </c:pt>
                <c:pt idx="357">
                  <c:v>26.495506638985105</c:v>
                </c:pt>
                <c:pt idx="358">
                  <c:v>26.495601897941803</c:v>
                </c:pt>
                <c:pt idx="359">
                  <c:v>26.495695137502377</c:v>
                </c:pt>
                <c:pt idx="360">
                  <c:v>26.495786400472362</c:v>
                </c:pt>
                <c:pt idx="361">
                  <c:v>26.4958757287501</c:v>
                </c:pt>
                <c:pt idx="362">
                  <c:v>26.495963163345944</c:v>
                </c:pt>
                <c:pt idx="363">
                  <c:v>26.496048744401079</c:v>
                </c:pt>
                <c:pt idx="364">
                  <c:v>26.496132511205932</c:v>
                </c:pt>
                <c:pt idx="365">
                  <c:v>26.496214502218209</c:v>
                </c:pt>
                <c:pt idx="366">
                  <c:v>26.49629475508052</c:v>
                </c:pt>
                <c:pt idx="367">
                  <c:v>26.496373306637668</c:v>
                </c:pt>
                <c:pt idx="368">
                  <c:v>26.496450192953539</c:v>
                </c:pt>
                <c:pt idx="369">
                  <c:v>26.496525449327656</c:v>
                </c:pt>
                <c:pt idx="370">
                  <c:v>26.496599110311376</c:v>
                </c:pt>
                <c:pt idx="371">
                  <c:v>26.496671209723736</c:v>
                </c:pt>
                <c:pt idx="372">
                  <c:v>26.496741780666976</c:v>
                </c:pt>
                <c:pt idx="373">
                  <c:v>26.496810855541725</c:v>
                </c:pt>
                <c:pt idx="374">
                  <c:v>26.496878466061865</c:v>
                </c:pt>
                <c:pt idx="375">
                  <c:v>26.496944643269092</c:v>
                </c:pt>
                <c:pt idx="376">
                  <c:v>26.497009417547154</c:v>
                </c:pt>
                <c:pt idx="377">
                  <c:v>26.497072818635793</c:v>
                </c:pt>
                <c:pt idx="378">
                  <c:v>26.497134875644392</c:v>
                </c:pt>
                <c:pt idx="379">
                  <c:v>26.497195617065334</c:v>
                </c:pt>
                <c:pt idx="380">
                  <c:v>26.497255070787077</c:v>
                </c:pt>
                <c:pt idx="381">
                  <c:v>26.49731326410695</c:v>
                </c:pt>
                <c:pt idx="382">
                  <c:v>26.497370223743683</c:v>
                </c:pt>
                <c:pt idx="383">
                  <c:v>26.497425975849666</c:v>
                </c:pt>
                <c:pt idx="384">
                  <c:v>26.497480546022953</c:v>
                </c:pt>
                <c:pt idx="385">
                  <c:v>26.497533959319007</c:v>
                </c:pt>
                <c:pt idx="386">
                  <c:v>26.497586240262198</c:v>
                </c:pt>
                <c:pt idx="387">
                  <c:v>26.497637412857063</c:v>
                </c:pt>
                <c:pt idx="388">
                  <c:v>26.497687500599319</c:v>
                </c:pt>
                <c:pt idx="389">
                  <c:v>26.497736526486648</c:v>
                </c:pt>
                <c:pt idx="390">
                  <c:v>26.497784513029249</c:v>
                </c:pt>
                <c:pt idx="391">
                  <c:v>26.497831482260167</c:v>
                </c:pt>
                <c:pt idx="392">
                  <c:v>26.497877455745421</c:v>
                </c:pt>
                <c:pt idx="393">
                  <c:v>26.497922454593883</c:v>
                </c:pt>
                <c:pt idx="394">
                  <c:v>26.497966499466973</c:v>
                </c:pt>
                <c:pt idx="395">
                  <c:v>26.498009610588145</c:v>
                </c:pt>
                <c:pt idx="396">
                  <c:v>26.498051807752173</c:v>
                </c:pt>
                <c:pt idx="397">
                  <c:v>26.498093110334221</c:v>
                </c:pt>
                <c:pt idx="398">
                  <c:v>26.498133537298756</c:v>
                </c:pt>
                <c:pt idx="399">
                  <c:v>26.498173107208235</c:v>
                </c:pt>
                <c:pt idx="400">
                  <c:v>26.498211838231637</c:v>
                </c:pt>
                <c:pt idx="401">
                  <c:v>26.498249748152798</c:v>
                </c:pt>
                <c:pt idx="402">
                  <c:v>26.498286854378577</c:v>
                </c:pt>
                <c:pt idx="403">
                  <c:v>26.498323173946844</c:v>
                </c:pt>
                <c:pt idx="404">
                  <c:v>26.498358723534295</c:v>
                </c:pt>
                <c:pt idx="405">
                  <c:v>26.49839351946412</c:v>
                </c:pt>
                <c:pt idx="406">
                  <c:v>26.498427577713482</c:v>
                </c:pt>
                <c:pt idx="407">
                  <c:v>26.498460913920862</c:v>
                </c:pt>
                <c:pt idx="408">
                  <c:v>26.498493543393231</c:v>
                </c:pt>
                <c:pt idx="409">
                  <c:v>26.498525481113077</c:v>
                </c:pt>
                <c:pt idx="410">
                  <c:v>26.49855674174529</c:v>
                </c:pt>
                <c:pt idx="411">
                  <c:v>26.49858733964388</c:v>
                </c:pt>
                <c:pt idx="412">
                  <c:v>26.498617288858583</c:v>
                </c:pt>
                <c:pt idx="413">
                  <c:v>26.498646603141296</c:v>
                </c:pt>
                <c:pt idx="414">
                  <c:v>26.498675295952399</c:v>
                </c:pt>
                <c:pt idx="415">
                  <c:v>26.498703380466928</c:v>
                </c:pt>
                <c:pt idx="416">
                  <c:v>26.49873086958063</c:v>
                </c:pt>
                <c:pt idx="417">
                  <c:v>26.498757775915873</c:v>
                </c:pt>
                <c:pt idx="418">
                  <c:v>26.498784111827455</c:v>
                </c:pt>
                <c:pt idx="419">
                  <c:v>26.49880988940826</c:v>
                </c:pt>
                <c:pt idx="420">
                  <c:v>26.498835120494824</c:v>
                </c:pt>
                <c:pt idx="421">
                  <c:v>26.498859816672756</c:v>
                </c:pt>
                <c:pt idx="422">
                  <c:v>26.498883989282067</c:v>
                </c:pt>
                <c:pt idx="423">
                  <c:v>26.498907649422367</c:v>
                </c:pt>
                <c:pt idx="424">
                  <c:v>26.498930807957969</c:v>
                </c:pt>
                <c:pt idx="425">
                  <c:v>26.498953475522875</c:v>
                </c:pt>
                <c:pt idx="426">
                  <c:v>26.498975662525652</c:v>
                </c:pt>
                <c:pt idx="427">
                  <c:v>26.498997379154215</c:v>
                </c:pt>
                <c:pt idx="428">
                  <c:v>26.499018635380505</c:v>
                </c:pt>
                <c:pt idx="429">
                  <c:v>26.499039440965067</c:v>
                </c:pt>
                <c:pt idx="430">
                  <c:v>26.499059805461528</c:v>
                </c:pt>
                <c:pt idx="431">
                  <c:v>26.499079738220988</c:v>
                </c:pt>
                <c:pt idx="432">
                  <c:v>26.499099248396309</c:v>
                </c:pt>
                <c:pt idx="433">
                  <c:v>26.499118344946318</c:v>
                </c:pt>
                <c:pt idx="434">
                  <c:v>26.499137036639922</c:v>
                </c:pt>
                <c:pt idx="435">
                  <c:v>26.499155332060131</c:v>
                </c:pt>
                <c:pt idx="436">
                  <c:v>26.499173239607998</c:v>
                </c:pt>
                <c:pt idx="437">
                  <c:v>26.499190767506487</c:v>
                </c:pt>
                <c:pt idx="438">
                  <c:v>26.499207923804232</c:v>
                </c:pt>
                <c:pt idx="439">
                  <c:v>26.499224716379238</c:v>
                </c:pt>
                <c:pt idx="440">
                  <c:v>26.499241152942506</c:v>
                </c:pt>
                <c:pt idx="441">
                  <c:v>26.499257241041565</c:v>
                </c:pt>
                <c:pt idx="442">
                  <c:v>26.499272988063939</c:v>
                </c:pt>
                <c:pt idx="443">
                  <c:v>26.499288401240541</c:v>
                </c:pt>
                <c:pt idx="444">
                  <c:v>26.499303487648987</c:v>
                </c:pt>
                <c:pt idx="445">
                  <c:v>26.499318254216856</c:v>
                </c:pt>
                <c:pt idx="446">
                  <c:v>26.499332707724861</c:v>
                </c:pt>
                <c:pt idx="447">
                  <c:v>26.499346854809961</c:v>
                </c:pt>
                <c:pt idx="448">
                  <c:v>26.499360701968421</c:v>
                </c:pt>
                <c:pt idx="449">
                  <c:v>26.499374255558784</c:v>
                </c:pt>
                <c:pt idx="450">
                  <c:v>26.499387521804795</c:v>
                </c:pt>
                <c:pt idx="451">
                  <c:v>26.499400506798253</c:v>
                </c:pt>
                <c:pt idx="452">
                  <c:v>26.499413216501811</c:v>
                </c:pt>
                <c:pt idx="453">
                  <c:v>26.499425656751718</c:v>
                </c:pt>
                <c:pt idx="454">
                  <c:v>26.499437833260497</c:v>
                </c:pt>
                <c:pt idx="455">
                  <c:v>26.499449751619562</c:v>
                </c:pt>
                <c:pt idx="456">
                  <c:v>26.499461417301788</c:v>
                </c:pt>
                <c:pt idx="457">
                  <c:v>26.499472835664033</c:v>
                </c:pt>
                <c:pt idx="458">
                  <c:v>26.499484011949583</c:v>
                </c:pt>
                <c:pt idx="459">
                  <c:v>26.499494951290568</c:v>
                </c:pt>
                <c:pt idx="460">
                  <c:v>26.499505658710319</c:v>
                </c:pt>
                <c:pt idx="461">
                  <c:v>26.499516139125667</c:v>
                </c:pt>
                <c:pt idx="462">
                  <c:v>26.499526397349211</c:v>
                </c:pt>
                <c:pt idx="463">
                  <c:v>26.499536438091521</c:v>
                </c:pt>
                <c:pt idx="464">
                  <c:v>26.499546265963307</c:v>
                </c:pt>
                <c:pt idx="465">
                  <c:v>26.499555885477523</c:v>
                </c:pt>
                <c:pt idx="466">
                  <c:v>26.499565301051451</c:v>
                </c:pt>
                <c:pt idx="467">
                  <c:v>26.499574517008732</c:v>
                </c:pt>
                <c:pt idx="468">
                  <c:v>26.499583537581337</c:v>
                </c:pt>
                <c:pt idx="469">
                  <c:v>26.499592366911525</c:v>
                </c:pt>
                <c:pt idx="470">
                  <c:v>26.49960100905373</c:v>
                </c:pt>
                <c:pt idx="471">
                  <c:v>26.499609467976441</c:v>
                </c:pt>
                <c:pt idx="472">
                  <c:v>26.49961774756401</c:v>
                </c:pt>
                <c:pt idx="473">
                  <c:v>26.49962585161844</c:v>
                </c:pt>
                <c:pt idx="474">
                  <c:v>26.499633783861128</c:v>
                </c:pt>
                <c:pt idx="475">
                  <c:v>26.499641547934583</c:v>
                </c:pt>
                <c:pt idx="476">
                  <c:v>26.499649147404085</c:v>
                </c:pt>
                <c:pt idx="477">
                  <c:v>26.499656585759332</c:v>
                </c:pt>
                <c:pt idx="478">
                  <c:v>26.499663866416039</c:v>
                </c:pt>
                <c:pt idx="479">
                  <c:v>26.499670992717508</c:v>
                </c:pt>
                <c:pt idx="480">
                  <c:v>26.499677967936165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57-4E4D-8F57-983090CF0BD0}"/>
            </c:ext>
          </c:extLst>
        </c:ser>
        <c:ser>
          <c:idx val="2"/>
          <c:order val="2"/>
          <c:tx>
            <c:strRef>
              <c:f>Result!$Y$5:$Y$6</c:f>
              <c:strCache>
                <c:ptCount val="2"/>
                <c:pt idx="0">
                  <c:v>Outside surface temperature of top plate for each bulb</c:v>
                </c:pt>
                <c:pt idx="1">
                  <c:v>35W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Result!$V$7:$V$487</c:f>
              <c:numCache>
                <c:formatCode>General</c:formatCode>
                <c:ptCount val="4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</c:numCache>
            </c:numRef>
          </c:cat>
          <c:val>
            <c:numRef>
              <c:f>Result!$Y$7:$Y$487</c:f>
              <c:numCache>
                <c:formatCode>0.00_);[Red]\(0.00\)</c:formatCode>
                <c:ptCount val="481"/>
                <c:pt idx="0">
                  <c:v>18</c:v>
                </c:pt>
                <c:pt idx="1">
                  <c:v>18.17942492711915</c:v>
                </c:pt>
                <c:pt idx="2">
                  <c:v>18.356573294488957</c:v>
                </c:pt>
                <c:pt idx="3">
                  <c:v>18.531243393923653</c:v>
                </c:pt>
                <c:pt idx="4">
                  <c:v>18.703354728427026</c:v>
                </c:pt>
                <c:pt idx="5">
                  <c:v>18.872862550734929</c:v>
                </c:pt>
                <c:pt idx="6">
                  <c:v>19.039741484077123</c:v>
                </c:pt>
                <c:pt idx="7">
                  <c:v>19.203978675373815</c:v>
                </c:pt>
                <c:pt idx="8">
                  <c:v>19.365570154533753</c:v>
                </c:pt>
                <c:pt idx="9">
                  <c:v>19.524518620853634</c:v>
                </c:pt>
                <c:pt idx="10">
                  <c:v>19.680831974508475</c:v>
                </c:pt>
                <c:pt idx="11">
                  <c:v>19.834522280443178</c:v>
                </c:pt>
                <c:pt idx="12">
                  <c:v>19.9856050030373</c:v>
                </c:pt>
                <c:pt idx="13">
                  <c:v>20.134098420402779</c:v>
                </c:pt>
                <c:pt idx="14">
                  <c:v>20.280023163390503</c:v>
                </c:pt>
                <c:pt idx="15">
                  <c:v>20.423401844418869</c:v>
                </c:pt>
                <c:pt idx="16">
                  <c:v>20.564258752995581</c:v>
                </c:pt>
                <c:pt idx="17">
                  <c:v>20.70261960204391</c:v>
                </c:pt>
                <c:pt idx="18">
                  <c:v>20.83851131378486</c:v>
                </c:pt>
                <c:pt idx="19">
                  <c:v>20.971961837003523</c:v>
                </c:pt>
                <c:pt idx="20">
                  <c:v>21.10299998962854</c:v>
                </c:pt>
                <c:pt idx="21">
                  <c:v>21.23165532202469</c:v>
                </c:pt>
                <c:pt idx="22">
                  <c:v>21.357957997451983</c:v>
                </c:pt>
                <c:pt idx="23">
                  <c:v>21.481938686914003</c:v>
                </c:pt>
                <c:pt idx="24">
                  <c:v>21.603628476190128</c:v>
                </c:pt>
                <c:pt idx="25">
                  <c:v>21.723058783278223</c:v>
                </c:pt>
                <c:pt idx="26">
                  <c:v>21.840261284805177</c:v>
                </c:pt>
                <c:pt idx="27">
                  <c:v>21.95526785021962</c:v>
                </c:pt>
                <c:pt idx="28">
                  <c:v>22.068110482782743</c:v>
                </c:pt>
                <c:pt idx="29">
                  <c:v>22.178821266533436</c:v>
                </c:pt>
                <c:pt idx="30">
                  <c:v>22.287432318532371</c:v>
                </c:pt>
                <c:pt idx="31">
                  <c:v>22.393975745793693</c:v>
                </c:pt>
                <c:pt idx="32">
                  <c:v>22.498483606397965</c:v>
                </c:pt>
                <c:pt idx="33">
                  <c:v>22.600987874349922</c:v>
                </c:pt>
                <c:pt idx="34">
                  <c:v>22.70152040780259</c:v>
                </c:pt>
                <c:pt idx="35">
                  <c:v>22.800112920317815</c:v>
                </c:pt>
                <c:pt idx="36">
                  <c:v>22.896796954873956</c:v>
                </c:pt>
                <c:pt idx="37">
                  <c:v>22.991603860366052</c:v>
                </c:pt>
                <c:pt idx="38">
                  <c:v>23.084564770372996</c:v>
                </c:pt>
                <c:pt idx="39">
                  <c:v>23.175710583991513</c:v>
                </c:pt>
                <c:pt idx="40">
                  <c:v>23.265071948558223</c:v>
                </c:pt>
                <c:pt idx="41">
                  <c:v>23.352679244099832</c:v>
                </c:pt>
                <c:pt idx="42">
                  <c:v>23.438562569367718</c:v>
                </c:pt>
                <c:pt idx="43">
                  <c:v>23.522751729327315</c:v>
                </c:pt>
                <c:pt idx="44">
                  <c:v>23.605276223985147</c:v>
                </c:pt>
                <c:pt idx="45">
                  <c:v>23.686165238447273</c:v>
                </c:pt>
                <c:pt idx="46">
                  <c:v>23.765447634112558</c:v>
                </c:pt>
                <c:pt idx="47">
                  <c:v>23.84315194091274</c:v>
                </c:pt>
                <c:pt idx="48">
                  <c:v>23.919306350518891</c:v>
                </c:pt>
                <c:pt idx="49">
                  <c:v>23.993938710440638</c:v>
                </c:pt>
                <c:pt idx="50">
                  <c:v>24.067076518950618</c:v>
                </c:pt>
                <c:pt idx="51">
                  <c:v>24.138746920772093</c:v>
                </c:pt>
                <c:pt idx="52">
                  <c:v>24.208976703472594</c:v>
                </c:pt>
                <c:pt idx="53">
                  <c:v>24.277792294510871</c:v>
                </c:pt>
                <c:pt idx="54">
                  <c:v>24.345219758888511</c:v>
                </c:pt>
                <c:pt idx="55">
                  <c:v>24.411284797361201</c:v>
                </c:pt>
                <c:pt idx="56">
                  <c:v>24.476012745167925</c:v>
                </c:pt>
                <c:pt idx="57">
                  <c:v>24.539428571239473</c:v>
                </c:pt>
                <c:pt idx="58">
                  <c:v>24.601556877850388</c:v>
                </c:pt>
                <c:pt idx="59">
                  <c:v>24.662421900680993</c:v>
                </c:pt>
                <c:pt idx="60">
                  <c:v>24.722047509258491</c:v>
                </c:pt>
                <c:pt idx="61">
                  <c:v>24.780457207748302</c:v>
                </c:pt>
                <c:pt idx="62">
                  <c:v>24.837674136068721</c:v>
                </c:pt>
                <c:pt idx="63">
                  <c:v>24.893721071303844</c:v>
                </c:pt>
                <c:pt idx="64">
                  <c:v>24.948620429391347</c:v>
                </c:pt>
                <c:pt idx="65">
                  <c:v>25.002394267063334</c:v>
                </c:pt>
                <c:pt idx="66">
                  <c:v>25.055064284019807</c:v>
                </c:pt>
                <c:pt idx="67">
                  <c:v>25.106651825315744</c:v>
                </c:pt>
                <c:pt idx="68">
                  <c:v>25.157177883943962</c:v>
                </c:pt>
                <c:pt idx="69">
                  <c:v>25.206663103597101</c:v>
                </c:pt>
                <c:pt idx="70">
                  <c:v>25.255127781593139</c:v>
                </c:pt>
                <c:pt idx="71">
                  <c:v>25.302591871949893</c:v>
                </c:pt>
                <c:pt idx="72">
                  <c:v>25.349074988594825</c:v>
                </c:pt>
                <c:pt idx="73">
                  <c:v>25.394596408697396</c:v>
                </c:pt>
                <c:pt idx="74">
                  <c:v>25.439175076111997</c:v>
                </c:pt>
                <c:pt idx="75">
                  <c:v>25.482829604920301</c:v>
                </c:pt>
                <c:pt idx="76">
                  <c:v>25.525578283062497</c:v>
                </c:pt>
                <c:pt idx="77">
                  <c:v>25.567439076047656</c:v>
                </c:pt>
                <c:pt idx="78">
                  <c:v>25.608429630733987</c:v>
                </c:pt>
                <c:pt idx="79">
                  <c:v>25.648567279170429</c:v>
                </c:pt>
                <c:pt idx="80">
                  <c:v>25.687869042491513</c:v>
                </c:pt>
                <c:pt idx="81">
                  <c:v>25.726351634857977</c:v>
                </c:pt>
                <c:pt idx="82">
                  <c:v>25.764031467436066</c:v>
                </c:pt>
                <c:pt idx="83">
                  <c:v>25.800924652408977</c:v>
                </c:pt>
                <c:pt idx="84">
                  <c:v>25.837047007014252</c:v>
                </c:pt>
                <c:pt idx="85">
                  <c:v>25.8724140576014</c:v>
                </c:pt>
                <c:pt idx="86">
                  <c:v>25.907041043704339</c:v>
                </c:pt>
                <c:pt idx="87">
                  <c:v>25.940942922123707</c:v>
                </c:pt>
                <c:pt idx="88">
                  <c:v>25.974134371014287</c:v>
                </c:pt>
                <c:pt idx="89">
                  <c:v>26.006629793973271</c:v>
                </c:pt>
                <c:pt idx="90">
                  <c:v>26.038443324125229</c:v>
                </c:pt>
                <c:pt idx="91">
                  <c:v>26.06958882820005</c:v>
                </c:pt>
                <c:pt idx="92">
                  <c:v>26.100079910600336</c:v>
                </c:pt>
                <c:pt idx="93">
                  <c:v>26.129929917454955</c:v>
                </c:pt>
                <c:pt idx="94">
                  <c:v>26.159151940655782</c:v>
                </c:pt>
                <c:pt idx="95">
                  <c:v>26.187758821874745</c:v>
                </c:pt>
                <c:pt idx="96">
                  <c:v>26.215763156558658</c:v>
                </c:pt>
                <c:pt idx="97">
                  <c:v>26.243177297899379</c:v>
                </c:pt>
                <c:pt idx="98">
                  <c:v>26.270013360777106</c:v>
                </c:pt>
                <c:pt idx="99">
                  <c:v>26.296283225674781</c:v>
                </c:pt>
                <c:pt idx="100">
                  <c:v>26.321998542561687</c:v>
                </c:pt>
                <c:pt idx="101">
                  <c:v>26.347170734744569</c:v>
                </c:pt>
                <c:pt idx="102">
                  <c:v>26.371811002684669</c:v>
                </c:pt>
                <c:pt idx="103">
                  <c:v>26.395930327779247</c:v>
                </c:pt>
                <c:pt idx="104">
                  <c:v>26.419539476106305</c:v>
                </c:pt>
                <c:pt idx="105">
                  <c:v>26.44264900213129</c:v>
                </c:pt>
                <c:pt idx="106">
                  <c:v>26.465269252374757</c:v>
                </c:pt>
                <c:pt idx="107">
                  <c:v>26.487410369039974</c:v>
                </c:pt>
                <c:pt idx="108">
                  <c:v>26.509082293599686</c:v>
                </c:pt>
                <c:pt idx="109">
                  <c:v>26.5302947703412</c:v>
                </c:pt>
                <c:pt idx="110">
                  <c:v>26.551057349869172</c:v>
                </c:pt>
                <c:pt idx="111">
                  <c:v>26.571379392565486</c:v>
                </c:pt>
                <c:pt idx="112">
                  <c:v>26.591270072005738</c:v>
                </c:pt>
                <c:pt idx="113">
                  <c:v>26.610738378331863</c:v>
                </c:pt>
                <c:pt idx="114">
                  <c:v>26.629793121580569</c:v>
                </c:pt>
                <c:pt idx="115">
                  <c:v>26.648442934967285</c:v>
                </c:pt>
                <c:pt idx="116">
                  <c:v>26.666696278125357</c:v>
                </c:pt>
                <c:pt idx="117">
                  <c:v>26.684561440300371</c:v>
                </c:pt>
                <c:pt idx="118">
                  <c:v>26.70204654349941</c:v>
                </c:pt>
                <c:pt idx="119">
                  <c:v>26.719159545595254</c:v>
                </c:pt>
                <c:pt idx="120">
                  <c:v>26.735908243385435</c:v>
                </c:pt>
                <c:pt idx="121">
                  <c:v>26.752300275606206</c:v>
                </c:pt>
                <c:pt idx="122">
                  <c:v>26.768343125901477</c:v>
                </c:pt>
                <c:pt idx="123">
                  <c:v>26.784044125746803</c:v>
                </c:pt>
                <c:pt idx="124">
                  <c:v>26.799410457328602</c:v>
                </c:pt>
                <c:pt idx="125">
                  <c:v>26.814449156378728</c:v>
                </c:pt>
                <c:pt idx="126">
                  <c:v>26.829167114964651</c:v>
                </c:pt>
                <c:pt idx="127">
                  <c:v>26.843571084235407</c:v>
                </c:pt>
                <c:pt idx="128">
                  <c:v>26.857667677123661</c:v>
                </c:pt>
                <c:pt idx="129">
                  <c:v>26.871463371004097</c:v>
                </c:pt>
                <c:pt idx="130">
                  <c:v>26.884964510308478</c:v>
                </c:pt>
                <c:pt idx="131">
                  <c:v>26.89817730909769</c:v>
                </c:pt>
                <c:pt idx="132">
                  <c:v>26.911107853591119</c:v>
                </c:pt>
                <c:pt idx="133">
                  <c:v>26.923762104653729</c:v>
                </c:pt>
                <c:pt idx="134">
                  <c:v>26.936145900241215</c:v>
                </c:pt>
                <c:pt idx="135">
                  <c:v>26.948264957803644</c:v>
                </c:pt>
                <c:pt idx="136">
                  <c:v>26.960124876647964</c:v>
                </c:pt>
                <c:pt idx="137">
                  <c:v>26.971731140259831</c:v>
                </c:pt>
                <c:pt idx="138">
                  <c:v>26.98308911858518</c:v>
                </c:pt>
                <c:pt idx="139">
                  <c:v>26.994204070271973</c:v>
                </c:pt>
                <c:pt idx="140">
                  <c:v>27.005081144872584</c:v>
                </c:pt>
                <c:pt idx="141">
                  <c:v>27.015725385007272</c:v>
                </c:pt>
                <c:pt idx="142">
                  <c:v>27.026141728489243</c:v>
                </c:pt>
                <c:pt idx="143">
                  <c:v>27.036335010411712</c:v>
                </c:pt>
                <c:pt idx="144">
                  <c:v>27.046309965197501</c:v>
                </c:pt>
                <c:pt idx="145">
                  <c:v>27.056071228611639</c:v>
                </c:pt>
                <c:pt idx="146">
                  <c:v>27.065623339737421</c:v>
                </c:pt>
                <c:pt idx="147">
                  <c:v>27.074970742916459</c:v>
                </c:pt>
                <c:pt idx="148">
                  <c:v>27.084117789653199</c:v>
                </c:pt>
                <c:pt idx="149">
                  <c:v>27.093068740484373</c:v>
                </c:pt>
                <c:pt idx="150">
                  <c:v>27.101827766813933</c:v>
                </c:pt>
                <c:pt idx="151">
                  <c:v>27.110398952713918</c:v>
                </c:pt>
                <c:pt idx="152">
                  <c:v>27.118786296691756</c:v>
                </c:pt>
                <c:pt idx="153">
                  <c:v>27.126993713424518</c:v>
                </c:pt>
                <c:pt idx="154">
                  <c:v>27.135025035460618</c:v>
                </c:pt>
                <c:pt idx="155">
                  <c:v>27.142884014889397</c:v>
                </c:pt>
                <c:pt idx="156">
                  <c:v>27.150574324979168</c:v>
                </c:pt>
                <c:pt idx="157">
                  <c:v>27.158099561784141</c:v>
                </c:pt>
                <c:pt idx="158">
                  <c:v>27.165463245720758</c:v>
                </c:pt>
                <c:pt idx="159">
                  <c:v>27.172668823113906</c:v>
                </c:pt>
                <c:pt idx="160">
                  <c:v>27.179719667713474</c:v>
                </c:pt>
                <c:pt idx="161">
                  <c:v>27.186619082181778</c:v>
                </c:pt>
                <c:pt idx="162">
                  <c:v>27.193370299552271</c:v>
                </c:pt>
                <c:pt idx="163">
                  <c:v>27.19997648466007</c:v>
                </c:pt>
                <c:pt idx="164">
                  <c:v>27.206440735544717</c:v>
                </c:pt>
                <c:pt idx="165">
                  <c:v>27.212766084825663</c:v>
                </c:pt>
                <c:pt idx="166">
                  <c:v>27.218955501050942</c:v>
                </c:pt>
                <c:pt idx="167">
                  <c:v>27.225011890019459</c:v>
                </c:pt>
                <c:pt idx="168">
                  <c:v>27.230938096077381</c:v>
                </c:pt>
                <c:pt idx="169">
                  <c:v>27.236736903389051</c:v>
                </c:pt>
                <c:pt idx="170">
                  <c:v>27.242411037182872</c:v>
                </c:pt>
                <c:pt idx="171">
                  <c:v>27.247963164972603</c:v>
                </c:pt>
                <c:pt idx="172">
                  <c:v>27.253395897754494</c:v>
                </c:pt>
                <c:pt idx="173">
                  <c:v>27.258711791180698</c:v>
                </c:pt>
                <c:pt idx="174">
                  <c:v>27.263913346709352</c:v>
                </c:pt>
                <c:pt idx="175">
                  <c:v>27.269003012731773</c:v>
                </c:pt>
                <c:pt idx="176">
                  <c:v>27.273983185677178</c:v>
                </c:pt>
                <c:pt idx="177">
                  <c:v>27.278856211095317</c:v>
                </c:pt>
                <c:pt idx="178">
                  <c:v>27.283624384717417</c:v>
                </c:pt>
                <c:pt idx="179">
                  <c:v>27.28828995349587</c:v>
                </c:pt>
                <c:pt idx="180">
                  <c:v>27.292855116622995</c:v>
                </c:pt>
                <c:pt idx="181">
                  <c:v>27.297322026529326</c:v>
                </c:pt>
                <c:pt idx="182">
                  <c:v>27.301692789861733</c:v>
                </c:pt>
                <c:pt idx="183">
                  <c:v>27.305969468441813</c:v>
                </c:pt>
                <c:pt idx="184">
                  <c:v>27.310154080204885</c:v>
                </c:pt>
                <c:pt idx="185">
                  <c:v>27.314248600119946</c:v>
                </c:pt>
                <c:pt idx="186">
                  <c:v>27.318254961090982</c:v>
                </c:pt>
                <c:pt idx="187">
                  <c:v>27.322175054839931</c:v>
                </c:pt>
                <c:pt idx="188">
                  <c:v>27.326010732771703</c:v>
                </c:pt>
                <c:pt idx="189">
                  <c:v>27.32976380682155</c:v>
                </c:pt>
                <c:pt idx="190">
                  <c:v>27.333436050285147</c:v>
                </c:pt>
                <c:pt idx="191">
                  <c:v>27.337029198631715</c:v>
                </c:pt>
                <c:pt idx="192">
                  <c:v>27.34054495030049</c:v>
                </c:pt>
                <c:pt idx="193">
                  <c:v>27.343984967480896</c:v>
                </c:pt>
                <c:pt idx="194">
                  <c:v>27.347350876876678</c:v>
                </c:pt>
                <c:pt idx="195">
                  <c:v>27.350644270454374</c:v>
                </c:pt>
                <c:pt idx="196">
                  <c:v>27.353866706176376</c:v>
                </c:pt>
                <c:pt idx="197">
                  <c:v>27.357019708718898</c:v>
                </c:pt>
                <c:pt idx="198">
                  <c:v>27.360104770175159</c:v>
                </c:pt>
                <c:pt idx="199">
                  <c:v>27.363123350744043</c:v>
                </c:pt>
                <c:pt idx="200">
                  <c:v>27.366076879404545</c:v>
                </c:pt>
                <c:pt idx="201">
                  <c:v>27.368966754576267</c:v>
                </c:pt>
                <c:pt idx="202">
                  <c:v>27.371794344766233</c:v>
                </c:pt>
                <c:pt idx="203">
                  <c:v>27.37456098920233</c:v>
                </c:pt>
                <c:pt idx="204">
                  <c:v>27.377267998453579</c:v>
                </c:pt>
                <c:pt idx="205">
                  <c:v>27.379916655037558</c:v>
                </c:pt>
                <c:pt idx="206">
                  <c:v>27.382508214015193</c:v>
                </c:pt>
                <c:pt idx="207">
                  <c:v>27.385043903573173</c:v>
                </c:pt>
                <c:pt idx="208">
                  <c:v>27.38752492559426</c:v>
                </c:pt>
                <c:pt idx="209">
                  <c:v>27.389952456215699</c:v>
                </c:pt>
                <c:pt idx="210">
                  <c:v>27.39232764637601</c:v>
                </c:pt>
                <c:pt idx="211">
                  <c:v>27.394651622350342</c:v>
                </c:pt>
                <c:pt idx="212">
                  <c:v>27.396925486274672</c:v>
                </c:pt>
                <c:pt idx="213">
                  <c:v>27.399150316659039</c:v>
                </c:pt>
                <c:pt idx="214">
                  <c:v>27.401327168890042</c:v>
                </c:pt>
                <c:pt idx="215">
                  <c:v>27.403457075722816</c:v>
                </c:pt>
                <c:pt idx="216">
                  <c:v>27.405541047762732</c:v>
                </c:pt>
                <c:pt idx="217">
                  <c:v>27.407580073936963</c:v>
                </c:pt>
                <c:pt idx="218">
                  <c:v>27.409575121956177</c:v>
                </c:pt>
                <c:pt idx="219">
                  <c:v>27.411527138766548</c:v>
                </c:pt>
                <c:pt idx="220">
                  <c:v>27.413437050992265</c:v>
                </c:pt>
                <c:pt idx="221">
                  <c:v>27.415305765368732</c:v>
                </c:pt>
                <c:pt idx="222">
                  <c:v>27.417134169166683</c:v>
                </c:pt>
                <c:pt idx="223">
                  <c:v>27.418923130607354</c:v>
                </c:pt>
                <c:pt idx="224">
                  <c:v>27.420673499268911</c:v>
                </c:pt>
                <c:pt idx="225">
                  <c:v>27.422386106484343</c:v>
                </c:pt>
                <c:pt idx="226">
                  <c:v>27.424061765730929</c:v>
                </c:pt>
                <c:pt idx="227">
                  <c:v>27.425701273011533</c:v>
                </c:pt>
                <c:pt idx="228">
                  <c:v>27.42730540722782</c:v>
                </c:pt>
                <c:pt idx="229">
                  <c:v>27.428874930545607</c:v>
                </c:pt>
                <c:pt idx="230">
                  <c:v>27.430410588752501</c:v>
                </c:pt>
                <c:pt idx="231">
                  <c:v>27.431913111607972</c:v>
                </c:pt>
                <c:pt idx="232">
                  <c:v>27.433383213186023</c:v>
                </c:pt>
                <c:pt idx="233">
                  <c:v>27.434821592210611</c:v>
                </c:pt>
                <c:pt idx="234">
                  <c:v>27.436228932383987</c:v>
                </c:pt>
                <c:pt idx="235">
                  <c:v>27.437605902708047</c:v>
                </c:pt>
                <c:pt idx="236">
                  <c:v>27.438953157798913</c:v>
                </c:pt>
                <c:pt idx="237">
                  <c:v>27.44027133819483</c:v>
                </c:pt>
                <c:pt idx="238">
                  <c:v>27.441561070657528</c:v>
                </c:pt>
                <c:pt idx="239">
                  <c:v>27.442822968467212</c:v>
                </c:pt>
                <c:pt idx="240">
                  <c:v>27.444057631711274</c:v>
                </c:pt>
                <c:pt idx="241">
                  <c:v>27.445265647566888</c:v>
                </c:pt>
                <c:pt idx="242">
                  <c:v>27.446447590577595</c:v>
                </c:pt>
                <c:pt idx="243">
                  <c:v>27.447604022924018</c:v>
                </c:pt>
                <c:pt idx="244">
                  <c:v>27.44873549468883</c:v>
                </c:pt>
                <c:pt idx="245">
                  <c:v>27.44984254411607</c:v>
                </c:pt>
                <c:pt idx="246">
                  <c:v>27.45092569786496</c:v>
                </c:pt>
                <c:pt idx="247">
                  <c:v>27.451985471258322</c:v>
                </c:pt>
                <c:pt idx="248">
                  <c:v>27.453022368525694</c:v>
                </c:pt>
                <c:pt idx="249">
                  <c:v>27.454036883041294</c:v>
                </c:pt>
                <c:pt idx="250">
                  <c:v>27.455029497556886</c:v>
                </c:pt>
                <c:pt idx="251">
                  <c:v>27.456000684429718</c:v>
                </c:pt>
                <c:pt idx="252">
                  <c:v>27.456950905845567</c:v>
                </c:pt>
                <c:pt idx="253">
                  <c:v>27.457880614037069</c:v>
                </c:pt>
                <c:pt idx="254">
                  <c:v>27.458790251497362</c:v>
                </c:pt>
                <c:pt idx="255">
                  <c:v>27.459680251189187</c:v>
                </c:pt>
                <c:pt idx="256">
                  <c:v>27.460551036749525</c:v>
                </c:pt>
                <c:pt idx="257">
                  <c:v>27.461403022689865</c:v>
                </c:pt>
                <c:pt idx="258">
                  <c:v>27.4622366145922</c:v>
                </c:pt>
                <c:pt idx="259">
                  <c:v>27.463052209300841</c:v>
                </c:pt>
                <c:pt idx="260">
                  <c:v>27.463850195110126</c:v>
                </c:pt>
                <c:pt idx="261">
                  <c:v>27.464630951948127</c:v>
                </c:pt>
                <c:pt idx="262">
                  <c:v>27.465394851556422</c:v>
                </c:pt>
                <c:pt idx="263">
                  <c:v>27.466142257666039</c:v>
                </c:pt>
                <c:pt idx="264">
                  <c:v>27.466873526169621</c:v>
                </c:pt>
                <c:pt idx="265">
                  <c:v>27.467589005289931</c:v>
                </c:pt>
                <c:pt idx="266">
                  <c:v>27.468289035744725</c:v>
                </c:pt>
                <c:pt idx="267">
                  <c:v>27.468973950908133</c:v>
                </c:pt>
                <c:pt idx="268">
                  <c:v>27.469644076968549</c:v>
                </c:pt>
                <c:pt idx="269">
                  <c:v>27.470299733083174</c:v>
                </c:pt>
                <c:pt idx="270">
                  <c:v>27.470941231529228</c:v>
                </c:pt>
                <c:pt idx="271">
                  <c:v>27.47156887785194</c:v>
                </c:pt>
                <c:pt idx="272">
                  <c:v>27.472182971009364</c:v>
                </c:pt>
                <c:pt idx="273">
                  <c:v>27.472783803514083</c:v>
                </c:pt>
                <c:pt idx="274">
                  <c:v>27.4733716615719</c:v>
                </c:pt>
                <c:pt idx="275">
                  <c:v>27.473946825217524</c:v>
                </c:pt>
                <c:pt idx="276">
                  <c:v>27.474509568447385</c:v>
                </c:pt>
                <c:pt idx="277">
                  <c:v>27.475060159349571</c:v>
                </c:pt>
                <c:pt idx="278">
                  <c:v>27.475598860231006</c:v>
                </c:pt>
                <c:pt idx="279">
                  <c:v>27.476125927741879</c:v>
                </c:pt>
                <c:pt idx="280">
                  <c:v>27.476641612997415</c:v>
                </c:pt>
                <c:pt idx="281">
                  <c:v>27.477146161697032</c:v>
                </c:pt>
                <c:pt idx="282">
                  <c:v>27.477639814240948</c:v>
                </c:pt>
                <c:pt idx="283">
                  <c:v>27.478122805844272</c:v>
                </c:pt>
                <c:pt idx="284">
                  <c:v>27.478595366648658</c:v>
                </c:pt>
                <c:pt idx="285">
                  <c:v>27.479057721831566</c:v>
                </c:pt>
                <c:pt idx="286">
                  <c:v>27.479510091713159</c:v>
                </c:pt>
                <c:pt idx="287">
                  <c:v>27.479952691860934</c:v>
                </c:pt>
                <c:pt idx="288">
                  <c:v>27.480385733192072</c:v>
                </c:pt>
                <c:pt idx="289">
                  <c:v>27.480809422073623</c:v>
                </c:pt>
                <c:pt idx="290">
                  <c:v>27.481223960420515</c:v>
                </c:pt>
                <c:pt idx="291">
                  <c:v>27.481629545791471</c:v>
                </c:pt>
                <c:pt idx="292">
                  <c:v>27.482026371482863</c:v>
                </c:pt>
                <c:pt idx="293">
                  <c:v>27.482414626620546</c:v>
                </c:pt>
                <c:pt idx="294">
                  <c:v>27.482794496249721</c:v>
                </c:pt>
                <c:pt idx="295">
                  <c:v>27.483166161422865</c:v>
                </c:pt>
                <c:pt idx="296">
                  <c:v>27.48352979928578</c:v>
                </c:pt>
                <c:pt idx="297">
                  <c:v>27.483885583161776</c:v>
                </c:pt>
                <c:pt idx="298">
                  <c:v>27.484233682634056</c:v>
                </c:pt>
                <c:pt idx="299">
                  <c:v>27.484574263626332</c:v>
                </c:pt>
                <c:pt idx="300">
                  <c:v>27.484907488481696</c:v>
                </c:pt>
                <c:pt idx="301">
                  <c:v>27.485233516039806</c:v>
                </c:pt>
                <c:pt idx="302">
                  <c:v>27.485552501712409</c:v>
                </c:pt>
                <c:pt idx="303">
                  <c:v>27.485864597557232</c:v>
                </c:pt>
                <c:pt idx="304">
                  <c:v>27.486169952350295</c:v>
                </c:pt>
                <c:pt idx="305">
                  <c:v>27.486468711656663</c:v>
                </c:pt>
                <c:pt idx="306">
                  <c:v>27.486761017899671</c:v>
                </c:pt>
                <c:pt idx="307">
                  <c:v>27.487047010428672</c:v>
                </c:pt>
                <c:pt idx="308">
                  <c:v>27.487326825585306</c:v>
                </c:pt>
                <c:pt idx="309">
                  <c:v>27.487600596768377</c:v>
                </c:pt>
                <c:pt idx="310">
                  <c:v>27.487868454497296</c:v>
                </c:pt>
                <c:pt idx="311">
                  <c:v>27.48813052647418</c:v>
                </c:pt>
                <c:pt idx="312">
                  <c:v>27.488386937644609</c:v>
                </c:pt>
                <c:pt idx="313">
                  <c:v>27.488637810257085</c:v>
                </c:pt>
                <c:pt idx="314">
                  <c:v>27.488883263921185</c:v>
                </c:pt>
                <c:pt idx="315">
                  <c:v>27.489123415664491</c:v>
                </c:pt>
                <c:pt idx="316">
                  <c:v>27.489358379988278</c:v>
                </c:pt>
                <c:pt idx="317">
                  <c:v>27.489588268922009</c:v>
                </c:pt>
                <c:pt idx="318">
                  <c:v>27.48981319207665</c:v>
                </c:pt>
                <c:pt idx="319">
                  <c:v>27.490033256696837</c:v>
                </c:pt>
                <c:pt idx="320">
                  <c:v>27.490248567711934</c:v>
                </c:pt>
                <c:pt idx="321">
                  <c:v>27.490459227785973</c:v>
                </c:pt>
                <c:pt idx="322">
                  <c:v>27.490665337366526</c:v>
                </c:pt>
                <c:pt idx="323">
                  <c:v>27.490866994732524</c:v>
                </c:pt>
                <c:pt idx="324">
                  <c:v>27.491064296041049</c:v>
                </c:pt>
                <c:pt idx="325">
                  <c:v>27.491257335373103</c:v>
                </c:pt>
                <c:pt idx="326">
                  <c:v>27.491446204778416</c:v>
                </c:pt>
                <c:pt idx="327">
                  <c:v>27.491630994319269</c:v>
                </c:pt>
                <c:pt idx="328">
                  <c:v>27.491811792113374</c:v>
                </c:pt>
                <c:pt idx="329">
                  <c:v>27.491988684375841</c:v>
                </c:pt>
                <c:pt idx="330">
                  <c:v>27.492161755460224</c:v>
                </c:pt>
                <c:pt idx="331">
                  <c:v>27.492331087898702</c:v>
                </c:pt>
                <c:pt idx="332">
                  <c:v>27.49249676244138</c:v>
                </c:pt>
                <c:pt idx="333">
                  <c:v>27.49265885809475</c:v>
                </c:pt>
                <c:pt idx="334">
                  <c:v>27.492817452159308</c:v>
                </c:pt>
                <c:pt idx="335">
                  <c:v>27.492972620266382</c:v>
                </c:pt>
                <c:pt idx="336">
                  <c:v>27.49312443641416</c:v>
                </c:pt>
                <c:pt idx="337">
                  <c:v>27.493272973002924</c:v>
                </c:pt>
                <c:pt idx="338">
                  <c:v>27.493418300869546</c:v>
                </c:pt>
                <c:pt idx="339">
                  <c:v>27.493560489321229</c:v>
                </c:pt>
                <c:pt idx="340">
                  <c:v>27.493699606168526</c:v>
                </c:pt>
                <c:pt idx="341">
                  <c:v>27.493835717757641</c:v>
                </c:pt>
                <c:pt idx="342">
                  <c:v>27.493968889002037</c:v>
                </c:pt>
                <c:pt idx="343">
                  <c:v>27.494099183413361</c:v>
                </c:pt>
                <c:pt idx="344">
                  <c:v>27.494226663131705</c:v>
                </c:pt>
                <c:pt idx="345">
                  <c:v>27.494351388955213</c:v>
                </c:pt>
                <c:pt idx="346">
                  <c:v>27.494473420369044</c:v>
                </c:pt>
                <c:pt idx="347">
                  <c:v>27.494592815573721</c:v>
                </c:pt>
                <c:pt idx="348">
                  <c:v>27.494709631512862</c:v>
                </c:pt>
                <c:pt idx="349">
                  <c:v>27.494823923900306</c:v>
                </c:pt>
                <c:pt idx="350">
                  <c:v>27.494935747246675</c:v>
                </c:pt>
                <c:pt idx="351">
                  <c:v>27.495045154885332</c:v>
                </c:pt>
                <c:pt idx="352">
                  <c:v>27.495152198997818</c:v>
                </c:pt>
                <c:pt idx="353">
                  <c:v>27.495256930638696</c:v>
                </c:pt>
                <c:pt idx="354">
                  <c:v>27.495359399759899</c:v>
                </c:pt>
                <c:pt idx="355">
                  <c:v>27.495459655234523</c:v>
                </c:pt>
                <c:pt idx="356">
                  <c:v>27.495557744880134</c:v>
                </c:pt>
                <c:pt idx="357">
                  <c:v>27.495653715481538</c:v>
                </c:pt>
                <c:pt idx="358">
                  <c:v>27.495747612813098</c:v>
                </c:pt>
                <c:pt idx="359">
                  <c:v>27.495839481660536</c:v>
                </c:pt>
                <c:pt idx="360">
                  <c:v>27.495929365842287</c:v>
                </c:pt>
                <c:pt idx="361">
                  <c:v>27.496017308230382</c:v>
                </c:pt>
                <c:pt idx="362">
                  <c:v>27.496103350770881</c:v>
                </c:pt>
                <c:pt idx="363">
                  <c:v>27.496187534503871</c:v>
                </c:pt>
                <c:pt idx="364">
                  <c:v>27.496269899583023</c:v>
                </c:pt>
                <c:pt idx="365">
                  <c:v>27.496350485294737</c:v>
                </c:pt>
                <c:pt idx="366">
                  <c:v>27.496429330076865</c:v>
                </c:pt>
                <c:pt idx="367">
                  <c:v>27.496506471537035</c:v>
                </c:pt>
                <c:pt idx="368">
                  <c:v>27.496581946470581</c:v>
                </c:pt>
                <c:pt idx="369">
                  <c:v>27.496655790878076</c:v>
                </c:pt>
                <c:pt idx="370">
                  <c:v>27.496728039982504</c:v>
                </c:pt>
                <c:pt idx="371">
                  <c:v>27.496798728246045</c:v>
                </c:pt>
                <c:pt idx="372">
                  <c:v>27.496867889386507</c:v>
                </c:pt>
                <c:pt idx="373">
                  <c:v>27.496935556393399</c:v>
                </c:pt>
                <c:pt idx="374">
                  <c:v>27.497001761543654</c:v>
                </c:pt>
                <c:pt idx="375">
                  <c:v>27.49706653641703</c:v>
                </c:pt>
                <c:pt idx="376">
                  <c:v>27.497129911911152</c:v>
                </c:pt>
                <c:pt idx="377">
                  <c:v>27.497191918256249</c:v>
                </c:pt>
                <c:pt idx="378">
                  <c:v>27.497252585029567</c:v>
                </c:pt>
                <c:pt idx="379">
                  <c:v>27.497311941169471</c:v>
                </c:pt>
                <c:pt idx="380">
                  <c:v>27.49737001498924</c:v>
                </c:pt>
                <c:pt idx="381">
                  <c:v>27.49742683419057</c:v>
                </c:pt>
                <c:pt idx="382">
                  <c:v>27.497482425876779</c:v>
                </c:pt>
                <c:pt idx="383">
                  <c:v>27.497536816565731</c:v>
                </c:pt>
                <c:pt idx="384">
                  <c:v>27.497590032202481</c:v>
                </c:pt>
                <c:pt idx="385">
                  <c:v>27.497642098171646</c:v>
                </c:pt>
                <c:pt idx="386">
                  <c:v>27.497693039309503</c:v>
                </c:pt>
                <c:pt idx="387">
                  <c:v>27.497742879915837</c:v>
                </c:pt>
                <c:pt idx="388">
                  <c:v>27.497791643765535</c:v>
                </c:pt>
                <c:pt idx="389">
                  <c:v>27.497839354119908</c:v>
                </c:pt>
                <c:pt idx="390">
                  <c:v>27.497886033737792</c:v>
                </c:pt>
                <c:pt idx="391">
                  <c:v>27.497931704886398</c:v>
                </c:pt>
                <c:pt idx="392">
                  <c:v>27.49797638935193</c:v>
                </c:pt>
                <c:pt idx="393">
                  <c:v>27.498020108449978</c:v>
                </c:pt>
                <c:pt idx="394">
                  <c:v>27.498062883035679</c:v>
                </c:pt>
                <c:pt idx="395">
                  <c:v>27.49810473351366</c:v>
                </c:pt>
                <c:pt idx="396">
                  <c:v>27.49814567984777</c:v>
                </c:pt>
                <c:pt idx="397">
                  <c:v>27.498185741570602</c:v>
                </c:pt>
                <c:pt idx="398">
                  <c:v>27.498224937792806</c:v>
                </c:pt>
                <c:pt idx="399">
                  <c:v>27.498263287212204</c:v>
                </c:pt>
                <c:pt idx="400">
                  <c:v>27.49830080812271</c:v>
                </c:pt>
                <c:pt idx="401">
                  <c:v>27.498337518423043</c:v>
                </c:pt>
                <c:pt idx="402">
                  <c:v>27.498373435625275</c:v>
                </c:pt>
                <c:pt idx="403">
                  <c:v>27.498408576863177</c:v>
                </c:pt>
                <c:pt idx="404">
                  <c:v>27.498442958900391</c:v>
                </c:pt>
                <c:pt idx="405">
                  <c:v>27.498476598138421</c:v>
                </c:pt>
                <c:pt idx="406">
                  <c:v>27.498509510624462</c:v>
                </c:pt>
                <c:pt idx="407">
                  <c:v>27.498541712059048</c:v>
                </c:pt>
                <c:pt idx="408">
                  <c:v>27.498573217803543</c:v>
                </c:pt>
                <c:pt idx="409">
                  <c:v>27.498604042887465</c:v>
                </c:pt>
                <c:pt idx="410">
                  <c:v>27.498634202015655</c:v>
                </c:pt>
                <c:pt idx="411">
                  <c:v>27.498663709575293</c:v>
                </c:pt>
                <c:pt idx="412">
                  <c:v>27.49869257964275</c:v>
                </c:pt>
                <c:pt idx="413">
                  <c:v>27.498720825990315</c:v>
                </c:pt>
                <c:pt idx="414">
                  <c:v>27.498748462092749</c:v>
                </c:pt>
                <c:pt idx="415">
                  <c:v>27.498775501133728</c:v>
                </c:pt>
                <c:pt idx="416">
                  <c:v>27.498801956012116</c:v>
                </c:pt>
                <c:pt idx="417">
                  <c:v>27.498827839348127</c:v>
                </c:pt>
                <c:pt idx="418">
                  <c:v>27.49885316348934</c:v>
                </c:pt>
                <c:pt idx="419">
                  <c:v>27.498877940516582</c:v>
                </c:pt>
                <c:pt idx="420">
                  <c:v>27.498902182249708</c:v>
                </c:pt>
                <c:pt idx="421">
                  <c:v>27.498925900253219</c:v>
                </c:pt>
                <c:pt idx="422">
                  <c:v>27.498949105841792</c:v>
                </c:pt>
                <c:pt idx="423">
                  <c:v>27.498971810085667</c:v>
                </c:pt>
                <c:pt idx="424">
                  <c:v>27.498994023815932</c:v>
                </c:pt>
                <c:pt idx="425">
                  <c:v>27.499015757629685</c:v>
                </c:pt>
                <c:pt idx="426">
                  <c:v>27.499037021895099</c:v>
                </c:pt>
                <c:pt idx="427">
                  <c:v>27.499057826756353</c:v>
                </c:pt>
                <c:pt idx="428">
                  <c:v>27.499078182138479</c:v>
                </c:pt>
                <c:pt idx="429">
                  <c:v>27.4990980977521</c:v>
                </c:pt>
                <c:pt idx="430">
                  <c:v>27.499117583098048</c:v>
                </c:pt>
                <c:pt idx="431">
                  <c:v>27.499136647471911</c:v>
                </c:pt>
                <c:pt idx="432">
                  <c:v>27.499155299968454</c:v>
                </c:pt>
                <c:pt idx="433">
                  <c:v>27.499173549485967</c:v>
                </c:pt>
                <c:pt idx="434">
                  <c:v>27.499191404730503</c:v>
                </c:pt>
                <c:pt idx="435">
                  <c:v>27.499208874220034</c:v>
                </c:pt>
                <c:pt idx="436">
                  <c:v>27.499225966288513</c:v>
                </c:pt>
                <c:pt idx="437">
                  <c:v>27.499242689089851</c:v>
                </c:pt>
                <c:pt idx="438">
                  <c:v>27.4992590506018</c:v>
                </c:pt>
                <c:pt idx="439">
                  <c:v>27.499275058629767</c:v>
                </c:pt>
                <c:pt idx="440">
                  <c:v>27.499290720810531</c:v>
                </c:pt>
                <c:pt idx="441">
                  <c:v>27.499306044615892</c:v>
                </c:pt>
                <c:pt idx="442">
                  <c:v>27.499321037356225</c:v>
                </c:pt>
                <c:pt idx="443">
                  <c:v>27.499335706183977</c:v>
                </c:pt>
                <c:pt idx="444">
                  <c:v>27.499350058097072</c:v>
                </c:pt>
                <c:pt idx="445">
                  <c:v>27.499364099942255</c:v>
                </c:pt>
                <c:pt idx="446">
                  <c:v>27.499377838418354</c:v>
                </c:pt>
                <c:pt idx="447">
                  <c:v>27.499391280079475</c:v>
                </c:pt>
                <c:pt idx="448">
                  <c:v>27.499404431338132</c:v>
                </c:pt>
                <c:pt idx="449">
                  <c:v>27.499417298468298</c:v>
                </c:pt>
                <c:pt idx="450">
                  <c:v>27.499429887608411</c:v>
                </c:pt>
                <c:pt idx="451">
                  <c:v>27.499442204764289</c:v>
                </c:pt>
                <c:pt idx="452">
                  <c:v>27.499454255812001</c:v>
                </c:pt>
                <c:pt idx="453">
                  <c:v>27.499466046500672</c:v>
                </c:pt>
                <c:pt idx="454">
                  <c:v>27.499477582455221</c:v>
                </c:pt>
                <c:pt idx="455">
                  <c:v>27.499488869179046</c:v>
                </c:pt>
                <c:pt idx="456">
                  <c:v>27.499499912056649</c:v>
                </c:pt>
                <c:pt idx="457">
                  <c:v>27.499510716356205</c:v>
                </c:pt>
                <c:pt idx="458">
                  <c:v>27.499521287232074</c:v>
                </c:pt>
                <c:pt idx="459">
                  <c:v>27.499531629727262</c:v>
                </c:pt>
                <c:pt idx="460">
                  <c:v>27.499541748775822</c:v>
                </c:pt>
                <c:pt idx="461">
                  <c:v>27.499551649205216</c:v>
                </c:pt>
                <c:pt idx="462">
                  <c:v>27.499561335738608</c:v>
                </c:pt>
                <c:pt idx="463">
                  <c:v>27.499570812997128</c:v>
                </c:pt>
                <c:pt idx="464">
                  <c:v>27.499580085502064</c:v>
                </c:pt>
                <c:pt idx="465">
                  <c:v>27.499589157677025</c:v>
                </c:pt>
                <c:pt idx="466">
                  <c:v>27.499598033850056</c:v>
                </c:pt>
                <c:pt idx="467">
                  <c:v>27.499606718255695</c:v>
                </c:pt>
                <c:pt idx="468">
                  <c:v>27.499615215036997</c:v>
                </c:pt>
                <c:pt idx="469">
                  <c:v>27.499623528247508</c:v>
                </c:pt>
                <c:pt idx="470">
                  <c:v>27.499631661853201</c:v>
                </c:pt>
                <c:pt idx="471">
                  <c:v>27.499639619734367</c:v>
                </c:pt>
                <c:pt idx="472">
                  <c:v>27.499647405687465</c:v>
                </c:pt>
                <c:pt idx="473">
                  <c:v>27.499655023426936</c:v>
                </c:pt>
                <c:pt idx="474">
                  <c:v>27.49966247658697</c:v>
                </c:pt>
                <c:pt idx="475">
                  <c:v>27.499669768723244</c:v>
                </c:pt>
                <c:pt idx="476">
                  <c:v>27.499676903314619</c:v>
                </c:pt>
                <c:pt idx="477">
                  <c:v>27.499683883764796</c:v>
                </c:pt>
                <c:pt idx="478">
                  <c:v>27.499690713403936</c:v>
                </c:pt>
                <c:pt idx="479">
                  <c:v>27.499697395490262</c:v>
                </c:pt>
                <c:pt idx="480">
                  <c:v>27.499703933211602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57-4E4D-8F57-983090CF0BD0}"/>
            </c:ext>
          </c:extLst>
        </c:ser>
        <c:ser>
          <c:idx val="3"/>
          <c:order val="3"/>
          <c:tx>
            <c:strRef>
              <c:f>Result!$Z$5:$Z$6</c:f>
              <c:strCache>
                <c:ptCount val="2"/>
                <c:pt idx="0">
                  <c:v>Outside surface temperature of top plate for each bulb</c:v>
                </c:pt>
                <c:pt idx="1">
                  <c:v>40W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Result!$V$7:$V$487</c:f>
              <c:numCache>
                <c:formatCode>General</c:formatCode>
                <c:ptCount val="4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</c:numCache>
            </c:numRef>
          </c:cat>
          <c:val>
            <c:numRef>
              <c:f>Result!$Z$7:$Z$487</c:f>
              <c:numCache>
                <c:formatCode>0.00_);[Red]\(0.00\)</c:formatCode>
                <c:ptCount val="481"/>
                <c:pt idx="0">
                  <c:v>18</c:v>
                </c:pt>
                <c:pt idx="1">
                  <c:v>18.201221813439844</c:v>
                </c:pt>
                <c:pt idx="2">
                  <c:v>18.399870357527231</c:v>
                </c:pt>
                <c:pt idx="3">
                  <c:v>18.59571215622632</c:v>
                </c:pt>
                <c:pt idx="4">
                  <c:v>18.788653720451343</c:v>
                </c:pt>
                <c:pt idx="5">
                  <c:v>18.978642887257216</c:v>
                </c:pt>
                <c:pt idx="6">
                  <c:v>19.165649903500128</c:v>
                </c:pt>
                <c:pt idx="7">
                  <c:v>19.349659515420008</c:v>
                </c:pt>
                <c:pt idx="8">
                  <c:v>19.530666760544989</c:v>
                </c:pt>
                <c:pt idx="9">
                  <c:v>19.708674407879677</c:v>
                </c:pt>
                <c:pt idx="10">
                  <c:v>19.883691258840813</c:v>
                </c:pt>
                <c:pt idx="11">
                  <c:v>20.05573094782843</c:v>
                </c:pt>
                <c:pt idx="12">
                  <c:v>20.224811055753662</c:v>
                </c:pt>
                <c:pt idx="13">
                  <c:v>20.39095243124396</c:v>
                </c:pt>
                <c:pt idx="14">
                  <c:v>20.55417865607285</c:v>
                </c:pt>
                <c:pt idx="15">
                  <c:v>20.714515614504247</c:v>
                </c:pt>
                <c:pt idx="16">
                  <c:v>20.871991139823237</c:v>
                </c:pt>
                <c:pt idx="17">
                  <c:v>21.026634719688861</c:v>
                </c:pt>
                <c:pt idx="18">
                  <c:v>21.178477247305306</c:v>
                </c:pt>
                <c:pt idx="19">
                  <c:v>21.327550808962929</c:v>
                </c:pt>
                <c:pt idx="20">
                  <c:v>21.473888500927941</c:v>
                </c:pt>
                <c:pt idx="21">
                  <c:v>21.61752427035956</c:v>
                </c:pt>
                <c:pt idx="22">
                  <c:v>21.758492776150966</c:v>
                </c:pt>
                <c:pt idx="23">
                  <c:v>21.896829266479635</c:v>
                </c:pt>
                <c:pt idx="24">
                  <c:v>22.032569470513803</c:v>
                </c:pt>
                <c:pt idx="25">
                  <c:v>22.165749502221161</c:v>
                </c:pt>
                <c:pt idx="26">
                  <c:v>22.296405774608523</c:v>
                </c:pt>
                <c:pt idx="27">
                  <c:v>22.424574923018163</c:v>
                </c:pt>
                <c:pt idx="28">
                  <c:v>22.55029373633996</c:v>
                </c:pt>
                <c:pt idx="29">
                  <c:v>22.67359909518369</c:v>
                </c:pt>
                <c:pt idx="30">
                  <c:v>22.794527916204554</c:v>
                </c:pt>
                <c:pt idx="31">
                  <c:v>22.913117101895381</c:v>
                </c:pt>
                <c:pt idx="32">
                  <c:v>23.029403495257302</c:v>
                </c:pt>
                <c:pt idx="33">
                  <c:v>23.14342383884166</c:v>
                </c:pt>
                <c:pt idx="34">
                  <c:v>23.255214737723126</c:v>
                </c:pt>
                <c:pt idx="35">
                  <c:v>23.364812626020104</c:v>
                </c:pt>
                <c:pt idx="36">
                  <c:v>23.472253736625756</c:v>
                </c:pt>
                <c:pt idx="37">
                  <c:v>23.57757407385294</c:v>
                </c:pt>
                <c:pt idx="38">
                  <c:v>23.680809388730399</c:v>
                </c:pt>
                <c:pt idx="39">
                  <c:v>23.781995156716651</c:v>
                </c:pt>
                <c:pt idx="40">
                  <c:v>23.881166557623136</c:v>
                </c:pt>
                <c:pt idx="41">
                  <c:v>23.978358457559867</c:v>
                </c:pt>
                <c:pt idx="42">
                  <c:v>24.07360539273569</c:v>
                </c:pt>
                <c:pt idx="43">
                  <c:v>24.166941554961706</c:v>
                </c:pt>
                <c:pt idx="44">
                  <c:v>24.258400778720883</c:v>
                </c:pt>
                <c:pt idx="45">
                  <c:v>24.34801652967953</c:v>
                </c:pt>
                <c:pt idx="46">
                  <c:v>24.435821894527621</c:v>
                </c:pt>
                <c:pt idx="47">
                  <c:v>24.521849572044836</c:v>
                </c:pt>
                <c:pt idx="48">
                  <c:v>24.606131865298142</c:v>
                </c:pt>
                <c:pt idx="49">
                  <c:v>24.688700674884572</c:v>
                </c:pt>
                <c:pt idx="50">
                  <c:v>24.769587493140026</c:v>
                </c:pt>
                <c:pt idx="51">
                  <c:v>24.848823399241272</c:v>
                </c:pt>
                <c:pt idx="52">
                  <c:v>24.926439055134075</c:v>
                </c:pt>
                <c:pt idx="53">
                  <c:v>25.002464702225573</c:v>
                </c:pt>
                <c:pt idx="54">
                  <c:v>25.076930158783753</c:v>
                </c:pt>
                <c:pt idx="55">
                  <c:v>25.149864817991116</c:v>
                </c:pt>
                <c:pt idx="56">
                  <c:v>25.221297646603585</c:v>
                </c:pt>
                <c:pt idx="57">
                  <c:v>25.291257184169172</c:v>
                </c:pt>
                <c:pt idx="58">
                  <c:v>25.359771542764257</c:v>
                </c:pt>
                <c:pt idx="59">
                  <c:v>25.42686840720825</c:v>
                </c:pt>
                <c:pt idx="60">
                  <c:v>25.49257503572019</c:v>
                </c:pt>
                <c:pt idx="61">
                  <c:v>25.55691826098332</c:v>
                </c:pt>
                <c:pt idx="62">
                  <c:v>25.619924491585987</c:v>
                </c:pt>
                <c:pt idx="63">
                  <c:v>25.681619713809408</c:v>
                </c:pt>
                <c:pt idx="64">
                  <c:v>25.742029493734755</c:v>
                </c:pt>
                <c:pt idx="65">
                  <c:v>25.801178979643886</c:v>
                </c:pt>
                <c:pt idx="66">
                  <c:v>25.859092904689728</c:v>
                </c:pt>
                <c:pt idx="67">
                  <c:v>25.915795589813911</c:v>
                </c:pt>
                <c:pt idx="68">
                  <c:v>25.971310946890664</c:v>
                </c:pt>
                <c:pt idx="69">
                  <c:v>26.025662482077454</c:v>
                </c:pt>
                <c:pt idx="70">
                  <c:v>26.078873299353958</c:v>
                </c:pt>
                <c:pt idx="71">
                  <c:v>26.130966104232296</c:v>
                </c:pt>
                <c:pt idx="72">
                  <c:v>26.181963207622477</c:v>
                </c:pt>
                <c:pt idx="73">
                  <c:v>26.231886529838004</c:v>
                </c:pt>
                <c:pt idx="74">
                  <c:v>26.280757604727661</c:v>
                </c:pt>
                <c:pt idx="75">
                  <c:v>26.328597583920303</c:v>
                </c:pt>
                <c:pt idx="76">
                  <c:v>26.375427241170346</c:v>
                </c:pt>
                <c:pt idx="77">
                  <c:v>26.421266976792463</c:v>
                </c:pt>
                <c:pt idx="78">
                  <c:v>26.466136822174718</c:v>
                </c:pt>
                <c:pt idx="79">
                  <c:v>26.510056444360046</c:v>
                </c:pt>
                <c:pt idx="80">
                  <c:v>26.553045150686678</c:v>
                </c:pt>
                <c:pt idx="81">
                  <c:v>26.595121893478687</c:v>
                </c:pt>
                <c:pt idx="82">
                  <c:v>26.63630527477844</c:v>
                </c:pt>
                <c:pt idx="83">
                  <c:v>26.676613551113221</c:v>
                </c:pt>
                <c:pt idx="84">
                  <c:v>26.716064638288891</c:v>
                </c:pt>
                <c:pt idx="85">
                  <c:v>26.754676116203839</c:v>
                </c:pt>
                <c:pt idx="86">
                  <c:v>26.792465233676968</c:v>
                </c:pt>
                <c:pt idx="87">
                  <c:v>26.829448913283905</c:v>
                </c:pt>
                <c:pt idx="88">
                  <c:v>26.865643756195968</c:v>
                </c:pt>
                <c:pt idx="89">
                  <c:v>26.90106604701684</c:v>
                </c:pt>
                <c:pt idx="90">
                  <c:v>26.935731758612231</c:v>
                </c:pt>
                <c:pt idx="91">
                  <c:v>26.969656556928172</c:v>
                </c:pt>
                <c:pt idx="92">
                  <c:v>27.002855805793839</c:v>
                </c:pt>
                <c:pt idx="93">
                  <c:v>27.035344571705174</c:v>
                </c:pt>
                <c:pt idx="94">
                  <c:v>27.067137628585776</c:v>
                </c:pt>
                <c:pt idx="95">
                  <c:v>27.098249462521867</c:v>
                </c:pt>
                <c:pt idx="96">
                  <c:v>27.128694276468305</c:v>
                </c:pt>
                <c:pt idx="97">
                  <c:v>27.158485994922934</c:v>
                </c:pt>
                <c:pt idx="98">
                  <c:v>27.187638268566705</c:v>
                </c:pt>
                <c:pt idx="99">
                  <c:v>27.21616447886726</c:v>
                </c:pt>
                <c:pt idx="100">
                  <c:v>27.244077742643835</c:v>
                </c:pt>
                <c:pt idx="101">
                  <c:v>27.271390916591535</c:v>
                </c:pt>
                <c:pt idx="102">
                  <c:v>27.298116601763198</c:v>
                </c:pt>
                <c:pt idx="103">
                  <c:v>27.324267148007234</c:v>
                </c:pt>
                <c:pt idx="104">
                  <c:v>27.349854658359973</c:v>
                </c:pt>
                <c:pt idx="105">
                  <c:v>27.374890993391208</c:v>
                </c:pt>
                <c:pt idx="106">
                  <c:v>27.399387775501737</c:v>
                </c:pt>
                <c:pt idx="107">
                  <c:v>27.423356393171836</c:v>
                </c:pt>
                <c:pt idx="108">
                  <c:v>27.446808005159767</c:v>
                </c:pt>
                <c:pt idx="109">
                  <c:v>27.469753544649421</c:v>
                </c:pt>
                <c:pt idx="110">
                  <c:v>27.492203723346456</c:v>
                </c:pt>
                <c:pt idx="111">
                  <c:v>27.514169035522229</c:v>
                </c:pt>
                <c:pt idx="112">
                  <c:v>27.535659762005061</c:v>
                </c:pt>
                <c:pt idx="113">
                  <c:v>27.556685974118331</c:v>
                </c:pt>
                <c:pt idx="114">
                  <c:v>27.577257537565092</c:v>
                </c:pt>
                <c:pt idx="115">
                  <c:v>27.597384116258883</c:v>
                </c:pt>
                <c:pt idx="116">
                  <c:v>27.617075176100542</c:v>
                </c:pt>
                <c:pt idx="117">
                  <c:v>27.636339988700868</c:v>
                </c:pt>
                <c:pt idx="118">
                  <c:v>27.655187635049067</c:v>
                </c:pt>
                <c:pt idx="119">
                  <c:v>27.673627009126932</c:v>
                </c:pt>
                <c:pt idx="120">
                  <c:v>27.691666821468797</c:v>
                </c:pt>
                <c:pt idx="121">
                  <c:v>27.70931560266736</c:v>
                </c:pt>
                <c:pt idx="122">
                  <c:v>27.726581706825478</c:v>
                </c:pt>
                <c:pt idx="123">
                  <c:v>27.743473314954141</c:v>
                </c:pt>
                <c:pt idx="124">
                  <c:v>27.759998438316806</c:v>
                </c:pt>
                <c:pt idx="125">
                  <c:v>27.776164921720358</c:v>
                </c:pt>
                <c:pt idx="126">
                  <c:v>27.791980446753005</c:v>
                </c:pt>
                <c:pt idx="127">
                  <c:v>27.807452534969389</c:v>
                </c:pt>
                <c:pt idx="128">
                  <c:v>27.822588551023312</c:v>
                </c:pt>
                <c:pt idx="129">
                  <c:v>27.837395705748399</c:v>
                </c:pt>
                <c:pt idx="130">
                  <c:v>27.851881059187171</c:v>
                </c:pt>
                <c:pt idx="131">
                  <c:v>27.866051523568895</c:v>
                </c:pt>
                <c:pt idx="132">
                  <c:v>27.879913866236709</c:v>
                </c:pt>
                <c:pt idx="133">
                  <c:v>27.893474712524458</c:v>
                </c:pt>
                <c:pt idx="134">
                  <c:v>27.906740548583759</c:v>
                </c:pt>
                <c:pt idx="135">
                  <c:v>27.919717724161764</c:v>
                </c:pt>
                <c:pt idx="136">
                  <c:v>27.932412455330191</c:v>
                </c:pt>
                <c:pt idx="137">
                  <c:v>27.944830827166115</c:v>
                </c:pt>
                <c:pt idx="138">
                  <c:v>27.956978796385073</c:v>
                </c:pt>
                <c:pt idx="139">
                  <c:v>27.968862193927052</c:v>
                </c:pt>
                <c:pt idx="140">
                  <c:v>27.980486727495919</c:v>
                </c:pt>
                <c:pt idx="141">
                  <c:v>27.991857984052853</c:v>
                </c:pt>
                <c:pt idx="142">
                  <c:v>28.002981432264395</c:v>
                </c:pt>
                <c:pt idx="143">
                  <c:v>28.013862424905653</c:v>
                </c:pt>
                <c:pt idx="144">
                  <c:v>28.024506201219303</c:v>
                </c:pt>
                <c:pt idx="145">
                  <c:v>28.03491788923095</c:v>
                </c:pt>
                <c:pt idx="146">
                  <c:v>28.045102508021458</c:v>
                </c:pt>
                <c:pt idx="147">
                  <c:v>28.055064969956852</c:v>
                </c:pt>
                <c:pt idx="148">
                  <c:v>28.064810082876416</c:v>
                </c:pt>
                <c:pt idx="149">
                  <c:v>28.074342552239543</c:v>
                </c:pt>
                <c:pt idx="150">
                  <c:v>28.083666983231982</c:v>
                </c:pt>
                <c:pt idx="151">
                  <c:v>28.092787882832102</c:v>
                </c:pt>
                <c:pt idx="152">
                  <c:v>28.10170966183771</c:v>
                </c:pt>
                <c:pt idx="153">
                  <c:v>28.110436636854107</c:v>
                </c:pt>
                <c:pt idx="154">
                  <c:v>28.118973032243932</c:v>
                </c:pt>
                <c:pt idx="155">
                  <c:v>28.127322982039409</c:v>
                </c:pt>
                <c:pt idx="156">
                  <c:v>28.135490531817588</c:v>
                </c:pt>
                <c:pt idx="157">
                  <c:v>28.143479640539187</c:v>
                </c:pt>
                <c:pt idx="158">
                  <c:v>28.15129418235162</c:v>
                </c:pt>
                <c:pt idx="159">
                  <c:v>28.158937948356776</c:v>
                </c:pt>
                <c:pt idx="160">
                  <c:v>28.16641464834418</c:v>
                </c:pt>
                <c:pt idx="161">
                  <c:v>28.173727912490044</c:v>
                </c:pt>
                <c:pt idx="162">
                  <c:v>28.180881293022864</c:v>
                </c:pt>
                <c:pt idx="163">
                  <c:v>28.18787826585605</c:v>
                </c:pt>
                <c:pt idx="164">
                  <c:v>28.194722232188219</c:v>
                </c:pt>
                <c:pt idx="165">
                  <c:v>28.201416520071668</c:v>
                </c:pt>
                <c:pt idx="166">
                  <c:v>28.20796438594958</c:v>
                </c:pt>
                <c:pt idx="167">
                  <c:v>28.21436901616255</c:v>
                </c:pt>
                <c:pt idx="168">
                  <c:v>28.220633528424923</c:v>
                </c:pt>
                <c:pt idx="169">
                  <c:v>28.226760973271489</c:v>
                </c:pt>
                <c:pt idx="170">
                  <c:v>28.232754335475104</c:v>
                </c:pt>
                <c:pt idx="171">
                  <c:v>28.2386165354357</c:v>
                </c:pt>
                <c:pt idx="172">
                  <c:v>28.244350430541235</c:v>
                </c:pt>
                <c:pt idx="173">
                  <c:v>28.249958816501096</c:v>
                </c:pt>
                <c:pt idx="174">
                  <c:v>28.255444428652432</c:v>
                </c:pt>
                <c:pt idx="175">
                  <c:v>28.260809943239945</c:v>
                </c:pt>
                <c:pt idx="176">
                  <c:v>28.2660579786696</c:v>
                </c:pt>
                <c:pt idx="177">
                  <c:v>28.27119109673675</c:v>
                </c:pt>
                <c:pt idx="178">
                  <c:v>28.27621180382916</c:v>
                </c:pt>
                <c:pt idx="179">
                  <c:v>28.281122552105387</c:v>
                </c:pt>
                <c:pt idx="180">
                  <c:v>28.285925740648981</c:v>
                </c:pt>
                <c:pt idx="181">
                  <c:v>28.290623716598972</c:v>
                </c:pt>
                <c:pt idx="182">
                  <c:v>28.295218776257084</c:v>
                </c:pt>
                <c:pt idx="183">
                  <c:v>28.299713166172111</c:v>
                </c:pt>
                <c:pt idx="184">
                  <c:v>28.304109084201919</c:v>
                </c:pt>
                <c:pt idx="185">
                  <c:v>28.308408680553473</c:v>
                </c:pt>
                <c:pt idx="186">
                  <c:v>28.31261405880133</c:v>
                </c:pt>
                <c:pt idx="187">
                  <c:v>28.316727276884993</c:v>
                </c:pt>
                <c:pt idx="188">
                  <c:v>28.320750348085571</c:v>
                </c:pt>
                <c:pt idx="189">
                  <c:v>28.324685241982117</c:v>
                </c:pt>
                <c:pt idx="190">
                  <c:v>28.328533885388037</c:v>
                </c:pt>
                <c:pt idx="191">
                  <c:v>28.332298163268</c:v>
                </c:pt>
                <c:pt idx="192">
                  <c:v>28.33597991963568</c:v>
                </c:pt>
                <c:pt idx="193">
                  <c:v>28.339580958432741</c:v>
                </c:pt>
                <c:pt idx="194">
                  <c:v>28.343103044389423</c:v>
                </c:pt>
                <c:pt idx="195">
                  <c:v>28.346547903867101</c:v>
                </c:pt>
                <c:pt idx="196">
                  <c:v>28.349917225683161</c:v>
                </c:pt>
                <c:pt idx="197">
                  <c:v>28.353212661918555</c:v>
                </c:pt>
                <c:pt idx="198">
                  <c:v>28.356435828708392</c:v>
                </c:pt>
                <c:pt idx="199">
                  <c:v>28.359588307015866</c:v>
                </c:pt>
                <c:pt idx="200">
                  <c:v>28.362671643389902</c:v>
                </c:pt>
                <c:pt idx="201">
                  <c:v>28.365687350706814</c:v>
                </c:pt>
                <c:pt idx="202">
                  <c:v>28.368636908896303</c:v>
                </c:pt>
                <c:pt idx="203">
                  <c:v>28.371521765652133</c:v>
                </c:pt>
                <c:pt idx="204">
                  <c:v>28.374343337127758</c:v>
                </c:pt>
                <c:pt idx="205">
                  <c:v>28.37710300861724</c:v>
                </c:pt>
                <c:pt idx="206">
                  <c:v>28.379802135221727</c:v>
                </c:pt>
                <c:pt idx="207">
                  <c:v>28.382442042501808</c:v>
                </c:pt>
                <c:pt idx="208">
                  <c:v>28.385024027116032</c:v>
                </c:pt>
                <c:pt idx="209">
                  <c:v>28.387549357445835</c:v>
                </c:pt>
                <c:pt idx="210">
                  <c:v>28.390019274207226</c:v>
                </c:pt>
                <c:pt idx="211">
                  <c:v>28.39243499104942</c:v>
                </c:pt>
                <c:pt idx="212">
                  <c:v>28.394797695140749</c:v>
                </c:pt>
                <c:pt idx="213">
                  <c:v>28.397108547742096</c:v>
                </c:pt>
                <c:pt idx="214">
                  <c:v>28.399368684768081</c:v>
                </c:pt>
                <c:pt idx="215">
                  <c:v>28.401579217336288</c:v>
                </c:pt>
                <c:pt idx="216">
                  <c:v>28.403741232304768</c:v>
                </c:pt>
                <c:pt idx="217">
                  <c:v>28.40585579279805</c:v>
                </c:pt>
                <c:pt idx="218">
                  <c:v>28.407923938721918</c:v>
                </c:pt>
                <c:pt idx="219">
                  <c:v>28.409946687267162</c:v>
                </c:pt>
                <c:pt idx="220">
                  <c:v>28.41192503340255</c:v>
                </c:pt>
                <c:pt idx="221">
                  <c:v>28.413859950357249</c:v>
                </c:pt>
                <c:pt idx="222">
                  <c:v>28.415752390092905</c:v>
                </c:pt>
                <c:pt idx="223">
                  <c:v>28.41760328376559</c:v>
                </c:pt>
                <c:pt idx="224">
                  <c:v>28.419413542177846</c:v>
                </c:pt>
                <c:pt idx="225">
                  <c:v>28.421184056221023</c:v>
                </c:pt>
                <c:pt idx="226">
                  <c:v>28.42291569730811</c:v>
                </c:pt>
                <c:pt idx="227">
                  <c:v>28.424609317797277</c:v>
                </c:pt>
                <c:pt idx="228">
                  <c:v>28.426265751406298</c:v>
                </c:pt>
                <c:pt idx="229">
                  <c:v>28.427885813618058</c:v>
                </c:pt>
                <c:pt idx="230">
                  <c:v>28.429470302077341</c:v>
                </c:pt>
                <c:pt idx="231">
                  <c:v>28.431019996979071</c:v>
                </c:pt>
                <c:pt idx="232">
                  <c:v>28.432535661448181</c:v>
                </c:pt>
                <c:pt idx="233">
                  <c:v>28.434018041911301</c:v>
                </c:pt>
                <c:pt idx="234">
                  <c:v>28.435467868460428</c:v>
                </c:pt>
                <c:pt idx="235">
                  <c:v>28.436885855208761</c:v>
                </c:pt>
                <c:pt idx="236">
                  <c:v>28.438272700638837</c:v>
                </c:pt>
                <c:pt idx="237">
                  <c:v>28.43962908794316</c:v>
                </c:pt>
                <c:pt idx="238">
                  <c:v>28.440955685357487</c:v>
                </c:pt>
                <c:pt idx="239">
                  <c:v>28.442253146486877</c:v>
                </c:pt>
                <c:pt idx="240">
                  <c:v>28.44352211062473</c:v>
                </c:pt>
                <c:pt idx="241">
                  <c:v>28.444763203064902</c:v>
                </c:pt>
                <c:pt idx="242">
                  <c:v>28.445977035407068</c:v>
                </c:pt>
                <c:pt idx="243">
                  <c:v>28.447164205855504</c:v>
                </c:pt>
                <c:pt idx="244">
                  <c:v>28.448325299511357</c:v>
                </c:pt>
                <c:pt idx="245">
                  <c:v>28.449460888658621</c:v>
                </c:pt>
                <c:pt idx="246">
                  <c:v>28.450571533043902</c:v>
                </c:pt>
                <c:pt idx="247">
                  <c:v>28.451657780150125</c:v>
                </c:pt>
                <c:pt idx="248">
                  <c:v>28.452720165464306</c:v>
                </c:pt>
                <c:pt idx="249">
                  <c:v>28.453759212739513</c:v>
                </c:pt>
                <c:pt idx="250">
                  <c:v>28.45477543425115</c:v>
                </c:pt>
                <c:pt idx="251">
                  <c:v>28.455769331047687</c:v>
                </c:pt>
                <c:pt idx="252">
                  <c:v>28.45674139319593</c:v>
                </c:pt>
                <c:pt idx="253">
                  <c:v>28.457692100020978</c:v>
                </c:pt>
                <c:pt idx="254">
                  <c:v>28.458621920340967</c:v>
                </c:pt>
                <c:pt idx="255">
                  <c:v>28.459531312696718</c:v>
                </c:pt>
                <c:pt idx="256">
                  <c:v>28.460420725576391</c:v>
                </c:pt>
                <c:pt idx="257">
                  <c:v>28.461290597635244</c:v>
                </c:pt>
                <c:pt idx="258">
                  <c:v>28.462141357910649</c:v>
                </c:pt>
                <c:pt idx="259">
                  <c:v>28.462973426032395</c:v>
                </c:pt>
                <c:pt idx="260">
                  <c:v>28.463787212428432</c:v>
                </c:pt>
                <c:pt idx="261">
                  <c:v>28.464583118526146</c:v>
                </c:pt>
                <c:pt idx="262">
                  <c:v>28.465361536949246</c:v>
                </c:pt>
                <c:pt idx="263">
                  <c:v>28.466122851710359</c:v>
                </c:pt>
                <c:pt idx="264">
                  <c:v>28.466867438399451</c:v>
                </c:pt>
                <c:pt idx="265">
                  <c:v>28.467595664368119</c:v>
                </c:pt>
                <c:pt idx="266">
                  <c:v>28.468307888909901</c:v>
                </c:pt>
                <c:pt idx="267">
                  <c:v>28.469004463436626</c:v>
                </c:pt>
                <c:pt idx="268">
                  <c:v>28.469685731650941</c:v>
                </c:pt>
                <c:pt idx="269">
                  <c:v>28.470352029715077</c:v>
                </c:pt>
                <c:pt idx="270">
                  <c:v>28.471003686415923</c:v>
                </c:pt>
                <c:pt idx="271">
                  <c:v>28.471641023326516</c:v>
                </c:pt>
                <c:pt idx="272">
                  <c:v>28.472264354964008</c:v>
                </c:pt>
                <c:pt idx="273">
                  <c:v>28.472873988944176</c:v>
                </c:pt>
                <c:pt idx="274">
                  <c:v>28.473470226132569</c:v>
                </c:pt>
                <c:pt idx="275">
                  <c:v>28.474053360792364</c:v>
                </c:pt>
                <c:pt idx="276">
                  <c:v>28.474623680728978</c:v>
                </c:pt>
                <c:pt idx="277">
                  <c:v>28.475181467431547</c:v>
                </c:pt>
                <c:pt idx="278">
                  <c:v>28.475726996211296</c:v>
                </c:pt>
                <c:pt idx="279">
                  <c:v>28.476260536336898</c:v>
                </c:pt>
                <c:pt idx="280">
                  <c:v>28.476782351166875</c:v>
                </c:pt>
                <c:pt idx="281">
                  <c:v>28.477292698279111</c:v>
                </c:pt>
                <c:pt idx="282">
                  <c:v>28.477791829597532</c:v>
                </c:pt>
                <c:pt idx="283">
                  <c:v>28.478279991516018</c:v>
                </c:pt>
                <c:pt idx="284">
                  <c:v>28.478757425019612</c:v>
                </c:pt>
                <c:pt idx="285">
                  <c:v>28.479224365803073</c:v>
                </c:pt>
                <c:pt idx="286">
                  <c:v>28.479681044386858</c:v>
                </c:pt>
                <c:pt idx="287">
                  <c:v>28.480127686230531</c:v>
                </c:pt>
                <c:pt idx="288">
                  <c:v>28.480564511843738</c:v>
                </c:pt>
                <c:pt idx="289">
                  <c:v>28.480991736894719</c:v>
                </c:pt>
                <c:pt idx="290">
                  <c:v>28.481409572316473</c:v>
                </c:pt>
                <c:pt idx="291">
                  <c:v>28.481818224410578</c:v>
                </c:pt>
                <c:pt idx="292">
                  <c:v>28.482217894948761</c:v>
                </c:pt>
                <c:pt idx="293">
                  <c:v>28.482608781272241</c:v>
                </c:pt>
                <c:pt idx="294">
                  <c:v>28.482991076388888</c:v>
                </c:pt>
                <c:pt idx="295">
                  <c:v>28.483364969068269</c:v>
                </c:pt>
                <c:pt idx="296">
                  <c:v>28.483730643934607</c:v>
                </c:pt>
                <c:pt idx="297">
                  <c:v>28.48408828155771</c:v>
                </c:pt>
                <c:pt idx="298">
                  <c:v>28.484438058541915</c:v>
                </c:pt>
                <c:pt idx="299">
                  <c:v>28.484780147613058</c:v>
                </c:pt>
                <c:pt idx="300">
                  <c:v>28.485114717703588</c:v>
                </c:pt>
                <c:pt idx="301">
                  <c:v>28.485441934035769</c:v>
                </c:pt>
                <c:pt idx="302">
                  <c:v>28.485761958203092</c:v>
                </c:pt>
                <c:pt idx="303">
                  <c:v>28.486074948249893</c:v>
                </c:pt>
                <c:pt idx="304">
                  <c:v>28.486381058749227</c:v>
                </c:pt>
                <c:pt idx="305">
                  <c:v>28.486680440879041</c:v>
                </c:pt>
                <c:pt idx="306">
                  <c:v>28.486973242496678</c:v>
                </c:pt>
                <c:pt idx="307">
                  <c:v>28.487259608211737</c:v>
                </c:pt>
                <c:pt idx="308">
                  <c:v>28.48753967945736</c:v>
                </c:pt>
                <c:pt idx="309">
                  <c:v>28.487813594559938</c:v>
                </c:pt>
                <c:pt idx="310">
                  <c:v>28.4880814888073</c:v>
                </c:pt>
                <c:pt idx="311">
                  <c:v>28.488343494515398</c:v>
                </c:pt>
                <c:pt idx="312">
                  <c:v>28.488599741093545</c:v>
                </c:pt>
                <c:pt idx="313">
                  <c:v>28.488850355108209</c:v>
                </c:pt>
                <c:pt idx="314">
                  <c:v>28.489095460345418</c:v>
                </c:pt>
                <c:pt idx="315">
                  <c:v>28.489335177871798</c:v>
                </c:pt>
                <c:pt idx="316">
                  <c:v>28.489569626094266</c:v>
                </c:pt>
                <c:pt idx="317">
                  <c:v>28.489798920818416</c:v>
                </c:pt>
                <c:pt idx="318">
                  <c:v>28.490023175305637</c:v>
                </c:pt>
                <c:pt idx="319">
                  <c:v>28.490242500328964</c:v>
                </c:pt>
                <c:pt idx="320">
                  <c:v>28.4904570042277</c:v>
                </c:pt>
                <c:pt idx="321">
                  <c:v>28.490666792960869</c:v>
                </c:pt>
                <c:pt idx="322">
                  <c:v>28.490871970159468</c:v>
                </c:pt>
                <c:pt idx="323">
                  <c:v>28.491072637177581</c:v>
                </c:pt>
                <c:pt idx="324">
                  <c:v>28.491268893142383</c:v>
                </c:pt>
                <c:pt idx="325">
                  <c:v>28.491460835003029</c:v>
                </c:pt>
                <c:pt idx="326">
                  <c:v>28.491648557578486</c:v>
                </c:pt>
                <c:pt idx="327">
                  <c:v>28.491832153604317</c:v>
                </c:pt>
                <c:pt idx="328">
                  <c:v>28.492011713778421</c:v>
                </c:pt>
                <c:pt idx="329">
                  <c:v>28.492187326805787</c:v>
                </c:pt>
                <c:pt idx="330">
                  <c:v>28.492359079442263</c:v>
                </c:pt>
                <c:pt idx="331">
                  <c:v>28.492527056537352</c:v>
                </c:pt>
                <c:pt idx="332">
                  <c:v>28.492691341076092</c:v>
                </c:pt>
                <c:pt idx="333">
                  <c:v>28.492852014220002</c:v>
                </c:pt>
                <c:pt idx="334">
                  <c:v>28.493009155347124</c:v>
                </c:pt>
                <c:pt idx="335">
                  <c:v>28.493162842091198</c:v>
                </c:pt>
                <c:pt idx="336">
                  <c:v>28.493313150379983</c:v>
                </c:pt>
                <c:pt idx="337">
                  <c:v>28.493460154472718</c:v>
                </c:pt>
                <c:pt idx="338">
                  <c:v>28.493603926996773</c:v>
                </c:pt>
                <c:pt idx="339">
                  <c:v>28.493744538983496</c:v>
                </c:pt>
                <c:pt idx="340">
                  <c:v>28.493882059903271</c:v>
                </c:pt>
                <c:pt idx="341">
                  <c:v>28.494016557699805</c:v>
                </c:pt>
                <c:pt idx="342">
                  <c:v>28.494148098823665</c:v>
                </c:pt>
                <c:pt idx="343">
                  <c:v>28.494276748265076</c:v>
                </c:pt>
                <c:pt idx="344">
                  <c:v>28.494402569586008</c:v>
                </c:pt>
                <c:pt idx="345">
                  <c:v>28.494525624951542</c:v>
                </c:pt>
                <c:pt idx="346">
                  <c:v>28.494645975160569</c:v>
                </c:pt>
                <c:pt idx="347">
                  <c:v>28.494763679675788</c:v>
                </c:pt>
                <c:pt idx="348">
                  <c:v>28.494878796653076</c:v>
                </c:pt>
                <c:pt idx="349">
                  <c:v>28.494991382970191</c:v>
                </c:pt>
                <c:pt idx="350">
                  <c:v>28.49510149425485</c:v>
                </c:pt>
                <c:pt idx="351">
                  <c:v>28.495209184912198</c:v>
                </c:pt>
                <c:pt idx="352">
                  <c:v>28.495314508151665</c:v>
                </c:pt>
                <c:pt idx="353">
                  <c:v>28.495417516013237</c:v>
                </c:pt>
                <c:pt idx="354">
                  <c:v>28.495518259393151</c:v>
                </c:pt>
                <c:pt idx="355">
                  <c:v>28.495616788069025</c:v>
                </c:pt>
                <c:pt idx="356">
                  <c:v>28.495713150724438</c:v>
                </c:pt>
                <c:pt idx="357">
                  <c:v>28.49580739497296</c:v>
                </c:pt>
                <c:pt idx="358">
                  <c:v>28.49589956738167</c:v>
                </c:pt>
                <c:pt idx="359">
                  <c:v>28.495989713494151</c:v>
                </c:pt>
                <c:pt idx="360">
                  <c:v>28.496077877852972</c:v>
                </c:pt>
                <c:pt idx="361">
                  <c:v>28.496164104021695</c:v>
                </c:pt>
                <c:pt idx="362">
                  <c:v>28.496248434606372</c:v>
                </c:pt>
                <c:pt idx="363">
                  <c:v>28.496330911276598</c:v>
                </c:pt>
                <c:pt idx="364">
                  <c:v>28.49641157478608</c:v>
                </c:pt>
                <c:pt idx="365">
                  <c:v>28.496490464992771</c:v>
                </c:pt>
                <c:pt idx="366">
                  <c:v>28.496567620878547</c:v>
                </c:pt>
                <c:pt idx="367">
                  <c:v>28.496643080568461</c:v>
                </c:pt>
                <c:pt idx="368">
                  <c:v>28.49671688134957</c:v>
                </c:pt>
                <c:pt idx="369">
                  <c:v>28.496789059689352</c:v>
                </c:pt>
                <c:pt idx="370">
                  <c:v>28.496859651253718</c:v>
                </c:pt>
                <c:pt idx="371">
                  <c:v>28.496928690924623</c:v>
                </c:pt>
                <c:pt idx="372">
                  <c:v>28.496996212817297</c:v>
                </c:pt>
                <c:pt idx="373">
                  <c:v>28.497062250297095</c:v>
                </c:pt>
                <c:pt idx="374">
                  <c:v>28.497126835995967</c:v>
                </c:pt>
                <c:pt idx="375">
                  <c:v>28.497190001828592</c:v>
                </c:pt>
                <c:pt idx="376">
                  <c:v>28.497251779008131</c:v>
                </c:pt>
                <c:pt idx="377">
                  <c:v>28.497312198061643</c:v>
                </c:pt>
                <c:pt idx="378">
                  <c:v>28.497371288845169</c:v>
                </c:pt>
                <c:pt idx="379">
                  <c:v>28.497429080558472</c:v>
                </c:pt>
                <c:pt idx="380">
                  <c:v>28.497485601759472</c:v>
                </c:pt>
                <c:pt idx="381">
                  <c:v>28.497540880378335</c:v>
                </c:pt>
                <c:pt idx="382">
                  <c:v>28.497594943731286</c:v>
                </c:pt>
                <c:pt idx="383">
                  <c:v>28.497647818534094</c:v>
                </c:pt>
                <c:pt idx="384">
                  <c:v>28.49769953091527</c:v>
                </c:pt>
                <c:pt idx="385">
                  <c:v>28.497750106428974</c:v>
                </c:pt>
                <c:pt idx="386">
                  <c:v>28.497799570067635</c:v>
                </c:pt>
                <c:pt idx="387">
                  <c:v>28.497847946274305</c:v>
                </c:pt>
                <c:pt idx="388">
                  <c:v>28.497895258954728</c:v>
                </c:pt>
                <c:pt idx="389">
                  <c:v>28.497941531489147</c:v>
                </c:pt>
                <c:pt idx="390">
                  <c:v>28.497986786743859</c:v>
                </c:pt>
                <c:pt idx="391">
                  <c:v>28.49803104708251</c:v>
                </c:pt>
                <c:pt idx="392">
                  <c:v>28.49807433437714</c:v>
                </c:pt>
                <c:pt idx="393">
                  <c:v>28.498116670018991</c:v>
                </c:pt>
                <c:pt idx="394">
                  <c:v>28.498158074929076</c:v>
                </c:pt>
                <c:pt idx="395">
                  <c:v>28.498198569568512</c:v>
                </c:pt>
                <c:pt idx="396">
                  <c:v>28.498238173948625</c:v>
                </c:pt>
                <c:pt idx="397">
                  <c:v>28.498276907640843</c:v>
                </c:pt>
                <c:pt idx="398">
                  <c:v>28.49831478978636</c:v>
                </c:pt>
                <c:pt idx="399">
                  <c:v>28.498351839105595</c:v>
                </c:pt>
                <c:pt idx="400">
                  <c:v>28.498388073907446</c:v>
                </c:pt>
                <c:pt idx="401">
                  <c:v>28.49842351209832</c:v>
                </c:pt>
                <c:pt idx="402">
                  <c:v>28.498458171191</c:v>
                </c:pt>
                <c:pt idx="403">
                  <c:v>28.498492068313276</c:v>
                </c:pt>
                <c:pt idx="404">
                  <c:v>28.498525220216425</c:v>
                </c:pt>
                <c:pt idx="405">
                  <c:v>28.49855764328348</c:v>
                </c:pt>
                <c:pt idx="406">
                  <c:v>28.498589353537319</c:v>
                </c:pt>
                <c:pt idx="407">
                  <c:v>28.498620366648591</c:v>
                </c:pt>
                <c:pt idx="408">
                  <c:v>28.498650697943457</c:v>
                </c:pt>
                <c:pt idx="409">
                  <c:v>28.49868036241115</c:v>
                </c:pt>
                <c:pt idx="410">
                  <c:v>28.498709374711403</c:v>
                </c:pt>
                <c:pt idx="411">
                  <c:v>28.498737749181668</c:v>
                </c:pt>
                <c:pt idx="412">
                  <c:v>28.498765499844218</c:v>
                </c:pt>
                <c:pt idx="413">
                  <c:v>28.498792640413068</c:v>
                </c:pt>
                <c:pt idx="414">
                  <c:v>28.49881918430075</c:v>
                </c:pt>
                <c:pt idx="415">
                  <c:v>28.498845144624944</c:v>
                </c:pt>
                <c:pt idx="416">
                  <c:v>28.498870534214955</c:v>
                </c:pt>
                <c:pt idx="417">
                  <c:v>28.498895365618054</c:v>
                </c:pt>
                <c:pt idx="418">
                  <c:v>28.49891965110568</c:v>
                </c:pt>
                <c:pt idx="419">
                  <c:v>28.498943402679501</c:v>
                </c:pt>
                <c:pt idx="420">
                  <c:v>28.498966632077341</c:v>
                </c:pt>
                <c:pt idx="421">
                  <c:v>28.498989350778984</c:v>
                </c:pt>
                <c:pt idx="422">
                  <c:v>28.499011570011849</c:v>
                </c:pt>
                <c:pt idx="423">
                  <c:v>28.49903330075653</c:v>
                </c:pt>
                <c:pt idx="424">
                  <c:v>28.499054553752224</c:v>
                </c:pt>
                <c:pt idx="425">
                  <c:v>28.499075339502046</c:v>
                </c:pt>
                <c:pt idx="426">
                  <c:v>28.499095668278205</c:v>
                </c:pt>
                <c:pt idx="427">
                  <c:v>28.49911555012709</c:v>
                </c:pt>
                <c:pt idx="428">
                  <c:v>28.499134994874233</c:v>
                </c:pt>
                <c:pt idx="429">
                  <c:v>28.499154012129154</c:v>
                </c:pt>
                <c:pt idx="430">
                  <c:v>28.499172611290124</c:v>
                </c:pt>
                <c:pt idx="431">
                  <c:v>28.499190801548803</c:v>
                </c:pt>
                <c:pt idx="432">
                  <c:v>28.499208591894774</c:v>
                </c:pt>
                <c:pt idx="433">
                  <c:v>28.499225991119999</c:v>
                </c:pt>
                <c:pt idx="434">
                  <c:v>28.499243007823154</c:v>
                </c:pt>
                <c:pt idx="435">
                  <c:v>28.49925965041388</c:v>
                </c:pt>
                <c:pt idx="436">
                  <c:v>28.49927592711694</c:v>
                </c:pt>
                <c:pt idx="437">
                  <c:v>28.499291845976284</c:v>
                </c:pt>
                <c:pt idx="438">
                  <c:v>28.499307414859018</c:v>
                </c:pt>
                <c:pt idx="439">
                  <c:v>28.499322641459298</c:v>
                </c:pt>
                <c:pt idx="440">
                  <c:v>28.499337533302128</c:v>
                </c:pt>
                <c:pt idx="441">
                  <c:v>28.499352097747085</c:v>
                </c:pt>
                <c:pt idx="442">
                  <c:v>28.499366341991944</c:v>
                </c:pt>
                <c:pt idx="443">
                  <c:v>28.499380273076248</c:v>
                </c:pt>
                <c:pt idx="444">
                  <c:v>28.499393897884776</c:v>
                </c:pt>
                <c:pt idx="445">
                  <c:v>28.49940722315095</c:v>
                </c:pt>
                <c:pt idx="446">
                  <c:v>28.499420255460166</c:v>
                </c:pt>
                <c:pt idx="447">
                  <c:v>28.499433001253038</c:v>
                </c:pt>
                <c:pt idx="448">
                  <c:v>28.499445466828593</c:v>
                </c:pt>
                <c:pt idx="449">
                  <c:v>28.499457658347371</c:v>
                </c:pt>
                <c:pt idx="450">
                  <c:v>28.499469581834479</c:v>
                </c:pt>
                <c:pt idx="451">
                  <c:v>28.499481243182565</c:v>
                </c:pt>
                <c:pt idx="452">
                  <c:v>28.499492648154728</c:v>
                </c:pt>
                <c:pt idx="453">
                  <c:v>28.499503802387373</c:v>
                </c:pt>
                <c:pt idx="454">
                  <c:v>28.49951471139299</c:v>
                </c:pt>
                <c:pt idx="455">
                  <c:v>28.499525380562876</c:v>
                </c:pt>
                <c:pt idx="456">
                  <c:v>28.4995358151698</c:v>
                </c:pt>
                <c:pt idx="457">
                  <c:v>28.499546020370619</c:v>
                </c:pt>
                <c:pt idx="458">
                  <c:v>28.499556001208816</c:v>
                </c:pt>
                <c:pt idx="459">
                  <c:v>28.499565762616992</c:v>
                </c:pt>
                <c:pt idx="460">
                  <c:v>28.499575309419313</c:v>
                </c:pt>
                <c:pt idx="461">
                  <c:v>28.499584646333879</c:v>
                </c:pt>
                <c:pt idx="462">
                  <c:v>28.499593777975072</c:v>
                </c:pt>
                <c:pt idx="463">
                  <c:v>28.499602708855821</c:v>
                </c:pt>
                <c:pt idx="464">
                  <c:v>28.499611443389846</c:v>
                </c:pt>
                <c:pt idx="465">
                  <c:v>28.499619985893826</c:v>
                </c:pt>
                <c:pt idx="466">
                  <c:v>28.499628340589545</c:v>
                </c:pt>
                <c:pt idx="467">
                  <c:v>28.499636511605974</c:v>
                </c:pt>
                <c:pt idx="468">
                  <c:v>28.499644502981301</c:v>
                </c:pt>
                <c:pt idx="469">
                  <c:v>28.499652318664943</c:v>
                </c:pt>
                <c:pt idx="470">
                  <c:v>28.499659962519488</c:v>
                </c:pt>
                <c:pt idx="471">
                  <c:v>28.499667438322604</c:v>
                </c:pt>
                <c:pt idx="472">
                  <c:v>28.499674749768907</c:v>
                </c:pt>
                <c:pt idx="473">
                  <c:v>28.499681900471796</c:v>
                </c:pt>
                <c:pt idx="474">
                  <c:v>28.499688893965217</c:v>
                </c:pt>
                <c:pt idx="475">
                  <c:v>28.499695733705433</c:v>
                </c:pt>
                <c:pt idx="476">
                  <c:v>28.499702423072719</c:v>
                </c:pt>
                <c:pt idx="477">
                  <c:v>28.499708965373031</c:v>
                </c:pt>
                <c:pt idx="478">
                  <c:v>28.499715363839648</c:v>
                </c:pt>
                <c:pt idx="479">
                  <c:v>28.49972162163477</c:v>
                </c:pt>
                <c:pt idx="480">
                  <c:v>28.499727741851068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57-4E4D-8F57-983090CF0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6779472"/>
        <c:axId val="1596780720"/>
      </c:lineChart>
      <c:catAx>
        <c:axId val="1596779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Time [min]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6780720"/>
        <c:crosses val="autoZero"/>
        <c:auto val="1"/>
        <c:lblAlgn val="ctr"/>
        <c:lblOffset val="100"/>
        <c:noMultiLvlLbl val="0"/>
      </c:catAx>
      <c:valAx>
        <c:axId val="159678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Temperature [</a:t>
                </a:r>
                <a:r>
                  <a:rPr lang="en-US" altLang="zh-CN">
                    <a:latin typeface="等线" panose="02010600030101010101" pitchFamily="2" charset="-122"/>
                    <a:ea typeface="等线" panose="02010600030101010101" pitchFamily="2" charset="-122"/>
                  </a:rPr>
                  <a:t>℃]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677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0115966754155729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Result!$A$28:$B$28</c:f>
              <c:strCache>
                <c:ptCount val="2"/>
                <c:pt idx="0">
                  <c:v>Energy transferred through top plate 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Result!$C$25:$F$25</c:f>
              <c:strCache>
                <c:ptCount val="4"/>
                <c:pt idx="0">
                  <c:v>25W</c:v>
                </c:pt>
                <c:pt idx="1">
                  <c:v>30W</c:v>
                </c:pt>
                <c:pt idx="2">
                  <c:v>35W</c:v>
                </c:pt>
                <c:pt idx="3">
                  <c:v>40W</c:v>
                </c:pt>
              </c:strCache>
            </c:strRef>
          </c:cat>
          <c:val>
            <c:numRef>
              <c:f>Result!$C$28:$F$28</c:f>
              <c:numCache>
                <c:formatCode>0%</c:formatCode>
                <c:ptCount val="4"/>
                <c:pt idx="0">
                  <c:v>0.23701469426288052</c:v>
                </c:pt>
                <c:pt idx="1">
                  <c:v>0.22826438714941444</c:v>
                </c:pt>
                <c:pt idx="2">
                  <c:v>0.22259681304079765</c:v>
                </c:pt>
                <c:pt idx="3">
                  <c:v>0.2188241056509983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9A-4F35-9059-600A8A846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2188288"/>
        <c:axId val="262186624"/>
      </c:lineChart>
      <c:catAx>
        <c:axId val="26218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2186624"/>
        <c:crosses val="autoZero"/>
        <c:auto val="1"/>
        <c:lblAlgn val="ctr"/>
        <c:lblOffset val="100"/>
        <c:noMultiLvlLbl val="0"/>
      </c:catAx>
      <c:valAx>
        <c:axId val="26218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6218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Result!$A$48</c:f>
              <c:strCache>
                <c:ptCount val="1"/>
                <c:pt idx="0">
                  <c:v>Maximum temperature at top plate [℃]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Result!$B$47:$F$47</c:f>
              <c:strCache>
                <c:ptCount val="5"/>
                <c:pt idx="1">
                  <c:v>25W</c:v>
                </c:pt>
                <c:pt idx="2">
                  <c:v>30W</c:v>
                </c:pt>
                <c:pt idx="3">
                  <c:v>35W</c:v>
                </c:pt>
                <c:pt idx="4">
                  <c:v>40W</c:v>
                </c:pt>
              </c:strCache>
            </c:strRef>
          </c:cat>
          <c:val>
            <c:numRef>
              <c:f>Result!$B$48:$F$48</c:f>
              <c:numCache>
                <c:formatCode>0.00</c:formatCode>
                <c:ptCount val="5"/>
                <c:pt idx="1">
                  <c:v>25.499649743955128</c:v>
                </c:pt>
                <c:pt idx="2">
                  <c:v>26.499677967936165</c:v>
                </c:pt>
                <c:pt idx="3">
                  <c:v>27.499703933211602</c:v>
                </c:pt>
                <c:pt idx="4">
                  <c:v>28.499727741851068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B6-44CC-B462-EF7D8BE5F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7972831"/>
        <c:axId val="1827973247"/>
      </c:lineChart>
      <c:catAx>
        <c:axId val="182797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7973247"/>
        <c:crosses val="autoZero"/>
        <c:auto val="1"/>
        <c:lblAlgn val="ctr"/>
        <c:lblOffset val="100"/>
        <c:noMultiLvlLbl val="0"/>
      </c:catAx>
      <c:valAx>
        <c:axId val="182797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7972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25[W] bulb box of outside</a:t>
            </a:r>
            <a:r>
              <a:rPr lang="en-US" altLang="zh-CN" baseline="0"/>
              <a:t> surface temperature VS. Time  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Result!$I$6</c:f>
              <c:strCache>
                <c:ptCount val="1"/>
                <c:pt idx="0">
                  <c:v>Top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Result!$I$7:$I$486</c:f>
              <c:numCache>
                <c:formatCode>0.00</c:formatCode>
                <c:ptCount val="480"/>
                <c:pt idx="0">
                  <c:v>18</c:v>
                </c:pt>
                <c:pt idx="1">
                  <c:v>18.13703277743511</c:v>
                </c:pt>
                <c:pt idx="2">
                  <c:v>18.272357580993546</c:v>
                </c:pt>
                <c:pt idx="3">
                  <c:v>18.405831384952588</c:v>
                </c:pt>
                <c:pt idx="4">
                  <c:v>18.537397570628688</c:v>
                </c:pt>
                <c:pt idx="5">
                  <c:v>18.667024951796034</c:v>
                </c:pt>
                <c:pt idx="6">
                  <c:v>18.794696098599172</c:v>
                </c:pt>
                <c:pt idx="7">
                  <c:v>18.920402460912122</c:v>
                </c:pt>
                <c:pt idx="8">
                  <c:v>19.044141777718828</c:v>
                </c:pt>
                <c:pt idx="9">
                  <c:v>19.16591650362701</c:v>
                </c:pt>
                <c:pt idx="10">
                  <c:v>19.285732766184449</c:v>
                </c:pt>
                <c:pt idx="11">
                  <c:v>19.403599631079757</c:v>
                </c:pt>
                <c:pt idx="12">
                  <c:v>19.519528560032757</c:v>
                </c:pt>
                <c:pt idx="13">
                  <c:v>19.633532996435321</c:v>
                </c:pt>
                <c:pt idx="14">
                  <c:v>19.745628039619987</c:v>
                </c:pt>
                <c:pt idx="15">
                  <c:v>19.855830182914104</c:v>
                </c:pt>
                <c:pt idx="16">
                  <c:v>19.964157099015654</c:v>
                </c:pt>
                <c:pt idx="17">
                  <c:v>20.070627461384849</c:v>
                </c:pt>
                <c:pt idx="18">
                  <c:v>20.175260793650573</c:v>
                </c:pt>
                <c:pt idx="19">
                  <c:v>20.278077341221902</c:v>
                </c:pt>
                <c:pt idx="20">
                  <c:v>20.379097960790407</c:v>
                </c:pt>
                <c:pt idx="21">
                  <c:v>20.478344024456131</c:v>
                </c:pt>
                <c:pt idx="22">
                  <c:v>20.575837335959662</c:v>
                </c:pt>
                <c:pt idx="23">
                  <c:v>20.671600057050114</c:v>
                </c:pt>
                <c:pt idx="24">
                  <c:v>20.765654642425542</c:v>
                </c:pt>
                <c:pt idx="25">
                  <c:v>20.858023781989463</c:v>
                </c:pt>
                <c:pt idx="26">
                  <c:v>20.948730349402304</c:v>
                </c:pt>
                <c:pt idx="27">
                  <c:v>21.037797356089118</c:v>
                </c:pt>
                <c:pt idx="28">
                  <c:v>21.125247910008174</c:v>
                </c:pt>
                <c:pt idx="29">
                  <c:v>21.211105178598789</c:v>
                </c:pt>
                <c:pt idx="30">
                  <c:v>21.295392355417935</c:v>
                </c:pt>
                <c:pt idx="31">
                  <c:v>21.378132630048924</c:v>
                </c:pt>
                <c:pt idx="32">
                  <c:v>21.459349160925779</c:v>
                </c:pt>
                <c:pt idx="33">
                  <c:v>21.539065050766393</c:v>
                </c:pt>
                <c:pt idx="34">
                  <c:v>21.617303324348683</c:v>
                </c:pt>
                <c:pt idx="35">
                  <c:v>21.694086908398294</c:v>
                </c:pt>
                <c:pt idx="36">
                  <c:v>21.769438613385141</c:v>
                </c:pt>
                <c:pt idx="37">
                  <c:v>21.843381117050541</c:v>
                </c:pt>
                <c:pt idx="38">
                  <c:v>21.915936949507355</c:v>
                </c:pt>
                <c:pt idx="39">
                  <c:v>21.987128479773318</c:v>
                </c:pt>
                <c:pt idx="40">
                  <c:v>22.056977903612971</c:v>
                </c:pt>
                <c:pt idx="41">
                  <c:v>22.125507232576751</c:v>
                </c:pt>
                <c:pt idx="42">
                  <c:v>22.192738284137249</c:v>
                </c:pt>
                <c:pt idx="43">
                  <c:v>22.258692672832602</c:v>
                </c:pt>
                <c:pt idx="44">
                  <c:v>22.323391802335692</c:v>
                </c:pt>
                <c:pt idx="45">
                  <c:v>22.386856858375527</c:v>
                </c:pt>
                <c:pt idx="46">
                  <c:v>22.449108802443867</c:v>
                </c:pt>
                <c:pt idx="47">
                  <c:v>22.510168366226267</c:v>
                </c:pt>
                <c:pt idx="48">
                  <c:v>22.570056046701914</c:v>
                </c:pt>
                <c:pt idx="49">
                  <c:v>22.628792101861457</c:v>
                </c:pt>
                <c:pt idx="50">
                  <c:v>22.686396546996235</c:v>
                </c:pt>
                <c:pt idx="51">
                  <c:v>22.742889151516163</c:v>
                </c:pt>
                <c:pt idx="52">
                  <c:v>22.798289436256876</c:v>
                </c:pt>
                <c:pt idx="53">
                  <c:v>22.85261667123995</c:v>
                </c:pt>
                <c:pt idx="54">
                  <c:v>22.905889873852654</c:v>
                </c:pt>
                <c:pt idx="55">
                  <c:v>22.958127807416393</c:v>
                </c:pt>
                <c:pt idx="56">
                  <c:v>23.009348980115156</c:v>
                </c:pt>
                <c:pt idx="57">
                  <c:v>23.059571644257492</c:v>
                </c:pt>
                <c:pt idx="58">
                  <c:v>23.108813795847357</c:v>
                </c:pt>
                <c:pt idx="59">
                  <c:v>23.157093174441044</c:v>
                </c:pt>
                <c:pt idx="60">
                  <c:v>23.204427263268869</c:v>
                </c:pt>
                <c:pt idx="61">
                  <c:v>23.250833289601893</c:v>
                </c:pt>
                <c:pt idx="62">
                  <c:v>23.296328225345249</c:v>
                </c:pt>
                <c:pt idx="63">
                  <c:v>23.34092878784088</c:v>
                </c:pt>
                <c:pt idx="64">
                  <c:v>23.384651440863699</c:v>
                </c:pt>
                <c:pt idx="65">
                  <c:v>23.427512395796199</c:v>
                </c:pt>
                <c:pt idx="66">
                  <c:v>23.469527612967564</c:v>
                </c:pt>
                <c:pt idx="67">
                  <c:v>23.510712803144205</c:v>
                </c:pt>
                <c:pt idx="68">
                  <c:v>23.551083429159554</c:v>
                </c:pt>
                <c:pt idx="69">
                  <c:v>23.59065470767165</c:v>
                </c:pt>
                <c:pt idx="70">
                  <c:v>23.629441611037883</c:v>
                </c:pt>
                <c:pt idx="71">
                  <c:v>23.667458869296865</c:v>
                </c:pt>
                <c:pt idx="72">
                  <c:v>23.704720972248065</c:v>
                </c:pt>
                <c:pt idx="73">
                  <c:v>23.741242171620456</c:v>
                </c:pt>
                <c:pt idx="74">
                  <c:v>23.777036483321936</c:v>
                </c:pt>
                <c:pt idx="75">
                  <c:v>23.812117689761834</c:v>
                </c:pt>
                <c:pt idx="76">
                  <c:v>23.846499342239291</c:v>
                </c:pt>
                <c:pt idx="77">
                  <c:v>23.880194763390747</c:v>
                </c:pt>
                <c:pt idx="78">
                  <c:v>23.9132170496902</c:v>
                </c:pt>
                <c:pt idx="79">
                  <c:v>23.945579073996303</c:v>
                </c:pt>
                <c:pt idx="80">
                  <c:v>23.977293488140749</c:v>
                </c:pt>
                <c:pt idx="81">
                  <c:v>24.008372725552704</c:v>
                </c:pt>
                <c:pt idx="82">
                  <c:v>24.038829003914433</c:v>
                </c:pt>
                <c:pt idx="83">
                  <c:v>24.068674327843539</c:v>
                </c:pt>
                <c:pt idx="84">
                  <c:v>24.09792049159751</c:v>
                </c:pt>
                <c:pt idx="85">
                  <c:v>24.126579081796624</c:v>
                </c:pt>
                <c:pt idx="86">
                  <c:v>24.154661480161387</c:v>
                </c:pt>
                <c:pt idx="87">
                  <c:v>24.182178866261072</c:v>
                </c:pt>
                <c:pt idx="88">
                  <c:v>24.209142220270021</c:v>
                </c:pt>
                <c:pt idx="89">
                  <c:v>24.235562325728679</c:v>
                </c:pt>
                <c:pt idx="90">
                  <c:v>24.261449772306506</c:v>
                </c:pt>
                <c:pt idx="91">
                  <c:v>24.286814958564051</c:v>
                </c:pt>
                <c:pt idx="92">
                  <c:v>24.311668094711759</c:v>
                </c:pt>
                <c:pt idx="93">
                  <c:v>24.336019205363151</c:v>
                </c:pt>
                <c:pt idx="94">
                  <c:v>24.359878132280226</c:v>
                </c:pt>
                <c:pt idx="95">
                  <c:v>24.383254537109085</c:v>
                </c:pt>
                <c:pt idx="96">
                  <c:v>24.4061579041039</c:v>
                </c:pt>
                <c:pt idx="97">
                  <c:v>24.42859754283749</c:v>
                </c:pt>
                <c:pt idx="98">
                  <c:v>24.450582590896936</c:v>
                </c:pt>
                <c:pt idx="99">
                  <c:v>24.472122016562686</c:v>
                </c:pt>
                <c:pt idx="100">
                  <c:v>24.493224621469839</c:v>
                </c:pt>
                <c:pt idx="101">
                  <c:v>24.513899043250301</c:v>
                </c:pt>
                <c:pt idx="102">
                  <c:v>24.534153758154659</c:v>
                </c:pt>
                <c:pt idx="103">
                  <c:v>24.553997083652703</c:v>
                </c:pt>
                <c:pt idx="104">
                  <c:v>24.573437181011617</c:v>
                </c:pt>
                <c:pt idx="105">
                  <c:v>24.59248205785093</c:v>
                </c:pt>
                <c:pt idx="106">
                  <c:v>24.611139570673405</c:v>
                </c:pt>
                <c:pt idx="107">
                  <c:v>24.629417427371155</c:v>
                </c:pt>
                <c:pt idx="108">
                  <c:v>24.647323189706249</c:v>
                </c:pt>
                <c:pt idx="109">
                  <c:v>24.664864275765282</c:v>
                </c:pt>
                <c:pt idx="110">
                  <c:v>24.682047962387287</c:v>
                </c:pt>
                <c:pt idx="111">
                  <c:v>24.698881387564555</c:v>
                </c:pt>
                <c:pt idx="112">
                  <c:v>24.715371552815924</c:v>
                </c:pt>
                <c:pt idx="113">
                  <c:v>24.731525325532132</c:v>
                </c:pt>
                <c:pt idx="114">
                  <c:v>24.747349441292947</c:v>
                </c:pt>
                <c:pt idx="115">
                  <c:v>24.762850506155754</c:v>
                </c:pt>
                <c:pt idx="116">
                  <c:v>24.778034998915395</c:v>
                </c:pt>
                <c:pt idx="117">
                  <c:v>24.792909273335042</c:v>
                </c:pt>
                <c:pt idx="118">
                  <c:v>24.807479560347943</c:v>
                </c:pt>
                <c:pt idx="119">
                  <c:v>24.821751970229943</c:v>
                </c:pt>
                <c:pt idx="120">
                  <c:v>24.835732494742661</c:v>
                </c:pt>
                <c:pt idx="121">
                  <c:v>24.84942700924729</c:v>
                </c:pt>
                <c:pt idx="122">
                  <c:v>24.86284127478897</c:v>
                </c:pt>
                <c:pt idx="123">
                  <c:v>24.87598094015177</c:v>
                </c:pt>
                <c:pt idx="124">
                  <c:v>24.888851543884268</c:v>
                </c:pt>
                <c:pt idx="125">
                  <c:v>24.90145851629579</c:v>
                </c:pt>
                <c:pt idx="126">
                  <c:v>24.913807181423412</c:v>
                </c:pt>
                <c:pt idx="127">
                  <c:v>24.92590275896978</c:v>
                </c:pt>
                <c:pt idx="128">
                  <c:v>24.937750366211894</c:v>
                </c:pt>
                <c:pt idx="129">
                  <c:v>24.949355019880958</c:v>
                </c:pt>
                <c:pt idx="130">
                  <c:v>24.960721638013485</c:v>
                </c:pt>
                <c:pt idx="131">
                  <c:v>24.971855041773807</c:v>
                </c:pt>
                <c:pt idx="132">
                  <c:v>24.982759957248149</c:v>
                </c:pt>
                <c:pt idx="133">
                  <c:v>24.9934410172105</c:v>
                </c:pt>
                <c:pt idx="134">
                  <c:v>25.003902762860481</c:v>
                </c:pt>
                <c:pt idx="135">
                  <c:v>25.01414964553339</c:v>
                </c:pt>
                <c:pt idx="136">
                  <c:v>25.024186028382729</c:v>
                </c:pt>
                <c:pt idx="137">
                  <c:v>25.034016188035377</c:v>
                </c:pt>
                <c:pt idx="138">
                  <c:v>25.043644316219705</c:v>
                </c:pt>
                <c:pt idx="139">
                  <c:v>25.053074521366877</c:v>
                </c:pt>
                <c:pt idx="140">
                  <c:v>25.062310830185602</c:v>
                </c:pt>
                <c:pt idx="141">
                  <c:v>25.07135718921062</c:v>
                </c:pt>
                <c:pt idx="142">
                  <c:v>25.080217466325163</c:v>
                </c:pt>
                <c:pt idx="143">
                  <c:v>25.088895452257741</c:v>
                </c:pt>
                <c:pt idx="144">
                  <c:v>25.097394862053459</c:v>
                </c:pt>
                <c:pt idx="145">
                  <c:v>25.105719336520234</c:v>
                </c:pt>
                <c:pt idx="146">
                  <c:v>25.113872443650163</c:v>
                </c:pt>
                <c:pt idx="147">
                  <c:v>25.121857680016337</c:v>
                </c:pt>
                <c:pt idx="148">
                  <c:v>25.129678472145454</c:v>
                </c:pt>
                <c:pt idx="149">
                  <c:v>25.137338177866472</c:v>
                </c:pt>
                <c:pt idx="150">
                  <c:v>25.144840087635661</c:v>
                </c:pt>
                <c:pt idx="151">
                  <c:v>25.152187425838321</c:v>
                </c:pt>
                <c:pt idx="152">
                  <c:v>25.159383352067511</c:v>
                </c:pt>
                <c:pt idx="153">
                  <c:v>25.166430962380073</c:v>
                </c:pt>
                <c:pt idx="154">
                  <c:v>25.173333290530284</c:v>
                </c:pt>
                <c:pt idx="155">
                  <c:v>25.180093309181427</c:v>
                </c:pt>
                <c:pt idx="156">
                  <c:v>25.186713931095603</c:v>
                </c:pt>
                <c:pt idx="157">
                  <c:v>25.193198010302094</c:v>
                </c:pt>
                <c:pt idx="158">
                  <c:v>25.199548343244594</c:v>
                </c:pt>
                <c:pt idx="159">
                  <c:v>25.205767669907598</c:v>
                </c:pt>
                <c:pt idx="160">
                  <c:v>25.211858674922283</c:v>
                </c:pt>
                <c:pt idx="161">
                  <c:v>25.217823988652157</c:v>
                </c:pt>
                <c:pt idx="162">
                  <c:v>25.223666188258825</c:v>
                </c:pt>
                <c:pt idx="163">
                  <c:v>25.229387798748125</c:v>
                </c:pt>
                <c:pt idx="164">
                  <c:v>25.23499129399698</c:v>
                </c:pt>
                <c:pt idx="165">
                  <c:v>25.240479097761249</c:v>
                </c:pt>
                <c:pt idx="166">
                  <c:v>25.245853584664857</c:v>
                </c:pt>
                <c:pt idx="167">
                  <c:v>25.251117081170548</c:v>
                </c:pt>
                <c:pt idx="168">
                  <c:v>25.256271866532497</c:v>
                </c:pt>
                <c:pt idx="169">
                  <c:v>25.261320173731121</c:v>
                </c:pt>
                <c:pt idx="170">
                  <c:v>25.266264190390348</c:v>
                </c:pt>
                <c:pt idx="171">
                  <c:v>25.271106059677642</c:v>
                </c:pt>
                <c:pt idx="172">
                  <c:v>25.275847881187069</c:v>
                </c:pt>
                <c:pt idx="173">
                  <c:v>25.280491711805684</c:v>
                </c:pt>
                <c:pt idx="174">
                  <c:v>25.285039566563505</c:v>
                </c:pt>
                <c:pt idx="175">
                  <c:v>25.289493419467359</c:v>
                </c:pt>
                <c:pt idx="176">
                  <c:v>25.293855204318891</c:v>
                </c:pt>
                <c:pt idx="177">
                  <c:v>25.298126815516962</c:v>
                </c:pt>
                <c:pt idx="178">
                  <c:v>25.302310108844733</c:v>
                </c:pt>
                <c:pt idx="179">
                  <c:v>25.306406902241697</c:v>
                </c:pt>
                <c:pt idx="180">
                  <c:v>25.310418976560907</c:v>
                </c:pt>
                <c:pt idx="181">
                  <c:v>25.314348076311656</c:v>
                </c:pt>
                <c:pt idx="182">
                  <c:v>25.318195910387882</c:v>
                </c:pt>
                <c:pt idx="183">
                  <c:v>25.321964152782506</c:v>
                </c:pt>
                <c:pt idx="184">
                  <c:v>25.325654443288016</c:v>
                </c:pt>
                <c:pt idx="185">
                  <c:v>25.329268388183468</c:v>
                </c:pt>
                <c:pt idx="186">
                  <c:v>25.332807560908186</c:v>
                </c:pt>
                <c:pt idx="187">
                  <c:v>25.336273502722406</c:v>
                </c:pt>
                <c:pt idx="188">
                  <c:v>25.339667723355053</c:v>
                </c:pt>
                <c:pt idx="189">
                  <c:v>25.342991701638937</c:v>
                </c:pt>
                <c:pt idx="190">
                  <c:v>25.346246886133549</c:v>
                </c:pt>
                <c:pt idx="191">
                  <c:v>25.349434695735706</c:v>
                </c:pt>
                <c:pt idx="192">
                  <c:v>25.352556520278252</c:v>
                </c:pt>
                <c:pt idx="193">
                  <c:v>25.355613721117056</c:v>
                </c:pt>
                <c:pt idx="194">
                  <c:v>25.35860763170648</c:v>
                </c:pt>
                <c:pt idx="195">
                  <c:v>25.361539558163571</c:v>
                </c:pt>
                <c:pt idx="196">
                  <c:v>25.364410779821153</c:v>
                </c:pt>
                <c:pt idx="197">
                  <c:v>25.367222549770037</c:v>
                </c:pt>
                <c:pt idx="198">
                  <c:v>25.369976095390566</c:v>
                </c:pt>
                <c:pt idx="199">
                  <c:v>25.37267261887364</c:v>
                </c:pt>
                <c:pt idx="200">
                  <c:v>25.375313297731488</c:v>
                </c:pt>
                <c:pt idx="201">
                  <c:v>25.377899285298319</c:v>
                </c:pt>
                <c:pt idx="202">
                  <c:v>25.380431711221075</c:v>
                </c:pt>
                <c:pt idx="203">
                  <c:v>25.382911681940456</c:v>
                </c:pt>
                <c:pt idx="204">
                  <c:v>25.385340281162406</c:v>
                </c:pt>
                <c:pt idx="205">
                  <c:v>25.387718570320239</c:v>
                </c:pt>
                <c:pt idx="206">
                  <c:v>25.390047589027567</c:v>
                </c:pt>
                <c:pt idx="207">
                  <c:v>25.392328355522249</c:v>
                </c:pt>
                <c:pt idx="208">
                  <c:v>25.394561867101462</c:v>
                </c:pt>
                <c:pt idx="209">
                  <c:v>25.396749100548131</c:v>
                </c:pt>
                <c:pt idx="210">
                  <c:v>25.398891012548834</c:v>
                </c:pt>
                <c:pt idx="211">
                  <c:v>25.400988540103359</c:v>
                </c:pt>
                <c:pt idx="212">
                  <c:v>25.403042600926106</c:v>
                </c:pt>
                <c:pt idx="213">
                  <c:v>25.405054093839425</c:v>
                </c:pt>
                <c:pt idx="214">
                  <c:v>25.407023899159089</c:v>
                </c:pt>
                <c:pt idx="215">
                  <c:v>25.408952879072061</c:v>
                </c:pt>
                <c:pt idx="216">
                  <c:v>25.410841878006675</c:v>
                </c:pt>
                <c:pt idx="217">
                  <c:v>25.412691722995383</c:v>
                </c:pt>
                <c:pt idx="218">
                  <c:v>25.414503224030227</c:v>
                </c:pt>
                <c:pt idx="219">
                  <c:v>25.416277174411164</c:v>
                </c:pt>
                <c:pt idx="220">
                  <c:v>25.418014351087386</c:v>
                </c:pt>
                <c:pt idx="221">
                  <c:v>25.419715514991783</c:v>
                </c:pt>
                <c:pt idx="222">
                  <c:v>25.421381411368639</c:v>
                </c:pt>
                <c:pt idx="223">
                  <c:v>25.423012770094765</c:v>
                </c:pt>
                <c:pt idx="224">
                  <c:v>25.424610305994122</c:v>
                </c:pt>
                <c:pt idx="225">
                  <c:v>25.426174719146122</c:v>
                </c:pt>
                <c:pt idx="226">
                  <c:v>25.42770669518768</c:v>
                </c:pt>
                <c:pt idx="227">
                  <c:v>25.429206905609192</c:v>
                </c:pt>
                <c:pt idx="228">
                  <c:v>25.430676008044497</c:v>
                </c:pt>
                <c:pt idx="229">
                  <c:v>25.432114646555</c:v>
                </c:pt>
                <c:pt idx="230">
                  <c:v>25.433523451908041</c:v>
                </c:pt>
                <c:pt idx="231">
                  <c:v>25.434903041849612</c:v>
                </c:pt>
                <c:pt idx="232">
                  <c:v>25.43625402137156</c:v>
                </c:pt>
                <c:pt idx="233">
                  <c:v>25.437576982973383</c:v>
                </c:pt>
                <c:pt idx="234">
                  <c:v>25.438872506918688</c:v>
                </c:pt>
                <c:pt idx="235">
                  <c:v>25.44014116148648</c:v>
                </c:pt>
                <c:pt idx="236">
                  <c:v>25.44138350321732</c:v>
                </c:pt>
                <c:pt idx="237">
                  <c:v>25.442600077154495</c:v>
                </c:pt>
                <c:pt idx="238">
                  <c:v>25.443791417080291</c:v>
                </c:pt>
                <c:pt idx="239">
                  <c:v>25.444958045747459</c:v>
                </c:pt>
                <c:pt idx="240">
                  <c:v>25.446100475105965</c:v>
                </c:pt>
                <c:pt idx="241">
                  <c:v>25.447219206525133</c:v>
                </c:pt>
                <c:pt idx="242">
                  <c:v>25.448314731011273</c:v>
                </c:pt>
                <c:pt idx="243">
                  <c:v>25.449387529420854</c:v>
                </c:pt>
                <c:pt idx="244">
                  <c:v>25.450438072669357</c:v>
                </c:pt>
                <c:pt idx="245">
                  <c:v>25.45146682193586</c:v>
                </c:pt>
                <c:pt idx="246">
                  <c:v>25.452474228863451</c:v>
                </c:pt>
                <c:pt idx="247">
                  <c:v>25.453460735755552</c:v>
                </c:pt>
                <c:pt idx="248">
                  <c:v>25.454426775768244</c:v>
                </c:pt>
                <c:pt idx="249">
                  <c:v>25.455372773098649</c:v>
                </c:pt>
                <c:pt idx="250">
                  <c:v>25.456299143169481</c:v>
                </c:pt>
                <c:pt idx="251">
                  <c:v>25.457206292809829</c:v>
                </c:pt>
                <c:pt idx="252">
                  <c:v>25.458094620432217</c:v>
                </c:pt>
                <c:pt idx="253">
                  <c:v>25.458964516206084</c:v>
                </c:pt>
                <c:pt idx="254">
                  <c:v>25.459816362227684</c:v>
                </c:pt>
                <c:pt idx="255">
                  <c:v>25.460650532686529</c:v>
                </c:pt>
                <c:pt idx="256">
                  <c:v>25.461467394028411</c:v>
                </c:pt>
                <c:pt idx="257">
                  <c:v>25.462267305115105</c:v>
                </c:pt>
                <c:pt idx="258">
                  <c:v>25.463050617380784</c:v>
                </c:pt>
                <c:pt idx="259">
                  <c:v>25.463817674985236</c:v>
                </c:pt>
                <c:pt idx="260">
                  <c:v>25.464568814963954</c:v>
                </c:pt>
                <c:pt idx="261">
                  <c:v>25.465304367375129</c:v>
                </c:pt>
                <c:pt idx="262">
                  <c:v>25.466024655443643</c:v>
                </c:pt>
                <c:pt idx="263">
                  <c:v>25.466729995702106</c:v>
                </c:pt>
                <c:pt idx="264">
                  <c:v>25.467420698128997</c:v>
                </c:pt>
                <c:pt idx="265">
                  <c:v>25.468097066283981</c:v>
                </c:pt>
                <c:pt idx="266">
                  <c:v>25.468759397440429</c:v>
                </c:pt>
                <c:pt idx="267">
                  <c:v>25.469407982715246</c:v>
                </c:pt>
                <c:pt idx="268">
                  <c:v>25.470043107196002</c:v>
                </c:pt>
                <c:pt idx="269">
                  <c:v>25.470665050065474</c:v>
                </c:pt>
                <c:pt idx="270">
                  <c:v>25.471274084723628</c:v>
                </c:pt>
                <c:pt idx="271">
                  <c:v>25.471870478907078</c:v>
                </c:pt>
                <c:pt idx="272">
                  <c:v>25.472454494806112</c:v>
                </c:pt>
                <c:pt idx="273">
                  <c:v>25.473026389179292</c:v>
                </c:pt>
                <c:pt idx="274">
                  <c:v>25.473586413465718</c:v>
                </c:pt>
                <c:pt idx="275">
                  <c:v>25.474134813894963</c:v>
                </c:pt>
                <c:pt idx="276">
                  <c:v>25.474671831594758</c:v>
                </c:pt>
                <c:pt idx="277">
                  <c:v>25.475197702696466</c:v>
                </c:pt>
                <c:pt idx="278">
                  <c:v>25.475712658438368</c:v>
                </c:pt>
                <c:pt idx="279">
                  <c:v>25.476216925266847</c:v>
                </c:pt>
                <c:pt idx="280">
                  <c:v>25.476710724935469</c:v>
                </c:pt>
                <c:pt idx="281">
                  <c:v>25.477194274602031</c:v>
                </c:pt>
                <c:pt idx="282">
                  <c:v>25.477667786923615</c:v>
                </c:pt>
                <c:pt idx="283">
                  <c:v>25.478131470149673</c:v>
                </c:pt>
                <c:pt idx="284">
                  <c:v>25.478585528213213</c:v>
                </c:pt>
                <c:pt idx="285">
                  <c:v>25.479030160820081</c:v>
                </c:pt>
                <c:pt idx="286">
                  <c:v>25.479465563536422</c:v>
                </c:pt>
                <c:pt idx="287">
                  <c:v>25.479891927874341</c:v>
                </c:pt>
                <c:pt idx="288">
                  <c:v>25.48030944137578</c:v>
                </c:pt>
                <c:pt idx="289">
                  <c:v>25.480718287694678</c:v>
                </c:pt>
                <c:pt idx="290">
                  <c:v>25.481118646677437</c:v>
                </c:pt>
                <c:pt idx="291">
                  <c:v>25.481510694441724</c:v>
                </c:pt>
                <c:pt idx="292">
                  <c:v>25.48189460345365</c:v>
                </c:pt>
                <c:pt idx="293">
                  <c:v>25.482270542603359</c:v>
                </c:pt>
                <c:pt idx="294">
                  <c:v>25.482638677279056</c:v>
                </c:pt>
                <c:pt idx="295">
                  <c:v>25.482999169439495</c:v>
                </c:pt>
                <c:pt idx="296">
                  <c:v>25.483352177684999</c:v>
                </c:pt>
                <c:pt idx="297">
                  <c:v>25.483697857326984</c:v>
                </c:pt>
                <c:pt idx="298">
                  <c:v>25.484036360456066</c:v>
                </c:pt>
                <c:pt idx="299">
                  <c:v>25.484367836008765</c:v>
                </c:pt>
                <c:pt idx="300">
                  <c:v>25.484692429832808</c:v>
                </c:pt>
                <c:pt idx="301">
                  <c:v>25.485010284751109</c:v>
                </c:pt>
                <c:pt idx="302">
                  <c:v>25.485321540624415</c:v>
                </c:pt>
                <c:pt idx="303">
                  <c:v>25.485626334412668</c:v>
                </c:pt>
                <c:pt idx="304">
                  <c:v>25.485924800235079</c:v>
                </c:pt>
                <c:pt idx="305">
                  <c:v>25.486217069428982</c:v>
                </c:pt>
                <c:pt idx="306">
                  <c:v>25.486503270607464</c:v>
                </c:pt>
                <c:pt idx="307">
                  <c:v>25.486783529715801</c:v>
                </c:pt>
                <c:pt idx="308">
                  <c:v>25.487057970086731</c:v>
                </c:pt>
                <c:pt idx="309">
                  <c:v>25.487326712494582</c:v>
                </c:pt>
                <c:pt idx="310">
                  <c:v>25.48758987520829</c:v>
                </c:pt>
                <c:pt idx="311">
                  <c:v>25.487847574043307</c:v>
                </c:pt>
                <c:pt idx="312">
                  <c:v>25.488099922412449</c:v>
                </c:pt>
                <c:pt idx="313">
                  <c:v>25.488347031375678</c:v>
                </c:pt>
                <c:pt idx="314">
                  <c:v>25.488589009688869</c:v>
                </c:pt>
                <c:pt idx="315">
                  <c:v>25.488825963851564</c:v>
                </c:pt>
                <c:pt idx="316">
                  <c:v>25.489057998153733</c:v>
                </c:pt>
                <c:pt idx="317">
                  <c:v>25.489285214721569</c:v>
                </c:pt>
                <c:pt idx="318">
                  <c:v>25.489507713562347</c:v>
                </c:pt>
                <c:pt idx="319">
                  <c:v>25.489725592608337</c:v>
                </c:pt>
                <c:pt idx="320">
                  <c:v>25.489938947759821</c:v>
                </c:pt>
                <c:pt idx="321">
                  <c:v>25.490147872927221</c:v>
                </c:pt>
                <c:pt idx="322">
                  <c:v>25.490352460072341</c:v>
                </c:pt>
                <c:pt idx="323">
                  <c:v>25.490552799248771</c:v>
                </c:pt>
                <c:pt idx="324">
                  <c:v>25.490748978641456</c:v>
                </c:pt>
                <c:pt idx="325">
                  <c:v>25.490941084605421</c:v>
                </c:pt>
                <c:pt idx="326">
                  <c:v>25.491129201703732</c:v>
                </c:pt>
                <c:pt idx="327">
                  <c:v>25.491313412744638</c:v>
                </c:pt>
                <c:pt idx="328">
                  <c:v>25.491493798817967</c:v>
                </c:pt>
                <c:pt idx="329">
                  <c:v>25.49167043933075</c:v>
                </c:pt>
                <c:pt idx="330">
                  <c:v>25.491843412042126</c:v>
                </c:pt>
                <c:pt idx="331">
                  <c:v>25.492012793097505</c:v>
                </c:pt>
                <c:pt idx="332">
                  <c:v>25.492178657062041</c:v>
                </c:pt>
                <c:pt idx="333">
                  <c:v>25.492341076953405</c:v>
                </c:pt>
                <c:pt idx="334">
                  <c:v>25.492500124273878</c:v>
                </c:pt>
                <c:pt idx="335">
                  <c:v>25.492655869041769</c:v>
                </c:pt>
                <c:pt idx="336">
                  <c:v>25.492808379822208</c:v>
                </c:pt>
                <c:pt idx="337">
                  <c:v>25.492957723757279</c:v>
                </c:pt>
                <c:pt idx="338">
                  <c:v>25.493103966595537</c:v>
                </c:pt>
                <c:pt idx="339">
                  <c:v>25.493247172720913</c:v>
                </c:pt>
                <c:pt idx="340">
                  <c:v>25.493387405181025</c:v>
                </c:pt>
                <c:pt idx="341">
                  <c:v>25.493524725714884</c:v>
                </c:pt>
                <c:pt idx="342">
                  <c:v>25.493659194780054</c:v>
                </c:pt>
                <c:pt idx="343">
                  <c:v>25.493790871579225</c:v>
                </c:pt>
                <c:pt idx="344">
                  <c:v>25.493919814086251</c:v>
                </c:pt>
                <c:pt idx="345">
                  <c:v>25.494046079071634</c:v>
                </c:pt>
                <c:pt idx="346">
                  <c:v>25.494169722127502</c:v>
                </c:pt>
                <c:pt idx="347">
                  <c:v>25.494290797692045</c:v>
                </c:pt>
                <c:pt idx="348">
                  <c:v>25.494409359073455</c:v>
                </c:pt>
                <c:pt idx="349">
                  <c:v>25.494525458473372</c:v>
                </c:pt>
                <c:pt idx="350">
                  <c:v>25.494639147009849</c:v>
                </c:pt>
                <c:pt idx="351">
                  <c:v>25.494750474739824</c:v>
                </c:pt>
                <c:pt idx="352">
                  <c:v>25.494859490681144</c:v>
                </c:pt>
                <c:pt idx="353">
                  <c:v>25.494966242834114</c:v>
                </c:pt>
                <c:pt idx="354">
                  <c:v>25.495070778202624</c:v>
                </c:pt>
                <c:pt idx="355">
                  <c:v>25.495173142814817</c:v>
                </c:pt>
                <c:pt idx="356">
                  <c:v>25.495273381743335</c:v>
                </c:pt>
                <c:pt idx="357">
                  <c:v>25.495371539125145</c:v>
                </c:pt>
                <c:pt idx="358">
                  <c:v>25.495467658180957</c:v>
                </c:pt>
                <c:pt idx="359">
                  <c:v>25.49556178123424</c:v>
                </c:pt>
                <c:pt idx="360">
                  <c:v>25.495653949729839</c:v>
                </c:pt>
                <c:pt idx="361">
                  <c:v>25.495744204252201</c:v>
                </c:pt>
                <c:pt idx="362">
                  <c:v>25.495832584543244</c:v>
                </c:pt>
                <c:pt idx="363">
                  <c:v>25.495919129519823</c:v>
                </c:pt>
                <c:pt idx="364">
                  <c:v>25.496003877290875</c:v>
                </c:pt>
                <c:pt idx="365">
                  <c:v>25.49608686517416</c:v>
                </c:pt>
                <c:pt idx="366">
                  <c:v>25.496168129712707</c:v>
                </c:pt>
                <c:pt idx="367">
                  <c:v>25.49624770669087</c:v>
                </c:pt>
                <c:pt idx="368">
                  <c:v>25.496325631150086</c:v>
                </c:pt>
                <c:pt idx="369">
                  <c:v>25.49640193740429</c:v>
                </c:pt>
                <c:pt idx="370">
                  <c:v>25.496476659055016</c:v>
                </c:pt>
                <c:pt idx="371">
                  <c:v>25.496549829006181</c:v>
                </c:pt>
                <c:pt idx="372">
                  <c:v>25.496621479478563</c:v>
                </c:pt>
                <c:pt idx="373">
                  <c:v>25.496691642023979</c:v>
                </c:pt>
                <c:pt idx="374">
                  <c:v>25.496760347539176</c:v>
                </c:pt>
                <c:pt idx="375">
                  <c:v>25.496827626279423</c:v>
                </c:pt>
                <c:pt idx="376">
                  <c:v>25.496893507871821</c:v>
                </c:pt>
                <c:pt idx="377">
                  <c:v>25.496958021328354</c:v>
                </c:pt>
                <c:pt idx="378">
                  <c:v>25.49702119505864</c:v>
                </c:pt>
                <c:pt idx="379">
                  <c:v>25.497083056882449</c:v>
                </c:pt>
                <c:pt idx="380">
                  <c:v>25.49714363404194</c:v>
                </c:pt>
                <c:pt idx="381">
                  <c:v>25.497202953213648</c:v>
                </c:pt>
                <c:pt idx="382">
                  <c:v>25.497261040520232</c:v>
                </c:pt>
                <c:pt idx="383">
                  <c:v>25.497317921541971</c:v>
                </c:pt>
                <c:pt idx="384">
                  <c:v>25.497373621328013</c:v>
                </c:pt>
                <c:pt idx="385">
                  <c:v>25.49742816440741</c:v>
                </c:pt>
                <c:pt idx="386">
                  <c:v>25.497481574799913</c:v>
                </c:pt>
                <c:pt idx="387">
                  <c:v>25.497533876026544</c:v>
                </c:pt>
                <c:pt idx="388">
                  <c:v>25.497585091119948</c:v>
                </c:pt>
                <c:pt idx="389">
                  <c:v>25.497635242634527</c:v>
                </c:pt>
                <c:pt idx="390">
                  <c:v>25.497684352656378</c:v>
                </c:pt>
                <c:pt idx="391">
                  <c:v>25.497732442813007</c:v>
                </c:pt>
                <c:pt idx="392">
                  <c:v>25.497779534282849</c:v>
                </c:pt>
                <c:pt idx="393">
                  <c:v>25.497825647804593</c:v>
                </c:pt>
                <c:pt idx="394">
                  <c:v>25.497870803686311</c:v>
                </c:pt>
                <c:pt idx="395">
                  <c:v>25.4979150218144</c:v>
                </c:pt>
                <c:pt idx="396">
                  <c:v>25.497958321662331</c:v>
                </c:pt>
                <c:pt idx="397">
                  <c:v>25.498000722299221</c:v>
                </c:pt>
                <c:pt idx="398">
                  <c:v>25.498042242398235</c:v>
                </c:pt>
                <c:pt idx="399">
                  <c:v>25.4980829002448</c:v>
                </c:pt>
                <c:pt idx="400">
                  <c:v>25.498122713744657</c:v>
                </c:pt>
                <c:pt idx="401">
                  <c:v>25.498161700431741</c:v>
                </c:pt>
                <c:pt idx="402">
                  <c:v>25.498199877475905</c:v>
                </c:pt>
                <c:pt idx="403">
                  <c:v>25.49823726169047</c:v>
                </c:pt>
                <c:pt idx="404">
                  <c:v>25.498273869539641</c:v>
                </c:pt>
                <c:pt idx="405">
                  <c:v>25.498309717145741</c:v>
                </c:pt>
                <c:pt idx="406">
                  <c:v>25.498344820296317</c:v>
                </c:pt>
                <c:pt idx="407">
                  <c:v>25.49837919445109</c:v>
                </c:pt>
                <c:pt idx="408">
                  <c:v>25.498412854748761</c:v>
                </c:pt>
                <c:pt idx="409">
                  <c:v>25.498445816013671</c:v>
                </c:pt>
                <c:pt idx="410">
                  <c:v>25.498478092762337</c:v>
                </c:pt>
                <c:pt idx="411">
                  <c:v>25.49850969920983</c:v>
                </c:pt>
                <c:pt idx="412">
                  <c:v>25.498540649276052</c:v>
                </c:pt>
                <c:pt idx="413">
                  <c:v>25.498570956591845</c:v>
                </c:pt>
                <c:pt idx="414">
                  <c:v>25.498600634505006</c:v>
                </c:pt>
                <c:pt idx="415">
                  <c:v>25.498629696086162</c:v>
                </c:pt>
                <c:pt idx="416">
                  <c:v>25.498658154134521</c:v>
                </c:pt>
                <c:pt idx="417">
                  <c:v>25.498686021183506</c:v>
                </c:pt>
                <c:pt idx="418">
                  <c:v>25.498713309506279</c:v>
                </c:pt>
                <c:pt idx="419">
                  <c:v>25.498740031121137</c:v>
                </c:pt>
                <c:pt idx="420">
                  <c:v>25.498766197796822</c:v>
                </c:pt>
                <c:pt idx="421">
                  <c:v>25.498791821057676</c:v>
                </c:pt>
                <c:pt idx="422">
                  <c:v>25.498816912188737</c:v>
                </c:pt>
                <c:pt idx="423">
                  <c:v>25.498841482240696</c:v>
                </c:pt>
                <c:pt idx="424">
                  <c:v>25.498865542034771</c:v>
                </c:pt>
                <c:pt idx="425">
                  <c:v>25.498889102167464</c:v>
                </c:pt>
                <c:pt idx="426">
                  <c:v>25.498912173015235</c:v>
                </c:pt>
                <c:pt idx="427">
                  <c:v>25.498934764739062</c:v>
                </c:pt>
                <c:pt idx="428">
                  <c:v>25.498956887288919</c:v>
                </c:pt>
                <c:pt idx="429">
                  <c:v>25.498978550408168</c:v>
                </c:pt>
                <c:pt idx="430">
                  <c:v>25.498999763637826</c:v>
                </c:pt>
                <c:pt idx="431">
                  <c:v>25.499020536320792</c:v>
                </c:pt>
                <c:pt idx="432">
                  <c:v>25.499040877605939</c:v>
                </c:pt>
                <c:pt idx="433">
                  <c:v>25.499060796452159</c:v>
                </c:pt>
                <c:pt idx="434">
                  <c:v>25.499080301632297</c:v>
                </c:pt>
                <c:pt idx="435">
                  <c:v>25.499099401737023</c:v>
                </c:pt>
                <c:pt idx="436">
                  <c:v>25.499118105178606</c:v>
                </c:pt>
                <c:pt idx="437">
                  <c:v>25.499136420194624</c:v>
                </c:pt>
                <c:pt idx="438">
                  <c:v>25.499154354851594</c:v>
                </c:pt>
                <c:pt idx="439">
                  <c:v>25.499171917048514</c:v>
                </c:pt>
                <c:pt idx="440">
                  <c:v>25.499189114520352</c:v>
                </c:pt>
                <c:pt idx="441">
                  <c:v>25.499205954841443</c:v>
                </c:pt>
                <c:pt idx="442">
                  <c:v>25.499222445428838</c:v>
                </c:pt>
                <c:pt idx="443">
                  <c:v>25.499238593545556</c:v>
                </c:pt>
                <c:pt idx="444">
                  <c:v>25.499254406303784</c:v>
                </c:pt>
                <c:pt idx="445">
                  <c:v>25.499269890668021</c:v>
                </c:pt>
                <c:pt idx="446">
                  <c:v>25.499285053458131</c:v>
                </c:pt>
                <c:pt idx="447">
                  <c:v>25.499299901352355</c:v>
                </c:pt>
                <c:pt idx="448">
                  <c:v>25.499314440890249</c:v>
                </c:pt>
                <c:pt idx="449">
                  <c:v>25.49932867847556</c:v>
                </c:pt>
                <c:pt idx="450">
                  <c:v>25.499342620379057</c:v>
                </c:pt>
                <c:pt idx="451">
                  <c:v>25.499356272741277</c:v>
                </c:pt>
                <c:pt idx="452">
                  <c:v>25.499369641575246</c:v>
                </c:pt>
                <c:pt idx="453">
                  <c:v>25.49938273276911</c:v>
                </c:pt>
                <c:pt idx="454">
                  <c:v>25.499395552088743</c:v>
                </c:pt>
                <c:pt idx="455">
                  <c:v>25.499408105180279</c:v>
                </c:pt>
                <c:pt idx="456">
                  <c:v>25.499420397572596</c:v>
                </c:pt>
                <c:pt idx="457">
                  <c:v>25.499432434679758</c:v>
                </c:pt>
                <c:pt idx="458">
                  <c:v>25.499444221803394</c:v>
                </c:pt>
                <c:pt idx="459">
                  <c:v>25.499455764135032</c:v>
                </c:pt>
                <c:pt idx="460">
                  <c:v>25.499467066758392</c:v>
                </c:pt>
                <c:pt idx="461">
                  <c:v>25.499478134651618</c:v>
                </c:pt>
                <c:pt idx="462">
                  <c:v>25.49948897268947</c:v>
                </c:pt>
                <c:pt idx="463">
                  <c:v>25.499499585645481</c:v>
                </c:pt>
                <c:pt idx="464">
                  <c:v>25.499509978194041</c:v>
                </c:pt>
                <c:pt idx="465">
                  <c:v>25.499520154912478</c:v>
                </c:pt>
                <c:pt idx="466">
                  <c:v>25.499530120283055</c:v>
                </c:pt>
                <c:pt idx="467">
                  <c:v>25.49953987869495</c:v>
                </c:pt>
                <c:pt idx="468">
                  <c:v>25.499549434446195</c:v>
                </c:pt>
                <c:pt idx="469">
                  <c:v>25.499558791745564</c:v>
                </c:pt>
                <c:pt idx="470">
                  <c:v>25.499567954714422</c:v>
                </c:pt>
                <c:pt idx="471">
                  <c:v>25.499576927388553</c:v>
                </c:pt>
                <c:pt idx="472">
                  <c:v>25.49958571371992</c:v>
                </c:pt>
                <c:pt idx="473">
                  <c:v>25.499594317578421</c:v>
                </c:pt>
                <c:pt idx="474">
                  <c:v>25.499602742753581</c:v>
                </c:pt>
                <c:pt idx="475">
                  <c:v>25.499610992956232</c:v>
                </c:pt>
                <c:pt idx="476">
                  <c:v>25.499619071820138</c:v>
                </c:pt>
                <c:pt idx="477">
                  <c:v>25.499626982903607</c:v>
                </c:pt>
                <c:pt idx="478">
                  <c:v>25.499634729691042</c:v>
                </c:pt>
                <c:pt idx="479">
                  <c:v>25.499642315594485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03-4086-A981-33D443EBD31A}"/>
            </c:ext>
          </c:extLst>
        </c:ser>
        <c:ser>
          <c:idx val="1"/>
          <c:order val="1"/>
          <c:tx>
            <c:strRef>
              <c:f>Result!$J$6</c:f>
              <c:strCache>
                <c:ptCount val="1"/>
                <c:pt idx="0">
                  <c:v>Bottom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Result!$J$7:$J$486</c:f>
              <c:numCache>
                <c:formatCode>0.00_);[Red]\(0.00\)</c:formatCode>
                <c:ptCount val="480"/>
                <c:pt idx="0">
                  <c:v>18</c:v>
                </c:pt>
                <c:pt idx="1">
                  <c:v>18.022702919800022</c:v>
                </c:pt>
                <c:pt idx="2">
                  <c:v>18.045149185475754</c:v>
                </c:pt>
                <c:pt idx="3">
                  <c:v>18.067324435284402</c:v>
                </c:pt>
                <c:pt idx="4">
                  <c:v>18.089223370645229</c:v>
                </c:pt>
                <c:pt idx="5">
                  <c:v>18.110843333662356</c:v>
                </c:pt>
                <c:pt idx="6">
                  <c:v>18.132183082570311</c:v>
                </c:pt>
                <c:pt idx="7">
                  <c:v>18.153242282416336</c:v>
                </c:pt>
                <c:pt idx="8">
                  <c:v>18.174021235732926</c:v>
                </c:pt>
                <c:pt idx="9">
                  <c:v>18.194520719763393</c:v>
                </c:pt>
                <c:pt idx="10">
                  <c:v>18.214741879163437</c:v>
                </c:pt>
                <c:pt idx="11">
                  <c:v>18.234686150798151</c:v>
                </c:pt>
                <c:pt idx="12">
                  <c:v>18.25435520856918</c:v>
                </c:pt>
                <c:pt idx="13">
                  <c:v>18.273750921480666</c:v>
                </c:pt>
                <c:pt idx="14">
                  <c:v>18.292875320858865</c:v>
                </c:pt>
                <c:pt idx="15">
                  <c:v>18.311730574135876</c:v>
                </c:pt>
                <c:pt idx="16">
                  <c:v>18.330318963484363</c:v>
                </c:pt>
                <c:pt idx="17">
                  <c:v>18.348642868129119</c:v>
                </c:pt>
                <c:pt idx="18">
                  <c:v>18.366704749506276</c:v>
                </c:pt>
                <c:pt idx="19">
                  <c:v>18.384507138669388</c:v>
                </c:pt>
                <c:pt idx="20">
                  <c:v>18.402052625497301</c:v>
                </c:pt>
                <c:pt idx="21">
                  <c:v>18.419343849367671</c:v>
                </c:pt>
                <c:pt idx="22">
                  <c:v>18.436383491037756</c:v>
                </c:pt>
                <c:pt idx="23">
                  <c:v>18.453174265530894</c:v>
                </c:pt>
                <c:pt idx="24">
                  <c:v>18.469718915869215</c:v>
                </c:pt>
                <c:pt idx="25">
                  <c:v>18.486020207524863</c:v>
                </c:pt>
                <c:pt idx="26">
                  <c:v>18.502080923486247</c:v>
                </c:pt>
                <c:pt idx="27">
                  <c:v>18.517903859854705</c:v>
                </c:pt>
                <c:pt idx="28">
                  <c:v>18.533491821901642</c:v>
                </c:pt>
                <c:pt idx="29">
                  <c:v>18.548847620527908</c:v>
                </c:pt>
                <c:pt idx="30">
                  <c:v>18.563974069076494</c:v>
                </c:pt>
                <c:pt idx="31">
                  <c:v>18.5788739804572</c:v>
                </c:pt>
                <c:pt idx="32">
                  <c:v>18.593550164548017</c:v>
                </c:pt>
                <c:pt idx="33">
                  <c:v>18.608005425843075</c:v>
                </c:pt>
                <c:pt idx="34">
                  <c:v>18.622242561321098</c:v>
                </c:pt>
                <c:pt idx="35">
                  <c:v>18.636264358511841</c:v>
                </c:pt>
                <c:pt idx="36">
                  <c:v>18.650073593740846</c:v>
                </c:pt>
                <c:pt idx="37">
                  <c:v>18.663673030535332</c:v>
                </c:pt>
                <c:pt idx="38">
                  <c:v>18.677065418176088</c:v>
                </c:pt>
                <c:pt idx="39">
                  <c:v>18.690253490382041</c:v>
                </c:pt>
                <c:pt idx="40">
                  <c:v>18.703239964115632</c:v>
                </c:pt>
                <c:pt idx="41">
                  <c:v>18.716027538498505</c:v>
                </c:pt>
                <c:pt idx="42">
                  <c:v>18.728618893828074</c:v>
                </c:pt>
                <c:pt idx="43">
                  <c:v>18.741016690686582</c:v>
                </c:pt>
                <c:pt idx="44">
                  <c:v>18.753223569135052</c:v>
                </c:pt>
                <c:pt idx="45">
                  <c:v>18.765242147985322</c:v>
                </c:pt>
                <c:pt idx="46">
                  <c:v>18.777075024144008</c:v>
                </c:pt>
                <c:pt idx="47">
                  <c:v>18.788724772022778</c:v>
                </c:pt>
                <c:pt idx="48">
                  <c:v>18.800193943009905</c:v>
                </c:pt>
                <c:pt idx="49">
                  <c:v>18.81148506499844</c:v>
                </c:pt>
                <c:pt idx="50">
                  <c:v>18.822600641966801</c:v>
                </c:pt>
                <c:pt idx="51">
                  <c:v>18.833543153607931</c:v>
                </c:pt>
                <c:pt idx="52">
                  <c:v>18.844315055003467</c:v>
                </c:pt>
                <c:pt idx="53">
                  <c:v>18.854918776339712</c:v>
                </c:pt>
                <c:pt idx="54">
                  <c:v>18.865356722662373</c:v>
                </c:pt>
                <c:pt idx="55">
                  <c:v>18.875631273667377</c:v>
                </c:pt>
                <c:pt idx="56">
                  <c:v>18.885744783525173</c:v>
                </c:pt>
                <c:pt idx="57">
                  <c:v>18.895699580736203</c:v>
                </c:pt>
                <c:pt idx="58">
                  <c:v>18.905497968015389</c:v>
                </c:pt>
                <c:pt idx="59">
                  <c:v>18.915142222203581</c:v>
                </c:pt>
                <c:pt idx="60">
                  <c:v>18.924634594204129</c:v>
                </c:pt>
                <c:pt idx="61">
                  <c:v>18.933977308942847</c:v>
                </c:pt>
                <c:pt idx="62">
                  <c:v>18.943172565349759</c:v>
                </c:pt>
                <c:pt idx="63">
                  <c:v>18.952222536361091</c:v>
                </c:pt>
                <c:pt idx="64">
                  <c:v>18.961129368940163</c:v>
                </c:pt>
                <c:pt idx="65">
                  <c:v>18.969895184115835</c:v>
                </c:pt>
                <c:pt idx="66">
                  <c:v>18.978522077037304</c:v>
                </c:pt>
                <c:pt idx="67">
                  <c:v>18.987012117044127</c:v>
                </c:pt>
                <c:pt idx="68">
                  <c:v>18.995367347750364</c:v>
                </c:pt>
                <c:pt idx="69">
                  <c:v>19.00358978714188</c:v>
                </c:pt>
                <c:pt idx="70">
                  <c:v>19.011681427685872</c:v>
                </c:pt>
                <c:pt idx="71">
                  <c:v>19.019644236451725</c:v>
                </c:pt>
                <c:pt idx="72">
                  <c:v>19.027480155242376</c:v>
                </c:pt>
                <c:pt idx="73">
                  <c:v>19.035191100735442</c:v>
                </c:pt>
                <c:pt idx="74">
                  <c:v>19.04277896463336</c:v>
                </c:pt>
                <c:pt idx="75">
                  <c:v>19.050245613821883</c:v>
                </c:pt>
                <c:pt idx="76">
                  <c:v>19.057592890536259</c:v>
                </c:pt>
                <c:pt idx="77">
                  <c:v>19.064822612534538</c:v>
                </c:pt>
                <c:pt idx="78">
                  <c:v>19.071936573277412</c:v>
                </c:pt>
                <c:pt idx="79">
                  <c:v>19.078936542114054</c:v>
                </c:pt>
                <c:pt idx="80">
                  <c:v>19.085824264473473</c:v>
                </c:pt>
                <c:pt idx="81">
                  <c:v>19.092601462060909</c:v>
                </c:pt>
                <c:pt idx="82">
                  <c:v>19.09926983305882</c:v>
                </c:pt>
                <c:pt idx="83">
                  <c:v>19.105831052332043</c:v>
                </c:pt>
                <c:pt idx="84">
                  <c:v>19.112286771636736</c:v>
                </c:pt>
                <c:pt idx="85">
                  <c:v>19.118638619832748</c:v>
                </c:pt>
                <c:pt idx="86">
                  <c:v>19.124888203099029</c:v>
                </c:pt>
                <c:pt idx="87">
                  <c:v>19.131037105151798</c:v>
                </c:pt>
                <c:pt idx="88">
                  <c:v>19.137086887465117</c:v>
                </c:pt>
                <c:pt idx="89">
                  <c:v>19.143039089493612</c:v>
                </c:pt>
                <c:pt idx="90">
                  <c:v>19.148895228897036</c:v>
                </c:pt>
                <c:pt idx="91">
                  <c:v>19.154656801766443</c:v>
                </c:pt>
                <c:pt idx="92">
                  <c:v>19.160325282851709</c:v>
                </c:pt>
                <c:pt idx="93">
                  <c:v>19.165902125790176</c:v>
                </c:pt>
                <c:pt idx="94">
                  <c:v>19.1713887633362</c:v>
                </c:pt>
                <c:pt idx="95">
                  <c:v>19.176786607591403</c:v>
                </c:pt>
                <c:pt idx="96">
                  <c:v>19.182097050235431</c:v>
                </c:pt>
                <c:pt idx="97">
                  <c:v>19.187321462757044</c:v>
                </c:pt>
                <c:pt idx="98">
                  <c:v>19.192461196685368</c:v>
                </c:pt>
                <c:pt idx="99">
                  <c:v>19.197517583821124</c:v>
                </c:pt>
                <c:pt idx="100">
                  <c:v>19.202491936467727</c:v>
                </c:pt>
                <c:pt idx="101">
                  <c:v>19.207385547662078</c:v>
                </c:pt>
                <c:pt idx="102">
                  <c:v>19.212199691404923</c:v>
                </c:pt>
                <c:pt idx="103">
                  <c:v>19.216935622890677</c:v>
                </c:pt>
                <c:pt idx="104">
                  <c:v>19.221594578736557</c:v>
                </c:pt>
                <c:pt idx="105">
                  <c:v>19.226177777210943</c:v>
                </c:pt>
                <c:pt idx="106">
                  <c:v>19.230686418460856</c:v>
                </c:pt>
                <c:pt idx="107">
                  <c:v>19.235121684738459</c:v>
                </c:pt>
                <c:pt idx="108">
                  <c:v>19.239484740626477</c:v>
                </c:pt>
                <c:pt idx="109">
                  <c:v>19.243776733262475</c:v>
                </c:pt>
                <c:pt idx="110">
                  <c:v>19.247998792561901</c:v>
                </c:pt>
                <c:pt idx="111">
                  <c:v>19.252152031439799</c:v>
                </c:pt>
                <c:pt idx="112">
                  <c:v>19.256237546031191</c:v>
                </c:pt>
                <c:pt idx="113">
                  <c:v>19.260256415909971</c:v>
                </c:pt>
                <c:pt idx="114">
                  <c:v>19.264209704306346</c:v>
                </c:pt>
                <c:pt idx="115">
                  <c:v>19.268098458322683</c:v>
                </c:pt>
                <c:pt idx="116">
                  <c:v>19.271923709147789</c:v>
                </c:pt>
                <c:pt idx="117">
                  <c:v>19.275686472269516</c:v>
                </c:pt>
                <c:pt idx="118">
                  <c:v>19.279387747685686</c:v>
                </c:pt>
                <c:pt idx="119">
                  <c:v>19.28302852011327</c:v>
                </c:pt>
                <c:pt idx="120">
                  <c:v>19.286609759195816</c:v>
                </c:pt>
                <c:pt idx="121">
                  <c:v>19.29013241970906</c:v>
                </c:pt>
                <c:pt idx="122">
                  <c:v>19.293597441764707</c:v>
                </c:pt>
                <c:pt idx="123">
                  <c:v>19.297005751012353</c:v>
                </c:pt>
                <c:pt idx="124">
                  <c:v>19.30035825883953</c:v>
                </c:pt>
                <c:pt idx="125">
                  <c:v>19.303655862569837</c:v>
                </c:pt>
                <c:pt idx="126">
                  <c:v>19.306899445659138</c:v>
                </c:pt>
                <c:pt idx="127">
                  <c:v>19.310089877889826</c:v>
                </c:pt>
                <c:pt idx="128">
                  <c:v>19.313228015563137</c:v>
                </c:pt>
                <c:pt idx="129">
                  <c:v>19.316314701689461</c:v>
                </c:pt>
                <c:pt idx="130">
                  <c:v>19.319350766176701</c:v>
                </c:pt>
                <c:pt idx="131">
                  <c:v>19.322337026016623</c:v>
                </c:pt>
                <c:pt idx="132">
                  <c:v>19.325274285469213</c:v>
                </c:pt>
                <c:pt idx="133">
                  <c:v>19.328163336245019</c:v>
                </c:pt>
                <c:pt idx="134">
                  <c:v>19.331004957685487</c:v>
                </c:pt>
                <c:pt idx="135">
                  <c:v>19.333799916941281</c:v>
                </c:pt>
                <c:pt idx="136">
                  <c:v>19.336548969148602</c:v>
                </c:pt>
                <c:pt idx="137">
                  <c:v>19.339252857603459</c:v>
                </c:pt>
                <c:pt idx="138">
                  <c:v>19.34191231393396</c:v>
                </c:pt>
                <c:pt idx="139">
                  <c:v>19.344528058270569</c:v>
                </c:pt>
                <c:pt idx="140">
                  <c:v>19.347100799414367</c:v>
                </c:pt>
                <c:pt idx="141">
                  <c:v>19.34963123500329</c:v>
                </c:pt>
                <c:pt idx="142">
                  <c:v>19.35212005167639</c:v>
                </c:pt>
                <c:pt idx="143">
                  <c:v>19.354567925236086</c:v>
                </c:pt>
                <c:pt idx="144">
                  <c:v>19.356975520808444</c:v>
                </c:pt>
                <c:pt idx="145">
                  <c:v>19.359343493001465</c:v>
                </c:pt>
                <c:pt idx="146">
                  <c:v>19.361672486061401</c:v>
                </c:pt>
                <c:pt idx="147">
                  <c:v>19.363963134027141</c:v>
                </c:pt>
                <c:pt idx="148">
                  <c:v>19.366216060882607</c:v>
                </c:pt>
                <c:pt idx="149">
                  <c:v>19.368431880707234</c:v>
                </c:pt>
                <c:pt idx="150">
                  <c:v>19.370611197824537</c:v>
                </c:pt>
                <c:pt idx="151">
                  <c:v>19.372754606948721</c:v>
                </c:pt>
                <c:pt idx="152">
                  <c:v>19.37486269332943</c:v>
                </c:pt>
                <c:pt idx="153">
                  <c:v>19.37693603289458</c:v>
                </c:pt>
                <c:pt idx="154">
                  <c:v>19.378975192391334</c:v>
                </c:pt>
                <c:pt idx="155">
                  <c:v>19.380980729525195</c:v>
                </c:pt>
                <c:pt idx="156">
                  <c:v>19.382953193097268</c:v>
                </c:pt>
                <c:pt idx="157">
                  <c:v>19.384893123139683</c:v>
                </c:pt>
                <c:pt idx="158">
                  <c:v>19.38680105104919</c:v>
                </c:pt>
                <c:pt idx="159">
                  <c:v>19.388677499718963</c:v>
                </c:pt>
                <c:pt idx="160">
                  <c:v>19.390522983668617</c:v>
                </c:pt>
                <c:pt idx="161">
                  <c:v>19.392338009172441</c:v>
                </c:pt>
                <c:pt idx="162">
                  <c:v>19.394123074385881</c:v>
                </c:pt>
                <c:pt idx="163">
                  <c:v>19.395878669470289</c:v>
                </c:pt>
                <c:pt idx="164">
                  <c:v>19.397605276715939</c:v>
                </c:pt>
                <c:pt idx="165">
                  <c:v>19.39930337066334</c:v>
                </c:pt>
                <c:pt idx="166">
                  <c:v>19.400973418222858</c:v>
                </c:pt>
                <c:pt idx="167">
                  <c:v>19.40261587879267</c:v>
                </c:pt>
                <c:pt idx="168">
                  <c:v>19.404231204375048</c:v>
                </c:pt>
                <c:pt idx="169">
                  <c:v>19.405819839691027</c:v>
                </c:pt>
                <c:pt idx="170">
                  <c:v>19.407382222293418</c:v>
                </c:pt>
                <c:pt idx="171">
                  <c:v>19.408918782678249</c:v>
                </c:pt>
                <c:pt idx="172">
                  <c:v>19.410429944394597</c:v>
                </c:pt>
                <c:pt idx="173">
                  <c:v>19.411916124152853</c:v>
                </c:pt>
                <c:pt idx="174">
                  <c:v>19.413377731931444</c:v>
                </c:pt>
                <c:pt idx="175">
                  <c:v>19.414815171082008</c:v>
                </c:pt>
                <c:pt idx="176">
                  <c:v>19.416228838433053</c:v>
                </c:pt>
                <c:pt idx="177">
                  <c:v>19.417619124392122</c:v>
                </c:pt>
                <c:pt idx="178">
                  <c:v>19.418986413046461</c:v>
                </c:pt>
                <c:pt idx="179">
                  <c:v>19.420331082262237</c:v>
                </c:pt>
                <c:pt idx="180">
                  <c:v>19.421653503782288</c:v>
                </c:pt>
                <c:pt idx="181">
                  <c:v>19.422954043322463</c:v>
                </c:pt>
                <c:pt idx="182">
                  <c:v>19.424233060666523</c:v>
                </c:pt>
                <c:pt idx="183">
                  <c:v>19.425490909759674</c:v>
                </c:pt>
                <c:pt idx="184">
                  <c:v>19.426727938800681</c:v>
                </c:pt>
                <c:pt idx="185">
                  <c:v>19.42794449033266</c:v>
                </c:pt>
                <c:pt idx="186">
                  <c:v>19.429140901332495</c:v>
                </c:pt>
                <c:pt idx="187">
                  <c:v>19.430317503298927</c:v>
                </c:pt>
                <c:pt idx="188">
                  <c:v>19.431474622339351</c:v>
                </c:pt>
                <c:pt idx="189">
                  <c:v>19.432612579255292</c:v>
                </c:pt>
                <c:pt idx="190">
                  <c:v>19.433731689626615</c:v>
                </c:pt>
                <c:pt idx="191">
                  <c:v>19.434832263894471</c:v>
                </c:pt>
                <c:pt idx="192">
                  <c:v>19.435914607442989</c:v>
                </c:pt>
                <c:pt idx="193">
                  <c:v>19.436979020679743</c:v>
                </c:pt>
                <c:pt idx="194">
                  <c:v>19.43802579911501</c:v>
                </c:pt>
                <c:pt idx="195">
                  <c:v>19.439055233439809</c:v>
                </c:pt>
                <c:pt idx="196">
                  <c:v>19.440067609602782</c:v>
                </c:pt>
                <c:pt idx="197">
                  <c:v>19.441063208885893</c:v>
                </c:pt>
                <c:pt idx="198">
                  <c:v>19.44204230797898</c:v>
                </c:pt>
                <c:pt idx="199">
                  <c:v>19.44300517905317</c:v>
                </c:pt>
                <c:pt idx="200">
                  <c:v>19.443952089833171</c:v>
                </c:pt>
                <c:pt idx="201">
                  <c:v>19.444883303668473</c:v>
                </c:pt>
                <c:pt idx="202">
                  <c:v>19.445799079603432</c:v>
                </c:pt>
                <c:pt idx="203">
                  <c:v>19.446699672446307</c:v>
                </c:pt>
                <c:pt idx="204">
                  <c:v>19.447585332837217</c:v>
                </c:pt>
                <c:pt idx="205">
                  <c:v>19.448456307315066</c:v>
                </c:pt>
                <c:pt idx="206">
                  <c:v>19.449312838383417</c:v>
                </c:pt>
                <c:pt idx="207">
                  <c:v>19.450155164575378</c:v>
                </c:pt>
                <c:pt idx="208">
                  <c:v>19.450983520517461</c:v>
                </c:pt>
                <c:pt idx="209">
                  <c:v>19.451798136992458</c:v>
                </c:pt>
                <c:pt idx="210">
                  <c:v>19.452599241001352</c:v>
                </c:pt>
                <c:pt idx="211">
                  <c:v>19.453387055824258</c:v>
                </c:pt>
                <c:pt idx="212">
                  <c:v>19.454161801080424</c:v>
                </c:pt>
                <c:pt idx="213">
                  <c:v>19.454923692787283</c:v>
                </c:pt>
                <c:pt idx="214">
                  <c:v>19.455672943418602</c:v>
                </c:pt>
                <c:pt idx="215">
                  <c:v>19.456409761961723</c:v>
                </c:pt>
                <c:pt idx="216">
                  <c:v>19.457134353973895</c:v>
                </c:pt>
                <c:pt idx="217">
                  <c:v>19.457846921637739</c:v>
                </c:pt>
                <c:pt idx="218">
                  <c:v>19.458547663815843</c:v>
                </c:pt>
                <c:pt idx="219">
                  <c:v>19.45923677610449</c:v>
                </c:pt>
                <c:pt idx="220">
                  <c:v>19.459914450886561</c:v>
                </c:pt>
                <c:pt idx="221">
                  <c:v>19.460580877383592</c:v>
                </c:pt>
                <c:pt idx="222">
                  <c:v>19.461236241707013</c:v>
                </c:pt>
                <c:pt idx="223">
                  <c:v>19.461880726908593</c:v>
                </c:pt>
                <c:pt idx="224">
                  <c:v>19.462514513030079</c:v>
                </c:pt>
                <c:pt idx="225">
                  <c:v>19.463137777152049</c:v>
                </c:pt>
                <c:pt idx="226">
                  <c:v>19.463750693442009</c:v>
                </c:pt>
                <c:pt idx="227">
                  <c:v>19.464353433201708</c:v>
                </c:pt>
                <c:pt idx="228">
                  <c:v>19.46494616491373</c:v>
                </c:pt>
                <c:pt idx="229">
                  <c:v>19.465529054287323</c:v>
                </c:pt>
                <c:pt idx="230">
                  <c:v>19.466102264303519</c:v>
                </c:pt>
                <c:pt idx="231">
                  <c:v>19.466665955259529</c:v>
                </c:pt>
                <c:pt idx="232">
                  <c:v>19.467220284812441</c:v>
                </c:pt>
                <c:pt idx="233">
                  <c:v>19.467765408022206</c:v>
                </c:pt>
                <c:pt idx="234">
                  <c:v>19.468301477393972</c:v>
                </c:pt>
                <c:pt idx="235">
                  <c:v>19.468828642919711</c:v>
                </c:pt>
                <c:pt idx="236">
                  <c:v>19.469347052119193</c:v>
                </c:pt>
                <c:pt idx="237">
                  <c:v>19.46985685008033</c:v>
                </c:pt>
                <c:pt idx="238">
                  <c:v>19.470358179498835</c:v>
                </c:pt>
                <c:pt idx="239">
                  <c:v>19.470851180717279</c:v>
                </c:pt>
                <c:pt idx="240">
                  <c:v>19.471335991763517</c:v>
                </c:pt>
                <c:pt idx="241">
                  <c:v>19.471812748388491</c:v>
                </c:pt>
                <c:pt idx="242">
                  <c:v>19.472281584103428</c:v>
                </c:pt>
                <c:pt idx="243">
                  <c:v>19.472742630216459</c:v>
                </c:pt>
                <c:pt idx="244">
                  <c:v>19.473196015868638</c:v>
                </c:pt>
                <c:pt idx="245">
                  <c:v>19.473641868069372</c:v>
                </c:pt>
                <c:pt idx="246">
                  <c:v>19.47408031173131</c:v>
                </c:pt>
                <c:pt idx="247">
                  <c:v>19.474511469704648</c:v>
                </c:pt>
                <c:pt idx="248">
                  <c:v>19.474935462810894</c:v>
                </c:pt>
                <c:pt idx="249">
                  <c:v>19.475352409876088</c:v>
                </c:pt>
                <c:pt idx="250">
                  <c:v>19.475762427763488</c:v>
                </c:pt>
                <c:pt idx="251">
                  <c:v>19.476165631405728</c:v>
                </c:pt>
                <c:pt idx="252">
                  <c:v>19.476562133836456</c:v>
                </c:pt>
                <c:pt idx="253">
                  <c:v>19.476952046221463</c:v>
                </c:pt>
                <c:pt idx="254">
                  <c:v>19.477335477889319</c:v>
                </c:pt>
                <c:pt idx="255">
                  <c:v>19.477712536361505</c:v>
                </c:pt>
                <c:pt idx="256">
                  <c:v>19.478083327382052</c:v>
                </c:pt>
                <c:pt idx="257">
                  <c:v>19.47844795494672</c:v>
                </c:pt>
                <c:pt idx="258">
                  <c:v>19.478806521331691</c:v>
                </c:pt>
                <c:pt idx="259">
                  <c:v>19.4791591271218</c:v>
                </c:pt>
                <c:pt idx="260">
                  <c:v>19.479505871238317</c:v>
                </c:pt>
                <c:pt idx="261">
                  <c:v>19.479846850966268</c:v>
                </c:pt>
                <c:pt idx="262">
                  <c:v>19.480182161981322</c:v>
                </c:pt>
                <c:pt idx="263">
                  <c:v>19.480511898376232</c:v>
                </c:pt>
                <c:pt idx="264">
                  <c:v>19.480836152686869</c:v>
                </c:pt>
                <c:pt idx="265">
                  <c:v>19.481155015917803</c:v>
                </c:pt>
                <c:pt idx="266">
                  <c:v>19.481468577567497</c:v>
                </c:pt>
                <c:pt idx="267">
                  <c:v>19.481776925653072</c:v>
                </c:pt>
                <c:pt idx="268">
                  <c:v>19.482080146734688</c:v>
                </c:pt>
                <c:pt idx="269">
                  <c:v>19.482378325939507</c:v>
                </c:pt>
                <c:pt idx="270">
                  <c:v>19.48267154698528</c:v>
                </c:pt>
                <c:pt idx="271">
                  <c:v>19.48295989220356</c:v>
                </c:pt>
                <c:pt idx="272">
                  <c:v>19.483243442562511</c:v>
                </c:pt>
                <c:pt idx="273">
                  <c:v>19.483522277689367</c:v>
                </c:pt>
                <c:pt idx="274">
                  <c:v>19.483796475892522</c:v>
                </c:pt>
                <c:pt idx="275">
                  <c:v>19.48406611418325</c:v>
                </c:pt>
                <c:pt idx="276">
                  <c:v>19.484331268297087</c:v>
                </c:pt>
                <c:pt idx="277">
                  <c:v>19.484592012714849</c:v>
                </c:pt>
                <c:pt idx="278">
                  <c:v>19.48484842068331</c:v>
                </c:pt>
                <c:pt idx="279">
                  <c:v>19.485100564235555</c:v>
                </c:pt>
                <c:pt idx="280">
                  <c:v>19.48534851421099</c:v>
                </c:pt>
                <c:pt idx="281">
                  <c:v>19.485592340275026</c:v>
                </c:pt>
                <c:pt idx="282">
                  <c:v>19.485832110938443</c:v>
                </c:pt>
                <c:pt idx="283">
                  <c:v>19.486067893576436</c:v>
                </c:pt>
                <c:pt idx="284">
                  <c:v>19.486299754447362</c:v>
                </c:pt>
                <c:pt idx="285">
                  <c:v>19.486527758711155</c:v>
                </c:pt>
                <c:pt idx="286">
                  <c:v>19.486751970447461</c:v>
                </c:pt>
                <c:pt idx="287">
                  <c:v>19.486972452673477</c:v>
                </c:pt>
                <c:pt idx="288">
                  <c:v>19.487189267361487</c:v>
                </c:pt>
                <c:pt idx="289">
                  <c:v>19.487402475456108</c:v>
                </c:pt>
                <c:pt idx="290">
                  <c:v>19.487612136891276</c:v>
                </c:pt>
                <c:pt idx="291">
                  <c:v>19.487818310606922</c:v>
                </c:pt>
                <c:pt idx="292">
                  <c:v>19.488021054565412</c:v>
                </c:pt>
                <c:pt idx="293">
                  <c:v>19.488220425767675</c:v>
                </c:pt>
                <c:pt idx="294">
                  <c:v>19.488416480269109</c:v>
                </c:pt>
                <c:pt idx="295">
                  <c:v>19.488609273195188</c:v>
                </c:pt>
                <c:pt idx="296">
                  <c:v>19.488798858756851</c:v>
                </c:pt>
                <c:pt idx="297">
                  <c:v>19.488985290265603</c:v>
                </c:pt>
                <c:pt idx="298">
                  <c:v>19.489168620148391</c:v>
                </c:pt>
                <c:pt idx="299">
                  <c:v>19.489348899962227</c:v>
                </c:pt>
                <c:pt idx="300">
                  <c:v>19.489526180408575</c:v>
                </c:pt>
                <c:pt idx="301">
                  <c:v>19.4897005113475</c:v>
                </c:pt>
                <c:pt idx="302">
                  <c:v>19.489871941811582</c:v>
                </c:pt>
                <c:pt idx="303">
                  <c:v>19.490040520019608</c:v>
                </c:pt>
                <c:pt idx="304">
                  <c:v>19.490206293390024</c:v>
                </c:pt>
                <c:pt idx="305">
                  <c:v>19.49036930855419</c:v>
                </c:pt>
                <c:pt idx="306">
                  <c:v>19.490529611369396</c:v>
                </c:pt>
                <c:pt idx="307">
                  <c:v>19.490687246931675</c:v>
                </c:pt>
                <c:pt idx="308">
                  <c:v>19.490842259588401</c:v>
                </c:pt>
                <c:pt idx="309">
                  <c:v>19.490994692950679</c:v>
                </c:pt>
                <c:pt idx="310">
                  <c:v>19.491144589905538</c:v>
                </c:pt>
                <c:pt idx="311">
                  <c:v>19.491291992627914</c:v>
                </c:pt>
                <c:pt idx="312">
                  <c:v>19.49143694259244</c:v>
                </c:pt>
                <c:pt idx="313">
                  <c:v>19.491579480585042</c:v>
                </c:pt>
                <c:pt idx="314">
                  <c:v>19.491719646714348</c:v>
                </c:pt>
                <c:pt idx="315">
                  <c:v>19.491857480422901</c:v>
                </c:pt>
                <c:pt idx="316">
                  <c:v>19.491993020498196</c:v>
                </c:pt>
                <c:pt idx="317">
                  <c:v>19.49212630508352</c:v>
                </c:pt>
                <c:pt idx="318">
                  <c:v>19.492257371688641</c:v>
                </c:pt>
                <c:pt idx="319">
                  <c:v>19.492386257200288</c:v>
                </c:pt>
                <c:pt idx="320">
                  <c:v>19.492512997892483</c:v>
                </c:pt>
                <c:pt idx="321">
                  <c:v>19.49263762943669</c:v>
                </c:pt>
                <c:pt idx="322">
                  <c:v>19.492760186911802</c:v>
                </c:pt>
                <c:pt idx="323">
                  <c:v>19.49288070481396</c:v>
                </c:pt>
                <c:pt idx="324">
                  <c:v>19.492999217066217</c:v>
                </c:pt>
                <c:pt idx="325">
                  <c:v>19.493115757028029</c:v>
                </c:pt>
                <c:pt idx="326">
                  <c:v>19.493230357504601</c:v>
                </c:pt>
                <c:pt idx="327">
                  <c:v>19.493343050756081</c:v>
                </c:pt>
                <c:pt idx="328">
                  <c:v>19.493453868506588</c:v>
                </c:pt>
                <c:pt idx="329">
                  <c:v>19.493562841953107</c:v>
                </c:pt>
                <c:pt idx="330">
                  <c:v>19.493670001774223</c:v>
                </c:pt>
                <c:pt idx="331">
                  <c:v>19.493775378138725</c:v>
                </c:pt>
                <c:pt idx="332">
                  <c:v>19.493879000714053</c:v>
                </c:pt>
                <c:pt idx="333">
                  <c:v>19.493980898674614</c:v>
                </c:pt>
                <c:pt idx="334">
                  <c:v>19.49408110070997</c:v>
                </c:pt>
                <c:pt idx="335">
                  <c:v>19.494179635032864</c:v>
                </c:pt>
                <c:pt idx="336">
                  <c:v>19.494276529387143</c:v>
                </c:pt>
                <c:pt idx="337">
                  <c:v>19.49437181105553</c:v>
                </c:pt>
                <c:pt idx="338">
                  <c:v>19.494465506867275</c:v>
                </c:pt>
                <c:pt idx="339">
                  <c:v>19.494557643205685</c:v>
                </c:pt>
                <c:pt idx="340">
                  <c:v>19.494648246015512</c:v>
                </c:pt>
                <c:pt idx="341">
                  <c:v>19.494737340810239</c:v>
                </c:pt>
                <c:pt idx="342">
                  <c:v>19.494824952679235</c:v>
                </c:pt>
                <c:pt idx="343">
                  <c:v>19.49491110629479</c:v>
                </c:pt>
                <c:pt idx="344">
                  <c:v>19.494995825919041</c:v>
                </c:pt>
                <c:pt idx="345">
                  <c:v>19.495079135410776</c:v>
                </c:pt>
                <c:pt idx="346">
                  <c:v>19.495161058232132</c:v>
                </c:pt>
                <c:pt idx="347">
                  <c:v>19.495241617455175</c:v>
                </c:pt>
                <c:pt idx="348">
                  <c:v>19.495320835768386</c:v>
                </c:pt>
                <c:pt idx="349">
                  <c:v>19.495398735483011</c:v>
                </c:pt>
                <c:pt idx="350">
                  <c:v>19.495475338539336</c:v>
                </c:pt>
                <c:pt idx="351">
                  <c:v>19.495550666512848</c:v>
                </c:pt>
                <c:pt idx="352">
                  <c:v>19.495624740620283</c:v>
                </c:pt>
                <c:pt idx="353">
                  <c:v>19.495697581725587</c:v>
                </c:pt>
                <c:pt idx="354">
                  <c:v>19.49576921034577</c:v>
                </c:pt>
                <c:pt idx="355">
                  <c:v>19.49583964665668</c:v>
                </c:pt>
                <c:pt idx="356">
                  <c:v>19.495908910498656</c:v>
                </c:pt>
                <c:pt idx="357">
                  <c:v>19.4959770213821</c:v>
                </c:pt>
                <c:pt idx="358">
                  <c:v>19.496043998492961</c:v>
                </c:pt>
                <c:pt idx="359">
                  <c:v>19.496109860698123</c:v>
                </c:pt>
                <c:pt idx="360">
                  <c:v>19.496174626550708</c:v>
                </c:pt>
                <c:pt idx="361">
                  <c:v>19.49623831429528</c:v>
                </c:pt>
                <c:pt idx="362">
                  <c:v>19.49630094187297</c:v>
                </c:pt>
                <c:pt idx="363">
                  <c:v>19.496362526926529</c:v>
                </c:pt>
                <c:pt idx="364">
                  <c:v>19.496423086805269</c:v>
                </c:pt>
                <c:pt idx="365">
                  <c:v>19.496482638569951</c:v>
                </c:pt>
                <c:pt idx="366">
                  <c:v>19.496541198997569</c:v>
                </c:pt>
                <c:pt idx="367">
                  <c:v>19.49659878458607</c:v>
                </c:pt>
                <c:pt idx="368">
                  <c:v>19.496655411558987</c:v>
                </c:pt>
                <c:pt idx="369">
                  <c:v>19.496711095870001</c:v>
                </c:pt>
                <c:pt idx="370">
                  <c:v>19.496765853207425</c:v>
                </c:pt>
                <c:pt idx="371">
                  <c:v>19.49681969899861</c:v>
                </c:pt>
                <c:pt idx="372">
                  <c:v>19.496872648414286</c:v>
                </c:pt>
                <c:pt idx="373">
                  <c:v>19.496924716372824</c:v>
                </c:pt>
                <c:pt idx="374">
                  <c:v>19.496975917544429</c:v>
                </c:pt>
                <c:pt idx="375">
                  <c:v>19.497026266355263</c:v>
                </c:pt>
                <c:pt idx="376">
                  <c:v>19.497075776991508</c:v>
                </c:pt>
                <c:pt idx="377">
                  <c:v>19.497124463403345</c:v>
                </c:pt>
                <c:pt idx="378">
                  <c:v>19.497172339308882</c:v>
                </c:pt>
                <c:pt idx="379">
                  <c:v>19.497219418198011</c:v>
                </c:pt>
                <c:pt idx="380">
                  <c:v>19.497265713336201</c:v>
                </c:pt>
                <c:pt idx="381">
                  <c:v>19.497311237768226</c:v>
                </c:pt>
                <c:pt idx="382">
                  <c:v>19.497356004321833</c:v>
                </c:pt>
                <c:pt idx="383">
                  <c:v>19.497400025611359</c:v>
                </c:pt>
                <c:pt idx="384">
                  <c:v>19.497443314041263</c:v>
                </c:pt>
                <c:pt idx="385">
                  <c:v>19.497485881809624</c:v>
                </c:pt>
                <c:pt idx="386">
                  <c:v>19.497527740911579</c:v>
                </c:pt>
                <c:pt idx="387">
                  <c:v>19.497568903142682</c:v>
                </c:pt>
                <c:pt idx="388">
                  <c:v>19.497609380102229</c:v>
                </c:pt>
                <c:pt idx="389">
                  <c:v>19.497649183196522</c:v>
                </c:pt>
                <c:pt idx="390">
                  <c:v>19.49768832364208</c:v>
                </c:pt>
                <c:pt idx="391">
                  <c:v>19.497726812468787</c:v>
                </c:pt>
                <c:pt idx="392">
                  <c:v>19.497764660523</c:v>
                </c:pt>
                <c:pt idx="393">
                  <c:v>19.4978018784706</c:v>
                </c:pt>
                <c:pt idx="394">
                  <c:v>19.497838476799991</c:v>
                </c:pt>
                <c:pt idx="395">
                  <c:v>19.49787446582506</c:v>
                </c:pt>
                <c:pt idx="396">
                  <c:v>19.497909855688061</c:v>
                </c:pt>
                <c:pt idx="397">
                  <c:v>19.497944656362488</c:v>
                </c:pt>
                <c:pt idx="398">
                  <c:v>19.497978877655868</c:v>
                </c:pt>
                <c:pt idx="399">
                  <c:v>19.498012529212527</c:v>
                </c:pt>
                <c:pt idx="400">
                  <c:v>19.498045620516308</c:v>
                </c:pt>
                <c:pt idx="401">
                  <c:v>19.498078160893225</c:v>
                </c:pt>
                <c:pt idx="402">
                  <c:v>19.498110159514109</c:v>
                </c:pt>
                <c:pt idx="403">
                  <c:v>19.498141625397167</c:v>
                </c:pt>
                <c:pt idx="404">
                  <c:v>19.498172567410538</c:v>
                </c:pt>
                <c:pt idx="405">
                  <c:v>19.498202994274781</c:v>
                </c:pt>
                <c:pt idx="406">
                  <c:v>19.498232914565328</c:v>
                </c:pt>
                <c:pt idx="407">
                  <c:v>19.498262336714898</c:v>
                </c:pt>
                <c:pt idx="408">
                  <c:v>19.49829126901588</c:v>
                </c:pt>
                <c:pt idx="409">
                  <c:v>19.49831971962265</c:v>
                </c:pt>
                <c:pt idx="410">
                  <c:v>19.498347696553886</c:v>
                </c:pt>
                <c:pt idx="411">
                  <c:v>19.49837520769481</c:v>
                </c:pt>
                <c:pt idx="412">
                  <c:v>19.498402260799413</c:v>
                </c:pt>
                <c:pt idx="413">
                  <c:v>19.498428863492641</c:v>
                </c:pt>
                <c:pt idx="414">
                  <c:v>19.498455023272538</c:v>
                </c:pt>
                <c:pt idx="415">
                  <c:v>19.498480747512357</c:v>
                </c:pt>
                <c:pt idx="416">
                  <c:v>19.49850604346264</c:v>
                </c:pt>
                <c:pt idx="417">
                  <c:v>19.498530918253252</c:v>
                </c:pt>
                <c:pt idx="418">
                  <c:v>19.498555378895393</c:v>
                </c:pt>
                <c:pt idx="419">
                  <c:v>19.498579432283574</c:v>
                </c:pt>
                <c:pt idx="420">
                  <c:v>19.498603085197555</c:v>
                </c:pt>
                <c:pt idx="421">
                  <c:v>19.498626344304256</c:v>
                </c:pt>
                <c:pt idx="422">
                  <c:v>19.498649216159627</c:v>
                </c:pt>
                <c:pt idx="423">
                  <c:v>19.498671707210512</c:v>
                </c:pt>
                <c:pt idx="424">
                  <c:v>19.49869382379644</c:v>
                </c:pt>
                <c:pt idx="425">
                  <c:v>19.498715572151433</c:v>
                </c:pt>
                <c:pt idx="426">
                  <c:v>19.498736958405747</c:v>
                </c:pt>
                <c:pt idx="427">
                  <c:v>19.498757988587602</c:v>
                </c:pt>
                <c:pt idx="428">
                  <c:v>19.498778668624883</c:v>
                </c:pt>
                <c:pt idx="429">
                  <c:v>19.498799004346804</c:v>
                </c:pt>
                <c:pt idx="430">
                  <c:v>19.498819001485554</c:v>
                </c:pt>
                <c:pt idx="431">
                  <c:v>19.498838665677908</c:v>
                </c:pt>
                <c:pt idx="432">
                  <c:v>19.498858002466822</c:v>
                </c:pt>
                <c:pt idx="433">
                  <c:v>19.498877017302984</c:v>
                </c:pt>
                <c:pt idx="434">
                  <c:v>19.498895715546354</c:v>
                </c:pt>
                <c:pt idx="435">
                  <c:v>19.498914102467676</c:v>
                </c:pt>
                <c:pt idx="436">
                  <c:v>19.498932183249959</c:v>
                </c:pt>
                <c:pt idx="437">
                  <c:v>19.498949962989933</c:v>
                </c:pt>
                <c:pt idx="438">
                  <c:v>19.498967446699499</c:v>
                </c:pt>
                <c:pt idx="439">
                  <c:v>19.498984639307121</c:v>
                </c:pt>
                <c:pt idx="440">
                  <c:v>19.499001545659233</c:v>
                </c:pt>
                <c:pt idx="441">
                  <c:v>19.499018170521591</c:v>
                </c:pt>
                <c:pt idx="442">
                  <c:v>19.499034518580622</c:v>
                </c:pt>
                <c:pt idx="443">
                  <c:v>19.499050594444739</c:v>
                </c:pt>
                <c:pt idx="444">
                  <c:v>19.499066402645649</c:v>
                </c:pt>
                <c:pt idx="445">
                  <c:v>19.499081947639613</c:v>
                </c:pt>
                <c:pt idx="446">
                  <c:v>19.499097233808723</c:v>
                </c:pt>
                <c:pt idx="447">
                  <c:v>19.499112265462117</c:v>
                </c:pt>
                <c:pt idx="448">
                  <c:v>19.499127046837202</c:v>
                </c:pt>
                <c:pt idx="449">
                  <c:v>19.499141582100847</c:v>
                </c:pt>
                <c:pt idx="450">
                  <c:v>19.49915587535056</c:v>
                </c:pt>
                <c:pt idx="451">
                  <c:v>19.499169930615633</c:v>
                </c:pt>
                <c:pt idx="452">
                  <c:v>19.499183751858286</c:v>
                </c:pt>
                <c:pt idx="453">
                  <c:v>19.499197342974782</c:v>
                </c:pt>
                <c:pt idx="454">
                  <c:v>19.499210707796518</c:v>
                </c:pt>
                <c:pt idx="455">
                  <c:v>19.499223850091116</c:v>
                </c:pt>
                <c:pt idx="456">
                  <c:v>19.499236773563471</c:v>
                </c:pt>
                <c:pt idx="457">
                  <c:v>19.499249481856808</c:v>
                </c:pt>
                <c:pt idx="458">
                  <c:v>19.499261978553701</c:v>
                </c:pt>
                <c:pt idx="459">
                  <c:v>19.499274267177078</c:v>
                </c:pt>
                <c:pt idx="460">
                  <c:v>19.49928635119123</c:v>
                </c:pt>
                <c:pt idx="461">
                  <c:v>19.499298234002765</c:v>
                </c:pt>
                <c:pt idx="462">
                  <c:v>19.49930991896159</c:v>
                </c:pt>
                <c:pt idx="463">
                  <c:v>19.499321409361833</c:v>
                </c:pt>
                <c:pt idx="464">
                  <c:v>19.499332708442793</c:v>
                </c:pt>
                <c:pt idx="465">
                  <c:v>19.499343819389836</c:v>
                </c:pt>
                <c:pt idx="466">
                  <c:v>19.499354745335303</c:v>
                </c:pt>
                <c:pt idx="467">
                  <c:v>19.499365489359384</c:v>
                </c:pt>
                <c:pt idx="468">
                  <c:v>19.499376054490991</c:v>
                </c:pt>
                <c:pt idx="469">
                  <c:v>19.499386443708616</c:v>
                </c:pt>
                <c:pt idx="470">
                  <c:v>19.499396659941159</c:v>
                </c:pt>
                <c:pt idx="471">
                  <c:v>19.499406706068761</c:v>
                </c:pt>
                <c:pt idx="472">
                  <c:v>19.499416584923615</c:v>
                </c:pt>
                <c:pt idx="473">
                  <c:v>19.499426299290764</c:v>
                </c:pt>
                <c:pt idx="474">
                  <c:v>19.499435851908885</c:v>
                </c:pt>
                <c:pt idx="475">
                  <c:v>19.499445245471062</c:v>
                </c:pt>
                <c:pt idx="476">
                  <c:v>19.499454482625538</c:v>
                </c:pt>
                <c:pt idx="477">
                  <c:v>19.499463565976473</c:v>
                </c:pt>
                <c:pt idx="478">
                  <c:v>19.499472498084671</c:v>
                </c:pt>
                <c:pt idx="479">
                  <c:v>19.499481281468299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03-4086-A981-33D443EBD31A}"/>
            </c:ext>
          </c:extLst>
        </c:ser>
        <c:ser>
          <c:idx val="2"/>
          <c:order val="2"/>
          <c:tx>
            <c:strRef>
              <c:f>Result!$K$6</c:f>
              <c:strCache>
                <c:ptCount val="1"/>
                <c:pt idx="0">
                  <c:v>Front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Result!$K$7:$K$486</c:f>
              <c:numCache>
                <c:formatCode>0.00</c:formatCode>
                <c:ptCount val="480"/>
                <c:pt idx="0">
                  <c:v>18</c:v>
                </c:pt>
                <c:pt idx="1">
                  <c:v>18.100801537212625</c:v>
                </c:pt>
                <c:pt idx="2">
                  <c:v>18.198200879972575</c:v>
                </c:pt>
                <c:pt idx="3">
                  <c:v>18.292087314986698</c:v>
                </c:pt>
                <c:pt idx="4">
                  <c:v>18.382474033391905</c:v>
                </c:pt>
                <c:pt idx="5">
                  <c:v>18.46941195022649</c:v>
                </c:pt>
                <c:pt idx="6">
                  <c:v>18.552971630876215</c:v>
                </c:pt>
                <c:pt idx="7">
                  <c:v>18.633235317451344</c:v>
                </c:pt>
                <c:pt idx="8">
                  <c:v>18.71029251130205</c:v>
                </c:pt>
                <c:pt idx="9">
                  <c:v>18.784237207580663</c:v>
                </c:pt>
                <c:pt idx="10">
                  <c:v>18.855166028818893</c:v>
                </c:pt>
                <c:pt idx="11">
                  <c:v>18.923176901579581</c:v>
                </c:pt>
                <c:pt idx="12">
                  <c:v>18.988368086447096</c:v>
                </c:pt>
                <c:pt idx="13">
                  <c:v>19.050837450945899</c:v>
                </c:pt>
                <c:pt idx="14">
                  <c:v>19.110681916668732</c:v>
                </c:pt>
                <c:pt idx="15">
                  <c:v>19.16799703550187</c:v>
                </c:pt>
                <c:pt idx="16">
                  <c:v>19.222876664021236</c:v>
                </c:pt>
                <c:pt idx="17">
                  <c:v>19.275412714086258</c:v>
                </c:pt>
                <c:pt idx="18">
                  <c:v>19.325694963545953</c:v>
                </c:pt>
                <c:pt idx="19">
                  <c:v>19.373810914981</c:v>
                </c:pt>
                <c:pt idx="20">
                  <c:v>19.419845693220037</c:v>
                </c:pt>
                <c:pt idx="21">
                  <c:v>19.463881974396379</c:v>
                </c:pt>
                <c:pt idx="22">
                  <c:v>19.505999940807289</c:v>
                </c:pt>
                <c:pt idx="23">
                  <c:v>19.54627725696372</c:v>
                </c:pt>
                <c:pt idx="24">
                  <c:v>19.584789063081598</c:v>
                </c:pt>
                <c:pt idx="25">
                  <c:v>19.621607982937743</c:v>
                </c:pt>
                <c:pt idx="26">
                  <c:v>19.656804143544701</c:v>
                </c:pt>
                <c:pt idx="27">
                  <c:v>19.690445204523709</c:v>
                </c:pt>
                <c:pt idx="28">
                  <c:v>19.722596395398948</c:v>
                </c:pt>
                <c:pt idx="29">
                  <c:v>19.753320559317377</c:v>
                </c:pt>
                <c:pt idx="30">
                  <c:v>19.782678201930327</c:v>
                </c:pt>
                <c:pt idx="31">
                  <c:v>19.810727544365864</c:v>
                </c:pt>
                <c:pt idx="32">
                  <c:v>19.837524579382205</c:v>
                </c:pt>
                <c:pt idx="33">
                  <c:v>19.863123129928479</c:v>
                </c:pt>
                <c:pt idx="34">
                  <c:v>19.887574909454187</c:v>
                </c:pt>
                <c:pt idx="35">
                  <c:v>19.910929583406645</c:v>
                </c:pt>
                <c:pt idx="36">
                  <c:v>19.933234831439382</c:v>
                </c:pt>
                <c:pt idx="37">
                  <c:v>19.954536409926146</c:v>
                </c:pt>
                <c:pt idx="38">
                  <c:v>19.974878214436885</c:v>
                </c:pt>
                <c:pt idx="39">
                  <c:v>19.994302341885209</c:v>
                </c:pt>
                <c:pt idx="40">
                  <c:v>20.012849152102728</c:v>
                </c:pt>
                <c:pt idx="41">
                  <c:v>20.030557328635457</c:v>
                </c:pt>
                <c:pt idx="42">
                  <c:v>20.047463938591846</c:v>
                </c:pt>
                <c:pt idx="43">
                  <c:v>20.063604491401843</c:v>
                </c:pt>
                <c:pt idx="44">
                  <c:v>20.079012996372292</c:v>
                </c:pt>
                <c:pt idx="45">
                  <c:v>20.093722018946412</c:v>
                </c:pt>
                <c:pt idx="46">
                  <c:v>20.107762735594601</c:v>
                </c:pt>
                <c:pt idx="47">
                  <c:v>20.121164987280675</c:v>
                </c:pt>
                <c:pt idx="48">
                  <c:v>20.13395733146227</c:v>
                </c:pt>
                <c:pt idx="49">
                  <c:v>20.146167092596801</c:v>
                </c:pt>
                <c:pt idx="50">
                  <c:v>20.157820411135265</c:v>
                </c:pt>
                <c:pt idx="51">
                  <c:v>20.168942290995567</c:v>
                </c:pt>
                <c:pt idx="52">
                  <c:v>20.179556645515117</c:v>
                </c:pt>
                <c:pt idx="53">
                  <c:v>20.189686341889381</c:v>
                </c:pt>
                <c:pt idx="54">
                  <c:v>20.199353244108863</c:v>
                </c:pt>
                <c:pt idx="55">
                  <c:v>20.20857825441205</c:v>
                </c:pt>
                <c:pt idx="56">
                  <c:v>20.217381353276</c:v>
                </c:pt>
                <c:pt idx="57">
                  <c:v>20.225781637969746</c:v>
                </c:pt>
                <c:pt idx="58">
                  <c:v>20.233797359698588</c:v>
                </c:pt>
                <c:pt idx="59">
                  <c:v>20.241445959369681</c:v>
                </c:pt>
                <c:pt idx="60">
                  <c:v>20.248744102011216</c:v>
                </c:pt>
                <c:pt idx="61">
                  <c:v>20.255707709879005</c:v>
                </c:pt>
                <c:pt idx="62">
                  <c:v>20.262351994285318</c:v>
                </c:pt>
                <c:pt idx="63">
                  <c:v>20.268691486185723</c:v>
                </c:pt>
                <c:pt idx="64">
                  <c:v>20.274740065560156</c:v>
                </c:pt>
                <c:pt idx="65">
                  <c:v>20.28051098962478</c:v>
                </c:pt>
                <c:pt idx="66">
                  <c:v>20.286016919911273</c:v>
                </c:pt>
                <c:pt idx="67">
                  <c:v>20.29126994825015</c:v>
                </c:pt>
                <c:pt idx="68">
                  <c:v>20.296281621694451</c:v>
                </c:pt>
                <c:pt idx="69">
                  <c:v>20.301062966419792</c:v>
                </c:pt>
                <c:pt idx="70">
                  <c:v>20.305624510636338</c:v>
                </c:pt>
                <c:pt idx="71">
                  <c:v>20.309976306547689</c:v>
                </c:pt>
                <c:pt idx="72">
                  <c:v>20.314127951391004</c:v>
                </c:pt>
                <c:pt idx="73">
                  <c:v>20.31808860759206</c:v>
                </c:pt>
                <c:pt idx="74">
                  <c:v>20.321867022068144</c:v>
                </c:pt>
                <c:pt idx="75">
                  <c:v>20.325471544710936</c:v>
                </c:pt>
                <c:pt idx="76">
                  <c:v>20.328910146080663</c:v>
                </c:pt>
                <c:pt idx="77">
                  <c:v>20.332190434342024</c:v>
                </c:pt>
                <c:pt idx="78">
                  <c:v>20.335319671471495</c:v>
                </c:pt>
                <c:pt idx="79">
                  <c:v>20.338304788764741</c:v>
                </c:pt>
                <c:pt idx="80">
                  <c:v>20.341152401672026</c:v>
                </c:pt>
                <c:pt idx="81">
                  <c:v>20.34386882398859</c:v>
                </c:pt>
                <c:pt idx="82">
                  <c:v>20.346460081426109</c:v>
                </c:pt>
                <c:pt idx="83">
                  <c:v>20.348931924590492</c:v>
                </c:pt>
                <c:pt idx="84">
                  <c:v>20.3512898413904</c:v>
                </c:pt>
                <c:pt idx="85">
                  <c:v>20.353539068900005</c:v>
                </c:pt>
                <c:pt idx="86">
                  <c:v>20.355684604698716</c:v>
                </c:pt>
                <c:pt idx="87">
                  <c:v>20.357731217709745</c:v>
                </c:pt>
                <c:pt idx="88">
                  <c:v>20.359683458558578</c:v>
                </c:pt>
                <c:pt idx="89">
                  <c:v>20.361545669471678</c:v>
                </c:pt>
                <c:pt idx="90">
                  <c:v>20.363321993734917</c:v>
                </c:pt>
                <c:pt idx="91">
                  <c:v>20.365016384730556</c:v>
                </c:pt>
                <c:pt idx="92">
                  <c:v>20.366632614570783</c:v>
                </c:pt>
                <c:pt idx="93">
                  <c:v>20.368174282345215</c:v>
                </c:pt>
                <c:pt idx="94">
                  <c:v>20.369644821999</c:v>
                </c:pt>
                <c:pt idx="95">
                  <c:v>20.371047509857519</c:v>
                </c:pt>
                <c:pt idx="96">
                  <c:v>20.372385471813082</c:v>
                </c:pt>
                <c:pt idx="97">
                  <c:v>20.373661690188325</c:v>
                </c:pt>
                <c:pt idx="98">
                  <c:v>20.374879010290449</c:v>
                </c:pt>
                <c:pt idx="99">
                  <c:v>20.376040146669904</c:v>
                </c:pt>
                <c:pt idx="100">
                  <c:v>20.377147689096439</c:v>
                </c:pt>
                <c:pt idx="101">
                  <c:v>20.378204108265052</c:v>
                </c:pt>
                <c:pt idx="102">
                  <c:v>20.37921176124372</c:v>
                </c:pt>
                <c:pt idx="103">
                  <c:v>20.380172896674381</c:v>
                </c:pt>
                <c:pt idx="104">
                  <c:v>20.381089659738091</c:v>
                </c:pt>
                <c:pt idx="105">
                  <c:v>20.381964096894858</c:v>
                </c:pt>
                <c:pt idx="106">
                  <c:v>20.382798160408203</c:v>
                </c:pt>
                <c:pt idx="107">
                  <c:v>20.383593712664013</c:v>
                </c:pt>
                <c:pt idx="108">
                  <c:v>20.38435253029294</c:v>
                </c:pt>
                <c:pt idx="109">
                  <c:v>20.385076308105099</c:v>
                </c:pt>
                <c:pt idx="110">
                  <c:v>20.385766662845494</c:v>
                </c:pt>
                <c:pt idx="111">
                  <c:v>20.386425136778257</c:v>
                </c:pt>
                <c:pt idx="112">
                  <c:v>20.387053201107339</c:v>
                </c:pt>
                <c:pt idx="113">
                  <c:v>20.387652259241069</c:v>
                </c:pt>
                <c:pt idx="114">
                  <c:v>20.388223649907601</c:v>
                </c:pt>
                <c:pt idx="115">
                  <c:v>20.388768650127982</c:v>
                </c:pt>
                <c:pt idx="116">
                  <c:v>20.389288478053285</c:v>
                </c:pt>
                <c:pt idx="117">
                  <c:v>20.38978429567193</c:v>
                </c:pt>
                <c:pt idx="118">
                  <c:v>20.39025721139312</c:v>
                </c:pt>
                <c:pt idx="119">
                  <c:v>20.390708282511955</c:v>
                </c:pt>
                <c:pt idx="120">
                  <c:v>20.391138517561643</c:v>
                </c:pt>
                <c:pt idx="121">
                  <c:v>20.391548878557888</c:v>
                </c:pt>
                <c:pt idx="122">
                  <c:v>20.391940283140396</c:v>
                </c:pt>
                <c:pt idx="123">
                  <c:v>20.392313606616149</c:v>
                </c:pt>
                <c:pt idx="124">
                  <c:v>20.392669683908949</c:v>
                </c:pt>
                <c:pt idx="125">
                  <c:v>20.393009311419465</c:v>
                </c:pt>
                <c:pt idx="126">
                  <c:v>20.393333248799902</c:v>
                </c:pt>
                <c:pt idx="127">
                  <c:v>20.393642220647152</c:v>
                </c:pt>
                <c:pt idx="128">
                  <c:v>20.393936918118175</c:v>
                </c:pt>
                <c:pt idx="129">
                  <c:v>20.394218000471152</c:v>
                </c:pt>
                <c:pt idx="130">
                  <c:v>20.394486096535775</c:v>
                </c:pt>
                <c:pt idx="131">
                  <c:v>20.394741806115984</c:v>
                </c:pt>
                <c:pt idx="132">
                  <c:v>20.394985701328149</c:v>
                </c:pt>
                <c:pt idx="133">
                  <c:v>20.395218327877743</c:v>
                </c:pt>
                <c:pt idx="134">
                  <c:v>20.395440206277236</c:v>
                </c:pt>
                <c:pt idx="135">
                  <c:v>20.395651833007982</c:v>
                </c:pt>
                <c:pt idx="136">
                  <c:v>20.395853681628605</c:v>
                </c:pt>
                <c:pt idx="137">
                  <c:v>20.396046203832373</c:v>
                </c:pt>
                <c:pt idx="138">
                  <c:v>20.396229830455873</c:v>
                </c:pt>
                <c:pt idx="139">
                  <c:v>20.396404972441253</c:v>
                </c:pt>
                <c:pt idx="140">
                  <c:v>20.396572021754128</c:v>
                </c:pt>
                <c:pt idx="141">
                  <c:v>20.396731352259213</c:v>
                </c:pt>
                <c:pt idx="142">
                  <c:v>20.396883320555602</c:v>
                </c:pt>
                <c:pt idx="143">
                  <c:v>20.397028266773571</c:v>
                </c:pt>
                <c:pt idx="144">
                  <c:v>20.397166515334643</c:v>
                </c:pt>
                <c:pt idx="145">
                  <c:v>20.397298375676634</c:v>
                </c:pt>
                <c:pt idx="146">
                  <c:v>20.397424142945269</c:v>
                </c:pt>
                <c:pt idx="147">
                  <c:v>20.397544098653913</c:v>
                </c:pt>
                <c:pt idx="148">
                  <c:v>20.397658511312887</c:v>
                </c:pt>
                <c:pt idx="149">
                  <c:v>20.397767637029755</c:v>
                </c:pt>
                <c:pt idx="150">
                  <c:v>20.397871720081941</c:v>
                </c:pt>
                <c:pt idx="151">
                  <c:v>20.397970993462916</c:v>
                </c:pt>
                <c:pt idx="152">
                  <c:v>20.398065679403217</c:v>
                </c:pt>
                <c:pt idx="153">
                  <c:v>20.398155989867405</c:v>
                </c:pt>
                <c:pt idx="154">
                  <c:v>20.398242127028102</c:v>
                </c:pt>
                <c:pt idx="155">
                  <c:v>20.398324283718178</c:v>
                </c:pt>
                <c:pt idx="156">
                  <c:v>20.398402643862049</c:v>
                </c:pt>
                <c:pt idx="157">
                  <c:v>20.398477382887073</c:v>
                </c:pt>
                <c:pt idx="158">
                  <c:v>20.398548668115975</c:v>
                </c:pt>
                <c:pt idx="159">
                  <c:v>20.398616659141155</c:v>
                </c:pt>
                <c:pt idx="160">
                  <c:v>20.398681508181713</c:v>
                </c:pt>
                <c:pt idx="161">
                  <c:v>20.398743360424007</c:v>
                </c:pt>
                <c:pt idx="162">
                  <c:v>20.398802354346479</c:v>
                </c:pt>
                <c:pt idx="163">
                  <c:v>20.398858622029493</c:v>
                </c:pt>
                <c:pt idx="164">
                  <c:v>20.398912289450866</c:v>
                </c:pt>
                <c:pt idx="165">
                  <c:v>20.398963476767754</c:v>
                </c:pt>
                <c:pt idx="166">
                  <c:v>20.399012298585539</c:v>
                </c:pt>
                <c:pt idx="167">
                  <c:v>20.399058864214265</c:v>
                </c:pt>
                <c:pt idx="168">
                  <c:v>20.399103277913273</c:v>
                </c:pt>
                <c:pt idx="169">
                  <c:v>20.399145639124523</c:v>
                </c:pt>
                <c:pt idx="170">
                  <c:v>20.399186042695135</c:v>
                </c:pt>
                <c:pt idx="171">
                  <c:v>20.399224579089658</c:v>
                </c:pt>
                <c:pt idx="172">
                  <c:v>20.399261334592552</c:v>
                </c:pt>
                <c:pt idx="173">
                  <c:v>20.399296391501288</c:v>
                </c:pt>
                <c:pt idx="174">
                  <c:v>20.399329828310556</c:v>
                </c:pt>
                <c:pt idx="175">
                  <c:v>20.39936171988796</c:v>
                </c:pt>
                <c:pt idx="176">
                  <c:v>20.399392137641581</c:v>
                </c:pt>
                <c:pt idx="177">
                  <c:v>20.399421149679824</c:v>
                </c:pt>
                <c:pt idx="178">
                  <c:v>20.399448820963872</c:v>
                </c:pt>
                <c:pt idx="179">
                  <c:v>20.399475213453094</c:v>
                </c:pt>
                <c:pt idx="180">
                  <c:v>20.399500386243741</c:v>
                </c:pt>
                <c:pt idx="181">
                  <c:v>20.399524395701235</c:v>
                </c:pt>
                <c:pt idx="182">
                  <c:v>20.399547295586348</c:v>
                </c:pt>
                <c:pt idx="183">
                  <c:v>20.399569137175543</c:v>
                </c:pt>
                <c:pt idx="184">
                  <c:v>20.399589969375775</c:v>
                </c:pt>
                <c:pt idx="185">
                  <c:v>20.399609838833964</c:v>
                </c:pt>
                <c:pt idx="186">
                  <c:v>20.399628790041437</c:v>
                </c:pt>
                <c:pt idx="187">
                  <c:v>20.399646865433517</c:v>
                </c:pt>
                <c:pt idx="188">
                  <c:v>20.399664105484543</c:v>
                </c:pt>
                <c:pt idx="189">
                  <c:v>20.399680548798464</c:v>
                </c:pt>
                <c:pt idx="190">
                  <c:v>20.399696232195275</c:v>
                </c:pt>
                <c:pt idx="191">
                  <c:v>20.399711190793457</c:v>
                </c:pt>
                <c:pt idx="192">
                  <c:v>20.399725458088586</c:v>
                </c:pt>
                <c:pt idx="193">
                  <c:v>20.399739066028346</c:v>
                </c:pt>
                <c:pt idx="194">
                  <c:v>20.399752045084036</c:v>
                </c:pt>
                <c:pt idx="195">
                  <c:v>20.399764424318803</c:v>
                </c:pt>
                <c:pt idx="196">
                  <c:v>20.399776231452716</c:v>
                </c:pt>
                <c:pt idx="197">
                  <c:v>20.399787492924819</c:v>
                </c:pt>
                <c:pt idx="198">
                  <c:v>20.399798233952342</c:v>
                </c:pt>
                <c:pt idx="199">
                  <c:v>20.399808478587147</c:v>
                </c:pt>
                <c:pt idx="200">
                  <c:v>20.399818249769584</c:v>
                </c:pt>
                <c:pt idx="201">
                  <c:v>20.39982756937987</c:v>
                </c:pt>
                <c:pt idx="202">
                  <c:v>20.399836458287055</c:v>
                </c:pt>
                <c:pt idx="203">
                  <c:v>20.399844936395766</c:v>
                </c:pt>
                <c:pt idx="204">
                  <c:v>20.39985302269077</c:v>
                </c:pt>
                <c:pt idx="205">
                  <c:v>20.399860735279482</c:v>
                </c:pt>
                <c:pt idx="206">
                  <c:v>20.399868091432506</c:v>
                </c:pt>
                <c:pt idx="207">
                  <c:v>20.399875107622311</c:v>
                </c:pt>
                <c:pt idx="208">
                  <c:v>20.399881799560113</c:v>
                </c:pt>
                <c:pt idx="209">
                  <c:v>20.399888182231056</c:v>
                </c:pt>
                <c:pt idx="210">
                  <c:v>20.39989426992776</c:v>
                </c:pt>
                <c:pt idx="211">
                  <c:v>20.399900076282325</c:v>
                </c:pt>
                <c:pt idx="212">
                  <c:v>20.399905614296863</c:v>
                </c:pt>
                <c:pt idx="213">
                  <c:v>20.399910896372599</c:v>
                </c:pt>
                <c:pt idx="214">
                  <c:v>20.399915934337656</c:v>
                </c:pt>
                <c:pt idx="215">
                  <c:v>20.399920739473526</c:v>
                </c:pt>
                <c:pt idx="216">
                  <c:v>20.399925322540334</c:v>
                </c:pt>
                <c:pt idx="217">
                  <c:v>20.399929693800939</c:v>
                </c:pt>
                <c:pt idx="218">
                  <c:v>20.399933863043906</c:v>
                </c:pt>
                <c:pt idx="219">
                  <c:v>20.399937839605432</c:v>
                </c:pt>
                <c:pt idx="220">
                  <c:v>20.399941632390242</c:v>
                </c:pt>
                <c:pt idx="221">
                  <c:v>20.399945249891541</c:v>
                </c:pt>
                <c:pt idx="222">
                  <c:v>20.399948700210025</c:v>
                </c:pt>
                <c:pt idx="223">
                  <c:v>20.399951991072012</c:v>
                </c:pt>
                <c:pt idx="224">
                  <c:v>20.399955129846763</c:v>
                </c:pt>
                <c:pt idx="225">
                  <c:v>20.399958123562968</c:v>
                </c:pt>
                <c:pt idx="226">
                  <c:v>20.39996097892449</c:v>
                </c:pt>
                <c:pt idx="227">
                  <c:v>20.399963702325373</c:v>
                </c:pt>
                <c:pt idx="228">
                  <c:v>20.399966299864165</c:v>
                </c:pt>
                <c:pt idx="229">
                  <c:v>20.399968777357568</c:v>
                </c:pt>
                <c:pt idx="230">
                  <c:v>20.399971140353475</c:v>
                </c:pt>
                <c:pt idx="231">
                  <c:v>20.39997339414338</c:v>
                </c:pt>
                <c:pt idx="232">
                  <c:v>20.399975543774236</c:v>
                </c:pt>
                <c:pt idx="233">
                  <c:v>20.399977594059742</c:v>
                </c:pt>
                <c:pt idx="234">
                  <c:v>20.399979549591144</c:v>
                </c:pt>
                <c:pt idx="235">
                  <c:v>20.399981414747504</c:v>
                </c:pt>
                <c:pt idx="236">
                  <c:v>20.399983193705499</c:v>
                </c:pt>
                <c:pt idx="237">
                  <c:v>20.399984890448788</c:v>
                </c:pt>
                <c:pt idx="238">
                  <c:v>20.399986508776927</c:v>
                </c:pt>
                <c:pt idx="239">
                  <c:v>20.399988052313866</c:v>
                </c:pt>
                <c:pt idx="240">
                  <c:v>20.399989524516087</c:v>
                </c:pt>
                <c:pt idx="241">
                  <c:v>20.399990928680328</c:v>
                </c:pt>
                <c:pt idx="242">
                  <c:v>20.39999226795096</c:v>
                </c:pt>
                <c:pt idx="243">
                  <c:v>20.39999354532705</c:v>
                </c:pt>
                <c:pt idx="244">
                  <c:v>20.399994763669053</c:v>
                </c:pt>
                <c:pt idx="245">
                  <c:v>20.399995925705234</c:v>
                </c:pt>
                <c:pt idx="246">
                  <c:v>20.399997034037771</c:v>
                </c:pt>
                <c:pt idx="247">
                  <c:v>20.399998091148582</c:v>
                </c:pt>
                <c:pt idx="248">
                  <c:v>20.399999099404884</c:v>
                </c:pt>
                <c:pt idx="249">
                  <c:v>20.400000061064489</c:v>
                </c:pt>
                <c:pt idx="250">
                  <c:v>20.400000978280868</c:v>
                </c:pt>
                <c:pt idx="251">
                  <c:v>20.40000185310797</c:v>
                </c:pt>
                <c:pt idx="252">
                  <c:v>20.400002687504813</c:v>
                </c:pt>
                <c:pt idx="253">
                  <c:v>20.400003483339891</c:v>
                </c:pt>
                <c:pt idx="254">
                  <c:v>20.40000424239534</c:v>
                </c:pt>
                <c:pt idx="255">
                  <c:v>20.400004966370936</c:v>
                </c:pt>
                <c:pt idx="256">
                  <c:v>20.400005656887892</c:v>
                </c:pt>
                <c:pt idx="257">
                  <c:v>20.400006315492504</c:v>
                </c:pt>
                <c:pt idx="258">
                  <c:v>20.400006943659609</c:v>
                </c:pt>
                <c:pt idx="259">
                  <c:v>20.400007542795876</c:v>
                </c:pt>
                <c:pt idx="260">
                  <c:v>20.400008114242972</c:v>
                </c:pt>
                <c:pt idx="261">
                  <c:v>20.400008659280555</c:v>
                </c:pt>
                <c:pt idx="262">
                  <c:v>20.400009179129139</c:v>
                </c:pt>
                <c:pt idx="263">
                  <c:v>20.400009674952841</c:v>
                </c:pt>
                <c:pt idx="264">
                  <c:v>20.400010147861973</c:v>
                </c:pt>
                <c:pt idx="265">
                  <c:v>20.400010598915536</c:v>
                </c:pt>
                <c:pt idx="266">
                  <c:v>20.400011029123586</c:v>
                </c:pt>
                <c:pt idx="267">
                  <c:v>20.400011439449504</c:v>
                </c:pt>
                <c:pt idx="268">
                  <c:v>20.400011830812144</c:v>
                </c:pt>
                <c:pt idx="269">
                  <c:v>20.400012204087894</c:v>
                </c:pt>
                <c:pt idx="270">
                  <c:v>20.400012560112646</c:v>
                </c:pt>
                <c:pt idx="271">
                  <c:v>20.400012899683656</c:v>
                </c:pt>
                <c:pt idx="272">
                  <c:v>20.400013223561338</c:v>
                </c:pt>
                <c:pt idx="273">
                  <c:v>20.400013532470958</c:v>
                </c:pt>
                <c:pt idx="274">
                  <c:v>20.400013827104267</c:v>
                </c:pt>
                <c:pt idx="275">
                  <c:v>20.400014108121052</c:v>
                </c:pt>
                <c:pt idx="276">
                  <c:v>20.400014376150597</c:v>
                </c:pt>
                <c:pt idx="277">
                  <c:v>20.400014631793113</c:v>
                </c:pt>
                <c:pt idx="278">
                  <c:v>20.400014875621068</c:v>
                </c:pt>
                <c:pt idx="279">
                  <c:v>20.400015108180472</c:v>
                </c:pt>
                <c:pt idx="280">
                  <c:v>20.400015329992105</c:v>
                </c:pt>
                <c:pt idx="281">
                  <c:v>20.400015541552673</c:v>
                </c:pt>
                <c:pt idx="282">
                  <c:v>20.400015743335935</c:v>
                </c:pt>
                <c:pt idx="283">
                  <c:v>20.40001593579375</c:v>
                </c:pt>
                <c:pt idx="284">
                  <c:v>20.400016119357094</c:v>
                </c:pt>
                <c:pt idx="285">
                  <c:v>20.400016294437027</c:v>
                </c:pt>
                <c:pt idx="286">
                  <c:v>20.400016461425611</c:v>
                </c:pt>
                <c:pt idx="287">
                  <c:v>20.400016620696789</c:v>
                </c:pt>
                <c:pt idx="288">
                  <c:v>20.40001677260722</c:v>
                </c:pt>
                <c:pt idx="289">
                  <c:v>20.400016917497084</c:v>
                </c:pt>
                <c:pt idx="290">
                  <c:v>20.400017055690839</c:v>
                </c:pt>
                <c:pt idx="291">
                  <c:v>20.400017187497944</c:v>
                </c:pt>
                <c:pt idx="292">
                  <c:v>20.40001731321356</c:v>
                </c:pt>
                <c:pt idx="293">
                  <c:v>20.40001743311921</c:v>
                </c:pt>
                <c:pt idx="294">
                  <c:v>20.400017547483397</c:v>
                </c:pt>
                <c:pt idx="295">
                  <c:v>20.400017656562223</c:v>
                </c:pt>
                <c:pt idx="296">
                  <c:v>20.400017760599955</c:v>
                </c:pt>
                <c:pt idx="297">
                  <c:v>20.400017859829564</c:v>
                </c:pt>
                <c:pt idx="298">
                  <c:v>20.400017954473256</c:v>
                </c:pt>
                <c:pt idx="299">
                  <c:v>20.400018044742975</c:v>
                </c:pt>
                <c:pt idx="300">
                  <c:v>20.400018130840863</c:v>
                </c:pt>
                <c:pt idx="301">
                  <c:v>20.400018212959722</c:v>
                </c:pt>
                <c:pt idx="302">
                  <c:v>20.400018291283445</c:v>
                </c:pt>
                <c:pt idx="303">
                  <c:v>20.400018365987421</c:v>
                </c:pt>
                <c:pt idx="304">
                  <c:v>20.400018437238941</c:v>
                </c:pt>
                <c:pt idx="305">
                  <c:v>20.400018505197558</c:v>
                </c:pt>
                <c:pt idx="306">
                  <c:v>20.400018570015455</c:v>
                </c:pt>
                <c:pt idx="307">
                  <c:v>20.400018631837781</c:v>
                </c:pt>
                <c:pt idx="308">
                  <c:v>20.40001869080298</c:v>
                </c:pt>
                <c:pt idx="309">
                  <c:v>20.400018747043092</c:v>
                </c:pt>
                <c:pt idx="310">
                  <c:v>20.400018800684055</c:v>
                </c:pt>
                <c:pt idx="311">
                  <c:v>20.400018851845992</c:v>
                </c:pt>
                <c:pt idx="312">
                  <c:v>20.40001890064347</c:v>
                </c:pt>
                <c:pt idx="313">
                  <c:v>20.400018947185764</c:v>
                </c:pt>
                <c:pt idx="314">
                  <c:v>20.400018991577099</c:v>
                </c:pt>
                <c:pt idx="315">
                  <c:v>20.40001903391688</c:v>
                </c:pt>
                <c:pt idx="316">
                  <c:v>20.400019074299919</c:v>
                </c:pt>
                <c:pt idx="317">
                  <c:v>20.400019112816651</c:v>
                </c:pt>
                <c:pt idx="318">
                  <c:v>20.400019149553323</c:v>
                </c:pt>
                <c:pt idx="319">
                  <c:v>20.400019184592203</c:v>
                </c:pt>
                <c:pt idx="320">
                  <c:v>20.400019218011757</c:v>
                </c:pt>
                <c:pt idx="321">
                  <c:v>20.400019249886817</c:v>
                </c:pt>
                <c:pt idx="322">
                  <c:v>20.400019280288767</c:v>
                </c:pt>
                <c:pt idx="323">
                  <c:v>20.400019309285685</c:v>
                </c:pt>
                <c:pt idx="324">
                  <c:v>20.400019336942506</c:v>
                </c:pt>
                <c:pt idx="325">
                  <c:v>20.400019363321164</c:v>
                </c:pt>
                <c:pt idx="326">
                  <c:v>20.400019388480725</c:v>
                </c:pt>
                <c:pt idx="327">
                  <c:v>20.400019412477533</c:v>
                </c:pt>
                <c:pt idx="328">
                  <c:v>20.400019435365323</c:v>
                </c:pt>
                <c:pt idx="329">
                  <c:v>20.400019457195352</c:v>
                </c:pt>
                <c:pt idx="330">
                  <c:v>20.400019478016503</c:v>
                </c:pt>
                <c:pt idx="331">
                  <c:v>20.400019497875402</c:v>
                </c:pt>
                <c:pt idx="332">
                  <c:v>20.400019516816517</c:v>
                </c:pt>
                <c:pt idx="333">
                  <c:v>20.400019534882261</c:v>
                </c:pt>
                <c:pt idx="334">
                  <c:v>20.400019552113097</c:v>
                </c:pt>
                <c:pt idx="335">
                  <c:v>20.400019568547606</c:v>
                </c:pt>
                <c:pt idx="336">
                  <c:v>20.400019584222591</c:v>
                </c:pt>
                <c:pt idx="337">
                  <c:v>20.400019599173152</c:v>
                </c:pt>
                <c:pt idx="338">
                  <c:v>20.400019613432772</c:v>
                </c:pt>
                <c:pt idx="339">
                  <c:v>20.40001962703338</c:v>
                </c:pt>
                <c:pt idx="340">
                  <c:v>20.400019640005436</c:v>
                </c:pt>
                <c:pt idx="341">
                  <c:v>20.400019652377985</c:v>
                </c:pt>
                <c:pt idx="342">
                  <c:v>20.400019664178735</c:v>
                </c:pt>
                <c:pt idx="343">
                  <c:v>20.400019675434113</c:v>
                </c:pt>
                <c:pt idx="344">
                  <c:v>20.400019686169319</c:v>
                </c:pt>
                <c:pt idx="345">
                  <c:v>20.400019696408396</c:v>
                </c:pt>
                <c:pt idx="346">
                  <c:v>20.400019706174273</c:v>
                </c:pt>
                <c:pt idx="347">
                  <c:v>20.400019715488817</c:v>
                </c:pt>
                <c:pt idx="348">
                  <c:v>20.400019724372886</c:v>
                </c:pt>
                <c:pt idx="349">
                  <c:v>20.400019732846378</c:v>
                </c:pt>
                <c:pt idx="350">
                  <c:v>20.400019740928265</c:v>
                </c:pt>
                <c:pt idx="351">
                  <c:v>20.400019748636648</c:v>
                </c:pt>
                <c:pt idx="352">
                  <c:v>20.400019755988787</c:v>
                </c:pt>
                <c:pt idx="353">
                  <c:v>20.400019763001144</c:v>
                </c:pt>
                <c:pt idx="354">
                  <c:v>20.400019769689425</c:v>
                </c:pt>
                <c:pt idx="355">
                  <c:v>20.400019776068604</c:v>
                </c:pt>
                <c:pt idx="356">
                  <c:v>20.40001978215297</c:v>
                </c:pt>
                <c:pt idx="357">
                  <c:v>20.400019787956143</c:v>
                </c:pt>
                <c:pt idx="358">
                  <c:v>20.400019793491126</c:v>
                </c:pt>
                <c:pt idx="359">
                  <c:v>20.400019798770305</c:v>
                </c:pt>
                <c:pt idx="360">
                  <c:v>20.400019803805506</c:v>
                </c:pt>
                <c:pt idx="361">
                  <c:v>20.400019808608004</c:v>
                </c:pt>
                <c:pt idx="362">
                  <c:v>20.400019813188553</c:v>
                </c:pt>
                <c:pt idx="363">
                  <c:v>20.400019817557414</c:v>
                </c:pt>
                <c:pt idx="364">
                  <c:v>20.400019821724367</c:v>
                </c:pt>
                <c:pt idx="365">
                  <c:v>20.400019825698742</c:v>
                </c:pt>
                <c:pt idx="366">
                  <c:v>20.400019829489441</c:v>
                </c:pt>
                <c:pt idx="367">
                  <c:v>20.400019833104952</c:v>
                </c:pt>
                <c:pt idx="368">
                  <c:v>20.400019836553373</c:v>
                </c:pt>
                <c:pt idx="369">
                  <c:v>20.400019839842422</c:v>
                </c:pt>
                <c:pt idx="370">
                  <c:v>20.400019842979468</c:v>
                </c:pt>
                <c:pt idx="371">
                  <c:v>20.400019845971535</c:v>
                </c:pt>
                <c:pt idx="372">
                  <c:v>20.400019848825323</c:v>
                </c:pt>
                <c:pt idx="373">
                  <c:v>20.400019851547224</c:v>
                </c:pt>
                <c:pt idx="374">
                  <c:v>20.400019854143331</c:v>
                </c:pt>
                <c:pt idx="375">
                  <c:v>20.400019856619458</c:v>
                </c:pt>
                <c:pt idx="376">
                  <c:v>20.40001985898115</c:v>
                </c:pt>
                <c:pt idx="377">
                  <c:v>20.400019861233698</c:v>
                </c:pt>
                <c:pt idx="378">
                  <c:v>20.400019863382141</c:v>
                </c:pt>
                <c:pt idx="379">
                  <c:v>20.400019865431297</c:v>
                </c:pt>
                <c:pt idx="380">
                  <c:v>20.400019867385748</c:v>
                </c:pt>
                <c:pt idx="381">
                  <c:v>20.400019869249874</c:v>
                </c:pt>
                <c:pt idx="382">
                  <c:v>20.400019871027851</c:v>
                </c:pt>
                <c:pt idx="383">
                  <c:v>20.400019872723657</c:v>
                </c:pt>
                <c:pt idx="384">
                  <c:v>20.400019874341091</c:v>
                </c:pt>
                <c:pt idx="385">
                  <c:v>20.400019875883775</c:v>
                </c:pt>
                <c:pt idx="386">
                  <c:v>20.400019877355163</c:v>
                </c:pt>
                <c:pt idx="387">
                  <c:v>20.400019878758552</c:v>
                </c:pt>
                <c:pt idx="388">
                  <c:v>20.400019880097084</c:v>
                </c:pt>
                <c:pt idx="389">
                  <c:v>20.400019881373755</c:v>
                </c:pt>
                <c:pt idx="390">
                  <c:v>20.400019882591423</c:v>
                </c:pt>
                <c:pt idx="391">
                  <c:v>20.400019883752815</c:v>
                </c:pt>
                <c:pt idx="392">
                  <c:v>20.400019884860534</c:v>
                </c:pt>
                <c:pt idx="393">
                  <c:v>20.400019885917061</c:v>
                </c:pt>
                <c:pt idx="394">
                  <c:v>20.40001988692476</c:v>
                </c:pt>
                <c:pt idx="395">
                  <c:v>20.400019887885886</c:v>
                </c:pt>
                <c:pt idx="396">
                  <c:v>20.400019888802596</c:v>
                </c:pt>
                <c:pt idx="397">
                  <c:v>20.40001988967694</c:v>
                </c:pt>
                <c:pt idx="398">
                  <c:v>20.400019890510876</c:v>
                </c:pt>
                <c:pt idx="399">
                  <c:v>20.400019891306272</c:v>
                </c:pt>
                <c:pt idx="400">
                  <c:v>20.400019892064908</c:v>
                </c:pt>
                <c:pt idx="401">
                  <c:v>20.400019892788482</c:v>
                </c:pt>
                <c:pt idx="402">
                  <c:v>20.400019893478618</c:v>
                </c:pt>
                <c:pt idx="403">
                  <c:v>20.400019894136857</c:v>
                </c:pt>
                <c:pt idx="404">
                  <c:v>20.400019894764675</c:v>
                </c:pt>
                <c:pt idx="405">
                  <c:v>20.400019895363478</c:v>
                </c:pt>
                <c:pt idx="406">
                  <c:v>20.400019895934609</c:v>
                </c:pt>
                <c:pt idx="407">
                  <c:v>20.400019896479343</c:v>
                </c:pt>
                <c:pt idx="408">
                  <c:v>20.400019896998902</c:v>
                </c:pt>
                <c:pt idx="409">
                  <c:v>20.400019897494452</c:v>
                </c:pt>
                <c:pt idx="410">
                  <c:v>20.400019897967098</c:v>
                </c:pt>
                <c:pt idx="411">
                  <c:v>20.400019898417902</c:v>
                </c:pt>
                <c:pt idx="412">
                  <c:v>20.400019898847873</c:v>
                </c:pt>
                <c:pt idx="413">
                  <c:v>20.400019899257973</c:v>
                </c:pt>
                <c:pt idx="414">
                  <c:v>20.40001989964912</c:v>
                </c:pt>
                <c:pt idx="415">
                  <c:v>20.40001990002219</c:v>
                </c:pt>
                <c:pt idx="416">
                  <c:v>20.40001990037802</c:v>
                </c:pt>
                <c:pt idx="417">
                  <c:v>20.400019900717403</c:v>
                </c:pt>
                <c:pt idx="418">
                  <c:v>20.400019901041102</c:v>
                </c:pt>
                <c:pt idx="419">
                  <c:v>20.40001990134984</c:v>
                </c:pt>
                <c:pt idx="420">
                  <c:v>20.40001990164431</c:v>
                </c:pt>
                <c:pt idx="421">
                  <c:v>20.40001990192517</c:v>
                </c:pt>
                <c:pt idx="422">
                  <c:v>20.400019902193051</c:v>
                </c:pt>
                <c:pt idx="423">
                  <c:v>20.400019902448552</c:v>
                </c:pt>
                <c:pt idx="424">
                  <c:v>20.400019902692247</c:v>
                </c:pt>
                <c:pt idx="425">
                  <c:v>20.400019902924676</c:v>
                </c:pt>
                <c:pt idx="426">
                  <c:v>20.400019903146365</c:v>
                </c:pt>
                <c:pt idx="427">
                  <c:v>20.400019903357808</c:v>
                </c:pt>
                <c:pt idx="428">
                  <c:v>20.400019903559478</c:v>
                </c:pt>
                <c:pt idx="429">
                  <c:v>20.400019903751829</c:v>
                </c:pt>
                <c:pt idx="430">
                  <c:v>20.400019903935291</c:v>
                </c:pt>
                <c:pt idx="431">
                  <c:v>20.400019904110273</c:v>
                </c:pt>
                <c:pt idx="432">
                  <c:v>20.400019904277169</c:v>
                </c:pt>
                <c:pt idx="433">
                  <c:v>20.400019904436352</c:v>
                </c:pt>
                <c:pt idx="434">
                  <c:v>20.400019904588177</c:v>
                </c:pt>
                <c:pt idx="435">
                  <c:v>20.400019904732986</c:v>
                </c:pt>
                <c:pt idx="436">
                  <c:v>20.400019904871105</c:v>
                </c:pt>
                <c:pt idx="437">
                  <c:v>20.400019905002839</c:v>
                </c:pt>
                <c:pt idx="438">
                  <c:v>20.400019905128485</c:v>
                </c:pt>
                <c:pt idx="439">
                  <c:v>20.400019905248325</c:v>
                </c:pt>
                <c:pt idx="440">
                  <c:v>20.400019905362626</c:v>
                </c:pt>
                <c:pt idx="441">
                  <c:v>20.400019905471645</c:v>
                </c:pt>
                <c:pt idx="442">
                  <c:v>20.400019905575626</c:v>
                </c:pt>
                <c:pt idx="443">
                  <c:v>20.4000199056748</c:v>
                </c:pt>
                <c:pt idx="444">
                  <c:v>20.400019905769391</c:v>
                </c:pt>
                <c:pt idx="445">
                  <c:v>20.400019905859608</c:v>
                </c:pt>
                <c:pt idx="446">
                  <c:v>20.400019905945658</c:v>
                </c:pt>
                <c:pt idx="447">
                  <c:v>20.400019906027733</c:v>
                </c:pt>
                <c:pt idx="448">
                  <c:v>20.400019906106014</c:v>
                </c:pt>
                <c:pt idx="449">
                  <c:v>20.400019906180678</c:v>
                </c:pt>
                <c:pt idx="450">
                  <c:v>20.400019906251888</c:v>
                </c:pt>
                <c:pt idx="451">
                  <c:v>20.400019906319809</c:v>
                </c:pt>
                <c:pt idx="452">
                  <c:v>20.400019906384589</c:v>
                </c:pt>
                <c:pt idx="453">
                  <c:v>20.400019906446378</c:v>
                </c:pt>
                <c:pt idx="454">
                  <c:v>20.40001990650531</c:v>
                </c:pt>
                <c:pt idx="455">
                  <c:v>20.400019906561521</c:v>
                </c:pt>
                <c:pt idx="456">
                  <c:v>20.400019906615132</c:v>
                </c:pt>
                <c:pt idx="457">
                  <c:v>20.400019906666266</c:v>
                </c:pt>
                <c:pt idx="458">
                  <c:v>20.400019906715038</c:v>
                </c:pt>
                <c:pt idx="459">
                  <c:v>20.400019906761553</c:v>
                </c:pt>
                <c:pt idx="460">
                  <c:v>20.40001990680592</c:v>
                </c:pt>
                <c:pt idx="461">
                  <c:v>20.400019906848236</c:v>
                </c:pt>
                <c:pt idx="462">
                  <c:v>20.400019906888598</c:v>
                </c:pt>
                <c:pt idx="463">
                  <c:v>20.400019906927092</c:v>
                </c:pt>
                <c:pt idx="464">
                  <c:v>20.400019906963809</c:v>
                </c:pt>
                <c:pt idx="465">
                  <c:v>20.400019906998828</c:v>
                </c:pt>
                <c:pt idx="466">
                  <c:v>20.400019907032231</c:v>
                </c:pt>
                <c:pt idx="467">
                  <c:v>20.400019907064088</c:v>
                </c:pt>
                <c:pt idx="468">
                  <c:v>20.400019907094475</c:v>
                </c:pt>
                <c:pt idx="469">
                  <c:v>20.400019907123454</c:v>
                </c:pt>
                <c:pt idx="470">
                  <c:v>20.400019907151094</c:v>
                </c:pt>
                <c:pt idx="471">
                  <c:v>20.400019907177459</c:v>
                </c:pt>
                <c:pt idx="472">
                  <c:v>20.400019907202605</c:v>
                </c:pt>
                <c:pt idx="473">
                  <c:v>20.400019907226589</c:v>
                </c:pt>
                <c:pt idx="474">
                  <c:v>20.400019907249465</c:v>
                </c:pt>
                <c:pt idx="475">
                  <c:v>20.400019907271282</c:v>
                </c:pt>
                <c:pt idx="476">
                  <c:v>20.400019907292094</c:v>
                </c:pt>
                <c:pt idx="477">
                  <c:v>20.40001990731194</c:v>
                </c:pt>
                <c:pt idx="478">
                  <c:v>20.400019907330869</c:v>
                </c:pt>
                <c:pt idx="479">
                  <c:v>20.400019907348923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03-4086-A981-33D443EBD31A}"/>
            </c:ext>
          </c:extLst>
        </c:ser>
        <c:ser>
          <c:idx val="3"/>
          <c:order val="3"/>
          <c:tx>
            <c:strRef>
              <c:f>Result!$L$6</c:f>
              <c:strCache>
                <c:ptCount val="1"/>
                <c:pt idx="0">
                  <c:v>Back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Result!$L$7:$L$486</c:f>
              <c:numCache>
                <c:formatCode>0.00_);[Red]\(0.00\)</c:formatCode>
                <c:ptCount val="480"/>
                <c:pt idx="0">
                  <c:v>18</c:v>
                </c:pt>
                <c:pt idx="1">
                  <c:v>18.138712081536159</c:v>
                </c:pt>
                <c:pt idx="2">
                  <c:v>18.275280272205514</c:v>
                </c:pt>
                <c:pt idx="3">
                  <c:v>18.40957656182513</c:v>
                </c:pt>
                <c:pt idx="4">
                  <c:v>18.541554426093299</c:v>
                </c:pt>
                <c:pt idx="5">
                  <c:v>18.671192582665174</c:v>
                </c:pt>
                <c:pt idx="6">
                  <c:v>18.798483691451906</c:v>
                </c:pt>
                <c:pt idx="7">
                  <c:v>18.923429521614107</c:v>
                </c:pt>
                <c:pt idx="8">
                  <c:v>19.046038334524965</c:v>
                </c:pt>
                <c:pt idx="9">
                  <c:v>19.166323267709927</c:v>
                </c:pt>
                <c:pt idx="10">
                  <c:v>19.284301248117664</c:v>
                </c:pt>
                <c:pt idx="11">
                  <c:v>19.399992216178756</c:v>
                </c:pt>
                <c:pt idx="12">
                  <c:v>19.513418546617494</c:v>
                </c:pt>
                <c:pt idx="13">
                  <c:v>19.62460460115453</c:v>
                </c:pt>
                <c:pt idx="14">
                  <c:v>19.733576373693467</c:v>
                </c:pt>
                <c:pt idx="15">
                  <c:v>19.840361202765848</c:v>
                </c:pt>
                <c:pt idx="16">
                  <c:v>19.944987534385263</c:v>
                </c:pt>
                <c:pt idx="17">
                  <c:v>20.047484723650594</c:v>
                </c:pt>
                <c:pt idx="18">
                  <c:v>20.147882866784066</c:v>
                </c:pt>
                <c:pt idx="19">
                  <c:v>20.246212657520665</c:v>
                </c:pt>
                <c:pt idx="20">
                  <c:v>20.342505263297308</c:v>
                </c:pt>
                <c:pt idx="21">
                  <c:v>20.436792217768353</c:v>
                </c:pt>
                <c:pt idx="22">
                  <c:v>20.529105326950496</c:v>
                </c:pt>
                <c:pt idx="23">
                  <c:v>20.619476586870061</c:v>
                </c:pt>
                <c:pt idx="24">
                  <c:v>20.707938111011639</c:v>
                </c:pt>
                <c:pt idx="25">
                  <c:v>20.794522066190435</c:v>
                </c:pt>
                <c:pt idx="26">
                  <c:v>20.879260615719716</c:v>
                </c:pt>
                <c:pt idx="27">
                  <c:v>20.962185868939123</c:v>
                </c:pt>
                <c:pt idx="28">
                  <c:v>21.043329836323068</c:v>
                </c:pt>
                <c:pt idx="29">
                  <c:v>21.122724389510957</c:v>
                </c:pt>
                <c:pt idx="30">
                  <c:v>21.200401225699874</c:v>
                </c:pt>
                <c:pt idx="31">
                  <c:v>21.276391835920752</c:v>
                </c:pt>
                <c:pt idx="32">
                  <c:v>21.35072747678521</c:v>
                </c:pt>
                <c:pt idx="33">
                  <c:v>21.42343914534495</c:v>
                </c:pt>
                <c:pt idx="34">
                  <c:v>21.494557556751257</c:v>
                </c:pt>
                <c:pt idx="35">
                  <c:v>21.564113124440528</c:v>
                </c:pt>
                <c:pt idx="36">
                  <c:v>21.632135942604272</c:v>
                </c:pt>
                <c:pt idx="37">
                  <c:v>21.698655770729562</c:v>
                </c:pt>
                <c:pt idx="38">
                  <c:v>21.763702020019711</c:v>
                </c:pt>
                <c:pt idx="39">
                  <c:v>21.827303741525235</c:v>
                </c:pt>
                <c:pt idx="40">
                  <c:v>21.889489615832893</c:v>
                </c:pt>
                <c:pt idx="41">
                  <c:v>21.950287944175894</c:v>
                </c:pt>
                <c:pt idx="42">
                  <c:v>22.009726640841826</c:v>
                </c:pt>
                <c:pt idx="43">
                  <c:v>22.067833226766648</c:v>
                </c:pt>
                <c:pt idx="44">
                  <c:v>22.124634824213462</c:v>
                </c:pt>
                <c:pt idx="45">
                  <c:v>22.180158152444019</c:v>
                </c:pt>
                <c:pt idx="46">
                  <c:v>22.23442952429906</c:v>
                </c:pt>
                <c:pt idx="47">
                  <c:v>22.287474843610909</c:v>
                </c:pt>
                <c:pt idx="48">
                  <c:v>22.339319603378261</c:v>
                </c:pt>
                <c:pt idx="49">
                  <c:v>22.389988884638967</c:v>
                </c:pt>
                <c:pt idx="50">
                  <c:v>22.439507355981867</c:v>
                </c:pt>
                <c:pt idx="51">
                  <c:v>22.487899273643535</c:v>
                </c:pt>
                <c:pt idx="52">
                  <c:v>22.535188482140068</c:v>
                </c:pt>
                <c:pt idx="53">
                  <c:v>22.581398415387966</c:v>
                </c:pt>
                <c:pt idx="54">
                  <c:v>22.626552098271763</c:v>
                </c:pt>
                <c:pt idx="55">
                  <c:v>22.670672148619214</c:v>
                </c:pt>
                <c:pt idx="56">
                  <c:v>22.713780779547921</c:v>
                </c:pt>
                <c:pt idx="57">
                  <c:v>22.755899802149891</c:v>
                </c:pt>
                <c:pt idx="58">
                  <c:v>22.797050628483088</c:v>
                </c:pt>
                <c:pt idx="59">
                  <c:v>22.837254274841278</c:v>
                </c:pt>
                <c:pt idx="60">
                  <c:v>22.876531365275572</c:v>
                </c:pt>
                <c:pt idx="61">
                  <c:v>22.914902135343048</c:v>
                </c:pt>
                <c:pt idx="62">
                  <c:v>22.952386436059566</c:v>
                </c:pt>
                <c:pt idx="63">
                  <c:v>22.989003738035578</c:v>
                </c:pt>
                <c:pt idx="64">
                  <c:v>23.02477313577527</c:v>
                </c:pt>
                <c:pt idx="65">
                  <c:v>23.059713352120738</c:v>
                </c:pt>
                <c:pt idx="66">
                  <c:v>23.09384274282429</c:v>
                </c:pt>
                <c:pt idx="67">
                  <c:v>23.127179301233085</c:v>
                </c:pt>
                <c:pt idx="68">
                  <c:v>23.15974066307157</c:v>
                </c:pt>
                <c:pt idx="69">
                  <c:v>23.191544111308115</c:v>
                </c:pt>
                <c:pt idx="70">
                  <c:v>23.222606581093277</c:v>
                </c:pt>
                <c:pt idx="71">
                  <c:v>23.252944664758065</c:v>
                </c:pt>
                <c:pt idx="72">
                  <c:v>23.282574616861346</c:v>
                </c:pt>
                <c:pt idx="73">
                  <c:v>23.311512359276406</c:v>
                </c:pt>
                <c:pt idx="74">
                  <c:v>23.339773486307351</c:v>
                </c:pt>
                <c:pt idx="75">
                  <c:v>23.367373269826782</c:v>
                </c:pt>
                <c:pt idx="76">
                  <c:v>23.394326664426753</c:v>
                </c:pt>
                <c:pt idx="77">
                  <c:v>23.420648312575683</c:v>
                </c:pt>
                <c:pt idx="78">
                  <c:v>23.446352549774424</c:v>
                </c:pt>
                <c:pt idx="79">
                  <c:v>23.471453409705202</c:v>
                </c:pt>
                <c:pt idx="80">
                  <c:v>23.495964629367673</c:v>
                </c:pt>
                <c:pt idx="81">
                  <c:v>23.519899654196745</c:v>
                </c:pt>
                <c:pt idx="82">
                  <c:v>23.54327164315729</c:v>
                </c:pt>
                <c:pt idx="83">
                  <c:v>23.56609347381124</c:v>
                </c:pt>
                <c:pt idx="84">
                  <c:v>23.588377747352965</c:v>
                </c:pt>
                <c:pt idx="85">
                  <c:v>23.610136793609136</c:v>
                </c:pt>
                <c:pt idx="86">
                  <c:v>23.631382675999664</c:v>
                </c:pt>
                <c:pt idx="87">
                  <c:v>23.652127196456533</c:v>
                </c:pt>
                <c:pt idx="88">
                  <c:v>23.672381900297744</c:v>
                </c:pt>
                <c:pt idx="89">
                  <c:v>23.692158081053716</c:v>
                </c:pt>
                <c:pt idx="90">
                  <c:v>23.711466785243871</c:v>
                </c:pt>
                <c:pt idx="91">
                  <c:v>23.730318817101274</c:v>
                </c:pt>
                <c:pt idx="92">
                  <c:v>23.748724743243454</c:v>
                </c:pt>
                <c:pt idx="93">
                  <c:v>23.766694897287756</c:v>
                </c:pt>
                <c:pt idx="94">
                  <c:v>23.784239384409716</c:v>
                </c:pt>
                <c:pt idx="95">
                  <c:v>23.801368085843155</c:v>
                </c:pt>
                <c:pt idx="96">
                  <c:v>23.818090663320888</c:v>
                </c:pt>
                <c:pt idx="97">
                  <c:v>23.834416563455012</c:v>
                </c:pt>
                <c:pt idx="98">
                  <c:v>23.850355022055997</c:v>
                </c:pt>
                <c:pt idx="99">
                  <c:v>23.865915068389835</c:v>
                </c:pt>
                <c:pt idx="100">
                  <c:v>23.881105529372686</c:v>
                </c:pt>
                <c:pt idx="101">
                  <c:v>23.895935033702557</c:v>
                </c:pt>
                <c:pt idx="102">
                  <c:v>23.910412015927676</c:v>
                </c:pt>
                <c:pt idx="103">
                  <c:v>23.924544720451312</c:v>
                </c:pt>
                <c:pt idx="104">
                  <c:v>23.938341205472859</c:v>
                </c:pt>
                <c:pt idx="105">
                  <c:v>23.951809346865158</c:v>
                </c:pt>
                <c:pt idx="106">
                  <c:v>23.964956841988048</c:v>
                </c:pt>
                <c:pt idx="107">
                  <c:v>23.97779121343823</c:v>
                </c:pt>
                <c:pt idx="108">
                  <c:v>23.990319812735621</c:v>
                </c:pt>
                <c:pt idx="109">
                  <c:v>24.002549823946403</c:v>
                </c:pt>
                <c:pt idx="110">
                  <c:v>24.014488267243056</c:v>
                </c:pt>
                <c:pt idx="111">
                  <c:v>24.026142002401723</c:v>
                </c:pt>
                <c:pt idx="112">
                  <c:v>24.037517732237266</c:v>
                </c:pt>
                <c:pt idx="113">
                  <c:v>24.048622005976451</c:v>
                </c:pt>
                <c:pt idx="114">
                  <c:v>24.05946122256978</c:v>
                </c:pt>
                <c:pt idx="115">
                  <c:v>24.070041633942409</c:v>
                </c:pt>
                <c:pt idx="116">
                  <c:v>24.08036934818475</c:v>
                </c:pt>
                <c:pt idx="117">
                  <c:v>24.090450332683332</c:v>
                </c:pt>
                <c:pt idx="118">
                  <c:v>24.1002904171925</c:v>
                </c:pt>
                <c:pt idx="119">
                  <c:v>24.109895296847622</c:v>
                </c:pt>
                <c:pt idx="120">
                  <c:v>24.119270535120439</c:v>
                </c:pt>
                <c:pt idx="121">
                  <c:v>24.128421566717229</c:v>
                </c:pt>
                <c:pt idx="122">
                  <c:v>24.137353700420512</c:v>
                </c:pt>
                <c:pt idx="123">
                  <c:v>24.146072121874983</c:v>
                </c:pt>
                <c:pt idx="124">
                  <c:v>24.154581896318408</c:v>
                </c:pt>
                <c:pt idx="125">
                  <c:v>24.162887971258208</c:v>
                </c:pt>
                <c:pt idx="126">
                  <c:v>24.170995179094522</c:v>
                </c:pt>
                <c:pt idx="127">
                  <c:v>24.178908239690472</c:v>
                </c:pt>
                <c:pt idx="128">
                  <c:v>24.186631762890393</c:v>
                </c:pt>
                <c:pt idx="129">
                  <c:v>24.194170250986833</c:v>
                </c:pt>
                <c:pt idx="130">
                  <c:v>24.201528101137075</c:v>
                </c:pt>
                <c:pt idx="131">
                  <c:v>24.208709607729975</c:v>
                </c:pt>
                <c:pt idx="132">
                  <c:v>24.215718964703886</c:v>
                </c:pt>
                <c:pt idx="133">
                  <c:v>24.222560267816469</c:v>
                </c:pt>
                <c:pt idx="134">
                  <c:v>24.229237516867165</c:v>
                </c:pt>
                <c:pt idx="135">
                  <c:v>24.235754617873109</c:v>
                </c:pt>
                <c:pt idx="136">
                  <c:v>24.242115385199284</c:v>
                </c:pt>
                <c:pt idx="137">
                  <c:v>24.248323543643679</c:v>
                </c:pt>
                <c:pt idx="138">
                  <c:v>24.25438273047823</c:v>
                </c:pt>
                <c:pt idx="139">
                  <c:v>24.26029649744634</c:v>
                </c:pt>
                <c:pt idx="140">
                  <c:v>24.266068312717692</c:v>
                </c:pt>
                <c:pt idx="141">
                  <c:v>24.271701562801191</c:v>
                </c:pt>
                <c:pt idx="142">
                  <c:v>24.277199554416732</c:v>
                </c:pt>
                <c:pt idx="143">
                  <c:v>24.282565516326581</c:v>
                </c:pt>
                <c:pt idx="144">
                  <c:v>24.28780260112709</c:v>
                </c:pt>
                <c:pt idx="145">
                  <c:v>24.292913887001514</c:v>
                </c:pt>
                <c:pt idx="146">
                  <c:v>24.297902379434628</c:v>
                </c:pt>
                <c:pt idx="147">
                  <c:v>24.302771012889899</c:v>
                </c:pt>
                <c:pt idx="148">
                  <c:v>24.307522652449894</c:v>
                </c:pt>
                <c:pt idx="149">
                  <c:v>24.312160095420662</c:v>
                </c:pt>
                <c:pt idx="150">
                  <c:v>24.316686072900779</c:v>
                </c:pt>
                <c:pt idx="151">
                  <c:v>24.321103251315744</c:v>
                </c:pt>
                <c:pt idx="152">
                  <c:v>24.325414233918398</c:v>
                </c:pt>
                <c:pt idx="153">
                  <c:v>24.329621562256051</c:v>
                </c:pt>
                <c:pt idx="154">
                  <c:v>24.333727717604987</c:v>
                </c:pt>
                <c:pt idx="155">
                  <c:v>24.337735122372987</c:v>
                </c:pt>
                <c:pt idx="156">
                  <c:v>24.341646141470505</c:v>
                </c:pt>
                <c:pt idx="157">
                  <c:v>24.345463083651175</c:v>
                </c:pt>
                <c:pt idx="158">
                  <c:v>24.349188202822212</c:v>
                </c:pt>
                <c:pt idx="159">
                  <c:v>24.352823699325381</c:v>
                </c:pt>
                <c:pt idx="160">
                  <c:v>24.356371721189106</c:v>
                </c:pt>
                <c:pt idx="161">
                  <c:v>24.359834365352334</c:v>
                </c:pt>
                <c:pt idx="162">
                  <c:v>24.363213678860724</c:v>
                </c:pt>
                <c:pt idx="163">
                  <c:v>24.366511660035755</c:v>
                </c:pt>
                <c:pt idx="164">
                  <c:v>24.369730259617302</c:v>
                </c:pt>
                <c:pt idx="165">
                  <c:v>24.37287138188028</c:v>
                </c:pt>
                <c:pt idx="166">
                  <c:v>24.375936885725832</c:v>
                </c:pt>
                <c:pt idx="167">
                  <c:v>24.378928585747687</c:v>
                </c:pt>
                <c:pt idx="168">
                  <c:v>24.381848253274143</c:v>
                </c:pt>
                <c:pt idx="169">
                  <c:v>24.384697617386244</c:v>
                </c:pt>
                <c:pt idx="170">
                  <c:v>24.387478365912642</c:v>
                </c:pt>
                <c:pt idx="171">
                  <c:v>24.390192146401642</c:v>
                </c:pt>
                <c:pt idx="172">
                  <c:v>24.392840567070937</c:v>
                </c:pt>
                <c:pt idx="173">
                  <c:v>24.395425197735513</c:v>
                </c:pt>
                <c:pt idx="174">
                  <c:v>24.397947570714184</c:v>
                </c:pt>
                <c:pt idx="175">
                  <c:v>24.400409181715244</c:v>
                </c:pt>
                <c:pt idx="176">
                  <c:v>24.402811490701669</c:v>
                </c:pt>
                <c:pt idx="177">
                  <c:v>24.405155922736352</c:v>
                </c:pt>
                <c:pt idx="178">
                  <c:v>24.407443868807761</c:v>
                </c:pt>
                <c:pt idx="179">
                  <c:v>24.409676686636502</c:v>
                </c:pt>
                <c:pt idx="180">
                  <c:v>24.411855701463182</c:v>
                </c:pt>
                <c:pt idx="181">
                  <c:v>24.41398220681797</c:v>
                </c:pt>
                <c:pt idx="182">
                  <c:v>24.41605746527231</c:v>
                </c:pt>
                <c:pt idx="183">
                  <c:v>24.418082709173135</c:v>
                </c:pt>
                <c:pt idx="184">
                  <c:v>24.420059141360007</c:v>
                </c:pt>
                <c:pt idx="185">
                  <c:v>24.421987935865538</c:v>
                </c:pt>
                <c:pt idx="186">
                  <c:v>24.423870238599488</c:v>
                </c:pt>
                <c:pt idx="187">
                  <c:v>24.425707168016888</c:v>
                </c:pt>
                <c:pt idx="188">
                  <c:v>24.42749981577057</c:v>
                </c:pt>
                <c:pt idx="189">
                  <c:v>24.429249247348423</c:v>
                </c:pt>
                <c:pt idx="190">
                  <c:v>24.430956502695761</c:v>
                </c:pt>
                <c:pt idx="191">
                  <c:v>24.432622596823091</c:v>
                </c:pt>
                <c:pt idx="192">
                  <c:v>24.434248520399663</c:v>
                </c:pt>
                <c:pt idx="193">
                  <c:v>24.435835240333084</c:v>
                </c:pt>
                <c:pt idx="194">
                  <c:v>24.437383700335328</c:v>
                </c:pt>
                <c:pt idx="195">
                  <c:v>24.438894821475465</c:v>
                </c:pt>
                <c:pt idx="196">
                  <c:v>24.440369502719378</c:v>
                </c:pt>
                <c:pt idx="197">
                  <c:v>24.441808621456804</c:v>
                </c:pt>
                <c:pt idx="198">
                  <c:v>24.443213034015969</c:v>
                </c:pt>
                <c:pt idx="199">
                  <c:v>24.444583576166089</c:v>
                </c:pt>
                <c:pt idx="200">
                  <c:v>24.445921063608036</c:v>
                </c:pt>
                <c:pt idx="201">
                  <c:v>24.44722629245345</c:v>
                </c:pt>
                <c:pt idx="202">
                  <c:v>24.448500039692519</c:v>
                </c:pt>
                <c:pt idx="203">
                  <c:v>24.449743063650729</c:v>
                </c:pt>
                <c:pt idx="204">
                  <c:v>24.450956104434837</c:v>
                </c:pt>
                <c:pt idx="205">
                  <c:v>24.452139884368275</c:v>
                </c:pt>
                <c:pt idx="206">
                  <c:v>24.453295108416281</c:v>
                </c:pt>
                <c:pt idx="207">
                  <c:v>24.454422464600967</c:v>
                </c:pt>
                <c:pt idx="208">
                  <c:v>24.455522624406555</c:v>
                </c:pt>
                <c:pt idx="209">
                  <c:v>24.456596243175017</c:v>
                </c:pt>
                <c:pt idx="210">
                  <c:v>24.457643960492341</c:v>
                </c:pt>
                <c:pt idx="211">
                  <c:v>24.458666400565644</c:v>
                </c:pt>
                <c:pt idx="212">
                  <c:v>24.459664172591339</c:v>
                </c:pt>
                <c:pt idx="213">
                  <c:v>24.460637871114553</c:v>
                </c:pt>
                <c:pt idx="214">
                  <c:v>24.461588076380036</c:v>
                </c:pt>
                <c:pt idx="215">
                  <c:v>24.462515354674721</c:v>
                </c:pt>
                <c:pt idx="216">
                  <c:v>24.463420258662143</c:v>
                </c:pt>
                <c:pt idx="217">
                  <c:v>24.464303327708915</c:v>
                </c:pt>
                <c:pt idx="218">
                  <c:v>24.465165088203449</c:v>
                </c:pt>
                <c:pt idx="219">
                  <c:v>24.46600605386708</c:v>
                </c:pt>
                <c:pt idx="220">
                  <c:v>24.466826726057789</c:v>
                </c:pt>
                <c:pt idx="221">
                  <c:v>24.467627594066713</c:v>
                </c:pt>
                <c:pt idx="222">
                  <c:v>24.468409135407565</c:v>
                </c:pt>
                <c:pt idx="223">
                  <c:v>24.469171816099191</c:v>
                </c:pt>
                <c:pt idx="224">
                  <c:v>24.469916090941364</c:v>
                </c:pt>
                <c:pt idx="225">
                  <c:v>24.470642403784037</c:v>
                </c:pt>
                <c:pt idx="226">
                  <c:v>24.471351187790138</c:v>
                </c:pt>
                <c:pt idx="227">
                  <c:v>24.472042865692121</c:v>
                </c:pt>
                <c:pt idx="228">
                  <c:v>24.472717850042393</c:v>
                </c:pt>
                <c:pt idx="229">
                  <c:v>24.473376543457764</c:v>
                </c:pt>
                <c:pt idx="230">
                  <c:v>24.474019338858046</c:v>
                </c:pt>
                <c:pt idx="231">
                  <c:v>24.47464661969898</c:v>
                </c:pt>
                <c:pt idx="232">
                  <c:v>24.475258760199569</c:v>
                </c:pt>
                <c:pt idx="233">
                  <c:v>24.475856125564007</c:v>
                </c:pt>
                <c:pt idx="234">
                  <c:v>24.476439072198289</c:v>
                </c:pt>
                <c:pt idx="235">
                  <c:v>24.477007947921638</c:v>
                </c:pt>
                <c:pt idx="236">
                  <c:v>24.47756309217289</c:v>
                </c:pt>
                <c:pt idx="237">
                  <c:v>24.478104836211937</c:v>
                </c:pt>
                <c:pt idx="238">
                  <c:v>24.478633503316342</c:v>
                </c:pt>
                <c:pt idx="239">
                  <c:v>24.479149408973264</c:v>
                </c:pt>
                <c:pt idx="240">
                  <c:v>24.479652861066775</c:v>
                </c:pt>
                <c:pt idx="241">
                  <c:v>24.480144160060707</c:v>
                </c:pt>
                <c:pt idx="242">
                  <c:v>24.480623599177108</c:v>
                </c:pt>
                <c:pt idx="243">
                  <c:v>24.481091464570422</c:v>
                </c:pt>
                <c:pt idx="244">
                  <c:v>24.481548035497521</c:v>
                </c:pt>
                <c:pt idx="245">
                  <c:v>24.481993584483629</c:v>
                </c:pt>
                <c:pt idx="246">
                  <c:v>24.482428377484286</c:v>
                </c:pt>
                <c:pt idx="247">
                  <c:v>24.482852674043446</c:v>
                </c:pt>
                <c:pt idx="248">
                  <c:v>24.483266727447749</c:v>
                </c:pt>
                <c:pt idx="249">
                  <c:v>24.48367078487712</c:v>
                </c:pt>
                <c:pt idx="250">
                  <c:v>24.484065087551752</c:v>
                </c:pt>
                <c:pt idx="251">
                  <c:v>24.484449870875565</c:v>
                </c:pt>
                <c:pt idx="252">
                  <c:v>24.484825364576206</c:v>
                </c:pt>
                <c:pt idx="253">
                  <c:v>24.485191792841711</c:v>
                </c:pt>
                <c:pt idx="254">
                  <c:v>24.485549374453878</c:v>
                </c:pt>
                <c:pt idx="255">
                  <c:v>24.485898322918441</c:v>
                </c:pt>
                <c:pt idx="256">
                  <c:v>24.486238846592116</c:v>
                </c:pt>
                <c:pt idx="257">
                  <c:v>24.4865711488066</c:v>
                </c:pt>
                <c:pt idx="258">
                  <c:v>24.486895427989587</c:v>
                </c:pt>
                <c:pt idx="259">
                  <c:v>24.48721187778289</c:v>
                </c:pt>
                <c:pt idx="260">
                  <c:v>24.487520687157708</c:v>
                </c:pt>
                <c:pt idx="261">
                  <c:v>24.487822040527139</c:v>
                </c:pt>
                <c:pt idx="262">
                  <c:v>24.488116117855984</c:v>
                </c:pt>
                <c:pt idx="263">
                  <c:v>24.488403094767911</c:v>
                </c:pt>
                <c:pt idx="264">
                  <c:v>24.488683142650046</c:v>
                </c:pt>
                <c:pt idx="265">
                  <c:v>24.488956428755053</c:v>
                </c:pt>
                <c:pt idx="266">
                  <c:v>24.489223116300746</c:v>
                </c:pt>
                <c:pt idx="267">
                  <c:v>24.489483364567327</c:v>
                </c:pt>
                <c:pt idx="268">
                  <c:v>24.48973732899228</c:v>
                </c:pt>
                <c:pt idx="269">
                  <c:v>24.489985161262965</c:v>
                </c:pt>
                <c:pt idx="270">
                  <c:v>24.490227009407008</c:v>
                </c:pt>
                <c:pt idx="271">
                  <c:v>24.490463017880511</c:v>
                </c:pt>
                <c:pt idx="272">
                  <c:v>24.490693327654139</c:v>
                </c:pt>
                <c:pt idx="273">
                  <c:v>24.49091807629712</c:v>
                </c:pt>
                <c:pt idx="274">
                  <c:v>24.491137398059262</c:v>
                </c:pt>
                <c:pt idx="275">
                  <c:v>24.491351423950952</c:v>
                </c:pt>
                <c:pt idx="276">
                  <c:v>24.491560281821265</c:v>
                </c:pt>
                <c:pt idx="277">
                  <c:v>24.491764096434178</c:v>
                </c:pt>
                <c:pt idx="278">
                  <c:v>24.491962989542948</c:v>
                </c:pt>
                <c:pt idx="279">
                  <c:v>24.492157079962709</c:v>
                </c:pt>
                <c:pt idx="280">
                  <c:v>24.492346483641313</c:v>
                </c:pt>
                <c:pt idx="281">
                  <c:v>24.492531313728463</c:v>
                </c:pt>
                <c:pt idx="282">
                  <c:v>24.492711680643204</c:v>
                </c:pt>
                <c:pt idx="283">
                  <c:v>24.492887692139753</c:v>
                </c:pt>
                <c:pt idx="284">
                  <c:v>24.493059453371778</c:v>
                </c:pt>
                <c:pt idx="285">
                  <c:v>24.493227066955104</c:v>
                </c:pt>
                <c:pt idx="286">
                  <c:v>24.49339063302893</c:v>
                </c:pt>
                <c:pt idx="287">
                  <c:v>24.49355024931555</c:v>
                </c:pt>
                <c:pt idx="288">
                  <c:v>24.493706011178659</c:v>
                </c:pt>
                <c:pt idx="289">
                  <c:v>24.493858011680231</c:v>
                </c:pt>
                <c:pt idx="290">
                  <c:v>24.494006341636045</c:v>
                </c:pt>
                <c:pt idx="291">
                  <c:v>24.49415108966986</c:v>
                </c:pt>
                <c:pt idx="292">
                  <c:v>24.494292342266302</c:v>
                </c:pt>
                <c:pt idx="293">
                  <c:v>24.494430183822455</c:v>
                </c:pt>
                <c:pt idx="294">
                  <c:v>24.49456469669823</c:v>
                </c:pt>
                <c:pt idx="295">
                  <c:v>24.494695961265499</c:v>
                </c:pt>
                <c:pt idx="296">
                  <c:v>24.494824055956069</c:v>
                </c:pt>
                <c:pt idx="297">
                  <c:v>24.494949057308482</c:v>
                </c:pt>
                <c:pt idx="298">
                  <c:v>24.495071040013684</c:v>
                </c:pt>
                <c:pt idx="299">
                  <c:v>24.495190076959616</c:v>
                </c:pt>
                <c:pt idx="300">
                  <c:v>24.495306239274708</c:v>
                </c:pt>
                <c:pt idx="301">
                  <c:v>24.495419596370336</c:v>
                </c:pt>
                <c:pt idx="302">
                  <c:v>24.495530215982249</c:v>
                </c:pt>
                <c:pt idx="303">
                  <c:v>24.495638164211002</c:v>
                </c:pt>
                <c:pt idx="304">
                  <c:v>24.495743505561411</c:v>
                </c:pt>
                <c:pt idx="305">
                  <c:v>24.495846302981068</c:v>
                </c:pt>
                <c:pt idx="306">
                  <c:v>24.495946617897904</c:v>
                </c:pt>
                <c:pt idx="307">
                  <c:v>24.496044510256869</c:v>
                </c:pt>
                <c:pt idx="308">
                  <c:v>24.496140038555723</c:v>
                </c:pt>
                <c:pt idx="309">
                  <c:v>24.496233259879947</c:v>
                </c:pt>
                <c:pt idx="310">
                  <c:v>24.496324229936835</c:v>
                </c:pt>
                <c:pt idx="311">
                  <c:v>24.496413003088758</c:v>
                </c:pt>
                <c:pt idx="312">
                  <c:v>24.496499632385611</c:v>
                </c:pt>
                <c:pt idx="313">
                  <c:v>24.496584169596495</c:v>
                </c:pt>
                <c:pt idx="314">
                  <c:v>24.496666665240632</c:v>
                </c:pt>
                <c:pt idx="315">
                  <c:v>24.496747168617517</c:v>
                </c:pt>
                <c:pt idx="316">
                  <c:v>24.496825727836374</c:v>
                </c:pt>
                <c:pt idx="317">
                  <c:v>24.49690238984487</c:v>
                </c:pt>
                <c:pt idx="318">
                  <c:v>24.496977200457163</c:v>
                </c:pt>
                <c:pt idx="319">
                  <c:v>24.497050204381249</c:v>
                </c:pt>
                <c:pt idx="320">
                  <c:v>24.497121445245675</c:v>
                </c:pt>
                <c:pt idx="321">
                  <c:v>24.497190965625578</c:v>
                </c:pt>
                <c:pt idx="322">
                  <c:v>24.497258807068121</c:v>
                </c:pt>
                <c:pt idx="323">
                  <c:v>24.497325010117315</c:v>
                </c:pt>
                <c:pt idx="324">
                  <c:v>24.497389614338214</c:v>
                </c:pt>
                <c:pt idx="325">
                  <c:v>24.49745265834056</c:v>
                </c:pt>
                <c:pt idx="326">
                  <c:v>24.497514179801836</c:v>
                </c:pt>
                <c:pt idx="327">
                  <c:v>24.497574215489777</c:v>
                </c:pt>
                <c:pt idx="328">
                  <c:v>24.497632801284329</c:v>
                </c:pt>
                <c:pt idx="329">
                  <c:v>24.497689972199073</c:v>
                </c:pt>
                <c:pt idx="330">
                  <c:v>24.497745762402147</c:v>
                </c:pt>
                <c:pt idx="331">
                  <c:v>24.497800205236654</c:v>
                </c:pt>
                <c:pt idx="332">
                  <c:v>24.497853333240581</c:v>
                </c:pt>
                <c:pt idx="333">
                  <c:v>24.497905178166224</c:v>
                </c:pt>
                <c:pt idx="334">
                  <c:v>24.497955770999177</c:v>
                </c:pt>
                <c:pt idx="335">
                  <c:v>24.498005141976815</c:v>
                </c:pt>
                <c:pt idx="336">
                  <c:v>24.498053320606381</c:v>
                </c:pt>
                <c:pt idx="337">
                  <c:v>24.498100335682597</c:v>
                </c:pt>
                <c:pt idx="338">
                  <c:v>24.498146215304878</c:v>
                </c:pt>
                <c:pt idx="339">
                  <c:v>24.498190986894105</c:v>
                </c:pt>
                <c:pt idx="340">
                  <c:v>24.498234677209023</c:v>
                </c:pt>
                <c:pt idx="341">
                  <c:v>24.498277312362212</c:v>
                </c:pt>
                <c:pt idx="342">
                  <c:v>24.498318917835693</c:v>
                </c:pt>
                <c:pt idx="343">
                  <c:v>24.498359518496155</c:v>
                </c:pt>
                <c:pt idx="344">
                  <c:v>24.498399138609813</c:v>
                </c:pt>
                <c:pt idx="345">
                  <c:v>24.498437801856891</c:v>
                </c:pt>
                <c:pt idx="346">
                  <c:v>24.49847553134579</c:v>
                </c:pt>
                <c:pt idx="347">
                  <c:v>24.498512349626882</c:v>
                </c:pt>
                <c:pt idx="348">
                  <c:v>24.498548278705989</c:v>
                </c:pt>
                <c:pt idx="349">
                  <c:v>24.498583340057522</c:v>
                </c:pt>
                <c:pt idx="350">
                  <c:v>24.498617554637324</c:v>
                </c:pt>
                <c:pt idx="351">
                  <c:v>24.498650942895186</c:v>
                </c:pt>
                <c:pt idx="352">
                  <c:v>24.498683524787058</c:v>
                </c:pt>
                <c:pt idx="353">
                  <c:v>24.498715319786985</c:v>
                </c:pt>
                <c:pt idx="354">
                  <c:v>24.498746346898738</c:v>
                </c:pt>
                <c:pt idx="355">
                  <c:v>24.498776624667165</c:v>
                </c:pt>
                <c:pt idx="356">
                  <c:v>24.498806171189276</c:v>
                </c:pt>
                <c:pt idx="357">
                  <c:v>24.498835004125059</c:v>
                </c:pt>
                <c:pt idx="358">
                  <c:v>24.498863140708028</c:v>
                </c:pt>
                <c:pt idx="359">
                  <c:v>24.498890597755523</c:v>
                </c:pt>
                <c:pt idx="360">
                  <c:v>24.498917391678756</c:v>
                </c:pt>
                <c:pt idx="361">
                  <c:v>24.498943538492622</c:v>
                </c:pt>
                <c:pt idx="362">
                  <c:v>24.498969053825267</c:v>
                </c:pt>
                <c:pt idx="363">
                  <c:v>24.498993952927421</c:v>
                </c:pt>
                <c:pt idx="364">
                  <c:v>24.499018250681523</c:v>
                </c:pt>
                <c:pt idx="365">
                  <c:v>24.499041961610608</c:v>
                </c:pt>
                <c:pt idx="366">
                  <c:v>24.49906509988698</c:v>
                </c:pt>
                <c:pt idx="367">
                  <c:v>24.49908767934069</c:v>
                </c:pt>
                <c:pt idx="368">
                  <c:v>24.499109713467796</c:v>
                </c:pt>
                <c:pt idx="369">
                  <c:v>24.499131215438432</c:v>
                </c:pt>
                <c:pt idx="370">
                  <c:v>24.499152198104674</c:v>
                </c:pt>
                <c:pt idx="371">
                  <c:v>24.499172674008218</c:v>
                </c:pt>
                <c:pt idx="372">
                  <c:v>24.499192655387887</c:v>
                </c:pt>
                <c:pt idx="373">
                  <c:v>24.499212154186928</c:v>
                </c:pt>
                <c:pt idx="374">
                  <c:v>24.499231182060164</c:v>
                </c:pt>
                <c:pt idx="375">
                  <c:v>24.499249750380955</c:v>
                </c:pt>
                <c:pt idx="376">
                  <c:v>24.499267870247984</c:v>
                </c:pt>
                <c:pt idx="377">
                  <c:v>24.499285552491905</c:v>
                </c:pt>
                <c:pt idx="378">
                  <c:v>24.499302807681808</c:v>
                </c:pt>
                <c:pt idx="379">
                  <c:v>24.499319646131539</c:v>
                </c:pt>
                <c:pt idx="380">
                  <c:v>24.499336077905859</c:v>
                </c:pt>
                <c:pt idx="381">
                  <c:v>24.499352112826461</c:v>
                </c:pt>
                <c:pt idx="382">
                  <c:v>24.499367760477845</c:v>
                </c:pt>
                <c:pt idx="383">
                  <c:v>24.499383030213036</c:v>
                </c:pt>
                <c:pt idx="384">
                  <c:v>24.499397931159177</c:v>
                </c:pt>
                <c:pt idx="385">
                  <c:v>24.499412472222993</c:v>
                </c:pt>
                <c:pt idx="386">
                  <c:v>24.499426662096106</c:v>
                </c:pt>
                <c:pt idx="387">
                  <c:v>24.499440509260225</c:v>
                </c:pt>
                <c:pt idx="388">
                  <c:v>24.499454021992225</c:v>
                </c:pt>
                <c:pt idx="389">
                  <c:v>24.49946720836909</c:v>
                </c:pt>
                <c:pt idx="390">
                  <c:v>24.499480076272736</c:v>
                </c:pt>
                <c:pt idx="391">
                  <c:v>24.499492633394723</c:v>
                </c:pt>
                <c:pt idx="392">
                  <c:v>24.49950488724086</c:v>
                </c:pt>
                <c:pt idx="393">
                  <c:v>24.499516845135684</c:v>
                </c:pt>
                <c:pt idx="394">
                  <c:v>24.499528514226835</c:v>
                </c:pt>
                <c:pt idx="395">
                  <c:v>24.499539901489335</c:v>
                </c:pt>
                <c:pt idx="396">
                  <c:v>24.49955101372975</c:v>
                </c:pt>
                <c:pt idx="397">
                  <c:v>24.499561857590265</c:v>
                </c:pt>
                <c:pt idx="398">
                  <c:v>24.499572439552647</c:v>
                </c:pt>
                <c:pt idx="399">
                  <c:v>24.499582765942126</c:v>
                </c:pt>
                <c:pt idx="400">
                  <c:v>24.499592842931168</c:v>
                </c:pt>
                <c:pt idx="401">
                  <c:v>24.499602676543169</c:v>
                </c:pt>
                <c:pt idx="402">
                  <c:v>24.499612272656055</c:v>
                </c:pt>
                <c:pt idx="403">
                  <c:v>24.499621637005792</c:v>
                </c:pt>
                <c:pt idx="404">
                  <c:v>24.499630775189818</c:v>
                </c:pt>
                <c:pt idx="405">
                  <c:v>24.499639692670389</c:v>
                </c:pt>
                <c:pt idx="406">
                  <c:v>24.499648394777836</c:v>
                </c:pt>
                <c:pt idx="407">
                  <c:v>24.499656886713758</c:v>
                </c:pt>
                <c:pt idx="408">
                  <c:v>24.499665173554131</c:v>
                </c:pt>
                <c:pt idx="409">
                  <c:v>24.499673260252344</c:v>
                </c:pt>
                <c:pt idx="410">
                  <c:v>24.499681151642147</c:v>
                </c:pt>
                <c:pt idx="411">
                  <c:v>24.499688852440553</c:v>
                </c:pt>
                <c:pt idx="412">
                  <c:v>24.499696367250657</c:v>
                </c:pt>
                <c:pt idx="413">
                  <c:v>24.499703700564378</c:v>
                </c:pt>
                <c:pt idx="414">
                  <c:v>24.499710856765155</c:v>
                </c:pt>
                <c:pt idx="415">
                  <c:v>24.499717840130558</c:v>
                </c:pt>
                <c:pt idx="416">
                  <c:v>24.499724654834846</c:v>
                </c:pt>
                <c:pt idx="417">
                  <c:v>24.499731304951471</c:v>
                </c:pt>
                <c:pt idx="418">
                  <c:v>24.499737794455495</c:v>
                </c:pt>
                <c:pt idx="419">
                  <c:v>24.499744127225988</c:v>
                </c:pt>
                <c:pt idx="420">
                  <c:v>24.499750307048327</c:v>
                </c:pt>
                <c:pt idx="421">
                  <c:v>24.499756337616475</c:v>
                </c:pt>
                <c:pt idx="422">
                  <c:v>24.499762222535171</c:v>
                </c:pt>
                <c:pt idx="423">
                  <c:v>24.4997679653221</c:v>
                </c:pt>
                <c:pt idx="424">
                  <c:v>24.499773569409992</c:v>
                </c:pt>
                <c:pt idx="425">
                  <c:v>24.499779038148667</c:v>
                </c:pt>
                <c:pt idx="426">
                  <c:v>24.499784374807042</c:v>
                </c:pt>
                <c:pt idx="427">
                  <c:v>24.49978958257509</c:v>
                </c:pt>
                <c:pt idx="428">
                  <c:v>24.499794664565734</c:v>
                </c:pt>
                <c:pt idx="429">
                  <c:v>24.49979962381672</c:v>
                </c:pt>
                <c:pt idx="430">
                  <c:v>24.499804463292431</c:v>
                </c:pt>
                <c:pt idx="431">
                  <c:v>24.499809185885649</c:v>
                </c:pt>
                <c:pt idx="432">
                  <c:v>24.499813794419296</c:v>
                </c:pt>
                <c:pt idx="433">
                  <c:v>24.499818291648111</c:v>
                </c:pt>
                <c:pt idx="434">
                  <c:v>24.499822680260305</c:v>
                </c:pt>
                <c:pt idx="435">
                  <c:v>24.499826962879162</c:v>
                </c:pt>
                <c:pt idx="436">
                  <c:v>24.499831142064615</c:v>
                </c:pt>
                <c:pt idx="437">
                  <c:v>24.499835220314765</c:v>
                </c:pt>
                <c:pt idx="438">
                  <c:v>24.499839200067381</c:v>
                </c:pt>
                <c:pt idx="439">
                  <c:v>24.499843083701361</c:v>
                </c:pt>
                <c:pt idx="440">
                  <c:v>24.499846873538143</c:v>
                </c:pt>
                <c:pt idx="441">
                  <c:v>24.499850571843098</c:v>
                </c:pt>
                <c:pt idx="442">
                  <c:v>24.499854180826887</c:v>
                </c:pt>
                <c:pt idx="443">
                  <c:v>24.499857702646782</c:v>
                </c:pt>
                <c:pt idx="444">
                  <c:v>24.499861139407951</c:v>
                </c:pt>
                <c:pt idx="445">
                  <c:v>24.499864493164718</c:v>
                </c:pt>
                <c:pt idx="446">
                  <c:v>24.499867765921792</c:v>
                </c:pt>
                <c:pt idx="447">
                  <c:v>24.499870959635462</c:v>
                </c:pt>
                <c:pt idx="448">
                  <c:v>24.499874076214777</c:v>
                </c:pt>
                <c:pt idx="449">
                  <c:v>24.499877117522672</c:v>
                </c:pt>
                <c:pt idx="450">
                  <c:v>24.499880085377097</c:v>
                </c:pt>
                <c:pt idx="451">
                  <c:v>24.499882981552084</c:v>
                </c:pt>
                <c:pt idx="452">
                  <c:v>24.499885807778828</c:v>
                </c:pt>
                <c:pt idx="453">
                  <c:v>24.499888565746708</c:v>
                </c:pt>
                <c:pt idx="454">
                  <c:v>24.499891257104306</c:v>
                </c:pt>
                <c:pt idx="455">
                  <c:v>24.499893883460381</c:v>
                </c:pt>
                <c:pt idx="456">
                  <c:v>24.499896446384845</c:v>
                </c:pt>
                <c:pt idx="457">
                  <c:v>24.499898947409694</c:v>
                </c:pt>
                <c:pt idx="458">
                  <c:v>24.499901388029915</c:v>
                </c:pt>
                <c:pt idx="459">
                  <c:v>24.499903769704396</c:v>
                </c:pt>
                <c:pt idx="460">
                  <c:v>24.49990609385679</c:v>
                </c:pt>
                <c:pt idx="461">
                  <c:v>24.499908361876361</c:v>
                </c:pt>
                <c:pt idx="462">
                  <c:v>24.499910575118825</c:v>
                </c:pt>
                <c:pt idx="463">
                  <c:v>24.499912734907156</c:v>
                </c:pt>
                <c:pt idx="464">
                  <c:v>24.499914842532366</c:v>
                </c:pt>
                <c:pt idx="465">
                  <c:v>24.499916899254298</c:v>
                </c:pt>
                <c:pt idx="466">
                  <c:v>24.499918906302366</c:v>
                </c:pt>
                <c:pt idx="467">
                  <c:v>24.499920864876284</c:v>
                </c:pt>
                <c:pt idx="468">
                  <c:v>24.499922776146796</c:v>
                </c:pt>
                <c:pt idx="469">
                  <c:v>24.499924641256374</c:v>
                </c:pt>
                <c:pt idx="470">
                  <c:v>24.499926461319891</c:v>
                </c:pt>
                <c:pt idx="471">
                  <c:v>24.499928237425294</c:v>
                </c:pt>
                <c:pt idx="472">
                  <c:v>24.499929970634255</c:v>
                </c:pt>
                <c:pt idx="473">
                  <c:v>24.49993166198281</c:v>
                </c:pt>
                <c:pt idx="474">
                  <c:v>24.499933312481964</c:v>
                </c:pt>
                <c:pt idx="475">
                  <c:v>24.499934923118314</c:v>
                </c:pt>
                <c:pt idx="476">
                  <c:v>24.499936494854619</c:v>
                </c:pt>
                <c:pt idx="477">
                  <c:v>24.499938028630392</c:v>
                </c:pt>
                <c:pt idx="478">
                  <c:v>24.499939525362453</c:v>
                </c:pt>
                <c:pt idx="479">
                  <c:v>24.499940985945482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03-4086-A981-33D443EBD31A}"/>
            </c:ext>
          </c:extLst>
        </c:ser>
        <c:ser>
          <c:idx val="4"/>
          <c:order val="4"/>
          <c:tx>
            <c:strRef>
              <c:f>Result!$M$6</c:f>
              <c:strCache>
                <c:ptCount val="1"/>
                <c:pt idx="0">
                  <c:v>Right &amp; Left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Result!$M$7:$M$486</c:f>
              <c:numCache>
                <c:formatCode>0.00_);[Red]\(0.00\)</c:formatCode>
                <c:ptCount val="480"/>
                <c:pt idx="0">
                  <c:v>18</c:v>
                </c:pt>
                <c:pt idx="1">
                  <c:v>18.15086267519159</c:v>
                </c:pt>
                <c:pt idx="2">
                  <c:v>18.299383812586651</c:v>
                </c:pt>
                <c:pt idx="3">
                  <c:v>18.445419926881776</c:v>
                </c:pt>
                <c:pt idx="4">
                  <c:v>18.588918415330841</c:v>
                </c:pt>
                <c:pt idx="5">
                  <c:v>18.729854866550987</c:v>
                </c:pt>
                <c:pt idx="6">
                  <c:v>18.868220456002163</c:v>
                </c:pt>
                <c:pt idx="7">
                  <c:v>19.004016552221859</c:v>
                </c:pt>
                <c:pt idx="8">
                  <c:v>19.137251794679063</c:v>
                </c:pt>
                <c:pt idx="9">
                  <c:v>19.267940288361888</c:v>
                </c:pt>
                <c:pt idx="10">
                  <c:v>19.396100389059029</c:v>
                </c:pt>
                <c:pt idx="11">
                  <c:v>19.521753835549397</c:v>
                </c:pt>
                <c:pt idx="12">
                  <c:v>19.644925101475387</c:v>
                </c:pt>
                <c:pt idx="13">
                  <c:v>19.765640894524577</c:v>
                </c:pt>
                <c:pt idx="14">
                  <c:v>19.883929758941697</c:v>
                </c:pt>
                <c:pt idx="15">
                  <c:v>19.999821753214846</c:v>
                </c:pt>
                <c:pt idx="16">
                  <c:v>20.113348184125897</c:v>
                </c:pt>
                <c:pt idx="17">
                  <c:v>20.224541384146004</c:v>
                </c:pt>
                <c:pt idx="18">
                  <c:v>20.333434522890691</c:v>
                </c:pt>
                <c:pt idx="19">
                  <c:v>20.440061445839223</c:v>
                </c:pt>
                <c:pt idx="20">
                  <c:v>20.544456535232577</c:v>
                </c:pt>
                <c:pt idx="21">
                  <c:v>20.646654589268206</c:v>
                </c:pt>
                <c:pt idx="22">
                  <c:v>20.746690716576612</c:v>
                </c:pt>
                <c:pt idx="23">
                  <c:v>20.84460024360115</c:v>
                </c:pt>
                <c:pt idx="24">
                  <c:v>20.940418632978247</c:v>
                </c:pt>
                <c:pt idx="25">
                  <c:v>21.034181411376391</c:v>
                </c:pt>
                <c:pt idx="26">
                  <c:v>21.125924105530448</c:v>
                </c:pt>
                <c:pt idx="27">
                  <c:v>21.215682185425081</c:v>
                </c:pt>
                <c:pt idx="28">
                  <c:v>21.303491013752442</c:v>
                </c:pt>
                <c:pt idx="29">
                  <c:v>21.3893858009064</c:v>
                </c:pt>
                <c:pt idx="30">
                  <c:v>21.473401564885947</c:v>
                </c:pt>
                <c:pt idx="31">
                  <c:v>21.555573095570502</c:v>
                </c:pt>
                <c:pt idx="32">
                  <c:v>21.635934922903722</c:v>
                </c:pt>
                <c:pt idx="33">
                  <c:v>21.714521288583654</c:v>
                </c:pt>
                <c:pt idx="34">
                  <c:v>21.791366120908208</c:v>
                </c:pt>
                <c:pt idx="35">
                  <c:v>21.866503012467888</c:v>
                </c:pt>
                <c:pt idx="36">
                  <c:v>21.939965200414051</c:v>
                </c:pt>
                <c:pt idx="37">
                  <c:v>22.011785549061994</c:v>
                </c:pt>
                <c:pt idx="38">
                  <c:v>22.081996534614635</c:v>
                </c:pt>
                <c:pt idx="39">
                  <c:v>22.150630231815487</c:v>
                </c:pt>
                <c:pt idx="40">
                  <c:v>22.217718302359366</c:v>
                </c:pt>
                <c:pt idx="41">
                  <c:v>22.283291984906548</c:v>
                </c:pt>
                <c:pt idx="42">
                  <c:v>22.347382086561158</c:v>
                </c:pt>
                <c:pt idx="43">
                  <c:v>22.41001897568783</c:v>
                </c:pt>
                <c:pt idx="44">
                  <c:v>22.471232575952317</c:v>
                </c:pt>
                <c:pt idx="45">
                  <c:v>22.531052361482168</c:v>
                </c:pt>
                <c:pt idx="46">
                  <c:v>22.589507353052692</c:v>
                </c:pt>
                <c:pt idx="47">
                  <c:v>22.646626115211717</c:v>
                </c:pt>
                <c:pt idx="48">
                  <c:v>22.702436754263967</c:v>
                </c:pt>
                <c:pt idx="49">
                  <c:v>22.756966917042487</c:v>
                </c:pt>
                <c:pt idx="50">
                  <c:v>22.810243790400499</c:v>
                </c:pt>
                <c:pt idx="51">
                  <c:v>22.862294101362433</c:v>
                </c:pt>
                <c:pt idx="52">
                  <c:v>22.91314411787776</c:v>
                </c:pt>
                <c:pt idx="53">
                  <c:v>22.962819650125645</c:v>
                </c:pt>
                <c:pt idx="54">
                  <c:v>23.011346052322494</c:v>
                </c:pt>
                <c:pt idx="55">
                  <c:v>23.058748224988086</c:v>
                </c:pt>
                <c:pt idx="56">
                  <c:v>23.105050617629388</c:v>
                </c:pt>
                <c:pt idx="57">
                  <c:v>23.150277231804161</c:v>
                </c:pt>
                <c:pt idx="58">
                  <c:v>23.194451624529343</c:v>
                </c:pt>
                <c:pt idx="59">
                  <c:v>23.237596912001734</c:v>
                </c:pt>
                <c:pt idx="60">
                  <c:v>23.279735773600891</c:v>
                </c:pt>
                <c:pt idx="61">
                  <c:v>23.320890456146355</c:v>
                </c:pt>
                <c:pt idx="62">
                  <c:v>23.361082778383381</c:v>
                </c:pt>
                <c:pt idx="63">
                  <c:v>23.400334135673123</c:v>
                </c:pt>
                <c:pt idx="64">
                  <c:v>23.438665504865085</c:v>
                </c:pt>
                <c:pt idx="65">
                  <c:v>23.476097449331139</c:v>
                </c:pt>
                <c:pt idx="66">
                  <c:v>23.512650124141967</c:v>
                </c:pt>
                <c:pt idx="67">
                  <c:v>23.548343281368151</c:v>
                </c:pt>
                <c:pt idx="68">
                  <c:v>23.583196275489403</c:v>
                </c:pt>
                <c:pt idx="69">
                  <c:v>23.61722806889663</c:v>
                </c:pt>
                <c:pt idx="70">
                  <c:v>23.650457237472651</c:v>
                </c:pt>
                <c:pt idx="71">
                  <c:v>23.682901976238387</c:v>
                </c:pt>
                <c:pt idx="72">
                  <c:v>23.714580105052356</c:v>
                </c:pt>
                <c:pt idx="73">
                  <c:v>23.745509074352125</c:v>
                </c:pt>
                <c:pt idx="74">
                  <c:v>23.775705970927312</c:v>
                </c:pt>
                <c:pt idx="75">
                  <c:v>23.805187523714409</c:v>
                </c:pt>
                <c:pt idx="76">
                  <c:v>23.8339701096045</c:v>
                </c:pt>
                <c:pt idx="77">
                  <c:v>23.862069759255608</c:v>
                </c:pt>
                <c:pt idx="78">
                  <c:v>23.889502162901991</c:v>
                </c:pt>
                <c:pt idx="79">
                  <c:v>23.916282676153418</c:v>
                </c:pt>
                <c:pt idx="80">
                  <c:v>23.942426325777877</c:v>
                </c:pt>
                <c:pt idx="81">
                  <c:v>23.967947815461777</c:v>
                </c:pt>
                <c:pt idx="82">
                  <c:v>23.992861531542168</c:v>
                </c:pt>
                <c:pt idx="83">
                  <c:v>24.017181548705931</c:v>
                </c:pt>
                <c:pt idx="84">
                  <c:v>24.040921635651355</c:v>
                </c:pt>
                <c:pt idx="85">
                  <c:v>24.064095260707902</c:v>
                </c:pt>
                <c:pt idx="86">
                  <c:v>24.086715597410286</c:v>
                </c:pt>
                <c:pt idx="87">
                  <c:v>24.108795530023436</c:v>
                </c:pt>
                <c:pt idx="88">
                  <c:v>24.130347659015133</c:v>
                </c:pt>
                <c:pt idx="89">
                  <c:v>24.151384306473474</c:v>
                </c:pt>
                <c:pt idx="90">
                  <c:v>24.171917521466618</c:v>
                </c:pt>
                <c:pt idx="91">
                  <c:v>24.191959085342443</c:v>
                </c:pt>
                <c:pt idx="92">
                  <c:v>24.211520516966107</c:v>
                </c:pt>
                <c:pt idx="93">
                  <c:v>24.230613077893636</c:v>
                </c:pt>
                <c:pt idx="94">
                  <c:v>24.249247777479962</c:v>
                </c:pt>
                <c:pt idx="95">
                  <c:v>24.267435377919952</c:v>
                </c:pt>
                <c:pt idx="96">
                  <c:v>24.285186399221242</c:v>
                </c:pt>
                <c:pt idx="97">
                  <c:v>24.302511124107781</c:v>
                </c:pt>
                <c:pt idx="98">
                  <c:v>24.319419602853234</c:v>
                </c:pt>
                <c:pt idx="99">
                  <c:v>24.335921658043468</c:v>
                </c:pt>
                <c:pt idx="100">
                  <c:v>24.35202688926756</c:v>
                </c:pt>
                <c:pt idx="101">
                  <c:v>24.367744677736827</c:v>
                </c:pt>
                <c:pt idx="102">
                  <c:v>24.383084190831564</c:v>
                </c:pt>
                <c:pt idx="103">
                  <c:v>24.398054386575247</c:v>
                </c:pt>
                <c:pt idx="104">
                  <c:v>24.412664018036072</c:v>
                </c:pt>
                <c:pt idx="105">
                  <c:v>24.426921637655809</c:v>
                </c:pt>
                <c:pt idx="106">
                  <c:v>24.440835601506038</c:v>
                </c:pt>
                <c:pt idx="107">
                  <c:v>24.454414073471913</c:v>
                </c:pt>
                <c:pt idx="108">
                  <c:v>24.467665029363669</c:v>
                </c:pt>
                <c:pt idx="109">
                  <c:v>24.480596260956176</c:v>
                </c:pt>
                <c:pt idx="110">
                  <c:v>24.493215379956904</c:v>
                </c:pt>
                <c:pt idx="111">
                  <c:v>24.505529821902719</c:v>
                </c:pt>
                <c:pt idx="112">
                  <c:v>24.51754684998598</c:v>
                </c:pt>
                <c:pt idx="113">
                  <c:v>24.529273558810459</c:v>
                </c:pt>
                <c:pt idx="114">
                  <c:v>24.540716878077696</c:v>
                </c:pt>
                <c:pt idx="115">
                  <c:v>24.551883576204354</c:v>
                </c:pt>
                <c:pt idx="116">
                  <c:v>24.562780263871257</c:v>
                </c:pt>
                <c:pt idx="117">
                  <c:v>24.573413397504801</c:v>
                </c:pt>
                <c:pt idx="118">
                  <c:v>24.583789282691452</c:v>
                </c:pt>
                <c:pt idx="119">
                  <c:v>24.593914077526073</c:v>
                </c:pt>
                <c:pt idx="120">
                  <c:v>24.603793795894873</c:v>
                </c:pt>
                <c:pt idx="121">
                  <c:v>24.613434310693755</c:v>
                </c:pt>
                <c:pt idx="122">
                  <c:v>24.622841356982896</c:v>
                </c:pt>
                <c:pt idx="123">
                  <c:v>24.632020535078372</c:v>
                </c:pt>
                <c:pt idx="124">
                  <c:v>24.640977313581708</c:v>
                </c:pt>
                <c:pt idx="125">
                  <c:v>24.649717032348178</c:v>
                </c:pt>
                <c:pt idx="126">
                  <c:v>24.658244905394756</c:v>
                </c:pt>
                <c:pt idx="127">
                  <c:v>24.666566023748594</c:v>
                </c:pt>
                <c:pt idx="128">
                  <c:v>24.674685358236896</c:v>
                </c:pt>
                <c:pt idx="129">
                  <c:v>24.682607762219128</c:v>
                </c:pt>
                <c:pt idx="130">
                  <c:v>24.690337974262402</c:v>
                </c:pt>
                <c:pt idx="131">
                  <c:v>24.697880620761005</c:v>
                </c:pt>
                <c:pt idx="132">
                  <c:v>24.705240218500911</c:v>
                </c:pt>
                <c:pt idx="133">
                  <c:v>24.712421177170238</c:v>
                </c:pt>
                <c:pt idx="134">
                  <c:v>24.719427801816511</c:v>
                </c:pt>
                <c:pt idx="135">
                  <c:v>24.726264295251664</c:v>
                </c:pt>
                <c:pt idx="136">
                  <c:v>24.732934760405644</c:v>
                </c:pt>
                <c:pt idx="137">
                  <c:v>24.739443202629573</c:v>
                </c:pt>
                <c:pt idx="138">
                  <c:v>24.745793531949278</c:v>
                </c:pt>
                <c:pt idx="139">
                  <c:v>24.751989565270161</c:v>
                </c:pt>
                <c:pt idx="140">
                  <c:v>24.758035028534223</c:v>
                </c:pt>
                <c:pt idx="141">
                  <c:v>24.763933558830143</c:v>
                </c:pt>
                <c:pt idx="142">
                  <c:v>24.769688706457288</c:v>
                </c:pt>
                <c:pt idx="143">
                  <c:v>24.775303936944503</c:v>
                </c:pt>
                <c:pt idx="144">
                  <c:v>24.780782633024522</c:v>
                </c:pt>
                <c:pt idx="145">
                  <c:v>24.786128096564862</c:v>
                </c:pt>
                <c:pt idx="146">
                  <c:v>24.79134355045603</c:v>
                </c:pt>
                <c:pt idx="147">
                  <c:v>24.796432140457846</c:v>
                </c:pt>
                <c:pt idx="148">
                  <c:v>24.801396937004739</c:v>
                </c:pt>
                <c:pt idx="149">
                  <c:v>24.806240936970781</c:v>
                </c:pt>
                <c:pt idx="150">
                  <c:v>24.810967065395282</c:v>
                </c:pt>
                <c:pt idx="151">
                  <c:v>24.815578177169705</c:v>
                </c:pt>
                <c:pt idx="152">
                  <c:v>24.820077058686717</c:v>
                </c:pt>
                <c:pt idx="153">
                  <c:v>24.824466429452087</c:v>
                </c:pt>
                <c:pt idx="154">
                  <c:v>24.828748943660226</c:v>
                </c:pt>
                <c:pt idx="155">
                  <c:v>24.832927191734104</c:v>
                </c:pt>
                <c:pt idx="156">
                  <c:v>24.837003701830241</c:v>
                </c:pt>
                <c:pt idx="157">
                  <c:v>24.840980941309549</c:v>
                </c:pt>
                <c:pt idx="158">
                  <c:v>24.844861318174694</c:v>
                </c:pt>
                <c:pt idx="159">
                  <c:v>24.848647182474675</c:v>
                </c:pt>
                <c:pt idx="160">
                  <c:v>24.852340827677331</c:v>
                </c:pt>
                <c:pt idx="161">
                  <c:v>24.85594449201043</c:v>
                </c:pt>
                <c:pt idx="162">
                  <c:v>24.859460359772019</c:v>
                </c:pt>
                <c:pt idx="163">
                  <c:v>24.862890562610673</c:v>
                </c:pt>
                <c:pt idx="164">
                  <c:v>24.866237180776302</c:v>
                </c:pt>
                <c:pt idx="165">
                  <c:v>24.869502244342133</c:v>
                </c:pt>
                <c:pt idx="166">
                  <c:v>24.872687734398482</c:v>
                </c:pt>
                <c:pt idx="167">
                  <c:v>24.875795584218945</c:v>
                </c:pt>
                <c:pt idx="168">
                  <c:v>24.878827680399592</c:v>
                </c:pt>
                <c:pt idx="169">
                  <c:v>24.881785863971746</c:v>
                </c:pt>
                <c:pt idx="170">
                  <c:v>24.884671931488946</c:v>
                </c:pt>
                <c:pt idx="171">
                  <c:v>24.887487636088611</c:v>
                </c:pt>
                <c:pt idx="172">
                  <c:v>24.890234688529024</c:v>
                </c:pt>
                <c:pt idx="173">
                  <c:v>24.892914758202132</c:v>
                </c:pt>
                <c:pt idx="174">
                  <c:v>24.895529474122711</c:v>
                </c:pt>
                <c:pt idx="175">
                  <c:v>24.898080425894417</c:v>
                </c:pt>
                <c:pt idx="176">
                  <c:v>24.900569164653248</c:v>
                </c:pt>
                <c:pt idx="177">
                  <c:v>24.902997203988896</c:v>
                </c:pt>
                <c:pt idx="178">
                  <c:v>24.905366020844514</c:v>
                </c:pt>
                <c:pt idx="179">
                  <c:v>24.90767705639535</c:v>
                </c:pt>
                <c:pt idx="180">
                  <c:v>24.909931716906744</c:v>
                </c:pt>
                <c:pt idx="181">
                  <c:v>24.912131374571938</c:v>
                </c:pt>
                <c:pt idx="182">
                  <c:v>24.914277368330179</c:v>
                </c:pt>
                <c:pt idx="183">
                  <c:v>24.916371004665503</c:v>
                </c:pt>
                <c:pt idx="184">
                  <c:v>24.918413558386725</c:v>
                </c:pt>
                <c:pt idx="185">
                  <c:v>24.920406273388974</c:v>
                </c:pt>
                <c:pt idx="186">
                  <c:v>24.922350363397243</c:v>
                </c:pt>
                <c:pt idx="187">
                  <c:v>24.924247012692362</c:v>
                </c:pt>
                <c:pt idx="188">
                  <c:v>24.926097376819776</c:v>
                </c:pt>
                <c:pt idx="189">
                  <c:v>24.927902583281522</c:v>
                </c:pt>
                <c:pt idx="190">
                  <c:v>24.929663732211811</c:v>
                </c:pt>
                <c:pt idx="191">
                  <c:v>24.93138189703658</c:v>
                </c:pt>
                <c:pt idx="192">
                  <c:v>24.933058125117366</c:v>
                </c:pt>
                <c:pt idx="193">
                  <c:v>24.934693438379888</c:v>
                </c:pt>
                <c:pt idx="194">
                  <c:v>24.936288833927676</c:v>
                </c:pt>
                <c:pt idx="195">
                  <c:v>24.937845284641103</c:v>
                </c:pt>
                <c:pt idx="196">
                  <c:v>24.939363739762133</c:v>
                </c:pt>
                <c:pt idx="197">
                  <c:v>24.940845125465156</c:v>
                </c:pt>
                <c:pt idx="198">
                  <c:v>24.94229034541419</c:v>
                </c:pt>
                <c:pt idx="199">
                  <c:v>24.943700281306793</c:v>
                </c:pt>
                <c:pt idx="200">
                  <c:v>24.945075793405</c:v>
                </c:pt>
                <c:pt idx="201">
                  <c:v>24.946417721053553</c:v>
                </c:pt>
                <c:pt idx="202">
                  <c:v>24.947726883185762</c:v>
                </c:pt>
                <c:pt idx="203">
                  <c:v>24.949004078817254</c:v>
                </c:pt>
                <c:pt idx="204">
                  <c:v>24.950250087527905</c:v>
                </c:pt>
                <c:pt idx="205">
                  <c:v>24.951465669932251</c:v>
                </c:pt>
                <c:pt idx="206">
                  <c:v>24.952651568138599</c:v>
                </c:pt>
                <c:pt idx="207">
                  <c:v>24.953808506197152</c:v>
                </c:pt>
                <c:pt idx="208">
                  <c:v>24.954937190537393</c:v>
                </c:pt>
                <c:pt idx="209">
                  <c:v>24.956038310394952</c:v>
                </c:pt>
                <c:pt idx="210">
                  <c:v>24.957112538228248</c:v>
                </c:pt>
                <c:pt idx="211">
                  <c:v>24.958160530125109</c:v>
                </c:pt>
                <c:pt idx="212">
                  <c:v>24.959182926199642</c:v>
                </c:pt>
                <c:pt idx="213">
                  <c:v>24.960180350979531</c:v>
                </c:pt>
                <c:pt idx="214">
                  <c:v>24.961153413784057</c:v>
                </c:pt>
                <c:pt idx="215">
                  <c:v>24.962102709093003</c:v>
                </c:pt>
                <c:pt idx="216">
                  <c:v>24.963028816906679</c:v>
                </c:pt>
                <c:pt idx="217">
                  <c:v>24.963932303097298</c:v>
                </c:pt>
                <c:pt idx="218">
                  <c:v>24.964813719751863</c:v>
                </c:pt>
                <c:pt idx="219">
                  <c:v>24.965673605506812</c:v>
                </c:pt>
                <c:pt idx="220">
                  <c:v>24.966512485874585</c:v>
                </c:pt>
                <c:pt idx="221">
                  <c:v>24.967330873562329</c:v>
                </c:pt>
                <c:pt idx="222">
                  <c:v>24.968129268782899</c:v>
                </c:pt>
                <c:pt idx="223">
                  <c:v>24.968908159558371</c:v>
                </c:pt>
                <c:pt idx="224">
                  <c:v>24.969668022016219</c:v>
                </c:pt>
                <c:pt idx="225">
                  <c:v>24.97040932067835</c:v>
                </c:pt>
                <c:pt idx="226">
                  <c:v>24.971132508743139</c:v>
                </c:pt>
                <c:pt idx="227">
                  <c:v>24.971838028360679</c:v>
                </c:pt>
                <c:pt idx="228">
                  <c:v>24.972526310901355</c:v>
                </c:pt>
                <c:pt idx="229">
                  <c:v>24.973197777217941</c:v>
                </c:pt>
                <c:pt idx="230">
                  <c:v>24.973852837901344</c:v>
                </c:pt>
                <c:pt idx="231">
                  <c:v>24.974491893530182</c:v>
                </c:pt>
                <c:pt idx="232">
                  <c:v>24.97511533491431</c:v>
                </c:pt>
                <c:pt idx="233">
                  <c:v>24.97572354333245</c:v>
                </c:pt>
                <c:pt idx="234">
                  <c:v>24.976316890764078</c:v>
                </c:pt>
                <c:pt idx="235">
                  <c:v>24.976895740115705</c:v>
                </c:pt>
                <c:pt idx="236">
                  <c:v>24.97746044544165</c:v>
                </c:pt>
                <c:pt idx="237">
                  <c:v>24.978011352159498</c:v>
                </c:pt>
                <c:pt idx="238">
                  <c:v>24.978548797260306</c:v>
                </c:pt>
                <c:pt idx="239">
                  <c:v>24.979073109513742</c:v>
                </c:pt>
                <c:pt idx="240">
                  <c:v>24.979584609668237</c:v>
                </c:pt>
                <c:pt idx="241">
                  <c:v>24.980083610646286</c:v>
                </c:pt>
                <c:pt idx="242">
                  <c:v>24.980570417735017</c:v>
                </c:pt>
                <c:pt idx="243">
                  <c:v>24.981045328772129</c:v>
                </c:pt>
                <c:pt idx="244">
                  <c:v>24.981508634327337</c:v>
                </c:pt>
                <c:pt idx="245">
                  <c:v>24.981960617879398</c:v>
                </c:pt>
                <c:pt idx="246">
                  <c:v>24.98240155598884</c:v>
                </c:pt>
                <c:pt idx="247">
                  <c:v>24.98283171846651</c:v>
                </c:pt>
                <c:pt idx="248">
                  <c:v>24.983251368538024</c:v>
                </c:pt>
                <c:pt idx="249">
                  <c:v>24.983660763004224</c:v>
                </c:pt>
                <c:pt idx="250">
                  <c:v>24.984060152397738</c:v>
                </c:pt>
                <c:pt idx="251">
                  <c:v>24.984449781135737</c:v>
                </c:pt>
                <c:pt idx="252">
                  <c:v>24.984829887668987</c:v>
                </c:pt>
                <c:pt idx="253">
                  <c:v>24.985200704627264</c:v>
                </c:pt>
                <c:pt idx="254">
                  <c:v>24.985562458961255</c:v>
                </c:pt>
                <c:pt idx="255">
                  <c:v>24.985915372080996</c:v>
                </c:pt>
                <c:pt idx="256">
                  <c:v>24.986259659990953</c:v>
                </c:pt>
                <c:pt idx="257">
                  <c:v>24.986595533421806</c:v>
                </c:pt>
                <c:pt idx="258">
                  <c:v>24.986923197959051</c:v>
                </c:pt>
                <c:pt idx="259">
                  <c:v>24.98724285416845</c:v>
                </c:pt>
                <c:pt idx="260">
                  <c:v>24.987554697718451</c:v>
                </c:pt>
                <c:pt idx="261">
                  <c:v>24.987858919499615</c:v>
                </c:pt>
                <c:pt idx="262">
                  <c:v>24.988155705741146</c:v>
                </c:pt>
                <c:pt idx="263">
                  <c:v>24.988445238124584</c:v>
                </c:pt>
                <c:pt idx="264">
                  <c:v>24.98872769389472</c:v>
                </c:pt>
                <c:pt idx="265">
                  <c:v>24.989003245967837</c:v>
                </c:pt>
                <c:pt idx="266">
                  <c:v>24.989272063037294</c:v>
                </c:pt>
                <c:pt idx="267">
                  <c:v>24.989534309676554</c:v>
                </c:pt>
                <c:pt idx="268">
                  <c:v>24.989790146439681</c:v>
                </c:pt>
                <c:pt idx="269">
                  <c:v>24.990039729959431</c:v>
                </c:pt>
                <c:pt idx="270">
                  <c:v>24.990283213042911</c:v>
                </c:pt>
                <c:pt idx="271">
                  <c:v>24.990520744764936</c:v>
                </c:pt>
                <c:pt idx="272">
                  <c:v>24.990752470559102</c:v>
                </c:pt>
                <c:pt idx="273">
                  <c:v>24.990978532306645</c:v>
                </c:pt>
                <c:pt idx="274">
                  <c:v>24.991199068423132</c:v>
                </c:pt>
                <c:pt idx="275">
                  <c:v>24.991414213943042</c:v>
                </c:pt>
                <c:pt idx="276">
                  <c:v>24.99162410060228</c:v>
                </c:pt>
                <c:pt idx="277">
                  <c:v>24.991828856918701</c:v>
                </c:pt>
                <c:pt idx="278">
                  <c:v>24.992028608270644</c:v>
                </c:pt>
                <c:pt idx="279">
                  <c:v>24.992223476973567</c:v>
                </c:pt>
                <c:pt idx="280">
                  <c:v>24.992413582354821</c:v>
                </c:pt>
                <c:pt idx="281">
                  <c:v>24.992599040826583</c:v>
                </c:pt>
                <c:pt idx="282">
                  <c:v>24.99277996595703</c:v>
                </c:pt>
                <c:pt idx="283">
                  <c:v>24.99295646853977</c:v>
                </c:pt>
                <c:pt idx="284">
                  <c:v>24.993128656661565</c:v>
                </c:pt>
                <c:pt idx="285">
                  <c:v>24.993296635768438</c:v>
                </c:pt>
                <c:pt idx="286">
                  <c:v>24.993460508730138</c:v>
                </c:pt>
                <c:pt idx="287">
                  <c:v>24.993620375903042</c:v>
                </c:pt>
                <c:pt idx="288">
                  <c:v>24.993776335191527</c:v>
                </c:pt>
                <c:pt idx="289">
                  <c:v>24.993928482107844</c:v>
                </c:pt>
                <c:pt idx="290">
                  <c:v>24.994076909830529</c:v>
                </c:pt>
                <c:pt idx="291">
                  <c:v>24.994221709261389</c:v>
                </c:pt>
                <c:pt idx="292">
                  <c:v>24.994362969081099</c:v>
                </c:pt>
                <c:pt idx="293">
                  <c:v>24.994500775803452</c:v>
                </c:pt>
                <c:pt idx="294">
                  <c:v>24.994635213828271</c:v>
                </c:pt>
                <c:pt idx="295">
                  <c:v>24.994766365493035</c:v>
                </c:pt>
                <c:pt idx="296">
                  <c:v>24.994894311123247</c:v>
                </c:pt>
                <c:pt idx="297">
                  <c:v>24.99501912908158</c:v>
                </c:pt>
                <c:pt idx="298">
                  <c:v>24.995140895815812</c:v>
                </c:pt>
                <c:pt idx="299">
                  <c:v>24.995259685905594</c:v>
                </c:pt>
                <c:pt idx="300">
                  <c:v>24.995375572108088</c:v>
                </c:pt>
                <c:pt idx="301">
                  <c:v>24.995488625402473</c:v>
                </c:pt>
                <c:pt idx="302">
                  <c:v>24.99559891503338</c:v>
                </c:pt>
                <c:pt idx="303">
                  <c:v>24.995706508553258</c:v>
                </c:pt>
                <c:pt idx="304">
                  <c:v>24.995811471863714</c:v>
                </c:pt>
                <c:pt idx="305">
                  <c:v>24.995913869255833</c:v>
                </c:pt>
                <c:pt idx="306">
                  <c:v>24.996013763449533</c:v>
                </c:pt>
                <c:pt idx="307">
                  <c:v>24.996111215631927</c:v>
                </c:pt>
                <c:pt idx="308">
                  <c:v>24.99620628549479</c:v>
                </c:pt>
                <c:pt idx="309">
                  <c:v>24.996299031271075</c:v>
                </c:pt>
                <c:pt idx="310">
                  <c:v>24.996389509770555</c:v>
                </c:pt>
                <c:pt idx="311">
                  <c:v>24.996477776414597</c:v>
                </c:pt>
                <c:pt idx="312">
                  <c:v>24.996563885270078</c:v>
                </c:pt>
                <c:pt idx="313">
                  <c:v>24.996647889082478</c:v>
                </c:pt>
                <c:pt idx="314">
                  <c:v>24.99672983930817</c:v>
                </c:pt>
                <c:pt idx="315">
                  <c:v>24.996809786145903</c:v>
                </c:pt>
                <c:pt idx="316">
                  <c:v>24.99688777856754</c:v>
                </c:pt>
                <c:pt idx="317">
                  <c:v>24.996963864348036</c:v>
                </c:pt>
                <c:pt idx="318">
                  <c:v>24.997038090094673</c:v>
                </c:pt>
                <c:pt idx="319">
                  <c:v>24.9971105012756</c:v>
                </c:pt>
                <c:pt idx="320">
                  <c:v>24.997181142247658</c:v>
                </c:pt>
                <c:pt idx="321">
                  <c:v>24.997250056283544</c:v>
                </c:pt>
                <c:pt idx="322">
                  <c:v>24.997317285598296</c:v>
                </c:pt>
                <c:pt idx="323">
                  <c:v>24.997382871375134</c:v>
                </c:pt>
                <c:pt idx="324">
                  <c:v>24.997446853790684</c:v>
                </c:pt>
                <c:pt idx="325">
                  <c:v>24.997509272039565</c:v>
                </c:pt>
                <c:pt idx="326">
                  <c:v>24.997570164358386</c:v>
                </c:pt>
                <c:pt idx="327">
                  <c:v>24.997629568049163</c:v>
                </c:pt>
                <c:pt idx="328">
                  <c:v>24.997687519502154</c:v>
                </c:pt>
                <c:pt idx="329">
                  <c:v>24.997744054218138</c:v>
                </c:pt>
                <c:pt idx="330">
                  <c:v>24.997799206830152</c:v>
                </c:pt>
                <c:pt idx="331">
                  <c:v>24.997853011124693</c:v>
                </c:pt>
                <c:pt idx="332">
                  <c:v>24.997905500062423</c:v>
                </c:pt>
                <c:pt idx="333">
                  <c:v>24.997956705798323</c:v>
                </c:pt>
                <c:pt idx="334">
                  <c:v>24.998006659701403</c:v>
                </c:pt>
                <c:pt idx="335">
                  <c:v>24.998055392373907</c:v>
                </c:pt>
                <c:pt idx="336">
                  <c:v>24.99810293367004</c:v>
                </c:pt>
                <c:pt idx="337">
                  <c:v>24.998149312714268</c:v>
                </c:pt>
                <c:pt idx="338">
                  <c:v>24.998194557919142</c:v>
                </c:pt>
                <c:pt idx="339">
                  <c:v>24.998238697002691</c:v>
                </c:pt>
                <c:pt idx="340">
                  <c:v>24.998281757005408</c:v>
                </c:pt>
                <c:pt idx="341">
                  <c:v>24.9983237643068</c:v>
                </c:pt>
                <c:pt idx="342">
                  <c:v>24.998364744641549</c:v>
                </c:pt>
                <c:pt idx="343">
                  <c:v>24.998404723115264</c:v>
                </c:pt>
                <c:pt idx="344">
                  <c:v>24.998443724219868</c:v>
                </c:pt>
                <c:pt idx="345">
                  <c:v>24.998481771848578</c:v>
                </c:pt>
                <c:pt idx="346">
                  <c:v>24.998518889310564</c:v>
                </c:pt>
                <c:pt idx="347">
                  <c:v>24.998555099345197</c:v>
                </c:pt>
                <c:pt idx="348">
                  <c:v>24.99859042413599</c:v>
                </c:pt>
                <c:pt idx="349">
                  <c:v>24.99862488532419</c:v>
                </c:pt>
                <c:pt idx="350">
                  <c:v>24.998658504022014</c:v>
                </c:pt>
                <c:pt idx="351">
                  <c:v>24.998691300825595</c:v>
                </c:pt>
                <c:pt idx="352">
                  <c:v>24.998723295827585</c:v>
                </c:pt>
                <c:pt idx="353">
                  <c:v>24.998754508629471</c:v>
                </c:pt>
                <c:pt idx="354">
                  <c:v>24.998784958353571</c:v>
                </c:pt>
                <c:pt idx="355">
                  <c:v>24.998814663654755</c:v>
                </c:pt>
                <c:pt idx="356">
                  <c:v>24.998843642731863</c:v>
                </c:pt>
                <c:pt idx="357">
                  <c:v>24.998871913338853</c:v>
                </c:pt>
                <c:pt idx="358">
                  <c:v>24.998899492795683</c:v>
                </c:pt>
                <c:pt idx="359">
                  <c:v>24.998926397998908</c:v>
                </c:pt>
                <c:pt idx="360">
                  <c:v>24.998952645432034</c:v>
                </c:pt>
                <c:pt idx="361">
                  <c:v>24.998978251175618</c:v>
                </c:pt>
                <c:pt idx="362">
                  <c:v>24.999003230917111</c:v>
                </c:pt>
                <c:pt idx="363">
                  <c:v>24.999027599960474</c:v>
                </c:pt>
                <c:pt idx="364">
                  <c:v>24.999051373235542</c:v>
                </c:pt>
                <c:pt idx="365">
                  <c:v>24.999074565307176</c:v>
                </c:pt>
                <c:pt idx="366">
                  <c:v>24.999097190384184</c:v>
                </c:pt>
                <c:pt idx="367">
                  <c:v>24.999119262328026</c:v>
                </c:pt>
                <c:pt idx="368">
                  <c:v>24.999140794661301</c:v>
                </c:pt>
                <c:pt idx="369">
                  <c:v>24.999161800576029</c:v>
                </c:pt>
                <c:pt idx="370">
                  <c:v>24.999182292941736</c:v>
                </c:pt>
                <c:pt idx="371">
                  <c:v>24.999202284313334</c:v>
                </c:pt>
                <c:pt idx="372">
                  <c:v>24.999221786938811</c:v>
                </c:pt>
                <c:pt idx="373">
                  <c:v>24.999240812766736</c:v>
                </c:pt>
                <c:pt idx="374">
                  <c:v>24.99925937345358</c:v>
                </c:pt>
                <c:pt idx="375">
                  <c:v>24.99927748037085</c:v>
                </c:pt>
                <c:pt idx="376">
                  <c:v>24.999295144612063</c:v>
                </c:pt>
                <c:pt idx="377">
                  <c:v>24.999312376999534</c:v>
                </c:pt>
                <c:pt idx="378">
                  <c:v>24.999329188091007</c:v>
                </c:pt>
                <c:pt idx="379">
                  <c:v>24.999345588186131</c:v>
                </c:pt>
                <c:pt idx="380">
                  <c:v>24.99936158733275</c:v>
                </c:pt>
                <c:pt idx="381">
                  <c:v>24.999377195333082</c:v>
                </c:pt>
                <c:pt idx="382">
                  <c:v>24.999392421749707</c:v>
                </c:pt>
                <c:pt idx="383">
                  <c:v>24.99940727591143</c:v>
                </c:pt>
                <c:pt idx="384">
                  <c:v>24.999421766918996</c:v>
                </c:pt>
                <c:pt idx="385">
                  <c:v>24.999435903650664</c:v>
                </c:pt>
                <c:pt idx="386">
                  <c:v>24.999449694767648</c:v>
                </c:pt>
                <c:pt idx="387">
                  <c:v>24.999463148719421</c:v>
                </c:pt>
                <c:pt idx="388">
                  <c:v>24.99947627374889</c:v>
                </c:pt>
                <c:pt idx="389">
                  <c:v>24.999489077897451</c:v>
                </c:pt>
                <c:pt idx="390">
                  <c:v>24.999501569009905</c:v>
                </c:pt>
                <c:pt idx="391">
                  <c:v>24.999513754739276</c:v>
                </c:pt>
                <c:pt idx="392">
                  <c:v>24.999525642551493</c:v>
                </c:pt>
                <c:pt idx="393">
                  <c:v>24.99953723972996</c:v>
                </c:pt>
                <c:pt idx="394">
                  <c:v>24.999548553380023</c:v>
                </c:pt>
                <c:pt idx="395">
                  <c:v>24.999559590433329</c:v>
                </c:pt>
                <c:pt idx="396">
                  <c:v>24.999570357652054</c:v>
                </c:pt>
                <c:pt idx="397">
                  <c:v>24.999580861633067</c:v>
                </c:pt>
                <c:pt idx="398">
                  <c:v>24.999591108811952</c:v>
                </c:pt>
                <c:pt idx="399">
                  <c:v>24.999601105466969</c:v>
                </c:pt>
                <c:pt idx="400">
                  <c:v>24.999610857722885</c:v>
                </c:pt>
                <c:pt idx="401">
                  <c:v>24.999620371554737</c:v>
                </c:pt>
                <c:pt idx="402">
                  <c:v>24.999629652791487</c:v>
                </c:pt>
                <c:pt idx="403">
                  <c:v>24.99963870711959</c:v>
                </c:pt>
                <c:pt idx="404">
                  <c:v>24.999647540086485</c:v>
                </c:pt>
                <c:pt idx="405">
                  <c:v>24.999656157103988</c:v>
                </c:pt>
                <c:pt idx="406">
                  <c:v>24.999664563451613</c:v>
                </c:pt>
                <c:pt idx="407">
                  <c:v>24.999672764279797</c:v>
                </c:pt>
                <c:pt idx="408">
                  <c:v>24.999680764613068</c:v>
                </c:pt>
                <c:pt idx="409">
                  <c:v>24.999688569353115</c:v>
                </c:pt>
                <c:pt idx="410">
                  <c:v>24.999696183281792</c:v>
                </c:pt>
                <c:pt idx="411">
                  <c:v>24.999703611064046</c:v>
                </c:pt>
                <c:pt idx="412">
                  <c:v>24.999710857250779</c:v>
                </c:pt>
                <c:pt idx="413">
                  <c:v>24.999717926281637</c:v>
                </c:pt>
                <c:pt idx="414">
                  <c:v>24.999724822487721</c:v>
                </c:pt>
                <c:pt idx="415">
                  <c:v>24.99973155009425</c:v>
                </c:pt>
                <c:pt idx="416">
                  <c:v>24.999738113223149</c:v>
                </c:pt>
                <c:pt idx="417">
                  <c:v>24.999744515895568</c:v>
                </c:pt>
                <c:pt idx="418">
                  <c:v>24.999750762034349</c:v>
                </c:pt>
                <c:pt idx="419">
                  <c:v>24.999756855466433</c:v>
                </c:pt>
                <c:pt idx="420">
                  <c:v>24.999762799925197</c:v>
                </c:pt>
                <c:pt idx="421">
                  <c:v>24.999768599052743</c:v>
                </c:pt>
                <c:pt idx="422">
                  <c:v>24.999774256402141</c:v>
                </c:pt>
                <c:pt idx="423">
                  <c:v>24.999779775439588</c:v>
                </c:pt>
                <c:pt idx="424">
                  <c:v>24.999785159546544</c:v>
                </c:pt>
                <c:pt idx="425">
                  <c:v>24.999790412021795</c:v>
                </c:pt>
                <c:pt idx="426">
                  <c:v>24.999795536083486</c:v>
                </c:pt>
                <c:pt idx="427">
                  <c:v>24.999800534871081</c:v>
                </c:pt>
                <c:pt idx="428">
                  <c:v>24.999805411447294</c:v>
                </c:pt>
                <c:pt idx="429">
                  <c:v>24.999810168799957</c:v>
                </c:pt>
                <c:pt idx="430">
                  <c:v>24.999814809843858</c:v>
                </c:pt>
                <c:pt idx="431">
                  <c:v>24.999819337422529</c:v>
                </c:pt>
                <c:pt idx="432">
                  <c:v>24.999823754309979</c:v>
                </c:pt>
                <c:pt idx="433">
                  <c:v>24.999828063212398</c:v>
                </c:pt>
                <c:pt idx="434">
                  <c:v>24.999832266769815</c:v>
                </c:pt>
                <c:pt idx="435">
                  <c:v>24.99983636755772</c:v>
                </c:pt>
                <c:pt idx="436">
                  <c:v>24.999840368088638</c:v>
                </c:pt>
                <c:pt idx="437">
                  <c:v>24.999844270813661</c:v>
                </c:pt>
                <c:pt idx="438">
                  <c:v>24.999848078123961</c:v>
                </c:pt>
                <c:pt idx="439">
                  <c:v>24.999851792352253</c:v>
                </c:pt>
                <c:pt idx="440">
                  <c:v>24.999855415774217</c:v>
                </c:pt>
                <c:pt idx="441">
                  <c:v>24.999858950609902</c:v>
                </c:pt>
                <c:pt idx="442">
                  <c:v>24.999862399025076</c:v>
                </c:pt>
                <c:pt idx="443">
                  <c:v>24.999865763132565</c:v>
                </c:pt>
                <c:pt idx="444">
                  <c:v>24.999869044993535</c:v>
                </c:pt>
                <c:pt idx="445">
                  <c:v>24.999872246618761</c:v>
                </c:pt>
                <c:pt idx="446">
                  <c:v>24.999875369969864</c:v>
                </c:pt>
                <c:pt idx="447">
                  <c:v>24.999878416960502</c:v>
                </c:pt>
                <c:pt idx="448">
                  <c:v>24.999881389457549</c:v>
                </c:pt>
                <c:pt idx="449">
                  <c:v>24.999884289282235</c:v>
                </c:pt>
                <c:pt idx="450">
                  <c:v>24.999887118211269</c:v>
                </c:pt>
                <c:pt idx="451">
                  <c:v>24.999889877977925</c:v>
                </c:pt>
                <c:pt idx="452">
                  <c:v>24.999892570273094</c:v>
                </c:pt>
                <c:pt idx="453">
                  <c:v>24.999895196746333</c:v>
                </c:pt>
                <c:pt idx="454">
                  <c:v>24.999897759006871</c:v>
                </c:pt>
                <c:pt idx="455">
                  <c:v>24.999900258624589</c:v>
                </c:pt>
                <c:pt idx="456">
                  <c:v>24.999902697130995</c:v>
                </c:pt>
                <c:pt idx="457">
                  <c:v>24.999905076020148</c:v>
                </c:pt>
                <c:pt idx="458">
                  <c:v>24.999907396749588</c:v>
                </c:pt>
                <c:pt idx="459">
                  <c:v>24.999909660741213</c:v>
                </c:pt>
                <c:pt idx="460">
                  <c:v>24.99991186938216</c:v>
                </c:pt>
                <c:pt idx="461">
                  <c:v>24.999914024025657</c:v>
                </c:pt>
                <c:pt idx="462">
                  <c:v>24.999916125991842</c:v>
                </c:pt>
                <c:pt idx="463">
                  <c:v>24.999918176568585</c:v>
                </c:pt>
                <c:pt idx="464">
                  <c:v>24.999920177012264</c:v>
                </c:pt>
                <c:pt idx="465">
                  <c:v>24.999922128548548</c:v>
                </c:pt>
                <c:pt idx="466">
                  <c:v>24.99992403237313</c:v>
                </c:pt>
                <c:pt idx="467">
                  <c:v>24.999925889652481</c:v>
                </c:pt>
                <c:pt idx="468">
                  <c:v>24.999927701524548</c:v>
                </c:pt>
                <c:pt idx="469">
                  <c:v>24.999929469099463</c:v>
                </c:pt>
                <c:pt idx="470">
                  <c:v>24.99993119346021</c:v>
                </c:pt>
                <c:pt idx="471">
                  <c:v>24.999932875663298</c:v>
                </c:pt>
                <c:pt idx="472">
                  <c:v>24.999934516739408</c:v>
                </c:pt>
                <c:pt idx="473">
                  <c:v>24.999936117694023</c:v>
                </c:pt>
                <c:pt idx="474">
                  <c:v>24.999937679508047</c:v>
                </c:pt>
                <c:pt idx="475">
                  <c:v>24.999939203138393</c:v>
                </c:pt>
                <c:pt idx="476">
                  <c:v>24.999940689518588</c:v>
                </c:pt>
                <c:pt idx="477">
                  <c:v>24.999942139559334</c:v>
                </c:pt>
                <c:pt idx="478">
                  <c:v>24.999943554149066</c:v>
                </c:pt>
                <c:pt idx="479">
                  <c:v>24.999944934154499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03-4086-A981-33D443EBD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5911135"/>
        <c:axId val="2105912383"/>
      </c:lineChart>
      <c:catAx>
        <c:axId val="21059111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Time [min[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5912383"/>
        <c:crosses val="autoZero"/>
        <c:auto val="1"/>
        <c:lblAlgn val="ctr"/>
        <c:lblOffset val="100"/>
        <c:noMultiLvlLbl val="0"/>
      </c:catAx>
      <c:valAx>
        <c:axId val="210591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Temperature   [℃] 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591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image" Target="../media/image1.jpeg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137160</xdr:colOff>
      <xdr:row>0</xdr:row>
      <xdr:rowOff>45720</xdr:rowOff>
    </xdr:from>
    <xdr:ext cx="1332224" cy="317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02AB2D94-5F5A-4FB2-AD8D-13FAF833DB54}"/>
                </a:ext>
              </a:extLst>
            </xdr:cNvPr>
            <xdr:cNvSpPr txBox="1"/>
          </xdr:nvSpPr>
          <xdr:spPr>
            <a:xfrm>
              <a:off x="4137660" y="45720"/>
              <a:ext cx="1332224" cy="317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=−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𝑘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𝐴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∙(</m:t>
                    </m:r>
                    <m:f>
                      <m:f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∆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𝑇</m:t>
                        </m:r>
                      </m:num>
                      <m:den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∆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𝑥</m:t>
                        </m:r>
                      </m:den>
                    </m:f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02AB2D94-5F5A-4FB2-AD8D-13FAF833DB54}"/>
                </a:ext>
              </a:extLst>
            </xdr:cNvPr>
            <xdr:cNvSpPr txBox="1"/>
          </xdr:nvSpPr>
          <xdr:spPr>
            <a:xfrm>
              <a:off x="4137660" y="45720"/>
              <a:ext cx="1332224" cy="317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̇_𝑐𝑜𝑛𝑑=−𝑘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∙𝐴∙(∆𝑇/∆𝑥)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6</xdr:col>
      <xdr:colOff>419100</xdr:colOff>
      <xdr:row>0</xdr:row>
      <xdr:rowOff>22860</xdr:rowOff>
    </xdr:from>
    <xdr:ext cx="1019125" cy="3465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410F1EBB-FA04-4A59-924A-BAB0FE0CFF4B}"/>
                </a:ext>
              </a:extLst>
            </xdr:cNvPr>
            <xdr:cNvSpPr txBox="1"/>
          </xdr:nvSpPr>
          <xdr:spPr>
            <a:xfrm>
              <a:off x="6210300" y="22860"/>
              <a:ext cx="1019125" cy="3465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altLang="zh-CN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zh-CN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̇"/>
                                <m:ctrlPr>
                                  <a:rPr lang="en-US" altLang="zh-CN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n-US" altLang="zh-CN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𝑄</m:t>
                                </m:r>
                              </m:e>
                            </m:acc>
                          </m:e>
                          <m:sub>
                            <m:r>
                              <a:rPr lang="en-US" altLang="zh-CN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𝑐𝑜𝑛𝑑</m:t>
                            </m:r>
                          </m:sub>
                        </m:sSub>
                      </m:num>
                      <m:den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𝑘</m:t>
                        </m:r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∙</m:t>
                        </m:r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𝐴</m:t>
                        </m:r>
                      </m:den>
                    </m:f>
                    <m:r>
                      <a:rPr lang="en-US" altLang="zh-CN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∙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410F1EBB-FA04-4A59-924A-BAB0FE0CFF4B}"/>
                </a:ext>
              </a:extLst>
            </xdr:cNvPr>
            <xdr:cNvSpPr txBox="1"/>
          </xdr:nvSpPr>
          <xdr:spPr>
            <a:xfrm>
              <a:off x="6210300" y="22860"/>
              <a:ext cx="1019125" cy="3465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∆𝑇=𝑄 ̇_𝑐𝑜𝑛𝑑/(𝑘∙𝐴)</a:t>
              </a:r>
              <a:r>
                <a:rPr lang="en-US" altLang="zh-CN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∙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∆𝑥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5</xdr:col>
      <xdr:colOff>1158688</xdr:colOff>
      <xdr:row>6</xdr:row>
      <xdr:rowOff>129092</xdr:rowOff>
    </xdr:from>
    <xdr:ext cx="465640" cy="1933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文本框 3">
              <a:extLst>
                <a:ext uri="{FF2B5EF4-FFF2-40B4-BE49-F238E27FC236}">
                  <a16:creationId xmlns:a16="http://schemas.microsoft.com/office/drawing/2014/main" id="{1DB683E9-D034-4C03-99F0-5830C1A1E5A7}"/>
                </a:ext>
              </a:extLst>
            </xdr:cNvPr>
            <xdr:cNvSpPr txBox="1"/>
          </xdr:nvSpPr>
          <xdr:spPr>
            <a:xfrm>
              <a:off x="5159188" y="2034092"/>
              <a:ext cx="465640" cy="193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𝑔𝑒𝑛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4" name="文本框 3">
              <a:extLst>
                <a:ext uri="{FF2B5EF4-FFF2-40B4-BE49-F238E27FC236}">
                  <a16:creationId xmlns:a16="http://schemas.microsoft.com/office/drawing/2014/main" id="{1DB683E9-D034-4C03-99F0-5830C1A1E5A7}"/>
                </a:ext>
              </a:extLst>
            </xdr:cNvPr>
            <xdr:cNvSpPr txBox="1"/>
          </xdr:nvSpPr>
          <xdr:spPr>
            <a:xfrm>
              <a:off x="5159188" y="2034092"/>
              <a:ext cx="465640" cy="193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̇_𝑔𝑒𝑛=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6</xdr:col>
      <xdr:colOff>152400</xdr:colOff>
      <xdr:row>12</xdr:row>
      <xdr:rowOff>365760</xdr:rowOff>
    </xdr:from>
    <xdr:ext cx="367408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文本框 4">
              <a:extLst>
                <a:ext uri="{FF2B5EF4-FFF2-40B4-BE49-F238E27FC236}">
                  <a16:creationId xmlns:a16="http://schemas.microsoft.com/office/drawing/2014/main" id="{61ED5EE4-8446-4A28-9382-51149F6FD3CC}"/>
                </a:ext>
              </a:extLst>
            </xdr:cNvPr>
            <xdr:cNvSpPr txBox="1"/>
          </xdr:nvSpPr>
          <xdr:spPr>
            <a:xfrm>
              <a:off x="5943600" y="4602480"/>
              <a:ext cx="367408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𝑒𝑎𝑐h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5" name="文本框 4">
              <a:extLst>
                <a:ext uri="{FF2B5EF4-FFF2-40B4-BE49-F238E27FC236}">
                  <a16:creationId xmlns:a16="http://schemas.microsoft.com/office/drawing/2014/main" id="{61ED5EE4-8446-4A28-9382-51149F6FD3CC}"/>
                </a:ext>
              </a:extLst>
            </xdr:cNvPr>
            <xdr:cNvSpPr txBox="1"/>
          </xdr:nvSpPr>
          <xdr:spPr>
            <a:xfrm>
              <a:off x="5943600" y="4602480"/>
              <a:ext cx="367408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̇_𝑒𝑎𝑐ℎ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6</xdr:row>
      <xdr:rowOff>89647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62BE3BE7-0A32-495A-BBCF-53E8AA536C84}"/>
                </a:ext>
              </a:extLst>
            </xdr:cNvPr>
            <xdr:cNvSpPr txBox="1"/>
          </xdr:nvSpPr>
          <xdr:spPr>
            <a:xfrm>
              <a:off x="9730740" y="1994647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62BE3BE7-0A32-495A-BBCF-53E8AA536C84}"/>
                </a:ext>
              </a:extLst>
            </xdr:cNvPr>
            <xdr:cNvSpPr txBox="1"/>
          </xdr:nvSpPr>
          <xdr:spPr>
            <a:xfrm>
              <a:off x="9730740" y="1994647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8</xdr:row>
      <xdr:rowOff>0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文本框 6">
              <a:extLst>
                <a:ext uri="{FF2B5EF4-FFF2-40B4-BE49-F238E27FC236}">
                  <a16:creationId xmlns:a16="http://schemas.microsoft.com/office/drawing/2014/main" id="{42196B30-808C-47F0-BE7F-6712558CF1FF}"/>
                </a:ext>
              </a:extLst>
            </xdr:cNvPr>
            <xdr:cNvSpPr txBox="1"/>
          </xdr:nvSpPr>
          <xdr:spPr>
            <a:xfrm>
              <a:off x="9730740" y="276606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7" name="文本框 6">
              <a:extLst>
                <a:ext uri="{FF2B5EF4-FFF2-40B4-BE49-F238E27FC236}">
                  <a16:creationId xmlns:a16="http://schemas.microsoft.com/office/drawing/2014/main" id="{42196B30-808C-47F0-BE7F-6712558CF1FF}"/>
                </a:ext>
              </a:extLst>
            </xdr:cNvPr>
            <xdr:cNvSpPr txBox="1"/>
          </xdr:nvSpPr>
          <xdr:spPr>
            <a:xfrm>
              <a:off x="9730740" y="276606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182880</xdr:colOff>
      <xdr:row>10</xdr:row>
      <xdr:rowOff>45720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文本框 7">
              <a:extLst>
                <a:ext uri="{FF2B5EF4-FFF2-40B4-BE49-F238E27FC236}">
                  <a16:creationId xmlns:a16="http://schemas.microsoft.com/office/drawing/2014/main" id="{69AF5AF6-0EA1-439F-8964-60216C7A9276}"/>
                </a:ext>
              </a:extLst>
            </xdr:cNvPr>
            <xdr:cNvSpPr txBox="1"/>
          </xdr:nvSpPr>
          <xdr:spPr>
            <a:xfrm>
              <a:off x="9761220" y="36880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8" name="文本框 7">
              <a:extLst>
                <a:ext uri="{FF2B5EF4-FFF2-40B4-BE49-F238E27FC236}">
                  <a16:creationId xmlns:a16="http://schemas.microsoft.com/office/drawing/2014/main" id="{69AF5AF6-0EA1-439F-8964-60216C7A9276}"/>
                </a:ext>
              </a:extLst>
            </xdr:cNvPr>
            <xdr:cNvSpPr txBox="1"/>
          </xdr:nvSpPr>
          <xdr:spPr>
            <a:xfrm>
              <a:off x="9761220" y="36880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10</xdr:col>
      <xdr:colOff>1603786</xdr:colOff>
      <xdr:row>9</xdr:row>
      <xdr:rowOff>109817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文本框 8">
              <a:extLst>
                <a:ext uri="{FF2B5EF4-FFF2-40B4-BE49-F238E27FC236}">
                  <a16:creationId xmlns:a16="http://schemas.microsoft.com/office/drawing/2014/main" id="{13D0F6DE-ED93-49D5-B46D-D82E00DED606}"/>
                </a:ext>
              </a:extLst>
            </xdr:cNvPr>
            <xdr:cNvSpPr txBox="1"/>
          </xdr:nvSpPr>
          <xdr:spPr>
            <a:xfrm>
              <a:off x="9528586" y="3287357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𝑓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9" name="文本框 8">
              <a:extLst>
                <a:ext uri="{FF2B5EF4-FFF2-40B4-BE49-F238E27FC236}">
                  <a16:creationId xmlns:a16="http://schemas.microsoft.com/office/drawing/2014/main" id="{13D0F6DE-ED93-49D5-B46D-D82E00DED606}"/>
                </a:ext>
              </a:extLst>
            </xdr:cNvPr>
            <xdr:cNvSpPr txBox="1"/>
          </xdr:nvSpPr>
          <xdr:spPr>
            <a:xfrm>
              <a:off x="9528586" y="3287357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̇_(𝑐𝑜𝑛𝑑,𝑓)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188259</xdr:colOff>
      <xdr:row>6</xdr:row>
      <xdr:rowOff>71717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文本框 9">
              <a:extLst>
                <a:ext uri="{FF2B5EF4-FFF2-40B4-BE49-F238E27FC236}">
                  <a16:creationId xmlns:a16="http://schemas.microsoft.com/office/drawing/2014/main" id="{0781ACB5-DFDD-450C-A903-A2B6EA2F9596}"/>
                </a:ext>
              </a:extLst>
            </xdr:cNvPr>
            <xdr:cNvSpPr txBox="1"/>
          </xdr:nvSpPr>
          <xdr:spPr>
            <a:xfrm>
              <a:off x="13690899" y="1976717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0" name="文本框 9">
              <a:extLst>
                <a:ext uri="{FF2B5EF4-FFF2-40B4-BE49-F238E27FC236}">
                  <a16:creationId xmlns:a16="http://schemas.microsoft.com/office/drawing/2014/main" id="{0781ACB5-DFDD-450C-A903-A2B6EA2F9596}"/>
                </a:ext>
              </a:extLst>
            </xdr:cNvPr>
            <xdr:cNvSpPr txBox="1"/>
          </xdr:nvSpPr>
          <xdr:spPr>
            <a:xfrm>
              <a:off x="13690899" y="1976717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143436</xdr:colOff>
      <xdr:row>8</xdr:row>
      <xdr:rowOff>116541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文本框 10">
              <a:extLst>
                <a:ext uri="{FF2B5EF4-FFF2-40B4-BE49-F238E27FC236}">
                  <a16:creationId xmlns:a16="http://schemas.microsoft.com/office/drawing/2014/main" id="{B4A45D93-715B-4B01-ABA6-BCA66C3BC238}"/>
                </a:ext>
              </a:extLst>
            </xdr:cNvPr>
            <xdr:cNvSpPr txBox="1"/>
          </xdr:nvSpPr>
          <xdr:spPr>
            <a:xfrm>
              <a:off x="13646076" y="2882601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1" name="文本框 10">
              <a:extLst>
                <a:ext uri="{FF2B5EF4-FFF2-40B4-BE49-F238E27FC236}">
                  <a16:creationId xmlns:a16="http://schemas.microsoft.com/office/drawing/2014/main" id="{B4A45D93-715B-4B01-ABA6-BCA66C3BC238}"/>
                </a:ext>
              </a:extLst>
            </xdr:cNvPr>
            <xdr:cNvSpPr txBox="1"/>
          </xdr:nvSpPr>
          <xdr:spPr>
            <a:xfrm>
              <a:off x="13646076" y="2882601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15</xdr:col>
      <xdr:colOff>1643679</xdr:colOff>
      <xdr:row>9</xdr:row>
      <xdr:rowOff>136711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文本框 11">
              <a:extLst>
                <a:ext uri="{FF2B5EF4-FFF2-40B4-BE49-F238E27FC236}">
                  <a16:creationId xmlns:a16="http://schemas.microsoft.com/office/drawing/2014/main" id="{ABB19CA9-87E0-40BE-BEA6-329ADDA1F529}"/>
                </a:ext>
              </a:extLst>
            </xdr:cNvPr>
            <xdr:cNvSpPr txBox="1"/>
          </xdr:nvSpPr>
          <xdr:spPr>
            <a:xfrm>
              <a:off x="13492779" y="3314251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2" name="文本框 11">
              <a:extLst>
                <a:ext uri="{FF2B5EF4-FFF2-40B4-BE49-F238E27FC236}">
                  <a16:creationId xmlns:a16="http://schemas.microsoft.com/office/drawing/2014/main" id="{ABB19CA9-87E0-40BE-BEA6-329ADDA1F529}"/>
                </a:ext>
              </a:extLst>
            </xdr:cNvPr>
            <xdr:cNvSpPr txBox="1"/>
          </xdr:nvSpPr>
          <xdr:spPr>
            <a:xfrm>
              <a:off x="13492779" y="3314251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̇_(𝑐𝑜𝑛𝑑,𝑡)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5</xdr:col>
      <xdr:colOff>266700</xdr:colOff>
      <xdr:row>1</xdr:row>
      <xdr:rowOff>266700</xdr:rowOff>
    </xdr:from>
    <xdr:ext cx="1506053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文本框 12">
              <a:extLst>
                <a:ext uri="{FF2B5EF4-FFF2-40B4-BE49-F238E27FC236}">
                  <a16:creationId xmlns:a16="http://schemas.microsoft.com/office/drawing/2014/main" id="{B939B262-9D9B-4BA9-9378-2D792CB149C5}"/>
                </a:ext>
              </a:extLst>
            </xdr:cNvPr>
            <xdr:cNvSpPr txBox="1"/>
          </xdr:nvSpPr>
          <xdr:spPr>
            <a:xfrm>
              <a:off x="4267200" y="403860"/>
              <a:ext cx="1506053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h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𝐴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∙(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𝑠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∞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3" name="文本框 12">
              <a:extLst>
                <a:ext uri="{FF2B5EF4-FFF2-40B4-BE49-F238E27FC236}">
                  <a16:creationId xmlns:a16="http://schemas.microsoft.com/office/drawing/2014/main" id="{B939B262-9D9B-4BA9-9378-2D792CB149C5}"/>
                </a:ext>
              </a:extLst>
            </xdr:cNvPr>
            <xdr:cNvSpPr txBox="1"/>
          </xdr:nvSpPr>
          <xdr:spPr>
            <a:xfrm>
              <a:off x="4267200" y="403860"/>
              <a:ext cx="1506053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̇_𝑐𝑜𝑛𝑣=ℎ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∙𝐴∙(𝑇_𝑠−𝑇_∞)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5</xdr:col>
      <xdr:colOff>198120</xdr:colOff>
      <xdr:row>3</xdr:row>
      <xdr:rowOff>160020</xdr:rowOff>
    </xdr:from>
    <xdr:ext cx="1653337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文本框 13">
              <a:extLst>
                <a:ext uri="{FF2B5EF4-FFF2-40B4-BE49-F238E27FC236}">
                  <a16:creationId xmlns:a16="http://schemas.microsoft.com/office/drawing/2014/main" id="{B19AD940-6796-4305-AAB0-FBBC39B0D542}"/>
                </a:ext>
              </a:extLst>
            </xdr:cNvPr>
            <xdr:cNvSpPr txBox="1"/>
          </xdr:nvSpPr>
          <xdr:spPr>
            <a:xfrm>
              <a:off x="4198620" y="914400"/>
              <a:ext cx="1653337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</a:rPr>
                      <m:t>𝜀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𝐴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𝜎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∙(</m:t>
                    </m:r>
                    <m:sSubSup>
                      <m:sSubSup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𝑠</m:t>
                        </m:r>
                      </m:sub>
                      <m:sup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4</m:t>
                        </m:r>
                      </m:sup>
                    </m:sSubSup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Sup>
                      <m:sSubSupPr>
                        <m:ctrlP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∞</m:t>
                        </m:r>
                      </m:sub>
                      <m:sup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4" name="文本框 13">
              <a:extLst>
                <a:ext uri="{FF2B5EF4-FFF2-40B4-BE49-F238E27FC236}">
                  <a16:creationId xmlns:a16="http://schemas.microsoft.com/office/drawing/2014/main" id="{B19AD940-6796-4305-AAB0-FBBC39B0D542}"/>
                </a:ext>
              </a:extLst>
            </xdr:cNvPr>
            <xdr:cNvSpPr txBox="1"/>
          </xdr:nvSpPr>
          <xdr:spPr>
            <a:xfrm>
              <a:off x="4198620" y="914400"/>
              <a:ext cx="1653337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̇_𝑟𝑎𝑑=</a:t>
              </a:r>
              <a:r>
                <a:rPr lang="zh-CN" altLang="en-US" sz="1100" b="0" i="0">
                  <a:latin typeface="Cambria Math" panose="02040503050406030204" pitchFamily="18" charset="0"/>
                </a:rPr>
                <a:t>𝜀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∙𝐴∙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𝜎∙(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𝑇_𝑠^4−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𝑇_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∞^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182880</xdr:colOff>
      <xdr:row>10</xdr:row>
      <xdr:rowOff>45720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文本框 14">
              <a:extLst>
                <a:ext uri="{FF2B5EF4-FFF2-40B4-BE49-F238E27FC236}">
                  <a16:creationId xmlns:a16="http://schemas.microsoft.com/office/drawing/2014/main" id="{463C1047-7E83-4DBB-B5C6-EF773AC09DD2}"/>
                </a:ext>
              </a:extLst>
            </xdr:cNvPr>
            <xdr:cNvSpPr txBox="1"/>
          </xdr:nvSpPr>
          <xdr:spPr>
            <a:xfrm>
              <a:off x="13685520" y="36880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5" name="文本框 14">
              <a:extLst>
                <a:ext uri="{FF2B5EF4-FFF2-40B4-BE49-F238E27FC236}">
                  <a16:creationId xmlns:a16="http://schemas.microsoft.com/office/drawing/2014/main" id="{463C1047-7E83-4DBB-B5C6-EF773AC09DD2}"/>
                </a:ext>
              </a:extLst>
            </xdr:cNvPr>
            <xdr:cNvSpPr txBox="1"/>
          </xdr:nvSpPr>
          <xdr:spPr>
            <a:xfrm>
              <a:off x="13685520" y="36880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17</xdr:row>
      <xdr:rowOff>0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文本框 15">
              <a:extLst>
                <a:ext uri="{FF2B5EF4-FFF2-40B4-BE49-F238E27FC236}">
                  <a16:creationId xmlns:a16="http://schemas.microsoft.com/office/drawing/2014/main" id="{9EA7C40C-9449-4DF0-A977-4FCED0FD2E7A}"/>
                </a:ext>
              </a:extLst>
            </xdr:cNvPr>
            <xdr:cNvSpPr txBox="1"/>
          </xdr:nvSpPr>
          <xdr:spPr>
            <a:xfrm>
              <a:off x="9730740" y="590550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6" name="文本框 15">
              <a:extLst>
                <a:ext uri="{FF2B5EF4-FFF2-40B4-BE49-F238E27FC236}">
                  <a16:creationId xmlns:a16="http://schemas.microsoft.com/office/drawing/2014/main" id="{9EA7C40C-9449-4DF0-A977-4FCED0FD2E7A}"/>
                </a:ext>
              </a:extLst>
            </xdr:cNvPr>
            <xdr:cNvSpPr txBox="1"/>
          </xdr:nvSpPr>
          <xdr:spPr>
            <a:xfrm>
              <a:off x="9730740" y="590550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19</xdr:row>
      <xdr:rowOff>0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文本框 16">
              <a:extLst>
                <a:ext uri="{FF2B5EF4-FFF2-40B4-BE49-F238E27FC236}">
                  <a16:creationId xmlns:a16="http://schemas.microsoft.com/office/drawing/2014/main" id="{72C831E7-DD9A-4E1B-93C6-8EED09BF91A6}"/>
                </a:ext>
              </a:extLst>
            </xdr:cNvPr>
            <xdr:cNvSpPr txBox="1"/>
          </xdr:nvSpPr>
          <xdr:spPr>
            <a:xfrm>
              <a:off x="9730740" y="646176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7" name="文本框 16">
              <a:extLst>
                <a:ext uri="{FF2B5EF4-FFF2-40B4-BE49-F238E27FC236}">
                  <a16:creationId xmlns:a16="http://schemas.microsoft.com/office/drawing/2014/main" id="{72C831E7-DD9A-4E1B-93C6-8EED09BF91A6}"/>
                </a:ext>
              </a:extLst>
            </xdr:cNvPr>
            <xdr:cNvSpPr txBox="1"/>
          </xdr:nvSpPr>
          <xdr:spPr>
            <a:xfrm>
              <a:off x="9730740" y="646176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182880</xdr:colOff>
      <xdr:row>21</xdr:row>
      <xdr:rowOff>45720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文本框 17">
              <a:extLst>
                <a:ext uri="{FF2B5EF4-FFF2-40B4-BE49-F238E27FC236}">
                  <a16:creationId xmlns:a16="http://schemas.microsoft.com/office/drawing/2014/main" id="{C034C9BD-F0E3-4F75-AF32-C50D7FE3D663}"/>
                </a:ext>
              </a:extLst>
            </xdr:cNvPr>
            <xdr:cNvSpPr txBox="1"/>
          </xdr:nvSpPr>
          <xdr:spPr>
            <a:xfrm>
              <a:off x="9761220" y="70789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8" name="文本框 17">
              <a:extLst>
                <a:ext uri="{FF2B5EF4-FFF2-40B4-BE49-F238E27FC236}">
                  <a16:creationId xmlns:a16="http://schemas.microsoft.com/office/drawing/2014/main" id="{C034C9BD-F0E3-4F75-AF32-C50D7FE3D663}"/>
                </a:ext>
              </a:extLst>
            </xdr:cNvPr>
            <xdr:cNvSpPr txBox="1"/>
          </xdr:nvSpPr>
          <xdr:spPr>
            <a:xfrm>
              <a:off x="9761220" y="70789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10</xdr:col>
      <xdr:colOff>1621715</xdr:colOff>
      <xdr:row>20</xdr:row>
      <xdr:rowOff>89199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文本框 18">
              <a:extLst>
                <a:ext uri="{FF2B5EF4-FFF2-40B4-BE49-F238E27FC236}">
                  <a16:creationId xmlns:a16="http://schemas.microsoft.com/office/drawing/2014/main" id="{50B2B06E-D520-4E42-8033-0128879E5623}"/>
                </a:ext>
              </a:extLst>
            </xdr:cNvPr>
            <xdr:cNvSpPr txBox="1"/>
          </xdr:nvSpPr>
          <xdr:spPr>
            <a:xfrm>
              <a:off x="9546515" y="6756699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9" name="文本框 18">
              <a:extLst>
                <a:ext uri="{FF2B5EF4-FFF2-40B4-BE49-F238E27FC236}">
                  <a16:creationId xmlns:a16="http://schemas.microsoft.com/office/drawing/2014/main" id="{50B2B06E-D520-4E42-8033-0128879E5623}"/>
                </a:ext>
              </a:extLst>
            </xdr:cNvPr>
            <xdr:cNvSpPr txBox="1"/>
          </xdr:nvSpPr>
          <xdr:spPr>
            <a:xfrm>
              <a:off x="9546515" y="6756699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̇_(𝑐𝑜𝑛𝑑,𝑏)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28</xdr:row>
      <xdr:rowOff>83820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文本框 19">
              <a:extLst>
                <a:ext uri="{FF2B5EF4-FFF2-40B4-BE49-F238E27FC236}">
                  <a16:creationId xmlns:a16="http://schemas.microsoft.com/office/drawing/2014/main" id="{A876E46B-29AF-4418-937F-69D85E78F94E}"/>
                </a:ext>
              </a:extLst>
            </xdr:cNvPr>
            <xdr:cNvSpPr txBox="1"/>
          </xdr:nvSpPr>
          <xdr:spPr>
            <a:xfrm>
              <a:off x="9730740" y="925068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0" name="文本框 19">
              <a:extLst>
                <a:ext uri="{FF2B5EF4-FFF2-40B4-BE49-F238E27FC236}">
                  <a16:creationId xmlns:a16="http://schemas.microsoft.com/office/drawing/2014/main" id="{A876E46B-29AF-4418-937F-69D85E78F94E}"/>
                </a:ext>
              </a:extLst>
            </xdr:cNvPr>
            <xdr:cNvSpPr txBox="1"/>
          </xdr:nvSpPr>
          <xdr:spPr>
            <a:xfrm>
              <a:off x="9730740" y="925068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30</xdr:row>
      <xdr:rowOff>0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文本框 20">
              <a:extLst>
                <a:ext uri="{FF2B5EF4-FFF2-40B4-BE49-F238E27FC236}">
                  <a16:creationId xmlns:a16="http://schemas.microsoft.com/office/drawing/2014/main" id="{F1B14327-FB9A-484B-AC27-29B869765898}"/>
                </a:ext>
              </a:extLst>
            </xdr:cNvPr>
            <xdr:cNvSpPr txBox="1"/>
          </xdr:nvSpPr>
          <xdr:spPr>
            <a:xfrm>
              <a:off x="9730740" y="989838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1" name="文本框 20">
              <a:extLst>
                <a:ext uri="{FF2B5EF4-FFF2-40B4-BE49-F238E27FC236}">
                  <a16:creationId xmlns:a16="http://schemas.microsoft.com/office/drawing/2014/main" id="{F1B14327-FB9A-484B-AC27-29B869765898}"/>
                </a:ext>
              </a:extLst>
            </xdr:cNvPr>
            <xdr:cNvSpPr txBox="1"/>
          </xdr:nvSpPr>
          <xdr:spPr>
            <a:xfrm>
              <a:off x="9730740" y="989838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182880</xdr:colOff>
      <xdr:row>32</xdr:row>
      <xdr:rowOff>45720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文本框 21">
              <a:extLst>
                <a:ext uri="{FF2B5EF4-FFF2-40B4-BE49-F238E27FC236}">
                  <a16:creationId xmlns:a16="http://schemas.microsoft.com/office/drawing/2014/main" id="{E1635B5E-68A8-42B8-B591-C968CC69E00E}"/>
                </a:ext>
              </a:extLst>
            </xdr:cNvPr>
            <xdr:cNvSpPr txBox="1"/>
          </xdr:nvSpPr>
          <xdr:spPr>
            <a:xfrm>
              <a:off x="9761220" y="1050036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2" name="文本框 21">
              <a:extLst>
                <a:ext uri="{FF2B5EF4-FFF2-40B4-BE49-F238E27FC236}">
                  <a16:creationId xmlns:a16="http://schemas.microsoft.com/office/drawing/2014/main" id="{E1635B5E-68A8-42B8-B591-C968CC69E00E}"/>
                </a:ext>
              </a:extLst>
            </xdr:cNvPr>
            <xdr:cNvSpPr txBox="1"/>
          </xdr:nvSpPr>
          <xdr:spPr>
            <a:xfrm>
              <a:off x="9761220" y="1050036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10</xdr:col>
      <xdr:colOff>1630680</xdr:colOff>
      <xdr:row>31</xdr:row>
      <xdr:rowOff>53340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文本框 22">
              <a:extLst>
                <a:ext uri="{FF2B5EF4-FFF2-40B4-BE49-F238E27FC236}">
                  <a16:creationId xmlns:a16="http://schemas.microsoft.com/office/drawing/2014/main" id="{F8665EC1-9245-41A7-832B-7748B521AF29}"/>
                </a:ext>
              </a:extLst>
            </xdr:cNvPr>
            <xdr:cNvSpPr txBox="1"/>
          </xdr:nvSpPr>
          <xdr:spPr>
            <a:xfrm>
              <a:off x="9555480" y="10157460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𝐿𝑅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3" name="文本框 22">
              <a:extLst>
                <a:ext uri="{FF2B5EF4-FFF2-40B4-BE49-F238E27FC236}">
                  <a16:creationId xmlns:a16="http://schemas.microsoft.com/office/drawing/2014/main" id="{F8665EC1-9245-41A7-832B-7748B521AF29}"/>
                </a:ext>
              </a:extLst>
            </xdr:cNvPr>
            <xdr:cNvSpPr txBox="1"/>
          </xdr:nvSpPr>
          <xdr:spPr>
            <a:xfrm>
              <a:off x="9555480" y="10157460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̇_(𝑐𝑜𝑛𝑑,𝐿𝑅)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108025</xdr:colOff>
      <xdr:row>25</xdr:row>
      <xdr:rowOff>93233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文本框 23">
              <a:extLst>
                <a:ext uri="{FF2B5EF4-FFF2-40B4-BE49-F238E27FC236}">
                  <a16:creationId xmlns:a16="http://schemas.microsoft.com/office/drawing/2014/main" id="{C9AB797A-54E0-46D8-8A01-1CC3A951C61E}"/>
                </a:ext>
              </a:extLst>
            </xdr:cNvPr>
            <xdr:cNvSpPr txBox="1"/>
          </xdr:nvSpPr>
          <xdr:spPr>
            <a:xfrm>
              <a:off x="13610665" y="8208533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4" name="文本框 23">
              <a:extLst>
                <a:ext uri="{FF2B5EF4-FFF2-40B4-BE49-F238E27FC236}">
                  <a16:creationId xmlns:a16="http://schemas.microsoft.com/office/drawing/2014/main" id="{C9AB797A-54E0-46D8-8A01-1CC3A951C61E}"/>
                </a:ext>
              </a:extLst>
            </xdr:cNvPr>
            <xdr:cNvSpPr txBox="1"/>
          </xdr:nvSpPr>
          <xdr:spPr>
            <a:xfrm>
              <a:off x="13610665" y="8208533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̇_𝑜𝑢𝑡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152400</xdr:colOff>
      <xdr:row>17</xdr:row>
      <xdr:rowOff>0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文本框 24">
              <a:extLst>
                <a:ext uri="{FF2B5EF4-FFF2-40B4-BE49-F238E27FC236}">
                  <a16:creationId xmlns:a16="http://schemas.microsoft.com/office/drawing/2014/main" id="{6492454E-5675-40E5-BF3B-042AD0928286}"/>
                </a:ext>
              </a:extLst>
            </xdr:cNvPr>
            <xdr:cNvSpPr txBox="1"/>
          </xdr:nvSpPr>
          <xdr:spPr>
            <a:xfrm>
              <a:off x="13655040" y="590550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5" name="文本框 24">
              <a:extLst>
                <a:ext uri="{FF2B5EF4-FFF2-40B4-BE49-F238E27FC236}">
                  <a16:creationId xmlns:a16="http://schemas.microsoft.com/office/drawing/2014/main" id="{6492454E-5675-40E5-BF3B-042AD0928286}"/>
                </a:ext>
              </a:extLst>
            </xdr:cNvPr>
            <xdr:cNvSpPr txBox="1"/>
          </xdr:nvSpPr>
          <xdr:spPr>
            <a:xfrm>
              <a:off x="13655040" y="590550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161365</xdr:colOff>
      <xdr:row>19</xdr:row>
      <xdr:rowOff>8965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文本框 25">
              <a:extLst>
                <a:ext uri="{FF2B5EF4-FFF2-40B4-BE49-F238E27FC236}">
                  <a16:creationId xmlns:a16="http://schemas.microsoft.com/office/drawing/2014/main" id="{F7A8DA62-08A8-48A1-BB22-57153A91AAAC}"/>
                </a:ext>
              </a:extLst>
            </xdr:cNvPr>
            <xdr:cNvSpPr txBox="1"/>
          </xdr:nvSpPr>
          <xdr:spPr>
            <a:xfrm>
              <a:off x="13664005" y="6470725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6" name="文本框 25">
              <a:extLst>
                <a:ext uri="{FF2B5EF4-FFF2-40B4-BE49-F238E27FC236}">
                  <a16:creationId xmlns:a16="http://schemas.microsoft.com/office/drawing/2014/main" id="{F7A8DA62-08A8-48A1-BB22-57153A91AAAC}"/>
                </a:ext>
              </a:extLst>
            </xdr:cNvPr>
            <xdr:cNvSpPr txBox="1"/>
          </xdr:nvSpPr>
          <xdr:spPr>
            <a:xfrm>
              <a:off x="13664005" y="6470725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15</xdr:col>
      <xdr:colOff>1625750</xdr:colOff>
      <xdr:row>20</xdr:row>
      <xdr:rowOff>100853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文本框 26">
              <a:extLst>
                <a:ext uri="{FF2B5EF4-FFF2-40B4-BE49-F238E27FC236}">
                  <a16:creationId xmlns:a16="http://schemas.microsoft.com/office/drawing/2014/main" id="{635AC871-AE2C-45F8-A3AB-60EC46315857}"/>
                </a:ext>
              </a:extLst>
            </xdr:cNvPr>
            <xdr:cNvSpPr txBox="1"/>
          </xdr:nvSpPr>
          <xdr:spPr>
            <a:xfrm>
              <a:off x="13474850" y="6768353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7" name="文本框 26">
              <a:extLst>
                <a:ext uri="{FF2B5EF4-FFF2-40B4-BE49-F238E27FC236}">
                  <a16:creationId xmlns:a16="http://schemas.microsoft.com/office/drawing/2014/main" id="{635AC871-AE2C-45F8-A3AB-60EC46315857}"/>
                </a:ext>
              </a:extLst>
            </xdr:cNvPr>
            <xdr:cNvSpPr txBox="1"/>
          </xdr:nvSpPr>
          <xdr:spPr>
            <a:xfrm>
              <a:off x="13474850" y="6768353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̇_(𝑐𝑜𝑛𝑑,𝑏)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182880</xdr:colOff>
      <xdr:row>21</xdr:row>
      <xdr:rowOff>45720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文本框 27">
              <a:extLst>
                <a:ext uri="{FF2B5EF4-FFF2-40B4-BE49-F238E27FC236}">
                  <a16:creationId xmlns:a16="http://schemas.microsoft.com/office/drawing/2014/main" id="{A222E93F-0AED-4BCE-9083-9D81C0435406}"/>
                </a:ext>
              </a:extLst>
            </xdr:cNvPr>
            <xdr:cNvSpPr txBox="1"/>
          </xdr:nvSpPr>
          <xdr:spPr>
            <a:xfrm>
              <a:off x="13685520" y="70789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8" name="文本框 27">
              <a:extLst>
                <a:ext uri="{FF2B5EF4-FFF2-40B4-BE49-F238E27FC236}">
                  <a16:creationId xmlns:a16="http://schemas.microsoft.com/office/drawing/2014/main" id="{A222E93F-0AED-4BCE-9083-9D81C0435406}"/>
                </a:ext>
              </a:extLst>
            </xdr:cNvPr>
            <xdr:cNvSpPr txBox="1"/>
          </xdr:nvSpPr>
          <xdr:spPr>
            <a:xfrm>
              <a:off x="13685520" y="70789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21</xdr:col>
      <xdr:colOff>649942</xdr:colOff>
      <xdr:row>3</xdr:row>
      <xdr:rowOff>134471</xdr:rowOff>
    </xdr:from>
    <xdr:ext cx="20114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文本框 32">
              <a:extLst>
                <a:ext uri="{FF2B5EF4-FFF2-40B4-BE49-F238E27FC236}">
                  <a16:creationId xmlns:a16="http://schemas.microsoft.com/office/drawing/2014/main" id="{70F3BC0D-6097-4361-B99B-4F661A4DCF73}"/>
                </a:ext>
              </a:extLst>
            </xdr:cNvPr>
            <xdr:cNvSpPr txBox="1"/>
          </xdr:nvSpPr>
          <xdr:spPr>
            <a:xfrm>
              <a:off x="18229730" y="896471"/>
              <a:ext cx="201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∞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3" name="文本框 32">
              <a:extLst>
                <a:ext uri="{FF2B5EF4-FFF2-40B4-BE49-F238E27FC236}">
                  <a16:creationId xmlns:a16="http://schemas.microsoft.com/office/drawing/2014/main" id="{70F3BC0D-6097-4361-B99B-4F661A4DCF73}"/>
                </a:ext>
              </a:extLst>
            </xdr:cNvPr>
            <xdr:cNvSpPr txBox="1"/>
          </xdr:nvSpPr>
          <xdr:spPr>
            <a:xfrm>
              <a:off x="18229730" y="896471"/>
              <a:ext cx="201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zh-CN" sz="1100" b="0" i="0">
                  <a:latin typeface="Cambria Math" panose="02040503050406030204" pitchFamily="18" charset="0"/>
                </a:rPr>
                <a:t>𝑇_</a:t>
              </a:r>
              <a:r>
                <a:rPr lang="en-US" altLang="zh-C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∞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34</xdr:col>
      <xdr:colOff>197223</xdr:colOff>
      <xdr:row>7</xdr:row>
      <xdr:rowOff>116542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文本框 29">
              <a:extLst>
                <a:ext uri="{FF2B5EF4-FFF2-40B4-BE49-F238E27FC236}">
                  <a16:creationId xmlns:a16="http://schemas.microsoft.com/office/drawing/2014/main" id="{EF54E7A4-206F-4990-9B78-AE7286FE7A1C}"/>
                </a:ext>
              </a:extLst>
            </xdr:cNvPr>
            <xdr:cNvSpPr txBox="1"/>
          </xdr:nvSpPr>
          <xdr:spPr>
            <a:xfrm>
              <a:off x="33763323" y="2448262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0" name="文本框 29">
              <a:extLst>
                <a:ext uri="{FF2B5EF4-FFF2-40B4-BE49-F238E27FC236}">
                  <a16:creationId xmlns:a16="http://schemas.microsoft.com/office/drawing/2014/main" id="{EF54E7A4-206F-4990-9B78-AE7286FE7A1C}"/>
                </a:ext>
              </a:extLst>
            </xdr:cNvPr>
            <xdr:cNvSpPr txBox="1"/>
          </xdr:nvSpPr>
          <xdr:spPr>
            <a:xfrm>
              <a:off x="33763323" y="2448262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35</xdr:col>
      <xdr:colOff>268941</xdr:colOff>
      <xdr:row>7</xdr:row>
      <xdr:rowOff>134470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文本框 30">
              <a:extLst>
                <a:ext uri="{FF2B5EF4-FFF2-40B4-BE49-F238E27FC236}">
                  <a16:creationId xmlns:a16="http://schemas.microsoft.com/office/drawing/2014/main" id="{9641FD22-0FB8-462B-8FC1-BDEF8D0A19F1}"/>
                </a:ext>
              </a:extLst>
            </xdr:cNvPr>
            <xdr:cNvSpPr txBox="1"/>
          </xdr:nvSpPr>
          <xdr:spPr>
            <a:xfrm>
              <a:off x="34597041" y="246619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1" name="文本框 30">
              <a:extLst>
                <a:ext uri="{FF2B5EF4-FFF2-40B4-BE49-F238E27FC236}">
                  <a16:creationId xmlns:a16="http://schemas.microsoft.com/office/drawing/2014/main" id="{9641FD22-0FB8-462B-8FC1-BDEF8D0A19F1}"/>
                </a:ext>
              </a:extLst>
            </xdr:cNvPr>
            <xdr:cNvSpPr txBox="1"/>
          </xdr:nvSpPr>
          <xdr:spPr>
            <a:xfrm>
              <a:off x="34597041" y="246619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36</xdr:col>
      <xdr:colOff>80683</xdr:colOff>
      <xdr:row>7</xdr:row>
      <xdr:rowOff>125505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文本框 31">
              <a:extLst>
                <a:ext uri="{FF2B5EF4-FFF2-40B4-BE49-F238E27FC236}">
                  <a16:creationId xmlns:a16="http://schemas.microsoft.com/office/drawing/2014/main" id="{683F1FC7-A6A1-45A7-8FAE-36706185D274}"/>
                </a:ext>
              </a:extLst>
            </xdr:cNvPr>
            <xdr:cNvSpPr txBox="1"/>
          </xdr:nvSpPr>
          <xdr:spPr>
            <a:xfrm>
              <a:off x="35254603" y="2457225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2" name="文本框 31">
              <a:extLst>
                <a:ext uri="{FF2B5EF4-FFF2-40B4-BE49-F238E27FC236}">
                  <a16:creationId xmlns:a16="http://schemas.microsoft.com/office/drawing/2014/main" id="{683F1FC7-A6A1-45A7-8FAE-36706185D274}"/>
                </a:ext>
              </a:extLst>
            </xdr:cNvPr>
            <xdr:cNvSpPr txBox="1"/>
          </xdr:nvSpPr>
          <xdr:spPr>
            <a:xfrm>
              <a:off x="35254603" y="2457225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̇_(𝑐𝑜𝑛𝑑,𝑡)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37</xdr:col>
      <xdr:colOff>304800</xdr:colOff>
      <xdr:row>7</xdr:row>
      <xdr:rowOff>134471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文本框 33">
              <a:extLst>
                <a:ext uri="{FF2B5EF4-FFF2-40B4-BE49-F238E27FC236}">
                  <a16:creationId xmlns:a16="http://schemas.microsoft.com/office/drawing/2014/main" id="{6EA6E2C1-6709-41BC-86D3-B9DC48259EB4}"/>
                </a:ext>
              </a:extLst>
            </xdr:cNvPr>
            <xdr:cNvSpPr txBox="1"/>
          </xdr:nvSpPr>
          <xdr:spPr>
            <a:xfrm>
              <a:off x="36324540" y="2466191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4" name="文本框 33">
              <a:extLst>
                <a:ext uri="{FF2B5EF4-FFF2-40B4-BE49-F238E27FC236}">
                  <a16:creationId xmlns:a16="http://schemas.microsoft.com/office/drawing/2014/main" id="{6EA6E2C1-6709-41BC-86D3-B9DC48259EB4}"/>
                </a:ext>
              </a:extLst>
            </xdr:cNvPr>
            <xdr:cNvSpPr txBox="1"/>
          </xdr:nvSpPr>
          <xdr:spPr>
            <a:xfrm>
              <a:off x="36324540" y="2466191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twoCellAnchor>
    <xdr:from>
      <xdr:col>41</xdr:col>
      <xdr:colOff>98611</xdr:colOff>
      <xdr:row>12</xdr:row>
      <xdr:rowOff>125507</xdr:rowOff>
    </xdr:from>
    <xdr:to>
      <xdr:col>49</xdr:col>
      <xdr:colOff>152400</xdr:colOff>
      <xdr:row>28</xdr:row>
      <xdr:rowOff>152400</xdr:rowOff>
    </xdr:to>
    <xdr:graphicFrame macro="">
      <xdr:nvGraphicFramePr>
        <xdr:cNvPr id="35" name="图表 34">
          <a:extLst>
            <a:ext uri="{FF2B5EF4-FFF2-40B4-BE49-F238E27FC236}">
              <a16:creationId xmlns:a16="http://schemas.microsoft.com/office/drawing/2014/main" id="{1CD5D76E-B384-42F1-A545-E127E411F4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204843</xdr:colOff>
      <xdr:row>9</xdr:row>
      <xdr:rowOff>421342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121C4875-CE84-4AB4-9C31-501620D8DEF9}"/>
                </a:ext>
              </a:extLst>
            </xdr:cNvPr>
            <xdr:cNvSpPr txBox="1"/>
          </xdr:nvSpPr>
          <xdr:spPr>
            <a:xfrm>
              <a:off x="13661763" y="596602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121C4875-CE84-4AB4-9C31-501620D8DEF9}"/>
                </a:ext>
              </a:extLst>
            </xdr:cNvPr>
            <xdr:cNvSpPr txBox="1"/>
          </xdr:nvSpPr>
          <xdr:spPr>
            <a:xfrm>
              <a:off x="13661763" y="596602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20</xdr:col>
      <xdr:colOff>230841</xdr:colOff>
      <xdr:row>9</xdr:row>
      <xdr:rowOff>424030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6D283E19-E214-490A-949D-E88D99445937}"/>
                </a:ext>
              </a:extLst>
            </xdr:cNvPr>
            <xdr:cNvSpPr txBox="1"/>
          </xdr:nvSpPr>
          <xdr:spPr>
            <a:xfrm>
              <a:off x="14495481" y="59929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6D283E19-E214-490A-949D-E88D99445937}"/>
                </a:ext>
              </a:extLst>
            </xdr:cNvPr>
            <xdr:cNvSpPr txBox="1"/>
          </xdr:nvSpPr>
          <xdr:spPr>
            <a:xfrm>
              <a:off x="14495481" y="59929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21</xdr:col>
      <xdr:colOff>80683</xdr:colOff>
      <xdr:row>9</xdr:row>
      <xdr:rowOff>422685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文本框 3">
              <a:extLst>
                <a:ext uri="{FF2B5EF4-FFF2-40B4-BE49-F238E27FC236}">
                  <a16:creationId xmlns:a16="http://schemas.microsoft.com/office/drawing/2014/main" id="{573D0B07-BF1A-4943-A4BB-1BD26D35553D}"/>
                </a:ext>
              </a:extLst>
            </xdr:cNvPr>
            <xdr:cNvSpPr txBox="1"/>
          </xdr:nvSpPr>
          <xdr:spPr>
            <a:xfrm>
              <a:off x="15000643" y="597945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4" name="文本框 3">
              <a:extLst>
                <a:ext uri="{FF2B5EF4-FFF2-40B4-BE49-F238E27FC236}">
                  <a16:creationId xmlns:a16="http://schemas.microsoft.com/office/drawing/2014/main" id="{573D0B07-BF1A-4943-A4BB-1BD26D35553D}"/>
                </a:ext>
              </a:extLst>
            </xdr:cNvPr>
            <xdr:cNvSpPr txBox="1"/>
          </xdr:nvSpPr>
          <xdr:spPr>
            <a:xfrm>
              <a:off x="15000643" y="597945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̇_(𝑐𝑜𝑛𝑑,𝑡)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22</xdr:col>
      <xdr:colOff>289560</xdr:colOff>
      <xdr:row>10</xdr:row>
      <xdr:rowOff>27791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文本框 4">
              <a:extLst>
                <a:ext uri="{FF2B5EF4-FFF2-40B4-BE49-F238E27FC236}">
                  <a16:creationId xmlns:a16="http://schemas.microsoft.com/office/drawing/2014/main" id="{116476DB-FEE6-4551-A2E3-3D2DE92BB87E}"/>
                </a:ext>
              </a:extLst>
            </xdr:cNvPr>
            <xdr:cNvSpPr txBox="1"/>
          </xdr:nvSpPr>
          <xdr:spPr>
            <a:xfrm>
              <a:off x="16070580" y="629771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5" name="文本框 4">
              <a:extLst>
                <a:ext uri="{FF2B5EF4-FFF2-40B4-BE49-F238E27FC236}">
                  <a16:creationId xmlns:a16="http://schemas.microsoft.com/office/drawing/2014/main" id="{116476DB-FEE6-4551-A2E3-3D2DE92BB87E}"/>
                </a:ext>
              </a:extLst>
            </xdr:cNvPr>
            <xdr:cNvSpPr txBox="1"/>
          </xdr:nvSpPr>
          <xdr:spPr>
            <a:xfrm>
              <a:off x="16070580" y="629771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6</xdr:col>
      <xdr:colOff>558502</xdr:colOff>
      <xdr:row>3</xdr:row>
      <xdr:rowOff>88751</xdr:rowOff>
    </xdr:from>
    <xdr:ext cx="20114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64FB47A4-B263-468F-A6DB-93B053DD6A06}"/>
                </a:ext>
              </a:extLst>
            </xdr:cNvPr>
            <xdr:cNvSpPr txBox="1"/>
          </xdr:nvSpPr>
          <xdr:spPr>
            <a:xfrm>
              <a:off x="6151582" y="820271"/>
              <a:ext cx="201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∞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64FB47A4-B263-468F-A6DB-93B053DD6A06}"/>
                </a:ext>
              </a:extLst>
            </xdr:cNvPr>
            <xdr:cNvSpPr txBox="1"/>
          </xdr:nvSpPr>
          <xdr:spPr>
            <a:xfrm>
              <a:off x="6151582" y="820271"/>
              <a:ext cx="201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𝑇_</a:t>
              </a:r>
              <a:r>
                <a:rPr lang="en-US" altLang="zh-C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∞</a:t>
              </a:r>
              <a:endParaRPr lang="zh-CN" altLang="en-US" sz="1100"/>
            </a:p>
          </xdr:txBody>
        </xdr:sp>
      </mc:Fallback>
    </mc:AlternateContent>
    <xdr:clientData/>
  </xdr:oneCellAnchor>
  <xdr:twoCellAnchor>
    <xdr:from>
      <xdr:col>25</xdr:col>
      <xdr:colOff>609600</xdr:colOff>
      <xdr:row>11</xdr:row>
      <xdr:rowOff>60960</xdr:rowOff>
    </xdr:from>
    <xdr:to>
      <xdr:col>34</xdr:col>
      <xdr:colOff>441960</xdr:colOff>
      <xdr:row>29</xdr:row>
      <xdr:rowOff>182880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211B1A71-CBED-44E9-88F0-71981CBA6D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204843</xdr:colOff>
      <xdr:row>9</xdr:row>
      <xdr:rowOff>421342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99FA11FF-8491-4FF4-AF9B-ECD4C49FE292}"/>
                </a:ext>
              </a:extLst>
            </xdr:cNvPr>
            <xdr:cNvSpPr txBox="1"/>
          </xdr:nvSpPr>
          <xdr:spPr>
            <a:xfrm>
              <a:off x="20001603" y="2471122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99FA11FF-8491-4FF4-AF9B-ECD4C49FE292}"/>
                </a:ext>
              </a:extLst>
            </xdr:cNvPr>
            <xdr:cNvSpPr txBox="1"/>
          </xdr:nvSpPr>
          <xdr:spPr>
            <a:xfrm>
              <a:off x="20001603" y="2471122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20</xdr:col>
      <xdr:colOff>230841</xdr:colOff>
      <xdr:row>9</xdr:row>
      <xdr:rowOff>424030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11EAC9DD-70B7-4E69-92DE-5CEFB2138EF4}"/>
                </a:ext>
              </a:extLst>
            </xdr:cNvPr>
            <xdr:cNvSpPr txBox="1"/>
          </xdr:nvSpPr>
          <xdr:spPr>
            <a:xfrm>
              <a:off x="20835321" y="246619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11EAC9DD-70B7-4E69-92DE-5CEFB2138EF4}"/>
                </a:ext>
              </a:extLst>
            </xdr:cNvPr>
            <xdr:cNvSpPr txBox="1"/>
          </xdr:nvSpPr>
          <xdr:spPr>
            <a:xfrm>
              <a:off x="20835321" y="246619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21</xdr:col>
      <xdr:colOff>80683</xdr:colOff>
      <xdr:row>9</xdr:row>
      <xdr:rowOff>422685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文本框 3">
              <a:extLst>
                <a:ext uri="{FF2B5EF4-FFF2-40B4-BE49-F238E27FC236}">
                  <a16:creationId xmlns:a16="http://schemas.microsoft.com/office/drawing/2014/main" id="{D5C1552E-F156-4527-83DF-2296A7730CAD}"/>
                </a:ext>
              </a:extLst>
            </xdr:cNvPr>
            <xdr:cNvSpPr txBox="1"/>
          </xdr:nvSpPr>
          <xdr:spPr>
            <a:xfrm>
              <a:off x="21340483" y="2472465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4" name="文本框 3">
              <a:extLst>
                <a:ext uri="{FF2B5EF4-FFF2-40B4-BE49-F238E27FC236}">
                  <a16:creationId xmlns:a16="http://schemas.microsoft.com/office/drawing/2014/main" id="{D5C1552E-F156-4527-83DF-2296A7730CAD}"/>
                </a:ext>
              </a:extLst>
            </xdr:cNvPr>
            <xdr:cNvSpPr txBox="1"/>
          </xdr:nvSpPr>
          <xdr:spPr>
            <a:xfrm>
              <a:off x="21340483" y="2472465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̇_(𝑐𝑜𝑛𝑑,𝑡)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22</xdr:col>
      <xdr:colOff>289560</xdr:colOff>
      <xdr:row>10</xdr:row>
      <xdr:rowOff>27791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文本框 4">
              <a:extLst>
                <a:ext uri="{FF2B5EF4-FFF2-40B4-BE49-F238E27FC236}">
                  <a16:creationId xmlns:a16="http://schemas.microsoft.com/office/drawing/2014/main" id="{2105D8A0-4183-4294-A50F-743974082053}"/>
                </a:ext>
              </a:extLst>
            </xdr:cNvPr>
            <xdr:cNvSpPr txBox="1"/>
          </xdr:nvSpPr>
          <xdr:spPr>
            <a:xfrm>
              <a:off x="22410420" y="2496671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5" name="文本框 4">
              <a:extLst>
                <a:ext uri="{FF2B5EF4-FFF2-40B4-BE49-F238E27FC236}">
                  <a16:creationId xmlns:a16="http://schemas.microsoft.com/office/drawing/2014/main" id="{2105D8A0-4183-4294-A50F-743974082053}"/>
                </a:ext>
              </a:extLst>
            </xdr:cNvPr>
            <xdr:cNvSpPr txBox="1"/>
          </xdr:nvSpPr>
          <xdr:spPr>
            <a:xfrm>
              <a:off x="22410420" y="2496671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6</xdr:col>
      <xdr:colOff>345142</xdr:colOff>
      <xdr:row>3</xdr:row>
      <xdr:rowOff>142091</xdr:rowOff>
    </xdr:from>
    <xdr:ext cx="20114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B1DC25E0-091B-494C-A055-45465611D560}"/>
                </a:ext>
              </a:extLst>
            </xdr:cNvPr>
            <xdr:cNvSpPr txBox="1"/>
          </xdr:nvSpPr>
          <xdr:spPr>
            <a:xfrm>
              <a:off x="5938222" y="873611"/>
              <a:ext cx="201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∞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B1DC25E0-091B-494C-A055-45465611D560}"/>
                </a:ext>
              </a:extLst>
            </xdr:cNvPr>
            <xdr:cNvSpPr txBox="1"/>
          </xdr:nvSpPr>
          <xdr:spPr>
            <a:xfrm>
              <a:off x="5938222" y="873611"/>
              <a:ext cx="201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𝑇_</a:t>
              </a:r>
              <a:r>
                <a:rPr lang="en-US" altLang="zh-C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∞</a:t>
              </a:r>
              <a:endParaRPr lang="zh-CN" altLang="en-US" sz="1100"/>
            </a:p>
          </xdr:txBody>
        </xdr:sp>
      </mc:Fallback>
    </mc:AlternateContent>
    <xdr:clientData/>
  </xdr:oneCellAnchor>
  <xdr:twoCellAnchor>
    <xdr:from>
      <xdr:col>26</xdr:col>
      <xdr:colOff>0</xdr:colOff>
      <xdr:row>11</xdr:row>
      <xdr:rowOff>0</xdr:rowOff>
    </xdr:from>
    <xdr:to>
      <xdr:col>35</xdr:col>
      <xdr:colOff>457200</xdr:colOff>
      <xdr:row>31</xdr:row>
      <xdr:rowOff>137160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E1A3E57C-6711-45D6-B783-97F4A6419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204843</xdr:colOff>
      <xdr:row>9</xdr:row>
      <xdr:rowOff>421342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5DBD2121-FAEA-49EB-8F58-E2606E8C4EBE}"/>
                </a:ext>
              </a:extLst>
            </xdr:cNvPr>
            <xdr:cNvSpPr txBox="1"/>
          </xdr:nvSpPr>
          <xdr:spPr>
            <a:xfrm>
              <a:off x="20001603" y="2471122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5DBD2121-FAEA-49EB-8F58-E2606E8C4EBE}"/>
                </a:ext>
              </a:extLst>
            </xdr:cNvPr>
            <xdr:cNvSpPr txBox="1"/>
          </xdr:nvSpPr>
          <xdr:spPr>
            <a:xfrm>
              <a:off x="20001603" y="2471122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20</xdr:col>
      <xdr:colOff>230841</xdr:colOff>
      <xdr:row>9</xdr:row>
      <xdr:rowOff>424030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FD892A14-0AEE-4D76-974F-A330B9681299}"/>
                </a:ext>
              </a:extLst>
            </xdr:cNvPr>
            <xdr:cNvSpPr txBox="1"/>
          </xdr:nvSpPr>
          <xdr:spPr>
            <a:xfrm>
              <a:off x="20835321" y="246619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FD892A14-0AEE-4D76-974F-A330B9681299}"/>
                </a:ext>
              </a:extLst>
            </xdr:cNvPr>
            <xdr:cNvSpPr txBox="1"/>
          </xdr:nvSpPr>
          <xdr:spPr>
            <a:xfrm>
              <a:off x="20835321" y="246619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21</xdr:col>
      <xdr:colOff>80683</xdr:colOff>
      <xdr:row>9</xdr:row>
      <xdr:rowOff>422685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文本框 3">
              <a:extLst>
                <a:ext uri="{FF2B5EF4-FFF2-40B4-BE49-F238E27FC236}">
                  <a16:creationId xmlns:a16="http://schemas.microsoft.com/office/drawing/2014/main" id="{163B10A6-0293-499B-9947-8F6E0863D2FA}"/>
                </a:ext>
              </a:extLst>
            </xdr:cNvPr>
            <xdr:cNvSpPr txBox="1"/>
          </xdr:nvSpPr>
          <xdr:spPr>
            <a:xfrm>
              <a:off x="21340483" y="2472465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4" name="文本框 3">
              <a:extLst>
                <a:ext uri="{FF2B5EF4-FFF2-40B4-BE49-F238E27FC236}">
                  <a16:creationId xmlns:a16="http://schemas.microsoft.com/office/drawing/2014/main" id="{163B10A6-0293-499B-9947-8F6E0863D2FA}"/>
                </a:ext>
              </a:extLst>
            </xdr:cNvPr>
            <xdr:cNvSpPr txBox="1"/>
          </xdr:nvSpPr>
          <xdr:spPr>
            <a:xfrm>
              <a:off x="21340483" y="2472465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̇_(𝑐𝑜𝑛𝑑,𝑡)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22</xdr:col>
      <xdr:colOff>289560</xdr:colOff>
      <xdr:row>10</xdr:row>
      <xdr:rowOff>27791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文本框 4">
              <a:extLst>
                <a:ext uri="{FF2B5EF4-FFF2-40B4-BE49-F238E27FC236}">
                  <a16:creationId xmlns:a16="http://schemas.microsoft.com/office/drawing/2014/main" id="{4A96AE78-671E-4E47-A555-5D7CFEB1235F}"/>
                </a:ext>
              </a:extLst>
            </xdr:cNvPr>
            <xdr:cNvSpPr txBox="1"/>
          </xdr:nvSpPr>
          <xdr:spPr>
            <a:xfrm>
              <a:off x="22410420" y="2496671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5" name="文本框 4">
              <a:extLst>
                <a:ext uri="{FF2B5EF4-FFF2-40B4-BE49-F238E27FC236}">
                  <a16:creationId xmlns:a16="http://schemas.microsoft.com/office/drawing/2014/main" id="{4A96AE78-671E-4E47-A555-5D7CFEB1235F}"/>
                </a:ext>
              </a:extLst>
            </xdr:cNvPr>
            <xdr:cNvSpPr txBox="1"/>
          </xdr:nvSpPr>
          <xdr:spPr>
            <a:xfrm>
              <a:off x="22410420" y="2496671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6</xdr:col>
      <xdr:colOff>345142</xdr:colOff>
      <xdr:row>3</xdr:row>
      <xdr:rowOff>142091</xdr:rowOff>
    </xdr:from>
    <xdr:ext cx="20114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BE652325-62CE-4A55-BCE5-9EB86B05C55D}"/>
                </a:ext>
              </a:extLst>
            </xdr:cNvPr>
            <xdr:cNvSpPr txBox="1"/>
          </xdr:nvSpPr>
          <xdr:spPr>
            <a:xfrm>
              <a:off x="5938222" y="873611"/>
              <a:ext cx="201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∞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BE652325-62CE-4A55-BCE5-9EB86B05C55D}"/>
                </a:ext>
              </a:extLst>
            </xdr:cNvPr>
            <xdr:cNvSpPr txBox="1"/>
          </xdr:nvSpPr>
          <xdr:spPr>
            <a:xfrm>
              <a:off x="5938222" y="873611"/>
              <a:ext cx="201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𝑇_</a:t>
              </a:r>
              <a:r>
                <a:rPr lang="en-US" altLang="zh-C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∞</a:t>
              </a:r>
              <a:endParaRPr lang="zh-CN" altLang="en-US" sz="1100"/>
            </a:p>
          </xdr:txBody>
        </xdr:sp>
      </mc:Fallback>
    </mc:AlternateContent>
    <xdr:clientData/>
  </xdr:oneCellAnchor>
  <xdr:twoCellAnchor>
    <xdr:from>
      <xdr:col>26</xdr:col>
      <xdr:colOff>0</xdr:colOff>
      <xdr:row>11</xdr:row>
      <xdr:rowOff>0</xdr:rowOff>
    </xdr:from>
    <xdr:to>
      <xdr:col>35</xdr:col>
      <xdr:colOff>76200</xdr:colOff>
      <xdr:row>31</xdr:row>
      <xdr:rowOff>335280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21987937-9D7D-4228-A1CF-819413C04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204843</xdr:colOff>
      <xdr:row>9</xdr:row>
      <xdr:rowOff>421342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C537F7BE-6368-477F-AF52-C0915554BC18}"/>
                </a:ext>
              </a:extLst>
            </xdr:cNvPr>
            <xdr:cNvSpPr txBox="1"/>
          </xdr:nvSpPr>
          <xdr:spPr>
            <a:xfrm>
              <a:off x="20001603" y="2471122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C537F7BE-6368-477F-AF52-C0915554BC18}"/>
                </a:ext>
              </a:extLst>
            </xdr:cNvPr>
            <xdr:cNvSpPr txBox="1"/>
          </xdr:nvSpPr>
          <xdr:spPr>
            <a:xfrm>
              <a:off x="20001603" y="2471122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20</xdr:col>
      <xdr:colOff>230841</xdr:colOff>
      <xdr:row>9</xdr:row>
      <xdr:rowOff>424030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3A73029F-819E-4FAF-A6AA-4EECEEE2F04B}"/>
                </a:ext>
              </a:extLst>
            </xdr:cNvPr>
            <xdr:cNvSpPr txBox="1"/>
          </xdr:nvSpPr>
          <xdr:spPr>
            <a:xfrm>
              <a:off x="20835321" y="246619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3A73029F-819E-4FAF-A6AA-4EECEEE2F04B}"/>
                </a:ext>
              </a:extLst>
            </xdr:cNvPr>
            <xdr:cNvSpPr txBox="1"/>
          </xdr:nvSpPr>
          <xdr:spPr>
            <a:xfrm>
              <a:off x="20835321" y="246619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21</xdr:col>
      <xdr:colOff>80683</xdr:colOff>
      <xdr:row>9</xdr:row>
      <xdr:rowOff>422685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文本框 3">
              <a:extLst>
                <a:ext uri="{FF2B5EF4-FFF2-40B4-BE49-F238E27FC236}">
                  <a16:creationId xmlns:a16="http://schemas.microsoft.com/office/drawing/2014/main" id="{46660871-91A1-4B32-9ADF-344D34BC58BD}"/>
                </a:ext>
              </a:extLst>
            </xdr:cNvPr>
            <xdr:cNvSpPr txBox="1"/>
          </xdr:nvSpPr>
          <xdr:spPr>
            <a:xfrm>
              <a:off x="21340483" y="2472465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4" name="文本框 3">
              <a:extLst>
                <a:ext uri="{FF2B5EF4-FFF2-40B4-BE49-F238E27FC236}">
                  <a16:creationId xmlns:a16="http://schemas.microsoft.com/office/drawing/2014/main" id="{46660871-91A1-4B32-9ADF-344D34BC58BD}"/>
                </a:ext>
              </a:extLst>
            </xdr:cNvPr>
            <xdr:cNvSpPr txBox="1"/>
          </xdr:nvSpPr>
          <xdr:spPr>
            <a:xfrm>
              <a:off x="21340483" y="2472465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̇_(𝑐𝑜𝑛𝑑,𝑡)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22</xdr:col>
      <xdr:colOff>289560</xdr:colOff>
      <xdr:row>10</xdr:row>
      <xdr:rowOff>27791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文本框 4">
              <a:extLst>
                <a:ext uri="{FF2B5EF4-FFF2-40B4-BE49-F238E27FC236}">
                  <a16:creationId xmlns:a16="http://schemas.microsoft.com/office/drawing/2014/main" id="{CFB3E3E6-629A-486B-92D1-4912D126EA84}"/>
                </a:ext>
              </a:extLst>
            </xdr:cNvPr>
            <xdr:cNvSpPr txBox="1"/>
          </xdr:nvSpPr>
          <xdr:spPr>
            <a:xfrm>
              <a:off x="22410420" y="2496671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5" name="文本框 4">
              <a:extLst>
                <a:ext uri="{FF2B5EF4-FFF2-40B4-BE49-F238E27FC236}">
                  <a16:creationId xmlns:a16="http://schemas.microsoft.com/office/drawing/2014/main" id="{CFB3E3E6-629A-486B-92D1-4912D126EA84}"/>
                </a:ext>
              </a:extLst>
            </xdr:cNvPr>
            <xdr:cNvSpPr txBox="1"/>
          </xdr:nvSpPr>
          <xdr:spPr>
            <a:xfrm>
              <a:off x="22410420" y="2496671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6</xdr:col>
      <xdr:colOff>345142</xdr:colOff>
      <xdr:row>3</xdr:row>
      <xdr:rowOff>142091</xdr:rowOff>
    </xdr:from>
    <xdr:ext cx="20114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C1C67F5B-0B7A-4800-9F40-486EE8F87EBB}"/>
                </a:ext>
              </a:extLst>
            </xdr:cNvPr>
            <xdr:cNvSpPr txBox="1"/>
          </xdr:nvSpPr>
          <xdr:spPr>
            <a:xfrm>
              <a:off x="5938222" y="873611"/>
              <a:ext cx="201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∞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C1C67F5B-0B7A-4800-9F40-486EE8F87EBB}"/>
                </a:ext>
              </a:extLst>
            </xdr:cNvPr>
            <xdr:cNvSpPr txBox="1"/>
          </xdr:nvSpPr>
          <xdr:spPr>
            <a:xfrm>
              <a:off x="5938222" y="873611"/>
              <a:ext cx="201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𝑇_</a:t>
              </a:r>
              <a:r>
                <a:rPr lang="en-US" altLang="zh-C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∞</a:t>
              </a:r>
              <a:endParaRPr lang="zh-CN" altLang="en-US" sz="1100"/>
            </a:p>
          </xdr:txBody>
        </xdr:sp>
      </mc:Fallback>
    </mc:AlternateContent>
    <xdr:clientData/>
  </xdr:oneCellAnchor>
  <xdr:twoCellAnchor>
    <xdr:from>
      <xdr:col>26</xdr:col>
      <xdr:colOff>0</xdr:colOff>
      <xdr:row>11</xdr:row>
      <xdr:rowOff>0</xdr:rowOff>
    </xdr:from>
    <xdr:to>
      <xdr:col>34</xdr:col>
      <xdr:colOff>76200</xdr:colOff>
      <xdr:row>31</xdr:row>
      <xdr:rowOff>106680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6764A5D6-510A-48A7-87FE-659F600AF4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137160</xdr:colOff>
      <xdr:row>0</xdr:row>
      <xdr:rowOff>45720</xdr:rowOff>
    </xdr:from>
    <xdr:ext cx="1332224" cy="317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906909B0-0B7C-4725-9CBA-3546EF6376A3}"/>
                </a:ext>
              </a:extLst>
            </xdr:cNvPr>
            <xdr:cNvSpPr txBox="1"/>
          </xdr:nvSpPr>
          <xdr:spPr>
            <a:xfrm>
              <a:off x="4137660" y="45720"/>
              <a:ext cx="1332224" cy="317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=−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𝑘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𝐴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∙(</m:t>
                    </m:r>
                    <m:f>
                      <m:f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∆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𝑇</m:t>
                        </m:r>
                      </m:num>
                      <m:den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∆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𝑥</m:t>
                        </m:r>
                      </m:den>
                    </m:f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906909B0-0B7C-4725-9CBA-3546EF6376A3}"/>
                </a:ext>
              </a:extLst>
            </xdr:cNvPr>
            <xdr:cNvSpPr txBox="1"/>
          </xdr:nvSpPr>
          <xdr:spPr>
            <a:xfrm>
              <a:off x="4137660" y="45720"/>
              <a:ext cx="1332224" cy="317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̇_𝑐𝑜𝑛𝑑=−𝑘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∙𝐴∙(∆𝑇/∆𝑥)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6</xdr:col>
      <xdr:colOff>419100</xdr:colOff>
      <xdr:row>0</xdr:row>
      <xdr:rowOff>22860</xdr:rowOff>
    </xdr:from>
    <xdr:ext cx="1019125" cy="3465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384A8B34-572F-4F94-914C-AED38B7B2463}"/>
                </a:ext>
              </a:extLst>
            </xdr:cNvPr>
            <xdr:cNvSpPr txBox="1"/>
          </xdr:nvSpPr>
          <xdr:spPr>
            <a:xfrm>
              <a:off x="6210300" y="22860"/>
              <a:ext cx="1019125" cy="3465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altLang="zh-CN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zh-CN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̇"/>
                                <m:ctrlPr>
                                  <a:rPr lang="en-US" altLang="zh-CN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n-US" altLang="zh-CN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𝑄</m:t>
                                </m:r>
                              </m:e>
                            </m:acc>
                          </m:e>
                          <m:sub>
                            <m:r>
                              <a:rPr lang="en-US" altLang="zh-CN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𝑐𝑜𝑛𝑑</m:t>
                            </m:r>
                          </m:sub>
                        </m:sSub>
                      </m:num>
                      <m:den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𝑘</m:t>
                        </m:r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∙</m:t>
                        </m:r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𝐴</m:t>
                        </m:r>
                      </m:den>
                    </m:f>
                    <m:r>
                      <a:rPr lang="en-US" altLang="zh-CN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∙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384A8B34-572F-4F94-914C-AED38B7B2463}"/>
                </a:ext>
              </a:extLst>
            </xdr:cNvPr>
            <xdr:cNvSpPr txBox="1"/>
          </xdr:nvSpPr>
          <xdr:spPr>
            <a:xfrm>
              <a:off x="6210300" y="22860"/>
              <a:ext cx="1019125" cy="3465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∆𝑇=𝑄 ̇_𝑐𝑜𝑛𝑑/(𝑘∙𝐴)</a:t>
              </a:r>
              <a:r>
                <a:rPr lang="en-US" altLang="zh-CN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∙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∆𝑥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5</xdr:col>
      <xdr:colOff>1158688</xdr:colOff>
      <xdr:row>6</xdr:row>
      <xdr:rowOff>129092</xdr:rowOff>
    </xdr:from>
    <xdr:ext cx="465640" cy="1933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文本框 3">
              <a:extLst>
                <a:ext uri="{FF2B5EF4-FFF2-40B4-BE49-F238E27FC236}">
                  <a16:creationId xmlns:a16="http://schemas.microsoft.com/office/drawing/2014/main" id="{AD4600A7-C461-4AB1-B01B-6681BB1D9B9A}"/>
                </a:ext>
              </a:extLst>
            </xdr:cNvPr>
            <xdr:cNvSpPr txBox="1"/>
          </xdr:nvSpPr>
          <xdr:spPr>
            <a:xfrm>
              <a:off x="5159188" y="2034092"/>
              <a:ext cx="465640" cy="193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𝑔𝑒𝑛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4" name="文本框 3">
              <a:extLst>
                <a:ext uri="{FF2B5EF4-FFF2-40B4-BE49-F238E27FC236}">
                  <a16:creationId xmlns:a16="http://schemas.microsoft.com/office/drawing/2014/main" id="{AD4600A7-C461-4AB1-B01B-6681BB1D9B9A}"/>
                </a:ext>
              </a:extLst>
            </xdr:cNvPr>
            <xdr:cNvSpPr txBox="1"/>
          </xdr:nvSpPr>
          <xdr:spPr>
            <a:xfrm>
              <a:off x="5159188" y="2034092"/>
              <a:ext cx="465640" cy="193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̇_𝑔𝑒𝑛=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6</xdr:col>
      <xdr:colOff>152400</xdr:colOff>
      <xdr:row>12</xdr:row>
      <xdr:rowOff>365760</xdr:rowOff>
    </xdr:from>
    <xdr:ext cx="367408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文本框 4">
              <a:extLst>
                <a:ext uri="{FF2B5EF4-FFF2-40B4-BE49-F238E27FC236}">
                  <a16:creationId xmlns:a16="http://schemas.microsoft.com/office/drawing/2014/main" id="{5F3201FD-A27B-49C9-9E8A-10B1BC34D0A9}"/>
                </a:ext>
              </a:extLst>
            </xdr:cNvPr>
            <xdr:cNvSpPr txBox="1"/>
          </xdr:nvSpPr>
          <xdr:spPr>
            <a:xfrm>
              <a:off x="5943600" y="4602480"/>
              <a:ext cx="367408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𝑒𝑎𝑐h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5" name="文本框 4">
              <a:extLst>
                <a:ext uri="{FF2B5EF4-FFF2-40B4-BE49-F238E27FC236}">
                  <a16:creationId xmlns:a16="http://schemas.microsoft.com/office/drawing/2014/main" id="{5F3201FD-A27B-49C9-9E8A-10B1BC34D0A9}"/>
                </a:ext>
              </a:extLst>
            </xdr:cNvPr>
            <xdr:cNvSpPr txBox="1"/>
          </xdr:nvSpPr>
          <xdr:spPr>
            <a:xfrm>
              <a:off x="5943600" y="4602480"/>
              <a:ext cx="367408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̇_𝑒𝑎𝑐ℎ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6</xdr:row>
      <xdr:rowOff>0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ACB448BF-D4EB-42F3-A5F4-A71E8D1C8CCE}"/>
                </a:ext>
              </a:extLst>
            </xdr:cNvPr>
            <xdr:cNvSpPr txBox="1"/>
          </xdr:nvSpPr>
          <xdr:spPr>
            <a:xfrm>
              <a:off x="9730740" y="190500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ACB448BF-D4EB-42F3-A5F4-A71E8D1C8CCE}"/>
                </a:ext>
              </a:extLst>
            </xdr:cNvPr>
            <xdr:cNvSpPr txBox="1"/>
          </xdr:nvSpPr>
          <xdr:spPr>
            <a:xfrm>
              <a:off x="9730740" y="190500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8</xdr:row>
      <xdr:rowOff>0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文本框 6">
              <a:extLst>
                <a:ext uri="{FF2B5EF4-FFF2-40B4-BE49-F238E27FC236}">
                  <a16:creationId xmlns:a16="http://schemas.microsoft.com/office/drawing/2014/main" id="{66114520-F934-4C25-8021-77A6EEA1DAFB}"/>
                </a:ext>
              </a:extLst>
            </xdr:cNvPr>
            <xdr:cNvSpPr txBox="1"/>
          </xdr:nvSpPr>
          <xdr:spPr>
            <a:xfrm>
              <a:off x="9730740" y="276606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7" name="文本框 6">
              <a:extLst>
                <a:ext uri="{FF2B5EF4-FFF2-40B4-BE49-F238E27FC236}">
                  <a16:creationId xmlns:a16="http://schemas.microsoft.com/office/drawing/2014/main" id="{66114520-F934-4C25-8021-77A6EEA1DAFB}"/>
                </a:ext>
              </a:extLst>
            </xdr:cNvPr>
            <xdr:cNvSpPr txBox="1"/>
          </xdr:nvSpPr>
          <xdr:spPr>
            <a:xfrm>
              <a:off x="9730740" y="276606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182880</xdr:colOff>
      <xdr:row>10</xdr:row>
      <xdr:rowOff>45720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文本框 7">
              <a:extLst>
                <a:ext uri="{FF2B5EF4-FFF2-40B4-BE49-F238E27FC236}">
                  <a16:creationId xmlns:a16="http://schemas.microsoft.com/office/drawing/2014/main" id="{8C7E237B-323B-437C-9F4F-461964B0FC8D}"/>
                </a:ext>
              </a:extLst>
            </xdr:cNvPr>
            <xdr:cNvSpPr txBox="1"/>
          </xdr:nvSpPr>
          <xdr:spPr>
            <a:xfrm>
              <a:off x="9761220" y="36880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8" name="文本框 7">
              <a:extLst>
                <a:ext uri="{FF2B5EF4-FFF2-40B4-BE49-F238E27FC236}">
                  <a16:creationId xmlns:a16="http://schemas.microsoft.com/office/drawing/2014/main" id="{8C7E237B-323B-437C-9F4F-461964B0FC8D}"/>
                </a:ext>
              </a:extLst>
            </xdr:cNvPr>
            <xdr:cNvSpPr txBox="1"/>
          </xdr:nvSpPr>
          <xdr:spPr>
            <a:xfrm>
              <a:off x="9761220" y="36880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10</xdr:col>
      <xdr:colOff>1603786</xdr:colOff>
      <xdr:row>9</xdr:row>
      <xdr:rowOff>109817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文本框 8">
              <a:extLst>
                <a:ext uri="{FF2B5EF4-FFF2-40B4-BE49-F238E27FC236}">
                  <a16:creationId xmlns:a16="http://schemas.microsoft.com/office/drawing/2014/main" id="{7F838B2C-B213-4947-9045-EA55393FC55C}"/>
                </a:ext>
              </a:extLst>
            </xdr:cNvPr>
            <xdr:cNvSpPr txBox="1"/>
          </xdr:nvSpPr>
          <xdr:spPr>
            <a:xfrm>
              <a:off x="9528586" y="3287357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𝑓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9" name="文本框 8">
              <a:extLst>
                <a:ext uri="{FF2B5EF4-FFF2-40B4-BE49-F238E27FC236}">
                  <a16:creationId xmlns:a16="http://schemas.microsoft.com/office/drawing/2014/main" id="{7F838B2C-B213-4947-9045-EA55393FC55C}"/>
                </a:ext>
              </a:extLst>
            </xdr:cNvPr>
            <xdr:cNvSpPr txBox="1"/>
          </xdr:nvSpPr>
          <xdr:spPr>
            <a:xfrm>
              <a:off x="9528586" y="3287357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̇_(𝑐𝑜𝑛𝑑,𝑓)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188259</xdr:colOff>
      <xdr:row>6</xdr:row>
      <xdr:rowOff>17929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文本框 9">
              <a:extLst>
                <a:ext uri="{FF2B5EF4-FFF2-40B4-BE49-F238E27FC236}">
                  <a16:creationId xmlns:a16="http://schemas.microsoft.com/office/drawing/2014/main" id="{3394BC12-BD7D-4BF1-AEBD-C3E2FCE55EB3}"/>
                </a:ext>
              </a:extLst>
            </xdr:cNvPr>
            <xdr:cNvSpPr txBox="1"/>
          </xdr:nvSpPr>
          <xdr:spPr>
            <a:xfrm>
              <a:off x="13690899" y="1922929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0" name="文本框 9">
              <a:extLst>
                <a:ext uri="{FF2B5EF4-FFF2-40B4-BE49-F238E27FC236}">
                  <a16:creationId xmlns:a16="http://schemas.microsoft.com/office/drawing/2014/main" id="{3394BC12-BD7D-4BF1-AEBD-C3E2FCE55EB3}"/>
                </a:ext>
              </a:extLst>
            </xdr:cNvPr>
            <xdr:cNvSpPr txBox="1"/>
          </xdr:nvSpPr>
          <xdr:spPr>
            <a:xfrm>
              <a:off x="13690899" y="1922929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143436</xdr:colOff>
      <xdr:row>8</xdr:row>
      <xdr:rowOff>116541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文本框 10">
              <a:extLst>
                <a:ext uri="{FF2B5EF4-FFF2-40B4-BE49-F238E27FC236}">
                  <a16:creationId xmlns:a16="http://schemas.microsoft.com/office/drawing/2014/main" id="{7D5868A9-41D2-46D0-885E-947E7FC3705E}"/>
                </a:ext>
              </a:extLst>
            </xdr:cNvPr>
            <xdr:cNvSpPr txBox="1"/>
          </xdr:nvSpPr>
          <xdr:spPr>
            <a:xfrm>
              <a:off x="13646076" y="2882601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1" name="文本框 10">
              <a:extLst>
                <a:ext uri="{FF2B5EF4-FFF2-40B4-BE49-F238E27FC236}">
                  <a16:creationId xmlns:a16="http://schemas.microsoft.com/office/drawing/2014/main" id="{7D5868A9-41D2-46D0-885E-947E7FC3705E}"/>
                </a:ext>
              </a:extLst>
            </xdr:cNvPr>
            <xdr:cNvSpPr txBox="1"/>
          </xdr:nvSpPr>
          <xdr:spPr>
            <a:xfrm>
              <a:off x="13646076" y="2882601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15</xdr:col>
      <xdr:colOff>1643679</xdr:colOff>
      <xdr:row>9</xdr:row>
      <xdr:rowOff>136711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文本框 11">
              <a:extLst>
                <a:ext uri="{FF2B5EF4-FFF2-40B4-BE49-F238E27FC236}">
                  <a16:creationId xmlns:a16="http://schemas.microsoft.com/office/drawing/2014/main" id="{7545FADB-5D06-44D1-B954-BBED00DFCB40}"/>
                </a:ext>
              </a:extLst>
            </xdr:cNvPr>
            <xdr:cNvSpPr txBox="1"/>
          </xdr:nvSpPr>
          <xdr:spPr>
            <a:xfrm>
              <a:off x="13492779" y="3314251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2" name="文本框 11">
              <a:extLst>
                <a:ext uri="{FF2B5EF4-FFF2-40B4-BE49-F238E27FC236}">
                  <a16:creationId xmlns:a16="http://schemas.microsoft.com/office/drawing/2014/main" id="{7545FADB-5D06-44D1-B954-BBED00DFCB40}"/>
                </a:ext>
              </a:extLst>
            </xdr:cNvPr>
            <xdr:cNvSpPr txBox="1"/>
          </xdr:nvSpPr>
          <xdr:spPr>
            <a:xfrm>
              <a:off x="13492779" y="3314251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̇_(𝑐𝑜𝑛𝑑,𝑡)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5</xdr:col>
      <xdr:colOff>266700</xdr:colOff>
      <xdr:row>1</xdr:row>
      <xdr:rowOff>266700</xdr:rowOff>
    </xdr:from>
    <xdr:ext cx="1506053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文本框 12">
              <a:extLst>
                <a:ext uri="{FF2B5EF4-FFF2-40B4-BE49-F238E27FC236}">
                  <a16:creationId xmlns:a16="http://schemas.microsoft.com/office/drawing/2014/main" id="{19D86090-E499-433F-B391-B13DFA3B8BC7}"/>
                </a:ext>
              </a:extLst>
            </xdr:cNvPr>
            <xdr:cNvSpPr txBox="1"/>
          </xdr:nvSpPr>
          <xdr:spPr>
            <a:xfrm>
              <a:off x="4267200" y="403860"/>
              <a:ext cx="1506053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h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𝐴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∙(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𝑠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∞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3" name="文本框 12">
              <a:extLst>
                <a:ext uri="{FF2B5EF4-FFF2-40B4-BE49-F238E27FC236}">
                  <a16:creationId xmlns:a16="http://schemas.microsoft.com/office/drawing/2014/main" id="{19D86090-E499-433F-B391-B13DFA3B8BC7}"/>
                </a:ext>
              </a:extLst>
            </xdr:cNvPr>
            <xdr:cNvSpPr txBox="1"/>
          </xdr:nvSpPr>
          <xdr:spPr>
            <a:xfrm>
              <a:off x="4267200" y="403860"/>
              <a:ext cx="1506053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̇_𝑐𝑜𝑛𝑣=ℎ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∙𝐴∙(𝑇_𝑠−𝑇_∞)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5</xdr:col>
      <xdr:colOff>198120</xdr:colOff>
      <xdr:row>3</xdr:row>
      <xdr:rowOff>160020</xdr:rowOff>
    </xdr:from>
    <xdr:ext cx="1653337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文本框 13">
              <a:extLst>
                <a:ext uri="{FF2B5EF4-FFF2-40B4-BE49-F238E27FC236}">
                  <a16:creationId xmlns:a16="http://schemas.microsoft.com/office/drawing/2014/main" id="{84E97781-C3F8-4E59-A063-26B2BF1A7F12}"/>
                </a:ext>
              </a:extLst>
            </xdr:cNvPr>
            <xdr:cNvSpPr txBox="1"/>
          </xdr:nvSpPr>
          <xdr:spPr>
            <a:xfrm>
              <a:off x="4198620" y="914400"/>
              <a:ext cx="1653337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</a:rPr>
                      <m:t>𝜀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𝐴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𝜎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∙(</m:t>
                    </m:r>
                    <m:sSubSup>
                      <m:sSubSup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𝑠</m:t>
                        </m:r>
                      </m:sub>
                      <m:sup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4</m:t>
                        </m:r>
                      </m:sup>
                    </m:sSubSup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Sup>
                      <m:sSubSupPr>
                        <m:ctrlP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∞</m:t>
                        </m:r>
                      </m:sub>
                      <m:sup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4" name="文本框 13">
              <a:extLst>
                <a:ext uri="{FF2B5EF4-FFF2-40B4-BE49-F238E27FC236}">
                  <a16:creationId xmlns:a16="http://schemas.microsoft.com/office/drawing/2014/main" id="{84E97781-C3F8-4E59-A063-26B2BF1A7F12}"/>
                </a:ext>
              </a:extLst>
            </xdr:cNvPr>
            <xdr:cNvSpPr txBox="1"/>
          </xdr:nvSpPr>
          <xdr:spPr>
            <a:xfrm>
              <a:off x="4198620" y="914400"/>
              <a:ext cx="1653337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̇_𝑟𝑎𝑑=</a:t>
              </a:r>
              <a:r>
                <a:rPr lang="zh-CN" altLang="en-US" sz="1100" b="0" i="0">
                  <a:latin typeface="Cambria Math" panose="02040503050406030204" pitchFamily="18" charset="0"/>
                </a:rPr>
                <a:t>𝜀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∙𝐴∙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𝜎∙(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𝑇_𝑠^4−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𝑇_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∞^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182880</xdr:colOff>
      <xdr:row>10</xdr:row>
      <xdr:rowOff>45720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文本框 14">
              <a:extLst>
                <a:ext uri="{FF2B5EF4-FFF2-40B4-BE49-F238E27FC236}">
                  <a16:creationId xmlns:a16="http://schemas.microsoft.com/office/drawing/2014/main" id="{0EC80CC5-55B2-40DD-A00C-83F066B52C2D}"/>
                </a:ext>
              </a:extLst>
            </xdr:cNvPr>
            <xdr:cNvSpPr txBox="1"/>
          </xdr:nvSpPr>
          <xdr:spPr>
            <a:xfrm>
              <a:off x="13685520" y="36880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5" name="文本框 14">
              <a:extLst>
                <a:ext uri="{FF2B5EF4-FFF2-40B4-BE49-F238E27FC236}">
                  <a16:creationId xmlns:a16="http://schemas.microsoft.com/office/drawing/2014/main" id="{0EC80CC5-55B2-40DD-A00C-83F066B52C2D}"/>
                </a:ext>
              </a:extLst>
            </xdr:cNvPr>
            <xdr:cNvSpPr txBox="1"/>
          </xdr:nvSpPr>
          <xdr:spPr>
            <a:xfrm>
              <a:off x="13685520" y="36880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17</xdr:row>
      <xdr:rowOff>0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文本框 15">
              <a:extLst>
                <a:ext uri="{FF2B5EF4-FFF2-40B4-BE49-F238E27FC236}">
                  <a16:creationId xmlns:a16="http://schemas.microsoft.com/office/drawing/2014/main" id="{5D2D1021-7B40-47D4-93A4-99A0D893495B}"/>
                </a:ext>
              </a:extLst>
            </xdr:cNvPr>
            <xdr:cNvSpPr txBox="1"/>
          </xdr:nvSpPr>
          <xdr:spPr>
            <a:xfrm>
              <a:off x="9730740" y="590550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6" name="文本框 15">
              <a:extLst>
                <a:ext uri="{FF2B5EF4-FFF2-40B4-BE49-F238E27FC236}">
                  <a16:creationId xmlns:a16="http://schemas.microsoft.com/office/drawing/2014/main" id="{5D2D1021-7B40-47D4-93A4-99A0D893495B}"/>
                </a:ext>
              </a:extLst>
            </xdr:cNvPr>
            <xdr:cNvSpPr txBox="1"/>
          </xdr:nvSpPr>
          <xdr:spPr>
            <a:xfrm>
              <a:off x="9730740" y="590550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19</xdr:row>
      <xdr:rowOff>0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文本框 16">
              <a:extLst>
                <a:ext uri="{FF2B5EF4-FFF2-40B4-BE49-F238E27FC236}">
                  <a16:creationId xmlns:a16="http://schemas.microsoft.com/office/drawing/2014/main" id="{26069188-7D9F-4E04-B254-135035279B2F}"/>
                </a:ext>
              </a:extLst>
            </xdr:cNvPr>
            <xdr:cNvSpPr txBox="1"/>
          </xdr:nvSpPr>
          <xdr:spPr>
            <a:xfrm>
              <a:off x="9730740" y="646176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7" name="文本框 16">
              <a:extLst>
                <a:ext uri="{FF2B5EF4-FFF2-40B4-BE49-F238E27FC236}">
                  <a16:creationId xmlns:a16="http://schemas.microsoft.com/office/drawing/2014/main" id="{26069188-7D9F-4E04-B254-135035279B2F}"/>
                </a:ext>
              </a:extLst>
            </xdr:cNvPr>
            <xdr:cNvSpPr txBox="1"/>
          </xdr:nvSpPr>
          <xdr:spPr>
            <a:xfrm>
              <a:off x="9730740" y="646176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182880</xdr:colOff>
      <xdr:row>21</xdr:row>
      <xdr:rowOff>45720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文本框 17">
              <a:extLst>
                <a:ext uri="{FF2B5EF4-FFF2-40B4-BE49-F238E27FC236}">
                  <a16:creationId xmlns:a16="http://schemas.microsoft.com/office/drawing/2014/main" id="{F1733023-013D-441B-B358-3ED9531B854F}"/>
                </a:ext>
              </a:extLst>
            </xdr:cNvPr>
            <xdr:cNvSpPr txBox="1"/>
          </xdr:nvSpPr>
          <xdr:spPr>
            <a:xfrm>
              <a:off x="9761220" y="70789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8" name="文本框 17">
              <a:extLst>
                <a:ext uri="{FF2B5EF4-FFF2-40B4-BE49-F238E27FC236}">
                  <a16:creationId xmlns:a16="http://schemas.microsoft.com/office/drawing/2014/main" id="{F1733023-013D-441B-B358-3ED9531B854F}"/>
                </a:ext>
              </a:extLst>
            </xdr:cNvPr>
            <xdr:cNvSpPr txBox="1"/>
          </xdr:nvSpPr>
          <xdr:spPr>
            <a:xfrm>
              <a:off x="9761220" y="70789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10</xdr:col>
      <xdr:colOff>1621715</xdr:colOff>
      <xdr:row>20</xdr:row>
      <xdr:rowOff>89199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文本框 18">
              <a:extLst>
                <a:ext uri="{FF2B5EF4-FFF2-40B4-BE49-F238E27FC236}">
                  <a16:creationId xmlns:a16="http://schemas.microsoft.com/office/drawing/2014/main" id="{0E5A8708-3F0D-4FD4-B0B6-24E374DA2D20}"/>
                </a:ext>
              </a:extLst>
            </xdr:cNvPr>
            <xdr:cNvSpPr txBox="1"/>
          </xdr:nvSpPr>
          <xdr:spPr>
            <a:xfrm>
              <a:off x="9546515" y="6756699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9" name="文本框 18">
              <a:extLst>
                <a:ext uri="{FF2B5EF4-FFF2-40B4-BE49-F238E27FC236}">
                  <a16:creationId xmlns:a16="http://schemas.microsoft.com/office/drawing/2014/main" id="{0E5A8708-3F0D-4FD4-B0B6-24E374DA2D20}"/>
                </a:ext>
              </a:extLst>
            </xdr:cNvPr>
            <xdr:cNvSpPr txBox="1"/>
          </xdr:nvSpPr>
          <xdr:spPr>
            <a:xfrm>
              <a:off x="9546515" y="6756699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̇_(𝑐𝑜𝑛𝑑,𝑏)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28</xdr:row>
      <xdr:rowOff>83820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文本框 19">
              <a:extLst>
                <a:ext uri="{FF2B5EF4-FFF2-40B4-BE49-F238E27FC236}">
                  <a16:creationId xmlns:a16="http://schemas.microsoft.com/office/drawing/2014/main" id="{7D5F8986-9176-4B13-A72A-A1CB6DB7B1B2}"/>
                </a:ext>
              </a:extLst>
            </xdr:cNvPr>
            <xdr:cNvSpPr txBox="1"/>
          </xdr:nvSpPr>
          <xdr:spPr>
            <a:xfrm>
              <a:off x="9730740" y="925068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0" name="文本框 19">
              <a:extLst>
                <a:ext uri="{FF2B5EF4-FFF2-40B4-BE49-F238E27FC236}">
                  <a16:creationId xmlns:a16="http://schemas.microsoft.com/office/drawing/2014/main" id="{7D5F8986-9176-4B13-A72A-A1CB6DB7B1B2}"/>
                </a:ext>
              </a:extLst>
            </xdr:cNvPr>
            <xdr:cNvSpPr txBox="1"/>
          </xdr:nvSpPr>
          <xdr:spPr>
            <a:xfrm>
              <a:off x="9730740" y="925068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30</xdr:row>
      <xdr:rowOff>0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文本框 20">
              <a:extLst>
                <a:ext uri="{FF2B5EF4-FFF2-40B4-BE49-F238E27FC236}">
                  <a16:creationId xmlns:a16="http://schemas.microsoft.com/office/drawing/2014/main" id="{68EA7645-77F0-4DA0-948C-6C2786354F16}"/>
                </a:ext>
              </a:extLst>
            </xdr:cNvPr>
            <xdr:cNvSpPr txBox="1"/>
          </xdr:nvSpPr>
          <xdr:spPr>
            <a:xfrm>
              <a:off x="9730740" y="989838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1" name="文本框 20">
              <a:extLst>
                <a:ext uri="{FF2B5EF4-FFF2-40B4-BE49-F238E27FC236}">
                  <a16:creationId xmlns:a16="http://schemas.microsoft.com/office/drawing/2014/main" id="{68EA7645-77F0-4DA0-948C-6C2786354F16}"/>
                </a:ext>
              </a:extLst>
            </xdr:cNvPr>
            <xdr:cNvSpPr txBox="1"/>
          </xdr:nvSpPr>
          <xdr:spPr>
            <a:xfrm>
              <a:off x="9730740" y="989838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182880</xdr:colOff>
      <xdr:row>32</xdr:row>
      <xdr:rowOff>45720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文本框 21">
              <a:extLst>
                <a:ext uri="{FF2B5EF4-FFF2-40B4-BE49-F238E27FC236}">
                  <a16:creationId xmlns:a16="http://schemas.microsoft.com/office/drawing/2014/main" id="{3CC37DA3-904E-427F-9F44-6648E7FE468F}"/>
                </a:ext>
              </a:extLst>
            </xdr:cNvPr>
            <xdr:cNvSpPr txBox="1"/>
          </xdr:nvSpPr>
          <xdr:spPr>
            <a:xfrm>
              <a:off x="9761220" y="1050036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2" name="文本框 21">
              <a:extLst>
                <a:ext uri="{FF2B5EF4-FFF2-40B4-BE49-F238E27FC236}">
                  <a16:creationId xmlns:a16="http://schemas.microsoft.com/office/drawing/2014/main" id="{3CC37DA3-904E-427F-9F44-6648E7FE468F}"/>
                </a:ext>
              </a:extLst>
            </xdr:cNvPr>
            <xdr:cNvSpPr txBox="1"/>
          </xdr:nvSpPr>
          <xdr:spPr>
            <a:xfrm>
              <a:off x="9761220" y="1050036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10</xdr:col>
      <xdr:colOff>1630680</xdr:colOff>
      <xdr:row>31</xdr:row>
      <xdr:rowOff>53340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文本框 22">
              <a:extLst>
                <a:ext uri="{FF2B5EF4-FFF2-40B4-BE49-F238E27FC236}">
                  <a16:creationId xmlns:a16="http://schemas.microsoft.com/office/drawing/2014/main" id="{69A6F518-9506-41AD-BC87-C95A3164556D}"/>
                </a:ext>
              </a:extLst>
            </xdr:cNvPr>
            <xdr:cNvSpPr txBox="1"/>
          </xdr:nvSpPr>
          <xdr:spPr>
            <a:xfrm>
              <a:off x="9555480" y="10157460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𝐿𝑅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3" name="文本框 22">
              <a:extLst>
                <a:ext uri="{FF2B5EF4-FFF2-40B4-BE49-F238E27FC236}">
                  <a16:creationId xmlns:a16="http://schemas.microsoft.com/office/drawing/2014/main" id="{69A6F518-9506-41AD-BC87-C95A3164556D}"/>
                </a:ext>
              </a:extLst>
            </xdr:cNvPr>
            <xdr:cNvSpPr txBox="1"/>
          </xdr:nvSpPr>
          <xdr:spPr>
            <a:xfrm>
              <a:off x="9555480" y="10157460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̇_(𝑐𝑜𝑛𝑑,𝐿𝑅)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108025</xdr:colOff>
      <xdr:row>25</xdr:row>
      <xdr:rowOff>93233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文本框 23">
              <a:extLst>
                <a:ext uri="{FF2B5EF4-FFF2-40B4-BE49-F238E27FC236}">
                  <a16:creationId xmlns:a16="http://schemas.microsoft.com/office/drawing/2014/main" id="{A4FFC6CB-8D47-4D48-809A-EE55B25D764D}"/>
                </a:ext>
              </a:extLst>
            </xdr:cNvPr>
            <xdr:cNvSpPr txBox="1"/>
          </xdr:nvSpPr>
          <xdr:spPr>
            <a:xfrm>
              <a:off x="13610665" y="8208533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4" name="文本框 23">
              <a:extLst>
                <a:ext uri="{FF2B5EF4-FFF2-40B4-BE49-F238E27FC236}">
                  <a16:creationId xmlns:a16="http://schemas.microsoft.com/office/drawing/2014/main" id="{A4FFC6CB-8D47-4D48-809A-EE55B25D764D}"/>
                </a:ext>
              </a:extLst>
            </xdr:cNvPr>
            <xdr:cNvSpPr txBox="1"/>
          </xdr:nvSpPr>
          <xdr:spPr>
            <a:xfrm>
              <a:off x="13610665" y="8208533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̇_𝑜𝑢𝑡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152400</xdr:colOff>
      <xdr:row>17</xdr:row>
      <xdr:rowOff>0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文本框 24">
              <a:extLst>
                <a:ext uri="{FF2B5EF4-FFF2-40B4-BE49-F238E27FC236}">
                  <a16:creationId xmlns:a16="http://schemas.microsoft.com/office/drawing/2014/main" id="{911B68A5-BE43-4C26-B6B8-218A53420DF7}"/>
                </a:ext>
              </a:extLst>
            </xdr:cNvPr>
            <xdr:cNvSpPr txBox="1"/>
          </xdr:nvSpPr>
          <xdr:spPr>
            <a:xfrm>
              <a:off x="13655040" y="590550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5" name="文本框 24">
              <a:extLst>
                <a:ext uri="{FF2B5EF4-FFF2-40B4-BE49-F238E27FC236}">
                  <a16:creationId xmlns:a16="http://schemas.microsoft.com/office/drawing/2014/main" id="{911B68A5-BE43-4C26-B6B8-218A53420DF7}"/>
                </a:ext>
              </a:extLst>
            </xdr:cNvPr>
            <xdr:cNvSpPr txBox="1"/>
          </xdr:nvSpPr>
          <xdr:spPr>
            <a:xfrm>
              <a:off x="13655040" y="590550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161365</xdr:colOff>
      <xdr:row>19</xdr:row>
      <xdr:rowOff>8965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文本框 25">
              <a:extLst>
                <a:ext uri="{FF2B5EF4-FFF2-40B4-BE49-F238E27FC236}">
                  <a16:creationId xmlns:a16="http://schemas.microsoft.com/office/drawing/2014/main" id="{4AEADD47-E5B9-49F1-9170-3A815B9514FE}"/>
                </a:ext>
              </a:extLst>
            </xdr:cNvPr>
            <xdr:cNvSpPr txBox="1"/>
          </xdr:nvSpPr>
          <xdr:spPr>
            <a:xfrm>
              <a:off x="13664005" y="6470725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6" name="文本框 25">
              <a:extLst>
                <a:ext uri="{FF2B5EF4-FFF2-40B4-BE49-F238E27FC236}">
                  <a16:creationId xmlns:a16="http://schemas.microsoft.com/office/drawing/2014/main" id="{4AEADD47-E5B9-49F1-9170-3A815B9514FE}"/>
                </a:ext>
              </a:extLst>
            </xdr:cNvPr>
            <xdr:cNvSpPr txBox="1"/>
          </xdr:nvSpPr>
          <xdr:spPr>
            <a:xfrm>
              <a:off x="13664005" y="6470725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15</xdr:col>
      <xdr:colOff>1625750</xdr:colOff>
      <xdr:row>20</xdr:row>
      <xdr:rowOff>100853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文本框 26">
              <a:extLst>
                <a:ext uri="{FF2B5EF4-FFF2-40B4-BE49-F238E27FC236}">
                  <a16:creationId xmlns:a16="http://schemas.microsoft.com/office/drawing/2014/main" id="{035F6A10-9BB5-450F-B908-F6645DCEA7BE}"/>
                </a:ext>
              </a:extLst>
            </xdr:cNvPr>
            <xdr:cNvSpPr txBox="1"/>
          </xdr:nvSpPr>
          <xdr:spPr>
            <a:xfrm>
              <a:off x="13474850" y="6768353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7" name="文本框 26">
              <a:extLst>
                <a:ext uri="{FF2B5EF4-FFF2-40B4-BE49-F238E27FC236}">
                  <a16:creationId xmlns:a16="http://schemas.microsoft.com/office/drawing/2014/main" id="{035F6A10-9BB5-450F-B908-F6645DCEA7BE}"/>
                </a:ext>
              </a:extLst>
            </xdr:cNvPr>
            <xdr:cNvSpPr txBox="1"/>
          </xdr:nvSpPr>
          <xdr:spPr>
            <a:xfrm>
              <a:off x="13474850" y="6768353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̇_(𝑐𝑜𝑛𝑑,𝑏)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182880</xdr:colOff>
      <xdr:row>21</xdr:row>
      <xdr:rowOff>45720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文本框 27">
              <a:extLst>
                <a:ext uri="{FF2B5EF4-FFF2-40B4-BE49-F238E27FC236}">
                  <a16:creationId xmlns:a16="http://schemas.microsoft.com/office/drawing/2014/main" id="{1D164AE0-3D7E-40CA-8BCB-C388D53E77E5}"/>
                </a:ext>
              </a:extLst>
            </xdr:cNvPr>
            <xdr:cNvSpPr txBox="1"/>
          </xdr:nvSpPr>
          <xdr:spPr>
            <a:xfrm>
              <a:off x="13685520" y="70789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8" name="文本框 27">
              <a:extLst>
                <a:ext uri="{FF2B5EF4-FFF2-40B4-BE49-F238E27FC236}">
                  <a16:creationId xmlns:a16="http://schemas.microsoft.com/office/drawing/2014/main" id="{1D164AE0-3D7E-40CA-8BCB-C388D53E77E5}"/>
                </a:ext>
              </a:extLst>
            </xdr:cNvPr>
            <xdr:cNvSpPr txBox="1"/>
          </xdr:nvSpPr>
          <xdr:spPr>
            <a:xfrm>
              <a:off x="13685520" y="70789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21</xdr:col>
      <xdr:colOff>649942</xdr:colOff>
      <xdr:row>3</xdr:row>
      <xdr:rowOff>134471</xdr:rowOff>
    </xdr:from>
    <xdr:ext cx="20114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文本框 32">
              <a:extLst>
                <a:ext uri="{FF2B5EF4-FFF2-40B4-BE49-F238E27FC236}">
                  <a16:creationId xmlns:a16="http://schemas.microsoft.com/office/drawing/2014/main" id="{B0DE75F5-2055-40E2-B392-AFAB329FC55C}"/>
                </a:ext>
              </a:extLst>
            </xdr:cNvPr>
            <xdr:cNvSpPr txBox="1"/>
          </xdr:nvSpPr>
          <xdr:spPr>
            <a:xfrm>
              <a:off x="18229282" y="888851"/>
              <a:ext cx="201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∞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3" name="文本框 32">
              <a:extLst>
                <a:ext uri="{FF2B5EF4-FFF2-40B4-BE49-F238E27FC236}">
                  <a16:creationId xmlns:a16="http://schemas.microsoft.com/office/drawing/2014/main" id="{B0DE75F5-2055-40E2-B392-AFAB329FC55C}"/>
                </a:ext>
              </a:extLst>
            </xdr:cNvPr>
            <xdr:cNvSpPr txBox="1"/>
          </xdr:nvSpPr>
          <xdr:spPr>
            <a:xfrm>
              <a:off x="18229282" y="888851"/>
              <a:ext cx="201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𝑇_</a:t>
              </a:r>
              <a:r>
                <a:rPr lang="en-US" altLang="zh-C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∞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34</xdr:col>
      <xdr:colOff>197223</xdr:colOff>
      <xdr:row>7</xdr:row>
      <xdr:rowOff>116542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文本框 30">
              <a:extLst>
                <a:ext uri="{FF2B5EF4-FFF2-40B4-BE49-F238E27FC236}">
                  <a16:creationId xmlns:a16="http://schemas.microsoft.com/office/drawing/2014/main" id="{B7DB6CBF-146B-431E-93A2-65E88F123316}"/>
                </a:ext>
              </a:extLst>
            </xdr:cNvPr>
            <xdr:cNvSpPr txBox="1"/>
          </xdr:nvSpPr>
          <xdr:spPr>
            <a:xfrm>
              <a:off x="33779011" y="2465295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1" name="文本框 30">
              <a:extLst>
                <a:ext uri="{FF2B5EF4-FFF2-40B4-BE49-F238E27FC236}">
                  <a16:creationId xmlns:a16="http://schemas.microsoft.com/office/drawing/2014/main" id="{B7DB6CBF-146B-431E-93A2-65E88F123316}"/>
                </a:ext>
              </a:extLst>
            </xdr:cNvPr>
            <xdr:cNvSpPr txBox="1"/>
          </xdr:nvSpPr>
          <xdr:spPr>
            <a:xfrm>
              <a:off x="33779011" y="2465295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35</xdr:col>
      <xdr:colOff>268941</xdr:colOff>
      <xdr:row>7</xdr:row>
      <xdr:rowOff>134470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文本框 31">
              <a:extLst>
                <a:ext uri="{FF2B5EF4-FFF2-40B4-BE49-F238E27FC236}">
                  <a16:creationId xmlns:a16="http://schemas.microsoft.com/office/drawing/2014/main" id="{DF630924-9B8A-46C5-BD76-2E52990950ED}"/>
                </a:ext>
              </a:extLst>
            </xdr:cNvPr>
            <xdr:cNvSpPr txBox="1"/>
          </xdr:nvSpPr>
          <xdr:spPr>
            <a:xfrm>
              <a:off x="34612729" y="2483223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2" name="文本框 31">
              <a:extLst>
                <a:ext uri="{FF2B5EF4-FFF2-40B4-BE49-F238E27FC236}">
                  <a16:creationId xmlns:a16="http://schemas.microsoft.com/office/drawing/2014/main" id="{DF630924-9B8A-46C5-BD76-2E52990950ED}"/>
                </a:ext>
              </a:extLst>
            </xdr:cNvPr>
            <xdr:cNvSpPr txBox="1"/>
          </xdr:nvSpPr>
          <xdr:spPr>
            <a:xfrm>
              <a:off x="34612729" y="2483223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36</xdr:col>
      <xdr:colOff>80683</xdr:colOff>
      <xdr:row>7</xdr:row>
      <xdr:rowOff>125505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文本框 34">
              <a:extLst>
                <a:ext uri="{FF2B5EF4-FFF2-40B4-BE49-F238E27FC236}">
                  <a16:creationId xmlns:a16="http://schemas.microsoft.com/office/drawing/2014/main" id="{05B3F104-B4BA-4D66-8A54-7C8DA7C2FF74}"/>
                </a:ext>
              </a:extLst>
            </xdr:cNvPr>
            <xdr:cNvSpPr txBox="1"/>
          </xdr:nvSpPr>
          <xdr:spPr>
            <a:xfrm>
              <a:off x="35267154" y="2474258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5" name="文本框 34">
              <a:extLst>
                <a:ext uri="{FF2B5EF4-FFF2-40B4-BE49-F238E27FC236}">
                  <a16:creationId xmlns:a16="http://schemas.microsoft.com/office/drawing/2014/main" id="{05B3F104-B4BA-4D66-8A54-7C8DA7C2FF74}"/>
                </a:ext>
              </a:extLst>
            </xdr:cNvPr>
            <xdr:cNvSpPr txBox="1"/>
          </xdr:nvSpPr>
          <xdr:spPr>
            <a:xfrm>
              <a:off x="35267154" y="2474258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̇_(𝑐𝑜𝑛𝑑,𝑡)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37</xdr:col>
      <xdr:colOff>304800</xdr:colOff>
      <xdr:row>7</xdr:row>
      <xdr:rowOff>134471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文本框 35">
              <a:extLst>
                <a:ext uri="{FF2B5EF4-FFF2-40B4-BE49-F238E27FC236}">
                  <a16:creationId xmlns:a16="http://schemas.microsoft.com/office/drawing/2014/main" id="{C44CAE0C-F948-4F97-899B-F2D69C860B63}"/>
                </a:ext>
              </a:extLst>
            </xdr:cNvPr>
            <xdr:cNvSpPr txBox="1"/>
          </xdr:nvSpPr>
          <xdr:spPr>
            <a:xfrm>
              <a:off x="36333953" y="2483224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6" name="文本框 35">
              <a:extLst>
                <a:ext uri="{FF2B5EF4-FFF2-40B4-BE49-F238E27FC236}">
                  <a16:creationId xmlns:a16="http://schemas.microsoft.com/office/drawing/2014/main" id="{C44CAE0C-F948-4F97-899B-F2D69C860B63}"/>
                </a:ext>
              </a:extLst>
            </xdr:cNvPr>
            <xdr:cNvSpPr txBox="1"/>
          </xdr:nvSpPr>
          <xdr:spPr>
            <a:xfrm>
              <a:off x="36333953" y="2483224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twoCellAnchor>
    <xdr:from>
      <xdr:col>41</xdr:col>
      <xdr:colOff>147917</xdr:colOff>
      <xdr:row>14</xdr:row>
      <xdr:rowOff>125506</xdr:rowOff>
    </xdr:from>
    <xdr:to>
      <xdr:col>48</xdr:col>
      <xdr:colOff>340660</xdr:colOff>
      <xdr:row>30</xdr:row>
      <xdr:rowOff>53787</xdr:rowOff>
    </xdr:to>
    <xdr:graphicFrame macro="">
      <xdr:nvGraphicFramePr>
        <xdr:cNvPr id="29" name="图表 28">
          <a:extLst>
            <a:ext uri="{FF2B5EF4-FFF2-40B4-BE49-F238E27FC236}">
              <a16:creationId xmlns:a16="http://schemas.microsoft.com/office/drawing/2014/main" id="{B14F1305-2611-4773-899A-0DCCA422F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137160</xdr:colOff>
      <xdr:row>0</xdr:row>
      <xdr:rowOff>45720</xdr:rowOff>
    </xdr:from>
    <xdr:ext cx="1332224" cy="317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96E7BC38-0702-440D-A625-25E9A21E2BC4}"/>
                </a:ext>
              </a:extLst>
            </xdr:cNvPr>
            <xdr:cNvSpPr txBox="1"/>
          </xdr:nvSpPr>
          <xdr:spPr>
            <a:xfrm>
              <a:off x="4137660" y="45720"/>
              <a:ext cx="1332224" cy="317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=−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𝑘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𝐴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∙(</m:t>
                    </m:r>
                    <m:f>
                      <m:f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∆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𝑇</m:t>
                        </m:r>
                      </m:num>
                      <m:den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∆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𝑥</m:t>
                        </m:r>
                      </m:den>
                    </m:f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96E7BC38-0702-440D-A625-25E9A21E2BC4}"/>
                </a:ext>
              </a:extLst>
            </xdr:cNvPr>
            <xdr:cNvSpPr txBox="1"/>
          </xdr:nvSpPr>
          <xdr:spPr>
            <a:xfrm>
              <a:off x="4137660" y="45720"/>
              <a:ext cx="1332224" cy="317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̇_𝑐𝑜𝑛𝑑=−𝑘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∙𝐴∙(∆𝑇/∆𝑥)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6</xdr:col>
      <xdr:colOff>419100</xdr:colOff>
      <xdr:row>0</xdr:row>
      <xdr:rowOff>22860</xdr:rowOff>
    </xdr:from>
    <xdr:ext cx="1019125" cy="3465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EC66D040-8D57-4EBD-AE81-FFE6E5835732}"/>
                </a:ext>
              </a:extLst>
            </xdr:cNvPr>
            <xdr:cNvSpPr txBox="1"/>
          </xdr:nvSpPr>
          <xdr:spPr>
            <a:xfrm>
              <a:off x="6210300" y="22860"/>
              <a:ext cx="1019125" cy="3465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altLang="zh-CN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zh-CN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̇"/>
                                <m:ctrlPr>
                                  <a:rPr lang="en-US" altLang="zh-CN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n-US" altLang="zh-CN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𝑄</m:t>
                                </m:r>
                              </m:e>
                            </m:acc>
                          </m:e>
                          <m:sub>
                            <m:r>
                              <a:rPr lang="en-US" altLang="zh-CN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𝑐𝑜𝑛𝑑</m:t>
                            </m:r>
                          </m:sub>
                        </m:sSub>
                      </m:num>
                      <m:den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𝑘</m:t>
                        </m:r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∙</m:t>
                        </m:r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𝐴</m:t>
                        </m:r>
                      </m:den>
                    </m:f>
                    <m:r>
                      <a:rPr lang="en-US" altLang="zh-CN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∙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EC66D040-8D57-4EBD-AE81-FFE6E5835732}"/>
                </a:ext>
              </a:extLst>
            </xdr:cNvPr>
            <xdr:cNvSpPr txBox="1"/>
          </xdr:nvSpPr>
          <xdr:spPr>
            <a:xfrm>
              <a:off x="6210300" y="22860"/>
              <a:ext cx="1019125" cy="3465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∆𝑇=𝑄 ̇_𝑐𝑜𝑛𝑑/(𝑘∙𝐴)</a:t>
              </a:r>
              <a:r>
                <a:rPr lang="en-US" altLang="zh-CN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∙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∆𝑥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5</xdr:col>
      <xdr:colOff>1158688</xdr:colOff>
      <xdr:row>6</xdr:row>
      <xdr:rowOff>129092</xdr:rowOff>
    </xdr:from>
    <xdr:ext cx="465640" cy="1933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文本框 3">
              <a:extLst>
                <a:ext uri="{FF2B5EF4-FFF2-40B4-BE49-F238E27FC236}">
                  <a16:creationId xmlns:a16="http://schemas.microsoft.com/office/drawing/2014/main" id="{A19982E5-8063-48F0-BEAB-B8F85C751D84}"/>
                </a:ext>
              </a:extLst>
            </xdr:cNvPr>
            <xdr:cNvSpPr txBox="1"/>
          </xdr:nvSpPr>
          <xdr:spPr>
            <a:xfrm>
              <a:off x="5159188" y="2034092"/>
              <a:ext cx="465640" cy="193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𝑔𝑒𝑛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4" name="文本框 3">
              <a:extLst>
                <a:ext uri="{FF2B5EF4-FFF2-40B4-BE49-F238E27FC236}">
                  <a16:creationId xmlns:a16="http://schemas.microsoft.com/office/drawing/2014/main" id="{A19982E5-8063-48F0-BEAB-B8F85C751D84}"/>
                </a:ext>
              </a:extLst>
            </xdr:cNvPr>
            <xdr:cNvSpPr txBox="1"/>
          </xdr:nvSpPr>
          <xdr:spPr>
            <a:xfrm>
              <a:off x="5159188" y="2034092"/>
              <a:ext cx="465640" cy="193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̇_𝑔𝑒𝑛=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6</xdr:col>
      <xdr:colOff>152400</xdr:colOff>
      <xdr:row>12</xdr:row>
      <xdr:rowOff>365760</xdr:rowOff>
    </xdr:from>
    <xdr:ext cx="367408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文本框 4">
              <a:extLst>
                <a:ext uri="{FF2B5EF4-FFF2-40B4-BE49-F238E27FC236}">
                  <a16:creationId xmlns:a16="http://schemas.microsoft.com/office/drawing/2014/main" id="{8FE158E9-58F1-4E95-AC3D-D462498495CB}"/>
                </a:ext>
              </a:extLst>
            </xdr:cNvPr>
            <xdr:cNvSpPr txBox="1"/>
          </xdr:nvSpPr>
          <xdr:spPr>
            <a:xfrm>
              <a:off x="5943600" y="4602480"/>
              <a:ext cx="367408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𝑒𝑎𝑐h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5" name="文本框 4">
              <a:extLst>
                <a:ext uri="{FF2B5EF4-FFF2-40B4-BE49-F238E27FC236}">
                  <a16:creationId xmlns:a16="http://schemas.microsoft.com/office/drawing/2014/main" id="{8FE158E9-58F1-4E95-AC3D-D462498495CB}"/>
                </a:ext>
              </a:extLst>
            </xdr:cNvPr>
            <xdr:cNvSpPr txBox="1"/>
          </xdr:nvSpPr>
          <xdr:spPr>
            <a:xfrm>
              <a:off x="5943600" y="4602480"/>
              <a:ext cx="367408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̇_𝑒𝑎𝑐ℎ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6</xdr:row>
      <xdr:rowOff>0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39CBE92D-0286-4DBC-BB97-379FE4F29864}"/>
                </a:ext>
              </a:extLst>
            </xdr:cNvPr>
            <xdr:cNvSpPr txBox="1"/>
          </xdr:nvSpPr>
          <xdr:spPr>
            <a:xfrm>
              <a:off x="9730740" y="190500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39CBE92D-0286-4DBC-BB97-379FE4F29864}"/>
                </a:ext>
              </a:extLst>
            </xdr:cNvPr>
            <xdr:cNvSpPr txBox="1"/>
          </xdr:nvSpPr>
          <xdr:spPr>
            <a:xfrm>
              <a:off x="9730740" y="190500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8</xdr:row>
      <xdr:rowOff>0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文本框 6">
              <a:extLst>
                <a:ext uri="{FF2B5EF4-FFF2-40B4-BE49-F238E27FC236}">
                  <a16:creationId xmlns:a16="http://schemas.microsoft.com/office/drawing/2014/main" id="{F7274DFA-3FDD-429A-A482-BCCE8DFBEB37}"/>
                </a:ext>
              </a:extLst>
            </xdr:cNvPr>
            <xdr:cNvSpPr txBox="1"/>
          </xdr:nvSpPr>
          <xdr:spPr>
            <a:xfrm>
              <a:off x="9730740" y="276606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7" name="文本框 6">
              <a:extLst>
                <a:ext uri="{FF2B5EF4-FFF2-40B4-BE49-F238E27FC236}">
                  <a16:creationId xmlns:a16="http://schemas.microsoft.com/office/drawing/2014/main" id="{F7274DFA-3FDD-429A-A482-BCCE8DFBEB37}"/>
                </a:ext>
              </a:extLst>
            </xdr:cNvPr>
            <xdr:cNvSpPr txBox="1"/>
          </xdr:nvSpPr>
          <xdr:spPr>
            <a:xfrm>
              <a:off x="9730740" y="276606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182880</xdr:colOff>
      <xdr:row>10</xdr:row>
      <xdr:rowOff>45720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文本框 7">
              <a:extLst>
                <a:ext uri="{FF2B5EF4-FFF2-40B4-BE49-F238E27FC236}">
                  <a16:creationId xmlns:a16="http://schemas.microsoft.com/office/drawing/2014/main" id="{58B3011C-7C78-48B1-85EF-E0984B54C811}"/>
                </a:ext>
              </a:extLst>
            </xdr:cNvPr>
            <xdr:cNvSpPr txBox="1"/>
          </xdr:nvSpPr>
          <xdr:spPr>
            <a:xfrm>
              <a:off x="9761220" y="36880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8" name="文本框 7">
              <a:extLst>
                <a:ext uri="{FF2B5EF4-FFF2-40B4-BE49-F238E27FC236}">
                  <a16:creationId xmlns:a16="http://schemas.microsoft.com/office/drawing/2014/main" id="{58B3011C-7C78-48B1-85EF-E0984B54C811}"/>
                </a:ext>
              </a:extLst>
            </xdr:cNvPr>
            <xdr:cNvSpPr txBox="1"/>
          </xdr:nvSpPr>
          <xdr:spPr>
            <a:xfrm>
              <a:off x="9761220" y="36880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10</xdr:col>
      <xdr:colOff>1603786</xdr:colOff>
      <xdr:row>9</xdr:row>
      <xdr:rowOff>109817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文本框 8">
              <a:extLst>
                <a:ext uri="{FF2B5EF4-FFF2-40B4-BE49-F238E27FC236}">
                  <a16:creationId xmlns:a16="http://schemas.microsoft.com/office/drawing/2014/main" id="{86195B7E-5124-47E1-9C92-FD344094122F}"/>
                </a:ext>
              </a:extLst>
            </xdr:cNvPr>
            <xdr:cNvSpPr txBox="1"/>
          </xdr:nvSpPr>
          <xdr:spPr>
            <a:xfrm>
              <a:off x="9528586" y="3287357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𝑓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9" name="文本框 8">
              <a:extLst>
                <a:ext uri="{FF2B5EF4-FFF2-40B4-BE49-F238E27FC236}">
                  <a16:creationId xmlns:a16="http://schemas.microsoft.com/office/drawing/2014/main" id="{86195B7E-5124-47E1-9C92-FD344094122F}"/>
                </a:ext>
              </a:extLst>
            </xdr:cNvPr>
            <xdr:cNvSpPr txBox="1"/>
          </xdr:nvSpPr>
          <xdr:spPr>
            <a:xfrm>
              <a:off x="9528586" y="3287357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̇_(𝑐𝑜𝑛𝑑,𝑓)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188259</xdr:colOff>
      <xdr:row>6</xdr:row>
      <xdr:rowOff>17929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文本框 9">
              <a:extLst>
                <a:ext uri="{FF2B5EF4-FFF2-40B4-BE49-F238E27FC236}">
                  <a16:creationId xmlns:a16="http://schemas.microsoft.com/office/drawing/2014/main" id="{E8D28969-FCB8-4156-9DEC-76E19DB51ED1}"/>
                </a:ext>
              </a:extLst>
            </xdr:cNvPr>
            <xdr:cNvSpPr txBox="1"/>
          </xdr:nvSpPr>
          <xdr:spPr>
            <a:xfrm>
              <a:off x="13690899" y="1922929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0" name="文本框 9">
              <a:extLst>
                <a:ext uri="{FF2B5EF4-FFF2-40B4-BE49-F238E27FC236}">
                  <a16:creationId xmlns:a16="http://schemas.microsoft.com/office/drawing/2014/main" id="{E8D28969-FCB8-4156-9DEC-76E19DB51ED1}"/>
                </a:ext>
              </a:extLst>
            </xdr:cNvPr>
            <xdr:cNvSpPr txBox="1"/>
          </xdr:nvSpPr>
          <xdr:spPr>
            <a:xfrm>
              <a:off x="13690899" y="1922929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143436</xdr:colOff>
      <xdr:row>8</xdr:row>
      <xdr:rowOff>116541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文本框 10">
              <a:extLst>
                <a:ext uri="{FF2B5EF4-FFF2-40B4-BE49-F238E27FC236}">
                  <a16:creationId xmlns:a16="http://schemas.microsoft.com/office/drawing/2014/main" id="{78E46944-2C4E-4EB4-A111-FE55D2746D03}"/>
                </a:ext>
              </a:extLst>
            </xdr:cNvPr>
            <xdr:cNvSpPr txBox="1"/>
          </xdr:nvSpPr>
          <xdr:spPr>
            <a:xfrm>
              <a:off x="13646076" y="2882601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1" name="文本框 10">
              <a:extLst>
                <a:ext uri="{FF2B5EF4-FFF2-40B4-BE49-F238E27FC236}">
                  <a16:creationId xmlns:a16="http://schemas.microsoft.com/office/drawing/2014/main" id="{78E46944-2C4E-4EB4-A111-FE55D2746D03}"/>
                </a:ext>
              </a:extLst>
            </xdr:cNvPr>
            <xdr:cNvSpPr txBox="1"/>
          </xdr:nvSpPr>
          <xdr:spPr>
            <a:xfrm>
              <a:off x="13646076" y="2882601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15</xdr:col>
      <xdr:colOff>1643679</xdr:colOff>
      <xdr:row>9</xdr:row>
      <xdr:rowOff>136711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文本框 11">
              <a:extLst>
                <a:ext uri="{FF2B5EF4-FFF2-40B4-BE49-F238E27FC236}">
                  <a16:creationId xmlns:a16="http://schemas.microsoft.com/office/drawing/2014/main" id="{B84A4637-CA21-4A5E-A95A-0BC32C31998A}"/>
                </a:ext>
              </a:extLst>
            </xdr:cNvPr>
            <xdr:cNvSpPr txBox="1"/>
          </xdr:nvSpPr>
          <xdr:spPr>
            <a:xfrm>
              <a:off x="13492779" y="3314251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2" name="文本框 11">
              <a:extLst>
                <a:ext uri="{FF2B5EF4-FFF2-40B4-BE49-F238E27FC236}">
                  <a16:creationId xmlns:a16="http://schemas.microsoft.com/office/drawing/2014/main" id="{B84A4637-CA21-4A5E-A95A-0BC32C31998A}"/>
                </a:ext>
              </a:extLst>
            </xdr:cNvPr>
            <xdr:cNvSpPr txBox="1"/>
          </xdr:nvSpPr>
          <xdr:spPr>
            <a:xfrm>
              <a:off x="13492779" y="3314251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̇_(𝑐𝑜𝑛𝑑,𝑡)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5</xdr:col>
      <xdr:colOff>266700</xdr:colOff>
      <xdr:row>1</xdr:row>
      <xdr:rowOff>266700</xdr:rowOff>
    </xdr:from>
    <xdr:ext cx="1506053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文本框 12">
              <a:extLst>
                <a:ext uri="{FF2B5EF4-FFF2-40B4-BE49-F238E27FC236}">
                  <a16:creationId xmlns:a16="http://schemas.microsoft.com/office/drawing/2014/main" id="{7016C3EC-D6DD-4EAD-BDF3-F7DF4DFF06FE}"/>
                </a:ext>
              </a:extLst>
            </xdr:cNvPr>
            <xdr:cNvSpPr txBox="1"/>
          </xdr:nvSpPr>
          <xdr:spPr>
            <a:xfrm>
              <a:off x="4267200" y="403860"/>
              <a:ext cx="1506053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h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𝐴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∙(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𝑠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∞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3" name="文本框 12">
              <a:extLst>
                <a:ext uri="{FF2B5EF4-FFF2-40B4-BE49-F238E27FC236}">
                  <a16:creationId xmlns:a16="http://schemas.microsoft.com/office/drawing/2014/main" id="{7016C3EC-D6DD-4EAD-BDF3-F7DF4DFF06FE}"/>
                </a:ext>
              </a:extLst>
            </xdr:cNvPr>
            <xdr:cNvSpPr txBox="1"/>
          </xdr:nvSpPr>
          <xdr:spPr>
            <a:xfrm>
              <a:off x="4267200" y="403860"/>
              <a:ext cx="1506053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̇_𝑐𝑜𝑛𝑣=ℎ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∙𝐴∙(𝑇_𝑠−𝑇_∞)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5</xdr:col>
      <xdr:colOff>198120</xdr:colOff>
      <xdr:row>3</xdr:row>
      <xdr:rowOff>160020</xdr:rowOff>
    </xdr:from>
    <xdr:ext cx="1653337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文本框 13">
              <a:extLst>
                <a:ext uri="{FF2B5EF4-FFF2-40B4-BE49-F238E27FC236}">
                  <a16:creationId xmlns:a16="http://schemas.microsoft.com/office/drawing/2014/main" id="{25973BA0-CBB7-4648-B7B4-0D56A61BDA96}"/>
                </a:ext>
              </a:extLst>
            </xdr:cNvPr>
            <xdr:cNvSpPr txBox="1"/>
          </xdr:nvSpPr>
          <xdr:spPr>
            <a:xfrm>
              <a:off x="4198620" y="914400"/>
              <a:ext cx="1653337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</a:rPr>
                      <m:t>𝜀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𝐴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𝜎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∙(</m:t>
                    </m:r>
                    <m:sSubSup>
                      <m:sSubSup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𝑠</m:t>
                        </m:r>
                      </m:sub>
                      <m:sup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4</m:t>
                        </m:r>
                      </m:sup>
                    </m:sSubSup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Sup>
                      <m:sSubSupPr>
                        <m:ctrlP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∞</m:t>
                        </m:r>
                      </m:sub>
                      <m:sup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4" name="文本框 13">
              <a:extLst>
                <a:ext uri="{FF2B5EF4-FFF2-40B4-BE49-F238E27FC236}">
                  <a16:creationId xmlns:a16="http://schemas.microsoft.com/office/drawing/2014/main" id="{25973BA0-CBB7-4648-B7B4-0D56A61BDA96}"/>
                </a:ext>
              </a:extLst>
            </xdr:cNvPr>
            <xdr:cNvSpPr txBox="1"/>
          </xdr:nvSpPr>
          <xdr:spPr>
            <a:xfrm>
              <a:off x="4198620" y="914400"/>
              <a:ext cx="1653337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̇_𝑟𝑎𝑑=</a:t>
              </a:r>
              <a:r>
                <a:rPr lang="zh-CN" altLang="en-US" sz="1100" b="0" i="0">
                  <a:latin typeface="Cambria Math" panose="02040503050406030204" pitchFamily="18" charset="0"/>
                </a:rPr>
                <a:t>𝜀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∙𝐴∙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𝜎∙(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𝑇_𝑠^4−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𝑇_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∞^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182880</xdr:colOff>
      <xdr:row>10</xdr:row>
      <xdr:rowOff>45720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文本框 14">
              <a:extLst>
                <a:ext uri="{FF2B5EF4-FFF2-40B4-BE49-F238E27FC236}">
                  <a16:creationId xmlns:a16="http://schemas.microsoft.com/office/drawing/2014/main" id="{B523A3DC-C2A1-43E3-B48F-3B0A0FE30D5A}"/>
                </a:ext>
              </a:extLst>
            </xdr:cNvPr>
            <xdr:cNvSpPr txBox="1"/>
          </xdr:nvSpPr>
          <xdr:spPr>
            <a:xfrm>
              <a:off x="13685520" y="36880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5" name="文本框 14">
              <a:extLst>
                <a:ext uri="{FF2B5EF4-FFF2-40B4-BE49-F238E27FC236}">
                  <a16:creationId xmlns:a16="http://schemas.microsoft.com/office/drawing/2014/main" id="{B523A3DC-C2A1-43E3-B48F-3B0A0FE30D5A}"/>
                </a:ext>
              </a:extLst>
            </xdr:cNvPr>
            <xdr:cNvSpPr txBox="1"/>
          </xdr:nvSpPr>
          <xdr:spPr>
            <a:xfrm>
              <a:off x="13685520" y="36880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17</xdr:row>
      <xdr:rowOff>0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文本框 15">
              <a:extLst>
                <a:ext uri="{FF2B5EF4-FFF2-40B4-BE49-F238E27FC236}">
                  <a16:creationId xmlns:a16="http://schemas.microsoft.com/office/drawing/2014/main" id="{DB52F8D8-3489-4C1B-BF24-1403B066D0C5}"/>
                </a:ext>
              </a:extLst>
            </xdr:cNvPr>
            <xdr:cNvSpPr txBox="1"/>
          </xdr:nvSpPr>
          <xdr:spPr>
            <a:xfrm>
              <a:off x="9730740" y="590550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6" name="文本框 15">
              <a:extLst>
                <a:ext uri="{FF2B5EF4-FFF2-40B4-BE49-F238E27FC236}">
                  <a16:creationId xmlns:a16="http://schemas.microsoft.com/office/drawing/2014/main" id="{DB52F8D8-3489-4C1B-BF24-1403B066D0C5}"/>
                </a:ext>
              </a:extLst>
            </xdr:cNvPr>
            <xdr:cNvSpPr txBox="1"/>
          </xdr:nvSpPr>
          <xdr:spPr>
            <a:xfrm>
              <a:off x="9730740" y="590550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19</xdr:row>
      <xdr:rowOff>0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文本框 16">
              <a:extLst>
                <a:ext uri="{FF2B5EF4-FFF2-40B4-BE49-F238E27FC236}">
                  <a16:creationId xmlns:a16="http://schemas.microsoft.com/office/drawing/2014/main" id="{50CA4C0D-CEE9-40CC-B9A5-B0B4A88285A5}"/>
                </a:ext>
              </a:extLst>
            </xdr:cNvPr>
            <xdr:cNvSpPr txBox="1"/>
          </xdr:nvSpPr>
          <xdr:spPr>
            <a:xfrm>
              <a:off x="9730740" y="646176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7" name="文本框 16">
              <a:extLst>
                <a:ext uri="{FF2B5EF4-FFF2-40B4-BE49-F238E27FC236}">
                  <a16:creationId xmlns:a16="http://schemas.microsoft.com/office/drawing/2014/main" id="{50CA4C0D-CEE9-40CC-B9A5-B0B4A88285A5}"/>
                </a:ext>
              </a:extLst>
            </xdr:cNvPr>
            <xdr:cNvSpPr txBox="1"/>
          </xdr:nvSpPr>
          <xdr:spPr>
            <a:xfrm>
              <a:off x="9730740" y="646176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182880</xdr:colOff>
      <xdr:row>21</xdr:row>
      <xdr:rowOff>45720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文本框 17">
              <a:extLst>
                <a:ext uri="{FF2B5EF4-FFF2-40B4-BE49-F238E27FC236}">
                  <a16:creationId xmlns:a16="http://schemas.microsoft.com/office/drawing/2014/main" id="{FC36EACB-3A16-40D5-BA79-FBFFC399BE4A}"/>
                </a:ext>
              </a:extLst>
            </xdr:cNvPr>
            <xdr:cNvSpPr txBox="1"/>
          </xdr:nvSpPr>
          <xdr:spPr>
            <a:xfrm>
              <a:off x="9761220" y="70789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8" name="文本框 17">
              <a:extLst>
                <a:ext uri="{FF2B5EF4-FFF2-40B4-BE49-F238E27FC236}">
                  <a16:creationId xmlns:a16="http://schemas.microsoft.com/office/drawing/2014/main" id="{FC36EACB-3A16-40D5-BA79-FBFFC399BE4A}"/>
                </a:ext>
              </a:extLst>
            </xdr:cNvPr>
            <xdr:cNvSpPr txBox="1"/>
          </xdr:nvSpPr>
          <xdr:spPr>
            <a:xfrm>
              <a:off x="9761220" y="70789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10</xdr:col>
      <xdr:colOff>1621715</xdr:colOff>
      <xdr:row>20</xdr:row>
      <xdr:rowOff>89199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文本框 18">
              <a:extLst>
                <a:ext uri="{FF2B5EF4-FFF2-40B4-BE49-F238E27FC236}">
                  <a16:creationId xmlns:a16="http://schemas.microsoft.com/office/drawing/2014/main" id="{3AD2A228-0C6A-48DD-939D-E171C74752C9}"/>
                </a:ext>
              </a:extLst>
            </xdr:cNvPr>
            <xdr:cNvSpPr txBox="1"/>
          </xdr:nvSpPr>
          <xdr:spPr>
            <a:xfrm>
              <a:off x="9546515" y="6756699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9" name="文本框 18">
              <a:extLst>
                <a:ext uri="{FF2B5EF4-FFF2-40B4-BE49-F238E27FC236}">
                  <a16:creationId xmlns:a16="http://schemas.microsoft.com/office/drawing/2014/main" id="{3AD2A228-0C6A-48DD-939D-E171C74752C9}"/>
                </a:ext>
              </a:extLst>
            </xdr:cNvPr>
            <xdr:cNvSpPr txBox="1"/>
          </xdr:nvSpPr>
          <xdr:spPr>
            <a:xfrm>
              <a:off x="9546515" y="6756699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̇_(𝑐𝑜𝑛𝑑,𝑏)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28</xdr:row>
      <xdr:rowOff>83820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文本框 19">
              <a:extLst>
                <a:ext uri="{FF2B5EF4-FFF2-40B4-BE49-F238E27FC236}">
                  <a16:creationId xmlns:a16="http://schemas.microsoft.com/office/drawing/2014/main" id="{9A49D6E6-9A6A-471F-B038-26D9B60B1BF7}"/>
                </a:ext>
              </a:extLst>
            </xdr:cNvPr>
            <xdr:cNvSpPr txBox="1"/>
          </xdr:nvSpPr>
          <xdr:spPr>
            <a:xfrm>
              <a:off x="9730740" y="925068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0" name="文本框 19">
              <a:extLst>
                <a:ext uri="{FF2B5EF4-FFF2-40B4-BE49-F238E27FC236}">
                  <a16:creationId xmlns:a16="http://schemas.microsoft.com/office/drawing/2014/main" id="{9A49D6E6-9A6A-471F-B038-26D9B60B1BF7}"/>
                </a:ext>
              </a:extLst>
            </xdr:cNvPr>
            <xdr:cNvSpPr txBox="1"/>
          </xdr:nvSpPr>
          <xdr:spPr>
            <a:xfrm>
              <a:off x="9730740" y="925068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30</xdr:row>
      <xdr:rowOff>0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文本框 20">
              <a:extLst>
                <a:ext uri="{FF2B5EF4-FFF2-40B4-BE49-F238E27FC236}">
                  <a16:creationId xmlns:a16="http://schemas.microsoft.com/office/drawing/2014/main" id="{A6070399-971F-4A26-87A0-C1BA0C2B78BF}"/>
                </a:ext>
              </a:extLst>
            </xdr:cNvPr>
            <xdr:cNvSpPr txBox="1"/>
          </xdr:nvSpPr>
          <xdr:spPr>
            <a:xfrm>
              <a:off x="9730740" y="989838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1" name="文本框 20">
              <a:extLst>
                <a:ext uri="{FF2B5EF4-FFF2-40B4-BE49-F238E27FC236}">
                  <a16:creationId xmlns:a16="http://schemas.microsoft.com/office/drawing/2014/main" id="{A6070399-971F-4A26-87A0-C1BA0C2B78BF}"/>
                </a:ext>
              </a:extLst>
            </xdr:cNvPr>
            <xdr:cNvSpPr txBox="1"/>
          </xdr:nvSpPr>
          <xdr:spPr>
            <a:xfrm>
              <a:off x="9730740" y="989838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182880</xdr:colOff>
      <xdr:row>32</xdr:row>
      <xdr:rowOff>45720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文本框 21">
              <a:extLst>
                <a:ext uri="{FF2B5EF4-FFF2-40B4-BE49-F238E27FC236}">
                  <a16:creationId xmlns:a16="http://schemas.microsoft.com/office/drawing/2014/main" id="{64289E2D-D168-4E9E-A9A5-72078B1491FC}"/>
                </a:ext>
              </a:extLst>
            </xdr:cNvPr>
            <xdr:cNvSpPr txBox="1"/>
          </xdr:nvSpPr>
          <xdr:spPr>
            <a:xfrm>
              <a:off x="9761220" y="1050036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2" name="文本框 21">
              <a:extLst>
                <a:ext uri="{FF2B5EF4-FFF2-40B4-BE49-F238E27FC236}">
                  <a16:creationId xmlns:a16="http://schemas.microsoft.com/office/drawing/2014/main" id="{64289E2D-D168-4E9E-A9A5-72078B1491FC}"/>
                </a:ext>
              </a:extLst>
            </xdr:cNvPr>
            <xdr:cNvSpPr txBox="1"/>
          </xdr:nvSpPr>
          <xdr:spPr>
            <a:xfrm>
              <a:off x="9761220" y="1050036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10</xdr:col>
      <xdr:colOff>1630680</xdr:colOff>
      <xdr:row>31</xdr:row>
      <xdr:rowOff>53340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文本框 22">
              <a:extLst>
                <a:ext uri="{FF2B5EF4-FFF2-40B4-BE49-F238E27FC236}">
                  <a16:creationId xmlns:a16="http://schemas.microsoft.com/office/drawing/2014/main" id="{A428F3C3-301F-4245-A9A6-FF939B3150EB}"/>
                </a:ext>
              </a:extLst>
            </xdr:cNvPr>
            <xdr:cNvSpPr txBox="1"/>
          </xdr:nvSpPr>
          <xdr:spPr>
            <a:xfrm>
              <a:off x="9555480" y="10157460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𝐿𝑅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3" name="文本框 22">
              <a:extLst>
                <a:ext uri="{FF2B5EF4-FFF2-40B4-BE49-F238E27FC236}">
                  <a16:creationId xmlns:a16="http://schemas.microsoft.com/office/drawing/2014/main" id="{A428F3C3-301F-4245-A9A6-FF939B3150EB}"/>
                </a:ext>
              </a:extLst>
            </xdr:cNvPr>
            <xdr:cNvSpPr txBox="1"/>
          </xdr:nvSpPr>
          <xdr:spPr>
            <a:xfrm>
              <a:off x="9555480" y="10157460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̇_(𝑐𝑜𝑛𝑑,𝐿𝑅)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108025</xdr:colOff>
      <xdr:row>25</xdr:row>
      <xdr:rowOff>93233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文本框 23">
              <a:extLst>
                <a:ext uri="{FF2B5EF4-FFF2-40B4-BE49-F238E27FC236}">
                  <a16:creationId xmlns:a16="http://schemas.microsoft.com/office/drawing/2014/main" id="{47E77C05-6A10-4018-A6CA-6D1D3939B21D}"/>
                </a:ext>
              </a:extLst>
            </xdr:cNvPr>
            <xdr:cNvSpPr txBox="1"/>
          </xdr:nvSpPr>
          <xdr:spPr>
            <a:xfrm>
              <a:off x="13610665" y="8208533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4" name="文本框 23">
              <a:extLst>
                <a:ext uri="{FF2B5EF4-FFF2-40B4-BE49-F238E27FC236}">
                  <a16:creationId xmlns:a16="http://schemas.microsoft.com/office/drawing/2014/main" id="{47E77C05-6A10-4018-A6CA-6D1D3939B21D}"/>
                </a:ext>
              </a:extLst>
            </xdr:cNvPr>
            <xdr:cNvSpPr txBox="1"/>
          </xdr:nvSpPr>
          <xdr:spPr>
            <a:xfrm>
              <a:off x="13610665" y="8208533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̇_𝑜𝑢𝑡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152400</xdr:colOff>
      <xdr:row>17</xdr:row>
      <xdr:rowOff>0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文本框 24">
              <a:extLst>
                <a:ext uri="{FF2B5EF4-FFF2-40B4-BE49-F238E27FC236}">
                  <a16:creationId xmlns:a16="http://schemas.microsoft.com/office/drawing/2014/main" id="{556AA9C7-B4BD-4637-8BC9-67CFCAED0D76}"/>
                </a:ext>
              </a:extLst>
            </xdr:cNvPr>
            <xdr:cNvSpPr txBox="1"/>
          </xdr:nvSpPr>
          <xdr:spPr>
            <a:xfrm>
              <a:off x="13655040" y="590550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5" name="文本框 24">
              <a:extLst>
                <a:ext uri="{FF2B5EF4-FFF2-40B4-BE49-F238E27FC236}">
                  <a16:creationId xmlns:a16="http://schemas.microsoft.com/office/drawing/2014/main" id="{556AA9C7-B4BD-4637-8BC9-67CFCAED0D76}"/>
                </a:ext>
              </a:extLst>
            </xdr:cNvPr>
            <xdr:cNvSpPr txBox="1"/>
          </xdr:nvSpPr>
          <xdr:spPr>
            <a:xfrm>
              <a:off x="13655040" y="590550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161365</xdr:colOff>
      <xdr:row>19</xdr:row>
      <xdr:rowOff>8965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文本框 25">
              <a:extLst>
                <a:ext uri="{FF2B5EF4-FFF2-40B4-BE49-F238E27FC236}">
                  <a16:creationId xmlns:a16="http://schemas.microsoft.com/office/drawing/2014/main" id="{828B94B4-9321-4942-8B8F-91F5599BDB42}"/>
                </a:ext>
              </a:extLst>
            </xdr:cNvPr>
            <xdr:cNvSpPr txBox="1"/>
          </xdr:nvSpPr>
          <xdr:spPr>
            <a:xfrm>
              <a:off x="13664005" y="6470725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6" name="文本框 25">
              <a:extLst>
                <a:ext uri="{FF2B5EF4-FFF2-40B4-BE49-F238E27FC236}">
                  <a16:creationId xmlns:a16="http://schemas.microsoft.com/office/drawing/2014/main" id="{828B94B4-9321-4942-8B8F-91F5599BDB42}"/>
                </a:ext>
              </a:extLst>
            </xdr:cNvPr>
            <xdr:cNvSpPr txBox="1"/>
          </xdr:nvSpPr>
          <xdr:spPr>
            <a:xfrm>
              <a:off x="13664005" y="6470725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15</xdr:col>
      <xdr:colOff>1625750</xdr:colOff>
      <xdr:row>20</xdr:row>
      <xdr:rowOff>100853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文本框 26">
              <a:extLst>
                <a:ext uri="{FF2B5EF4-FFF2-40B4-BE49-F238E27FC236}">
                  <a16:creationId xmlns:a16="http://schemas.microsoft.com/office/drawing/2014/main" id="{D98203F9-7051-4F7C-9C3D-2EE932904678}"/>
                </a:ext>
              </a:extLst>
            </xdr:cNvPr>
            <xdr:cNvSpPr txBox="1"/>
          </xdr:nvSpPr>
          <xdr:spPr>
            <a:xfrm>
              <a:off x="13474850" y="6768353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7" name="文本框 26">
              <a:extLst>
                <a:ext uri="{FF2B5EF4-FFF2-40B4-BE49-F238E27FC236}">
                  <a16:creationId xmlns:a16="http://schemas.microsoft.com/office/drawing/2014/main" id="{D98203F9-7051-4F7C-9C3D-2EE932904678}"/>
                </a:ext>
              </a:extLst>
            </xdr:cNvPr>
            <xdr:cNvSpPr txBox="1"/>
          </xdr:nvSpPr>
          <xdr:spPr>
            <a:xfrm>
              <a:off x="13474850" y="6768353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̇_(𝑐𝑜𝑛𝑑,𝑏)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182880</xdr:colOff>
      <xdr:row>21</xdr:row>
      <xdr:rowOff>45720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文本框 27">
              <a:extLst>
                <a:ext uri="{FF2B5EF4-FFF2-40B4-BE49-F238E27FC236}">
                  <a16:creationId xmlns:a16="http://schemas.microsoft.com/office/drawing/2014/main" id="{D102DC40-15E8-4BF8-BFE7-A5D782BB4D03}"/>
                </a:ext>
              </a:extLst>
            </xdr:cNvPr>
            <xdr:cNvSpPr txBox="1"/>
          </xdr:nvSpPr>
          <xdr:spPr>
            <a:xfrm>
              <a:off x="13685520" y="70789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8" name="文本框 27">
              <a:extLst>
                <a:ext uri="{FF2B5EF4-FFF2-40B4-BE49-F238E27FC236}">
                  <a16:creationId xmlns:a16="http://schemas.microsoft.com/office/drawing/2014/main" id="{D102DC40-15E8-4BF8-BFE7-A5D782BB4D03}"/>
                </a:ext>
              </a:extLst>
            </xdr:cNvPr>
            <xdr:cNvSpPr txBox="1"/>
          </xdr:nvSpPr>
          <xdr:spPr>
            <a:xfrm>
              <a:off x="13685520" y="70789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21</xdr:col>
      <xdr:colOff>649942</xdr:colOff>
      <xdr:row>3</xdr:row>
      <xdr:rowOff>134471</xdr:rowOff>
    </xdr:from>
    <xdr:ext cx="20114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文本框 32">
              <a:extLst>
                <a:ext uri="{FF2B5EF4-FFF2-40B4-BE49-F238E27FC236}">
                  <a16:creationId xmlns:a16="http://schemas.microsoft.com/office/drawing/2014/main" id="{AE82AE49-FDBA-40B8-BA03-1CCAC59E649E}"/>
                </a:ext>
              </a:extLst>
            </xdr:cNvPr>
            <xdr:cNvSpPr txBox="1"/>
          </xdr:nvSpPr>
          <xdr:spPr>
            <a:xfrm>
              <a:off x="18229282" y="888851"/>
              <a:ext cx="201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∞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3" name="文本框 32">
              <a:extLst>
                <a:ext uri="{FF2B5EF4-FFF2-40B4-BE49-F238E27FC236}">
                  <a16:creationId xmlns:a16="http://schemas.microsoft.com/office/drawing/2014/main" id="{AE82AE49-FDBA-40B8-BA03-1CCAC59E649E}"/>
                </a:ext>
              </a:extLst>
            </xdr:cNvPr>
            <xdr:cNvSpPr txBox="1"/>
          </xdr:nvSpPr>
          <xdr:spPr>
            <a:xfrm>
              <a:off x="18229282" y="888851"/>
              <a:ext cx="201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𝑇_</a:t>
              </a:r>
              <a:r>
                <a:rPr lang="en-US" altLang="zh-C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∞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34</xdr:col>
      <xdr:colOff>484094</xdr:colOff>
      <xdr:row>7</xdr:row>
      <xdr:rowOff>107576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文本框 30">
              <a:extLst>
                <a:ext uri="{FF2B5EF4-FFF2-40B4-BE49-F238E27FC236}">
                  <a16:creationId xmlns:a16="http://schemas.microsoft.com/office/drawing/2014/main" id="{5E3FAEC3-D422-49D5-B754-EB4D2C40EFD1}"/>
                </a:ext>
              </a:extLst>
            </xdr:cNvPr>
            <xdr:cNvSpPr txBox="1"/>
          </xdr:nvSpPr>
          <xdr:spPr>
            <a:xfrm>
              <a:off x="34827434" y="2439296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1" name="文本框 30">
              <a:extLst>
                <a:ext uri="{FF2B5EF4-FFF2-40B4-BE49-F238E27FC236}">
                  <a16:creationId xmlns:a16="http://schemas.microsoft.com/office/drawing/2014/main" id="{5E3FAEC3-D422-49D5-B754-EB4D2C40EFD1}"/>
                </a:ext>
              </a:extLst>
            </xdr:cNvPr>
            <xdr:cNvSpPr txBox="1"/>
          </xdr:nvSpPr>
          <xdr:spPr>
            <a:xfrm>
              <a:off x="34827434" y="2439296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35</xdr:col>
      <xdr:colOff>367553</xdr:colOff>
      <xdr:row>7</xdr:row>
      <xdr:rowOff>134470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文本框 31">
              <a:extLst>
                <a:ext uri="{FF2B5EF4-FFF2-40B4-BE49-F238E27FC236}">
                  <a16:creationId xmlns:a16="http://schemas.microsoft.com/office/drawing/2014/main" id="{5C125BA8-960B-438B-B9E6-78381C4B110B}"/>
                </a:ext>
              </a:extLst>
            </xdr:cNvPr>
            <xdr:cNvSpPr txBox="1"/>
          </xdr:nvSpPr>
          <xdr:spPr>
            <a:xfrm>
              <a:off x="36151073" y="246619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2" name="文本框 31">
              <a:extLst>
                <a:ext uri="{FF2B5EF4-FFF2-40B4-BE49-F238E27FC236}">
                  <a16:creationId xmlns:a16="http://schemas.microsoft.com/office/drawing/2014/main" id="{5C125BA8-960B-438B-B9E6-78381C4B110B}"/>
                </a:ext>
              </a:extLst>
            </xdr:cNvPr>
            <xdr:cNvSpPr txBox="1"/>
          </xdr:nvSpPr>
          <xdr:spPr>
            <a:xfrm>
              <a:off x="36151073" y="246619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36</xdr:col>
      <xdr:colOff>394448</xdr:colOff>
      <xdr:row>7</xdr:row>
      <xdr:rowOff>125505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文本框 34">
              <a:extLst>
                <a:ext uri="{FF2B5EF4-FFF2-40B4-BE49-F238E27FC236}">
                  <a16:creationId xmlns:a16="http://schemas.microsoft.com/office/drawing/2014/main" id="{02A66F18-8692-4250-BFB2-F03614A11A9B}"/>
                </a:ext>
              </a:extLst>
            </xdr:cNvPr>
            <xdr:cNvSpPr txBox="1"/>
          </xdr:nvSpPr>
          <xdr:spPr>
            <a:xfrm>
              <a:off x="37618148" y="2457225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5" name="文本框 34">
              <a:extLst>
                <a:ext uri="{FF2B5EF4-FFF2-40B4-BE49-F238E27FC236}">
                  <a16:creationId xmlns:a16="http://schemas.microsoft.com/office/drawing/2014/main" id="{02A66F18-8692-4250-BFB2-F03614A11A9B}"/>
                </a:ext>
              </a:extLst>
            </xdr:cNvPr>
            <xdr:cNvSpPr txBox="1"/>
          </xdr:nvSpPr>
          <xdr:spPr>
            <a:xfrm>
              <a:off x="37618148" y="2457225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̇_(𝑐𝑜𝑛𝑑,𝑡)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37</xdr:col>
      <xdr:colOff>627530</xdr:colOff>
      <xdr:row>7</xdr:row>
      <xdr:rowOff>116541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文本框 35">
              <a:extLst>
                <a:ext uri="{FF2B5EF4-FFF2-40B4-BE49-F238E27FC236}">
                  <a16:creationId xmlns:a16="http://schemas.microsoft.com/office/drawing/2014/main" id="{E92FD196-3567-4778-8A20-344B9A01EA8F}"/>
                </a:ext>
              </a:extLst>
            </xdr:cNvPr>
            <xdr:cNvSpPr txBox="1"/>
          </xdr:nvSpPr>
          <xdr:spPr>
            <a:xfrm>
              <a:off x="39291410" y="2448261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6" name="文本框 35">
              <a:extLst>
                <a:ext uri="{FF2B5EF4-FFF2-40B4-BE49-F238E27FC236}">
                  <a16:creationId xmlns:a16="http://schemas.microsoft.com/office/drawing/2014/main" id="{E92FD196-3567-4778-8A20-344B9A01EA8F}"/>
                </a:ext>
              </a:extLst>
            </xdr:cNvPr>
            <xdr:cNvSpPr txBox="1"/>
          </xdr:nvSpPr>
          <xdr:spPr>
            <a:xfrm>
              <a:off x="39291410" y="2448261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twoCellAnchor>
    <xdr:from>
      <xdr:col>41</xdr:col>
      <xdr:colOff>8964</xdr:colOff>
      <xdr:row>15</xdr:row>
      <xdr:rowOff>44823</xdr:rowOff>
    </xdr:from>
    <xdr:to>
      <xdr:col>49</xdr:col>
      <xdr:colOff>161364</xdr:colOff>
      <xdr:row>29</xdr:row>
      <xdr:rowOff>0</xdr:rowOff>
    </xdr:to>
    <xdr:graphicFrame macro="">
      <xdr:nvGraphicFramePr>
        <xdr:cNvPr id="38" name="图表 37">
          <a:extLst>
            <a:ext uri="{FF2B5EF4-FFF2-40B4-BE49-F238E27FC236}">
              <a16:creationId xmlns:a16="http://schemas.microsoft.com/office/drawing/2014/main" id="{135B6696-99D6-480C-931E-29293BDC46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137160</xdr:colOff>
      <xdr:row>0</xdr:row>
      <xdr:rowOff>45720</xdr:rowOff>
    </xdr:from>
    <xdr:ext cx="1332224" cy="317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E4F42D45-219F-48B5-B858-34D036AC7771}"/>
                </a:ext>
              </a:extLst>
            </xdr:cNvPr>
            <xdr:cNvSpPr txBox="1"/>
          </xdr:nvSpPr>
          <xdr:spPr>
            <a:xfrm>
              <a:off x="4137660" y="45720"/>
              <a:ext cx="1332224" cy="317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=−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𝑘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𝐴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∙(</m:t>
                    </m:r>
                    <m:f>
                      <m:f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∆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𝑇</m:t>
                        </m:r>
                      </m:num>
                      <m:den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∆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𝑥</m:t>
                        </m:r>
                      </m:den>
                    </m:f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E4F42D45-219F-48B5-B858-34D036AC7771}"/>
                </a:ext>
              </a:extLst>
            </xdr:cNvPr>
            <xdr:cNvSpPr txBox="1"/>
          </xdr:nvSpPr>
          <xdr:spPr>
            <a:xfrm>
              <a:off x="4137660" y="45720"/>
              <a:ext cx="1332224" cy="317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̇_𝑐𝑜𝑛𝑑=−𝑘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∙𝐴∙(∆𝑇/∆𝑥)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6</xdr:col>
      <xdr:colOff>419100</xdr:colOff>
      <xdr:row>0</xdr:row>
      <xdr:rowOff>22860</xdr:rowOff>
    </xdr:from>
    <xdr:ext cx="1019125" cy="3465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1B3DFBF1-418C-4418-A784-2EDA44D8738D}"/>
                </a:ext>
              </a:extLst>
            </xdr:cNvPr>
            <xdr:cNvSpPr txBox="1"/>
          </xdr:nvSpPr>
          <xdr:spPr>
            <a:xfrm>
              <a:off x="6210300" y="22860"/>
              <a:ext cx="1019125" cy="3465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altLang="zh-CN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zh-CN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̇"/>
                                <m:ctrlPr>
                                  <a:rPr lang="en-US" altLang="zh-CN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n-US" altLang="zh-CN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𝑄</m:t>
                                </m:r>
                              </m:e>
                            </m:acc>
                          </m:e>
                          <m:sub>
                            <m:r>
                              <a:rPr lang="en-US" altLang="zh-CN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𝑐𝑜𝑛𝑑</m:t>
                            </m:r>
                          </m:sub>
                        </m:sSub>
                      </m:num>
                      <m:den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𝑘</m:t>
                        </m:r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∙</m:t>
                        </m:r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𝐴</m:t>
                        </m:r>
                      </m:den>
                    </m:f>
                    <m:r>
                      <a:rPr lang="en-US" altLang="zh-CN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∙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1B3DFBF1-418C-4418-A784-2EDA44D8738D}"/>
                </a:ext>
              </a:extLst>
            </xdr:cNvPr>
            <xdr:cNvSpPr txBox="1"/>
          </xdr:nvSpPr>
          <xdr:spPr>
            <a:xfrm>
              <a:off x="6210300" y="22860"/>
              <a:ext cx="1019125" cy="3465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∆𝑇=𝑄 ̇_𝑐𝑜𝑛𝑑/(𝑘∙𝐴)</a:t>
              </a:r>
              <a:r>
                <a:rPr lang="en-US" altLang="zh-CN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∙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∆𝑥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5</xdr:col>
      <xdr:colOff>1158688</xdr:colOff>
      <xdr:row>6</xdr:row>
      <xdr:rowOff>129092</xdr:rowOff>
    </xdr:from>
    <xdr:ext cx="465640" cy="19332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文本框 3">
              <a:extLst>
                <a:ext uri="{FF2B5EF4-FFF2-40B4-BE49-F238E27FC236}">
                  <a16:creationId xmlns:a16="http://schemas.microsoft.com/office/drawing/2014/main" id="{10CFFBB5-D820-4021-910E-358E390B4029}"/>
                </a:ext>
              </a:extLst>
            </xdr:cNvPr>
            <xdr:cNvSpPr txBox="1"/>
          </xdr:nvSpPr>
          <xdr:spPr>
            <a:xfrm>
              <a:off x="5159188" y="2034092"/>
              <a:ext cx="465640" cy="193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𝑔𝑒𝑛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=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4" name="文本框 3">
              <a:extLst>
                <a:ext uri="{FF2B5EF4-FFF2-40B4-BE49-F238E27FC236}">
                  <a16:creationId xmlns:a16="http://schemas.microsoft.com/office/drawing/2014/main" id="{10CFFBB5-D820-4021-910E-358E390B4029}"/>
                </a:ext>
              </a:extLst>
            </xdr:cNvPr>
            <xdr:cNvSpPr txBox="1"/>
          </xdr:nvSpPr>
          <xdr:spPr>
            <a:xfrm>
              <a:off x="5159188" y="2034092"/>
              <a:ext cx="465640" cy="1933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̇_𝑔𝑒𝑛=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6</xdr:col>
      <xdr:colOff>152400</xdr:colOff>
      <xdr:row>12</xdr:row>
      <xdr:rowOff>365760</xdr:rowOff>
    </xdr:from>
    <xdr:ext cx="367408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文本框 4">
              <a:extLst>
                <a:ext uri="{FF2B5EF4-FFF2-40B4-BE49-F238E27FC236}">
                  <a16:creationId xmlns:a16="http://schemas.microsoft.com/office/drawing/2014/main" id="{90F19F38-B3EC-4FC6-82D5-5424996E5A8D}"/>
                </a:ext>
              </a:extLst>
            </xdr:cNvPr>
            <xdr:cNvSpPr txBox="1"/>
          </xdr:nvSpPr>
          <xdr:spPr>
            <a:xfrm>
              <a:off x="5943600" y="4602480"/>
              <a:ext cx="367408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𝑒𝑎𝑐h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5" name="文本框 4">
              <a:extLst>
                <a:ext uri="{FF2B5EF4-FFF2-40B4-BE49-F238E27FC236}">
                  <a16:creationId xmlns:a16="http://schemas.microsoft.com/office/drawing/2014/main" id="{90F19F38-B3EC-4FC6-82D5-5424996E5A8D}"/>
                </a:ext>
              </a:extLst>
            </xdr:cNvPr>
            <xdr:cNvSpPr txBox="1"/>
          </xdr:nvSpPr>
          <xdr:spPr>
            <a:xfrm>
              <a:off x="5943600" y="4602480"/>
              <a:ext cx="367408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̇_𝑒𝑎𝑐ℎ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6</xdr:row>
      <xdr:rowOff>0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AEA36D8C-C3FB-4587-953C-DE66F66E8A29}"/>
                </a:ext>
              </a:extLst>
            </xdr:cNvPr>
            <xdr:cNvSpPr txBox="1"/>
          </xdr:nvSpPr>
          <xdr:spPr>
            <a:xfrm>
              <a:off x="9730740" y="190500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AEA36D8C-C3FB-4587-953C-DE66F66E8A29}"/>
                </a:ext>
              </a:extLst>
            </xdr:cNvPr>
            <xdr:cNvSpPr txBox="1"/>
          </xdr:nvSpPr>
          <xdr:spPr>
            <a:xfrm>
              <a:off x="9730740" y="190500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8</xdr:row>
      <xdr:rowOff>0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文本框 6">
              <a:extLst>
                <a:ext uri="{FF2B5EF4-FFF2-40B4-BE49-F238E27FC236}">
                  <a16:creationId xmlns:a16="http://schemas.microsoft.com/office/drawing/2014/main" id="{C26655E9-875C-4720-83F7-4622EDC9C6D4}"/>
                </a:ext>
              </a:extLst>
            </xdr:cNvPr>
            <xdr:cNvSpPr txBox="1"/>
          </xdr:nvSpPr>
          <xdr:spPr>
            <a:xfrm>
              <a:off x="9730740" y="276606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7" name="文本框 6">
              <a:extLst>
                <a:ext uri="{FF2B5EF4-FFF2-40B4-BE49-F238E27FC236}">
                  <a16:creationId xmlns:a16="http://schemas.microsoft.com/office/drawing/2014/main" id="{C26655E9-875C-4720-83F7-4622EDC9C6D4}"/>
                </a:ext>
              </a:extLst>
            </xdr:cNvPr>
            <xdr:cNvSpPr txBox="1"/>
          </xdr:nvSpPr>
          <xdr:spPr>
            <a:xfrm>
              <a:off x="9730740" y="276606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182880</xdr:colOff>
      <xdr:row>10</xdr:row>
      <xdr:rowOff>45720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文本框 7">
              <a:extLst>
                <a:ext uri="{FF2B5EF4-FFF2-40B4-BE49-F238E27FC236}">
                  <a16:creationId xmlns:a16="http://schemas.microsoft.com/office/drawing/2014/main" id="{B3B823AA-7C83-44E6-9C05-9E4904D90888}"/>
                </a:ext>
              </a:extLst>
            </xdr:cNvPr>
            <xdr:cNvSpPr txBox="1"/>
          </xdr:nvSpPr>
          <xdr:spPr>
            <a:xfrm>
              <a:off x="9761220" y="36880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8" name="文本框 7">
              <a:extLst>
                <a:ext uri="{FF2B5EF4-FFF2-40B4-BE49-F238E27FC236}">
                  <a16:creationId xmlns:a16="http://schemas.microsoft.com/office/drawing/2014/main" id="{B3B823AA-7C83-44E6-9C05-9E4904D90888}"/>
                </a:ext>
              </a:extLst>
            </xdr:cNvPr>
            <xdr:cNvSpPr txBox="1"/>
          </xdr:nvSpPr>
          <xdr:spPr>
            <a:xfrm>
              <a:off x="9761220" y="36880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10</xdr:col>
      <xdr:colOff>1603786</xdr:colOff>
      <xdr:row>9</xdr:row>
      <xdr:rowOff>109817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文本框 8">
              <a:extLst>
                <a:ext uri="{FF2B5EF4-FFF2-40B4-BE49-F238E27FC236}">
                  <a16:creationId xmlns:a16="http://schemas.microsoft.com/office/drawing/2014/main" id="{9D461C90-EF97-4E80-84A5-5DE69E8112F1}"/>
                </a:ext>
              </a:extLst>
            </xdr:cNvPr>
            <xdr:cNvSpPr txBox="1"/>
          </xdr:nvSpPr>
          <xdr:spPr>
            <a:xfrm>
              <a:off x="9528586" y="3287357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𝑓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9" name="文本框 8">
              <a:extLst>
                <a:ext uri="{FF2B5EF4-FFF2-40B4-BE49-F238E27FC236}">
                  <a16:creationId xmlns:a16="http://schemas.microsoft.com/office/drawing/2014/main" id="{9D461C90-EF97-4E80-84A5-5DE69E8112F1}"/>
                </a:ext>
              </a:extLst>
            </xdr:cNvPr>
            <xdr:cNvSpPr txBox="1"/>
          </xdr:nvSpPr>
          <xdr:spPr>
            <a:xfrm>
              <a:off x="9528586" y="3287357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̇_(𝑐𝑜𝑛𝑑,𝑓)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188259</xdr:colOff>
      <xdr:row>6</xdr:row>
      <xdr:rowOff>17929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文本框 9">
              <a:extLst>
                <a:ext uri="{FF2B5EF4-FFF2-40B4-BE49-F238E27FC236}">
                  <a16:creationId xmlns:a16="http://schemas.microsoft.com/office/drawing/2014/main" id="{831F9B48-4654-4BFC-9F92-7EC179023A1A}"/>
                </a:ext>
              </a:extLst>
            </xdr:cNvPr>
            <xdr:cNvSpPr txBox="1"/>
          </xdr:nvSpPr>
          <xdr:spPr>
            <a:xfrm>
              <a:off x="13690899" y="1922929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0" name="文本框 9">
              <a:extLst>
                <a:ext uri="{FF2B5EF4-FFF2-40B4-BE49-F238E27FC236}">
                  <a16:creationId xmlns:a16="http://schemas.microsoft.com/office/drawing/2014/main" id="{831F9B48-4654-4BFC-9F92-7EC179023A1A}"/>
                </a:ext>
              </a:extLst>
            </xdr:cNvPr>
            <xdr:cNvSpPr txBox="1"/>
          </xdr:nvSpPr>
          <xdr:spPr>
            <a:xfrm>
              <a:off x="13690899" y="1922929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143436</xdr:colOff>
      <xdr:row>8</xdr:row>
      <xdr:rowOff>116541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文本框 10">
              <a:extLst>
                <a:ext uri="{FF2B5EF4-FFF2-40B4-BE49-F238E27FC236}">
                  <a16:creationId xmlns:a16="http://schemas.microsoft.com/office/drawing/2014/main" id="{9D0C2AF5-5D98-42D5-A1B9-18393AF5E7EE}"/>
                </a:ext>
              </a:extLst>
            </xdr:cNvPr>
            <xdr:cNvSpPr txBox="1"/>
          </xdr:nvSpPr>
          <xdr:spPr>
            <a:xfrm>
              <a:off x="13646076" y="2882601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1" name="文本框 10">
              <a:extLst>
                <a:ext uri="{FF2B5EF4-FFF2-40B4-BE49-F238E27FC236}">
                  <a16:creationId xmlns:a16="http://schemas.microsoft.com/office/drawing/2014/main" id="{9D0C2AF5-5D98-42D5-A1B9-18393AF5E7EE}"/>
                </a:ext>
              </a:extLst>
            </xdr:cNvPr>
            <xdr:cNvSpPr txBox="1"/>
          </xdr:nvSpPr>
          <xdr:spPr>
            <a:xfrm>
              <a:off x="13646076" y="2882601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15</xdr:col>
      <xdr:colOff>1643679</xdr:colOff>
      <xdr:row>9</xdr:row>
      <xdr:rowOff>136711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文本框 11">
              <a:extLst>
                <a:ext uri="{FF2B5EF4-FFF2-40B4-BE49-F238E27FC236}">
                  <a16:creationId xmlns:a16="http://schemas.microsoft.com/office/drawing/2014/main" id="{A3598627-D8CD-41E2-9F1E-40CA1257EA77}"/>
                </a:ext>
              </a:extLst>
            </xdr:cNvPr>
            <xdr:cNvSpPr txBox="1"/>
          </xdr:nvSpPr>
          <xdr:spPr>
            <a:xfrm>
              <a:off x="13492779" y="3314251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2" name="文本框 11">
              <a:extLst>
                <a:ext uri="{FF2B5EF4-FFF2-40B4-BE49-F238E27FC236}">
                  <a16:creationId xmlns:a16="http://schemas.microsoft.com/office/drawing/2014/main" id="{A3598627-D8CD-41E2-9F1E-40CA1257EA77}"/>
                </a:ext>
              </a:extLst>
            </xdr:cNvPr>
            <xdr:cNvSpPr txBox="1"/>
          </xdr:nvSpPr>
          <xdr:spPr>
            <a:xfrm>
              <a:off x="13492779" y="3314251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̇_(𝑐𝑜𝑛𝑑,𝑡)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5</xdr:col>
      <xdr:colOff>266700</xdr:colOff>
      <xdr:row>1</xdr:row>
      <xdr:rowOff>266700</xdr:rowOff>
    </xdr:from>
    <xdr:ext cx="1506053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文本框 12">
              <a:extLst>
                <a:ext uri="{FF2B5EF4-FFF2-40B4-BE49-F238E27FC236}">
                  <a16:creationId xmlns:a16="http://schemas.microsoft.com/office/drawing/2014/main" id="{4993DC87-6A04-4C2A-99FC-5DC6BFA2A74E}"/>
                </a:ext>
              </a:extLst>
            </xdr:cNvPr>
            <xdr:cNvSpPr txBox="1"/>
          </xdr:nvSpPr>
          <xdr:spPr>
            <a:xfrm>
              <a:off x="4267200" y="403860"/>
              <a:ext cx="1506053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h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𝐴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∙(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𝑠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∞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3" name="文本框 12">
              <a:extLst>
                <a:ext uri="{FF2B5EF4-FFF2-40B4-BE49-F238E27FC236}">
                  <a16:creationId xmlns:a16="http://schemas.microsoft.com/office/drawing/2014/main" id="{4993DC87-6A04-4C2A-99FC-5DC6BFA2A74E}"/>
                </a:ext>
              </a:extLst>
            </xdr:cNvPr>
            <xdr:cNvSpPr txBox="1"/>
          </xdr:nvSpPr>
          <xdr:spPr>
            <a:xfrm>
              <a:off x="4267200" y="403860"/>
              <a:ext cx="1506053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̇_𝑐𝑜𝑛𝑣=ℎ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∙𝐴∙(𝑇_𝑠−𝑇_∞)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5</xdr:col>
      <xdr:colOff>198120</xdr:colOff>
      <xdr:row>3</xdr:row>
      <xdr:rowOff>160020</xdr:rowOff>
    </xdr:from>
    <xdr:ext cx="1653337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文本框 13">
              <a:extLst>
                <a:ext uri="{FF2B5EF4-FFF2-40B4-BE49-F238E27FC236}">
                  <a16:creationId xmlns:a16="http://schemas.microsoft.com/office/drawing/2014/main" id="{AC5F6489-CDDE-48C7-93E7-E85D48878366}"/>
                </a:ext>
              </a:extLst>
            </xdr:cNvPr>
            <xdr:cNvSpPr txBox="1"/>
          </xdr:nvSpPr>
          <xdr:spPr>
            <a:xfrm>
              <a:off x="4198620" y="914400"/>
              <a:ext cx="1653337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</a:rPr>
                      <m:t>𝜀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𝐴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𝜎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∙(</m:t>
                    </m:r>
                    <m:sSubSup>
                      <m:sSubSup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𝑠</m:t>
                        </m:r>
                      </m:sub>
                      <m:sup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4</m:t>
                        </m:r>
                      </m:sup>
                    </m:sSubSup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Sup>
                      <m:sSubSupPr>
                        <m:ctrlP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∞</m:t>
                        </m:r>
                      </m:sub>
                      <m:sup>
                        <m:r>
                          <a:rPr lang="en-US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4" name="文本框 13">
              <a:extLst>
                <a:ext uri="{FF2B5EF4-FFF2-40B4-BE49-F238E27FC236}">
                  <a16:creationId xmlns:a16="http://schemas.microsoft.com/office/drawing/2014/main" id="{AC5F6489-CDDE-48C7-93E7-E85D48878366}"/>
                </a:ext>
              </a:extLst>
            </xdr:cNvPr>
            <xdr:cNvSpPr txBox="1"/>
          </xdr:nvSpPr>
          <xdr:spPr>
            <a:xfrm>
              <a:off x="4198620" y="914400"/>
              <a:ext cx="1653337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̇_𝑟𝑎𝑑=</a:t>
              </a:r>
              <a:r>
                <a:rPr lang="zh-CN" altLang="en-US" sz="1100" b="0" i="0">
                  <a:latin typeface="Cambria Math" panose="02040503050406030204" pitchFamily="18" charset="0"/>
                </a:rPr>
                <a:t>𝜀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∙𝐴∙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𝜎∙(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𝑇_𝑠^4−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𝑇_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∞^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182880</xdr:colOff>
      <xdr:row>10</xdr:row>
      <xdr:rowOff>45720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文本框 14">
              <a:extLst>
                <a:ext uri="{FF2B5EF4-FFF2-40B4-BE49-F238E27FC236}">
                  <a16:creationId xmlns:a16="http://schemas.microsoft.com/office/drawing/2014/main" id="{103EAF02-C95D-4D46-B654-D38D47BDD4EC}"/>
                </a:ext>
              </a:extLst>
            </xdr:cNvPr>
            <xdr:cNvSpPr txBox="1"/>
          </xdr:nvSpPr>
          <xdr:spPr>
            <a:xfrm>
              <a:off x="13685520" y="36880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5" name="文本框 14">
              <a:extLst>
                <a:ext uri="{FF2B5EF4-FFF2-40B4-BE49-F238E27FC236}">
                  <a16:creationId xmlns:a16="http://schemas.microsoft.com/office/drawing/2014/main" id="{103EAF02-C95D-4D46-B654-D38D47BDD4EC}"/>
                </a:ext>
              </a:extLst>
            </xdr:cNvPr>
            <xdr:cNvSpPr txBox="1"/>
          </xdr:nvSpPr>
          <xdr:spPr>
            <a:xfrm>
              <a:off x="13685520" y="36880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17</xdr:row>
      <xdr:rowOff>0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文本框 15">
              <a:extLst>
                <a:ext uri="{FF2B5EF4-FFF2-40B4-BE49-F238E27FC236}">
                  <a16:creationId xmlns:a16="http://schemas.microsoft.com/office/drawing/2014/main" id="{1C6B6A4B-6985-4CC7-A267-1C5F230F14FE}"/>
                </a:ext>
              </a:extLst>
            </xdr:cNvPr>
            <xdr:cNvSpPr txBox="1"/>
          </xdr:nvSpPr>
          <xdr:spPr>
            <a:xfrm>
              <a:off x="9730740" y="590550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6" name="文本框 15">
              <a:extLst>
                <a:ext uri="{FF2B5EF4-FFF2-40B4-BE49-F238E27FC236}">
                  <a16:creationId xmlns:a16="http://schemas.microsoft.com/office/drawing/2014/main" id="{1C6B6A4B-6985-4CC7-A267-1C5F230F14FE}"/>
                </a:ext>
              </a:extLst>
            </xdr:cNvPr>
            <xdr:cNvSpPr txBox="1"/>
          </xdr:nvSpPr>
          <xdr:spPr>
            <a:xfrm>
              <a:off x="9730740" y="590550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19</xdr:row>
      <xdr:rowOff>0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文本框 16">
              <a:extLst>
                <a:ext uri="{FF2B5EF4-FFF2-40B4-BE49-F238E27FC236}">
                  <a16:creationId xmlns:a16="http://schemas.microsoft.com/office/drawing/2014/main" id="{E5ECA7E4-8E39-4F16-A33B-12796693E70F}"/>
                </a:ext>
              </a:extLst>
            </xdr:cNvPr>
            <xdr:cNvSpPr txBox="1"/>
          </xdr:nvSpPr>
          <xdr:spPr>
            <a:xfrm>
              <a:off x="9730740" y="646176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7" name="文本框 16">
              <a:extLst>
                <a:ext uri="{FF2B5EF4-FFF2-40B4-BE49-F238E27FC236}">
                  <a16:creationId xmlns:a16="http://schemas.microsoft.com/office/drawing/2014/main" id="{E5ECA7E4-8E39-4F16-A33B-12796693E70F}"/>
                </a:ext>
              </a:extLst>
            </xdr:cNvPr>
            <xdr:cNvSpPr txBox="1"/>
          </xdr:nvSpPr>
          <xdr:spPr>
            <a:xfrm>
              <a:off x="9730740" y="646176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182880</xdr:colOff>
      <xdr:row>21</xdr:row>
      <xdr:rowOff>45720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文本框 17">
              <a:extLst>
                <a:ext uri="{FF2B5EF4-FFF2-40B4-BE49-F238E27FC236}">
                  <a16:creationId xmlns:a16="http://schemas.microsoft.com/office/drawing/2014/main" id="{31046E04-89A6-4BB3-95BD-E8198A95957C}"/>
                </a:ext>
              </a:extLst>
            </xdr:cNvPr>
            <xdr:cNvSpPr txBox="1"/>
          </xdr:nvSpPr>
          <xdr:spPr>
            <a:xfrm>
              <a:off x="9761220" y="70789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8" name="文本框 17">
              <a:extLst>
                <a:ext uri="{FF2B5EF4-FFF2-40B4-BE49-F238E27FC236}">
                  <a16:creationId xmlns:a16="http://schemas.microsoft.com/office/drawing/2014/main" id="{31046E04-89A6-4BB3-95BD-E8198A95957C}"/>
                </a:ext>
              </a:extLst>
            </xdr:cNvPr>
            <xdr:cNvSpPr txBox="1"/>
          </xdr:nvSpPr>
          <xdr:spPr>
            <a:xfrm>
              <a:off x="9761220" y="70789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10</xdr:col>
      <xdr:colOff>1621715</xdr:colOff>
      <xdr:row>20</xdr:row>
      <xdr:rowOff>89199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文本框 18">
              <a:extLst>
                <a:ext uri="{FF2B5EF4-FFF2-40B4-BE49-F238E27FC236}">
                  <a16:creationId xmlns:a16="http://schemas.microsoft.com/office/drawing/2014/main" id="{D9AE7AA9-65FC-499E-A1BF-F801002C9FA0}"/>
                </a:ext>
              </a:extLst>
            </xdr:cNvPr>
            <xdr:cNvSpPr txBox="1"/>
          </xdr:nvSpPr>
          <xdr:spPr>
            <a:xfrm>
              <a:off x="9546515" y="6756699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9" name="文本框 18">
              <a:extLst>
                <a:ext uri="{FF2B5EF4-FFF2-40B4-BE49-F238E27FC236}">
                  <a16:creationId xmlns:a16="http://schemas.microsoft.com/office/drawing/2014/main" id="{D9AE7AA9-65FC-499E-A1BF-F801002C9FA0}"/>
                </a:ext>
              </a:extLst>
            </xdr:cNvPr>
            <xdr:cNvSpPr txBox="1"/>
          </xdr:nvSpPr>
          <xdr:spPr>
            <a:xfrm>
              <a:off x="9546515" y="6756699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̇_(𝑐𝑜𝑛𝑑,𝑏)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28</xdr:row>
      <xdr:rowOff>83820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文本框 19">
              <a:extLst>
                <a:ext uri="{FF2B5EF4-FFF2-40B4-BE49-F238E27FC236}">
                  <a16:creationId xmlns:a16="http://schemas.microsoft.com/office/drawing/2014/main" id="{4FD91E17-951C-4757-825F-5929D708D221}"/>
                </a:ext>
              </a:extLst>
            </xdr:cNvPr>
            <xdr:cNvSpPr txBox="1"/>
          </xdr:nvSpPr>
          <xdr:spPr>
            <a:xfrm>
              <a:off x="9730740" y="925068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0" name="文本框 19">
              <a:extLst>
                <a:ext uri="{FF2B5EF4-FFF2-40B4-BE49-F238E27FC236}">
                  <a16:creationId xmlns:a16="http://schemas.microsoft.com/office/drawing/2014/main" id="{4FD91E17-951C-4757-825F-5929D708D221}"/>
                </a:ext>
              </a:extLst>
            </xdr:cNvPr>
            <xdr:cNvSpPr txBox="1"/>
          </xdr:nvSpPr>
          <xdr:spPr>
            <a:xfrm>
              <a:off x="9730740" y="925068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152400</xdr:colOff>
      <xdr:row>30</xdr:row>
      <xdr:rowOff>0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文本框 20">
              <a:extLst>
                <a:ext uri="{FF2B5EF4-FFF2-40B4-BE49-F238E27FC236}">
                  <a16:creationId xmlns:a16="http://schemas.microsoft.com/office/drawing/2014/main" id="{95D00071-4E4C-40BC-9C80-31BB2BA8E94A}"/>
                </a:ext>
              </a:extLst>
            </xdr:cNvPr>
            <xdr:cNvSpPr txBox="1"/>
          </xdr:nvSpPr>
          <xdr:spPr>
            <a:xfrm>
              <a:off x="9730740" y="989838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1" name="文本框 20">
              <a:extLst>
                <a:ext uri="{FF2B5EF4-FFF2-40B4-BE49-F238E27FC236}">
                  <a16:creationId xmlns:a16="http://schemas.microsoft.com/office/drawing/2014/main" id="{95D00071-4E4C-40BC-9C80-31BB2BA8E94A}"/>
                </a:ext>
              </a:extLst>
            </xdr:cNvPr>
            <xdr:cNvSpPr txBox="1"/>
          </xdr:nvSpPr>
          <xdr:spPr>
            <a:xfrm>
              <a:off x="9730740" y="9898380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11</xdr:col>
      <xdr:colOff>182880</xdr:colOff>
      <xdr:row>32</xdr:row>
      <xdr:rowOff>45720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文本框 21">
              <a:extLst>
                <a:ext uri="{FF2B5EF4-FFF2-40B4-BE49-F238E27FC236}">
                  <a16:creationId xmlns:a16="http://schemas.microsoft.com/office/drawing/2014/main" id="{6CBB1D3A-B42B-4F48-843C-2A3023296457}"/>
                </a:ext>
              </a:extLst>
            </xdr:cNvPr>
            <xdr:cNvSpPr txBox="1"/>
          </xdr:nvSpPr>
          <xdr:spPr>
            <a:xfrm>
              <a:off x="9761220" y="1050036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2" name="文本框 21">
              <a:extLst>
                <a:ext uri="{FF2B5EF4-FFF2-40B4-BE49-F238E27FC236}">
                  <a16:creationId xmlns:a16="http://schemas.microsoft.com/office/drawing/2014/main" id="{6CBB1D3A-B42B-4F48-843C-2A3023296457}"/>
                </a:ext>
              </a:extLst>
            </xdr:cNvPr>
            <xdr:cNvSpPr txBox="1"/>
          </xdr:nvSpPr>
          <xdr:spPr>
            <a:xfrm>
              <a:off x="9761220" y="1050036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10</xdr:col>
      <xdr:colOff>1630680</xdr:colOff>
      <xdr:row>31</xdr:row>
      <xdr:rowOff>53340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文本框 22">
              <a:extLst>
                <a:ext uri="{FF2B5EF4-FFF2-40B4-BE49-F238E27FC236}">
                  <a16:creationId xmlns:a16="http://schemas.microsoft.com/office/drawing/2014/main" id="{E4EDDB48-558C-441D-A99B-C05BD7FB05CB}"/>
                </a:ext>
              </a:extLst>
            </xdr:cNvPr>
            <xdr:cNvSpPr txBox="1"/>
          </xdr:nvSpPr>
          <xdr:spPr>
            <a:xfrm>
              <a:off x="9555480" y="10157460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𝐿𝑅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3" name="文本框 22">
              <a:extLst>
                <a:ext uri="{FF2B5EF4-FFF2-40B4-BE49-F238E27FC236}">
                  <a16:creationId xmlns:a16="http://schemas.microsoft.com/office/drawing/2014/main" id="{E4EDDB48-558C-441D-A99B-C05BD7FB05CB}"/>
                </a:ext>
              </a:extLst>
            </xdr:cNvPr>
            <xdr:cNvSpPr txBox="1"/>
          </xdr:nvSpPr>
          <xdr:spPr>
            <a:xfrm>
              <a:off x="9555480" y="10157460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̇_(𝑐𝑜𝑛𝑑,𝐿𝑅)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108025</xdr:colOff>
      <xdr:row>25</xdr:row>
      <xdr:rowOff>93233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文本框 23">
              <a:extLst>
                <a:ext uri="{FF2B5EF4-FFF2-40B4-BE49-F238E27FC236}">
                  <a16:creationId xmlns:a16="http://schemas.microsoft.com/office/drawing/2014/main" id="{7E789EE8-EE13-409A-8037-36DCF105DEFB}"/>
                </a:ext>
              </a:extLst>
            </xdr:cNvPr>
            <xdr:cNvSpPr txBox="1"/>
          </xdr:nvSpPr>
          <xdr:spPr>
            <a:xfrm>
              <a:off x="13610665" y="8208533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4" name="文本框 23">
              <a:extLst>
                <a:ext uri="{FF2B5EF4-FFF2-40B4-BE49-F238E27FC236}">
                  <a16:creationId xmlns:a16="http://schemas.microsoft.com/office/drawing/2014/main" id="{7E789EE8-EE13-409A-8037-36DCF105DEFB}"/>
                </a:ext>
              </a:extLst>
            </xdr:cNvPr>
            <xdr:cNvSpPr txBox="1"/>
          </xdr:nvSpPr>
          <xdr:spPr>
            <a:xfrm>
              <a:off x="13610665" y="8208533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̇_𝑜𝑢𝑡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152400</xdr:colOff>
      <xdr:row>17</xdr:row>
      <xdr:rowOff>0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文本框 24">
              <a:extLst>
                <a:ext uri="{FF2B5EF4-FFF2-40B4-BE49-F238E27FC236}">
                  <a16:creationId xmlns:a16="http://schemas.microsoft.com/office/drawing/2014/main" id="{52FA29CA-6F1B-4C0B-98E0-E207BFC9F0D5}"/>
                </a:ext>
              </a:extLst>
            </xdr:cNvPr>
            <xdr:cNvSpPr txBox="1"/>
          </xdr:nvSpPr>
          <xdr:spPr>
            <a:xfrm>
              <a:off x="13655040" y="590550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5" name="文本框 24">
              <a:extLst>
                <a:ext uri="{FF2B5EF4-FFF2-40B4-BE49-F238E27FC236}">
                  <a16:creationId xmlns:a16="http://schemas.microsoft.com/office/drawing/2014/main" id="{52FA29CA-6F1B-4C0B-98E0-E207BFC9F0D5}"/>
                </a:ext>
              </a:extLst>
            </xdr:cNvPr>
            <xdr:cNvSpPr txBox="1"/>
          </xdr:nvSpPr>
          <xdr:spPr>
            <a:xfrm>
              <a:off x="13655040" y="5905500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161365</xdr:colOff>
      <xdr:row>19</xdr:row>
      <xdr:rowOff>8965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文本框 25">
              <a:extLst>
                <a:ext uri="{FF2B5EF4-FFF2-40B4-BE49-F238E27FC236}">
                  <a16:creationId xmlns:a16="http://schemas.microsoft.com/office/drawing/2014/main" id="{479F1245-0E60-40DD-A3DA-175D5CE7F912}"/>
                </a:ext>
              </a:extLst>
            </xdr:cNvPr>
            <xdr:cNvSpPr txBox="1"/>
          </xdr:nvSpPr>
          <xdr:spPr>
            <a:xfrm>
              <a:off x="13664005" y="6470725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6" name="文本框 25">
              <a:extLst>
                <a:ext uri="{FF2B5EF4-FFF2-40B4-BE49-F238E27FC236}">
                  <a16:creationId xmlns:a16="http://schemas.microsoft.com/office/drawing/2014/main" id="{479F1245-0E60-40DD-A3DA-175D5CE7F912}"/>
                </a:ext>
              </a:extLst>
            </xdr:cNvPr>
            <xdr:cNvSpPr txBox="1"/>
          </xdr:nvSpPr>
          <xdr:spPr>
            <a:xfrm>
              <a:off x="13664005" y="6470725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15</xdr:col>
      <xdr:colOff>1625750</xdr:colOff>
      <xdr:row>20</xdr:row>
      <xdr:rowOff>100853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文本框 26">
              <a:extLst>
                <a:ext uri="{FF2B5EF4-FFF2-40B4-BE49-F238E27FC236}">
                  <a16:creationId xmlns:a16="http://schemas.microsoft.com/office/drawing/2014/main" id="{4DA8C93A-13D4-4F82-8B8E-D62323841777}"/>
                </a:ext>
              </a:extLst>
            </xdr:cNvPr>
            <xdr:cNvSpPr txBox="1"/>
          </xdr:nvSpPr>
          <xdr:spPr>
            <a:xfrm>
              <a:off x="13474850" y="6768353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𝑏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7" name="文本框 26">
              <a:extLst>
                <a:ext uri="{FF2B5EF4-FFF2-40B4-BE49-F238E27FC236}">
                  <a16:creationId xmlns:a16="http://schemas.microsoft.com/office/drawing/2014/main" id="{4DA8C93A-13D4-4F82-8B8E-D62323841777}"/>
                </a:ext>
              </a:extLst>
            </xdr:cNvPr>
            <xdr:cNvSpPr txBox="1"/>
          </xdr:nvSpPr>
          <xdr:spPr>
            <a:xfrm>
              <a:off x="13474850" y="6768353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̇_(𝑐𝑜𝑛𝑑,𝑏)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16</xdr:col>
      <xdr:colOff>182880</xdr:colOff>
      <xdr:row>21</xdr:row>
      <xdr:rowOff>45720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文本框 27">
              <a:extLst>
                <a:ext uri="{FF2B5EF4-FFF2-40B4-BE49-F238E27FC236}">
                  <a16:creationId xmlns:a16="http://schemas.microsoft.com/office/drawing/2014/main" id="{62DAA54D-B644-4753-86D9-B319DA61FA8D}"/>
                </a:ext>
              </a:extLst>
            </xdr:cNvPr>
            <xdr:cNvSpPr txBox="1"/>
          </xdr:nvSpPr>
          <xdr:spPr>
            <a:xfrm>
              <a:off x="13685520" y="70789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8" name="文本框 27">
              <a:extLst>
                <a:ext uri="{FF2B5EF4-FFF2-40B4-BE49-F238E27FC236}">
                  <a16:creationId xmlns:a16="http://schemas.microsoft.com/office/drawing/2014/main" id="{62DAA54D-B644-4753-86D9-B319DA61FA8D}"/>
                </a:ext>
              </a:extLst>
            </xdr:cNvPr>
            <xdr:cNvSpPr txBox="1"/>
          </xdr:nvSpPr>
          <xdr:spPr>
            <a:xfrm>
              <a:off x="13685520" y="7078980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21</xdr:col>
      <xdr:colOff>649942</xdr:colOff>
      <xdr:row>3</xdr:row>
      <xdr:rowOff>134471</xdr:rowOff>
    </xdr:from>
    <xdr:ext cx="20114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文本框 32">
              <a:extLst>
                <a:ext uri="{FF2B5EF4-FFF2-40B4-BE49-F238E27FC236}">
                  <a16:creationId xmlns:a16="http://schemas.microsoft.com/office/drawing/2014/main" id="{548DBE78-8805-49BF-9AF8-83C1CBFCCF30}"/>
                </a:ext>
              </a:extLst>
            </xdr:cNvPr>
            <xdr:cNvSpPr txBox="1"/>
          </xdr:nvSpPr>
          <xdr:spPr>
            <a:xfrm>
              <a:off x="18229282" y="888851"/>
              <a:ext cx="201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altLang="zh-CN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∞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3" name="文本框 32">
              <a:extLst>
                <a:ext uri="{FF2B5EF4-FFF2-40B4-BE49-F238E27FC236}">
                  <a16:creationId xmlns:a16="http://schemas.microsoft.com/office/drawing/2014/main" id="{548DBE78-8805-49BF-9AF8-83C1CBFCCF30}"/>
                </a:ext>
              </a:extLst>
            </xdr:cNvPr>
            <xdr:cNvSpPr txBox="1"/>
          </xdr:nvSpPr>
          <xdr:spPr>
            <a:xfrm>
              <a:off x="18229282" y="888851"/>
              <a:ext cx="20114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𝑇_</a:t>
              </a:r>
              <a:r>
                <a:rPr lang="en-US" altLang="zh-C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∞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34</xdr:col>
      <xdr:colOff>484094</xdr:colOff>
      <xdr:row>7</xdr:row>
      <xdr:rowOff>107576</xdr:rowOff>
    </xdr:from>
    <xdr:ext cx="369012" cy="1822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文本框 30">
              <a:extLst>
                <a:ext uri="{FF2B5EF4-FFF2-40B4-BE49-F238E27FC236}">
                  <a16:creationId xmlns:a16="http://schemas.microsoft.com/office/drawing/2014/main" id="{59F98D73-3511-4F1D-9866-5DD3F3B92F6D}"/>
                </a:ext>
              </a:extLst>
            </xdr:cNvPr>
            <xdr:cNvSpPr txBox="1"/>
          </xdr:nvSpPr>
          <xdr:spPr>
            <a:xfrm>
              <a:off x="34836847" y="2456329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𝑐𝑜𝑛𝑣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1" name="文本框 30">
              <a:extLst>
                <a:ext uri="{FF2B5EF4-FFF2-40B4-BE49-F238E27FC236}">
                  <a16:creationId xmlns:a16="http://schemas.microsoft.com/office/drawing/2014/main" id="{59F98D73-3511-4F1D-9866-5DD3F3B92F6D}"/>
                </a:ext>
              </a:extLst>
            </xdr:cNvPr>
            <xdr:cNvSpPr txBox="1"/>
          </xdr:nvSpPr>
          <xdr:spPr>
            <a:xfrm>
              <a:off x="34836847" y="2456329"/>
              <a:ext cx="369012" cy="1822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̇_𝑐𝑜𝑛𝑣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35</xdr:col>
      <xdr:colOff>367553</xdr:colOff>
      <xdr:row>7</xdr:row>
      <xdr:rowOff>134470</xdr:rowOff>
    </xdr:from>
    <xdr:ext cx="369012" cy="2057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文本框 31">
              <a:extLst>
                <a:ext uri="{FF2B5EF4-FFF2-40B4-BE49-F238E27FC236}">
                  <a16:creationId xmlns:a16="http://schemas.microsoft.com/office/drawing/2014/main" id="{EA10EBDC-DF99-4F21-A5EA-077C8360D6BC}"/>
                </a:ext>
              </a:extLst>
            </xdr:cNvPr>
            <xdr:cNvSpPr txBox="1"/>
          </xdr:nvSpPr>
          <xdr:spPr>
            <a:xfrm>
              <a:off x="36163624" y="2483223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𝑟𝑎𝑑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2" name="文本框 31">
              <a:extLst>
                <a:ext uri="{FF2B5EF4-FFF2-40B4-BE49-F238E27FC236}">
                  <a16:creationId xmlns:a16="http://schemas.microsoft.com/office/drawing/2014/main" id="{EA10EBDC-DF99-4F21-A5EA-077C8360D6BC}"/>
                </a:ext>
              </a:extLst>
            </xdr:cNvPr>
            <xdr:cNvSpPr txBox="1"/>
          </xdr:nvSpPr>
          <xdr:spPr>
            <a:xfrm>
              <a:off x="36163624" y="2483223"/>
              <a:ext cx="369012" cy="2057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̇_𝑟𝑎𝑑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36</xdr:col>
      <xdr:colOff>394448</xdr:colOff>
      <xdr:row>7</xdr:row>
      <xdr:rowOff>125505</xdr:rowOff>
    </xdr:from>
    <xdr:ext cx="723900" cy="281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文本框 34">
              <a:extLst>
                <a:ext uri="{FF2B5EF4-FFF2-40B4-BE49-F238E27FC236}">
                  <a16:creationId xmlns:a16="http://schemas.microsoft.com/office/drawing/2014/main" id="{9D0A437E-C686-4145-BA01-5A7CCE80C4FA}"/>
                </a:ext>
              </a:extLst>
            </xdr:cNvPr>
            <xdr:cNvSpPr txBox="1"/>
          </xdr:nvSpPr>
          <xdr:spPr>
            <a:xfrm>
              <a:off x="37633836" y="2474258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̇"/>
                            <m:ctrlPr>
                              <a:rPr lang="en-US" altLang="zh-CN" sz="11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altLang="zh-CN" sz="1100" b="0" i="1">
                                <a:latin typeface="Cambria Math" panose="02040503050406030204" pitchFamily="18" charset="0"/>
                              </a:rPr>
                              <m:t>𝑄</m:t>
                            </m:r>
                          </m:e>
                        </m:acc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𝑐𝑜𝑛𝑑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5" name="文本框 34">
              <a:extLst>
                <a:ext uri="{FF2B5EF4-FFF2-40B4-BE49-F238E27FC236}">
                  <a16:creationId xmlns:a16="http://schemas.microsoft.com/office/drawing/2014/main" id="{9D0A437E-C686-4145-BA01-5A7CCE80C4FA}"/>
                </a:ext>
              </a:extLst>
            </xdr:cNvPr>
            <xdr:cNvSpPr txBox="1"/>
          </xdr:nvSpPr>
          <xdr:spPr>
            <a:xfrm>
              <a:off x="37633836" y="2474258"/>
              <a:ext cx="723900" cy="281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zh-CN" sz="1100" b="0" i="0">
                  <a:latin typeface="Cambria Math" panose="02040503050406030204" pitchFamily="18" charset="0"/>
                </a:rPr>
                <a:t>𝑄 ̇_(𝑐𝑜𝑛𝑑,𝑡)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37</xdr:col>
      <xdr:colOff>627530</xdr:colOff>
      <xdr:row>7</xdr:row>
      <xdr:rowOff>116541</xdr:rowOff>
    </xdr:from>
    <xdr:ext cx="20294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文本框 36">
              <a:extLst>
                <a:ext uri="{FF2B5EF4-FFF2-40B4-BE49-F238E27FC236}">
                  <a16:creationId xmlns:a16="http://schemas.microsoft.com/office/drawing/2014/main" id="{275CC5F4-8CD5-46E0-808E-DC230B6A0D1B}"/>
                </a:ext>
              </a:extLst>
            </xdr:cNvPr>
            <xdr:cNvSpPr txBox="1"/>
          </xdr:nvSpPr>
          <xdr:spPr>
            <a:xfrm>
              <a:off x="39310236" y="2465294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∆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37" name="文本框 36">
              <a:extLst>
                <a:ext uri="{FF2B5EF4-FFF2-40B4-BE49-F238E27FC236}">
                  <a16:creationId xmlns:a16="http://schemas.microsoft.com/office/drawing/2014/main" id="{275CC5F4-8CD5-46E0-808E-DC230B6A0D1B}"/>
                </a:ext>
              </a:extLst>
            </xdr:cNvPr>
            <xdr:cNvSpPr txBox="1"/>
          </xdr:nvSpPr>
          <xdr:spPr>
            <a:xfrm>
              <a:off x="39310236" y="2465294"/>
              <a:ext cx="2029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∆𝑇</a:t>
              </a:r>
              <a:endParaRPr lang="zh-CN" altLang="en-US" sz="1100"/>
            </a:p>
          </xdr:txBody>
        </xdr:sp>
      </mc:Fallback>
    </mc:AlternateContent>
    <xdr:clientData/>
  </xdr:oneCellAnchor>
  <xdr:twoCellAnchor>
    <xdr:from>
      <xdr:col>40</xdr:col>
      <xdr:colOff>815787</xdr:colOff>
      <xdr:row>16</xdr:row>
      <xdr:rowOff>62751</xdr:rowOff>
    </xdr:from>
    <xdr:to>
      <xdr:col>49</xdr:col>
      <xdr:colOff>233081</xdr:colOff>
      <xdr:row>31</xdr:row>
      <xdr:rowOff>322728</xdr:rowOff>
    </xdr:to>
    <xdr:graphicFrame macro="">
      <xdr:nvGraphicFramePr>
        <xdr:cNvPr id="39" name="图表 38">
          <a:extLst>
            <a:ext uri="{FF2B5EF4-FFF2-40B4-BE49-F238E27FC236}">
              <a16:creationId xmlns:a16="http://schemas.microsoft.com/office/drawing/2014/main" id="{329A42FC-A203-45AE-958C-21C98CCC0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35859</xdr:colOff>
      <xdr:row>5</xdr:row>
      <xdr:rowOff>26895</xdr:rowOff>
    </xdr:from>
    <xdr:to>
      <xdr:col>37</xdr:col>
      <xdr:colOff>170330</xdr:colOff>
      <xdr:row>26</xdr:row>
      <xdr:rowOff>152401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10E0520-DB30-4585-B90D-73772DD78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112058</xdr:colOff>
      <xdr:row>28</xdr:row>
      <xdr:rowOff>62753</xdr:rowOff>
    </xdr:from>
    <xdr:to>
      <xdr:col>6</xdr:col>
      <xdr:colOff>112058</xdr:colOff>
      <xdr:row>43</xdr:row>
      <xdr:rowOff>89647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493F43F-291C-43B7-BEBE-52251D20E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497541</xdr:colOff>
      <xdr:row>49</xdr:row>
      <xdr:rowOff>44823</xdr:rowOff>
    </xdr:from>
    <xdr:to>
      <xdr:col>5</xdr:col>
      <xdr:colOff>497541</xdr:colOff>
      <xdr:row>64</xdr:row>
      <xdr:rowOff>98611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2E264D52-686C-4EAC-A388-F35348B5C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44825</xdr:colOff>
      <xdr:row>12</xdr:row>
      <xdr:rowOff>62755</xdr:rowOff>
    </xdr:from>
    <xdr:to>
      <xdr:col>20</xdr:col>
      <xdr:colOff>403412</xdr:colOff>
      <xdr:row>31</xdr:row>
      <xdr:rowOff>98612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8280D325-DB62-4E56-8FB1-BDA933B10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39</xdr:col>
      <xdr:colOff>98612</xdr:colOff>
      <xdr:row>3</xdr:row>
      <xdr:rowOff>26895</xdr:rowOff>
    </xdr:from>
    <xdr:to>
      <xdr:col>48</xdr:col>
      <xdr:colOff>197672</xdr:colOff>
      <xdr:row>39</xdr:row>
      <xdr:rowOff>170741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E5E7A13-99D0-4B2A-A751-F6FEB7B3B329}"/>
            </a:ext>
          </a:extLst>
        </xdr:cNvPr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02447" y="564777"/>
          <a:ext cx="5585460" cy="825690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8C92-BE6D-4054-891C-261700A5AD45}">
  <sheetPr codeName="Sheet7"/>
  <dimension ref="A1:AW1961"/>
  <sheetViews>
    <sheetView topLeftCell="AH1" zoomScale="85" zoomScaleNormal="85" workbookViewId="0">
      <selection activeCell="AS12" sqref="AS12"/>
    </sheetView>
  </sheetViews>
  <sheetFormatPr defaultRowHeight="13.8" x14ac:dyDescent="0.25"/>
  <cols>
    <col min="1" max="1" width="24.6640625" style="3" customWidth="1"/>
    <col min="2" max="2" width="8.88671875" style="27"/>
    <col min="3" max="3" width="13.33203125" style="27" bestFit="1" customWidth="1"/>
    <col min="4" max="4" width="8.88671875" style="27"/>
    <col min="5" max="5" width="2.5546875" style="5" customWidth="1"/>
    <col min="6" max="6" width="26.109375" style="6" customWidth="1"/>
    <col min="7" max="7" width="8.88671875" style="27" customWidth="1"/>
    <col min="8" max="8" width="10.5546875" style="27" customWidth="1"/>
    <col min="9" max="9" width="8.88671875" style="27"/>
    <col min="10" max="10" width="2.77734375" style="11" customWidth="1"/>
    <col min="11" max="11" width="24.109375" customWidth="1"/>
    <col min="13" max="13" width="10.77734375" customWidth="1"/>
    <col min="14" max="14" width="10.5546875" customWidth="1"/>
    <col min="15" max="15" width="2.88671875" style="19" customWidth="1"/>
    <col min="16" max="16" width="24.109375" customWidth="1"/>
    <col min="17" max="17" width="10.6640625" customWidth="1"/>
    <col min="18" max="18" width="10.44140625" customWidth="1"/>
    <col min="19" max="19" width="10.88671875" customWidth="1"/>
    <col min="20" max="20" width="7.21875" style="25" customWidth="1"/>
    <col min="21" max="22" width="20.21875" style="27" customWidth="1"/>
    <col min="23" max="23" width="21" style="27" customWidth="1"/>
    <col min="24" max="24" width="13.6640625" style="8" bestFit="1" customWidth="1"/>
    <col min="25" max="25" width="19.109375" style="27" customWidth="1"/>
    <col min="26" max="26" width="12.88671875" style="27" customWidth="1"/>
    <col min="27" max="27" width="13.109375" style="27" customWidth="1"/>
    <col min="28" max="28" width="12.88671875" style="27" customWidth="1"/>
    <col min="29" max="29" width="22.21875" style="27" customWidth="1"/>
    <col min="30" max="30" width="18.33203125" style="27" customWidth="1"/>
    <col min="31" max="31" width="10.5546875" style="27" customWidth="1"/>
    <col min="32" max="32" width="11.21875" style="27" customWidth="1"/>
    <col min="33" max="33" width="25.109375" style="27" customWidth="1"/>
    <col min="34" max="34" width="20.44140625" style="27" customWidth="1"/>
    <col min="35" max="35" width="10.6640625" style="27" customWidth="1"/>
    <col min="37" max="37" width="12.6640625" customWidth="1"/>
    <col min="38" max="38" width="12.44140625" customWidth="1"/>
    <col min="39" max="39" width="12.77734375" customWidth="1"/>
    <col min="44" max="44" width="38.6640625" style="27" customWidth="1"/>
    <col min="45" max="45" width="12.77734375" style="37" customWidth="1"/>
    <col min="46" max="46" width="14.109375" style="27" customWidth="1"/>
    <col min="49" max="49" width="8.88671875" style="25"/>
    <col min="53" max="53" width="8.88671875" customWidth="1"/>
  </cols>
  <sheetData>
    <row r="1" spans="1:46" x14ac:dyDescent="0.25">
      <c r="A1" s="70" t="s">
        <v>2</v>
      </c>
      <c r="B1" s="70"/>
      <c r="C1" s="70"/>
      <c r="D1" s="70"/>
      <c r="K1" s="71" t="s">
        <v>119</v>
      </c>
      <c r="L1" s="71"/>
      <c r="M1" s="71"/>
      <c r="N1" s="71"/>
      <c r="O1" s="24"/>
      <c r="P1" s="22"/>
      <c r="Q1" s="22"/>
      <c r="R1" s="22"/>
      <c r="S1" s="22"/>
      <c r="T1" s="72" t="s">
        <v>133</v>
      </c>
      <c r="U1" s="73" t="s">
        <v>134</v>
      </c>
      <c r="V1" s="73"/>
      <c r="W1" s="73"/>
      <c r="X1" s="73"/>
      <c r="Y1" s="73"/>
      <c r="Z1" s="73"/>
    </row>
    <row r="2" spans="1:46" ht="18" customHeight="1" x14ac:dyDescent="0.25">
      <c r="A2" s="3" t="s">
        <v>3</v>
      </c>
      <c r="B2" s="27" t="s">
        <v>13</v>
      </c>
      <c r="C2" s="27">
        <v>0.25</v>
      </c>
      <c r="D2" s="27" t="s">
        <v>29</v>
      </c>
      <c r="K2" s="74" t="s">
        <v>115</v>
      </c>
      <c r="L2" s="74"/>
      <c r="M2" s="74"/>
      <c r="N2" s="74"/>
      <c r="O2" s="23"/>
      <c r="P2" s="75" t="s">
        <v>116</v>
      </c>
      <c r="Q2" s="75"/>
      <c r="R2" s="75"/>
      <c r="S2" s="75"/>
      <c r="T2" s="72"/>
      <c r="U2" s="6" t="s">
        <v>232</v>
      </c>
      <c r="V2" s="4" t="s">
        <v>137</v>
      </c>
      <c r="W2" s="37">
        <v>60</v>
      </c>
      <c r="X2" s="27" t="s">
        <v>143</v>
      </c>
    </row>
    <row r="3" spans="1:46" ht="27.6" x14ac:dyDescent="0.25">
      <c r="A3" s="3" t="s">
        <v>4</v>
      </c>
      <c r="B3" s="27" t="s">
        <v>14</v>
      </c>
      <c r="C3" s="27">
        <v>0.84</v>
      </c>
      <c r="D3" s="27" t="s">
        <v>5</v>
      </c>
      <c r="K3" s="6" t="s">
        <v>60</v>
      </c>
      <c r="L3" s="27" t="s">
        <v>62</v>
      </c>
      <c r="M3" s="27">
        <f>$H$15*$H$33*($H$8-$H$13)*POWER(C35,3)/POWER($H$34,2)</f>
        <v>9614888.5998653173</v>
      </c>
      <c r="N3" s="27" t="s">
        <v>5</v>
      </c>
      <c r="O3" s="23"/>
      <c r="P3" s="6" t="s">
        <v>60</v>
      </c>
      <c r="Q3" s="27" t="s">
        <v>62</v>
      </c>
      <c r="R3" s="27">
        <f>$H$15*H57*(H11-$H$13)*POWER(C34,3)/POWER(H58,2)</f>
        <v>496390.92391273542</v>
      </c>
      <c r="S3" s="27" t="s">
        <v>5</v>
      </c>
      <c r="T3" s="72"/>
      <c r="U3" s="7" t="s">
        <v>111</v>
      </c>
      <c r="V3" s="27" t="s">
        <v>109</v>
      </c>
      <c r="W3" s="27">
        <f>5.67*10^-8</f>
        <v>5.6699999999999998E-8</v>
      </c>
      <c r="X3" s="27" t="s">
        <v>110</v>
      </c>
      <c r="AR3" s="77" t="s">
        <v>147</v>
      </c>
      <c r="AS3" s="77"/>
      <c r="AT3" s="77"/>
    </row>
    <row r="4" spans="1:46" ht="30" customHeight="1" x14ac:dyDescent="0.25">
      <c r="A4" s="3" t="s">
        <v>9</v>
      </c>
      <c r="B4" s="27" t="s">
        <v>15</v>
      </c>
      <c r="C4" s="27">
        <v>1530</v>
      </c>
      <c r="D4" s="27" t="s">
        <v>28</v>
      </c>
      <c r="K4" s="6" t="s">
        <v>105</v>
      </c>
      <c r="L4" s="27" t="s">
        <v>61</v>
      </c>
      <c r="M4" s="2">
        <f>M3*$H$32</f>
        <v>6882301.2089776872</v>
      </c>
      <c r="N4" s="27" t="s">
        <v>5</v>
      </c>
      <c r="P4" s="7" t="s">
        <v>105</v>
      </c>
      <c r="Q4" s="27" t="s">
        <v>61</v>
      </c>
      <c r="R4" s="2">
        <f>R3*H56</f>
        <v>355048.69756173674</v>
      </c>
      <c r="S4" s="27" t="s">
        <v>5</v>
      </c>
      <c r="T4" s="72"/>
      <c r="U4" s="7" t="s">
        <v>226</v>
      </c>
      <c r="W4" s="27">
        <v>18</v>
      </c>
      <c r="X4" s="8" t="s">
        <v>216</v>
      </c>
      <c r="AR4" s="50" t="s">
        <v>223</v>
      </c>
      <c r="AS4" s="51">
        <f>U490</f>
        <v>28800</v>
      </c>
      <c r="AT4" s="50" t="s">
        <v>143</v>
      </c>
    </row>
    <row r="5" spans="1:46" ht="30" customHeight="1" x14ac:dyDescent="0.25">
      <c r="A5" s="3" t="s">
        <v>16</v>
      </c>
      <c r="B5" s="4" t="s">
        <v>19</v>
      </c>
      <c r="C5" s="27">
        <v>1135</v>
      </c>
      <c r="D5" s="27" t="s">
        <v>18</v>
      </c>
      <c r="K5" s="7" t="s">
        <v>65</v>
      </c>
      <c r="L5" s="27" t="s">
        <v>67</v>
      </c>
      <c r="M5" s="16">
        <f>POWER((0.825+(0.387*POWER(M4,1/6))/POWER((1+(POWER((0.492/$H$32),9/16))),8/27)),2)</f>
        <v>28.111937948417506</v>
      </c>
      <c r="N5" s="27" t="s">
        <v>5</v>
      </c>
      <c r="P5" s="7" t="s">
        <v>66</v>
      </c>
      <c r="Q5" s="27" t="s">
        <v>67</v>
      </c>
      <c r="R5" s="16">
        <f>0.54*R4^(1/4)</f>
        <v>13.181527522952463</v>
      </c>
      <c r="S5" s="27" t="s">
        <v>5</v>
      </c>
      <c r="AR5" s="52"/>
      <c r="AS5" s="51">
        <f>AS4/3600</f>
        <v>8</v>
      </c>
      <c r="AT5" s="50" t="s">
        <v>153</v>
      </c>
    </row>
    <row r="6" spans="1:46" ht="30.6" customHeight="1" x14ac:dyDescent="0.25">
      <c r="A6" s="3" t="s">
        <v>11</v>
      </c>
      <c r="B6" s="27" t="s">
        <v>17</v>
      </c>
      <c r="C6" s="2">
        <f>C2/(C5*C4)</f>
        <v>1.4396360600040309E-7</v>
      </c>
      <c r="D6" s="27" t="s">
        <v>12</v>
      </c>
      <c r="F6" s="78" t="s">
        <v>114</v>
      </c>
      <c r="G6" s="78"/>
      <c r="H6" s="78"/>
      <c r="I6" s="78"/>
      <c r="K6" s="7" t="s">
        <v>104</v>
      </c>
      <c r="L6" s="27" t="s">
        <v>103</v>
      </c>
      <c r="M6" s="17">
        <f>M5*$H$30/C35</f>
        <v>2.3928384412346682</v>
      </c>
      <c r="N6" s="27" t="s">
        <v>106</v>
      </c>
      <c r="O6" s="20"/>
      <c r="P6" s="7" t="s">
        <v>104</v>
      </c>
      <c r="Q6" s="27" t="s">
        <v>103</v>
      </c>
      <c r="R6" s="17">
        <f>R5*H54/C34</f>
        <v>4.3802651478084966</v>
      </c>
      <c r="S6" s="27" t="s">
        <v>106</v>
      </c>
      <c r="U6" s="83" t="s">
        <v>142</v>
      </c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83"/>
      <c r="AR6" s="50" t="s">
        <v>252</v>
      </c>
      <c r="AS6" s="51">
        <f>V490</f>
        <v>25.499649743955128</v>
      </c>
      <c r="AT6" s="50" t="s">
        <v>253</v>
      </c>
    </row>
    <row r="7" spans="1:46" ht="33.6" customHeight="1" x14ac:dyDescent="0.25">
      <c r="A7" s="79" t="s">
        <v>21</v>
      </c>
      <c r="B7" s="79"/>
      <c r="C7" s="79"/>
      <c r="D7" s="79"/>
      <c r="F7" s="76">
        <v>25</v>
      </c>
      <c r="G7" s="76"/>
      <c r="H7" s="76"/>
      <c r="I7" s="76"/>
      <c r="K7" s="6" t="s">
        <v>107</v>
      </c>
      <c r="L7" s="27"/>
      <c r="M7" s="16">
        <f>M6*C20*($H$8-$H$13)</f>
        <v>0.51685310330668799</v>
      </c>
      <c r="N7" s="27" t="s">
        <v>0</v>
      </c>
      <c r="P7" s="6" t="s">
        <v>107</v>
      </c>
      <c r="Q7" s="27"/>
      <c r="R7" s="16">
        <f>R6*C19*(H11-$H$13)</f>
        <v>3.1537909064221177</v>
      </c>
      <c r="S7" s="27" t="s">
        <v>0</v>
      </c>
      <c r="U7" s="28" t="s">
        <v>214</v>
      </c>
      <c r="V7" s="28" t="s">
        <v>221</v>
      </c>
      <c r="W7" s="27" t="s">
        <v>138</v>
      </c>
      <c r="X7" s="8" t="s">
        <v>16</v>
      </c>
      <c r="Y7" s="28" t="s">
        <v>96</v>
      </c>
      <c r="Z7" s="28" t="s">
        <v>113</v>
      </c>
      <c r="AA7" s="28" t="s">
        <v>136</v>
      </c>
      <c r="AB7" s="28" t="s">
        <v>3</v>
      </c>
      <c r="AC7" s="28" t="s">
        <v>63</v>
      </c>
      <c r="AD7" s="28" t="s">
        <v>215</v>
      </c>
      <c r="AE7" s="28" t="s">
        <v>60</v>
      </c>
      <c r="AF7" s="28" t="s">
        <v>105</v>
      </c>
      <c r="AG7" s="28" t="s">
        <v>66</v>
      </c>
      <c r="AH7" s="28" t="s">
        <v>104</v>
      </c>
      <c r="AI7" s="48" t="s">
        <v>107</v>
      </c>
      <c r="AJ7" s="48" t="s">
        <v>108</v>
      </c>
      <c r="AK7" s="28" t="s">
        <v>220</v>
      </c>
      <c r="AL7" s="28" t="s">
        <v>112</v>
      </c>
      <c r="AM7" s="28" t="s">
        <v>122</v>
      </c>
      <c r="AN7" s="41" t="s">
        <v>144</v>
      </c>
      <c r="AO7" s="41" t="s">
        <v>217</v>
      </c>
      <c r="AR7" s="50" t="s">
        <v>148</v>
      </c>
      <c r="AS7" s="51">
        <f>SUM(AN10:AN490)</f>
        <v>4.7402938852576106E-2</v>
      </c>
      <c r="AT7" s="50" t="s">
        <v>151</v>
      </c>
    </row>
    <row r="8" spans="1:46" ht="34.200000000000003" customHeight="1" x14ac:dyDescent="0.25">
      <c r="A8" s="3" t="s">
        <v>3</v>
      </c>
      <c r="B8" s="27" t="s">
        <v>22</v>
      </c>
      <c r="C8" s="27">
        <v>0.20899999999999999</v>
      </c>
      <c r="D8" s="27" t="s">
        <v>27</v>
      </c>
      <c r="F8" s="7" t="s">
        <v>127</v>
      </c>
      <c r="G8" s="27" t="s">
        <v>86</v>
      </c>
      <c r="H8" s="27">
        <v>20.399999999999999</v>
      </c>
      <c r="I8" s="27" t="s">
        <v>88</v>
      </c>
      <c r="K8" s="7" t="s">
        <v>111</v>
      </c>
      <c r="L8" s="27" t="s">
        <v>109</v>
      </c>
      <c r="M8" s="27">
        <f>5.67*10^-8</f>
        <v>5.6699999999999998E-8</v>
      </c>
      <c r="N8" s="27" t="s">
        <v>110</v>
      </c>
      <c r="P8" s="7" t="s">
        <v>111</v>
      </c>
      <c r="Q8" s="27" t="s">
        <v>109</v>
      </c>
      <c r="R8" s="27">
        <f>5.67*10^-8</f>
        <v>5.6699999999999998E-8</v>
      </c>
      <c r="S8" s="27" t="s">
        <v>110</v>
      </c>
      <c r="U8" s="27" t="s">
        <v>86</v>
      </c>
      <c r="V8" s="27" t="s">
        <v>213</v>
      </c>
      <c r="W8" s="27" t="s">
        <v>90</v>
      </c>
      <c r="X8" s="4" t="s">
        <v>95</v>
      </c>
      <c r="Y8" s="4" t="s">
        <v>97</v>
      </c>
      <c r="Z8" s="27" t="s">
        <v>101</v>
      </c>
      <c r="AA8" s="27" t="s">
        <v>92</v>
      </c>
      <c r="AB8" s="27" t="s">
        <v>94</v>
      </c>
      <c r="AC8" s="27" t="s">
        <v>64</v>
      </c>
      <c r="AD8" s="28" t="s">
        <v>99</v>
      </c>
      <c r="AE8" s="27" t="s">
        <v>62</v>
      </c>
      <c r="AF8" s="27" t="s">
        <v>61</v>
      </c>
      <c r="AG8" s="27" t="s">
        <v>67</v>
      </c>
      <c r="AH8" s="27" t="s">
        <v>103</v>
      </c>
      <c r="AI8" s="48"/>
      <c r="AJ8" s="48"/>
      <c r="AK8" s="48"/>
      <c r="AL8" s="48"/>
      <c r="AM8" s="48" t="s">
        <v>145</v>
      </c>
      <c r="AN8" s="2" t="s">
        <v>146</v>
      </c>
      <c r="AO8" s="2" t="s">
        <v>158</v>
      </c>
      <c r="AP8" s="32"/>
      <c r="AR8" s="50"/>
      <c r="AS8" s="54">
        <f>AS7*3600</f>
        <v>170.65057986927397</v>
      </c>
      <c r="AT8" s="50" t="s">
        <v>222</v>
      </c>
    </row>
    <row r="9" spans="1:46" ht="32.4" customHeight="1" x14ac:dyDescent="0.25">
      <c r="A9" s="3" t="s">
        <v>4</v>
      </c>
      <c r="B9" s="27" t="s">
        <v>23</v>
      </c>
      <c r="C9" s="27">
        <v>0.86</v>
      </c>
      <c r="D9" s="27" t="s">
        <v>5</v>
      </c>
      <c r="F9" s="7" t="s">
        <v>128</v>
      </c>
      <c r="G9" s="27" t="s">
        <v>86</v>
      </c>
      <c r="H9" s="27">
        <v>24.5</v>
      </c>
      <c r="I9" s="27" t="s">
        <v>88</v>
      </c>
      <c r="K9" s="6" t="s">
        <v>108</v>
      </c>
      <c r="L9" s="27"/>
      <c r="M9" s="16">
        <f>C9*C20*M8*(POWER($H$8+273.15,4)-POWER(($H$13+273.15),4))</f>
        <v>1.0527175524773673</v>
      </c>
      <c r="N9" s="27" t="s">
        <v>0</v>
      </c>
      <c r="P9" s="6" t="s">
        <v>108</v>
      </c>
      <c r="Q9" s="27"/>
      <c r="R9" s="16">
        <f>C3*C19*R8*(POWER(H11+273.15,4)-POWER(($H$13+273.15),4))</f>
        <v>3.5184336904930968</v>
      </c>
      <c r="S9" s="27" t="s">
        <v>0</v>
      </c>
      <c r="U9" s="27" t="s">
        <v>143</v>
      </c>
      <c r="V9" s="27" t="s">
        <v>88</v>
      </c>
      <c r="W9" s="27" t="s">
        <v>91</v>
      </c>
      <c r="X9" s="27" t="s">
        <v>18</v>
      </c>
      <c r="Y9" s="27" t="s">
        <v>98</v>
      </c>
      <c r="Z9" s="27" t="s">
        <v>102</v>
      </c>
      <c r="AA9" s="27" t="s">
        <v>93</v>
      </c>
      <c r="AB9" s="27" t="s">
        <v>10</v>
      </c>
      <c r="AC9" s="27" t="s">
        <v>5</v>
      </c>
      <c r="AD9" s="27" t="s">
        <v>100</v>
      </c>
      <c r="AE9" s="27" t="s">
        <v>5</v>
      </c>
      <c r="AF9" s="27" t="s">
        <v>5</v>
      </c>
      <c r="AG9" s="27" t="s">
        <v>5</v>
      </c>
      <c r="AH9" s="27" t="s">
        <v>106</v>
      </c>
      <c r="AI9" s="48" t="s">
        <v>0</v>
      </c>
      <c r="AJ9" s="48" t="s">
        <v>0</v>
      </c>
      <c r="AK9" s="48" t="s">
        <v>0</v>
      </c>
      <c r="AL9" s="48" t="s">
        <v>88</v>
      </c>
      <c r="AM9" s="48" t="s">
        <v>88</v>
      </c>
      <c r="AN9" s="42" t="s">
        <v>151</v>
      </c>
      <c r="AO9" s="2" t="s">
        <v>153</v>
      </c>
      <c r="AP9" s="32"/>
      <c r="AR9" s="50" t="s">
        <v>150</v>
      </c>
      <c r="AS9" s="51">
        <v>25</v>
      </c>
      <c r="AT9" s="50" t="s">
        <v>0</v>
      </c>
    </row>
    <row r="10" spans="1:46" ht="36.6" customHeight="1" x14ac:dyDescent="0.25">
      <c r="A10" s="3" t="s">
        <v>9</v>
      </c>
      <c r="B10" s="27" t="s">
        <v>24</v>
      </c>
      <c r="C10" s="27">
        <v>1460</v>
      </c>
      <c r="D10" s="27" t="s">
        <v>28</v>
      </c>
      <c r="F10" s="7" t="s">
        <v>129</v>
      </c>
      <c r="G10" s="27" t="s">
        <v>86</v>
      </c>
      <c r="H10" s="27">
        <v>25</v>
      </c>
      <c r="I10" s="27" t="s">
        <v>88</v>
      </c>
      <c r="K10" s="6" t="s">
        <v>120</v>
      </c>
      <c r="L10" s="27"/>
      <c r="M10" s="18">
        <f>M9+M7</f>
        <v>1.5695706557840552</v>
      </c>
      <c r="N10" s="27" t="s">
        <v>0</v>
      </c>
      <c r="P10" s="6" t="s">
        <v>120</v>
      </c>
      <c r="Q10" s="27"/>
      <c r="R10" s="18">
        <f>R9+R7</f>
        <v>6.6722245969152141</v>
      </c>
      <c r="S10" s="27" t="s">
        <v>0</v>
      </c>
      <c r="U10" s="27">
        <v>0</v>
      </c>
      <c r="V10" s="16">
        <v>18</v>
      </c>
      <c r="W10" s="27">
        <f>((V10+$W$4)/2)+273.15</f>
        <v>291.14999999999998</v>
      </c>
      <c r="X10" s="8">
        <f>(351.99/W10)+344.84/(W10^2)</f>
        <v>1.2130324803820438</v>
      </c>
      <c r="Y10" s="27">
        <f>((1.459*10^-6)*W10^1.5)/(W10+109.1)</f>
        <v>1.8109194905124869E-5</v>
      </c>
      <c r="Z10" s="27">
        <f>Y10/X10</f>
        <v>1.4928862333036119E-5</v>
      </c>
      <c r="AA10" s="10">
        <f>1030.5-0.19975*W10+(3.9734*10^-4)*W10^2</f>
        <v>1006.02463276215</v>
      </c>
      <c r="AB10" s="29">
        <f>((2.334*10^-3)*(W10^1.5))/(W10+164.54)</f>
        <v>2.5445239628926759E-2</v>
      </c>
      <c r="AC10" s="8">
        <f>AA10*Y10/AB10</f>
        <v>0.71598052994303296</v>
      </c>
      <c r="AD10" s="27">
        <f>1/W10</f>
        <v>3.4346556757685045E-3</v>
      </c>
      <c r="AE10" s="27">
        <f>$H$15*AD10*(V10-$W$4)*($C$34^3)/(Z10^2)</f>
        <v>0</v>
      </c>
      <c r="AF10" s="27">
        <f>AE10*AC10</f>
        <v>0</v>
      </c>
      <c r="AG10" s="9">
        <f>0.54*POWER(AF10,1/4)</f>
        <v>0</v>
      </c>
      <c r="AH10" s="10">
        <f>AG10*AB10/$C$34</f>
        <v>0</v>
      </c>
      <c r="AI10" s="10">
        <f>AH10*$C$19*(V10-$W$4)</f>
        <v>0</v>
      </c>
      <c r="AJ10" s="10">
        <f>$W$3*$C$19*$C$3*(POWER(V10+273.15,4)-POWER($W$4+273.15,4))</f>
        <v>0</v>
      </c>
      <c r="AK10" s="10">
        <f>AJ10+AI10</f>
        <v>0</v>
      </c>
      <c r="AL10" s="9">
        <f>AK10*$C$17/($C$2*$C$19)</f>
        <v>0</v>
      </c>
      <c r="AM10" s="49">
        <f t="shared" ref="AM10:AM11" si="0">V10+AL10</f>
        <v>18</v>
      </c>
      <c r="AN10" s="29">
        <v>0</v>
      </c>
      <c r="AO10" s="29">
        <f>U10/3600</f>
        <v>0</v>
      </c>
      <c r="AP10" s="32"/>
      <c r="AR10" s="50" t="s">
        <v>149</v>
      </c>
      <c r="AS10" s="51">
        <f>(AS9/1000)*(AS4/3600)</f>
        <v>0.2</v>
      </c>
      <c r="AT10" s="50" t="s">
        <v>151</v>
      </c>
    </row>
    <row r="11" spans="1:46" ht="31.8" customHeight="1" x14ac:dyDescent="0.25">
      <c r="A11" s="3" t="s">
        <v>16</v>
      </c>
      <c r="B11" s="4" t="s">
        <v>25</v>
      </c>
      <c r="C11" s="27">
        <v>1185</v>
      </c>
      <c r="D11" s="27" t="s">
        <v>18</v>
      </c>
      <c r="F11" s="7" t="s">
        <v>123</v>
      </c>
      <c r="G11" s="27" t="s">
        <v>86</v>
      </c>
      <c r="H11" s="27">
        <v>25.5</v>
      </c>
      <c r="I11" s="27" t="s">
        <v>88</v>
      </c>
      <c r="K11" s="6" t="s">
        <v>112</v>
      </c>
      <c r="L11" s="27"/>
      <c r="M11" s="16">
        <f>M10*C18/(C8*C20)</f>
        <v>0.50066049626285658</v>
      </c>
      <c r="N11" s="27" t="s">
        <v>88</v>
      </c>
      <c r="P11" s="6" t="s">
        <v>112</v>
      </c>
      <c r="Q11" s="27"/>
      <c r="R11" s="16">
        <f>R10*C17/(C2*C19)</f>
        <v>3.6141216566624075</v>
      </c>
      <c r="S11" s="27" t="s">
        <v>88</v>
      </c>
      <c r="U11" s="36">
        <f>U10+$W$2</f>
        <v>60</v>
      </c>
      <c r="V11" s="16">
        <f>V10+$W$2*($R$10-AH10*$C$19*(V10-$W$4)-$W$3*$C$3*$C$19*(POWER(V10+273.15,4)-POWER($W$4+273.15,4)))/($C$29*$C$4)</f>
        <v>18.13703277743511</v>
      </c>
      <c r="W11" s="27">
        <f t="shared" ref="W11:W74" si="1">((V11+$W$4)/2)+273.15</f>
        <v>291.21851638871755</v>
      </c>
      <c r="X11" s="8">
        <f t="shared" ref="X11:X74" si="2">(351.99/W11)+344.84/(W11^2)</f>
        <v>1.2127461274843276</v>
      </c>
      <c r="Y11" s="27">
        <f t="shared" ref="Y11:Y15" si="3">((1.459*10^-6)*W11^1.5)/(W11+109.1)</f>
        <v>1.8112487174300435E-5</v>
      </c>
      <c r="Z11" s="27">
        <f t="shared" ref="Z11:Z15" si="4">Y11/X11</f>
        <v>1.4935102049653425E-5</v>
      </c>
      <c r="AA11" s="10">
        <f t="shared" ref="AA11:AA15" si="5">1030.5-0.19975*W11+(3.9734*10^-4)*W11^2</f>
        <v>1006.0268011898067</v>
      </c>
      <c r="AB11" s="29">
        <f t="shared" ref="AB11:AB15" si="6">((2.334*10^-3)*(W11^1.5))/(W11+164.54)</f>
        <v>2.5450395550762332E-2</v>
      </c>
      <c r="AC11" s="8">
        <f t="shared" ref="AC11:AC15" si="7">AA11*Y11/AB11</f>
        <v>0.71596716432987084</v>
      </c>
      <c r="AD11" s="27">
        <f t="shared" ref="AD11:AD15" si="8">1/W11</f>
        <v>3.4338475877172701E-3</v>
      </c>
      <c r="AE11" s="47">
        <f t="shared" ref="AE11:AE74" si="9">$H$15*AD11*(V11-$W$4)*($C$34^3)/(Z11^2)</f>
        <v>9602.9957662875186</v>
      </c>
      <c r="AF11" s="27">
        <f t="shared" ref="AF11:AF13" si="10">AE11*AC11</f>
        <v>6875.4296478606302</v>
      </c>
      <c r="AG11" s="9">
        <f t="shared" ref="AG11:AG74" si="11">0.54*POWER(AF11,1/4)</f>
        <v>4.9172095957738344</v>
      </c>
      <c r="AH11" s="10">
        <f t="shared" ref="AH11:AH15" si="12">AG11*AB11/$C$34</f>
        <v>1.6164553357382898</v>
      </c>
      <c r="AI11" s="10">
        <f t="shared" ref="AI11" si="13">AH11*$C$19*(V11-$W$4)</f>
        <v>2.1264706968577969E-2</v>
      </c>
      <c r="AJ11" s="10">
        <f t="shared" ref="AJ11" si="14">$W$3*$C$19*$C$3*(POWER(V11+273.15,4)-POWER($W$4+273.15,4))</f>
        <v>6.1897770827860604E-2</v>
      </c>
      <c r="AK11" s="10">
        <f t="shared" ref="AK11" si="15">AJ11+AI11</f>
        <v>8.3162477796438566E-2</v>
      </c>
      <c r="AL11" s="9">
        <f t="shared" ref="AL11:AL74" si="16">AK11*$C$17/($C$2*$C$19)</f>
        <v>4.5046342139737551E-2</v>
      </c>
      <c r="AM11" s="49">
        <f t="shared" si="0"/>
        <v>18.182079119574848</v>
      </c>
      <c r="AN11" s="29">
        <f>AK11*$W$2/(3.6*10^6)</f>
        <v>1.3860412966073093E-6</v>
      </c>
      <c r="AO11" s="29">
        <f t="shared" ref="AO11" si="17">U11/3600</f>
        <v>1.6666666666666666E-2</v>
      </c>
      <c r="AP11" s="27"/>
      <c r="AR11" s="50"/>
      <c r="AS11" s="50">
        <f>AS10*3600</f>
        <v>720</v>
      </c>
      <c r="AT11" s="50" t="s">
        <v>222</v>
      </c>
    </row>
    <row r="12" spans="1:46" ht="27.6" customHeight="1" x14ac:dyDescent="0.25">
      <c r="A12" s="3" t="s">
        <v>11</v>
      </c>
      <c r="B12" s="27" t="s">
        <v>26</v>
      </c>
      <c r="C12" s="2">
        <f>C8/(C11*C10)</f>
        <v>1.2080226576498468E-7</v>
      </c>
      <c r="D12" s="27" t="s">
        <v>12</v>
      </c>
      <c r="F12" s="7" t="s">
        <v>124</v>
      </c>
      <c r="G12" s="27" t="s">
        <v>86</v>
      </c>
      <c r="H12" s="27">
        <v>19.5</v>
      </c>
      <c r="I12" s="27" t="s">
        <v>88</v>
      </c>
      <c r="K12" s="7" t="s">
        <v>122</v>
      </c>
      <c r="L12" s="27" t="s">
        <v>145</v>
      </c>
      <c r="M12" s="16">
        <f>H8+M11</f>
        <v>20.900660496262855</v>
      </c>
      <c r="N12" s="27" t="s">
        <v>88</v>
      </c>
      <c r="P12" s="7" t="s">
        <v>122</v>
      </c>
      <c r="Q12" s="27" t="s">
        <v>145</v>
      </c>
      <c r="R12" s="16">
        <f>H11+R11</f>
        <v>29.114121656662409</v>
      </c>
      <c r="S12" s="27" t="s">
        <v>88</v>
      </c>
      <c r="U12" s="36">
        <f>U11+$W$2</f>
        <v>120</v>
      </c>
      <c r="V12" s="16">
        <f t="shared" ref="V12:V75" si="18">V11+$W$2*($R$10-AH11*$C$19*(V11-$W$4)-$W$3*$C$3*$C$19*(POWER(V11+273.15,4)-POWER($W$4+273.15,4)))/($C$29*$C$4)</f>
        <v>18.272357580993546</v>
      </c>
      <c r="W12" s="27">
        <f t="shared" si="1"/>
        <v>291.28617879049676</v>
      </c>
      <c r="X12" s="8">
        <f t="shared" si="2"/>
        <v>1.2124634763290945</v>
      </c>
      <c r="Y12" s="27">
        <f t="shared" si="3"/>
        <v>1.8115738040719534E-5</v>
      </c>
      <c r="Z12" s="27">
        <f t="shared" si="4"/>
        <v>1.4941264948918302E-5</v>
      </c>
      <c r="AA12" s="10">
        <f t="shared" si="5"/>
        <v>1006.0289462513873</v>
      </c>
      <c r="AB12" s="29">
        <f t="shared" si="6"/>
        <v>2.5455486724912581E-2</v>
      </c>
      <c r="AC12" s="8">
        <f t="shared" si="7"/>
        <v>0.7159539728554859</v>
      </c>
      <c r="AD12" s="27">
        <f t="shared" si="8"/>
        <v>3.4330499447391737E-3</v>
      </c>
      <c r="AE12" s="47">
        <f t="shared" si="9"/>
        <v>19066.128111875765</v>
      </c>
      <c r="AF12" s="27">
        <f t="shared" si="10"/>
        <v>13650.470168669119</v>
      </c>
      <c r="AG12" s="9">
        <f t="shared" si="11"/>
        <v>5.8368786238080412</v>
      </c>
      <c r="AH12" s="10">
        <f t="shared" si="12"/>
        <v>1.9191659066755917</v>
      </c>
      <c r="AI12" s="10">
        <f t="shared" ref="AI12:AI75" si="19">AH12*$C$19*(V12-$W$4)</f>
        <v>5.0179140851275186E-2</v>
      </c>
      <c r="AJ12" s="10">
        <f t="shared" ref="AJ12:AJ75" si="20">$W$3*$C$19*$C$3*(POWER(V12+273.15,4)-POWER($W$4+273.15,4))</f>
        <v>0.1231098401593628</v>
      </c>
      <c r="AK12" s="10">
        <f t="shared" ref="AK12:AK75" si="21">AJ12+AI12</f>
        <v>0.173288981010638</v>
      </c>
      <c r="AL12" s="9">
        <f t="shared" si="16"/>
        <v>9.3864864714095567E-2</v>
      </c>
      <c r="AM12" s="49">
        <f t="shared" ref="AM12:AM75" si="22">V12+AL12</f>
        <v>18.366222445707642</v>
      </c>
      <c r="AN12" s="29">
        <f t="shared" ref="AN12:AN75" si="23">AK12*$W$2/(3.6*10^6)</f>
        <v>2.8881496835106332E-6</v>
      </c>
      <c r="AO12" s="29">
        <f t="shared" ref="AO12:AO75" si="24">U12/3600</f>
        <v>3.3333333333333333E-2</v>
      </c>
      <c r="AP12" s="32"/>
      <c r="AR12" s="53" t="s">
        <v>224</v>
      </c>
      <c r="AS12" s="51">
        <f>AS10-AS7</f>
        <v>0.15259706114742391</v>
      </c>
      <c r="AT12" s="50" t="s">
        <v>151</v>
      </c>
    </row>
    <row r="13" spans="1:46" ht="16.2" x14ac:dyDescent="0.25">
      <c r="A13" s="79" t="s">
        <v>20</v>
      </c>
      <c r="B13" s="79"/>
      <c r="C13" s="79"/>
      <c r="D13" s="79"/>
      <c r="F13" s="6" t="s">
        <v>87</v>
      </c>
      <c r="G13" s="27" t="s">
        <v>85</v>
      </c>
      <c r="H13" s="27">
        <v>18</v>
      </c>
      <c r="I13" s="27" t="s">
        <v>88</v>
      </c>
      <c r="K13" s="75" t="s">
        <v>118</v>
      </c>
      <c r="L13" s="75"/>
      <c r="M13" s="75"/>
      <c r="N13" s="75"/>
      <c r="P13" s="74" t="s">
        <v>117</v>
      </c>
      <c r="Q13" s="74"/>
      <c r="R13" s="74"/>
      <c r="S13" s="74"/>
      <c r="U13" s="36">
        <f>U12+$W$2</f>
        <v>180</v>
      </c>
      <c r="V13" s="16">
        <f t="shared" si="18"/>
        <v>18.405831384952588</v>
      </c>
      <c r="W13" s="27">
        <f t="shared" si="1"/>
        <v>291.35291569247624</v>
      </c>
      <c r="X13" s="8">
        <f t="shared" si="2"/>
        <v>1.2121848203639638</v>
      </c>
      <c r="Y13" s="27">
        <f t="shared" si="3"/>
        <v>1.8118944083037358E-5</v>
      </c>
      <c r="Z13" s="27">
        <f t="shared" si="4"/>
        <v>1.4947344479694991E-5</v>
      </c>
      <c r="AA13" s="10">
        <f t="shared" si="5"/>
        <v>1006.0310655362872</v>
      </c>
      <c r="AB13" s="29">
        <f t="shared" si="6"/>
        <v>2.5460507789554689E-2</v>
      </c>
      <c r="AC13" s="8">
        <f t="shared" si="7"/>
        <v>0.71594096916357286</v>
      </c>
      <c r="AD13" s="27">
        <f t="shared" si="8"/>
        <v>3.4322635749954276E-3</v>
      </c>
      <c r="AE13" s="47">
        <f t="shared" si="9"/>
        <v>28380.22443346717</v>
      </c>
      <c r="AF13" s="27">
        <f t="shared" si="10"/>
        <v>20318.565385976195</v>
      </c>
      <c r="AG13" s="9">
        <f t="shared" si="11"/>
        <v>6.4471387975177645</v>
      </c>
      <c r="AH13" s="10">
        <f t="shared" si="12"/>
        <v>2.1202376061711581</v>
      </c>
      <c r="AI13" s="10">
        <f t="shared" si="19"/>
        <v>8.2604060557536108E-2</v>
      </c>
      <c r="AJ13" s="10">
        <f t="shared" si="20"/>
        <v>0.18356822813471188</v>
      </c>
      <c r="AK13" s="10">
        <f t="shared" si="21"/>
        <v>0.26617228869224796</v>
      </c>
      <c r="AL13" s="9">
        <f t="shared" si="16"/>
        <v>0.14417665637496763</v>
      </c>
      <c r="AM13" s="49">
        <f t="shared" si="22"/>
        <v>18.550008041327555</v>
      </c>
      <c r="AN13" s="29">
        <f t="shared" si="23"/>
        <v>4.4362048115374659E-6</v>
      </c>
      <c r="AO13" s="29">
        <f t="shared" si="24"/>
        <v>0.05</v>
      </c>
      <c r="AP13" s="32"/>
    </row>
    <row r="14" spans="1:46" ht="16.2" x14ac:dyDescent="0.25">
      <c r="A14" s="3" t="s">
        <v>7</v>
      </c>
      <c r="B14" s="27" t="s">
        <v>32</v>
      </c>
      <c r="C14" s="27">
        <v>0.32</v>
      </c>
      <c r="D14" s="27" t="s">
        <v>1</v>
      </c>
      <c r="E14" s="15"/>
      <c r="F14" s="6" t="s">
        <v>84</v>
      </c>
      <c r="H14" s="10">
        <f>F7/6</f>
        <v>4.166666666666667</v>
      </c>
      <c r="I14" s="1" t="s">
        <v>0</v>
      </c>
      <c r="K14" s="6" t="s">
        <v>60</v>
      </c>
      <c r="L14" s="27" t="s">
        <v>62</v>
      </c>
      <c r="M14" s="27">
        <f>$H$15*H41*(H9-$H$13)*POWER(C36,3)/POWER(H42,2)</f>
        <v>25225633.385081697</v>
      </c>
      <c r="N14" s="27" t="s">
        <v>5</v>
      </c>
      <c r="P14" s="6" t="s">
        <v>60</v>
      </c>
      <c r="Q14" s="27" t="s">
        <v>62</v>
      </c>
      <c r="R14" s="27">
        <f>$H$15*H65*(H12-$H$13)*POWER($C$34,3)/POWER(H66,2)</f>
        <v>104004.81974807382</v>
      </c>
      <c r="S14" s="27" t="s">
        <v>5</v>
      </c>
      <c r="U14" s="36">
        <f>U13+$W$2</f>
        <v>240</v>
      </c>
      <c r="V14" s="16">
        <f t="shared" si="18"/>
        <v>18.537397570628688</v>
      </c>
      <c r="W14" s="27">
        <f t="shared" si="1"/>
        <v>291.41869878531429</v>
      </c>
      <c r="X14" s="8">
        <f t="shared" si="2"/>
        <v>1.2119102722944952</v>
      </c>
      <c r="Y14" s="27">
        <f t="shared" si="3"/>
        <v>1.8122103956386509E-5</v>
      </c>
      <c r="Z14" s="27">
        <f t="shared" si="4"/>
        <v>1.4953338024007458E-5</v>
      </c>
      <c r="AA14" s="10">
        <f t="shared" si="5"/>
        <v>1006.0331579960392</v>
      </c>
      <c r="AB14" s="29">
        <f t="shared" si="6"/>
        <v>2.5465456634648543E-2</v>
      </c>
      <c r="AC14" s="8">
        <f t="shared" si="7"/>
        <v>0.71592815845957258</v>
      </c>
      <c r="AD14" s="27">
        <f t="shared" si="8"/>
        <v>3.4314887965946604E-3</v>
      </c>
      <c r="AE14" s="47">
        <f t="shared" si="9"/>
        <v>37542.192619416877</v>
      </c>
      <c r="AF14" s="27">
        <f t="shared" ref="AF14:AF15" si="25">AE14*AC14</f>
        <v>26877.512826553684</v>
      </c>
      <c r="AG14" s="9">
        <f t="shared" si="11"/>
        <v>6.91418553603049</v>
      </c>
      <c r="AH14" s="10">
        <f t="shared" si="12"/>
        <v>2.274274854117774</v>
      </c>
      <c r="AI14" s="10">
        <f t="shared" si="19"/>
        <v>0.11733021902830128</v>
      </c>
      <c r="AJ14" s="10">
        <f t="shared" si="20"/>
        <v>0.24324385713434682</v>
      </c>
      <c r="AK14" s="10">
        <f t="shared" si="21"/>
        <v>0.36057407616264808</v>
      </c>
      <c r="AL14" s="9">
        <f t="shared" si="16"/>
        <v>0.19531095792143438</v>
      </c>
      <c r="AM14" s="49">
        <f t="shared" si="22"/>
        <v>18.732708528550123</v>
      </c>
      <c r="AN14" s="29">
        <f t="shared" si="23"/>
        <v>6.0095679360441344E-6</v>
      </c>
      <c r="AO14" s="29">
        <f t="shared" si="24"/>
        <v>6.6666666666666666E-2</v>
      </c>
      <c r="AP14" s="32"/>
    </row>
    <row r="15" spans="1:46" ht="31.2" customHeight="1" x14ac:dyDescent="0.25">
      <c r="A15" s="3" t="s">
        <v>6</v>
      </c>
      <c r="B15" s="27" t="s">
        <v>33</v>
      </c>
      <c r="C15" s="27">
        <v>0.3</v>
      </c>
      <c r="D15" s="27" t="s">
        <v>1</v>
      </c>
      <c r="F15" s="6" t="s">
        <v>83</v>
      </c>
      <c r="G15" s="27" t="s">
        <v>58</v>
      </c>
      <c r="H15" s="27">
        <v>9.81</v>
      </c>
      <c r="I15" s="27" t="s">
        <v>59</v>
      </c>
      <c r="K15" s="6" t="s">
        <v>105</v>
      </c>
      <c r="L15" s="27" t="s">
        <v>61</v>
      </c>
      <c r="M15" s="2">
        <f>M14*H40</f>
        <v>18045282.30181729</v>
      </c>
      <c r="N15" s="27" t="s">
        <v>5</v>
      </c>
      <c r="P15" s="6" t="s">
        <v>105</v>
      </c>
      <c r="Q15" s="27" t="s">
        <v>61</v>
      </c>
      <c r="R15" s="2">
        <f>R14*H64</f>
        <v>74450.253167676463</v>
      </c>
      <c r="S15" s="27" t="s">
        <v>5</v>
      </c>
      <c r="U15" s="36">
        <f>U14+$W$2</f>
        <v>300</v>
      </c>
      <c r="V15" s="16">
        <f t="shared" si="18"/>
        <v>18.667024951796034</v>
      </c>
      <c r="W15" s="27">
        <f t="shared" si="1"/>
        <v>291.48351247589801</v>
      </c>
      <c r="X15" s="8">
        <f t="shared" si="2"/>
        <v>1.2116398916606124</v>
      </c>
      <c r="Y15" s="27">
        <f t="shared" si="3"/>
        <v>1.8125216926993926E-5</v>
      </c>
      <c r="Z15" s="27">
        <f t="shared" si="4"/>
        <v>1.4959244121743482E-5</v>
      </c>
      <c r="AA15" s="10">
        <f t="shared" si="5"/>
        <v>1006.0352229838536</v>
      </c>
      <c r="AB15" s="29">
        <f t="shared" si="6"/>
        <v>2.5470332107155966E-2</v>
      </c>
      <c r="AC15" s="8">
        <f t="shared" si="7"/>
        <v>0.71591554346698083</v>
      </c>
      <c r="AD15" s="27">
        <f t="shared" si="8"/>
        <v>3.4307257776121638E-3</v>
      </c>
      <c r="AE15" s="47">
        <f t="shared" si="9"/>
        <v>46550.723770479053</v>
      </c>
      <c r="AF15" s="27">
        <f t="shared" si="25"/>
        <v>33326.386706923811</v>
      </c>
      <c r="AG15" s="9">
        <f t="shared" si="11"/>
        <v>7.2961006617977189</v>
      </c>
      <c r="AH15" s="10">
        <f t="shared" si="12"/>
        <v>2.4003572146833658</v>
      </c>
      <c r="AI15" s="10">
        <f t="shared" si="19"/>
        <v>0.15370542292007364</v>
      </c>
      <c r="AJ15" s="10">
        <f t="shared" si="20"/>
        <v>0.30211911292464105</v>
      </c>
      <c r="AK15" s="10">
        <f t="shared" si="21"/>
        <v>0.45582453584471472</v>
      </c>
      <c r="AL15" s="9">
        <f t="shared" si="16"/>
        <v>0.24690495691588712</v>
      </c>
      <c r="AM15" s="49">
        <f t="shared" si="22"/>
        <v>18.913929908711921</v>
      </c>
      <c r="AN15" s="29">
        <f t="shared" si="23"/>
        <v>7.5970755974119112E-6</v>
      </c>
      <c r="AO15" s="29">
        <f t="shared" si="24"/>
        <v>8.3333333333333329E-2</v>
      </c>
      <c r="AP15" s="32"/>
    </row>
    <row r="16" spans="1:46" ht="27.6" x14ac:dyDescent="0.25">
      <c r="A16" s="3" t="s">
        <v>31</v>
      </c>
      <c r="B16" s="27" t="s">
        <v>34</v>
      </c>
      <c r="C16" s="27">
        <v>0.3</v>
      </c>
      <c r="D16" s="27" t="s">
        <v>1</v>
      </c>
      <c r="F16" s="80" t="s">
        <v>89</v>
      </c>
      <c r="G16" s="80"/>
      <c r="H16" s="80"/>
      <c r="I16" s="80"/>
      <c r="K16" s="7" t="s">
        <v>65</v>
      </c>
      <c r="L16" s="27" t="s">
        <v>67</v>
      </c>
      <c r="M16" s="16">
        <f>POWER((0.825+(0.387*POWER(M15,1/6))/POWER((1+(POWER((0.492/H40),9/16))),8/27)),2)</f>
        <v>36.991831783312477</v>
      </c>
      <c r="N16" s="27" t="s">
        <v>5</v>
      </c>
      <c r="P16" s="7" t="s">
        <v>66</v>
      </c>
      <c r="Q16" s="27" t="s">
        <v>67</v>
      </c>
      <c r="R16" s="16">
        <f>0.54*R15^(1/4)</f>
        <v>8.919906551334881</v>
      </c>
      <c r="S16" s="27" t="s">
        <v>5</v>
      </c>
      <c r="U16" s="36">
        <f t="shared" ref="U16:U79" si="26">U15+$W$2</f>
        <v>360</v>
      </c>
      <c r="V16" s="16">
        <f t="shared" si="18"/>
        <v>18.794696098599172</v>
      </c>
      <c r="W16" s="27">
        <f t="shared" si="1"/>
        <v>291.54734804929956</v>
      </c>
      <c r="X16" s="8">
        <f t="shared" si="2"/>
        <v>1.2113737092992196</v>
      </c>
      <c r="Y16" s="27">
        <f t="shared" ref="Y16:Y79" si="27">((1.459*10^-6)*W16^1.5)/(W16+109.1)</f>
        <v>1.8128282591481801E-5</v>
      </c>
      <c r="Z16" s="27">
        <f t="shared" ref="Z16:Z79" si="28">Y16/X16</f>
        <v>1.4965061939448086E-5</v>
      </c>
      <c r="AA16" s="10">
        <f t="shared" ref="AA16:AA79" si="29">1030.5-0.19975*W16+(3.9734*10^-4)*W16^2</f>
        <v>1006.037260071613</v>
      </c>
      <c r="AB16" s="29">
        <f t="shared" ref="AB16:AB79" si="30">((2.334*10^-3)*(W16^1.5))/(W16+164.54)</f>
        <v>2.5475133571490446E-2</v>
      </c>
      <c r="AC16" s="8">
        <f t="shared" ref="AC16:AC79" si="31">AA16*Y16/AB16</f>
        <v>0.71590312556980473</v>
      </c>
      <c r="AD16" s="27">
        <f t="shared" ref="AD16:AD79" si="32">1/W16</f>
        <v>3.4299746051228144E-3</v>
      </c>
      <c r="AE16" s="47">
        <f t="shared" si="9"/>
        <v>55405.464369659341</v>
      </c>
      <c r="AF16" s="27">
        <f t="shared" ref="AF16:AF79" si="33">AE16*AC16</f>
        <v>39664.945115885574</v>
      </c>
      <c r="AG16" s="9">
        <f t="shared" si="11"/>
        <v>7.6207106849203186</v>
      </c>
      <c r="AH16" s="10">
        <f t="shared" ref="AH16:AH79" si="34">AG16*AB16/$C$34</f>
        <v>2.507623875353715</v>
      </c>
      <c r="AI16" s="10">
        <f t="shared" si="19"/>
        <v>0.19130869540778234</v>
      </c>
      <c r="AJ16" s="10">
        <f t="shared" si="20"/>
        <v>0.36018261190908929</v>
      </c>
      <c r="AK16" s="10">
        <f t="shared" si="21"/>
        <v>0.55149130731687168</v>
      </c>
      <c r="AL16" s="9">
        <f t="shared" si="16"/>
        <v>0.29872445812997211</v>
      </c>
      <c r="AM16" s="49">
        <f t="shared" si="22"/>
        <v>19.093420556729143</v>
      </c>
      <c r="AN16" s="29">
        <f t="shared" si="23"/>
        <v>9.191521788614529E-6</v>
      </c>
      <c r="AO16" s="29">
        <f t="shared" si="24"/>
        <v>0.1</v>
      </c>
      <c r="AP16" s="32"/>
    </row>
    <row r="17" spans="1:42" ht="27.6" x14ac:dyDescent="0.25">
      <c r="A17" s="3" t="s">
        <v>35</v>
      </c>
      <c r="B17" s="27" t="s">
        <v>56</v>
      </c>
      <c r="C17" s="27">
        <v>1.2999999999999999E-2</v>
      </c>
      <c r="D17" s="27" t="s">
        <v>1</v>
      </c>
      <c r="F17" s="7" t="s">
        <v>130</v>
      </c>
      <c r="G17" s="27" t="s">
        <v>90</v>
      </c>
      <c r="H17" s="27">
        <f>(H8+H13)/2</f>
        <v>19.2</v>
      </c>
      <c r="I17" s="27" t="s">
        <v>88</v>
      </c>
      <c r="K17" s="7" t="s">
        <v>104</v>
      </c>
      <c r="L17" s="27" t="s">
        <v>103</v>
      </c>
      <c r="M17" s="17">
        <f>M16*H38/C36</f>
        <v>3.1676430138726808</v>
      </c>
      <c r="N17" s="27" t="s">
        <v>106</v>
      </c>
      <c r="P17" s="7" t="s">
        <v>104</v>
      </c>
      <c r="Q17" s="27" t="s">
        <v>103</v>
      </c>
      <c r="R17" s="17">
        <f>R16*H62/$C$34</f>
        <v>2.9381844379007611</v>
      </c>
      <c r="S17" s="27" t="s">
        <v>106</v>
      </c>
      <c r="U17" s="36">
        <f t="shared" si="26"/>
        <v>420</v>
      </c>
      <c r="V17" s="16">
        <f t="shared" si="18"/>
        <v>18.920402460912122</v>
      </c>
      <c r="W17" s="27">
        <f t="shared" si="1"/>
        <v>291.61020123045603</v>
      </c>
      <c r="X17" s="8">
        <f t="shared" si="2"/>
        <v>1.2111117375711864</v>
      </c>
      <c r="Y17" s="27">
        <f t="shared" si="27"/>
        <v>1.8131300759602454E-5</v>
      </c>
      <c r="Z17" s="27">
        <f t="shared" si="28"/>
        <v>1.4970791048531752E-5</v>
      </c>
      <c r="AA17" s="10">
        <f t="shared" si="29"/>
        <v>1006.0392689737153</v>
      </c>
      <c r="AB17" s="29">
        <f t="shared" si="30"/>
        <v>2.5479860725897106E-2</v>
      </c>
      <c r="AC17" s="8">
        <f t="shared" si="31"/>
        <v>0.71589090529029142</v>
      </c>
      <c r="AD17" s="27">
        <f t="shared" si="32"/>
        <v>3.429235314061294E-3</v>
      </c>
      <c r="AE17" s="47">
        <f t="shared" si="9"/>
        <v>64106.669078687526</v>
      </c>
      <c r="AF17" s="27">
        <f t="shared" si="33"/>
        <v>45893.381361886743</v>
      </c>
      <c r="AG17" s="9">
        <f t="shared" si="11"/>
        <v>7.9037150447242599</v>
      </c>
      <c r="AH17" s="10">
        <f t="shared" si="34"/>
        <v>2.6012301313580433</v>
      </c>
      <c r="AI17" s="10">
        <f t="shared" si="19"/>
        <v>0.22984114697286773</v>
      </c>
      <c r="AJ17" s="10">
        <f t="shared" si="20"/>
        <v>0.41742702231569573</v>
      </c>
      <c r="AK17" s="10">
        <f t="shared" si="21"/>
        <v>0.64726816928856346</v>
      </c>
      <c r="AL17" s="9">
        <f t="shared" si="16"/>
        <v>0.35060359169797184</v>
      </c>
      <c r="AM17" s="49">
        <f t="shared" si="22"/>
        <v>19.271006052610094</v>
      </c>
      <c r="AN17" s="29">
        <f t="shared" si="23"/>
        <v>1.0787802821476056E-5</v>
      </c>
      <c r="AO17" s="29">
        <f t="shared" si="24"/>
        <v>0.11666666666666667</v>
      </c>
      <c r="AP17" s="32"/>
    </row>
    <row r="18" spans="1:42" ht="16.2" x14ac:dyDescent="0.25">
      <c r="A18" s="3" t="s">
        <v>36</v>
      </c>
      <c r="B18" s="27" t="s">
        <v>57</v>
      </c>
      <c r="C18" s="27">
        <v>6.0000000000000001E-3</v>
      </c>
      <c r="D18" s="27" t="s">
        <v>1</v>
      </c>
      <c r="F18" s="81"/>
      <c r="G18" s="81"/>
      <c r="H18" s="27">
        <f>H17+273.15</f>
        <v>292.34999999999997</v>
      </c>
      <c r="I18" s="27" t="s">
        <v>91</v>
      </c>
      <c r="K18" s="6" t="s">
        <v>107</v>
      </c>
      <c r="L18" s="27"/>
      <c r="M18" s="16">
        <f>M17*C20*(H9-$H$13)</f>
        <v>1.8530711631155181</v>
      </c>
      <c r="N18" s="27" t="s">
        <v>0</v>
      </c>
      <c r="P18" s="6" t="s">
        <v>107</v>
      </c>
      <c r="Q18" s="27"/>
      <c r="R18" s="16">
        <f>R17*C19*(H12-$H$13)</f>
        <v>0.42309855905770966</v>
      </c>
      <c r="S18" s="27" t="s">
        <v>0</v>
      </c>
      <c r="U18" s="36">
        <f t="shared" si="26"/>
        <v>480</v>
      </c>
      <c r="V18" s="16">
        <f t="shared" si="18"/>
        <v>19.044141777718828</v>
      </c>
      <c r="W18" s="27">
        <f t="shared" si="1"/>
        <v>291.67207088885937</v>
      </c>
      <c r="X18" s="8">
        <f t="shared" si="2"/>
        <v>1.2108539757983741</v>
      </c>
      <c r="Y18" s="27">
        <f t="shared" si="27"/>
        <v>1.813427139193211E-5</v>
      </c>
      <c r="Z18" s="27">
        <f t="shared" si="28"/>
        <v>1.4976431307478936E-5</v>
      </c>
      <c r="AA18" s="10">
        <f t="shared" si="29"/>
        <v>1006.0412495067374</v>
      </c>
      <c r="AB18" s="29">
        <f t="shared" si="30"/>
        <v>2.5484513504893086E-2</v>
      </c>
      <c r="AC18" s="8">
        <f t="shared" si="31"/>
        <v>0.71587888254295329</v>
      </c>
      <c r="AD18" s="27">
        <f t="shared" si="32"/>
        <v>3.4285079025651605E-3</v>
      </c>
      <c r="AE18" s="47">
        <f t="shared" si="9"/>
        <v>72655.015712793916</v>
      </c>
      <c r="AF18" s="27">
        <f t="shared" si="33"/>
        <v>52012.19145961562</v>
      </c>
      <c r="AG18" s="9">
        <f t="shared" si="11"/>
        <v>8.154926440689378</v>
      </c>
      <c r="AH18" s="10">
        <f t="shared" si="34"/>
        <v>2.6843976347016261</v>
      </c>
      <c r="AI18" s="10">
        <f t="shared" si="19"/>
        <v>0.26907760496655092</v>
      </c>
      <c r="AJ18" s="10">
        <f t="shared" si="20"/>
        <v>0.47384790967657264</v>
      </c>
      <c r="AK18" s="10">
        <f t="shared" si="21"/>
        <v>0.74292551464312351</v>
      </c>
      <c r="AL18" s="9">
        <f t="shared" si="16"/>
        <v>0.40241798709835852</v>
      </c>
      <c r="AM18" s="49">
        <f t="shared" si="22"/>
        <v>19.446559764817188</v>
      </c>
      <c r="AN18" s="29">
        <f t="shared" si="23"/>
        <v>1.2382091910718724E-5</v>
      </c>
      <c r="AO18" s="29">
        <f t="shared" si="24"/>
        <v>0.13333333333333333</v>
      </c>
      <c r="AP18" s="32"/>
    </row>
    <row r="19" spans="1:42" ht="27.6" x14ac:dyDescent="0.25">
      <c r="A19" s="3" t="s">
        <v>37</v>
      </c>
      <c r="B19" s="27" t="s">
        <v>40</v>
      </c>
      <c r="C19" s="27">
        <f>C14*C15</f>
        <v>9.6000000000000002E-2</v>
      </c>
      <c r="D19" s="27" t="s">
        <v>8</v>
      </c>
      <c r="F19" s="7" t="s">
        <v>131</v>
      </c>
      <c r="G19" s="27" t="s">
        <v>90</v>
      </c>
      <c r="H19" s="27">
        <f>(H9+H13)/2</f>
        <v>21.25</v>
      </c>
      <c r="I19" s="27" t="s">
        <v>88</v>
      </c>
      <c r="K19" s="7" t="s">
        <v>111</v>
      </c>
      <c r="L19" s="27" t="s">
        <v>109</v>
      </c>
      <c r="M19" s="27">
        <f>5.67*10^-8</f>
        <v>5.6699999999999998E-8</v>
      </c>
      <c r="N19" s="27" t="s">
        <v>110</v>
      </c>
      <c r="P19" s="7" t="s">
        <v>111</v>
      </c>
      <c r="Q19" s="27" t="s">
        <v>109</v>
      </c>
      <c r="R19" s="27">
        <f>5.67*10^-8</f>
        <v>5.6699999999999998E-8</v>
      </c>
      <c r="S19" s="27" t="s">
        <v>110</v>
      </c>
      <c r="U19" s="36">
        <f t="shared" si="26"/>
        <v>540</v>
      </c>
      <c r="V19" s="16">
        <f t="shared" si="18"/>
        <v>19.16591650362701</v>
      </c>
      <c r="W19" s="27">
        <f t="shared" si="1"/>
        <v>291.7329582518135</v>
      </c>
      <c r="X19" s="8">
        <f t="shared" si="2"/>
        <v>1.2106004135676982</v>
      </c>
      <c r="Y19" s="27">
        <f t="shared" si="27"/>
        <v>1.8137194562022264E-5</v>
      </c>
      <c r="Z19" s="27">
        <f t="shared" si="28"/>
        <v>1.4981982790317304E-5</v>
      </c>
      <c r="AA19" s="10">
        <f t="shared" si="29"/>
        <v>1006.0432015649873</v>
      </c>
      <c r="AB19" s="29">
        <f t="shared" si="30"/>
        <v>2.5489092020005055E-2</v>
      </c>
      <c r="AC19" s="8">
        <f t="shared" si="31"/>
        <v>0.7158670567889589</v>
      </c>
      <c r="AD19" s="27">
        <f t="shared" si="32"/>
        <v>3.4277923412987694E-3</v>
      </c>
      <c r="AE19" s="47">
        <f t="shared" si="9"/>
        <v>81051.492639095508</v>
      </c>
      <c r="AF19" s="27">
        <f t="shared" si="33"/>
        <v>58022.09348390127</v>
      </c>
      <c r="AG19" s="9">
        <f t="shared" si="11"/>
        <v>8.3809279760279214</v>
      </c>
      <c r="AH19" s="10">
        <f t="shared" si="34"/>
        <v>2.7592873234226341</v>
      </c>
      <c r="AI19" s="10">
        <f t="shared" si="19"/>
        <v>0.30884146834821569</v>
      </c>
      <c r="AJ19" s="10">
        <f t="shared" si="20"/>
        <v>0.52944303693631878</v>
      </c>
      <c r="AK19" s="10">
        <f t="shared" si="21"/>
        <v>0.83828450528453446</v>
      </c>
      <c r="AL19" s="9">
        <f t="shared" si="16"/>
        <v>0.45407077369578952</v>
      </c>
      <c r="AM19" s="49">
        <f t="shared" si="22"/>
        <v>19.619987277322799</v>
      </c>
      <c r="AN19" s="29">
        <f t="shared" si="23"/>
        <v>1.3971408421408908E-5</v>
      </c>
      <c r="AO19" s="29">
        <f t="shared" si="24"/>
        <v>0.15</v>
      </c>
      <c r="AP19" s="32"/>
    </row>
    <row r="20" spans="1:42" ht="16.2" x14ac:dyDescent="0.25">
      <c r="A20" s="3" t="s">
        <v>38</v>
      </c>
      <c r="B20" s="27" t="s">
        <v>41</v>
      </c>
      <c r="C20" s="27">
        <f>C15*C16</f>
        <v>0.09</v>
      </c>
      <c r="D20" s="27" t="s">
        <v>8</v>
      </c>
      <c r="H20" s="27">
        <f>H19+273.15</f>
        <v>294.39999999999998</v>
      </c>
      <c r="I20" s="27" t="s">
        <v>91</v>
      </c>
      <c r="K20" s="6" t="s">
        <v>108</v>
      </c>
      <c r="L20" s="27"/>
      <c r="M20" s="16">
        <f>$C$3*C20*M19*(POWER(H9+273.15,4)-POWER(($H$13+273.15),4))</f>
        <v>2.8440979081209781</v>
      </c>
      <c r="N20" s="27" t="s">
        <v>0</v>
      </c>
      <c r="P20" s="6" t="s">
        <v>108</v>
      </c>
      <c r="Q20" s="27"/>
      <c r="R20" s="16">
        <f>C3*C19*R19*(POWER(H12+273.15,4)-POWER(($H$13+273.15),4))</f>
        <v>0.6823229521075177</v>
      </c>
      <c r="S20" s="27" t="s">
        <v>0</v>
      </c>
      <c r="U20" s="36">
        <f t="shared" si="26"/>
        <v>600</v>
      </c>
      <c r="V20" s="16">
        <f t="shared" si="18"/>
        <v>19.285732766184449</v>
      </c>
      <c r="W20" s="27">
        <f t="shared" si="1"/>
        <v>291.79286638309219</v>
      </c>
      <c r="X20" s="8">
        <f t="shared" si="2"/>
        <v>1.2103510329211571</v>
      </c>
      <c r="Y20" s="27">
        <f t="shared" si="27"/>
        <v>1.8140070431316967E-5</v>
      </c>
      <c r="Z20" s="27">
        <f t="shared" si="28"/>
        <v>1.4987445739221855E-5</v>
      </c>
      <c r="AA20" s="10">
        <f t="shared" si="29"/>
        <v>1006.0451251043221</v>
      </c>
      <c r="AB20" s="29">
        <f t="shared" si="30"/>
        <v>2.5493596520495734E-2</v>
      </c>
      <c r="AC20" s="8">
        <f t="shared" si="31"/>
        <v>0.71585542713847816</v>
      </c>
      <c r="AD20" s="27">
        <f t="shared" si="32"/>
        <v>3.4270885796334346E-3</v>
      </c>
      <c r="AE20" s="47">
        <f t="shared" si="9"/>
        <v>89297.32411057406</v>
      </c>
      <c r="AF20" s="27">
        <f t="shared" si="33"/>
        <v>63923.974093498116</v>
      </c>
      <c r="AG20" s="9">
        <f t="shared" si="11"/>
        <v>8.5863720276979336</v>
      </c>
      <c r="AH20" s="10">
        <f t="shared" si="34"/>
        <v>2.8274260939662748</v>
      </c>
      <c r="AI20" s="10">
        <f t="shared" si="19"/>
        <v>0.34899017980582553</v>
      </c>
      <c r="AJ20" s="10">
        <f t="shared" si="20"/>
        <v>0.58421190121406386</v>
      </c>
      <c r="AK20" s="10">
        <f t="shared" si="21"/>
        <v>0.93320208101988933</v>
      </c>
      <c r="AL20" s="9">
        <f t="shared" si="16"/>
        <v>0.50548446055244001</v>
      </c>
      <c r="AM20" s="49">
        <f t="shared" si="22"/>
        <v>19.79121722673689</v>
      </c>
      <c r="AN20" s="29">
        <f t="shared" si="23"/>
        <v>1.5553368016998157E-5</v>
      </c>
      <c r="AO20" s="29">
        <f t="shared" si="24"/>
        <v>0.16666666666666666</v>
      </c>
      <c r="AP20" s="32"/>
    </row>
    <row r="21" spans="1:42" ht="28.8" customHeight="1" x14ac:dyDescent="0.25">
      <c r="A21" s="3" t="s">
        <v>39</v>
      </c>
      <c r="B21" s="27" t="s">
        <v>42</v>
      </c>
      <c r="C21" s="27">
        <f>C14*C16</f>
        <v>9.6000000000000002E-2</v>
      </c>
      <c r="D21" s="27" t="s">
        <v>8</v>
      </c>
      <c r="F21" s="7" t="s">
        <v>132</v>
      </c>
      <c r="G21" s="27" t="s">
        <v>90</v>
      </c>
      <c r="H21" s="27">
        <f>(H10+H13)/2</f>
        <v>21.5</v>
      </c>
      <c r="I21" s="27" t="s">
        <v>88</v>
      </c>
      <c r="K21" s="6" t="s">
        <v>120</v>
      </c>
      <c r="L21" s="27"/>
      <c r="M21" s="18">
        <f>M20+M18</f>
        <v>4.6971690712364964</v>
      </c>
      <c r="N21" s="27" t="s">
        <v>0</v>
      </c>
      <c r="P21" s="6" t="s">
        <v>120</v>
      </c>
      <c r="Q21" s="27"/>
      <c r="R21" s="18">
        <f>R20+R18</f>
        <v>1.1054215111652272</v>
      </c>
      <c r="S21" s="27" t="s">
        <v>0</v>
      </c>
      <c r="U21" s="36">
        <f t="shared" si="26"/>
        <v>660</v>
      </c>
      <c r="V21" s="16">
        <f t="shared" si="18"/>
        <v>19.403599631079757</v>
      </c>
      <c r="W21" s="27">
        <f t="shared" si="1"/>
        <v>291.85179981553983</v>
      </c>
      <c r="X21" s="8">
        <f t="shared" si="2"/>
        <v>1.2101058098991311</v>
      </c>
      <c r="Y21" s="27">
        <f t="shared" si="27"/>
        <v>1.8142899231477051E-5</v>
      </c>
      <c r="Z21" s="27">
        <f t="shared" si="28"/>
        <v>1.4992820531114847E-5</v>
      </c>
      <c r="AA21" s="10">
        <f t="shared" si="29"/>
        <v>1006.0470201307461</v>
      </c>
      <c r="AB21" s="29">
        <f t="shared" si="30"/>
        <v>2.549802736568775E-2</v>
      </c>
      <c r="AC21" s="8">
        <f t="shared" si="31"/>
        <v>0.71584399242280639</v>
      </c>
      <c r="AD21" s="27">
        <f t="shared" si="32"/>
        <v>3.4263965500025482E-3</v>
      </c>
      <c r="AE21" s="47">
        <f t="shared" si="9"/>
        <v>97393.917685933513</v>
      </c>
      <c r="AF21" s="27">
        <f t="shared" si="33"/>
        <v>69718.850873996824</v>
      </c>
      <c r="AG21" s="9">
        <f t="shared" si="11"/>
        <v>8.7746805571636362</v>
      </c>
      <c r="AH21" s="10">
        <f t="shared" si="34"/>
        <v>2.8899368308848024</v>
      </c>
      <c r="AI21" s="10">
        <f t="shared" si="19"/>
        <v>0.38940616988867627</v>
      </c>
      <c r="AJ21" s="10">
        <f t="shared" si="20"/>
        <v>0.63815540747619171</v>
      </c>
      <c r="AK21" s="10">
        <f t="shared" si="21"/>
        <v>1.0275615773648679</v>
      </c>
      <c r="AL21" s="9">
        <f t="shared" si="16"/>
        <v>0.55659585440597004</v>
      </c>
      <c r="AM21" s="49">
        <f t="shared" si="22"/>
        <v>19.960195485485727</v>
      </c>
      <c r="AN21" s="29">
        <f t="shared" si="23"/>
        <v>1.7126026289414464E-5</v>
      </c>
      <c r="AO21" s="29">
        <f t="shared" si="24"/>
        <v>0.18333333333333332</v>
      </c>
      <c r="AP21" s="32"/>
    </row>
    <row r="22" spans="1:42" x14ac:dyDescent="0.25">
      <c r="A22" s="70" t="s">
        <v>46</v>
      </c>
      <c r="B22" s="70"/>
      <c r="C22" s="70"/>
      <c r="D22" s="70"/>
      <c r="H22" s="27">
        <f>H21+273.15</f>
        <v>294.64999999999998</v>
      </c>
      <c r="I22" s="27" t="s">
        <v>91</v>
      </c>
      <c r="K22" s="6" t="s">
        <v>112</v>
      </c>
      <c r="L22" s="27"/>
      <c r="M22" s="16">
        <f>M21*$C$17/($C$2*C20)</f>
        <v>2.7139199078255314</v>
      </c>
      <c r="N22" s="27" t="s">
        <v>88</v>
      </c>
      <c r="P22" s="6" t="s">
        <v>112</v>
      </c>
      <c r="Q22" s="27"/>
      <c r="R22" s="16">
        <f>R21*$C$17/(C2*C19)</f>
        <v>0.59876998521449798</v>
      </c>
      <c r="S22" s="27" t="s">
        <v>88</v>
      </c>
      <c r="U22" s="36">
        <f t="shared" si="26"/>
        <v>720</v>
      </c>
      <c r="V22" s="16">
        <f t="shared" si="18"/>
        <v>19.519528560032757</v>
      </c>
      <c r="W22" s="27">
        <f t="shared" si="1"/>
        <v>291.90976428001636</v>
      </c>
      <c r="X22" s="8">
        <f t="shared" si="2"/>
        <v>1.209864715678592</v>
      </c>
      <c r="Y22" s="27">
        <f t="shared" si="27"/>
        <v>1.8145681251339889E-5</v>
      </c>
      <c r="Z22" s="27">
        <f t="shared" si="28"/>
        <v>1.4998107653021598E-5</v>
      </c>
      <c r="AA22" s="10">
        <f t="shared" si="29"/>
        <v>1006.0488866919904</v>
      </c>
      <c r="AB22" s="29">
        <f t="shared" si="30"/>
        <v>2.5502385004545474E-2</v>
      </c>
      <c r="AC22" s="8">
        <f t="shared" si="31"/>
        <v>0.71583275124755674</v>
      </c>
      <c r="AD22" s="27">
        <f t="shared" si="32"/>
        <v>3.4257161711135618E-3</v>
      </c>
      <c r="AE22" s="47">
        <f t="shared" si="9"/>
        <v>105342.82552237717</v>
      </c>
      <c r="AF22" s="27">
        <f t="shared" si="33"/>
        <v>75407.844617874594</v>
      </c>
      <c r="AG22" s="9">
        <f t="shared" si="11"/>
        <v>8.9484515641657865</v>
      </c>
      <c r="AH22" s="10">
        <f t="shared" si="34"/>
        <v>2.947671902708489</v>
      </c>
      <c r="AI22" s="10">
        <f t="shared" si="19"/>
        <v>0.4299908776100782</v>
      </c>
      <c r="AJ22" s="10">
        <f t="shared" si="20"/>
        <v>0.69127562767019968</v>
      </c>
      <c r="AK22" s="10">
        <f t="shared" si="21"/>
        <v>1.1212665052802779</v>
      </c>
      <c r="AL22" s="9">
        <f t="shared" si="16"/>
        <v>0.60735269036015049</v>
      </c>
      <c r="AM22" s="49">
        <f t="shared" si="22"/>
        <v>20.126881250392909</v>
      </c>
      <c r="AN22" s="29">
        <f t="shared" si="23"/>
        <v>1.8687775088004632E-5</v>
      </c>
      <c r="AO22" s="29">
        <f t="shared" si="24"/>
        <v>0.2</v>
      </c>
      <c r="AP22" s="32"/>
    </row>
    <row r="23" spans="1:42" ht="16.2" x14ac:dyDescent="0.25">
      <c r="A23" s="3" t="s">
        <v>44</v>
      </c>
      <c r="B23" s="27" t="s">
        <v>43</v>
      </c>
      <c r="C23" s="27">
        <f>C14*C15*C16</f>
        <v>2.8799999999999999E-2</v>
      </c>
      <c r="D23" s="27" t="s">
        <v>45</v>
      </c>
      <c r="F23" s="7" t="s">
        <v>125</v>
      </c>
      <c r="G23" s="27" t="s">
        <v>90</v>
      </c>
      <c r="H23" s="27">
        <f>(H11+H13)/2</f>
        <v>21.75</v>
      </c>
      <c r="I23" s="27" t="s">
        <v>88</v>
      </c>
      <c r="K23" s="7" t="s">
        <v>122</v>
      </c>
      <c r="L23" s="27" t="s">
        <v>145</v>
      </c>
      <c r="M23" s="16">
        <f>H9+M22</f>
        <v>27.213919907825531</v>
      </c>
      <c r="N23" s="27" t="s">
        <v>88</v>
      </c>
      <c r="P23" s="7" t="s">
        <v>122</v>
      </c>
      <c r="Q23" s="27" t="s">
        <v>145</v>
      </c>
      <c r="R23" s="16">
        <f>H12+R22</f>
        <v>20.098769985214499</v>
      </c>
      <c r="S23" s="27" t="s">
        <v>88</v>
      </c>
      <c r="U23" s="36">
        <f t="shared" si="26"/>
        <v>780</v>
      </c>
      <c r="V23" s="16">
        <f t="shared" si="18"/>
        <v>19.633532996435321</v>
      </c>
      <c r="W23" s="27">
        <f t="shared" si="1"/>
        <v>291.96676649821762</v>
      </c>
      <c r="X23" s="8">
        <f t="shared" si="2"/>
        <v>1.209627717442521</v>
      </c>
      <c r="Y23" s="27">
        <f t="shared" si="27"/>
        <v>1.8148416826954005E-5</v>
      </c>
      <c r="Z23" s="27">
        <f t="shared" si="28"/>
        <v>1.5003307683230548E-5</v>
      </c>
      <c r="AA23" s="10">
        <f t="shared" si="29"/>
        <v>1006.0507248710641</v>
      </c>
      <c r="AB23" s="29">
        <f t="shared" si="30"/>
        <v>2.5506669960071039E-2</v>
      </c>
      <c r="AC23" s="8">
        <f t="shared" si="31"/>
        <v>0.71582170203328421</v>
      </c>
      <c r="AD23" s="27">
        <f t="shared" si="32"/>
        <v>3.4250473504014532E-3</v>
      </c>
      <c r="AE23" s="47">
        <f t="shared" si="9"/>
        <v>113145.71489804862</v>
      </c>
      <c r="AF23" s="27">
        <f t="shared" si="33"/>
        <v>80992.158216093885</v>
      </c>
      <c r="AG23" s="9">
        <f t="shared" si="11"/>
        <v>9.1097089721208047</v>
      </c>
      <c r="AH23" s="10">
        <f t="shared" si="34"/>
        <v>3.001295227379035</v>
      </c>
      <c r="AI23" s="10">
        <f t="shared" si="19"/>
        <v>0.47066061945288024</v>
      </c>
      <c r="AJ23" s="10">
        <f t="shared" si="20"/>
        <v>0.74357561636976444</v>
      </c>
      <c r="AK23" s="10">
        <f t="shared" si="21"/>
        <v>1.2142362358226446</v>
      </c>
      <c r="AL23" s="9">
        <f t="shared" si="16"/>
        <v>0.65771129440393239</v>
      </c>
      <c r="AM23" s="49">
        <f t="shared" si="22"/>
        <v>20.291244290839252</v>
      </c>
      <c r="AN23" s="29">
        <f t="shared" si="23"/>
        <v>2.0237270597044076E-5</v>
      </c>
      <c r="AO23" s="29">
        <f t="shared" si="24"/>
        <v>0.21666666666666667</v>
      </c>
      <c r="AP23" s="32"/>
    </row>
    <row r="24" spans="1:42" ht="27.6" x14ac:dyDescent="0.25">
      <c r="A24" s="13" t="s">
        <v>76</v>
      </c>
      <c r="B24" s="27" t="s">
        <v>47</v>
      </c>
      <c r="C24" s="27">
        <f>C17*C19</f>
        <v>1.248E-3</v>
      </c>
      <c r="D24" s="27" t="s">
        <v>45</v>
      </c>
      <c r="F24" s="27"/>
      <c r="H24" s="27">
        <f>H23+273.15</f>
        <v>294.89999999999998</v>
      </c>
      <c r="I24" s="27" t="s">
        <v>91</v>
      </c>
      <c r="K24" s="75" t="s">
        <v>121</v>
      </c>
      <c r="L24" s="75"/>
      <c r="M24" s="75"/>
      <c r="N24" s="75"/>
      <c r="P24" s="21"/>
      <c r="Q24" s="21"/>
      <c r="R24" s="21"/>
      <c r="S24" s="21"/>
      <c r="U24" s="36">
        <f t="shared" si="26"/>
        <v>840</v>
      </c>
      <c r="V24" s="16">
        <f t="shared" si="18"/>
        <v>19.745628039619987</v>
      </c>
      <c r="W24" s="27">
        <f t="shared" si="1"/>
        <v>292.02281401980997</v>
      </c>
      <c r="X24" s="8">
        <f t="shared" si="2"/>
        <v>1.2093947790627031</v>
      </c>
      <c r="Y24" s="27">
        <f t="shared" si="27"/>
        <v>1.8151106333746702E-5</v>
      </c>
      <c r="Z24" s="27">
        <f t="shared" si="28"/>
        <v>1.5008421276478511E-5</v>
      </c>
      <c r="AA24" s="10">
        <f t="shared" si="29"/>
        <v>1006.052534781167</v>
      </c>
      <c r="AB24" s="29">
        <f t="shared" si="30"/>
        <v>2.5510882817039737E-2</v>
      </c>
      <c r="AC24" s="8">
        <f t="shared" si="31"/>
        <v>0.71581084304738907</v>
      </c>
      <c r="AD24" s="27">
        <f t="shared" si="32"/>
        <v>3.4243899859555593E-3</v>
      </c>
      <c r="AE24" s="47">
        <f t="shared" si="9"/>
        <v>120804.34515839112</v>
      </c>
      <c r="AF24" s="27">
        <f t="shared" si="33"/>
        <v>86473.060151615718</v>
      </c>
      <c r="AG24" s="9">
        <f t="shared" si="11"/>
        <v>9.2600635440740007</v>
      </c>
      <c r="AH24" s="10">
        <f t="shared" si="34"/>
        <v>3.0513351143698411</v>
      </c>
      <c r="AI24" s="10">
        <f t="shared" si="19"/>
        <v>0.51134362885642126</v>
      </c>
      <c r="AJ24" s="10">
        <f t="shared" si="20"/>
        <v>0.79505926552509354</v>
      </c>
      <c r="AK24" s="10">
        <f t="shared" si="21"/>
        <v>1.3064028943815149</v>
      </c>
      <c r="AL24" s="9">
        <f t="shared" si="16"/>
        <v>0.70763490112332061</v>
      </c>
      <c r="AM24" s="49">
        <f t="shared" si="22"/>
        <v>20.453262940743308</v>
      </c>
      <c r="AN24" s="29">
        <f t="shared" si="23"/>
        <v>2.1773381573025251E-5</v>
      </c>
      <c r="AO24" s="29">
        <f t="shared" si="24"/>
        <v>0.23333333333333334</v>
      </c>
      <c r="AP24" s="32"/>
    </row>
    <row r="25" spans="1:42" ht="27.6" x14ac:dyDescent="0.25">
      <c r="A25" s="13" t="s">
        <v>75</v>
      </c>
      <c r="B25" s="27" t="s">
        <v>48</v>
      </c>
      <c r="C25" s="27">
        <f>C20*C18</f>
        <v>5.4000000000000001E-4</v>
      </c>
      <c r="D25" s="27" t="s">
        <v>45</v>
      </c>
      <c r="F25" s="7" t="s">
        <v>126</v>
      </c>
      <c r="G25" s="27" t="s">
        <v>90</v>
      </c>
      <c r="H25" s="27">
        <f>(H12+H13)/2</f>
        <v>18.75</v>
      </c>
      <c r="I25" s="27" t="s">
        <v>88</v>
      </c>
      <c r="K25" s="6" t="s">
        <v>60</v>
      </c>
      <c r="L25" s="27" t="s">
        <v>62</v>
      </c>
      <c r="M25" s="27">
        <f>$H$15*H49*(H10-$H$13)*POWER(C36,3)/POWER(H50,2)</f>
        <v>27061413.207929809</v>
      </c>
      <c r="N25" s="27" t="s">
        <v>5</v>
      </c>
      <c r="P25" s="82" t="s">
        <v>208</v>
      </c>
      <c r="Q25" s="82"/>
      <c r="R25" s="82"/>
      <c r="S25" s="82"/>
      <c r="U25" s="36">
        <f t="shared" si="26"/>
        <v>900</v>
      </c>
      <c r="V25" s="16">
        <f t="shared" si="18"/>
        <v>19.855830182914104</v>
      </c>
      <c r="W25" s="27">
        <f t="shared" si="1"/>
        <v>292.07791509145704</v>
      </c>
      <c r="X25" s="8">
        <f t="shared" si="2"/>
        <v>1.2091658616481207</v>
      </c>
      <c r="Y25" s="27">
        <f t="shared" si="27"/>
        <v>1.8153750180227207E-5</v>
      </c>
      <c r="Z25" s="27">
        <f t="shared" si="28"/>
        <v>1.5013449152032155E-5</v>
      </c>
      <c r="AA25" s="10">
        <f t="shared" si="29"/>
        <v>1006.0543165615825</v>
      </c>
      <c r="AB25" s="29">
        <f t="shared" si="30"/>
        <v>2.5515024212139425E-2</v>
      </c>
      <c r="AC25" s="8">
        <f t="shared" si="31"/>
        <v>0.71580017242973204</v>
      </c>
      <c r="AD25" s="27">
        <f t="shared" si="32"/>
        <v>3.423743968067132E-3</v>
      </c>
      <c r="AE25" s="47">
        <f t="shared" si="9"/>
        <v>128320.54929922993</v>
      </c>
      <c r="AF25" s="27">
        <f t="shared" si="33"/>
        <v>91851.871314666714</v>
      </c>
      <c r="AG25" s="9">
        <f t="shared" si="11"/>
        <v>9.4008205365041579</v>
      </c>
      <c r="AH25" s="10">
        <f t="shared" si="34"/>
        <v>3.0982196132038808</v>
      </c>
      <c r="AI25" s="10">
        <f t="shared" si="19"/>
        <v>0.55197786926210157</v>
      </c>
      <c r="AJ25" s="10">
        <f t="shared" si="20"/>
        <v>0.84573118728910213</v>
      </c>
      <c r="AK25" s="10">
        <f t="shared" si="21"/>
        <v>1.3977090565512036</v>
      </c>
      <c r="AL25" s="9">
        <f t="shared" si="16"/>
        <v>0.75709240563190194</v>
      </c>
      <c r="AM25" s="49">
        <f t="shared" si="22"/>
        <v>20.612922588546006</v>
      </c>
      <c r="AN25" s="29">
        <f t="shared" si="23"/>
        <v>2.3295150942520059E-5</v>
      </c>
      <c r="AO25" s="29">
        <f t="shared" si="24"/>
        <v>0.25</v>
      </c>
      <c r="AP25" s="32"/>
    </row>
    <row r="26" spans="1:42" ht="27.6" x14ac:dyDescent="0.25">
      <c r="A26" s="13" t="s">
        <v>74</v>
      </c>
      <c r="B26" s="27" t="s">
        <v>49</v>
      </c>
      <c r="C26" s="27">
        <f>C20*C17</f>
        <v>1.1699999999999998E-3</v>
      </c>
      <c r="D26" s="27" t="s">
        <v>45</v>
      </c>
      <c r="F26" s="27"/>
      <c r="H26" s="27">
        <f>H25+273.15</f>
        <v>291.89999999999998</v>
      </c>
      <c r="I26" s="27" t="s">
        <v>91</v>
      </c>
      <c r="K26" s="6" t="s">
        <v>105</v>
      </c>
      <c r="L26" s="27" t="s">
        <v>61</v>
      </c>
      <c r="M26" s="2">
        <f>M25*H48</f>
        <v>19357233.524374746</v>
      </c>
      <c r="N26" s="27" t="s">
        <v>5</v>
      </c>
      <c r="P26" s="6" t="s">
        <v>212</v>
      </c>
      <c r="Q26" s="27"/>
      <c r="R26" s="16">
        <f>M10+M21+M32*2+R10+R21</f>
        <v>24.942777905025537</v>
      </c>
      <c r="S26" s="27" t="s">
        <v>0</v>
      </c>
      <c r="U26" s="36">
        <f t="shared" si="26"/>
        <v>960</v>
      </c>
      <c r="V26" s="16">
        <f t="shared" si="18"/>
        <v>19.964157099015654</v>
      </c>
      <c r="W26" s="27">
        <f t="shared" si="1"/>
        <v>292.13207854950781</v>
      </c>
      <c r="X26" s="8">
        <f t="shared" si="2"/>
        <v>1.2089409239935627</v>
      </c>
      <c r="Y26" s="27">
        <f t="shared" si="27"/>
        <v>1.8156348802829661E-5</v>
      </c>
      <c r="Z26" s="27">
        <f t="shared" si="28"/>
        <v>1.5018392083918188E-5</v>
      </c>
      <c r="AA26" s="10">
        <f t="shared" si="29"/>
        <v>1006.0560703742932</v>
      </c>
      <c r="AB26" s="29">
        <f t="shared" si="30"/>
        <v>2.5519094825894366E-2</v>
      </c>
      <c r="AC26" s="8">
        <f t="shared" si="31"/>
        <v>0.71578968821358402</v>
      </c>
      <c r="AD26" s="27">
        <f t="shared" si="32"/>
        <v>3.4231091804953193E-3</v>
      </c>
      <c r="AE26" s="47">
        <f t="shared" si="9"/>
        <v>135696.21899828222</v>
      </c>
      <c r="AF26" s="27">
        <f t="shared" si="33"/>
        <v>97129.954288542649</v>
      </c>
      <c r="AG26" s="9">
        <f t="shared" si="11"/>
        <v>9.5330540618769071</v>
      </c>
      <c r="AH26" s="10">
        <f t="shared" si="34"/>
        <v>3.1423009283949339</v>
      </c>
      <c r="AI26" s="10">
        <f t="shared" si="19"/>
        <v>0.59250937687203753</v>
      </c>
      <c r="AJ26" s="10">
        <f t="shared" si="20"/>
        <v>0.89559661762627374</v>
      </c>
      <c r="AK26" s="10">
        <f t="shared" si="21"/>
        <v>1.4881059944983113</v>
      </c>
      <c r="AL26" s="9">
        <f t="shared" si="16"/>
        <v>0.80605741368658523</v>
      </c>
      <c r="AM26" s="49">
        <f t="shared" si="22"/>
        <v>20.770214512702239</v>
      </c>
      <c r="AN26" s="29">
        <f t="shared" si="23"/>
        <v>2.4801766574971854E-5</v>
      </c>
      <c r="AO26" s="29">
        <f t="shared" si="24"/>
        <v>0.26666666666666666</v>
      </c>
      <c r="AP26" s="32"/>
    </row>
    <row r="27" spans="1:42" ht="27.6" x14ac:dyDescent="0.25">
      <c r="A27" s="13" t="s">
        <v>73</v>
      </c>
      <c r="B27" s="27" t="s">
        <v>50</v>
      </c>
      <c r="C27" s="27">
        <f>C21*C17</f>
        <v>1.248E-3</v>
      </c>
      <c r="D27" s="27" t="s">
        <v>45</v>
      </c>
      <c r="F27" s="76" t="s">
        <v>161</v>
      </c>
      <c r="G27" s="76"/>
      <c r="H27" s="76"/>
      <c r="I27" s="76"/>
      <c r="K27" s="7" t="s">
        <v>65</v>
      </c>
      <c r="L27" s="27" t="s">
        <v>67</v>
      </c>
      <c r="M27" s="16">
        <f>POWER((0.825+(0.387*POWER(M26,1/6))/POWER((1+(POWER((0.492/H48),9/16))),8/27)),2)</f>
        <v>37.747727361494064</v>
      </c>
      <c r="N27" s="27" t="s">
        <v>5</v>
      </c>
      <c r="P27" s="7"/>
      <c r="Q27" s="27"/>
      <c r="R27" s="16"/>
      <c r="S27" s="27"/>
      <c r="U27" s="36">
        <f t="shared" si="26"/>
        <v>1020</v>
      </c>
      <c r="V27" s="16">
        <f t="shared" si="18"/>
        <v>20.070627461384849</v>
      </c>
      <c r="W27" s="27">
        <f t="shared" si="1"/>
        <v>292.18531373069243</v>
      </c>
      <c r="X27" s="8">
        <f t="shared" si="2"/>
        <v>1.2087199229522574</v>
      </c>
      <c r="Y27" s="27">
        <f t="shared" si="27"/>
        <v>1.8158902661622868E-5</v>
      </c>
      <c r="Z27" s="27">
        <f t="shared" si="28"/>
        <v>1.5023250892787772E-5</v>
      </c>
      <c r="AA27" s="10">
        <f t="shared" si="29"/>
        <v>1006.0577964011461</v>
      </c>
      <c r="AB27" s="29">
        <f t="shared" si="30"/>
        <v>2.5523095375946016E-2</v>
      </c>
      <c r="AC27" s="8">
        <f t="shared" si="31"/>
        <v>0.71577938834302035</v>
      </c>
      <c r="AD27" s="27">
        <f t="shared" si="32"/>
        <v>3.4224855015187426E-3</v>
      </c>
      <c r="AE27" s="47">
        <f t="shared" si="9"/>
        <v>142933.2922763706</v>
      </c>
      <c r="AF27" s="27">
        <f t="shared" si="33"/>
        <v>102308.7045194347</v>
      </c>
      <c r="AG27" s="9">
        <f t="shared" si="11"/>
        <v>9.6576598729254428</v>
      </c>
      <c r="AH27" s="10">
        <f t="shared" si="34"/>
        <v>3.1838727480828353</v>
      </c>
      <c r="AI27" s="10">
        <f t="shared" si="19"/>
        <v>0.63289097719057563</v>
      </c>
      <c r="AJ27" s="10">
        <f t="shared" si="20"/>
        <v>0.94466133570724786</v>
      </c>
      <c r="AK27" s="10">
        <f t="shared" si="21"/>
        <v>1.5775523128978235</v>
      </c>
      <c r="AL27" s="9">
        <f t="shared" si="16"/>
        <v>0.85450750281965437</v>
      </c>
      <c r="AM27" s="49">
        <f t="shared" si="22"/>
        <v>20.925134964204503</v>
      </c>
      <c r="AN27" s="29">
        <f t="shared" si="23"/>
        <v>2.6292538548297061E-5</v>
      </c>
      <c r="AO27" s="29">
        <f t="shared" si="24"/>
        <v>0.28333333333333333</v>
      </c>
      <c r="AP27" s="32"/>
    </row>
    <row r="28" spans="1:42" ht="27.6" x14ac:dyDescent="0.25">
      <c r="A28" s="79" t="s">
        <v>30</v>
      </c>
      <c r="B28" s="79"/>
      <c r="C28" s="79"/>
      <c r="D28" s="79"/>
      <c r="F28" s="3" t="s">
        <v>16</v>
      </c>
      <c r="G28" s="4" t="s">
        <v>95</v>
      </c>
      <c r="H28" s="9">
        <f>(351.99/H18)+344.84/(H18^2)</f>
        <v>1.2080367541161134</v>
      </c>
      <c r="I28" s="27" t="s">
        <v>18</v>
      </c>
      <c r="K28" s="7" t="s">
        <v>104</v>
      </c>
      <c r="L28" s="27" t="s">
        <v>103</v>
      </c>
      <c r="M28" s="17">
        <f>M27*H46/C36</f>
        <v>3.2347271455810036</v>
      </c>
      <c r="N28" s="27" t="s">
        <v>106</v>
      </c>
      <c r="P28" s="7"/>
      <c r="Q28" s="27"/>
      <c r="R28" s="17"/>
      <c r="S28" s="27"/>
      <c r="U28" s="36">
        <f t="shared" si="26"/>
        <v>1080</v>
      </c>
      <c r="V28" s="16">
        <f t="shared" si="18"/>
        <v>20.175260793650573</v>
      </c>
      <c r="W28" s="27">
        <f t="shared" si="1"/>
        <v>292.23763039682524</v>
      </c>
      <c r="X28" s="8">
        <f t="shared" si="2"/>
        <v>1.2085028137493785</v>
      </c>
      <c r="Y28" s="27">
        <f t="shared" si="27"/>
        <v>1.8161412236695044E-5</v>
      </c>
      <c r="Z28" s="27">
        <f t="shared" si="28"/>
        <v>1.5028026439052537E-5</v>
      </c>
      <c r="AA28" s="10">
        <f t="shared" si="29"/>
        <v>1006.0594948414457</v>
      </c>
      <c r="AB28" s="29">
        <f t="shared" si="30"/>
        <v>2.5527026611390453E-2</v>
      </c>
      <c r="AC28" s="8">
        <f t="shared" si="31"/>
        <v>0.71576927068755158</v>
      </c>
      <c r="AD28" s="27">
        <f t="shared" si="32"/>
        <v>3.4218728048202229E-3</v>
      </c>
      <c r="AE28" s="47">
        <f t="shared" si="9"/>
        <v>150033.7432069561</v>
      </c>
      <c r="AF28" s="27">
        <f t="shared" si="33"/>
        <v>107389.54295376637</v>
      </c>
      <c r="AG28" s="9">
        <f t="shared" si="11"/>
        <v>9.7753937197935858</v>
      </c>
      <c r="AH28" s="10">
        <f t="shared" si="34"/>
        <v>3.2231828351173704</v>
      </c>
      <c r="AI28" s="10">
        <f t="shared" si="19"/>
        <v>0.67308127219183811</v>
      </c>
      <c r="AJ28" s="10">
        <f t="shared" si="20"/>
        <v>0.99293159556108945</v>
      </c>
      <c r="AK28" s="10">
        <f t="shared" si="21"/>
        <v>1.6660128677529276</v>
      </c>
      <c r="AL28" s="9">
        <f t="shared" si="16"/>
        <v>0.90242363669950243</v>
      </c>
      <c r="AM28" s="49">
        <f t="shared" si="22"/>
        <v>21.077684430350075</v>
      </c>
      <c r="AN28" s="29">
        <f t="shared" si="23"/>
        <v>2.776688112921546E-5</v>
      </c>
      <c r="AO28" s="29">
        <f t="shared" si="24"/>
        <v>0.3</v>
      </c>
      <c r="AP28" s="32"/>
    </row>
    <row r="29" spans="1:42" ht="30" customHeight="1" x14ac:dyDescent="0.25">
      <c r="A29" s="13" t="s">
        <v>69</v>
      </c>
      <c r="B29" s="27" t="s">
        <v>52</v>
      </c>
      <c r="C29" s="27">
        <f>C4*C24</f>
        <v>1.90944</v>
      </c>
      <c r="D29" s="27" t="s">
        <v>51</v>
      </c>
      <c r="F29" s="3" t="s">
        <v>9</v>
      </c>
      <c r="G29" s="27" t="s">
        <v>92</v>
      </c>
      <c r="H29" s="16">
        <f>1030.5-0.19975*H20+(3.9734*10^-4)*H20^2</f>
        <v>1006.1315981824</v>
      </c>
      <c r="I29" s="27" t="s">
        <v>93</v>
      </c>
      <c r="K29" s="6" t="s">
        <v>107</v>
      </c>
      <c r="L29" s="27"/>
      <c r="M29" s="16">
        <f>M28*C21*(H10-$H$13)</f>
        <v>2.1737366418304345</v>
      </c>
      <c r="N29" s="27" t="s">
        <v>0</v>
      </c>
      <c r="P29" s="6"/>
      <c r="Q29" s="27"/>
      <c r="R29" s="16"/>
      <c r="S29" s="27"/>
      <c r="U29" s="36">
        <f t="shared" si="26"/>
        <v>1140</v>
      </c>
      <c r="V29" s="16">
        <f t="shared" si="18"/>
        <v>20.278077341221902</v>
      </c>
      <c r="W29" s="27">
        <f t="shared" si="1"/>
        <v>292.28903867061092</v>
      </c>
      <c r="X29" s="8">
        <f t="shared" si="2"/>
        <v>1.208289550248671</v>
      </c>
      <c r="Y29" s="27">
        <f t="shared" si="27"/>
        <v>1.8163878025073541E-5</v>
      </c>
      <c r="Z29" s="27">
        <f t="shared" si="28"/>
        <v>1.5032719617028335E-5</v>
      </c>
      <c r="AA29" s="10">
        <f t="shared" si="29"/>
        <v>1006.0611659098837</v>
      </c>
      <c r="AB29" s="29">
        <f t="shared" si="30"/>
        <v>2.553088930795331E-2</v>
      </c>
      <c r="AC29" s="8">
        <f t="shared" si="31"/>
        <v>0.71575933305455786</v>
      </c>
      <c r="AD29" s="27">
        <f t="shared" si="32"/>
        <v>3.4212709602392216E-3</v>
      </c>
      <c r="AE29" s="47">
        <f t="shared" si="9"/>
        <v>156999.57325038195</v>
      </c>
      <c r="AF29" s="27">
        <f t="shared" si="33"/>
        <v>112373.90983954359</v>
      </c>
      <c r="AG29" s="9">
        <f t="shared" si="11"/>
        <v>9.8868997989202967</v>
      </c>
      <c r="AH29" s="10">
        <f t="shared" si="34"/>
        <v>3.2604423647153573</v>
      </c>
      <c r="AI29" s="10">
        <f t="shared" si="19"/>
        <v>0.71304382784812914</v>
      </c>
      <c r="AJ29" s="10">
        <f t="shared" si="20"/>
        <v>1.0404140674304339</v>
      </c>
      <c r="AK29" s="10">
        <f t="shared" si="21"/>
        <v>1.7534578952785629</v>
      </c>
      <c r="AL29" s="9">
        <f t="shared" si="16"/>
        <v>0.94978969327588814</v>
      </c>
      <c r="AM29" s="49">
        <f t="shared" si="22"/>
        <v>21.227867034497791</v>
      </c>
      <c r="AN29" s="29">
        <f t="shared" si="23"/>
        <v>2.9224298254642717E-5</v>
      </c>
      <c r="AO29" s="29">
        <f t="shared" si="24"/>
        <v>0.31666666666666665</v>
      </c>
      <c r="AP29" s="32"/>
    </row>
    <row r="30" spans="1:42" ht="27.6" x14ac:dyDescent="0.25">
      <c r="A30" s="13" t="s">
        <v>70</v>
      </c>
      <c r="B30" s="27" t="s">
        <v>53</v>
      </c>
      <c r="C30" s="27">
        <f>C11*C25</f>
        <v>0.63990000000000002</v>
      </c>
      <c r="D30" s="27" t="s">
        <v>51</v>
      </c>
      <c r="F30" s="3" t="s">
        <v>3</v>
      </c>
      <c r="G30" s="27" t="s">
        <v>94</v>
      </c>
      <c r="H30" s="9">
        <f>((2.334*10^-3)*(H18^1.5))/(H18+164.54)</f>
        <v>2.5535469439623253E-2</v>
      </c>
      <c r="I30" s="27" t="s">
        <v>10</v>
      </c>
      <c r="K30" s="7" t="s">
        <v>111</v>
      </c>
      <c r="L30" s="27" t="s">
        <v>109</v>
      </c>
      <c r="M30" s="27">
        <f>5.67*10^-8</f>
        <v>5.6699999999999998E-8</v>
      </c>
      <c r="N30" s="27" t="s">
        <v>110</v>
      </c>
      <c r="P30" s="7"/>
      <c r="Q30" s="27"/>
      <c r="R30" s="27"/>
      <c r="S30" s="27"/>
      <c r="U30" s="36">
        <f t="shared" si="26"/>
        <v>1200</v>
      </c>
      <c r="V30" s="16">
        <f t="shared" si="18"/>
        <v>20.379097960790407</v>
      </c>
      <c r="W30" s="27">
        <f t="shared" si="1"/>
        <v>292.33954898039519</v>
      </c>
      <c r="X30" s="8">
        <f t="shared" si="2"/>
        <v>1.2080800851813067</v>
      </c>
      <c r="Y30" s="27">
        <f t="shared" si="27"/>
        <v>1.8166300538075046E-5</v>
      </c>
      <c r="Z30" s="27">
        <f t="shared" si="28"/>
        <v>1.5037331349890333E-5</v>
      </c>
      <c r="AA30" s="10">
        <f t="shared" si="29"/>
        <v>1006.0628098347415</v>
      </c>
      <c r="AB30" s="29">
        <f t="shared" si="30"/>
        <v>2.5534684263838606E-2</v>
      </c>
      <c r="AC30" s="8">
        <f t="shared" si="31"/>
        <v>0.7157495731999578</v>
      </c>
      <c r="AD30" s="27">
        <f t="shared" si="32"/>
        <v>3.4206798344176884E-3</v>
      </c>
      <c r="AE30" s="47">
        <f t="shared" si="9"/>
        <v>163832.80389719491</v>
      </c>
      <c r="AF30" s="27">
        <f t="shared" si="33"/>
        <v>117263.25946556964</v>
      </c>
      <c r="AG30" s="9">
        <f t="shared" si="11"/>
        <v>9.9927322357241994</v>
      </c>
      <c r="AH30" s="10">
        <f t="shared" si="34"/>
        <v>3.2958329748922015</v>
      </c>
      <c r="AI30" s="10">
        <f t="shared" si="19"/>
        <v>0.75274651292849448</v>
      </c>
      <c r="AJ30" s="10">
        <f t="shared" si="20"/>
        <v>1.0871157869367754</v>
      </c>
      <c r="AK30" s="10">
        <f t="shared" si="21"/>
        <v>1.8398622998652698</v>
      </c>
      <c r="AL30" s="9">
        <f t="shared" si="16"/>
        <v>0.99659207909368774</v>
      </c>
      <c r="AM30" s="49">
        <f t="shared" si="22"/>
        <v>21.375690039884095</v>
      </c>
      <c r="AN30" s="29">
        <f t="shared" si="23"/>
        <v>3.0664371664421166E-5</v>
      </c>
      <c r="AO30" s="29">
        <f t="shared" si="24"/>
        <v>0.33333333333333331</v>
      </c>
      <c r="AP30" s="32"/>
    </row>
    <row r="31" spans="1:42" ht="16.2" x14ac:dyDescent="0.25">
      <c r="A31" s="13" t="s">
        <v>71</v>
      </c>
      <c r="B31" s="27" t="s">
        <v>54</v>
      </c>
      <c r="C31" s="27">
        <f>C5*C26</f>
        <v>1.3279499999999997</v>
      </c>
      <c r="D31" s="27" t="s">
        <v>51</v>
      </c>
      <c r="F31" s="6" t="s">
        <v>96</v>
      </c>
      <c r="G31" s="4" t="s">
        <v>97</v>
      </c>
      <c r="H31" s="27">
        <f>((1.459*10^-6)*H18^1.5)/(H18+109.1)</f>
        <v>1.816680175162076E-5</v>
      </c>
      <c r="I31" s="27" t="s">
        <v>98</v>
      </c>
      <c r="K31" s="6" t="s">
        <v>108</v>
      </c>
      <c r="L31" s="27"/>
      <c r="M31" s="16">
        <f>$C$3*$C$21*M30*(POWER(H10+273.15,4)-POWER(($H$13+273.15),4))</f>
        <v>3.2754593931318392</v>
      </c>
      <c r="N31" s="27" t="s">
        <v>0</v>
      </c>
      <c r="P31" s="6"/>
      <c r="Q31" s="27"/>
      <c r="R31" s="16"/>
      <c r="S31" s="27"/>
      <c r="U31" s="36">
        <f t="shared" si="26"/>
        <v>1260</v>
      </c>
      <c r="V31" s="16">
        <f t="shared" si="18"/>
        <v>20.478344024456131</v>
      </c>
      <c r="W31" s="27">
        <f t="shared" si="1"/>
        <v>292.38917201222807</v>
      </c>
      <c r="X31" s="8">
        <f t="shared" si="2"/>
        <v>1.2078743703438586</v>
      </c>
      <c r="Y31" s="27">
        <f t="shared" si="27"/>
        <v>1.8168680299008597E-5</v>
      </c>
      <c r="Z31" s="27">
        <f t="shared" si="28"/>
        <v>1.5041862585292147E-5</v>
      </c>
      <c r="AA31" s="10">
        <f t="shared" si="29"/>
        <v>1006.0644268563154</v>
      </c>
      <c r="AB31" s="29">
        <f t="shared" si="30"/>
        <v>2.5538412296129815E-2</v>
      </c>
      <c r="AC31" s="8">
        <f t="shared" si="31"/>
        <v>0.71573998883743284</v>
      </c>
      <c r="AD31" s="27">
        <f t="shared" si="32"/>
        <v>3.4200992913587741E-3</v>
      </c>
      <c r="AE31" s="47">
        <f t="shared" si="9"/>
        <v>170535.4703806852</v>
      </c>
      <c r="AF31" s="27">
        <f t="shared" si="33"/>
        <v>122059.05566665799</v>
      </c>
      <c r="AG31" s="9">
        <f t="shared" si="11"/>
        <v>10.093371567296622</v>
      </c>
      <c r="AH31" s="10">
        <f t="shared" si="34"/>
        <v>3.329512175355545</v>
      </c>
      <c r="AI31" s="10">
        <f t="shared" si="19"/>
        <v>0.79216095399804964</v>
      </c>
      <c r="AJ31" s="10">
        <f t="shared" si="20"/>
        <v>1.1330441106259184</v>
      </c>
      <c r="AK31" s="10">
        <f t="shared" si="21"/>
        <v>1.925205064623968</v>
      </c>
      <c r="AL31" s="9">
        <f t="shared" si="16"/>
        <v>1.0428194100046493</v>
      </c>
      <c r="AM31" s="49">
        <f t="shared" si="22"/>
        <v>21.521163434460782</v>
      </c>
      <c r="AN31" s="29">
        <f t="shared" si="23"/>
        <v>3.2086751077066132E-5</v>
      </c>
      <c r="AO31" s="29">
        <f t="shared" si="24"/>
        <v>0.35</v>
      </c>
      <c r="AP31" s="32"/>
    </row>
    <row r="32" spans="1:42" ht="27.6" x14ac:dyDescent="0.25">
      <c r="A32" s="13" t="s">
        <v>72</v>
      </c>
      <c r="B32" s="27" t="s">
        <v>55</v>
      </c>
      <c r="C32" s="27">
        <f>C5*C27</f>
        <v>1.41648</v>
      </c>
      <c r="D32" s="27" t="s">
        <v>51</v>
      </c>
      <c r="F32" s="7" t="s">
        <v>63</v>
      </c>
      <c r="G32" s="27" t="s">
        <v>64</v>
      </c>
      <c r="H32" s="10">
        <f>H29*H31/H30</f>
        <v>0.71579625052276663</v>
      </c>
      <c r="I32" s="27" t="s">
        <v>5</v>
      </c>
      <c r="K32" s="6" t="s">
        <v>120</v>
      </c>
      <c r="L32" s="27"/>
      <c r="M32" s="18">
        <f>M31+M29</f>
        <v>5.4491960349622737</v>
      </c>
      <c r="N32" s="27" t="s">
        <v>0</v>
      </c>
      <c r="P32" s="6"/>
      <c r="Q32" s="27"/>
      <c r="R32" s="18"/>
      <c r="S32" s="27"/>
      <c r="U32" s="36">
        <f t="shared" si="26"/>
        <v>1320</v>
      </c>
      <c r="V32" s="16">
        <f t="shared" si="18"/>
        <v>20.575837335959662</v>
      </c>
      <c r="W32" s="27">
        <f t="shared" si="1"/>
        <v>292.43791866797983</v>
      </c>
      <c r="X32" s="8">
        <f t="shared" si="2"/>
        <v>1.2076723567707233</v>
      </c>
      <c r="Y32" s="27">
        <f t="shared" si="27"/>
        <v>1.8171017841169639E-5</v>
      </c>
      <c r="Z32" s="27">
        <f t="shared" si="28"/>
        <v>1.5046314291533799E-5</v>
      </c>
      <c r="AA32" s="10">
        <f t="shared" si="29"/>
        <v>1006.0660172255239</v>
      </c>
      <c r="AB32" s="29">
        <f t="shared" si="30"/>
        <v>2.5542074237646682E-2</v>
      </c>
      <c r="AC32" s="8">
        <f t="shared" si="31"/>
        <v>0.71573057764645409</v>
      </c>
      <c r="AD32" s="27">
        <f t="shared" si="32"/>
        <v>3.4195291929134289E-3</v>
      </c>
      <c r="AE32" s="47">
        <f t="shared" si="9"/>
        <v>177109.61627324205</v>
      </c>
      <c r="AF32" s="27">
        <f t="shared" si="33"/>
        <v>126762.76796198936</v>
      </c>
      <c r="AG32" s="9">
        <f t="shared" si="11"/>
        <v>10.189237569860952</v>
      </c>
      <c r="AH32" s="10">
        <f t="shared" si="34"/>
        <v>3.3616175564444246</v>
      </c>
      <c r="AI32" s="10">
        <f t="shared" si="19"/>
        <v>0.83126208106627542</v>
      </c>
      <c r="AJ32" s="10">
        <f t="shared" si="20"/>
        <v>1.178206676795684</v>
      </c>
      <c r="AK32" s="10">
        <f t="shared" si="21"/>
        <v>2.0094687578619594</v>
      </c>
      <c r="AL32" s="9">
        <f t="shared" si="16"/>
        <v>1.0884622438418947</v>
      </c>
      <c r="AM32" s="49">
        <f t="shared" si="22"/>
        <v>21.664299579801558</v>
      </c>
      <c r="AN32" s="29">
        <f t="shared" si="23"/>
        <v>3.3491145964365989E-5</v>
      </c>
      <c r="AO32" s="29">
        <f t="shared" si="24"/>
        <v>0.36666666666666664</v>
      </c>
      <c r="AP32" s="32"/>
    </row>
    <row r="33" spans="1:42" ht="16.2" x14ac:dyDescent="0.25">
      <c r="A33" s="70" t="s">
        <v>68</v>
      </c>
      <c r="B33" s="70"/>
      <c r="C33" s="70"/>
      <c r="D33" s="70"/>
      <c r="G33" s="27" t="s">
        <v>99</v>
      </c>
      <c r="H33" s="8">
        <f>1/H18</f>
        <v>3.420557550880794E-3</v>
      </c>
      <c r="I33" s="27" t="s">
        <v>100</v>
      </c>
      <c r="K33" s="6" t="s">
        <v>112</v>
      </c>
      <c r="L33" s="27"/>
      <c r="M33" s="16">
        <f>M32*$C$17/($C$2*$C$21)</f>
        <v>2.9516478522712313</v>
      </c>
      <c r="N33" s="27" t="s">
        <v>88</v>
      </c>
      <c r="P33" s="6"/>
      <c r="Q33" s="27"/>
      <c r="R33" s="16"/>
      <c r="S33" s="27"/>
      <c r="U33" s="36">
        <f t="shared" si="26"/>
        <v>1380</v>
      </c>
      <c r="V33" s="16">
        <f t="shared" si="18"/>
        <v>20.671600057050114</v>
      </c>
      <c r="W33" s="27">
        <f t="shared" si="1"/>
        <v>292.48580002852503</v>
      </c>
      <c r="X33" s="8">
        <f t="shared" si="2"/>
        <v>1.2074739948851507</v>
      </c>
      <c r="Y33" s="27">
        <f t="shared" si="27"/>
        <v>1.8173313706078709E-5</v>
      </c>
      <c r="Z33" s="27">
        <f t="shared" si="28"/>
        <v>1.5050687454190075E-5</v>
      </c>
      <c r="AA33" s="10">
        <f t="shared" si="29"/>
        <v>1006.0675812026719</v>
      </c>
      <c r="AB33" s="29">
        <f t="shared" si="30"/>
        <v>2.5545670934184857E-2</v>
      </c>
      <c r="AC33" s="8">
        <f t="shared" si="31"/>
        <v>0.71572133727930953</v>
      </c>
      <c r="AD33" s="27">
        <f t="shared" si="32"/>
        <v>3.4189693992066413E-3</v>
      </c>
      <c r="AE33" s="47">
        <f t="shared" si="9"/>
        <v>183557.28882094278</v>
      </c>
      <c r="AF33" s="27">
        <f t="shared" si="33"/>
        <v>131375.86822228963</v>
      </c>
      <c r="AG33" s="9">
        <f t="shared" si="11"/>
        <v>10.280699369842324</v>
      </c>
      <c r="AH33" s="10">
        <f t="shared" si="34"/>
        <v>3.3922701063889509</v>
      </c>
      <c r="AI33" s="10">
        <f t="shared" si="19"/>
        <v>0.87002774493677915</v>
      </c>
      <c r="AJ33" s="10">
        <f t="shared" si="20"/>
        <v>1.2226113707473787</v>
      </c>
      <c r="AK33" s="10">
        <f t="shared" si="21"/>
        <v>2.0926391156841579</v>
      </c>
      <c r="AL33" s="9">
        <f t="shared" si="16"/>
        <v>1.1335128543289188</v>
      </c>
      <c r="AM33" s="49">
        <f t="shared" si="22"/>
        <v>21.805112911379034</v>
      </c>
      <c r="AN33" s="29">
        <f t="shared" si="23"/>
        <v>3.4877318594735966E-5</v>
      </c>
      <c r="AO33" s="29">
        <f t="shared" si="24"/>
        <v>0.38333333333333336</v>
      </c>
      <c r="AP33" s="32"/>
    </row>
    <row r="34" spans="1:42" ht="31.2" customHeight="1" x14ac:dyDescent="0.25">
      <c r="A34" s="14" t="s">
        <v>78</v>
      </c>
      <c r="B34" s="27" t="s">
        <v>80</v>
      </c>
      <c r="C34" s="9">
        <f>C19/((C14+C15)*2)</f>
        <v>7.7419354838709681E-2</v>
      </c>
      <c r="D34" s="27" t="s">
        <v>1</v>
      </c>
      <c r="F34" s="6" t="s">
        <v>113</v>
      </c>
      <c r="G34" s="27" t="s">
        <v>101</v>
      </c>
      <c r="H34" s="27">
        <f>H31/H28</f>
        <v>1.5038285623116574E-5</v>
      </c>
      <c r="I34" s="27" t="s">
        <v>102</v>
      </c>
      <c r="K34" s="7" t="s">
        <v>122</v>
      </c>
      <c r="L34" s="27" t="s">
        <v>145</v>
      </c>
      <c r="M34" s="16">
        <f>H10+M33</f>
        <v>27.951647852271233</v>
      </c>
      <c r="N34" s="27" t="s">
        <v>88</v>
      </c>
      <c r="P34" s="7"/>
      <c r="Q34" s="27"/>
      <c r="R34" s="16"/>
      <c r="S34" s="27"/>
      <c r="U34" s="36">
        <f t="shared" si="26"/>
        <v>1440</v>
      </c>
      <c r="V34" s="16">
        <f t="shared" si="18"/>
        <v>20.765654642425542</v>
      </c>
      <c r="W34" s="27">
        <f t="shared" si="1"/>
        <v>292.53282732121272</v>
      </c>
      <c r="X34" s="8">
        <f t="shared" si="2"/>
        <v>1.207279234632197</v>
      </c>
      <c r="Y34" s="27">
        <f t="shared" si="27"/>
        <v>1.8175568441926069E-5</v>
      </c>
      <c r="Z34" s="27">
        <f t="shared" si="28"/>
        <v>1.5054983073127516E-5</v>
      </c>
      <c r="AA34" s="10">
        <f t="shared" si="29"/>
        <v>1006.0691190563437</v>
      </c>
      <c r="AB34" s="29">
        <f t="shared" si="30"/>
        <v>2.5549203242078076E-2</v>
      </c>
      <c r="AC34" s="8">
        <f t="shared" si="31"/>
        <v>0.71571226536728338</v>
      </c>
      <c r="AD34" s="27">
        <f t="shared" si="32"/>
        <v>3.4184197690126589E-3</v>
      </c>
      <c r="AE34" s="47">
        <f t="shared" si="9"/>
        <v>189880.53490053944</v>
      </c>
      <c r="AF34" s="27">
        <f t="shared" si="33"/>
        <v>135899.8277828166</v>
      </c>
      <c r="AG34" s="9">
        <f t="shared" si="11"/>
        <v>10.368083506201225</v>
      </c>
      <c r="AH34" s="10">
        <f t="shared" si="34"/>
        <v>3.4215768561058124</v>
      </c>
      <c r="AI34" s="10">
        <f t="shared" si="19"/>
        <v>0.90843839198446374</v>
      </c>
      <c r="AJ34" s="10">
        <f t="shared" si="20"/>
        <v>1.2662662937828792</v>
      </c>
      <c r="AK34" s="10">
        <f t="shared" si="21"/>
        <v>2.1747046857673431</v>
      </c>
      <c r="AL34" s="9">
        <f t="shared" si="16"/>
        <v>1.1779650381239775</v>
      </c>
      <c r="AM34" s="49">
        <f t="shared" si="22"/>
        <v>21.943619680549521</v>
      </c>
      <c r="AN34" s="29">
        <f t="shared" si="23"/>
        <v>3.6245078096122386E-5</v>
      </c>
      <c r="AO34" s="29">
        <f t="shared" si="24"/>
        <v>0.4</v>
      </c>
      <c r="AP34" s="32"/>
    </row>
    <row r="35" spans="1:42" ht="16.2" x14ac:dyDescent="0.25">
      <c r="A35" s="14" t="s">
        <v>77</v>
      </c>
      <c r="B35" s="27" t="s">
        <v>81</v>
      </c>
      <c r="C35" s="27">
        <f>C16</f>
        <v>0.3</v>
      </c>
      <c r="D35" s="27" t="s">
        <v>1</v>
      </c>
      <c r="F35" s="76" t="s">
        <v>162</v>
      </c>
      <c r="G35" s="76"/>
      <c r="H35" s="76"/>
      <c r="I35" s="76"/>
      <c r="U35" s="36">
        <f t="shared" si="26"/>
        <v>1500</v>
      </c>
      <c r="V35" s="16">
        <f t="shared" si="18"/>
        <v>20.858023781989463</v>
      </c>
      <c r="W35" s="27">
        <f t="shared" si="1"/>
        <v>292.57901189099471</v>
      </c>
      <c r="X35" s="8">
        <f t="shared" si="2"/>
        <v>1.2070880255962559</v>
      </c>
      <c r="Y35" s="27">
        <f t="shared" si="27"/>
        <v>1.8177782602192898E-5</v>
      </c>
      <c r="Z35" s="27">
        <f t="shared" si="28"/>
        <v>1.5059202159853884E-5</v>
      </c>
      <c r="AA35" s="10">
        <f t="shared" si="29"/>
        <v>1006.0706310624086</v>
      </c>
      <c r="AB35" s="29">
        <f t="shared" si="30"/>
        <v>2.5552672026036588E-2</v>
      </c>
      <c r="AC35" s="8">
        <f t="shared" si="31"/>
        <v>0.71570335952611952</v>
      </c>
      <c r="AD35" s="27">
        <f t="shared" si="32"/>
        <v>3.4178801600866951E-3</v>
      </c>
      <c r="AE35" s="47">
        <f t="shared" si="9"/>
        <v>196081.39750547585</v>
      </c>
      <c r="AF35" s="27">
        <f t="shared" si="33"/>
        <v>140336.11493524554</v>
      </c>
      <c r="AG35" s="9">
        <f t="shared" si="11"/>
        <v>10.451680426787428</v>
      </c>
      <c r="AH35" s="10">
        <f t="shared" si="34"/>
        <v>3.449633010027501</v>
      </c>
      <c r="AI35" s="10">
        <f t="shared" si="19"/>
        <v>0.94647678545227121</v>
      </c>
      <c r="AJ35" s="10">
        <f t="shared" si="20"/>
        <v>1.3091797354030936</v>
      </c>
      <c r="AK35" s="10">
        <f t="shared" si="21"/>
        <v>2.2556565208553647</v>
      </c>
      <c r="AL35" s="9">
        <f t="shared" si="16"/>
        <v>1.2218139487966557</v>
      </c>
      <c r="AM35" s="49">
        <f t="shared" si="22"/>
        <v>22.079837730786117</v>
      </c>
      <c r="AN35" s="29">
        <f t="shared" si="23"/>
        <v>3.7594275347589408E-5</v>
      </c>
      <c r="AO35" s="29">
        <f t="shared" si="24"/>
        <v>0.41666666666666669</v>
      </c>
      <c r="AP35" s="32"/>
    </row>
    <row r="36" spans="1:42" ht="27.6" x14ac:dyDescent="0.25">
      <c r="A36" s="14" t="s">
        <v>79</v>
      </c>
      <c r="B36" s="27" t="s">
        <v>82</v>
      </c>
      <c r="C36" s="27">
        <f>C16</f>
        <v>0.3</v>
      </c>
      <c r="D36" s="27" t="s">
        <v>1</v>
      </c>
      <c r="F36" s="3" t="s">
        <v>16</v>
      </c>
      <c r="G36" s="4" t="s">
        <v>95</v>
      </c>
      <c r="H36" s="9">
        <f>(351.99/H20)+344.84/(H20^2)</f>
        <v>1.1995969141363423</v>
      </c>
      <c r="I36" s="27" t="s">
        <v>18</v>
      </c>
      <c r="U36" s="36">
        <f t="shared" si="26"/>
        <v>1560</v>
      </c>
      <c r="V36" s="16">
        <f t="shared" si="18"/>
        <v>20.948730349402304</v>
      </c>
      <c r="W36" s="27">
        <f t="shared" si="1"/>
        <v>292.62436517470115</v>
      </c>
      <c r="X36" s="8">
        <f t="shared" si="2"/>
        <v>1.206900317105337</v>
      </c>
      <c r="Y36" s="27">
        <f t="shared" si="27"/>
        <v>1.8179956744423903E-5</v>
      </c>
      <c r="Z36" s="27">
        <f t="shared" si="28"/>
        <v>1.5063345735153349E-5</v>
      </c>
      <c r="AA36" s="10">
        <f t="shared" si="29"/>
        <v>1006.0721175031224</v>
      </c>
      <c r="AB36" s="29">
        <f t="shared" si="30"/>
        <v>2.5556078157222818E-2</v>
      </c>
      <c r="AC36" s="8">
        <f t="shared" si="31"/>
        <v>0.71569461736085649</v>
      </c>
      <c r="AD36" s="27">
        <f t="shared" si="32"/>
        <v>3.4173504294592316E-3</v>
      </c>
      <c r="AE36" s="47">
        <f t="shared" si="9"/>
        <v>202161.91268488675</v>
      </c>
      <c r="AF36" s="27">
        <f t="shared" si="33"/>
        <v>144686.19274394889</v>
      </c>
      <c r="AG36" s="9">
        <f t="shared" si="11"/>
        <v>10.531749773077504</v>
      </c>
      <c r="AH36" s="10">
        <f t="shared" si="34"/>
        <v>3.4765236793023133</v>
      </c>
      <c r="AI36" s="10">
        <f t="shared" si="19"/>
        <v>0.98412776482315134</v>
      </c>
      <c r="AJ36" s="10">
        <f t="shared" si="20"/>
        <v>1.351360148266316</v>
      </c>
      <c r="AK36" s="10">
        <f t="shared" si="21"/>
        <v>2.3354879130894672</v>
      </c>
      <c r="AL36" s="9">
        <f t="shared" si="16"/>
        <v>1.2650559529234613</v>
      </c>
      <c r="AM36" s="49">
        <f t="shared" si="22"/>
        <v>22.213786302325765</v>
      </c>
      <c r="AN36" s="29">
        <f t="shared" si="23"/>
        <v>3.8924798551491122E-5</v>
      </c>
      <c r="AO36" s="29">
        <f t="shared" si="24"/>
        <v>0.43333333333333335</v>
      </c>
      <c r="AP36" s="32"/>
    </row>
    <row r="37" spans="1:42" ht="16.2" x14ac:dyDescent="0.25">
      <c r="A37" s="70" t="s">
        <v>140</v>
      </c>
      <c r="B37" s="70"/>
      <c r="C37" s="70"/>
      <c r="D37" s="70"/>
      <c r="F37" s="3" t="s">
        <v>9</v>
      </c>
      <c r="G37" s="27" t="s">
        <v>92</v>
      </c>
      <c r="H37" s="16">
        <f>1030.5-0.19975*H20+(3.9734*10^-4)*H20^2</f>
        <v>1006.1315981824</v>
      </c>
      <c r="I37" s="27" t="s">
        <v>93</v>
      </c>
      <c r="U37" s="36">
        <f t="shared" si="26"/>
        <v>1620</v>
      </c>
      <c r="V37" s="16">
        <f t="shared" si="18"/>
        <v>21.037797356089118</v>
      </c>
      <c r="W37" s="27">
        <f t="shared" si="1"/>
        <v>292.66889867804451</v>
      </c>
      <c r="X37" s="8">
        <f t="shared" si="2"/>
        <v>1.2067160583238647</v>
      </c>
      <c r="Y37" s="27">
        <f t="shared" si="27"/>
        <v>1.8182091429130986E-5</v>
      </c>
      <c r="Z37" s="27">
        <f t="shared" si="28"/>
        <v>1.5067414826969329E-5</v>
      </c>
      <c r="AA37" s="10">
        <f t="shared" si="29"/>
        <v>1006.0735786663142</v>
      </c>
      <c r="AB37" s="29">
        <f t="shared" si="30"/>
        <v>2.5559422511532145E-2</v>
      </c>
      <c r="AC37" s="8">
        <f t="shared" si="31"/>
        <v>0.71568603647013285</v>
      </c>
      <c r="AD37" s="27">
        <f t="shared" si="32"/>
        <v>3.4168304336979357E-3</v>
      </c>
      <c r="AE37" s="47">
        <f t="shared" si="9"/>
        <v>208124.10687298255</v>
      </c>
      <c r="AF37" s="27">
        <f t="shared" si="33"/>
        <v>148951.51714181123</v>
      </c>
      <c r="AG37" s="9">
        <f t="shared" si="11"/>
        <v>10.608524717006166</v>
      </c>
      <c r="AH37" s="10">
        <f t="shared" si="34"/>
        <v>3.5023253039357369</v>
      </c>
      <c r="AI37" s="10">
        <f t="shared" si="19"/>
        <v>1.0213780366521601</v>
      </c>
      <c r="AJ37" s="10">
        <f t="shared" si="20"/>
        <v>1.3928161255455074</v>
      </c>
      <c r="AK37" s="10">
        <f t="shared" si="21"/>
        <v>2.4141941621976675</v>
      </c>
      <c r="AL37" s="9">
        <f t="shared" si="16"/>
        <v>1.3076885045237365</v>
      </c>
      <c r="AM37" s="49">
        <f t="shared" si="22"/>
        <v>22.345485860612854</v>
      </c>
      <c r="AN37" s="29">
        <f t="shared" si="23"/>
        <v>4.0236569369961124E-5</v>
      </c>
      <c r="AO37" s="29">
        <f t="shared" si="24"/>
        <v>0.45</v>
      </c>
      <c r="AP37" s="32"/>
    </row>
    <row r="38" spans="1:42" ht="16.8" x14ac:dyDescent="0.25">
      <c r="A38" s="3" t="s">
        <v>139</v>
      </c>
      <c r="B38" s="27" t="s">
        <v>141</v>
      </c>
      <c r="C38" s="10">
        <f>(((C29+C31+C32)*C4)+(C30*C10))/(SUM(C29:C32))</f>
        <v>1521.5385443644134</v>
      </c>
      <c r="D38" s="27" t="s">
        <v>28</v>
      </c>
      <c r="F38" s="3" t="s">
        <v>3</v>
      </c>
      <c r="G38" s="27" t="s">
        <v>94</v>
      </c>
      <c r="H38" s="9">
        <f>((2.334*10^-3)*(H20^1.5))/(H20+164.54)</f>
        <v>2.5689263233255034E-2</v>
      </c>
      <c r="I38" s="27" t="s">
        <v>10</v>
      </c>
      <c r="U38" s="36">
        <f t="shared" si="26"/>
        <v>1680</v>
      </c>
      <c r="V38" s="16">
        <f t="shared" si="18"/>
        <v>21.125247910008174</v>
      </c>
      <c r="W38" s="27">
        <f t="shared" si="1"/>
        <v>292.71262395500406</v>
      </c>
      <c r="X38" s="8">
        <f t="shared" si="2"/>
        <v>1.2065351983354784</v>
      </c>
      <c r="Y38" s="27">
        <f t="shared" si="27"/>
        <v>1.818418721881192E-5</v>
      </c>
      <c r="Z38" s="27">
        <f t="shared" si="28"/>
        <v>1.5071410468504033E-5</v>
      </c>
      <c r="AA38" s="10">
        <f t="shared" si="29"/>
        <v>1006.0750148446452</v>
      </c>
      <c r="AB38" s="29">
        <f t="shared" si="30"/>
        <v>2.5562705968053708E-2</v>
      </c>
      <c r="AC38" s="8">
        <f t="shared" si="31"/>
        <v>0.71567761445002165</v>
      </c>
      <c r="AD38" s="27">
        <f t="shared" si="32"/>
        <v>3.4163200291413482E-3</v>
      </c>
      <c r="AE38" s="47">
        <f t="shared" si="9"/>
        <v>213969.99455681292</v>
      </c>
      <c r="AF38" s="27">
        <f t="shared" si="33"/>
        <v>153133.535268304</v>
      </c>
      <c r="AG38" s="9">
        <f t="shared" si="11"/>
        <v>10.682215548617426</v>
      </c>
      <c r="AH38" s="10">
        <f t="shared" si="34"/>
        <v>3.5271068291071006</v>
      </c>
      <c r="AI38" s="10">
        <f t="shared" si="19"/>
        <v>1.0582159916200822</v>
      </c>
      <c r="AJ38" s="10">
        <f t="shared" si="20"/>
        <v>1.4335563803846738</v>
      </c>
      <c r="AK38" s="10">
        <f t="shared" si="21"/>
        <v>2.491772372004756</v>
      </c>
      <c r="AL38" s="9">
        <f t="shared" si="16"/>
        <v>1.3497100348359095</v>
      </c>
      <c r="AM38" s="49">
        <f t="shared" si="22"/>
        <v>22.474957944844082</v>
      </c>
      <c r="AN38" s="29">
        <f t="shared" si="23"/>
        <v>4.1529539533412605E-5</v>
      </c>
      <c r="AO38" s="29">
        <f t="shared" si="24"/>
        <v>0.46666666666666667</v>
      </c>
      <c r="AP38" s="32"/>
    </row>
    <row r="39" spans="1:42" ht="15.6" x14ac:dyDescent="0.25">
      <c r="F39" s="6" t="s">
        <v>96</v>
      </c>
      <c r="G39" s="4" t="s">
        <v>97</v>
      </c>
      <c r="H39" s="27">
        <f>((1.459*10^-6)*H20^1.5)/(H20+109.1)</f>
        <v>1.8264948892144485E-5</v>
      </c>
      <c r="I39" s="27" t="s">
        <v>98</v>
      </c>
      <c r="U39" s="36">
        <f t="shared" si="26"/>
        <v>1740</v>
      </c>
      <c r="V39" s="16">
        <f t="shared" si="18"/>
        <v>21.211105178598789</v>
      </c>
      <c r="W39" s="27">
        <f t="shared" si="1"/>
        <v>292.75555258929938</v>
      </c>
      <c r="X39" s="8">
        <f t="shared" si="2"/>
        <v>1.2063576862170655</v>
      </c>
      <c r="Y39" s="27">
        <f t="shared" si="27"/>
        <v>1.8186244677069189E-5</v>
      </c>
      <c r="Z39" s="27">
        <f t="shared" si="28"/>
        <v>1.5075333696507699E-5</v>
      </c>
      <c r="AA39" s="10">
        <f t="shared" si="29"/>
        <v>1006.0764263349326</v>
      </c>
      <c r="AB39" s="29">
        <f t="shared" si="30"/>
        <v>2.5565929407688131E-2</v>
      </c>
      <c r="AC39" s="8">
        <f t="shared" si="31"/>
        <v>0.71566934889745493</v>
      </c>
      <c r="AD39" s="27">
        <f t="shared" si="32"/>
        <v>3.4158190721078449E-3</v>
      </c>
      <c r="AE39" s="47">
        <f t="shared" si="9"/>
        <v>219701.57623888238</v>
      </c>
      <c r="AF39" s="27">
        <f t="shared" si="33"/>
        <v>157233.6840186255</v>
      </c>
      <c r="AG39" s="9">
        <f t="shared" si="11"/>
        <v>10.753012666026562</v>
      </c>
      <c r="AH39" s="10">
        <f t="shared" si="34"/>
        <v>3.5509306853866471</v>
      </c>
      <c r="AI39" s="10">
        <f t="shared" si="19"/>
        <v>1.0946315436182794</v>
      </c>
      <c r="AJ39" s="10">
        <f t="shared" si="20"/>
        <v>1.4735897272054423</v>
      </c>
      <c r="AK39" s="10">
        <f t="shared" si="21"/>
        <v>2.568221270823722</v>
      </c>
      <c r="AL39" s="9">
        <f t="shared" si="16"/>
        <v>1.3911198550295159</v>
      </c>
      <c r="AM39" s="49">
        <f t="shared" si="22"/>
        <v>22.602225033628304</v>
      </c>
      <c r="AN39" s="29">
        <f t="shared" si="23"/>
        <v>4.2803687847062034E-5</v>
      </c>
      <c r="AO39" s="29">
        <f t="shared" si="24"/>
        <v>0.48333333333333334</v>
      </c>
      <c r="AP39" s="32"/>
    </row>
    <row r="40" spans="1:42" ht="27.6" x14ac:dyDescent="0.25">
      <c r="F40" s="7" t="s">
        <v>63</v>
      </c>
      <c r="G40" s="27" t="s">
        <v>64</v>
      </c>
      <c r="H40" s="10">
        <f>H37*H39/H38</f>
        <v>0.71535497350441846</v>
      </c>
      <c r="I40" s="27" t="s">
        <v>5</v>
      </c>
      <c r="U40" s="36">
        <f t="shared" si="26"/>
        <v>1800</v>
      </c>
      <c r="V40" s="16">
        <f t="shared" si="18"/>
        <v>21.295392355417935</v>
      </c>
      <c r="W40" s="27">
        <f t="shared" si="1"/>
        <v>292.79769617770893</v>
      </c>
      <c r="X40" s="8">
        <f t="shared" si="2"/>
        <v>1.2061834711050694</v>
      </c>
      <c r="Y40" s="27">
        <f t="shared" si="27"/>
        <v>1.8188264367817737E-5</v>
      </c>
      <c r="Z40" s="27">
        <f t="shared" si="28"/>
        <v>1.5079185549735804E-5</v>
      </c>
      <c r="AA40" s="10">
        <f t="shared" si="29"/>
        <v>1006.0778134375329</v>
      </c>
      <c r="AB40" s="29">
        <f t="shared" si="30"/>
        <v>2.5569093711904418E-2</v>
      </c>
      <c r="AC40" s="8">
        <f t="shared" si="31"/>
        <v>0.71566123741328891</v>
      </c>
      <c r="AD40" s="27">
        <f t="shared" si="32"/>
        <v>3.4153274190827847E-3</v>
      </c>
      <c r="AE40" s="47">
        <f t="shared" si="9"/>
        <v>225320.83665785196</v>
      </c>
      <c r="AF40" s="27">
        <f t="shared" si="33"/>
        <v>161253.3887775559</v>
      </c>
      <c r="AG40" s="9">
        <f t="shared" si="11"/>
        <v>10.821089084407838</v>
      </c>
      <c r="AH40" s="10">
        <f t="shared" si="34"/>
        <v>3.5738536111611618</v>
      </c>
      <c r="AI40" s="10">
        <f t="shared" si="19"/>
        <v>1.1306159874819142</v>
      </c>
      <c r="AJ40" s="10">
        <f t="shared" si="20"/>
        <v>1.5129250646527206</v>
      </c>
      <c r="AK40" s="10">
        <f t="shared" si="21"/>
        <v>2.6435410521346348</v>
      </c>
      <c r="AL40" s="9">
        <f t="shared" si="16"/>
        <v>1.4319180699062604</v>
      </c>
      <c r="AM40" s="49">
        <f t="shared" si="22"/>
        <v>22.727310425324195</v>
      </c>
      <c r="AN40" s="29">
        <f t="shared" si="23"/>
        <v>4.4059017535577245E-5</v>
      </c>
      <c r="AO40" s="29">
        <f t="shared" si="24"/>
        <v>0.5</v>
      </c>
      <c r="AP40" s="32"/>
    </row>
    <row r="41" spans="1:42" ht="16.2" x14ac:dyDescent="0.25">
      <c r="G41" s="27" t="s">
        <v>99</v>
      </c>
      <c r="H41" s="8">
        <f>1/H20</f>
        <v>3.3967391304347829E-3</v>
      </c>
      <c r="I41" s="27" t="s">
        <v>100</v>
      </c>
      <c r="U41" s="36">
        <f t="shared" si="26"/>
        <v>1860</v>
      </c>
      <c r="V41" s="16">
        <f t="shared" si="18"/>
        <v>21.378132630048924</v>
      </c>
      <c r="W41" s="27">
        <f t="shared" si="1"/>
        <v>292.83906631502441</v>
      </c>
      <c r="X41" s="8">
        <f t="shared" si="2"/>
        <v>1.2060125022549557</v>
      </c>
      <c r="Y41" s="27">
        <f t="shared" si="27"/>
        <v>1.8190246854571005E-5</v>
      </c>
      <c r="Z41" s="27">
        <f t="shared" si="28"/>
        <v>1.5082967067554924E-5</v>
      </c>
      <c r="AA41" s="10">
        <f t="shared" si="29"/>
        <v>1006.0791764557737</v>
      </c>
      <c r="AB41" s="29">
        <f t="shared" si="30"/>
        <v>2.5572199761619546E-2</v>
      </c>
      <c r="AC41" s="8">
        <f t="shared" si="31"/>
        <v>0.71565327760504682</v>
      </c>
      <c r="AD41" s="27">
        <f t="shared" si="32"/>
        <v>3.4148449268863617E-3</v>
      </c>
      <c r="AE41" s="47">
        <f t="shared" si="9"/>
        <v>230829.74323610865</v>
      </c>
      <c r="AF41" s="27">
        <f t="shared" si="33"/>
        <v>165194.06231565255</v>
      </c>
      <c r="AG41" s="9">
        <f t="shared" si="11"/>
        <v>10.886602554817575</v>
      </c>
      <c r="AH41" s="10">
        <f t="shared" si="34"/>
        <v>3.5959273470715556</v>
      </c>
      <c r="AI41" s="10">
        <f t="shared" si="19"/>
        <v>1.1661618726170577</v>
      </c>
      <c r="AJ41" s="10">
        <f t="shared" si="20"/>
        <v>1.5515713600018137</v>
      </c>
      <c r="AK41" s="10">
        <f t="shared" si="21"/>
        <v>2.7177332326188717</v>
      </c>
      <c r="AL41" s="9">
        <f t="shared" si="16"/>
        <v>1.4721055010018889</v>
      </c>
      <c r="AM41" s="49">
        <f t="shared" si="22"/>
        <v>22.850238131050812</v>
      </c>
      <c r="AN41" s="29">
        <f t="shared" si="23"/>
        <v>4.5295553876981198E-5</v>
      </c>
      <c r="AO41" s="29">
        <f t="shared" si="24"/>
        <v>0.51666666666666672</v>
      </c>
      <c r="AP41" s="32"/>
    </row>
    <row r="42" spans="1:42" ht="16.2" x14ac:dyDescent="0.25">
      <c r="F42" s="6" t="s">
        <v>113</v>
      </c>
      <c r="G42" s="27" t="s">
        <v>101</v>
      </c>
      <c r="H42" s="27">
        <f>H39/H36</f>
        <v>1.5225905199409801E-5</v>
      </c>
      <c r="I42" s="27" t="s">
        <v>102</v>
      </c>
      <c r="U42" s="36">
        <f t="shared" si="26"/>
        <v>1920</v>
      </c>
      <c r="V42" s="16">
        <f t="shared" si="18"/>
        <v>21.459349160925779</v>
      </c>
      <c r="W42" s="27">
        <f t="shared" si="1"/>
        <v>292.87967458046285</v>
      </c>
      <c r="X42" s="8">
        <f t="shared" si="2"/>
        <v>1.2058447290945968</v>
      </c>
      <c r="Y42" s="27">
        <f t="shared" si="27"/>
        <v>1.8192192699797547E-5</v>
      </c>
      <c r="Z42" s="27">
        <f t="shared" si="28"/>
        <v>1.5086679288681781E-5</v>
      </c>
      <c r="AA42" s="10">
        <f t="shared" si="29"/>
        <v>1006.0805156954345</v>
      </c>
      <c r="AB42" s="29">
        <f t="shared" si="30"/>
        <v>2.5575248436188407E-2</v>
      </c>
      <c r="AC42" s="8">
        <f t="shared" si="31"/>
        <v>0.71564546708938193</v>
      </c>
      <c r="AD42" s="27">
        <f t="shared" si="32"/>
        <v>3.4143714528242892E-3</v>
      </c>
      <c r="AE42" s="47">
        <f t="shared" si="9"/>
        <v>236230.24472746972</v>
      </c>
      <c r="AF42" s="27">
        <f t="shared" si="33"/>
        <v>169057.10382862907</v>
      </c>
      <c r="AG42" s="9">
        <f t="shared" si="11"/>
        <v>10.949697364151675</v>
      </c>
      <c r="AH42" s="10">
        <f t="shared" si="34"/>
        <v>3.6171992258612287</v>
      </c>
      <c r="AI42" s="10">
        <f t="shared" si="19"/>
        <v>1.2012628902609042</v>
      </c>
      <c r="AJ42" s="10">
        <f t="shared" si="20"/>
        <v>1.589537634874205</v>
      </c>
      <c r="AK42" s="10">
        <f t="shared" si="21"/>
        <v>2.7908005251351091</v>
      </c>
      <c r="AL42" s="9">
        <f t="shared" si="16"/>
        <v>1.5116836177815172</v>
      </c>
      <c r="AM42" s="49">
        <f t="shared" si="22"/>
        <v>22.971032778707297</v>
      </c>
      <c r="AN42" s="29">
        <f t="shared" si="23"/>
        <v>4.6513342085585146E-5</v>
      </c>
      <c r="AO42" s="29">
        <f t="shared" si="24"/>
        <v>0.53333333333333333</v>
      </c>
      <c r="AP42" s="32"/>
    </row>
    <row r="43" spans="1:42" x14ac:dyDescent="0.25">
      <c r="F43" s="76" t="s">
        <v>163</v>
      </c>
      <c r="G43" s="76"/>
      <c r="H43" s="76"/>
      <c r="I43" s="76"/>
      <c r="U43" s="36">
        <f t="shared" si="26"/>
        <v>1980</v>
      </c>
      <c r="V43" s="16">
        <f t="shared" si="18"/>
        <v>21.539065050766393</v>
      </c>
      <c r="W43" s="27">
        <f t="shared" si="1"/>
        <v>292.91953252538315</v>
      </c>
      <c r="X43" s="8">
        <f t="shared" si="2"/>
        <v>1.2056801012722267</v>
      </c>
      <c r="Y43" s="27">
        <f t="shared" si="27"/>
        <v>1.8194102464339838E-5</v>
      </c>
      <c r="Z43" s="27">
        <f t="shared" si="28"/>
        <v>1.5090323250040807E-5</v>
      </c>
      <c r="AA43" s="10">
        <f t="shared" si="29"/>
        <v>1006.0818314642675</v>
      </c>
      <c r="AB43" s="29">
        <f t="shared" si="30"/>
        <v>2.5578240612491372E-2</v>
      </c>
      <c r="AC43" s="8">
        <f t="shared" si="31"/>
        <v>0.71563780349428208</v>
      </c>
      <c r="AD43" s="27">
        <f t="shared" si="32"/>
        <v>3.4139068548231562E-3</v>
      </c>
      <c r="AE43" s="47">
        <f t="shared" si="9"/>
        <v>241524.27004206198</v>
      </c>
      <c r="AF43" s="27">
        <f t="shared" si="33"/>
        <v>172843.89810346108</v>
      </c>
      <c r="AG43" s="9">
        <f t="shared" si="11"/>
        <v>11.010505872694761</v>
      </c>
      <c r="AH43" s="10">
        <f t="shared" si="34"/>
        <v>3.6377126761617138</v>
      </c>
      <c r="AI43" s="10">
        <f t="shared" si="19"/>
        <v>1.2359137725056455</v>
      </c>
      <c r="AJ43" s="10">
        <f t="shared" si="20"/>
        <v>1.6268329521308498</v>
      </c>
      <c r="AK43" s="10">
        <f t="shared" si="21"/>
        <v>2.8627467246364953</v>
      </c>
      <c r="AL43" s="9">
        <f t="shared" si="16"/>
        <v>1.550654475844768</v>
      </c>
      <c r="AM43" s="49">
        <f t="shared" si="22"/>
        <v>23.089719526611162</v>
      </c>
      <c r="AN43" s="29">
        <f t="shared" si="23"/>
        <v>4.7712445410608258E-5</v>
      </c>
      <c r="AO43" s="29">
        <f t="shared" si="24"/>
        <v>0.55000000000000004</v>
      </c>
      <c r="AP43" s="32"/>
    </row>
    <row r="44" spans="1:42" ht="16.2" x14ac:dyDescent="0.25">
      <c r="F44" s="3" t="s">
        <v>16</v>
      </c>
      <c r="G44" s="4" t="s">
        <v>95</v>
      </c>
      <c r="H44" s="9">
        <f>(351.99/H22)+344.84/(H22^2)</f>
        <v>1.1985757260776628</v>
      </c>
      <c r="I44" s="27" t="s">
        <v>18</v>
      </c>
      <c r="U44" s="36">
        <f t="shared" si="26"/>
        <v>2040</v>
      </c>
      <c r="V44" s="16">
        <f t="shared" si="18"/>
        <v>21.617303324348683</v>
      </c>
      <c r="W44" s="27">
        <f t="shared" si="1"/>
        <v>292.9586516621743</v>
      </c>
      <c r="X44" s="8">
        <f t="shared" si="2"/>
        <v>1.2055185686995242</v>
      </c>
      <c r="Y44" s="27">
        <f t="shared" si="27"/>
        <v>1.8195976706889443E-5</v>
      </c>
      <c r="Z44" s="27">
        <f t="shared" si="28"/>
        <v>1.5093899985728709E-5</v>
      </c>
      <c r="AA44" s="10">
        <f t="shared" si="29"/>
        <v>1006.0831240715556</v>
      </c>
      <c r="AB44" s="29">
        <f t="shared" si="30"/>
        <v>2.5581177164110014E-2</v>
      </c>
      <c r="AC44" s="8">
        <f t="shared" si="31"/>
        <v>0.71563028446105093</v>
      </c>
      <c r="AD44" s="27">
        <f t="shared" si="32"/>
        <v>3.4134509915520481E-3</v>
      </c>
      <c r="AE44" s="47">
        <f t="shared" si="9"/>
        <v>246713.7272284792</v>
      </c>
      <c r="AF44" s="27">
        <f t="shared" si="33"/>
        <v>176555.81479696269</v>
      </c>
      <c r="AG44" s="9">
        <f t="shared" si="11"/>
        <v>11.06914983431882</v>
      </c>
      <c r="AH44" s="10">
        <f t="shared" si="34"/>
        <v>3.6575076550006043</v>
      </c>
      <c r="AI44" s="10">
        <f t="shared" si="19"/>
        <v>1.2701102015293864</v>
      </c>
      <c r="AJ44" s="10">
        <f t="shared" si="20"/>
        <v>1.663466403829698</v>
      </c>
      <c r="AK44" s="10">
        <f t="shared" si="21"/>
        <v>2.9335766053590842</v>
      </c>
      <c r="AL44" s="9">
        <f t="shared" si="16"/>
        <v>1.5890206612361706</v>
      </c>
      <c r="AM44" s="49">
        <f t="shared" si="22"/>
        <v>23.206323985584852</v>
      </c>
      <c r="AN44" s="29">
        <f t="shared" si="23"/>
        <v>4.8892943422651401E-5</v>
      </c>
      <c r="AO44" s="29">
        <f t="shared" si="24"/>
        <v>0.56666666666666665</v>
      </c>
      <c r="AP44" s="32"/>
    </row>
    <row r="45" spans="1:42" ht="16.2" x14ac:dyDescent="0.25">
      <c r="F45" s="3" t="s">
        <v>9</v>
      </c>
      <c r="G45" s="27" t="s">
        <v>92</v>
      </c>
      <c r="H45" s="16">
        <f>1030.5-0.19975*H22+(3.9734*10^-4)*H22^2</f>
        <v>1006.14017396415</v>
      </c>
      <c r="I45" s="27" t="s">
        <v>93</v>
      </c>
      <c r="U45" s="36">
        <f t="shared" si="26"/>
        <v>2100</v>
      </c>
      <c r="V45" s="16">
        <f t="shared" si="18"/>
        <v>21.694086908398294</v>
      </c>
      <c r="W45" s="27">
        <f t="shared" si="1"/>
        <v>292.99704345419912</v>
      </c>
      <c r="X45" s="8">
        <f t="shared" si="2"/>
        <v>1.2053600815903265</v>
      </c>
      <c r="Y45" s="27">
        <f t="shared" si="27"/>
        <v>1.8197815983512932E-5</v>
      </c>
      <c r="Z45" s="27">
        <f t="shared" si="28"/>
        <v>1.5097410526075427E-5</v>
      </c>
      <c r="AA45" s="10">
        <f t="shared" si="29"/>
        <v>1006.0843938277065</v>
      </c>
      <c r="AB45" s="29">
        <f t="shared" si="30"/>
        <v>2.5584058960582398E-2</v>
      </c>
      <c r="AC45" s="8">
        <f t="shared" si="31"/>
        <v>0.71562290764608139</v>
      </c>
      <c r="AD45" s="27">
        <f t="shared" si="32"/>
        <v>3.4130037225318234E-3</v>
      </c>
      <c r="AE45" s="47">
        <f t="shared" si="9"/>
        <v>251800.50259594142</v>
      </c>
      <c r="AF45" s="27">
        <f t="shared" si="33"/>
        <v>180194.20781445227</v>
      </c>
      <c r="AG45" s="9">
        <f t="shared" si="11"/>
        <v>11.125741535558337</v>
      </c>
      <c r="AH45" s="10">
        <f t="shared" si="34"/>
        <v>3.6766210209181982</v>
      </c>
      <c r="AI45" s="10">
        <f t="shared" si="19"/>
        <v>1.303848727729525</v>
      </c>
      <c r="AJ45" s="10">
        <f t="shared" si="20"/>
        <v>1.6994471001484774</v>
      </c>
      <c r="AK45" s="10">
        <f t="shared" si="21"/>
        <v>3.0032958278780022</v>
      </c>
      <c r="AL45" s="9">
        <f t="shared" si="16"/>
        <v>1.6267852401005845</v>
      </c>
      <c r="AM45" s="49">
        <f t="shared" si="22"/>
        <v>23.320872148498879</v>
      </c>
      <c r="AN45" s="29">
        <f t="shared" si="23"/>
        <v>5.0054930464633367E-5</v>
      </c>
      <c r="AO45" s="29">
        <f t="shared" si="24"/>
        <v>0.58333333333333337</v>
      </c>
      <c r="AP45" s="32"/>
    </row>
    <row r="46" spans="1:42" ht="16.2" x14ac:dyDescent="0.25">
      <c r="F46" s="3" t="s">
        <v>3</v>
      </c>
      <c r="G46" s="27" t="s">
        <v>94</v>
      </c>
      <c r="H46" s="9">
        <f>((2.334*10^-3)*(H22^1.5))/(H22+164.54)</f>
        <v>2.5707988573219674E-2</v>
      </c>
      <c r="I46" s="27" t="s">
        <v>10</v>
      </c>
      <c r="J46" s="12"/>
      <c r="K46" s="27"/>
      <c r="U46" s="36">
        <f t="shared" si="26"/>
        <v>2160</v>
      </c>
      <c r="V46" s="16">
        <f t="shared" si="18"/>
        <v>21.769438613385141</v>
      </c>
      <c r="W46" s="27">
        <f t="shared" si="1"/>
        <v>293.03471930669252</v>
      </c>
      <c r="X46" s="8">
        <f t="shared" si="2"/>
        <v>1.2052045904953943</v>
      </c>
      <c r="Y46" s="27">
        <f t="shared" si="27"/>
        <v>1.8199620847223363E-5</v>
      </c>
      <c r="Z46" s="27">
        <f t="shared" si="28"/>
        <v>1.5100855896792165E-5</v>
      </c>
      <c r="AA46" s="10">
        <f t="shared" si="29"/>
        <v>1006.0856410438761</v>
      </c>
      <c r="AB46" s="29">
        <f t="shared" si="30"/>
        <v>2.5586886866729636E-2</v>
      </c>
      <c r="AC46" s="8">
        <f t="shared" si="31"/>
        <v>0.71561567072245136</v>
      </c>
      <c r="AD46" s="27">
        <f t="shared" si="32"/>
        <v>3.4125649082332524E-3</v>
      </c>
      <c r="AE46" s="47">
        <f t="shared" si="9"/>
        <v>256786.4599613641</v>
      </c>
      <c r="AF46" s="27">
        <f t="shared" si="33"/>
        <v>183760.41477769546</v>
      </c>
      <c r="AG46" s="9">
        <f t="shared" si="11"/>
        <v>11.180384782890419</v>
      </c>
      <c r="AH46" s="10">
        <f t="shared" si="34"/>
        <v>3.6950868573150015</v>
      </c>
      <c r="AI46" s="10">
        <f t="shared" si="19"/>
        <v>1.3371266956584114</v>
      </c>
      <c r="AJ46" s="10">
        <f t="shared" si="20"/>
        <v>1.7347841591858646</v>
      </c>
      <c r="AK46" s="10">
        <f t="shared" si="21"/>
        <v>3.0719108548442762</v>
      </c>
      <c r="AL46" s="9">
        <f t="shared" si="16"/>
        <v>1.6639517130406494</v>
      </c>
      <c r="AM46" s="49">
        <f t="shared" si="22"/>
        <v>23.433390326425791</v>
      </c>
      <c r="AN46" s="29">
        <f t="shared" si="23"/>
        <v>5.1198514247404601E-5</v>
      </c>
      <c r="AO46" s="29">
        <f t="shared" si="24"/>
        <v>0.6</v>
      </c>
      <c r="AP46" s="32"/>
    </row>
    <row r="47" spans="1:42" ht="15.6" x14ac:dyDescent="0.25">
      <c r="F47" s="6" t="s">
        <v>96</v>
      </c>
      <c r="G47" s="4" t="s">
        <v>97</v>
      </c>
      <c r="H47" s="27">
        <f>((1.459*10^-6)*H22^1.5)/(H22+109.1)</f>
        <v>1.8276895330796812E-5</v>
      </c>
      <c r="I47" s="27" t="s">
        <v>98</v>
      </c>
      <c r="J47" s="12"/>
      <c r="U47" s="36">
        <f t="shared" si="26"/>
        <v>2220</v>
      </c>
      <c r="V47" s="16">
        <f t="shared" si="18"/>
        <v>21.843381117050541</v>
      </c>
      <c r="W47" s="27">
        <f t="shared" si="1"/>
        <v>293.07169055852523</v>
      </c>
      <c r="X47" s="8">
        <f t="shared" si="2"/>
        <v>1.2050520463336098</v>
      </c>
      <c r="Y47" s="27">
        <f t="shared" si="27"/>
        <v>1.8201391847593429E-5</v>
      </c>
      <c r="Z47" s="27">
        <f t="shared" si="28"/>
        <v>1.5104237118198716E-5</v>
      </c>
      <c r="AA47" s="10">
        <f t="shared" si="29"/>
        <v>1006.0868660316212</v>
      </c>
      <c r="AB47" s="29">
        <f t="shared" si="30"/>
        <v>2.5589661742047912E-2</v>
      </c>
      <c r="AC47" s="8">
        <f t="shared" si="31"/>
        <v>0.71560857138134526</v>
      </c>
      <c r="AD47" s="27">
        <f t="shared" si="32"/>
        <v>3.4121344101650927E-3</v>
      </c>
      <c r="AE47" s="47">
        <f t="shared" si="9"/>
        <v>261673.44000809218</v>
      </c>
      <c r="AF47" s="27">
        <f t="shared" si="33"/>
        <v>187255.75657263299</v>
      </c>
      <c r="AG47" s="9">
        <f t="shared" si="11"/>
        <v>11.233175762117913</v>
      </c>
      <c r="AH47" s="10">
        <f t="shared" si="34"/>
        <v>3.7129367538702618</v>
      </c>
      <c r="AI47" s="10">
        <f t="shared" si="19"/>
        <v>1.369942176828278</v>
      </c>
      <c r="AJ47" s="10">
        <f t="shared" si="20"/>
        <v>1.7694866975653614</v>
      </c>
      <c r="AK47" s="10">
        <f t="shared" si="21"/>
        <v>3.1394288743936394</v>
      </c>
      <c r="AL47" s="9">
        <f t="shared" si="16"/>
        <v>1.7005239736298881</v>
      </c>
      <c r="AM47" s="49">
        <f t="shared" si="22"/>
        <v>23.543905090680429</v>
      </c>
      <c r="AN47" s="29">
        <f t="shared" si="23"/>
        <v>5.2323814573227325E-5</v>
      </c>
      <c r="AO47" s="29">
        <f t="shared" si="24"/>
        <v>0.6166666666666667</v>
      </c>
      <c r="AP47" s="32"/>
    </row>
    <row r="48" spans="1:42" ht="27.6" x14ac:dyDescent="0.25">
      <c r="F48" s="7" t="s">
        <v>63</v>
      </c>
      <c r="G48" s="27" t="s">
        <v>64</v>
      </c>
      <c r="H48" s="10">
        <f>H45*H47/H46</f>
        <v>0.71530756267756535</v>
      </c>
      <c r="I48" s="27" t="s">
        <v>5</v>
      </c>
      <c r="J48" s="12"/>
      <c r="U48" s="36">
        <f t="shared" si="26"/>
        <v>2280</v>
      </c>
      <c r="V48" s="16">
        <f t="shared" si="18"/>
        <v>21.915936949507355</v>
      </c>
      <c r="W48" s="27">
        <f t="shared" si="1"/>
        <v>293.10796847475365</v>
      </c>
      <c r="X48" s="8">
        <f t="shared" si="2"/>
        <v>1.2049024004199451</v>
      </c>
      <c r="Y48" s="27">
        <f t="shared" si="27"/>
        <v>1.8203129530405992E-5</v>
      </c>
      <c r="Z48" s="27">
        <f t="shared" si="28"/>
        <v>1.5107555204522498E-5</v>
      </c>
      <c r="AA48" s="10">
        <f t="shared" si="29"/>
        <v>1006.088069102579</v>
      </c>
      <c r="AB48" s="29">
        <f t="shared" si="30"/>
        <v>2.5592384440158961E-2</v>
      </c>
      <c r="AC48" s="8">
        <f t="shared" si="31"/>
        <v>0.71560160733333167</v>
      </c>
      <c r="AD48" s="27">
        <f t="shared" si="32"/>
        <v>3.4117120909530419E-3</v>
      </c>
      <c r="AE48" s="47">
        <f t="shared" si="9"/>
        <v>266463.25974465808</v>
      </c>
      <c r="AF48" s="27">
        <f t="shared" si="33"/>
        <v>190681.53696855638</v>
      </c>
      <c r="AG48" s="9">
        <f t="shared" si="11"/>
        <v>11.284203789447801</v>
      </c>
      <c r="AH48" s="10">
        <f t="shared" si="34"/>
        <v>3.7302000524583532</v>
      </c>
      <c r="AI48" s="10">
        <f t="shared" si="19"/>
        <v>1.4022939085896902</v>
      </c>
      <c r="AJ48" s="10">
        <f t="shared" si="20"/>
        <v>1.8035638217739693</v>
      </c>
      <c r="AK48" s="10">
        <f t="shared" si="21"/>
        <v>3.2058577303636593</v>
      </c>
      <c r="AL48" s="9">
        <f t="shared" si="16"/>
        <v>1.7365062706136485</v>
      </c>
      <c r="AM48" s="49">
        <f t="shared" si="22"/>
        <v>23.652443220121004</v>
      </c>
      <c r="AN48" s="29">
        <f t="shared" si="23"/>
        <v>5.343096217272765E-5</v>
      </c>
      <c r="AO48" s="29">
        <f t="shared" si="24"/>
        <v>0.6333333333333333</v>
      </c>
      <c r="AP48" s="32"/>
    </row>
    <row r="49" spans="6:42" ht="16.2" x14ac:dyDescent="0.25">
      <c r="G49" s="27" t="s">
        <v>99</v>
      </c>
      <c r="H49" s="8">
        <f>1/H22</f>
        <v>3.3938571186153065E-3</v>
      </c>
      <c r="I49" s="27" t="s">
        <v>100</v>
      </c>
      <c r="J49" s="12"/>
      <c r="U49" s="36">
        <f t="shared" si="26"/>
        <v>2340</v>
      </c>
      <c r="V49" s="16">
        <f t="shared" si="18"/>
        <v>21.987128479773318</v>
      </c>
      <c r="W49" s="27">
        <f t="shared" si="1"/>
        <v>293.14356423988664</v>
      </c>
      <c r="X49" s="8">
        <f t="shared" si="2"/>
        <v>1.2047556044904897</v>
      </c>
      <c r="Y49" s="27">
        <f t="shared" si="27"/>
        <v>1.8204834437339213E-5</v>
      </c>
      <c r="Z49" s="27">
        <f t="shared" si="28"/>
        <v>1.5110811163263547E-5</v>
      </c>
      <c r="AA49" s="10">
        <f t="shared" si="29"/>
        <v>1006.0892505681694</v>
      </c>
      <c r="AB49" s="29">
        <f t="shared" si="30"/>
        <v>2.5595055808314775E-2</v>
      </c>
      <c r="AC49" s="8">
        <f t="shared" si="31"/>
        <v>0.71559477630950119</v>
      </c>
      <c r="AD49" s="27">
        <f t="shared" si="32"/>
        <v>3.4112978144104E-3</v>
      </c>
      <c r="AE49" s="47">
        <f t="shared" si="9"/>
        <v>271157.71205324394</v>
      </c>
      <c r="AF49" s="27">
        <f t="shared" si="33"/>
        <v>194039.04230133723</v>
      </c>
      <c r="AG49" s="9">
        <f t="shared" si="11"/>
        <v>11.333551970419503</v>
      </c>
      <c r="AH49" s="10">
        <f t="shared" si="34"/>
        <v>3.7469040628620895</v>
      </c>
      <c r="AI49" s="10">
        <f t="shared" si="19"/>
        <v>1.434181238401516</v>
      </c>
      <c r="AJ49" s="10">
        <f t="shared" si="20"/>
        <v>1.8370246201757543</v>
      </c>
      <c r="AK49" s="10">
        <f t="shared" si="21"/>
        <v>3.2712058585772703</v>
      </c>
      <c r="AL49" s="9">
        <f t="shared" si="16"/>
        <v>1.7719031733960211</v>
      </c>
      <c r="AM49" s="49">
        <f t="shared" si="22"/>
        <v>23.759031653169338</v>
      </c>
      <c r="AN49" s="29">
        <f t="shared" si="23"/>
        <v>5.4520097642954506E-5</v>
      </c>
      <c r="AO49" s="29">
        <f t="shared" si="24"/>
        <v>0.65</v>
      </c>
      <c r="AP49" s="32"/>
    </row>
    <row r="50" spans="6:42" ht="16.2" x14ac:dyDescent="0.25">
      <c r="F50" s="6" t="s">
        <v>113</v>
      </c>
      <c r="G50" s="27" t="s">
        <v>101</v>
      </c>
      <c r="H50" s="27">
        <f>H47/H44</f>
        <v>1.5248844885761139E-5</v>
      </c>
      <c r="I50" s="27" t="s">
        <v>102</v>
      </c>
      <c r="U50" s="36">
        <f t="shared" si="26"/>
        <v>2400</v>
      </c>
      <c r="V50" s="16">
        <f t="shared" si="18"/>
        <v>22.056977903612971</v>
      </c>
      <c r="W50" s="27">
        <f t="shared" si="1"/>
        <v>293.17848895180646</v>
      </c>
      <c r="X50" s="8">
        <f t="shared" si="2"/>
        <v>1.2046116107248088</v>
      </c>
      <c r="Y50" s="27">
        <f t="shared" si="27"/>
        <v>1.8206507105682676E-5</v>
      </c>
      <c r="Z50" s="27">
        <f t="shared" si="28"/>
        <v>1.5114005994619221E-5</v>
      </c>
      <c r="AA50" s="10">
        <f t="shared" si="29"/>
        <v>1006.0904107393209</v>
      </c>
      <c r="AB50" s="29">
        <f t="shared" si="30"/>
        <v>2.5597676686951024E-2</v>
      </c>
      <c r="AC50" s="8">
        <f t="shared" si="31"/>
        <v>0.71558807606247865</v>
      </c>
      <c r="AD50" s="27">
        <f t="shared" si="32"/>
        <v>3.410891445601191E-3</v>
      </c>
      <c r="AE50" s="47">
        <f t="shared" si="9"/>
        <v>275758.56531873846</v>
      </c>
      <c r="AF50" s="27">
        <f t="shared" si="33"/>
        <v>197329.54121418542</v>
      </c>
      <c r="AG50" s="9">
        <f t="shared" si="11"/>
        <v>11.38129778007586</v>
      </c>
      <c r="AH50" s="10">
        <f t="shared" si="34"/>
        <v>3.7630742526754801</v>
      </c>
      <c r="AI50" s="10">
        <f t="shared" si="19"/>
        <v>1.4656040729048943</v>
      </c>
      <c r="AJ50" s="10">
        <f t="shared" si="20"/>
        <v>1.8698781556469506</v>
      </c>
      <c r="AK50" s="10">
        <f t="shared" si="21"/>
        <v>3.3354822285518448</v>
      </c>
      <c r="AL50" s="9">
        <f t="shared" si="16"/>
        <v>1.8067195404655825</v>
      </c>
      <c r="AM50" s="49">
        <f t="shared" si="22"/>
        <v>23.863697444078554</v>
      </c>
      <c r="AN50" s="29">
        <f t="shared" si="23"/>
        <v>5.5591370475864081E-5</v>
      </c>
      <c r="AO50" s="29">
        <f t="shared" si="24"/>
        <v>0.66666666666666663</v>
      </c>
      <c r="AP50" s="32"/>
    </row>
    <row r="51" spans="6:42" x14ac:dyDescent="0.25">
      <c r="F51" s="76" t="s">
        <v>164</v>
      </c>
      <c r="G51" s="76"/>
      <c r="H51" s="76"/>
      <c r="I51" s="76"/>
      <c r="U51" s="36">
        <f t="shared" si="26"/>
        <v>2460</v>
      </c>
      <c r="V51" s="16">
        <f t="shared" si="18"/>
        <v>22.125507232576751</v>
      </c>
      <c r="W51" s="27">
        <f t="shared" si="1"/>
        <v>293.21275361628835</v>
      </c>
      <c r="X51" s="8">
        <f t="shared" si="2"/>
        <v>1.2044703717658627</v>
      </c>
      <c r="Y51" s="27">
        <f t="shared" si="27"/>
        <v>1.8208148068082297E-5</v>
      </c>
      <c r="Z51" s="27">
        <f t="shared" si="28"/>
        <v>1.5117140690964031E-5</v>
      </c>
      <c r="AA51" s="10">
        <f t="shared" si="29"/>
        <v>1006.0915499262154</v>
      </c>
      <c r="AB51" s="29">
        <f t="shared" si="30"/>
        <v>2.5600247909285348E-2</v>
      </c>
      <c r="AC51" s="8">
        <f t="shared" si="31"/>
        <v>0.71558150436732759</v>
      </c>
      <c r="AD51" s="27">
        <f t="shared" si="32"/>
        <v>3.4104928508964035E-3</v>
      </c>
      <c r="AE51" s="47">
        <f t="shared" si="9"/>
        <v>280267.56313024904</v>
      </c>
      <c r="AF51" s="27">
        <f t="shared" si="33"/>
        <v>200554.28445010856</v>
      </c>
      <c r="AG51" s="9">
        <f t="shared" si="11"/>
        <v>11.427513575536954</v>
      </c>
      <c r="AH51" s="10">
        <f t="shared" si="34"/>
        <v>3.7787344150560687</v>
      </c>
      <c r="AI51" s="10">
        <f t="shared" si="19"/>
        <v>1.4965628312928472</v>
      </c>
      <c r="AJ51" s="10">
        <f t="shared" si="20"/>
        <v>1.9021334587845669</v>
      </c>
      <c r="AK51" s="10">
        <f t="shared" si="21"/>
        <v>3.3986962900774138</v>
      </c>
      <c r="AL51" s="9">
        <f t="shared" si="16"/>
        <v>1.840960490458599</v>
      </c>
      <c r="AM51" s="49">
        <f t="shared" si="22"/>
        <v>23.96646772303535</v>
      </c>
      <c r="AN51" s="29">
        <f t="shared" si="23"/>
        <v>5.6644938167956904E-5</v>
      </c>
      <c r="AO51" s="29">
        <f t="shared" si="24"/>
        <v>0.68333333333333335</v>
      </c>
      <c r="AP51" s="32"/>
    </row>
    <row r="52" spans="6:42" ht="16.2" x14ac:dyDescent="0.25">
      <c r="F52" s="3" t="s">
        <v>16</v>
      </c>
      <c r="G52" s="4" t="s">
        <v>95</v>
      </c>
      <c r="H52" s="9">
        <f>(351.99/H24)+344.84/(H24^2)</f>
        <v>1.1975562751470374</v>
      </c>
      <c r="I52" s="27" t="s">
        <v>18</v>
      </c>
      <c r="U52" s="36">
        <f t="shared" si="26"/>
        <v>2520</v>
      </c>
      <c r="V52" s="16">
        <f t="shared" si="18"/>
        <v>22.192738284137249</v>
      </c>
      <c r="W52" s="27">
        <f t="shared" si="1"/>
        <v>293.2463691420686</v>
      </c>
      <c r="X52" s="8">
        <f t="shared" si="2"/>
        <v>1.2043318407377002</v>
      </c>
      <c r="Y52" s="27">
        <f t="shared" si="27"/>
        <v>1.8209757852311306E-5</v>
      </c>
      <c r="Z52" s="27">
        <f t="shared" si="28"/>
        <v>1.5120216236379767E-5</v>
      </c>
      <c r="AA52" s="10">
        <f t="shared" si="29"/>
        <v>1006.0926684380544</v>
      </c>
      <c r="AB52" s="29">
        <f t="shared" si="30"/>
        <v>2.5602770300956819E-2</v>
      </c>
      <c r="AC52" s="8">
        <f t="shared" si="31"/>
        <v>0.7155750590223442</v>
      </c>
      <c r="AD52" s="27">
        <f t="shared" si="32"/>
        <v>3.4101018980239499E-3</v>
      </c>
      <c r="AE52" s="47">
        <f t="shared" si="9"/>
        <v>284686.42404783703</v>
      </c>
      <c r="AF52" s="27">
        <f t="shared" si="33"/>
        <v>203714.5046908911</v>
      </c>
      <c r="AG52" s="9">
        <f t="shared" si="11"/>
        <v>11.47226705032144</v>
      </c>
      <c r="AH52" s="10">
        <f t="shared" si="34"/>
        <v>3.7939068173912802</v>
      </c>
      <c r="AI52" s="10">
        <f t="shared" si="19"/>
        <v>1.52705840253367</v>
      </c>
      <c r="AJ52" s="10">
        <f t="shared" si="20"/>
        <v>1.9337995216449895</v>
      </c>
      <c r="AK52" s="10">
        <f t="shared" si="21"/>
        <v>3.4608579241786597</v>
      </c>
      <c r="AL52" s="9">
        <f t="shared" si="16"/>
        <v>1.8746313755967741</v>
      </c>
      <c r="AM52" s="49">
        <f t="shared" si="22"/>
        <v>24.067369659734023</v>
      </c>
      <c r="AN52" s="29">
        <f t="shared" si="23"/>
        <v>5.7680965402977663E-5</v>
      </c>
      <c r="AO52" s="29">
        <f t="shared" si="24"/>
        <v>0.7</v>
      </c>
      <c r="AP52" s="32"/>
    </row>
    <row r="53" spans="6:42" ht="16.2" x14ac:dyDescent="0.25">
      <c r="F53" s="3" t="s">
        <v>9</v>
      </c>
      <c r="G53" s="27" t="s">
        <v>92</v>
      </c>
      <c r="H53" s="16">
        <f>1030.5-0.19975*H24+(3.9734*10^-4)*H24^2</f>
        <v>1006.1487994134</v>
      </c>
      <c r="I53" s="27" t="s">
        <v>93</v>
      </c>
      <c r="U53" s="36">
        <f t="shared" si="26"/>
        <v>2580</v>
      </c>
      <c r="V53" s="16">
        <f t="shared" si="18"/>
        <v>22.258692672832602</v>
      </c>
      <c r="W53" s="27">
        <f t="shared" si="1"/>
        <v>293.27934633641627</v>
      </c>
      <c r="X53" s="8">
        <f t="shared" si="2"/>
        <v>1.2041959712611159</v>
      </c>
      <c r="Y53" s="27">
        <f t="shared" si="27"/>
        <v>1.8211336981065416E-5</v>
      </c>
      <c r="Z53" s="27">
        <f t="shared" si="28"/>
        <v>1.5123233606232104E-5</v>
      </c>
      <c r="AA53" s="10">
        <f t="shared" si="29"/>
        <v>1006.0937665828403</v>
      </c>
      <c r="AB53" s="29">
        <f t="shared" si="30"/>
        <v>2.5605244679703071E-2</v>
      </c>
      <c r="AC53" s="8">
        <f t="shared" si="31"/>
        <v>0.7155687378497626</v>
      </c>
      <c r="AD53" s="27">
        <f t="shared" si="32"/>
        <v>3.4097184561128805E-3</v>
      </c>
      <c r="AE53" s="47">
        <f t="shared" si="9"/>
        <v>289016.84142798948</v>
      </c>
      <c r="AF53" s="27">
        <f t="shared" si="33"/>
        <v>206811.41643795141</v>
      </c>
      <c r="AG53" s="9">
        <f t="shared" si="11"/>
        <v>11.51562163827651</v>
      </c>
      <c r="AH53" s="10">
        <f t="shared" si="34"/>
        <v>3.8086123334564781</v>
      </c>
      <c r="AI53" s="10">
        <f t="shared" si="19"/>
        <v>1.5570921060624943</v>
      </c>
      <c r="AJ53" s="10">
        <f t="shared" si="20"/>
        <v>1.9648852919739521</v>
      </c>
      <c r="AK53" s="10">
        <f t="shared" si="21"/>
        <v>3.5219773980364462</v>
      </c>
      <c r="AL53" s="9">
        <f t="shared" si="16"/>
        <v>1.9077377572697416</v>
      </c>
      <c r="AM53" s="49">
        <f t="shared" si="22"/>
        <v>24.166430430102345</v>
      </c>
      <c r="AN53" s="29">
        <f t="shared" si="23"/>
        <v>5.8699623300607432E-5</v>
      </c>
      <c r="AO53" s="29">
        <f t="shared" si="24"/>
        <v>0.71666666666666667</v>
      </c>
      <c r="AP53" s="32"/>
    </row>
    <row r="54" spans="6:42" ht="16.2" x14ac:dyDescent="0.25">
      <c r="F54" s="3" t="s">
        <v>3</v>
      </c>
      <c r="G54" s="27" t="s">
        <v>94</v>
      </c>
      <c r="H54" s="9">
        <f>((2.334*10^-3)*(H24^1.5))/(H24+164.54)</f>
        <v>2.5726707407417525E-2</v>
      </c>
      <c r="I54" s="27" t="s">
        <v>10</v>
      </c>
      <c r="U54" s="36">
        <f t="shared" si="26"/>
        <v>2640</v>
      </c>
      <c r="V54" s="16">
        <f t="shared" si="18"/>
        <v>22.323391802335692</v>
      </c>
      <c r="W54" s="27">
        <f t="shared" si="1"/>
        <v>293.31169590116781</v>
      </c>
      <c r="X54" s="8">
        <f t="shared" si="2"/>
        <v>1.2040627174674428</v>
      </c>
      <c r="Y54" s="27">
        <f t="shared" si="27"/>
        <v>1.8212885971779642E-5</v>
      </c>
      <c r="Z54" s="27">
        <f t="shared" si="28"/>
        <v>1.5126193766789486E-5</v>
      </c>
      <c r="AA54" s="10">
        <f t="shared" si="29"/>
        <v>1006.0948446671759</v>
      </c>
      <c r="AB54" s="29">
        <f t="shared" si="30"/>
        <v>2.5607671855071623E-2</v>
      </c>
      <c r="AC54" s="8">
        <f t="shared" si="31"/>
        <v>0.71556253869636977</v>
      </c>
      <c r="AD54" s="27">
        <f t="shared" si="32"/>
        <v>3.4093423957323298E-3</v>
      </c>
      <c r="AE54" s="47">
        <f t="shared" si="9"/>
        <v>293260.48330203723</v>
      </c>
      <c r="AF54" s="27">
        <f t="shared" si="33"/>
        <v>209846.21593093011</v>
      </c>
      <c r="AG54" s="9">
        <f t="shared" si="11"/>
        <v>11.557636873758263</v>
      </c>
      <c r="AH54" s="10">
        <f t="shared" si="34"/>
        <v>3.8228705612423335</v>
      </c>
      <c r="AI54" s="10">
        <f t="shared" si="19"/>
        <v>1.5866656556030929</v>
      </c>
      <c r="AJ54" s="10">
        <f t="shared" si="20"/>
        <v>1.9953996678922903</v>
      </c>
      <c r="AK54" s="10">
        <f t="shared" si="21"/>
        <v>3.5820653234953834</v>
      </c>
      <c r="AL54" s="9">
        <f t="shared" si="16"/>
        <v>1.9402853835599994</v>
      </c>
      <c r="AM54" s="49">
        <f t="shared" si="22"/>
        <v>24.263677185895691</v>
      </c>
      <c r="AN54" s="29">
        <f t="shared" si="23"/>
        <v>5.9701088724923055E-5</v>
      </c>
      <c r="AO54" s="29">
        <f t="shared" si="24"/>
        <v>0.73333333333333328</v>
      </c>
      <c r="AP54" s="32"/>
    </row>
    <row r="55" spans="6:42" ht="15.6" x14ac:dyDescent="0.25">
      <c r="F55" s="6" t="s">
        <v>96</v>
      </c>
      <c r="G55" s="4" t="s">
        <v>97</v>
      </c>
      <c r="H55" s="27">
        <f>((1.459*10^-6)*H24^1.5)/(H24+109.1)</f>
        <v>1.828883684618472E-5</v>
      </c>
      <c r="I55" s="27" t="s">
        <v>98</v>
      </c>
      <c r="U55" s="36">
        <f t="shared" si="26"/>
        <v>2700</v>
      </c>
      <c r="V55" s="16">
        <f t="shared" si="18"/>
        <v>22.386856858375527</v>
      </c>
      <c r="W55" s="27">
        <f t="shared" si="1"/>
        <v>293.34342842918772</v>
      </c>
      <c r="X55" s="8">
        <f t="shared" si="2"/>
        <v>1.2039320340106352</v>
      </c>
      <c r="Y55" s="27">
        <f t="shared" si="27"/>
        <v>1.8214405336466061E-5</v>
      </c>
      <c r="Z55" s="27">
        <f t="shared" si="28"/>
        <v>1.5129097674881836E-5</v>
      </c>
      <c r="AA55" s="10">
        <f t="shared" si="29"/>
        <v>1006.0959029960788</v>
      </c>
      <c r="AB55" s="29">
        <f t="shared" si="30"/>
        <v>2.5610052628163796E-2</v>
      </c>
      <c r="AC55" s="8">
        <f t="shared" si="31"/>
        <v>0.71555645943404389</v>
      </c>
      <c r="AD55" s="27">
        <f t="shared" si="32"/>
        <v>3.4089735889256409E-3</v>
      </c>
      <c r="AE55" s="47">
        <f t="shared" si="9"/>
        <v>297418.99230227229</v>
      </c>
      <c r="AF55" s="27">
        <f t="shared" si="33"/>
        <v>212820.08110025511</v>
      </c>
      <c r="AG55" s="9">
        <f t="shared" si="11"/>
        <v>11.598368713697109</v>
      </c>
      <c r="AH55" s="10">
        <f t="shared" si="34"/>
        <v>3.8366999282989886</v>
      </c>
      <c r="AI55" s="10">
        <f t="shared" si="19"/>
        <v>1.6157811258227819</v>
      </c>
      <c r="AJ55" s="10">
        <f t="shared" si="20"/>
        <v>2.0253514930052994</v>
      </c>
      <c r="AK55" s="10">
        <f t="shared" si="21"/>
        <v>3.641132618828081</v>
      </c>
      <c r="AL55" s="9">
        <f t="shared" si="16"/>
        <v>1.9722801685318772</v>
      </c>
      <c r="AM55" s="49">
        <f t="shared" si="22"/>
        <v>24.359137026907405</v>
      </c>
      <c r="AN55" s="29">
        <f t="shared" si="23"/>
        <v>6.0685543647134681E-5</v>
      </c>
      <c r="AO55" s="29">
        <f t="shared" si="24"/>
        <v>0.75</v>
      </c>
      <c r="AP55" s="32"/>
    </row>
    <row r="56" spans="6:42" ht="27.6" x14ac:dyDescent="0.25">
      <c r="F56" s="7" t="s">
        <v>63</v>
      </c>
      <c r="G56" s="27" t="s">
        <v>64</v>
      </c>
      <c r="H56" s="10">
        <f>H53*H55/H54</f>
        <v>0.71526025247019553</v>
      </c>
      <c r="I56" s="27" t="s">
        <v>5</v>
      </c>
      <c r="U56" s="36">
        <f t="shared" si="26"/>
        <v>2760</v>
      </c>
      <c r="V56" s="16">
        <f t="shared" si="18"/>
        <v>22.449108802443867</v>
      </c>
      <c r="W56" s="27">
        <f t="shared" si="1"/>
        <v>293.37455440122193</v>
      </c>
      <c r="X56" s="8">
        <f t="shared" si="2"/>
        <v>1.2038038760777796</v>
      </c>
      <c r="Y56" s="27">
        <f t="shared" si="27"/>
        <v>1.8215895581569544E-5</v>
      </c>
      <c r="Z56" s="27">
        <f t="shared" si="28"/>
        <v>1.5131946277594963E-5</v>
      </c>
      <c r="AA56" s="10">
        <f t="shared" si="29"/>
        <v>1006.0969418728097</v>
      </c>
      <c r="AB56" s="29">
        <f t="shared" si="30"/>
        <v>2.5612387791407034E-2</v>
      </c>
      <c r="AC56" s="8">
        <f t="shared" si="31"/>
        <v>0.7155504979602193</v>
      </c>
      <c r="AD56" s="27">
        <f t="shared" si="32"/>
        <v>3.4086119092400567E-3</v>
      </c>
      <c r="AE56" s="47">
        <f t="shared" si="9"/>
        <v>301493.9856311038</v>
      </c>
      <c r="AF56" s="27">
        <f t="shared" si="33"/>
        <v>215734.17155034753</v>
      </c>
      <c r="AG56" s="9">
        <f t="shared" si="11"/>
        <v>11.637869826348409</v>
      </c>
      <c r="AH56" s="10">
        <f t="shared" si="34"/>
        <v>3.8501177861703577</v>
      </c>
      <c r="AI56" s="10">
        <f t="shared" si="19"/>
        <v>1.6444409215580382</v>
      </c>
      <c r="AJ56" s="10">
        <f t="shared" si="20"/>
        <v>2.0547495519062204</v>
      </c>
      <c r="AK56" s="10">
        <f t="shared" si="21"/>
        <v>3.6991904734642587</v>
      </c>
      <c r="AL56" s="9">
        <f t="shared" si="16"/>
        <v>2.0037281731264733</v>
      </c>
      <c r="AM56" s="49">
        <f t="shared" si="22"/>
        <v>24.452836975570339</v>
      </c>
      <c r="AN56" s="29">
        <f t="shared" si="23"/>
        <v>6.165317455773765E-5</v>
      </c>
      <c r="AO56" s="29">
        <f t="shared" si="24"/>
        <v>0.76666666666666672</v>
      </c>
      <c r="AP56" s="32"/>
    </row>
    <row r="57" spans="6:42" ht="16.2" x14ac:dyDescent="0.25">
      <c r="G57" s="27" t="s">
        <v>99</v>
      </c>
      <c r="H57" s="8">
        <f>1/H24</f>
        <v>3.3909799932180401E-3</v>
      </c>
      <c r="I57" s="27" t="s">
        <v>100</v>
      </c>
      <c r="U57" s="36">
        <f t="shared" si="26"/>
        <v>2820</v>
      </c>
      <c r="V57" s="16">
        <f t="shared" si="18"/>
        <v>22.510168366226267</v>
      </c>
      <c r="W57" s="27">
        <f t="shared" si="1"/>
        <v>293.4050841831131</v>
      </c>
      <c r="X57" s="8">
        <f t="shared" si="2"/>
        <v>1.203678199398168</v>
      </c>
      <c r="Y57" s="27">
        <f t="shared" si="27"/>
        <v>1.8217357207841148E-5</v>
      </c>
      <c r="Z57" s="27">
        <f t="shared" si="28"/>
        <v>1.5134740511998738E-5</v>
      </c>
      <c r="AA57" s="10">
        <f t="shared" si="29"/>
        <v>1006.0979615987138</v>
      </c>
      <c r="AB57" s="29">
        <f t="shared" si="30"/>
        <v>2.5614678128354863E-2</v>
      </c>
      <c r="AC57" s="8">
        <f t="shared" si="31"/>
        <v>0.71554465219828178</v>
      </c>
      <c r="AD57" s="27">
        <f t="shared" si="32"/>
        <v>3.4082572317523422E-3</v>
      </c>
      <c r="AE57" s="47">
        <f t="shared" si="9"/>
        <v>305487.05506898713</v>
      </c>
      <c r="AF57" s="27">
        <f t="shared" si="33"/>
        <v>218589.62857041575</v>
      </c>
      <c r="AG57" s="9">
        <f t="shared" si="11"/>
        <v>11.676189850831658</v>
      </c>
      <c r="AH57" s="10">
        <f t="shared" si="34"/>
        <v>3.8631404952637989</v>
      </c>
      <c r="AI57" s="10">
        <f t="shared" si="19"/>
        <v>1.6726477493785403</v>
      </c>
      <c r="AJ57" s="10">
        <f t="shared" si="20"/>
        <v>2.0836025660474657</v>
      </c>
      <c r="AK57" s="10">
        <f t="shared" si="21"/>
        <v>3.7562503154260058</v>
      </c>
      <c r="AL57" s="9">
        <f t="shared" si="16"/>
        <v>2.0346355875224198</v>
      </c>
      <c r="AM57" s="49">
        <f t="shared" si="22"/>
        <v>24.544803953748687</v>
      </c>
      <c r="AN57" s="29">
        <f t="shared" si="23"/>
        <v>6.2604171923766767E-5</v>
      </c>
      <c r="AO57" s="29">
        <f t="shared" si="24"/>
        <v>0.78333333333333333</v>
      </c>
      <c r="AP57" s="32"/>
    </row>
    <row r="58" spans="6:42" ht="16.2" x14ac:dyDescent="0.25">
      <c r="F58" s="6" t="s">
        <v>113</v>
      </c>
      <c r="G58" s="27" t="s">
        <v>101</v>
      </c>
      <c r="H58" s="27">
        <f>H55/H52</f>
        <v>1.5271797430930079E-5</v>
      </c>
      <c r="I58" s="27" t="s">
        <v>102</v>
      </c>
      <c r="U58" s="36">
        <f t="shared" si="26"/>
        <v>2880</v>
      </c>
      <c r="V58" s="16">
        <f t="shared" si="18"/>
        <v>22.570056046701914</v>
      </c>
      <c r="W58" s="27">
        <f t="shared" si="1"/>
        <v>293.43502802335092</v>
      </c>
      <c r="X58" s="8">
        <f t="shared" si="2"/>
        <v>1.2035549602510403</v>
      </c>
      <c r="Y58" s="27">
        <f t="shared" si="27"/>
        <v>1.8218790710227428E-5</v>
      </c>
      <c r="Z58" s="27">
        <f t="shared" si="28"/>
        <v>1.513748130490635E-5</v>
      </c>
      <c r="AA58" s="10">
        <f t="shared" si="29"/>
        <v>1006.0989624730765</v>
      </c>
      <c r="AB58" s="29">
        <f t="shared" si="30"/>
        <v>2.5616924413511714E-2</v>
      </c>
      <c r="AC58" s="8">
        <f t="shared" si="31"/>
        <v>0.71553892009790931</v>
      </c>
      <c r="AD58" s="27">
        <f t="shared" si="32"/>
        <v>3.4079094330906608E-3</v>
      </c>
      <c r="AE58" s="47">
        <f t="shared" si="9"/>
        <v>309399.76701730012</v>
      </c>
      <c r="AF58" s="27">
        <f t="shared" si="33"/>
        <v>221387.57517010366</v>
      </c>
      <c r="AG58" s="9">
        <f t="shared" si="11"/>
        <v>11.713375630979856</v>
      </c>
      <c r="AH58" s="10">
        <f t="shared" si="34"/>
        <v>3.8757835013092969</v>
      </c>
      <c r="AI58" s="10">
        <f t="shared" si="19"/>
        <v>1.7004045912831427</v>
      </c>
      <c r="AJ58" s="10">
        <f t="shared" si="20"/>
        <v>2.1119191899542757</v>
      </c>
      <c r="AK58" s="10">
        <f t="shared" si="21"/>
        <v>3.8123237812374184</v>
      </c>
      <c r="AL58" s="9">
        <f t="shared" si="16"/>
        <v>2.0650087148369347</v>
      </c>
      <c r="AM58" s="49">
        <f t="shared" si="22"/>
        <v>24.63506476153885</v>
      </c>
      <c r="AN58" s="29">
        <f t="shared" si="23"/>
        <v>6.3538729687290314E-5</v>
      </c>
      <c r="AO58" s="29">
        <f t="shared" si="24"/>
        <v>0.8</v>
      </c>
      <c r="AP58" s="32"/>
    </row>
    <row r="59" spans="6:42" x14ac:dyDescent="0.25">
      <c r="F59" s="76" t="s">
        <v>135</v>
      </c>
      <c r="G59" s="76"/>
      <c r="H59" s="76"/>
      <c r="I59" s="76"/>
      <c r="U59" s="36">
        <f t="shared" si="26"/>
        <v>2940</v>
      </c>
      <c r="V59" s="16">
        <f t="shared" si="18"/>
        <v>22.628792101861457</v>
      </c>
      <c r="W59" s="27">
        <f t="shared" si="1"/>
        <v>293.4643960509307</v>
      </c>
      <c r="X59" s="8">
        <f t="shared" si="2"/>
        <v>1.2034341154721098</v>
      </c>
      <c r="Y59" s="27">
        <f t="shared" si="27"/>
        <v>1.8220196577773961E-5</v>
      </c>
      <c r="Z59" s="27">
        <f t="shared" si="28"/>
        <v>1.5140169572661765E-5</v>
      </c>
      <c r="AA59" s="10">
        <f t="shared" si="29"/>
        <v>1006.0999447929878</v>
      </c>
      <c r="AB59" s="29">
        <f t="shared" si="30"/>
        <v>2.5619127412180257E-2</v>
      </c>
      <c r="AC59" s="8">
        <f t="shared" si="31"/>
        <v>0.71553329963534928</v>
      </c>
      <c r="AD59" s="27">
        <f t="shared" si="32"/>
        <v>3.4075683914530134E-3</v>
      </c>
      <c r="AE59" s="47">
        <f t="shared" si="9"/>
        <v>313233.66257272428</v>
      </c>
      <c r="AF59" s="27">
        <f t="shared" si="33"/>
        <v>224129.11613752702</v>
      </c>
      <c r="AG59" s="9">
        <f t="shared" si="11"/>
        <v>11.749471426531123</v>
      </c>
      <c r="AH59" s="10">
        <f t="shared" si="34"/>
        <v>3.8880614044017654</v>
      </c>
      <c r="AI59" s="10">
        <f t="shared" si="19"/>
        <v>1.7277146803437367</v>
      </c>
      <c r="AJ59" s="10">
        <f t="shared" si="20"/>
        <v>2.1397080077585997</v>
      </c>
      <c r="AK59" s="10">
        <f t="shared" si="21"/>
        <v>3.8674226881023364</v>
      </c>
      <c r="AL59" s="9">
        <f t="shared" si="16"/>
        <v>2.0948539560554318</v>
      </c>
      <c r="AM59" s="49">
        <f t="shared" si="22"/>
        <v>24.723646057916888</v>
      </c>
      <c r="AN59" s="29">
        <f t="shared" si="23"/>
        <v>6.4457044801705609E-5</v>
      </c>
      <c r="AO59" s="29">
        <f t="shared" si="24"/>
        <v>0.81666666666666665</v>
      </c>
      <c r="AP59" s="32"/>
    </row>
    <row r="60" spans="6:42" ht="16.2" x14ac:dyDescent="0.25">
      <c r="F60" s="3" t="s">
        <v>16</v>
      </c>
      <c r="G60" s="4" t="s">
        <v>95</v>
      </c>
      <c r="H60" s="9">
        <f>(351.99/H26)+344.84/(H26^2)</f>
        <v>1.2099053219617819</v>
      </c>
      <c r="I60" s="27" t="s">
        <v>18</v>
      </c>
      <c r="U60" s="36">
        <f t="shared" si="26"/>
        <v>3000</v>
      </c>
      <c r="V60" s="16">
        <f t="shared" si="18"/>
        <v>22.686396546996235</v>
      </c>
      <c r="W60" s="27">
        <f t="shared" si="1"/>
        <v>293.49319827349808</v>
      </c>
      <c r="X60" s="8">
        <f t="shared" si="2"/>
        <v>1.2033156224589656</v>
      </c>
      <c r="Y60" s="27">
        <f t="shared" si="27"/>
        <v>1.8221575293542887E-5</v>
      </c>
      <c r="Z60" s="27">
        <f t="shared" si="28"/>
        <v>1.5142806220954106E-5</v>
      </c>
      <c r="AA60" s="10">
        <f t="shared" si="29"/>
        <v>1006.1009088532203</v>
      </c>
      <c r="AB60" s="29">
        <f t="shared" si="30"/>
        <v>2.562128788033062E-2</v>
      </c>
      <c r="AC60" s="8">
        <f t="shared" si="31"/>
        <v>0.71552778881364776</v>
      </c>
      <c r="AD60" s="27">
        <f t="shared" si="32"/>
        <v>3.4072339866225046E-3</v>
      </c>
      <c r="AE60" s="47">
        <f t="shared" si="9"/>
        <v>316990.2576299542</v>
      </c>
      <c r="AF60" s="27">
        <f t="shared" si="33"/>
        <v>226815.33811742967</v>
      </c>
      <c r="AG60" s="9">
        <f t="shared" si="11"/>
        <v>11.784519104281706</v>
      </c>
      <c r="AH60" s="10">
        <f t="shared" si="34"/>
        <v>3.8999880214849094</v>
      </c>
      <c r="AI60" s="10">
        <f t="shared" si="19"/>
        <v>1.7545814781325015</v>
      </c>
      <c r="AJ60" s="10">
        <f t="shared" si="20"/>
        <v>2.1669775300322365</v>
      </c>
      <c r="AK60" s="10">
        <f t="shared" si="21"/>
        <v>3.921559008164738</v>
      </c>
      <c r="AL60" s="9">
        <f t="shared" si="16"/>
        <v>2.1241777960892327</v>
      </c>
      <c r="AM60" s="49">
        <f t="shared" si="22"/>
        <v>24.810574343085467</v>
      </c>
      <c r="AN60" s="29">
        <f t="shared" si="23"/>
        <v>6.535931680274564E-5</v>
      </c>
      <c r="AO60" s="29">
        <f t="shared" si="24"/>
        <v>0.83333333333333337</v>
      </c>
      <c r="AP60" s="32"/>
    </row>
    <row r="61" spans="6:42" ht="16.2" x14ac:dyDescent="0.25">
      <c r="F61" s="3" t="s">
        <v>9</v>
      </c>
      <c r="G61" s="27" t="s">
        <v>92</v>
      </c>
      <c r="H61" s="16">
        <f>1030.5-0.19975*H26+(3.9734*10^-4)*H26^2</f>
        <v>1006.0485720774001</v>
      </c>
      <c r="I61" s="27" t="s">
        <v>93</v>
      </c>
      <c r="U61" s="36">
        <f t="shared" si="26"/>
        <v>3060</v>
      </c>
      <c r="V61" s="16">
        <f t="shared" si="18"/>
        <v>22.742889151516163</v>
      </c>
      <c r="W61" s="27">
        <f t="shared" si="1"/>
        <v>293.52144457575804</v>
      </c>
      <c r="X61" s="8">
        <f t="shared" si="2"/>
        <v>1.2031994391754399</v>
      </c>
      <c r="Y61" s="27">
        <f t="shared" si="27"/>
        <v>1.8222927334542624E-5</v>
      </c>
      <c r="Z61" s="27">
        <f t="shared" si="28"/>
        <v>1.5145392144656341E-5</v>
      </c>
      <c r="AA61" s="10">
        <f t="shared" si="29"/>
        <v>1006.1018549461155</v>
      </c>
      <c r="AB61" s="29">
        <f t="shared" si="30"/>
        <v>2.5623406564488693E-2</v>
      </c>
      <c r="AC61" s="8">
        <f t="shared" si="31"/>
        <v>0.71552238566283144</v>
      </c>
      <c r="AD61" s="27">
        <f t="shared" si="32"/>
        <v>3.4069060999796881E-3</v>
      </c>
      <c r="AE61" s="47">
        <f t="shared" si="9"/>
        <v>320671.04300991149</v>
      </c>
      <c r="AF61" s="27">
        <f t="shared" si="33"/>
        <v>229447.30970744029</v>
      </c>
      <c r="AG61" s="9">
        <f t="shared" si="11"/>
        <v>11.818558311470511</v>
      </c>
      <c r="AH61" s="10">
        <f t="shared" si="34"/>
        <v>3.9115764430202926</v>
      </c>
      <c r="AI61" s="10">
        <f t="shared" si="19"/>
        <v>1.7810086537850043</v>
      </c>
      <c r="AJ61" s="10">
        <f t="shared" si="20"/>
        <v>2.1937361908998092</v>
      </c>
      <c r="AK61" s="10">
        <f t="shared" si="21"/>
        <v>3.9747448446848135</v>
      </c>
      <c r="AL61" s="9">
        <f t="shared" si="16"/>
        <v>2.1529867908709406</v>
      </c>
      <c r="AM61" s="49">
        <f t="shared" si="22"/>
        <v>24.895875942387104</v>
      </c>
      <c r="AN61" s="29">
        <f t="shared" si="23"/>
        <v>6.6245747411413562E-5</v>
      </c>
      <c r="AO61" s="29">
        <f t="shared" si="24"/>
        <v>0.85</v>
      </c>
      <c r="AP61" s="32"/>
    </row>
    <row r="62" spans="6:42" ht="16.2" x14ac:dyDescent="0.25">
      <c r="F62" s="3" t="s">
        <v>3</v>
      </c>
      <c r="G62" s="27" t="s">
        <v>94</v>
      </c>
      <c r="H62" s="9">
        <f>((2.334*10^-3)*(H26^1.5))/(H26+164.54)</f>
        <v>2.5501650972495012E-2</v>
      </c>
      <c r="I62" s="27" t="s">
        <v>10</v>
      </c>
      <c r="U62" s="36">
        <f t="shared" si="26"/>
        <v>3120</v>
      </c>
      <c r="V62" s="16">
        <f t="shared" si="18"/>
        <v>22.798289436256876</v>
      </c>
      <c r="W62" s="27">
        <f t="shared" si="1"/>
        <v>293.54914471812845</v>
      </c>
      <c r="X62" s="8">
        <f t="shared" si="2"/>
        <v>1.2030855241550236</v>
      </c>
      <c r="Y62" s="27">
        <f t="shared" si="27"/>
        <v>1.8224253171669403E-5</v>
      </c>
      <c r="Z62" s="27">
        <f t="shared" si="28"/>
        <v>1.5147928227686926E-5</v>
      </c>
      <c r="AA62" s="10">
        <f t="shared" si="29"/>
        <v>1006.1027833614814</v>
      </c>
      <c r="AB62" s="29">
        <f t="shared" si="30"/>
        <v>2.5625484201643085E-2</v>
      </c>
      <c r="AC62" s="8">
        <f t="shared" si="31"/>
        <v>0.71551708824004345</v>
      </c>
      <c r="AD62" s="27">
        <f t="shared" si="32"/>
        <v>3.4065846145122287E-3</v>
      </c>
      <c r="AE62" s="47">
        <f t="shared" si="9"/>
        <v>324277.48461084941</v>
      </c>
      <c r="AF62" s="27">
        <f t="shared" si="33"/>
        <v>232026.08157056046</v>
      </c>
      <c r="AG62" s="9">
        <f t="shared" si="11"/>
        <v>11.851626633367916</v>
      </c>
      <c r="AH62" s="10">
        <f t="shared" si="34"/>
        <v>3.9228390844880834</v>
      </c>
      <c r="AI62" s="10">
        <f t="shared" si="19"/>
        <v>1.8070000645665376</v>
      </c>
      <c r="AJ62" s="10">
        <f t="shared" si="20"/>
        <v>2.2199923454136941</v>
      </c>
      <c r="AK62" s="10">
        <f t="shared" si="21"/>
        <v>4.0269924099802319</v>
      </c>
      <c r="AL62" s="9">
        <f t="shared" si="16"/>
        <v>2.1812875554059588</v>
      </c>
      <c r="AM62" s="49">
        <f t="shared" si="22"/>
        <v>24.979576991662835</v>
      </c>
      <c r="AN62" s="29">
        <f t="shared" si="23"/>
        <v>6.7116540166337196E-5</v>
      </c>
      <c r="AO62" s="29">
        <f t="shared" si="24"/>
        <v>0.8666666666666667</v>
      </c>
      <c r="AP62" s="32"/>
    </row>
    <row r="63" spans="6:42" ht="15.6" x14ac:dyDescent="0.25">
      <c r="F63" s="6" t="s">
        <v>96</v>
      </c>
      <c r="G63" s="4" t="s">
        <v>97</v>
      </c>
      <c r="H63" s="27">
        <f>((1.459*10^-6)*H26^1.5)/(H26+109.1)</f>
        <v>1.8145212630872606E-5</v>
      </c>
      <c r="I63" s="27" t="s">
        <v>98</v>
      </c>
      <c r="U63" s="36">
        <f t="shared" si="26"/>
        <v>3180</v>
      </c>
      <c r="V63" s="16">
        <f t="shared" si="18"/>
        <v>22.85261667123995</v>
      </c>
      <c r="W63" s="27">
        <f t="shared" si="1"/>
        <v>293.57630833561996</v>
      </c>
      <c r="X63" s="8">
        <f t="shared" si="2"/>
        <v>1.2029738365034048</v>
      </c>
      <c r="Y63" s="27">
        <f t="shared" si="27"/>
        <v>1.8225553269659276E-5</v>
      </c>
      <c r="Z63" s="27">
        <f t="shared" si="28"/>
        <v>1.5150415342892365E-5</v>
      </c>
      <c r="AA63" s="10">
        <f t="shared" si="29"/>
        <v>1006.1036943864979</v>
      </c>
      <c r="AB63" s="29">
        <f t="shared" si="30"/>
        <v>2.5627521519168424E-2</v>
      </c>
      <c r="AC63" s="8">
        <f t="shared" si="31"/>
        <v>0.71551189462964171</v>
      </c>
      <c r="AD63" s="27">
        <f t="shared" si="32"/>
        <v>3.4062694148220842E-3</v>
      </c>
      <c r="AE63" s="47">
        <f t="shared" si="9"/>
        <v>327811.02358001017</v>
      </c>
      <c r="AF63" s="27">
        <f t="shared" si="33"/>
        <v>234552.68656221524</v>
      </c>
      <c r="AG63" s="9">
        <f t="shared" si="11"/>
        <v>11.883759736789289</v>
      </c>
      <c r="AH63" s="10">
        <f t="shared" si="34"/>
        <v>3.9337877332829323</v>
      </c>
      <c r="AI63" s="10">
        <f t="shared" si="19"/>
        <v>1.8325597378222054</v>
      </c>
      <c r="AJ63" s="10">
        <f t="shared" si="20"/>
        <v>2.2457542671746111</v>
      </c>
      <c r="AK63" s="10">
        <f t="shared" si="21"/>
        <v>4.0783140049968161</v>
      </c>
      <c r="AL63" s="9">
        <f t="shared" si="16"/>
        <v>2.2090867527066087</v>
      </c>
      <c r="AM63" s="49">
        <f t="shared" si="22"/>
        <v>25.061703423946557</v>
      </c>
      <c r="AN63" s="29">
        <f t="shared" si="23"/>
        <v>6.7971900083280278E-5</v>
      </c>
      <c r="AO63" s="29">
        <f t="shared" si="24"/>
        <v>0.8833333333333333</v>
      </c>
      <c r="AP63" s="32"/>
    </row>
    <row r="64" spans="6:42" ht="27.6" x14ac:dyDescent="0.25">
      <c r="F64" s="7" t="s">
        <v>63</v>
      </c>
      <c r="G64" s="27" t="s">
        <v>64</v>
      </c>
      <c r="H64" s="10">
        <f>H61*H63/H62</f>
        <v>0.7158346444714192</v>
      </c>
      <c r="I64" s="27" t="s">
        <v>5</v>
      </c>
      <c r="U64" s="36">
        <f t="shared" si="26"/>
        <v>3240</v>
      </c>
      <c r="V64" s="16">
        <f t="shared" si="18"/>
        <v>22.905889873852654</v>
      </c>
      <c r="W64" s="27">
        <f t="shared" si="1"/>
        <v>293.60294493692629</v>
      </c>
      <c r="X64" s="8">
        <f t="shared" si="2"/>
        <v>1.2028643359001974</v>
      </c>
      <c r="Y64" s="27">
        <f t="shared" si="27"/>
        <v>1.8226828087050341E-5</v>
      </c>
      <c r="Z64" s="27">
        <f t="shared" si="28"/>
        <v>1.5152854351949658E-5</v>
      </c>
      <c r="AA64" s="10">
        <f t="shared" si="29"/>
        <v>1006.10458830563</v>
      </c>
      <c r="AB64" s="29">
        <f t="shared" si="30"/>
        <v>2.5629519234764808E-2</v>
      </c>
      <c r="AC64" s="8">
        <f t="shared" si="31"/>
        <v>0.71550680294325697</v>
      </c>
      <c r="AD64" s="27">
        <f t="shared" si="32"/>
        <v>3.4059603871304032E-3</v>
      </c>
      <c r="AE64" s="47">
        <f t="shared" si="9"/>
        <v>331273.07650365855</v>
      </c>
      <c r="AF64" s="27">
        <f t="shared" si="33"/>
        <v>237028.13987030971</v>
      </c>
      <c r="AG64" s="9">
        <f t="shared" si="11"/>
        <v>11.914991501036209</v>
      </c>
      <c r="AH64" s="10">
        <f t="shared" si="34"/>
        <v>3.9444335914974449</v>
      </c>
      <c r="AI64" s="10">
        <f t="shared" si="19"/>
        <v>1.857691854202711</v>
      </c>
      <c r="AJ64" s="10">
        <f t="shared" si="20"/>
        <v>2.2710301461819382</v>
      </c>
      <c r="AK64" s="10">
        <f t="shared" si="21"/>
        <v>4.1287220003846494</v>
      </c>
      <c r="AL64" s="9">
        <f t="shared" si="16"/>
        <v>2.2363910835416849</v>
      </c>
      <c r="AM64" s="49">
        <f t="shared" si="22"/>
        <v>25.142280957394341</v>
      </c>
      <c r="AN64" s="29">
        <f t="shared" si="23"/>
        <v>6.8812033339744164E-5</v>
      </c>
      <c r="AO64" s="29">
        <f t="shared" si="24"/>
        <v>0.9</v>
      </c>
      <c r="AP64" s="32"/>
    </row>
    <row r="65" spans="6:42" ht="16.2" x14ac:dyDescent="0.25">
      <c r="G65" s="27" t="s">
        <v>99</v>
      </c>
      <c r="H65" s="8">
        <f>1/H26</f>
        <v>3.4258307639602604E-3</v>
      </c>
      <c r="I65" s="27" t="s">
        <v>100</v>
      </c>
      <c r="U65" s="36">
        <f t="shared" si="26"/>
        <v>3300</v>
      </c>
      <c r="V65" s="16">
        <f t="shared" si="18"/>
        <v>22.958127807416393</v>
      </c>
      <c r="W65" s="27">
        <f t="shared" si="1"/>
        <v>293.62906390370819</v>
      </c>
      <c r="X65" s="8">
        <f t="shared" si="2"/>
        <v>1.2027569825999251</v>
      </c>
      <c r="Y65" s="27">
        <f t="shared" si="27"/>
        <v>1.8228078076153506E-5</v>
      </c>
      <c r="Z65" s="27">
        <f t="shared" si="28"/>
        <v>1.5155246105286373E-5</v>
      </c>
      <c r="AA65" s="10">
        <f t="shared" si="29"/>
        <v>1006.105465400552</v>
      </c>
      <c r="AB65" s="29">
        <f t="shared" si="30"/>
        <v>2.5631478056410622E-2</v>
      </c>
      <c r="AC65" s="8">
        <f t="shared" si="31"/>
        <v>0.71550181131982005</v>
      </c>
      <c r="AD65" s="27">
        <f t="shared" si="32"/>
        <v>3.4056574192803234E-3</v>
      </c>
      <c r="AE65" s="47">
        <f t="shared" si="9"/>
        <v>334665.03561357583</v>
      </c>
      <c r="AF65" s="27">
        <f t="shared" si="33"/>
        <v>239453.43916692559</v>
      </c>
      <c r="AG65" s="9">
        <f t="shared" si="11"/>
        <v>11.945354137583914</v>
      </c>
      <c r="AH65" s="10">
        <f t="shared" si="34"/>
        <v>3.9547873150248387</v>
      </c>
      <c r="AI65" s="10">
        <f t="shared" si="19"/>
        <v>1.8824007320680574</v>
      </c>
      <c r="AJ65" s="10">
        <f t="shared" si="20"/>
        <v>2.2958280869000074</v>
      </c>
      <c r="AK65" s="10">
        <f t="shared" si="21"/>
        <v>4.1782288189680648</v>
      </c>
      <c r="AL65" s="9">
        <f t="shared" si="16"/>
        <v>2.263207276941035</v>
      </c>
      <c r="AM65" s="49">
        <f t="shared" si="22"/>
        <v>25.221335084357428</v>
      </c>
      <c r="AN65" s="29">
        <f t="shared" si="23"/>
        <v>6.9637146982801077E-5</v>
      </c>
      <c r="AO65" s="29">
        <f t="shared" si="24"/>
        <v>0.91666666666666663</v>
      </c>
      <c r="AP65" s="32"/>
    </row>
    <row r="66" spans="6:42" ht="16.2" x14ac:dyDescent="0.25">
      <c r="F66" s="6" t="s">
        <v>113</v>
      </c>
      <c r="G66" s="27" t="s">
        <v>101</v>
      </c>
      <c r="H66" s="27">
        <f>H63/H60</f>
        <v>1.4997216973516023E-5</v>
      </c>
      <c r="I66" s="27" t="s">
        <v>102</v>
      </c>
      <c r="U66" s="36">
        <f t="shared" si="26"/>
        <v>3360</v>
      </c>
      <c r="V66" s="16">
        <f t="shared" si="18"/>
        <v>23.009348980115156</v>
      </c>
      <c r="W66" s="27">
        <f t="shared" si="1"/>
        <v>293.65467449005757</v>
      </c>
      <c r="X66" s="8">
        <f t="shared" si="2"/>
        <v>1.2026517374323211</v>
      </c>
      <c r="Y66" s="27">
        <f t="shared" si="27"/>
        <v>1.8229303683032481E-5</v>
      </c>
      <c r="Z66" s="27">
        <f t="shared" si="28"/>
        <v>1.515759144201821E-5</v>
      </c>
      <c r="AA66" s="10">
        <f t="shared" si="29"/>
        <v>1006.1063259500751</v>
      </c>
      <c r="AB66" s="29">
        <f t="shared" si="30"/>
        <v>2.5633398682329868E-2</v>
      </c>
      <c r="AC66" s="8">
        <f t="shared" si="31"/>
        <v>0.71549691792555414</v>
      </c>
      <c r="AD66" s="27">
        <f t="shared" si="32"/>
        <v>3.4053604007378319E-3</v>
      </c>
      <c r="AE66" s="47">
        <f t="shared" si="9"/>
        <v>337988.2690081711</v>
      </c>
      <c r="AF66" s="27">
        <f t="shared" si="33"/>
        <v>241829.56477033952</v>
      </c>
      <c r="AG66" s="9">
        <f t="shared" si="11"/>
        <v>11.97487829967239</v>
      </c>
      <c r="AH66" s="10">
        <f t="shared" si="34"/>
        <v>3.9648590493601525</v>
      </c>
      <c r="AI66" s="10">
        <f t="shared" si="19"/>
        <v>1.9066908129804123</v>
      </c>
      <c r="AJ66" s="10">
        <f t="shared" si="20"/>
        <v>2.320156106526325</v>
      </c>
      <c r="AK66" s="10">
        <f t="shared" si="21"/>
        <v>4.2268469195067375</v>
      </c>
      <c r="AL66" s="9">
        <f t="shared" si="16"/>
        <v>2.2895420813994827</v>
      </c>
      <c r="AM66" s="49">
        <f t="shared" si="22"/>
        <v>25.298891061514638</v>
      </c>
      <c r="AN66" s="29">
        <f t="shared" si="23"/>
        <v>7.0447448658445626E-5</v>
      </c>
      <c r="AO66" s="29">
        <f t="shared" si="24"/>
        <v>0.93333333333333335</v>
      </c>
      <c r="AP66" s="32"/>
    </row>
    <row r="67" spans="6:42" x14ac:dyDescent="0.25">
      <c r="U67" s="36">
        <f t="shared" si="26"/>
        <v>3420</v>
      </c>
      <c r="V67" s="16">
        <f t="shared" si="18"/>
        <v>23.059571644257492</v>
      </c>
      <c r="W67" s="27">
        <f t="shared" si="1"/>
        <v>293.67978582212874</v>
      </c>
      <c r="X67" s="8">
        <f t="shared" si="2"/>
        <v>1.2025485618019929</v>
      </c>
      <c r="Y67" s="27">
        <f t="shared" si="27"/>
        <v>1.8230505347491189E-5</v>
      </c>
      <c r="Z67" s="27">
        <f t="shared" si="28"/>
        <v>1.5159891189901864E-5</v>
      </c>
      <c r="AA67" s="10">
        <f t="shared" si="29"/>
        <v>1006.1071702300849</v>
      </c>
      <c r="AB67" s="29">
        <f t="shared" si="30"/>
        <v>2.5635281800971094E-2</v>
      </c>
      <c r="AC67" s="8">
        <f t="shared" si="31"/>
        <v>0.71549212095394166</v>
      </c>
      <c r="AD67" s="27">
        <f t="shared" si="32"/>
        <v>3.4050692225908391E-3</v>
      </c>
      <c r="AE67" s="47">
        <f t="shared" si="9"/>
        <v>341244.1208866206</v>
      </c>
      <c r="AF67" s="27">
        <f t="shared" si="33"/>
        <v>244157.47981623144</v>
      </c>
      <c r="AG67" s="9">
        <f t="shared" si="11"/>
        <v>12.003593182821767</v>
      </c>
      <c r="AH67" s="10">
        <f t="shared" si="34"/>
        <v>3.9746584624339159</v>
      </c>
      <c r="AI67" s="10">
        <f t="shared" si="19"/>
        <v>1.9305666482053174</v>
      </c>
      <c r="AJ67" s="10">
        <f t="shared" si="20"/>
        <v>2.344022133450113</v>
      </c>
      <c r="AK67" s="10">
        <f t="shared" si="21"/>
        <v>4.2745887816554307</v>
      </c>
      <c r="AL67" s="9">
        <f t="shared" si="16"/>
        <v>2.315402256730025</v>
      </c>
      <c r="AM67" s="49">
        <f t="shared" si="22"/>
        <v>25.374973900987516</v>
      </c>
      <c r="AN67" s="29">
        <f t="shared" si="23"/>
        <v>7.1243146360923851E-5</v>
      </c>
      <c r="AO67" s="29">
        <f t="shared" si="24"/>
        <v>0.95</v>
      </c>
      <c r="AP67" s="32"/>
    </row>
    <row r="68" spans="6:42" x14ac:dyDescent="0.25">
      <c r="U68" s="36">
        <f t="shared" si="26"/>
        <v>3480</v>
      </c>
      <c r="V68" s="16">
        <f t="shared" si="18"/>
        <v>23.108813795847357</v>
      </c>
      <c r="W68" s="27">
        <f t="shared" si="1"/>
        <v>293.70440689792366</v>
      </c>
      <c r="X68" s="8">
        <f t="shared" si="2"/>
        <v>1.2024474176875071</v>
      </c>
      <c r="Y68" s="27">
        <f t="shared" si="27"/>
        <v>1.823168350306826E-5</v>
      </c>
      <c r="Z68" s="27">
        <f t="shared" si="28"/>
        <v>1.5162146165302277E-5</v>
      </c>
      <c r="AA68" s="10">
        <f t="shared" si="29"/>
        <v>1006.1079985134851</v>
      </c>
      <c r="AB68" s="29">
        <f t="shared" si="30"/>
        <v>2.5637128090997593E-2</v>
      </c>
      <c r="AC68" s="8">
        <f t="shared" si="31"/>
        <v>0.71548741862566267</v>
      </c>
      <c r="AD68" s="27">
        <f t="shared" si="32"/>
        <v>3.4047837775466128E-3</v>
      </c>
      <c r="AE68" s="47">
        <f t="shared" si="9"/>
        <v>344433.91179453541</v>
      </c>
      <c r="AF68" s="27">
        <f t="shared" si="33"/>
        <v>246438.13043701134</v>
      </c>
      <c r="AG68" s="9">
        <f t="shared" si="11"/>
        <v>12.031526617172712</v>
      </c>
      <c r="AH68" s="10">
        <f t="shared" si="34"/>
        <v>3.9841947747732567</v>
      </c>
      <c r="AI68" s="10">
        <f t="shared" si="19"/>
        <v>1.9540328861476386</v>
      </c>
      <c r="AJ68" s="10">
        <f t="shared" si="20"/>
        <v>2.3674340058883181</v>
      </c>
      <c r="AK68" s="10">
        <f t="shared" si="21"/>
        <v>4.3214668920359571</v>
      </c>
      <c r="AL68" s="9">
        <f t="shared" si="16"/>
        <v>2.3407945665194769</v>
      </c>
      <c r="AM68" s="49">
        <f t="shared" si="22"/>
        <v>25.449608362366835</v>
      </c>
      <c r="AN68" s="29">
        <f t="shared" si="23"/>
        <v>7.2024448200599288E-5</v>
      </c>
      <c r="AO68" s="29">
        <f t="shared" si="24"/>
        <v>0.96666666666666667</v>
      </c>
      <c r="AP68" s="32"/>
    </row>
    <row r="69" spans="6:42" x14ac:dyDescent="0.25">
      <c r="U69" s="36">
        <f t="shared" si="26"/>
        <v>3540</v>
      </c>
      <c r="V69" s="16">
        <f t="shared" si="18"/>
        <v>23.157093174441044</v>
      </c>
      <c r="W69" s="27">
        <f t="shared" si="1"/>
        <v>293.72854658722048</v>
      </c>
      <c r="X69" s="8">
        <f t="shared" si="2"/>
        <v>1.2023482676399384</v>
      </c>
      <c r="Y69" s="27">
        <f t="shared" si="27"/>
        <v>1.8232838577038654E-5</v>
      </c>
      <c r="Z69" s="27">
        <f t="shared" si="28"/>
        <v>1.5164357173173686E-5</v>
      </c>
      <c r="AA69" s="10">
        <f t="shared" si="29"/>
        <v>1006.1088110701456</v>
      </c>
      <c r="AB69" s="29">
        <f t="shared" si="30"/>
        <v>2.5638938221288689E-2</v>
      </c>
      <c r="AC69" s="8">
        <f t="shared" si="31"/>
        <v>0.71548280918850826</v>
      </c>
      <c r="AD69" s="27">
        <f t="shared" si="32"/>
        <v>3.4045039599277E-3</v>
      </c>
      <c r="AE69" s="47">
        <f t="shared" si="9"/>
        <v>347558.9388797732</v>
      </c>
      <c r="AF69" s="27">
        <f t="shared" si="33"/>
        <v>248672.44594827716</v>
      </c>
      <c r="AG69" s="9">
        <f t="shared" si="11"/>
        <v>12.058705152448999</v>
      </c>
      <c r="AH69" s="10">
        <f t="shared" si="34"/>
        <v>3.9934767872515167</v>
      </c>
      <c r="AI69" s="10">
        <f t="shared" si="19"/>
        <v>1.9770942606550606</v>
      </c>
      <c r="AJ69" s="10">
        <f t="shared" si="20"/>
        <v>2.3903994706894345</v>
      </c>
      <c r="AK69" s="10">
        <f t="shared" si="21"/>
        <v>4.3674937313444948</v>
      </c>
      <c r="AL69" s="9">
        <f t="shared" si="16"/>
        <v>2.3657257711449344</v>
      </c>
      <c r="AM69" s="49">
        <f t="shared" si="22"/>
        <v>25.522818945585978</v>
      </c>
      <c r="AN69" s="29">
        <f t="shared" si="23"/>
        <v>7.2791562189074917E-5</v>
      </c>
      <c r="AO69" s="29">
        <f t="shared" si="24"/>
        <v>0.98333333333333328</v>
      </c>
      <c r="AP69" s="32"/>
    </row>
    <row r="70" spans="6:42" x14ac:dyDescent="0.25">
      <c r="U70" s="36">
        <f t="shared" si="26"/>
        <v>3600</v>
      </c>
      <c r="V70" s="16">
        <f t="shared" si="18"/>
        <v>23.204427263268869</v>
      </c>
      <c r="W70" s="27">
        <f t="shared" si="1"/>
        <v>293.75221363163439</v>
      </c>
      <c r="X70" s="8">
        <f t="shared" si="2"/>
        <v>1.2022510747809254</v>
      </c>
      <c r="Y70" s="27">
        <f t="shared" si="27"/>
        <v>1.8233970990421317E-5</v>
      </c>
      <c r="Z70" s="27">
        <f t="shared" si="28"/>
        <v>1.5166525007053055E-5</v>
      </c>
      <c r="AA70" s="10">
        <f t="shared" si="29"/>
        <v>1006.1096081668593</v>
      </c>
      <c r="AB70" s="29">
        <f t="shared" si="30"/>
        <v>2.5640712850950553E-2</v>
      </c>
      <c r="AC70" s="8">
        <f t="shared" si="31"/>
        <v>0.71547829091727344</v>
      </c>
      <c r="AD70" s="27">
        <f t="shared" si="32"/>
        <v>3.4042296656664555E-3</v>
      </c>
      <c r="AE70" s="47">
        <f t="shared" si="9"/>
        <v>350620.47615716245</v>
      </c>
      <c r="AF70" s="27">
        <f t="shared" si="33"/>
        <v>250861.33904152722</v>
      </c>
      <c r="AG70" s="9">
        <f t="shared" si="11"/>
        <v>12.08515413624958</v>
      </c>
      <c r="AH70" s="10">
        <f t="shared" si="34"/>
        <v>4.0025129066577652</v>
      </c>
      <c r="AI70" s="10">
        <f t="shared" si="19"/>
        <v>1.9997555801275391</v>
      </c>
      <c r="AJ70" s="10">
        <f t="shared" si="20"/>
        <v>2.4129261822937478</v>
      </c>
      <c r="AK70" s="10">
        <f t="shared" si="21"/>
        <v>4.4126817624212871</v>
      </c>
      <c r="AL70" s="9">
        <f t="shared" si="16"/>
        <v>2.3902026213115302</v>
      </c>
      <c r="AM70" s="49">
        <f t="shared" si="22"/>
        <v>25.594629884580399</v>
      </c>
      <c r="AN70" s="29">
        <f t="shared" si="23"/>
        <v>7.3544696040354787E-5</v>
      </c>
      <c r="AO70" s="29">
        <f t="shared" si="24"/>
        <v>1</v>
      </c>
      <c r="AP70" s="32"/>
    </row>
    <row r="71" spans="6:42" x14ac:dyDescent="0.25">
      <c r="U71" s="36">
        <f t="shared" si="26"/>
        <v>3660</v>
      </c>
      <c r="V71" s="16">
        <f t="shared" si="18"/>
        <v>23.250833289601893</v>
      </c>
      <c r="W71" s="27">
        <f t="shared" si="1"/>
        <v>293.77541664480094</v>
      </c>
      <c r="X71" s="8">
        <f t="shared" si="2"/>
        <v>1.2021558028002757</v>
      </c>
      <c r="Y71" s="27">
        <f t="shared" si="27"/>
        <v>1.8235081157992362E-5</v>
      </c>
      <c r="Z71" s="27">
        <f t="shared" si="28"/>
        <v>1.5168650449064887E-5</v>
      </c>
      <c r="AA71" s="10">
        <f t="shared" si="29"/>
        <v>1006.1103900673015</v>
      </c>
      <c r="AB71" s="29">
        <f t="shared" si="30"/>
        <v>2.5642452629335701E-2</v>
      </c>
      <c r="AC71" s="8">
        <f t="shared" si="31"/>
        <v>0.71547386211362896</v>
      </c>
      <c r="AD71" s="27">
        <f t="shared" si="32"/>
        <v>3.4039607922983005E-3</v>
      </c>
      <c r="AE71" s="47">
        <f t="shared" si="9"/>
        <v>353619.77478100709</v>
      </c>
      <c r="AF71" s="27">
        <f t="shared" si="33"/>
        <v>253005.70598231879</v>
      </c>
      <c r="AG71" s="9">
        <f t="shared" si="11"/>
        <v>12.110897786298782</v>
      </c>
      <c r="AH71" s="10">
        <f t="shared" si="34"/>
        <v>4.011311169291953</v>
      </c>
      <c r="AI71" s="10">
        <f t="shared" si="19"/>
        <v>2.0220217173763277</v>
      </c>
      <c r="AJ71" s="10">
        <f t="shared" si="20"/>
        <v>2.4350217018411264</v>
      </c>
      <c r="AK71" s="10">
        <f t="shared" si="21"/>
        <v>4.4570434192174542</v>
      </c>
      <c r="AL71" s="9">
        <f t="shared" si="16"/>
        <v>2.4142318520761208</v>
      </c>
      <c r="AM71" s="49">
        <f t="shared" si="22"/>
        <v>25.665065141678014</v>
      </c>
      <c r="AN71" s="29">
        <f t="shared" si="23"/>
        <v>7.4284056986957561E-5</v>
      </c>
      <c r="AO71" s="29">
        <f t="shared" si="24"/>
        <v>1.0166666666666666</v>
      </c>
      <c r="AP71" s="32"/>
    </row>
    <row r="72" spans="6:42" x14ac:dyDescent="0.25">
      <c r="U72" s="36">
        <f t="shared" si="26"/>
        <v>3720</v>
      </c>
      <c r="V72" s="16">
        <f t="shared" si="18"/>
        <v>23.296328225345249</v>
      </c>
      <c r="W72" s="27">
        <f t="shared" si="1"/>
        <v>293.79816411267262</v>
      </c>
      <c r="X72" s="8">
        <f t="shared" si="2"/>
        <v>1.2020624159531552</v>
      </c>
      <c r="Y72" s="27">
        <f t="shared" si="27"/>
        <v>1.8236169488303684E-5</v>
      </c>
      <c r="Z72" s="27">
        <f t="shared" si="28"/>
        <v>1.5170734269936907E-5</v>
      </c>
      <c r="AA72" s="10">
        <f t="shared" si="29"/>
        <v>1006.1111570319968</v>
      </c>
      <c r="AB72" s="29">
        <f t="shared" si="30"/>
        <v>2.5644158196071139E-2</v>
      </c>
      <c r="AC72" s="8">
        <f t="shared" si="31"/>
        <v>0.71546952110597251</v>
      </c>
      <c r="AD72" s="27">
        <f t="shared" si="32"/>
        <v>3.4036972389538027E-3</v>
      </c>
      <c r="AE72" s="47">
        <f t="shared" si="9"/>
        <v>356558.06332430779</v>
      </c>
      <c r="AF72" s="27">
        <f t="shared" si="33"/>
        <v>255106.42681311551</v>
      </c>
      <c r="AG72" s="9">
        <f t="shared" si="11"/>
        <v>12.135959257214569</v>
      </c>
      <c r="AH72" s="10">
        <f t="shared" si="34"/>
        <v>4.019879262769007</v>
      </c>
      <c r="AI72" s="10">
        <f t="shared" si="19"/>
        <v>2.0438976001808205</v>
      </c>
      <c r="AJ72" s="10">
        <f t="shared" si="20"/>
        <v>2.4566934964171034</v>
      </c>
      <c r="AK72" s="10">
        <f t="shared" si="21"/>
        <v>4.5005910965979243</v>
      </c>
      <c r="AL72" s="9">
        <f t="shared" si="16"/>
        <v>2.4378201773238755</v>
      </c>
      <c r="AM72" s="49">
        <f t="shared" si="22"/>
        <v>25.734148402669124</v>
      </c>
      <c r="AN72" s="29">
        <f t="shared" si="23"/>
        <v>7.5009851609965394E-5</v>
      </c>
      <c r="AO72" s="29">
        <f t="shared" si="24"/>
        <v>1.0333333333333334</v>
      </c>
      <c r="AP72" s="32"/>
    </row>
    <row r="73" spans="6:42" x14ac:dyDescent="0.25">
      <c r="U73" s="36">
        <f t="shared" si="26"/>
        <v>3780</v>
      </c>
      <c r="V73" s="16">
        <f t="shared" si="18"/>
        <v>23.34092878784088</v>
      </c>
      <c r="W73" s="27">
        <f t="shared" si="1"/>
        <v>293.82046439392042</v>
      </c>
      <c r="X73" s="8">
        <f t="shared" si="2"/>
        <v>1.201970879056895</v>
      </c>
      <c r="Y73" s="27">
        <f t="shared" si="27"/>
        <v>1.823723638370661E-5</v>
      </c>
      <c r="Z73" s="27">
        <f t="shared" si="28"/>
        <v>1.5172777229025824E-5</v>
      </c>
      <c r="AA73" s="10">
        <f t="shared" si="29"/>
        <v>1006.1119093182889</v>
      </c>
      <c r="AB73" s="29">
        <f t="shared" si="30"/>
        <v>2.5645830181094273E-2</v>
      </c>
      <c r="AC73" s="8">
        <f t="shared" si="31"/>
        <v>0.71546526624926388</v>
      </c>
      <c r="AD73" s="27">
        <f t="shared" si="32"/>
        <v>3.4034389063496815E-3</v>
      </c>
      <c r="AE73" s="47">
        <f t="shared" si="9"/>
        <v>359436.54806374275</v>
      </c>
      <c r="AF73" s="27">
        <f t="shared" si="33"/>
        <v>257164.36556014203</v>
      </c>
      <c r="AG73" s="9">
        <f t="shared" si="11"/>
        <v>12.160360702294406</v>
      </c>
      <c r="AH73" s="10">
        <f t="shared" si="34"/>
        <v>4.0282245461953057</v>
      </c>
      <c r="AI73" s="10">
        <f t="shared" si="19"/>
        <v>2.0653882024955306</v>
      </c>
      <c r="AJ73" s="10">
        <f t="shared" si="20"/>
        <v>2.4779489384284701</v>
      </c>
      <c r="AK73" s="10">
        <f t="shared" si="21"/>
        <v>4.5433371409240006</v>
      </c>
      <c r="AL73" s="9">
        <f t="shared" si="16"/>
        <v>2.4609742846671669</v>
      </c>
      <c r="AM73" s="49">
        <f t="shared" si="22"/>
        <v>25.801903072508047</v>
      </c>
      <c r="AN73" s="29">
        <f t="shared" si="23"/>
        <v>7.5722285682066685E-5</v>
      </c>
      <c r="AO73" s="29">
        <f t="shared" si="24"/>
        <v>1.05</v>
      </c>
      <c r="AP73" s="32"/>
    </row>
    <row r="74" spans="6:42" x14ac:dyDescent="0.25">
      <c r="U74" s="36">
        <f t="shared" si="26"/>
        <v>3840</v>
      </c>
      <c r="V74" s="16">
        <f t="shared" si="18"/>
        <v>23.384651440863699</v>
      </c>
      <c r="W74" s="27">
        <f t="shared" si="1"/>
        <v>293.8423257204318</v>
      </c>
      <c r="X74" s="8">
        <f t="shared" si="2"/>
        <v>1.2018811574874513</v>
      </c>
      <c r="Y74" s="27">
        <f t="shared" si="27"/>
        <v>1.8238282240379807E-5</v>
      </c>
      <c r="Z74" s="27">
        <f t="shared" si="28"/>
        <v>1.5174780074352094E-5</v>
      </c>
      <c r="AA74" s="10">
        <f t="shared" si="29"/>
        <v>1006.1126471803171</v>
      </c>
      <c r="AB74" s="29">
        <f t="shared" si="30"/>
        <v>2.5647469204695593E-2</v>
      </c>
      <c r="AC74" s="8">
        <f t="shared" si="31"/>
        <v>0.71546109592484775</v>
      </c>
      <c r="AD74" s="27">
        <f t="shared" si="32"/>
        <v>3.4031856967788312E-3</v>
      </c>
      <c r="AE74" s="47">
        <f t="shared" si="9"/>
        <v>362256.41326954984</v>
      </c>
      <c r="AF74" s="27">
        <f t="shared" si="33"/>
        <v>259180.3704436367</v>
      </c>
      <c r="AG74" s="9">
        <f t="shared" si="11"/>
        <v>12.184123330765944</v>
      </c>
      <c r="AH74" s="10">
        <f t="shared" si="34"/>
        <v>4.0363540688637549</v>
      </c>
      <c r="AI74" s="10">
        <f t="shared" si="19"/>
        <v>2.0864985362633544</v>
      </c>
      <c r="AJ74" s="10">
        <f t="shared" si="20"/>
        <v>2.4987953051008764</v>
      </c>
      <c r="AK74" s="10">
        <f t="shared" si="21"/>
        <v>4.5852938413642308</v>
      </c>
      <c r="AL74" s="9">
        <f t="shared" si="16"/>
        <v>2.4837008307389579</v>
      </c>
      <c r="AM74" s="49">
        <f t="shared" si="22"/>
        <v>25.868352271602657</v>
      </c>
      <c r="AN74" s="29">
        <f t="shared" si="23"/>
        <v>7.6421564022737172E-5</v>
      </c>
      <c r="AO74" s="29">
        <f t="shared" si="24"/>
        <v>1.0666666666666667</v>
      </c>
      <c r="AP74" s="32"/>
    </row>
    <row r="75" spans="6:42" x14ac:dyDescent="0.25">
      <c r="U75" s="36">
        <f t="shared" si="26"/>
        <v>3900</v>
      </c>
      <c r="V75" s="16">
        <f t="shared" si="18"/>
        <v>23.427512395796199</v>
      </c>
      <c r="W75" s="27">
        <f t="shared" ref="W75:W138" si="35">((V75+$W$4)/2)+273.15</f>
        <v>293.86375619789806</v>
      </c>
      <c r="X75" s="8">
        <f t="shared" ref="X75:X138" si="36">(351.99/W75)+344.84/(W75^2)</f>
        <v>1.2017932171755454</v>
      </c>
      <c r="Y75" s="27">
        <f t="shared" si="27"/>
        <v>1.8239307448361369E-5</v>
      </c>
      <c r="Z75" s="27">
        <f t="shared" si="28"/>
        <v>1.517674354264321E-5</v>
      </c>
      <c r="AA75" s="10">
        <f t="shared" si="29"/>
        <v>1006.1133708689949</v>
      </c>
      <c r="AB75" s="29">
        <f t="shared" si="30"/>
        <v>2.5649075877568029E-2</v>
      </c>
      <c r="AC75" s="8">
        <f t="shared" si="31"/>
        <v>0.7154570085402544</v>
      </c>
      <c r="AD75" s="27">
        <f t="shared" si="32"/>
        <v>3.4029375140994431E-3</v>
      </c>
      <c r="AE75" s="47">
        <f t="shared" ref="AE75:AE138" si="37">$H$15*AD75*(V75-$W$4)*($C$34^3)/(Z75^2)</f>
        <v>365018.82149949507</v>
      </c>
      <c r="AF75" s="27">
        <f t="shared" si="33"/>
        <v>261155.27409091784</v>
      </c>
      <c r="AG75" s="9">
        <f t="shared" ref="AG75:AG138" si="38">0.54*POWER(AF75,1/4)</f>
        <v>12.2072674609026</v>
      </c>
      <c r="AH75" s="10">
        <f t="shared" si="34"/>
        <v>4.0442745875984158</v>
      </c>
      <c r="AI75" s="10">
        <f t="shared" si="19"/>
        <v>2.1072336437946206</v>
      </c>
      <c r="AJ75" s="10">
        <f t="shared" si="20"/>
        <v>2.5192397780905331</v>
      </c>
      <c r="AK75" s="10">
        <f t="shared" si="21"/>
        <v>4.6264734218851533</v>
      </c>
      <c r="AL75" s="9">
        <f t="shared" ref="AL75:AL138" si="39">AK75*$C$17/($C$2*$C$19)</f>
        <v>2.5060064368544577</v>
      </c>
      <c r="AM75" s="49">
        <f t="shared" si="22"/>
        <v>25.933518832650655</v>
      </c>
      <c r="AN75" s="29">
        <f t="shared" si="23"/>
        <v>7.7107890364752553E-5</v>
      </c>
      <c r="AO75" s="29">
        <f t="shared" si="24"/>
        <v>1.0833333333333333</v>
      </c>
      <c r="AP75" s="32"/>
    </row>
    <row r="76" spans="6:42" x14ac:dyDescent="0.25">
      <c r="U76" s="36">
        <f t="shared" si="26"/>
        <v>3960</v>
      </c>
      <c r="V76" s="16">
        <f t="shared" ref="V76:V139" si="40">V75+$W$2*($R$10-AH75*$C$19*(V75-$W$4)-$W$3*$C$3*$C$19*(POWER(V75+273.15,4)-POWER($W$4+273.15,4)))/($C$29*$C$4)</f>
        <v>23.469527612967564</v>
      </c>
      <c r="W76" s="27">
        <f t="shared" si="35"/>
        <v>293.88476380648376</v>
      </c>
      <c r="X76" s="8">
        <f t="shared" si="36"/>
        <v>1.2017070246025146</v>
      </c>
      <c r="Y76" s="27">
        <f t="shared" si="27"/>
        <v>1.824031239158477E-5</v>
      </c>
      <c r="Z76" s="27">
        <f t="shared" si="28"/>
        <v>1.5178668359384909E-5</v>
      </c>
      <c r="AA76" s="10">
        <f t="shared" si="29"/>
        <v>1006.1140806319943</v>
      </c>
      <c r="AB76" s="29">
        <f t="shared" si="30"/>
        <v>2.5650650800862235E-2</v>
      </c>
      <c r="AC76" s="8">
        <f t="shared" si="31"/>
        <v>0.71545300252899602</v>
      </c>
      <c r="AD76" s="27">
        <f t="shared" si="32"/>
        <v>3.4026942637233027E-3</v>
      </c>
      <c r="AE76" s="47">
        <f t="shared" si="37"/>
        <v>367724.91389619367</v>
      </c>
      <c r="AF76" s="27">
        <f t="shared" si="33"/>
        <v>263089.89375174831</v>
      </c>
      <c r="AG76" s="9">
        <f t="shared" si="38"/>
        <v>12.22981256936349</v>
      </c>
      <c r="AH76" s="10">
        <f t="shared" si="34"/>
        <v>4.0519925828662071</v>
      </c>
      <c r="AI76" s="10">
        <f t="shared" ref="AI76:AI139" si="41">AH76*$C$19*(V76-$W$4)</f>
        <v>2.1275985906745425</v>
      </c>
      <c r="AJ76" s="10">
        <f t="shared" ref="AJ76:AJ139" si="42">$W$3*$C$19*$C$3*(POWER(V76+273.15,4)-POWER($W$4+273.15,4))</f>
        <v>2.5392894432030242</v>
      </c>
      <c r="AK76" s="10">
        <f t="shared" ref="AK76:AK139" si="43">AJ76+AI76</f>
        <v>4.6668880338775667</v>
      </c>
      <c r="AL76" s="9">
        <f t="shared" si="39"/>
        <v>2.527897685017015</v>
      </c>
      <c r="AM76" s="49">
        <f t="shared" ref="AM76:AM139" si="44">V76+AL76</f>
        <v>25.997425297984577</v>
      </c>
      <c r="AN76" s="29">
        <f t="shared" ref="AN76:AN139" si="45">AK76*$W$2/(3.6*10^6)</f>
        <v>7.7781467231292779E-5</v>
      </c>
      <c r="AO76" s="29">
        <f t="shared" ref="AO76:AO139" si="46">U76/3600</f>
        <v>1.1000000000000001</v>
      </c>
      <c r="AP76" s="32"/>
    </row>
    <row r="77" spans="6:42" x14ac:dyDescent="0.25">
      <c r="U77" s="36">
        <f t="shared" si="26"/>
        <v>4020</v>
      </c>
      <c r="V77" s="16">
        <f t="shared" si="40"/>
        <v>23.510712803144205</v>
      </c>
      <c r="W77" s="27">
        <f t="shared" si="35"/>
        <v>293.90535640157208</v>
      </c>
      <c r="X77" s="8">
        <f t="shared" si="36"/>
        <v>1.2016225467958934</v>
      </c>
      <c r="Y77" s="27">
        <f t="shared" si="27"/>
        <v>1.8241297447918425E-5</v>
      </c>
      <c r="Z77" s="27">
        <f t="shared" si="28"/>
        <v>1.5180555238879747E-5</v>
      </c>
      <c r="AA77" s="10">
        <f t="shared" si="29"/>
        <v>1006.1147767137328</v>
      </c>
      <c r="AB77" s="29">
        <f t="shared" si="30"/>
        <v>2.5652194566247698E-2</v>
      </c>
      <c r="AC77" s="8">
        <f t="shared" si="31"/>
        <v>0.71544907635034405</v>
      </c>
      <c r="AD77" s="27">
        <f t="shared" si="32"/>
        <v>3.4024558526033421E-3</v>
      </c>
      <c r="AE77" s="47">
        <f t="shared" si="37"/>
        <v>370375.81048710487</v>
      </c>
      <c r="AF77" s="27">
        <f t="shared" si="33"/>
        <v>264985.03151550924</v>
      </c>
      <c r="AG77" s="9">
        <f t="shared" si="38"/>
        <v>12.251777337080609</v>
      </c>
      <c r="AH77" s="10">
        <f t="shared" si="34"/>
        <v>4.0595142737613381</v>
      </c>
      <c r="AI77" s="10">
        <f t="shared" si="41"/>
        <v>2.1475984591644726</v>
      </c>
      <c r="AJ77" s="10">
        <f t="shared" si="42"/>
        <v>2.5589512902126641</v>
      </c>
      <c r="AK77" s="10">
        <f t="shared" si="43"/>
        <v>4.7065497493771371</v>
      </c>
      <c r="AL77" s="9">
        <f t="shared" si="39"/>
        <v>2.549381114245949</v>
      </c>
      <c r="AM77" s="49">
        <f t="shared" si="44"/>
        <v>26.060093917390155</v>
      </c>
      <c r="AN77" s="29">
        <f t="shared" si="45"/>
        <v>7.8442495822952295E-5</v>
      </c>
      <c r="AO77" s="29">
        <f t="shared" si="46"/>
        <v>1.1166666666666667</v>
      </c>
      <c r="AP77" s="32"/>
    </row>
    <row r="78" spans="6:42" x14ac:dyDescent="0.25">
      <c r="U78" s="36">
        <f t="shared" si="26"/>
        <v>4080</v>
      </c>
      <c r="V78" s="16">
        <f t="shared" si="40"/>
        <v>23.551083429159554</v>
      </c>
      <c r="W78" s="27">
        <f t="shared" si="35"/>
        <v>293.92554171457977</v>
      </c>
      <c r="X78" s="8">
        <f t="shared" si="36"/>
        <v>1.2015397513247577</v>
      </c>
      <c r="Y78" s="27">
        <f t="shared" si="27"/>
        <v>1.8242262989208135E-5</v>
      </c>
      <c r="Z78" s="27">
        <f t="shared" si="28"/>
        <v>1.518240488431209E-5</v>
      </c>
      <c r="AA78" s="10">
        <f t="shared" si="29"/>
        <v>1006.1154593553644</v>
      </c>
      <c r="AB78" s="29">
        <f t="shared" si="30"/>
        <v>2.565370775597834E-2</v>
      </c>
      <c r="AC78" s="8">
        <f t="shared" si="31"/>
        <v>0.71544522848909942</v>
      </c>
      <c r="AD78" s="27">
        <f t="shared" si="32"/>
        <v>3.4022221892205037E-3</v>
      </c>
      <c r="AE78" s="47">
        <f t="shared" si="37"/>
        <v>372972.61048660695</v>
      </c>
      <c r="AF78" s="27">
        <f t="shared" si="33"/>
        <v>266841.47452976636</v>
      </c>
      <c r="AG78" s="9">
        <f t="shared" si="38"/>
        <v>12.273179691984396</v>
      </c>
      <c r="AH78" s="10">
        <f t="shared" si="34"/>
        <v>4.0668456319575226</v>
      </c>
      <c r="AI78" s="10">
        <f t="shared" si="41"/>
        <v>2.1672383420648949</v>
      </c>
      <c r="AJ78" s="10">
        <f t="shared" si="42"/>
        <v>2.5782322127758213</v>
      </c>
      <c r="AK78" s="10">
        <f t="shared" si="43"/>
        <v>4.7454705548407166</v>
      </c>
      <c r="AL78" s="9">
        <f t="shared" si="39"/>
        <v>2.5704632172053881</v>
      </c>
      <c r="AM78" s="49">
        <f t="shared" si="44"/>
        <v>26.121546646364941</v>
      </c>
      <c r="AN78" s="29">
        <f t="shared" si="45"/>
        <v>7.9091175914011933E-5</v>
      </c>
      <c r="AO78" s="29">
        <f t="shared" si="46"/>
        <v>1.1333333333333333</v>
      </c>
      <c r="AP78" s="32"/>
    </row>
    <row r="79" spans="6:42" x14ac:dyDescent="0.25">
      <c r="U79" s="36">
        <f t="shared" si="26"/>
        <v>4140</v>
      </c>
      <c r="V79" s="16">
        <f t="shared" si="40"/>
        <v>23.59065470767165</v>
      </c>
      <c r="W79" s="27">
        <f t="shared" si="35"/>
        <v>293.94532735383581</v>
      </c>
      <c r="X79" s="8">
        <f t="shared" si="36"/>
        <v>1.2014586062948476</v>
      </c>
      <c r="Y79" s="27">
        <f t="shared" si="27"/>
        <v>1.8243209381322804E-5</v>
      </c>
      <c r="Z79" s="27">
        <f t="shared" si="28"/>
        <v>1.5184217987819528E-5</v>
      </c>
      <c r="AA79" s="10">
        <f t="shared" si="29"/>
        <v>1006.1161287947742</v>
      </c>
      <c r="AB79" s="29">
        <f t="shared" si="30"/>
        <v>2.565519094296323E-2</v>
      </c>
      <c r="AC79" s="8">
        <f t="shared" si="31"/>
        <v>0.71544145745535392</v>
      </c>
      <c r="AD79" s="27">
        <f t="shared" si="32"/>
        <v>3.4019931835699941E-3</v>
      </c>
      <c r="AE79" s="47">
        <f t="shared" si="37"/>
        <v>375516.39259955945</v>
      </c>
      <c r="AF79" s="27">
        <f t="shared" si="33"/>
        <v>268659.99521980569</v>
      </c>
      <c r="AG79" s="9">
        <f t="shared" si="38"/>
        <v>12.294036848829881</v>
      </c>
      <c r="AH79" s="10">
        <f t="shared" si="34"/>
        <v>4.0739923947138559</v>
      </c>
      <c r="AI79" s="10">
        <f t="shared" si="41"/>
        <v>2.18652333701045</v>
      </c>
      <c r="AJ79" s="10">
        <f t="shared" si="42"/>
        <v>2.5971390084324089</v>
      </c>
      <c r="AK79" s="10">
        <f t="shared" si="43"/>
        <v>4.7836623454428588</v>
      </c>
      <c r="AL79" s="9">
        <f t="shared" si="39"/>
        <v>2.5911504371148815</v>
      </c>
      <c r="AM79" s="49">
        <f t="shared" si="44"/>
        <v>26.18180514478653</v>
      </c>
      <c r="AN79" s="29">
        <f t="shared" si="45"/>
        <v>7.972770575738098E-5</v>
      </c>
      <c r="AO79" s="29">
        <f t="shared" si="46"/>
        <v>1.1499999999999999</v>
      </c>
      <c r="AP79" s="32"/>
    </row>
    <row r="80" spans="6:42" x14ac:dyDescent="0.25">
      <c r="U80" s="36">
        <f t="shared" ref="U80:U143" si="47">U79+$W$2</f>
        <v>4200</v>
      </c>
      <c r="V80" s="16">
        <f t="shared" si="40"/>
        <v>23.629441611037883</v>
      </c>
      <c r="W80" s="27">
        <f t="shared" si="35"/>
        <v>293.96472080551894</v>
      </c>
      <c r="X80" s="8">
        <f t="shared" si="36"/>
        <v>1.2013790803434934</v>
      </c>
      <c r="Y80" s="27">
        <f t="shared" ref="Y80:Y143" si="48">((1.459*10^-6)*W80^1.5)/(W80+109.1)</f>
        <v>1.8244136984202685E-5</v>
      </c>
      <c r="Z80" s="27">
        <f t="shared" ref="Z80:Z143" si="49">Y80/X80</f>
        <v>1.5185995230569851E-5</v>
      </c>
      <c r="AA80" s="10">
        <f t="shared" ref="AA80:AA143" si="50">1030.5-0.19975*W80+(3.9734*10^-4)*W80^2</f>
        <v>1006.1167852665761</v>
      </c>
      <c r="AB80" s="29">
        <f t="shared" ref="AB80:AB143" si="51">((2.334*10^-3)*(W80^1.5))/(W80+164.54)</f>
        <v>2.5656644690841401E-2</v>
      </c>
      <c r="AC80" s="8">
        <f t="shared" ref="AC80:AC143" si="52">AA80*Y80/AB80</f>
        <v>0.71543776178423901</v>
      </c>
      <c r="AD80" s="27">
        <f t="shared" ref="AD80:AD143" si="53">1/W80</f>
        <v>3.4017687471469735E-3</v>
      </c>
      <c r="AE80" s="47">
        <f t="shared" si="37"/>
        <v>378008.21532585775</v>
      </c>
      <c r="AF80" s="27">
        <f t="shared" ref="AF80:AF143" si="54">AE80*AC80</f>
        <v>270441.35150878632</v>
      </c>
      <c r="AG80" s="9">
        <f t="shared" si="38"/>
        <v>12.314365346360676</v>
      </c>
      <c r="AH80" s="10">
        <f t="shared" ref="AH80:AH143" si="55">AG80*AB80/$C$34</f>
        <v>4.0809600770118184</v>
      </c>
      <c r="AI80" s="10">
        <f t="shared" si="41"/>
        <v>2.2054585411694108</v>
      </c>
      <c r="AJ80" s="10">
        <f t="shared" si="42"/>
        <v>2.6156783786900584</v>
      </c>
      <c r="AK80" s="10">
        <f t="shared" si="43"/>
        <v>4.8211369198594696</v>
      </c>
      <c r="AL80" s="9">
        <f t="shared" si="39"/>
        <v>2.6114491649238789</v>
      </c>
      <c r="AM80" s="49">
        <f t="shared" si="44"/>
        <v>26.240890775961763</v>
      </c>
      <c r="AN80" s="29">
        <f t="shared" si="45"/>
        <v>8.0352281997657829E-5</v>
      </c>
      <c r="AO80" s="29">
        <f t="shared" si="46"/>
        <v>1.1666666666666667</v>
      </c>
      <c r="AP80" s="32"/>
    </row>
    <row r="81" spans="21:42" x14ac:dyDescent="0.25">
      <c r="U81" s="36">
        <f t="shared" si="47"/>
        <v>4260</v>
      </c>
      <c r="V81" s="16">
        <f t="shared" si="40"/>
        <v>23.667458869296865</v>
      </c>
      <c r="W81" s="27">
        <f t="shared" si="35"/>
        <v>293.98372943464841</v>
      </c>
      <c r="X81" s="8">
        <f t="shared" si="36"/>
        <v>1.2013011426343632</v>
      </c>
      <c r="Y81" s="27">
        <f t="shared" si="48"/>
        <v>1.8245046151910018E-5</v>
      </c>
      <c r="Z81" s="27">
        <f t="shared" si="49"/>
        <v>1.5187737282843169E-5</v>
      </c>
      <c r="AA81" s="10">
        <f t="shared" si="50"/>
        <v>1006.1174290021125</v>
      </c>
      <c r="AB81" s="29">
        <f t="shared" si="51"/>
        <v>2.5658069554060321E-2</v>
      </c>
      <c r="AC81" s="8">
        <f t="shared" si="52"/>
        <v>0.71543414003567163</v>
      </c>
      <c r="AD81" s="27">
        <f t="shared" si="53"/>
        <v>3.4015487929317414E-3</v>
      </c>
      <c r="AE81" s="47">
        <f t="shared" si="37"/>
        <v>380449.1172655035</v>
      </c>
      <c r="AF81" s="27">
        <f t="shared" si="54"/>
        <v>272186.28703817591</v>
      </c>
      <c r="AG81" s="9">
        <f t="shared" si="38"/>
        <v>12.334181082025268</v>
      </c>
      <c r="AH81" s="10">
        <f t="shared" si="55"/>
        <v>4.0877539828934824</v>
      </c>
      <c r="AI81" s="10">
        <f t="shared" si="41"/>
        <v>2.2240490463219125</v>
      </c>
      <c r="AJ81" s="10">
        <f t="shared" si="42"/>
        <v>2.6338569291853036</v>
      </c>
      <c r="AK81" s="10">
        <f t="shared" si="43"/>
        <v>4.857905975507216</v>
      </c>
      <c r="AL81" s="9">
        <f t="shared" si="39"/>
        <v>2.6313657367330752</v>
      </c>
      <c r="AM81" s="49">
        <f t="shared" si="44"/>
        <v>26.298824606029939</v>
      </c>
      <c r="AN81" s="29">
        <f t="shared" si="45"/>
        <v>8.0965099591786933E-5</v>
      </c>
      <c r="AO81" s="29">
        <f t="shared" si="46"/>
        <v>1.1833333333333333</v>
      </c>
      <c r="AP81" s="32"/>
    </row>
    <row r="82" spans="21:42" x14ac:dyDescent="0.25">
      <c r="U82" s="36">
        <f t="shared" si="47"/>
        <v>4320</v>
      </c>
      <c r="V82" s="16">
        <f t="shared" si="40"/>
        <v>23.704720972248065</v>
      </c>
      <c r="W82" s="27">
        <f t="shared" si="35"/>
        <v>294.00236048612402</v>
      </c>
      <c r="X82" s="8">
        <f t="shared" si="36"/>
        <v>1.2012247628520476</v>
      </c>
      <c r="Y82" s="27">
        <f t="shared" si="48"/>
        <v>1.8245937232682142E-5</v>
      </c>
      <c r="Z82" s="27">
        <f t="shared" si="49"/>
        <v>1.5189444804119023E-5</v>
      </c>
      <c r="AA82" s="10">
        <f t="shared" si="50"/>
        <v>1006.1180602294579</v>
      </c>
      <c r="AB82" s="29">
        <f t="shared" si="51"/>
        <v>2.5659466077958406E-2</v>
      </c>
      <c r="AC82" s="8">
        <f t="shared" si="52"/>
        <v>0.71543059079408633</v>
      </c>
      <c r="AD82" s="27">
        <f t="shared" si="53"/>
        <v>3.401333235374472E-3</v>
      </c>
      <c r="AE82" s="47">
        <f t="shared" si="37"/>
        <v>382840.11742374871</v>
      </c>
      <c r="AF82" s="27">
        <f t="shared" si="54"/>
        <v>273895.53138814995</v>
      </c>
      <c r="AG82" s="9">
        <f t="shared" si="38"/>
        <v>12.353499344440033</v>
      </c>
      <c r="AH82" s="10">
        <f t="shared" si="55"/>
        <v>4.0943792160645636</v>
      </c>
      <c r="AI82" s="10">
        <f t="shared" si="41"/>
        <v>2.2422999342931305</v>
      </c>
      <c r="AJ82" s="10">
        <f t="shared" si="42"/>
        <v>2.6516811699168961</v>
      </c>
      <c r="AK82" s="10">
        <f t="shared" si="43"/>
        <v>4.8939811042100265</v>
      </c>
      <c r="AL82" s="9">
        <f t="shared" si="39"/>
        <v>2.6509064314470976</v>
      </c>
      <c r="AM82" s="49">
        <f t="shared" si="44"/>
        <v>26.355627403695163</v>
      </c>
      <c r="AN82" s="29">
        <f t="shared" si="45"/>
        <v>8.1566351736833776E-5</v>
      </c>
      <c r="AO82" s="29">
        <f t="shared" si="46"/>
        <v>1.2</v>
      </c>
      <c r="AP82" s="32"/>
    </row>
    <row r="83" spans="21:42" x14ac:dyDescent="0.25">
      <c r="U83" s="36">
        <f t="shared" si="47"/>
        <v>4380</v>
      </c>
      <c r="V83" s="16">
        <f t="shared" si="40"/>
        <v>23.741242171620456</v>
      </c>
      <c r="W83" s="27">
        <f t="shared" si="35"/>
        <v>294.02062108581021</v>
      </c>
      <c r="X83" s="8">
        <f t="shared" si="36"/>
        <v>1.201149911196506</v>
      </c>
      <c r="Y83" s="27">
        <f t="shared" si="48"/>
        <v>1.8246810568986292E-5</v>
      </c>
      <c r="Z83" s="27">
        <f t="shared" si="49"/>
        <v>1.5191118443167537E-5</v>
      </c>
      <c r="AA83" s="10">
        <f t="shared" si="50"/>
        <v>1006.1186791734247</v>
      </c>
      <c r="AB83" s="29">
        <f t="shared" si="51"/>
        <v>2.5660834798850046E-2</v>
      </c>
      <c r="AC83" s="8">
        <f t="shared" si="52"/>
        <v>0.71542711266816938</v>
      </c>
      <c r="AD83" s="27">
        <f t="shared" si="53"/>
        <v>3.4011219903795423E-3</v>
      </c>
      <c r="AE83" s="47">
        <f t="shared" si="37"/>
        <v>385182.21551594546</v>
      </c>
      <c r="AF83" s="27">
        <f t="shared" si="54"/>
        <v>275569.80029770144</v>
      </c>
      <c r="AG83" s="9">
        <f t="shared" si="38"/>
        <v>12.372334843775516</v>
      </c>
      <c r="AH83" s="10">
        <f t="shared" si="55"/>
        <v>4.1008406898198206</v>
      </c>
      <c r="AI83" s="10">
        <f t="shared" si="41"/>
        <v>2.2602162727191049</v>
      </c>
      <c r="AJ83" s="10">
        <f t="shared" si="42"/>
        <v>2.6691575155466949</v>
      </c>
      <c r="AK83" s="10">
        <f t="shared" si="43"/>
        <v>4.9293737882657993</v>
      </c>
      <c r="AL83" s="9">
        <f t="shared" si="39"/>
        <v>2.6700774686439748</v>
      </c>
      <c r="AM83" s="49">
        <f t="shared" si="44"/>
        <v>26.411319640264431</v>
      </c>
      <c r="AN83" s="29">
        <f t="shared" si="45"/>
        <v>8.2156229804429993E-5</v>
      </c>
      <c r="AO83" s="29">
        <f t="shared" si="46"/>
        <v>1.2166666666666666</v>
      </c>
      <c r="AP83" s="32"/>
    </row>
    <row r="84" spans="21:42" x14ac:dyDescent="0.25">
      <c r="U84" s="36">
        <f t="shared" si="47"/>
        <v>4440</v>
      </c>
      <c r="V84" s="16">
        <f t="shared" si="40"/>
        <v>23.777036483321936</v>
      </c>
      <c r="W84" s="27">
        <f t="shared" si="35"/>
        <v>294.03851824166094</v>
      </c>
      <c r="X84" s="8">
        <f t="shared" si="36"/>
        <v>1.201076558377381</v>
      </c>
      <c r="Y84" s="27">
        <f t="shared" si="48"/>
        <v>1.8247666497576449E-5</v>
      </c>
      <c r="Z84" s="27">
        <f t="shared" si="49"/>
        <v>1.5192758838144763E-5</v>
      </c>
      <c r="AA84" s="10">
        <f t="shared" si="50"/>
        <v>1006.1192860555709</v>
      </c>
      <c r="AB84" s="29">
        <f t="shared" si="51"/>
        <v>2.5662176244114002E-2</v>
      </c>
      <c r="AC84" s="8">
        <f t="shared" si="52"/>
        <v>0.71542370429058066</v>
      </c>
      <c r="AD84" s="27">
        <f t="shared" si="53"/>
        <v>3.4009149752895016E-3</v>
      </c>
      <c r="AE84" s="47">
        <f t="shared" si="37"/>
        <v>387476.39227171498</v>
      </c>
      <c r="AF84" s="27">
        <f t="shared" si="54"/>
        <v>277209.79588418046</v>
      </c>
      <c r="AG84" s="9">
        <f t="shared" si="38"/>
        <v>12.390701740226207</v>
      </c>
      <c r="AH84" s="10">
        <f t="shared" si="55"/>
        <v>4.1071431363433275</v>
      </c>
      <c r="AI84" s="10">
        <f t="shared" si="41"/>
        <v>2.277803111124546</v>
      </c>
      <c r="AJ84" s="10">
        <f t="shared" si="42"/>
        <v>2.686292285763376</v>
      </c>
      <c r="AK84" s="10">
        <f t="shared" si="43"/>
        <v>4.964095396887922</v>
      </c>
      <c r="AL84" s="9">
        <f t="shared" si="39"/>
        <v>2.6888850066476242</v>
      </c>
      <c r="AM84" s="49">
        <f t="shared" si="44"/>
        <v>26.46592148996956</v>
      </c>
      <c r="AN84" s="29">
        <f t="shared" si="45"/>
        <v>8.2734923281465358E-5</v>
      </c>
      <c r="AO84" s="29">
        <f t="shared" si="46"/>
        <v>1.2333333333333334</v>
      </c>
      <c r="AP84" s="32"/>
    </row>
    <row r="85" spans="21:42" x14ac:dyDescent="0.25">
      <c r="U85" s="36">
        <f t="shared" si="47"/>
        <v>4500</v>
      </c>
      <c r="V85" s="16">
        <f t="shared" si="40"/>
        <v>23.812117689761834</v>
      </c>
      <c r="W85" s="27">
        <f t="shared" si="35"/>
        <v>294.05605884488091</v>
      </c>
      <c r="X85" s="8">
        <f t="shared" si="36"/>
        <v>1.2010046756082011</v>
      </c>
      <c r="Y85" s="27">
        <f t="shared" si="48"/>
        <v>1.8248505349551737E-5</v>
      </c>
      <c r="Z85" s="27">
        <f t="shared" si="49"/>
        <v>1.5194366616691568E-5</v>
      </c>
      <c r="AA85" s="10">
        <f t="shared" si="50"/>
        <v>1006.1198810942112</v>
      </c>
      <c r="AB85" s="29">
        <f t="shared" si="51"/>
        <v>2.5663490932284223E-2</v>
      </c>
      <c r="AC85" s="8">
        <f t="shared" si="52"/>
        <v>0.71542036431767286</v>
      </c>
      <c r="AD85" s="27">
        <f t="shared" si="53"/>
        <v>3.4007121088687219E-3</v>
      </c>
      <c r="AE85" s="47">
        <f t="shared" si="37"/>
        <v>389723.60973812756</v>
      </c>
      <c r="AF85" s="27">
        <f t="shared" si="54"/>
        <v>278816.20686204976</v>
      </c>
      <c r="AG85" s="9">
        <f t="shared" si="38"/>
        <v>12.408613670709865</v>
      </c>
      <c r="AH85" s="10">
        <f t="shared" si="55"/>
        <v>4.113291115431208</v>
      </c>
      <c r="AI85" s="10">
        <f t="shared" si="41"/>
        <v>2.2950654772932393</v>
      </c>
      <c r="AJ85" s="10">
        <f t="shared" si="42"/>
        <v>2.7030917057047401</v>
      </c>
      <c r="AK85" s="10">
        <f t="shared" si="43"/>
        <v>4.9981571829979794</v>
      </c>
      <c r="AL85" s="9">
        <f t="shared" si="39"/>
        <v>2.7073351407905717</v>
      </c>
      <c r="AM85" s="49">
        <f t="shared" si="44"/>
        <v>26.519452830552407</v>
      </c>
      <c r="AN85" s="29">
        <f t="shared" si="45"/>
        <v>8.3302619716632987E-5</v>
      </c>
      <c r="AO85" s="29">
        <f t="shared" si="46"/>
        <v>1.25</v>
      </c>
      <c r="AP85" s="32"/>
    </row>
    <row r="86" spans="21:42" ht="45" customHeight="1" x14ac:dyDescent="0.25">
      <c r="U86" s="36">
        <f t="shared" si="47"/>
        <v>4560</v>
      </c>
      <c r="V86" s="16">
        <f t="shared" si="40"/>
        <v>23.846499342239291</v>
      </c>
      <c r="W86" s="27">
        <f t="shared" si="35"/>
        <v>294.07324967111964</v>
      </c>
      <c r="X86" s="8">
        <f t="shared" si="36"/>
        <v>1.2009342346004876</v>
      </c>
      <c r="Y86" s="27">
        <f t="shared" si="48"/>
        <v>1.8249327450416419E-5</v>
      </c>
      <c r="Z86" s="27">
        <f t="shared" si="49"/>
        <v>1.5195942396035855E-5</v>
      </c>
      <c r="AA86" s="10">
        <f t="shared" si="50"/>
        <v>1006.120464504429</v>
      </c>
      <c r="AB86" s="29">
        <f t="shared" si="51"/>
        <v>2.5664779373143102E-2</v>
      </c>
      <c r="AC86" s="8">
        <f t="shared" si="52"/>
        <v>0.71541709142920895</v>
      </c>
      <c r="AD86" s="27">
        <f t="shared" si="53"/>
        <v>3.4005133112867698E-3</v>
      </c>
      <c r="AE86" s="47">
        <f t="shared" si="37"/>
        <v>391924.81158158381</v>
      </c>
      <c r="AF86" s="27">
        <f t="shared" si="54"/>
        <v>280389.70876063744</v>
      </c>
      <c r="AG86" s="9">
        <f t="shared" si="38"/>
        <v>12.42608377392923</v>
      </c>
      <c r="AH86" s="10">
        <f t="shared" si="55"/>
        <v>4.1192890226802916</v>
      </c>
      <c r="AI86" s="10">
        <f t="shared" si="41"/>
        <v>2.31200837391301</v>
      </c>
      <c r="AJ86" s="10">
        <f t="shared" si="42"/>
        <v>2.7195619064345133</v>
      </c>
      <c r="AK86" s="10">
        <f t="shared" si="43"/>
        <v>5.0315702803475233</v>
      </c>
      <c r="AL86" s="9">
        <f t="shared" si="39"/>
        <v>2.7254339018549083</v>
      </c>
      <c r="AM86" s="49">
        <f t="shared" si="44"/>
        <v>26.5719332440942</v>
      </c>
      <c r="AN86" s="29">
        <f t="shared" si="45"/>
        <v>8.3859504672458728E-5</v>
      </c>
      <c r="AO86" s="29">
        <f t="shared" si="46"/>
        <v>1.2666666666666666</v>
      </c>
      <c r="AP86" s="32"/>
    </row>
    <row r="87" spans="21:42" ht="44.4" customHeight="1" x14ac:dyDescent="0.25">
      <c r="U87" s="36">
        <f t="shared" si="47"/>
        <v>4620</v>
      </c>
      <c r="V87" s="16">
        <f t="shared" si="40"/>
        <v>23.880194763390747</v>
      </c>
      <c r="W87" s="27">
        <f t="shared" si="35"/>
        <v>294.09009738169533</v>
      </c>
      <c r="X87" s="8">
        <f t="shared" si="36"/>
        <v>1.2008652075577699</v>
      </c>
      <c r="Y87" s="27">
        <f t="shared" si="48"/>
        <v>1.8250133120141056E-5</v>
      </c>
      <c r="Z87" s="27">
        <f t="shared" si="49"/>
        <v>1.5197486783097677E-5</v>
      </c>
      <c r="AA87" s="10">
        <f t="shared" si="50"/>
        <v>1006.121036498091</v>
      </c>
      <c r="AB87" s="29">
        <f t="shared" si="51"/>
        <v>2.5666042067816745E-2</v>
      </c>
      <c r="AC87" s="8">
        <f t="shared" si="52"/>
        <v>0.71541388432807118</v>
      </c>
      <c r="AD87" s="27">
        <f t="shared" si="53"/>
        <v>3.4003185041015316E-3</v>
      </c>
      <c r="AE87" s="47">
        <f t="shared" si="37"/>
        <v>394080.92338813719</v>
      </c>
      <c r="AF87" s="27">
        <f t="shared" si="54"/>
        <v>281930.96414070023</v>
      </c>
      <c r="AG87" s="9">
        <f t="shared" si="38"/>
        <v>12.443124713917671</v>
      </c>
      <c r="AH87" s="10">
        <f t="shared" si="55"/>
        <v>4.1251410971823059</v>
      </c>
      <c r="AI87" s="10">
        <f t="shared" si="41"/>
        <v>2.3286367754783384</v>
      </c>
      <c r="AJ87" s="10">
        <f t="shared" si="42"/>
        <v>2.735708925470409</v>
      </c>
      <c r="AK87" s="10">
        <f t="shared" si="43"/>
        <v>5.0643457009487474</v>
      </c>
      <c r="AL87" s="9">
        <f t="shared" si="39"/>
        <v>2.7431872546805711</v>
      </c>
      <c r="AM87" s="49">
        <f t="shared" si="44"/>
        <v>26.623382018071318</v>
      </c>
      <c r="AN87" s="29">
        <f t="shared" si="45"/>
        <v>8.4405761682479122E-5</v>
      </c>
      <c r="AO87" s="29">
        <f t="shared" si="46"/>
        <v>1.2833333333333334</v>
      </c>
      <c r="AP87" s="32"/>
    </row>
    <row r="88" spans="21:42" x14ac:dyDescent="0.25">
      <c r="U88" s="36">
        <f t="shared" si="47"/>
        <v>4680</v>
      </c>
      <c r="V88" s="16">
        <f t="shared" si="40"/>
        <v>23.9132170496902</v>
      </c>
      <c r="W88" s="27">
        <f t="shared" si="35"/>
        <v>294.10660852484506</v>
      </c>
      <c r="X88" s="8">
        <f t="shared" si="36"/>
        <v>1.2007975671695319</v>
      </c>
      <c r="Y88" s="27">
        <f t="shared" si="48"/>
        <v>1.8250922673225007E-5</v>
      </c>
      <c r="Z88" s="27">
        <f t="shared" si="49"/>
        <v>1.5199000374597105E-5</v>
      </c>
      <c r="AA88" s="10">
        <f t="shared" si="50"/>
        <v>1006.1215972838634</v>
      </c>
      <c r="AB88" s="29">
        <f t="shared" si="51"/>
        <v>2.5667279508872178E-2</v>
      </c>
      <c r="AC88" s="8">
        <f t="shared" si="52"/>
        <v>0.71541074173997177</v>
      </c>
      <c r="AD88" s="27">
        <f t="shared" si="53"/>
        <v>3.4001276102421331E-3</v>
      </c>
      <c r="AE88" s="47">
        <f t="shared" si="37"/>
        <v>396192.85296200082</v>
      </c>
      <c r="AF88" s="27">
        <f t="shared" si="54"/>
        <v>283440.62280962057</v>
      </c>
      <c r="AG88" s="9">
        <f t="shared" si="38"/>
        <v>12.459748702179436</v>
      </c>
      <c r="AH88" s="10">
        <f t="shared" si="55"/>
        <v>4.130851428759815</v>
      </c>
      <c r="AI88" s="10">
        <f t="shared" si="41"/>
        <v>2.3449556254348471</v>
      </c>
      <c r="AJ88" s="10">
        <f t="shared" si="42"/>
        <v>2.7515387073587041</v>
      </c>
      <c r="AK88" s="10">
        <f t="shared" si="43"/>
        <v>5.0964943327935508</v>
      </c>
      <c r="AL88" s="9">
        <f t="shared" si="39"/>
        <v>2.76060109692984</v>
      </c>
      <c r="AM88" s="49">
        <f t="shared" si="44"/>
        <v>26.673818146620039</v>
      </c>
      <c r="AN88" s="29">
        <f t="shared" si="45"/>
        <v>8.4941572213225843E-5</v>
      </c>
      <c r="AO88" s="29">
        <f t="shared" si="46"/>
        <v>1.3</v>
      </c>
      <c r="AP88" s="32"/>
    </row>
    <row r="89" spans="21:42" x14ac:dyDescent="0.25">
      <c r="U89" s="36">
        <f t="shared" si="47"/>
        <v>4740</v>
      </c>
      <c r="V89" s="16">
        <f t="shared" si="40"/>
        <v>23.945579073996303</v>
      </c>
      <c r="W89" s="27">
        <f t="shared" si="35"/>
        <v>294.12278953699814</v>
      </c>
      <c r="X89" s="8">
        <f t="shared" si="36"/>
        <v>1.2007312866050921</v>
      </c>
      <c r="Y89" s="27">
        <f t="shared" si="48"/>
        <v>1.8251696418759576E-5</v>
      </c>
      <c r="Z89" s="27">
        <f t="shared" si="49"/>
        <v>1.5200483757164201E-5</v>
      </c>
      <c r="AA89" s="10">
        <f t="shared" si="50"/>
        <v>1006.1221470672301</v>
      </c>
      <c r="AB89" s="29">
        <f t="shared" si="51"/>
        <v>2.5668492180415819E-2</v>
      </c>
      <c r="AC89" s="8">
        <f t="shared" si="52"/>
        <v>0.71540766241315623</v>
      </c>
      <c r="AD89" s="27">
        <f t="shared" si="53"/>
        <v>3.3999405539916808E-3</v>
      </c>
      <c r="AE89" s="47">
        <f t="shared" si="37"/>
        <v>398261.49062203919</v>
      </c>
      <c r="AF89" s="27">
        <f t="shared" si="54"/>
        <v>284919.32203509222</v>
      </c>
      <c r="AG89" s="9">
        <f t="shared" si="38"/>
        <v>12.475967518526135</v>
      </c>
      <c r="AH89" s="10">
        <f t="shared" si="55"/>
        <v>4.1364239647769603</v>
      </c>
      <c r="AI89" s="10">
        <f t="shared" si="41"/>
        <v>2.3609698335508527</v>
      </c>
      <c r="AJ89" s="10">
        <f t="shared" si="42"/>
        <v>2.7670571042931318</v>
      </c>
      <c r="AK89" s="10">
        <f t="shared" si="43"/>
        <v>5.128026937843984</v>
      </c>
      <c r="AL89" s="9">
        <f t="shared" si="39"/>
        <v>2.7776812579988244</v>
      </c>
      <c r="AM89" s="49">
        <f t="shared" si="44"/>
        <v>26.723260331995128</v>
      </c>
      <c r="AN89" s="29">
        <f t="shared" si="45"/>
        <v>8.546711563073307E-5</v>
      </c>
      <c r="AO89" s="29">
        <f t="shared" si="46"/>
        <v>1.3166666666666667</v>
      </c>
      <c r="AP89" s="32"/>
    </row>
    <row r="90" spans="21:42" x14ac:dyDescent="0.25">
      <c r="U90" s="36">
        <f t="shared" si="47"/>
        <v>4800</v>
      </c>
      <c r="V90" s="16">
        <f t="shared" si="40"/>
        <v>23.977293488140749</v>
      </c>
      <c r="W90" s="27">
        <f t="shared" si="35"/>
        <v>294.13864674407034</v>
      </c>
      <c r="X90" s="8">
        <f t="shared" si="36"/>
        <v>1.2006663395074331</v>
      </c>
      <c r="Y90" s="27">
        <f t="shared" si="48"/>
        <v>1.8252454660492737E-5</v>
      </c>
      <c r="Z90" s="27">
        <f t="shared" si="49"/>
        <v>1.5201937507451661E-5</v>
      </c>
      <c r="AA90" s="10">
        <f t="shared" si="50"/>
        <v>1006.1226860505128</v>
      </c>
      <c r="AB90" s="29">
        <f t="shared" si="51"/>
        <v>2.5669680558194165E-2</v>
      </c>
      <c r="AC90" s="8">
        <f t="shared" si="52"/>
        <v>0.71540464511811031</v>
      </c>
      <c r="AD90" s="27">
        <f t="shared" si="53"/>
        <v>3.399757260969854E-3</v>
      </c>
      <c r="AE90" s="47">
        <f t="shared" si="37"/>
        <v>400287.70949599618</v>
      </c>
      <c r="AF90" s="27">
        <f t="shared" si="54"/>
        <v>286367.68675712438</v>
      </c>
      <c r="AG90" s="9">
        <f t="shared" si="38"/>
        <v>12.491792530701998</v>
      </c>
      <c r="AH90" s="10">
        <f t="shared" si="55"/>
        <v>4.1418625165554337</v>
      </c>
      <c r="AI90" s="10">
        <f t="shared" si="41"/>
        <v>2.3766842735021809</v>
      </c>
      <c r="AJ90" s="10">
        <f t="shared" si="42"/>
        <v>2.7822698767739906</v>
      </c>
      <c r="AK90" s="10">
        <f t="shared" si="43"/>
        <v>5.1589541502761715</v>
      </c>
      <c r="AL90" s="9">
        <f t="shared" si="39"/>
        <v>2.7944334980662595</v>
      </c>
      <c r="AM90" s="49">
        <f t="shared" si="44"/>
        <v>26.771726986207007</v>
      </c>
      <c r="AN90" s="29">
        <f t="shared" si="45"/>
        <v>8.5982569171269528E-5</v>
      </c>
      <c r="AO90" s="29">
        <f t="shared" si="46"/>
        <v>1.3333333333333333</v>
      </c>
      <c r="AP90" s="32"/>
    </row>
    <row r="91" spans="21:42" x14ac:dyDescent="0.25">
      <c r="U91" s="36">
        <f t="shared" si="47"/>
        <v>4860</v>
      </c>
      <c r="V91" s="16">
        <f t="shared" si="40"/>
        <v>24.008372725552704</v>
      </c>
      <c r="W91" s="27">
        <f t="shared" si="35"/>
        <v>294.15418636277633</v>
      </c>
      <c r="X91" s="8">
        <f t="shared" si="36"/>
        <v>1.2006026999869865</v>
      </c>
      <c r="Y91" s="27">
        <f t="shared" si="48"/>
        <v>1.8253197696893869E-5</v>
      </c>
      <c r="Z91" s="27">
        <f t="shared" si="49"/>
        <v>1.5203362192248707E-5</v>
      </c>
      <c r="AA91" s="10">
        <f t="shared" si="50"/>
        <v>1006.1232144328906</v>
      </c>
      <c r="AB91" s="29">
        <f t="shared" si="51"/>
        <v>2.5670845109694751E-2</v>
      </c>
      <c r="AC91" s="8">
        <f t="shared" si="52"/>
        <v>0.7154016886472605</v>
      </c>
      <c r="AD91" s="27">
        <f t="shared" si="53"/>
        <v>3.3995776581153725E-3</v>
      </c>
      <c r="AE91" s="47">
        <f t="shared" si="37"/>
        <v>402272.36581234215</v>
      </c>
      <c r="AF91" s="27">
        <f t="shared" si="54"/>
        <v>287786.32979827805</v>
      </c>
      <c r="AG91" s="9">
        <f t="shared" si="38"/>
        <v>12.507234712883497</v>
      </c>
      <c r="AH91" s="10">
        <f t="shared" si="55"/>
        <v>4.1471707654233008</v>
      </c>
      <c r="AI91" s="10">
        <f t="shared" si="41"/>
        <v>2.3921037806571737</v>
      </c>
      <c r="AJ91" s="10">
        <f t="shared" si="42"/>
        <v>2.7971826943049405</v>
      </c>
      <c r="AK91" s="10">
        <f t="shared" si="43"/>
        <v>5.1892864749621141</v>
      </c>
      <c r="AL91" s="9">
        <f t="shared" si="39"/>
        <v>2.810863507271145</v>
      </c>
      <c r="AM91" s="49">
        <f t="shared" si="44"/>
        <v>26.819236232823847</v>
      </c>
      <c r="AN91" s="29">
        <f t="shared" si="45"/>
        <v>8.6488107916035228E-5</v>
      </c>
      <c r="AO91" s="29">
        <f t="shared" si="46"/>
        <v>1.35</v>
      </c>
      <c r="AP91" s="32"/>
    </row>
    <row r="92" spans="21:42" x14ac:dyDescent="0.25">
      <c r="U92" s="36">
        <f t="shared" si="47"/>
        <v>4920</v>
      </c>
      <c r="V92" s="16">
        <f t="shared" si="40"/>
        <v>24.038829003914433</v>
      </c>
      <c r="W92" s="27">
        <f t="shared" si="35"/>
        <v>294.16941450195719</v>
      </c>
      <c r="X92" s="8">
        <f t="shared" si="36"/>
        <v>1.200540342615388</v>
      </c>
      <c r="Y92" s="27">
        <f t="shared" si="48"/>
        <v>1.8253925821219672E-5</v>
      </c>
      <c r="Z92" s="27">
        <f t="shared" si="49"/>
        <v>1.5204758368597035E-5</v>
      </c>
      <c r="AA92" s="10">
        <f t="shared" si="50"/>
        <v>1006.1237324104242</v>
      </c>
      <c r="AB92" s="29">
        <f t="shared" si="51"/>
        <v>2.5671986294248914E-2</v>
      </c>
      <c r="AC92" s="8">
        <f t="shared" si="52"/>
        <v>0.71539879181467436</v>
      </c>
      <c r="AD92" s="27">
        <f t="shared" si="53"/>
        <v>3.3994016736683778E-3</v>
      </c>
      <c r="AE92" s="47">
        <f t="shared" si="37"/>
        <v>404216.29918952158</v>
      </c>
      <c r="AF92" s="27">
        <f t="shared" si="54"/>
        <v>289175.85207198269</v>
      </c>
      <c r="AG92" s="9">
        <f t="shared" si="38"/>
        <v>12.522304663131077</v>
      </c>
      <c r="AH92" s="10">
        <f t="shared" si="55"/>
        <v>4.1523522684223408</v>
      </c>
      <c r="AI92" s="10">
        <f t="shared" si="41"/>
        <v>2.4072331500497972</v>
      </c>
      <c r="AJ92" s="10">
        <f t="shared" si="42"/>
        <v>2.8118011361240418</v>
      </c>
      <c r="AK92" s="10">
        <f t="shared" si="43"/>
        <v>5.219034286173839</v>
      </c>
      <c r="AL92" s="9">
        <f t="shared" si="39"/>
        <v>2.8269769050108291</v>
      </c>
      <c r="AM92" s="49">
        <f t="shared" si="44"/>
        <v>26.86580590892526</v>
      </c>
      <c r="AN92" s="29">
        <f t="shared" si="45"/>
        <v>8.6983904769563988E-5</v>
      </c>
      <c r="AO92" s="29">
        <f t="shared" si="46"/>
        <v>1.3666666666666667</v>
      </c>
      <c r="AP92" s="32"/>
    </row>
    <row r="93" spans="21:42" x14ac:dyDescent="0.25">
      <c r="U93" s="36">
        <f t="shared" si="47"/>
        <v>4980</v>
      </c>
      <c r="V93" s="16">
        <f t="shared" si="40"/>
        <v>24.068674327843539</v>
      </c>
      <c r="W93" s="27">
        <f t="shared" si="35"/>
        <v>294.18433716392173</v>
      </c>
      <c r="X93" s="8">
        <f t="shared" si="36"/>
        <v>1.2004792424192017</v>
      </c>
      <c r="Y93" s="27">
        <f t="shared" si="48"/>
        <v>1.8254639321580575E-5</v>
      </c>
      <c r="Z93" s="27">
        <f t="shared" si="49"/>
        <v>1.5206126583908179E-5</v>
      </c>
      <c r="AA93" s="10">
        <f t="shared" si="50"/>
        <v>1006.1242401760784</v>
      </c>
      <c r="AB93" s="29">
        <f t="shared" si="51"/>
        <v>2.5673104563135249E-2</v>
      </c>
      <c r="AC93" s="8">
        <f t="shared" si="52"/>
        <v>0.71539595345576212</v>
      </c>
      <c r="AD93" s="27">
        <f t="shared" si="53"/>
        <v>3.3992292371527329E-3</v>
      </c>
      <c r="AE93" s="47">
        <f t="shared" si="37"/>
        <v>406120.33292247716</v>
      </c>
      <c r="AF93" s="27">
        <f t="shared" si="54"/>
        <v>290536.84278884711</v>
      </c>
      <c r="AG93" s="9">
        <f t="shared" si="38"/>
        <v>12.5370126198651</v>
      </c>
      <c r="AH93" s="10">
        <f t="shared" si="55"/>
        <v>4.1574104636972624</v>
      </c>
      <c r="AI93" s="10">
        <f t="shared" si="41"/>
        <v>2.4220771345293772</v>
      </c>
      <c r="AJ93" s="10">
        <f t="shared" si="42"/>
        <v>2.8261306919670073</v>
      </c>
      <c r="AK93" s="10">
        <f t="shared" si="43"/>
        <v>5.248207826496385</v>
      </c>
      <c r="AL93" s="9">
        <f t="shared" si="39"/>
        <v>2.8427792393522084</v>
      </c>
      <c r="AM93" s="49">
        <f t="shared" si="44"/>
        <v>26.911453567195746</v>
      </c>
      <c r="AN93" s="29">
        <f t="shared" si="45"/>
        <v>8.7470130441606424E-5</v>
      </c>
      <c r="AO93" s="29">
        <f t="shared" si="46"/>
        <v>1.3833333333333333</v>
      </c>
      <c r="AP93" s="32"/>
    </row>
    <row r="94" spans="21:42" x14ac:dyDescent="0.25">
      <c r="U94" s="36">
        <f t="shared" si="47"/>
        <v>5040</v>
      </c>
      <c r="V94" s="16">
        <f t="shared" si="40"/>
        <v>24.09792049159751</v>
      </c>
      <c r="W94" s="27">
        <f t="shared" si="35"/>
        <v>294.19896024579873</v>
      </c>
      <c r="X94" s="8">
        <f t="shared" si="36"/>
        <v>1.2004193748736309</v>
      </c>
      <c r="Y94" s="27">
        <f t="shared" si="48"/>
        <v>1.8255338481007271E-5</v>
      </c>
      <c r="Z94" s="27">
        <f t="shared" si="49"/>
        <v>1.5207467376081817E-5</v>
      </c>
      <c r="AA94" s="10">
        <f t="shared" si="50"/>
        <v>1006.1247379197475</v>
      </c>
      <c r="AB94" s="29">
        <f t="shared" si="51"/>
        <v>2.5674200359683465E-2</v>
      </c>
      <c r="AC94" s="8">
        <f t="shared" si="52"/>
        <v>0.71539317242697453</v>
      </c>
      <c r="AD94" s="27">
        <f t="shared" si="53"/>
        <v>3.3990602793582793E-3</v>
      </c>
      <c r="AE94" s="47">
        <f t="shared" si="37"/>
        <v>407985.27426633227</v>
      </c>
      <c r="AF94" s="27">
        <f t="shared" si="54"/>
        <v>291869.87966088072</v>
      </c>
      <c r="AG94" s="9">
        <f t="shared" si="38"/>
        <v>12.551368477432026</v>
      </c>
      <c r="AH94" s="10">
        <f t="shared" si="55"/>
        <v>4.1623486755883148</v>
      </c>
      <c r="AI94" s="10">
        <f t="shared" si="41"/>
        <v>2.436640443076199</v>
      </c>
      <c r="AJ94" s="10">
        <f t="shared" si="42"/>
        <v>2.8401767628592438</v>
      </c>
      <c r="AK94" s="10">
        <f t="shared" si="43"/>
        <v>5.2768172059354423</v>
      </c>
      <c r="AL94" s="9">
        <f t="shared" si="39"/>
        <v>2.8582759865483642</v>
      </c>
      <c r="AM94" s="49">
        <f t="shared" si="44"/>
        <v>26.956196478145873</v>
      </c>
      <c r="AN94" s="29">
        <f t="shared" si="45"/>
        <v>8.7946953432257367E-5</v>
      </c>
      <c r="AO94" s="29">
        <f t="shared" si="46"/>
        <v>1.4</v>
      </c>
      <c r="AP94" s="32"/>
    </row>
    <row r="95" spans="21:42" x14ac:dyDescent="0.25">
      <c r="U95" s="36">
        <f t="shared" si="47"/>
        <v>5100</v>
      </c>
      <c r="V95" s="16">
        <f t="shared" si="40"/>
        <v>24.126579081796624</v>
      </c>
      <c r="W95" s="27">
        <f t="shared" si="35"/>
        <v>294.2132895408983</v>
      </c>
      <c r="X95" s="8">
        <f t="shared" si="36"/>
        <v>1.2003607158962191</v>
      </c>
      <c r="Y95" s="27">
        <f t="shared" si="48"/>
        <v>1.8256023577518081E-5</v>
      </c>
      <c r="Z95" s="27">
        <f t="shared" si="49"/>
        <v>1.5208781273625471E-5</v>
      </c>
      <c r="AA95" s="10">
        <f t="shared" si="50"/>
        <v>1006.1252258282811</v>
      </c>
      <c r="AB95" s="29">
        <f t="shared" si="51"/>
        <v>2.5675274119379334E-2</v>
      </c>
      <c r="AC95" s="8">
        <f t="shared" si="52"/>
        <v>0.71539044760550441</v>
      </c>
      <c r="AD95" s="27">
        <f t="shared" si="53"/>
        <v>3.398894732323065E-3</v>
      </c>
      <c r="AE95" s="47">
        <f t="shared" si="37"/>
        <v>409811.91471708409</v>
      </c>
      <c r="AF95" s="27">
        <f t="shared" si="54"/>
        <v>293175.52910352359</v>
      </c>
      <c r="AG95" s="9">
        <f t="shared" si="38"/>
        <v>12.56538180082158</v>
      </c>
      <c r="AH95" s="10">
        <f t="shared" si="55"/>
        <v>4.1671701194472446</v>
      </c>
      <c r="AI95" s="10">
        <f t="shared" si="41"/>
        <v>2.4509277392729691</v>
      </c>
      <c r="AJ95" s="10">
        <f t="shared" si="42"/>
        <v>2.8539446619351017</v>
      </c>
      <c r="AK95" s="10">
        <f t="shared" si="43"/>
        <v>5.3048724012080708</v>
      </c>
      <c r="AL95" s="9">
        <f t="shared" si="39"/>
        <v>2.8734725506543719</v>
      </c>
      <c r="AM95" s="49">
        <f t="shared" si="44"/>
        <v>27.000051632450997</v>
      </c>
      <c r="AN95" s="29">
        <f t="shared" si="45"/>
        <v>8.841454002013451E-5</v>
      </c>
      <c r="AO95" s="29">
        <f t="shared" si="46"/>
        <v>1.4166666666666667</v>
      </c>
      <c r="AP95" s="32"/>
    </row>
    <row r="96" spans="21:42" x14ac:dyDescent="0.25">
      <c r="U96" s="36">
        <f t="shared" si="47"/>
        <v>5160</v>
      </c>
      <c r="V96" s="16">
        <f t="shared" si="40"/>
        <v>24.154661480161387</v>
      </c>
      <c r="W96" s="27">
        <f t="shared" si="35"/>
        <v>294.22733074008067</v>
      </c>
      <c r="X96" s="8">
        <f t="shared" si="36"/>
        <v>1.2003032418405453</v>
      </c>
      <c r="Y96" s="27">
        <f t="shared" si="48"/>
        <v>1.8256694884186155E-5</v>
      </c>
      <c r="Z96" s="27">
        <f t="shared" si="49"/>
        <v>1.5210068795774753E-5</v>
      </c>
      <c r="AA96" s="10">
        <f t="shared" si="50"/>
        <v>1006.1257040855113</v>
      </c>
      <c r="AB96" s="29">
        <f t="shared" si="51"/>
        <v>2.5676326269969664E-2</v>
      </c>
      <c r="AC96" s="8">
        <f t="shared" si="52"/>
        <v>0.71538777788898411</v>
      </c>
      <c r="AD96" s="27">
        <f t="shared" si="53"/>
        <v>3.3987325293155595E-3</v>
      </c>
      <c r="AE96" s="47">
        <f t="shared" si="37"/>
        <v>411601.0302892357</v>
      </c>
      <c r="AF96" s="27">
        <f t="shared" si="54"/>
        <v>294454.34643543279</v>
      </c>
      <c r="AG96" s="9">
        <f t="shared" si="38"/>
        <v>12.579061839591125</v>
      </c>
      <c r="AH96" s="10">
        <f t="shared" si="55"/>
        <v>4.1718779061947764</v>
      </c>
      <c r="AI96" s="10">
        <f t="shared" si="41"/>
        <v>2.4649436399225597</v>
      </c>
      <c r="AJ96" s="10">
        <f t="shared" si="42"/>
        <v>2.8674396152810306</v>
      </c>
      <c r="AK96" s="10">
        <f t="shared" si="43"/>
        <v>5.3323832552035899</v>
      </c>
      <c r="AL96" s="9">
        <f t="shared" si="39"/>
        <v>2.8883742632352774</v>
      </c>
      <c r="AM96" s="49">
        <f t="shared" si="44"/>
        <v>27.043035743396665</v>
      </c>
      <c r="AN96" s="29">
        <f t="shared" si="45"/>
        <v>8.8873054253393161E-5</v>
      </c>
      <c r="AO96" s="29">
        <f t="shared" si="46"/>
        <v>1.4333333333333333</v>
      </c>
      <c r="AP96" s="32"/>
    </row>
    <row r="97" spans="21:42" x14ac:dyDescent="0.25">
      <c r="U97" s="36">
        <f t="shared" si="47"/>
        <v>5220</v>
      </c>
      <c r="V97" s="16">
        <f t="shared" si="40"/>
        <v>24.182178866261072</v>
      </c>
      <c r="W97" s="27">
        <f t="shared" si="35"/>
        <v>294.24108943313053</v>
      </c>
      <c r="X97" s="8">
        <f t="shared" si="36"/>
        <v>1.2002469294899241</v>
      </c>
      <c r="Y97" s="27">
        <f t="shared" si="48"/>
        <v>1.8257352669207197E-5</v>
      </c>
      <c r="Z97" s="27">
        <f t="shared" si="49"/>
        <v>1.5211330452614556E-5</v>
      </c>
      <c r="AA97" s="10">
        <f t="shared" si="50"/>
        <v>1006.1261728722797</v>
      </c>
      <c r="AB97" s="29">
        <f t="shared" si="51"/>
        <v>2.5677357231567881E-2</v>
      </c>
      <c r="AC97" s="8">
        <f t="shared" si="52"/>
        <v>0.71538516219518666</v>
      </c>
      <c r="AD97" s="27">
        <f t="shared" si="53"/>
        <v>3.3985736048168787E-3</v>
      </c>
      <c r="AE97" s="47">
        <f t="shared" si="37"/>
        <v>413353.3817902499</v>
      </c>
      <c r="AF97" s="27">
        <f t="shared" si="54"/>
        <v>295706.87607594684</v>
      </c>
      <c r="AG97" s="9">
        <f t="shared" si="38"/>
        <v>12.592417541048935</v>
      </c>
      <c r="AH97" s="10">
        <f t="shared" si="55"/>
        <v>4.176475046636595</v>
      </c>
      <c r="AI97" s="10">
        <f t="shared" si="41"/>
        <v>2.4786927138032144</v>
      </c>
      <c r="AJ97" s="10">
        <f t="shared" si="42"/>
        <v>2.8806667628014577</v>
      </c>
      <c r="AK97" s="10">
        <f t="shared" si="43"/>
        <v>5.3593594766046717</v>
      </c>
      <c r="AL97" s="9">
        <f t="shared" si="39"/>
        <v>2.9029863831608638</v>
      </c>
      <c r="AM97" s="49">
        <f t="shared" si="44"/>
        <v>27.085165249421937</v>
      </c>
      <c r="AN97" s="29">
        <f t="shared" si="45"/>
        <v>8.9322657943411202E-5</v>
      </c>
      <c r="AO97" s="29">
        <f t="shared" si="46"/>
        <v>1.45</v>
      </c>
      <c r="AP97" s="32"/>
    </row>
    <row r="98" spans="21:42" x14ac:dyDescent="0.25">
      <c r="U98" s="36">
        <f t="shared" si="47"/>
        <v>5280</v>
      </c>
      <c r="V98" s="16">
        <f t="shared" si="40"/>
        <v>24.209142220270021</v>
      </c>
      <c r="W98" s="27">
        <f t="shared" si="35"/>
        <v>294.25457111013498</v>
      </c>
      <c r="X98" s="8">
        <f t="shared" si="36"/>
        <v>1.2001917560511144</v>
      </c>
      <c r="Y98" s="27">
        <f t="shared" si="48"/>
        <v>1.8257997195967112E-5</v>
      </c>
      <c r="Z98" s="27">
        <f t="shared" si="49"/>
        <v>1.5212566745200616E-5</v>
      </c>
      <c r="AA98" s="10">
        <f t="shared" si="50"/>
        <v>1006.1266323664672</v>
      </c>
      <c r="AB98" s="29">
        <f t="shared" si="51"/>
        <v>2.5678367416759652E-2</v>
      </c>
      <c r="AC98" s="8">
        <f t="shared" si="52"/>
        <v>0.71538259946172555</v>
      </c>
      <c r="AD98" s="27">
        <f t="shared" si="53"/>
        <v>3.3984178945030401E-3</v>
      </c>
      <c r="AE98" s="47">
        <f t="shared" si="37"/>
        <v>415069.71509176405</v>
      </c>
      <c r="AF98" s="27">
        <f t="shared" si="54"/>
        <v>296933.651740184</v>
      </c>
      <c r="AG98" s="9">
        <f t="shared" si="38"/>
        <v>12.60545756274422</v>
      </c>
      <c r="AH98" s="10">
        <f t="shared" si="55"/>
        <v>4.1809644555533545</v>
      </c>
      <c r="AI98" s="10">
        <f t="shared" si="41"/>
        <v>2.4921794805527613</v>
      </c>
      <c r="AJ98" s="10">
        <f t="shared" si="42"/>
        <v>2.893631159104364</v>
      </c>
      <c r="AK98" s="10">
        <f t="shared" si="43"/>
        <v>5.3858106396571248</v>
      </c>
      <c r="AL98" s="9">
        <f t="shared" si="39"/>
        <v>2.9173140964809425</v>
      </c>
      <c r="AM98" s="49">
        <f t="shared" si="44"/>
        <v>27.126456316750964</v>
      </c>
      <c r="AN98" s="29">
        <f t="shared" si="45"/>
        <v>8.9763510660952083E-5</v>
      </c>
      <c r="AO98" s="29">
        <f t="shared" si="46"/>
        <v>1.4666666666666666</v>
      </c>
      <c r="AP98" s="32"/>
    </row>
    <row r="99" spans="21:42" x14ac:dyDescent="0.25">
      <c r="U99" s="36">
        <f t="shared" si="47"/>
        <v>5340</v>
      </c>
      <c r="V99" s="16">
        <f t="shared" si="40"/>
        <v>24.235562325728679</v>
      </c>
      <c r="W99" s="27">
        <f t="shared" si="35"/>
        <v>294.26778116286431</v>
      </c>
      <c r="X99" s="8">
        <f t="shared" si="36"/>
        <v>1.2001376991480428</v>
      </c>
      <c r="Y99" s="27">
        <f t="shared" si="48"/>
        <v>1.8258628723109925E-5</v>
      </c>
      <c r="Z99" s="27">
        <f t="shared" si="49"/>
        <v>1.5213778165681665E-5</v>
      </c>
      <c r="AA99" s="10">
        <f t="shared" si="50"/>
        <v>1006.1270827430228</v>
      </c>
      <c r="AB99" s="29">
        <f t="shared" si="51"/>
        <v>2.5679357230708827E-2</v>
      </c>
      <c r="AC99" s="8">
        <f t="shared" si="52"/>
        <v>0.71538008864575742</v>
      </c>
      <c r="AD99" s="27">
        <f t="shared" si="53"/>
        <v>3.3982653352272497E-3</v>
      </c>
      <c r="AE99" s="47">
        <f t="shared" si="37"/>
        <v>416750.76139747858</v>
      </c>
      <c r="AF99" s="27">
        <f t="shared" si="54"/>
        <v>298135.19663171511</v>
      </c>
      <c r="AG99" s="9">
        <f t="shared" si="38"/>
        <v>12.618190284307994</v>
      </c>
      <c r="AH99" s="10">
        <f t="shared" si="55"/>
        <v>4.1853489555791397</v>
      </c>
      <c r="AI99" s="10">
        <f t="shared" si="41"/>
        <v>2.5054084096739673</v>
      </c>
      <c r="AJ99" s="10">
        <f t="shared" si="42"/>
        <v>2.9063377744053334</v>
      </c>
      <c r="AK99" s="10">
        <f t="shared" si="43"/>
        <v>5.4117461840793002</v>
      </c>
      <c r="AL99" s="9">
        <f t="shared" si="39"/>
        <v>2.9313625163762875</v>
      </c>
      <c r="AM99" s="49">
        <f t="shared" si="44"/>
        <v>27.166924842104969</v>
      </c>
      <c r="AN99" s="29">
        <f t="shared" si="45"/>
        <v>9.0195769734655002E-5</v>
      </c>
      <c r="AO99" s="29">
        <f t="shared" si="46"/>
        <v>1.4833333333333334</v>
      </c>
      <c r="AP99" s="32"/>
    </row>
    <row r="100" spans="21:42" x14ac:dyDescent="0.25">
      <c r="U100" s="36">
        <f t="shared" si="47"/>
        <v>5400</v>
      </c>
      <c r="V100" s="16">
        <f t="shared" si="40"/>
        <v>24.261449772306506</v>
      </c>
      <c r="W100" s="27">
        <f t="shared" si="35"/>
        <v>294.28072488615322</v>
      </c>
      <c r="X100" s="8">
        <f t="shared" si="36"/>
        <v>1.2000847368155463</v>
      </c>
      <c r="Y100" s="27">
        <f t="shared" si="48"/>
        <v>1.8259247504605216E-5</v>
      </c>
      <c r="Z100" s="27">
        <f t="shared" si="49"/>
        <v>1.5214965197421449E-5</v>
      </c>
      <c r="AA100" s="10">
        <f t="shared" si="50"/>
        <v>1006.1275241739936</v>
      </c>
      <c r="AB100" s="29">
        <f t="shared" si="51"/>
        <v>2.5680327071262821E-2</v>
      </c>
      <c r="AC100" s="8">
        <f t="shared" si="52"/>
        <v>0.71537762872368371</v>
      </c>
      <c r="AD100" s="27">
        <f t="shared" si="53"/>
        <v>3.398115865002251E-3</v>
      </c>
      <c r="AE100" s="47">
        <f t="shared" si="37"/>
        <v>418397.23750769126</v>
      </c>
      <c r="AF100" s="27">
        <f t="shared" si="54"/>
        <v>299312.02363279206</v>
      </c>
      <c r="AG100" s="9">
        <f t="shared" si="38"/>
        <v>12.630623818685995</v>
      </c>
      <c r="AH100" s="10">
        <f t="shared" si="55"/>
        <v>4.1896312808817111</v>
      </c>
      <c r="AI100" s="10">
        <f t="shared" si="41"/>
        <v>2.5183839196536004</v>
      </c>
      <c r="AJ100" s="10">
        <f t="shared" si="42"/>
        <v>2.9187914954476648</v>
      </c>
      <c r="AK100" s="10">
        <f t="shared" si="43"/>
        <v>5.4371754151012652</v>
      </c>
      <c r="AL100" s="9">
        <f t="shared" si="39"/>
        <v>2.9451366831798516</v>
      </c>
      <c r="AM100" s="49">
        <f t="shared" si="44"/>
        <v>27.206586455486356</v>
      </c>
      <c r="AN100" s="29">
        <f t="shared" si="45"/>
        <v>9.0619590251687758E-5</v>
      </c>
      <c r="AO100" s="29">
        <f t="shared" si="46"/>
        <v>1.5</v>
      </c>
      <c r="AP100" s="32"/>
    </row>
    <row r="101" spans="21:42" x14ac:dyDescent="0.25">
      <c r="U101" s="36">
        <f t="shared" si="47"/>
        <v>5460</v>
      </c>
      <c r="V101" s="16">
        <f t="shared" si="40"/>
        <v>24.286814958564051</v>
      </c>
      <c r="W101" s="27">
        <f t="shared" si="35"/>
        <v>294.293407479282</v>
      </c>
      <c r="X101" s="8">
        <f t="shared" si="36"/>
        <v>1.200032847493139</v>
      </c>
      <c r="Y101" s="27">
        <f t="shared" si="48"/>
        <v>1.8259853789816105E-5</v>
      </c>
      <c r="Z101" s="27">
        <f t="shared" si="49"/>
        <v>1.5216128315121393E-5</v>
      </c>
      <c r="AA101" s="10">
        <f t="shared" si="50"/>
        <v>1006.127956828556</v>
      </c>
      <c r="AB101" s="29">
        <f t="shared" si="51"/>
        <v>2.5681277329058678E-2</v>
      </c>
      <c r="AC101" s="8">
        <f t="shared" si="52"/>
        <v>0.71537521869085474</v>
      </c>
      <c r="AD101" s="27">
        <f t="shared" si="53"/>
        <v>3.3979694229827394E-3</v>
      </c>
      <c r="AE101" s="47">
        <f t="shared" si="37"/>
        <v>420009.84608037584</v>
      </c>
      <c r="AF101" s="27">
        <f t="shared" si="54"/>
        <v>300464.63549206109</v>
      </c>
      <c r="AG101" s="9">
        <f t="shared" si="38"/>
        <v>12.642766022801066</v>
      </c>
      <c r="AH101" s="10">
        <f t="shared" si="55"/>
        <v>4.1938140806569111</v>
      </c>
      <c r="AI101" s="10">
        <f t="shared" si="41"/>
        <v>2.5311103771881998</v>
      </c>
      <c r="AJ101" s="10">
        <f t="shared" si="42"/>
        <v>2.9309971264370653</v>
      </c>
      <c r="AK101" s="10">
        <f t="shared" si="43"/>
        <v>5.4621075036252655</v>
      </c>
      <c r="AL101" s="9">
        <f t="shared" si="39"/>
        <v>2.9586415644636856</v>
      </c>
      <c r="AM101" s="49">
        <f t="shared" si="44"/>
        <v>27.245456523027737</v>
      </c>
      <c r="AN101" s="29">
        <f t="shared" si="45"/>
        <v>9.1035125060421097E-5</v>
      </c>
      <c r="AO101" s="29">
        <f t="shared" si="46"/>
        <v>1.5166666666666666</v>
      </c>
      <c r="AP101" s="32"/>
    </row>
    <row r="102" spans="21:42" x14ac:dyDescent="0.25">
      <c r="U102" s="36">
        <f t="shared" si="47"/>
        <v>5520</v>
      </c>
      <c r="V102" s="16">
        <f t="shared" si="40"/>
        <v>24.311668094711759</v>
      </c>
      <c r="W102" s="27">
        <f t="shared" si="35"/>
        <v>294.30583404735586</v>
      </c>
      <c r="X102" s="8">
        <f t="shared" si="36"/>
        <v>1.1999820100188072</v>
      </c>
      <c r="Y102" s="27">
        <f t="shared" si="48"/>
        <v>1.8260447823566476E-5</v>
      </c>
      <c r="Z102" s="27">
        <f t="shared" si="49"/>
        <v>1.5217267984942776E-5</v>
      </c>
      <c r="AA102" s="10">
        <f t="shared" si="50"/>
        <v>1006.1283808730461</v>
      </c>
      <c r="AB102" s="29">
        <f t="shared" si="51"/>
        <v>2.5682208387628067E-2</v>
      </c>
      <c r="AC102" s="8">
        <f t="shared" si="52"/>
        <v>0.71537285756127678</v>
      </c>
      <c r="AD102" s="27">
        <f t="shared" si="53"/>
        <v>3.397825949447856E-3</v>
      </c>
      <c r="AE102" s="47">
        <f t="shared" si="37"/>
        <v>421589.27588881965</v>
      </c>
      <c r="AF102" s="27">
        <f t="shared" si="54"/>
        <v>301593.52500977443</v>
      </c>
      <c r="AG102" s="9">
        <f t="shared" si="38"/>
        <v>12.654624507680676</v>
      </c>
      <c r="AH102" s="10">
        <f t="shared" si="55"/>
        <v>4.1978999224486042</v>
      </c>
      <c r="AI102" s="10">
        <f t="shared" si="41"/>
        <v>2.5435920965099355</v>
      </c>
      <c r="AJ102" s="10">
        <f t="shared" si="42"/>
        <v>2.9429593899893085</v>
      </c>
      <c r="AK102" s="10">
        <f t="shared" si="43"/>
        <v>5.486551486499244</v>
      </c>
      <c r="AL102" s="9">
        <f t="shared" si="39"/>
        <v>2.9718820551870899</v>
      </c>
      <c r="AM102" s="49">
        <f t="shared" si="44"/>
        <v>27.283550149898851</v>
      </c>
      <c r="AN102" s="29">
        <f t="shared" si="45"/>
        <v>9.1442524774987404E-5</v>
      </c>
      <c r="AO102" s="29">
        <f t="shared" si="46"/>
        <v>1.5333333333333334</v>
      </c>
      <c r="AP102" s="32"/>
    </row>
    <row r="103" spans="21:42" x14ac:dyDescent="0.25">
      <c r="U103" s="36">
        <f t="shared" si="47"/>
        <v>5580</v>
      </c>
      <c r="V103" s="16">
        <f t="shared" si="40"/>
        <v>24.336019205363151</v>
      </c>
      <c r="W103" s="27">
        <f t="shared" si="35"/>
        <v>294.31800960268157</v>
      </c>
      <c r="X103" s="8">
        <f t="shared" si="36"/>
        <v>1.1999322036228393</v>
      </c>
      <c r="Y103" s="27">
        <f t="shared" si="48"/>
        <v>1.8261029846208591E-5</v>
      </c>
      <c r="Z103" s="27">
        <f t="shared" si="49"/>
        <v>1.5218384664629243E-5</v>
      </c>
      <c r="AA103" s="10">
        <f t="shared" si="50"/>
        <v>1006.1287964709926</v>
      </c>
      <c r="AB103" s="29">
        <f t="shared" si="51"/>
        <v>2.5683120623502882E-2</v>
      </c>
      <c r="AC103" s="8">
        <f t="shared" si="52"/>
        <v>0.71537054436731717</v>
      </c>
      <c r="AD103" s="27">
        <f t="shared" si="53"/>
        <v>3.3976853857837753E-3</v>
      </c>
      <c r="AE103" s="47">
        <f t="shared" si="37"/>
        <v>423136.20207573305</v>
      </c>
      <c r="AF103" s="27">
        <f t="shared" si="54"/>
        <v>302699.1752204363</v>
      </c>
      <c r="AG103" s="9">
        <f t="shared" si="38"/>
        <v>12.666206648081628</v>
      </c>
      <c r="AH103" s="10">
        <f t="shared" si="55"/>
        <v>4.2018912953048888</v>
      </c>
      <c r="AI103" s="10">
        <f t="shared" si="41"/>
        <v>2.5558333388064023</v>
      </c>
      <c r="AJ103" s="10">
        <f t="shared" si="42"/>
        <v>2.9546829280889622</v>
      </c>
      <c r="AK103" s="10">
        <f t="shared" si="43"/>
        <v>5.5105162668953644</v>
      </c>
      <c r="AL103" s="9">
        <f t="shared" si="39"/>
        <v>2.9848629779016558</v>
      </c>
      <c r="AM103" s="49">
        <f t="shared" si="44"/>
        <v>27.320882183264807</v>
      </c>
      <c r="AN103" s="29">
        <f t="shared" si="45"/>
        <v>9.1841937781589407E-5</v>
      </c>
      <c r="AO103" s="29">
        <f t="shared" si="46"/>
        <v>1.55</v>
      </c>
      <c r="AP103" s="32"/>
    </row>
    <row r="104" spans="21:42" x14ac:dyDescent="0.25">
      <c r="U104" s="36">
        <f t="shared" si="47"/>
        <v>5640</v>
      </c>
      <c r="V104" s="16">
        <f t="shared" si="40"/>
        <v>24.359878132280226</v>
      </c>
      <c r="W104" s="27">
        <f t="shared" si="35"/>
        <v>294.32993906614007</v>
      </c>
      <c r="X104" s="8">
        <f t="shared" si="36"/>
        <v>1.1998834079216882</v>
      </c>
      <c r="Y104" s="27">
        <f t="shared" si="48"/>
        <v>1.8261600093689821E-5</v>
      </c>
      <c r="Z104" s="27">
        <f t="shared" si="49"/>
        <v>1.5219478803628631E-5</v>
      </c>
      <c r="AA104" s="10">
        <f t="shared" si="50"/>
        <v>1006.1292037831481</v>
      </c>
      <c r="AB104" s="29">
        <f t="shared" si="51"/>
        <v>2.5684014406319504E-2</v>
      </c>
      <c r="AC104" s="8">
        <f t="shared" si="52"/>
        <v>0.71536827815941539</v>
      </c>
      <c r="AD104" s="27">
        <f t="shared" si="53"/>
        <v>3.3975476744663954E-3</v>
      </c>
      <c r="AE104" s="47">
        <f t="shared" si="37"/>
        <v>424651.28640385339</v>
      </c>
      <c r="AF104" s="27">
        <f t="shared" si="54"/>
        <v>303782.05957290536</v>
      </c>
      <c r="AG104" s="9">
        <f t="shared" si="38"/>
        <v>12.677519591642765</v>
      </c>
      <c r="AH104" s="10">
        <f t="shared" si="55"/>
        <v>4.2057906127802775</v>
      </c>
      <c r="AI104" s="10">
        <f t="shared" si="41"/>
        <v>2.5678383117283912</v>
      </c>
      <c r="AJ104" s="10">
        <f t="shared" si="42"/>
        <v>2.9661723030581371</v>
      </c>
      <c r="AK104" s="10">
        <f t="shared" si="43"/>
        <v>5.5340106147865278</v>
      </c>
      <c r="AL104" s="9">
        <f t="shared" si="39"/>
        <v>2.9975890830093692</v>
      </c>
      <c r="AM104" s="49">
        <f t="shared" si="44"/>
        <v>27.357467215289596</v>
      </c>
      <c r="AN104" s="29">
        <f t="shared" si="45"/>
        <v>9.223351024644214E-5</v>
      </c>
      <c r="AO104" s="29">
        <f t="shared" si="46"/>
        <v>1.5666666666666667</v>
      </c>
      <c r="AP104" s="32"/>
    </row>
    <row r="105" spans="21:42" x14ac:dyDescent="0.25">
      <c r="U105" s="36">
        <f t="shared" si="47"/>
        <v>5700</v>
      </c>
      <c r="V105" s="16">
        <f t="shared" si="40"/>
        <v>24.383254537109085</v>
      </c>
      <c r="W105" s="27">
        <f t="shared" si="35"/>
        <v>294.34162726855453</v>
      </c>
      <c r="X105" s="8">
        <f t="shared" si="36"/>
        <v>1.1998356029118757</v>
      </c>
      <c r="Y105" s="27">
        <f t="shared" si="48"/>
        <v>1.8262158797619831E-5</v>
      </c>
      <c r="Z105" s="27">
        <f t="shared" si="49"/>
        <v>1.5220550843215086E-5</v>
      </c>
      <c r="AA105" s="10">
        <f t="shared" si="50"/>
        <v>1006.1296029675218</v>
      </c>
      <c r="AB105" s="29">
        <f t="shared" si="51"/>
        <v>2.5684890098923666E-2</v>
      </c>
      <c r="AC105" s="8">
        <f t="shared" si="52"/>
        <v>0.71536605800579423</v>
      </c>
      <c r="AD105" s="27">
        <f t="shared" si="53"/>
        <v>3.3974127590441342E-3</v>
      </c>
      <c r="AE105" s="47">
        <f t="shared" si="37"/>
        <v>426135.17750296212</v>
      </c>
      <c r="AF105" s="27">
        <f t="shared" si="54"/>
        <v>304842.64210789342</v>
      </c>
      <c r="AG105" s="9">
        <f t="shared" si="38"/>
        <v>12.68857026759324</v>
      </c>
      <c r="AH105" s="10">
        <f t="shared" si="55"/>
        <v>4.2096002157932029</v>
      </c>
      <c r="AI105" s="10">
        <f t="shared" si="41"/>
        <v>2.5796111689802252</v>
      </c>
      <c r="AJ105" s="10">
        <f t="shared" si="42"/>
        <v>2.9774319985332784</v>
      </c>
      <c r="AK105" s="10">
        <f t="shared" si="43"/>
        <v>5.5570431675135037</v>
      </c>
      <c r="AL105" s="9">
        <f t="shared" si="39"/>
        <v>3.0100650490698144</v>
      </c>
      <c r="AM105" s="49">
        <f t="shared" si="44"/>
        <v>27.393319586178901</v>
      </c>
      <c r="AN105" s="29">
        <f t="shared" si="45"/>
        <v>9.2617386125225067E-5</v>
      </c>
      <c r="AO105" s="29">
        <f t="shared" si="46"/>
        <v>1.5833333333333333</v>
      </c>
      <c r="AP105" s="32"/>
    </row>
    <row r="106" spans="21:42" x14ac:dyDescent="0.25">
      <c r="U106" s="36">
        <f t="shared" si="47"/>
        <v>5760</v>
      </c>
      <c r="V106" s="16">
        <f t="shared" si="40"/>
        <v>24.4061579041039</v>
      </c>
      <c r="W106" s="27">
        <f t="shared" si="35"/>
        <v>294.35307895205193</v>
      </c>
      <c r="X106" s="8">
        <f t="shared" si="36"/>
        <v>1.1997887689639413</v>
      </c>
      <c r="Y106" s="27">
        <f t="shared" si="48"/>
        <v>1.8262706185336711E-5</v>
      </c>
      <c r="Z106" s="27">
        <f t="shared" si="49"/>
        <v>1.5221601216610141E-5</v>
      </c>
      <c r="AA106" s="10">
        <f t="shared" si="50"/>
        <v>1006.1299941794132</v>
      </c>
      <c r="AB106" s="29">
        <f t="shared" si="51"/>
        <v>2.5685748057473881E-2</v>
      </c>
      <c r="AC106" s="8">
        <f t="shared" si="52"/>
        <v>0.71536388299217213</v>
      </c>
      <c r="AD106" s="27">
        <f t="shared" si="53"/>
        <v>3.3972805841208579E-3</v>
      </c>
      <c r="AE106" s="47">
        <f t="shared" si="37"/>
        <v>427588.51111337071</v>
      </c>
      <c r="AF106" s="27">
        <f t="shared" si="54"/>
        <v>305881.37763290241</v>
      </c>
      <c r="AG106" s="9">
        <f t="shared" si="38"/>
        <v>12.699365395043136</v>
      </c>
      <c r="AH106" s="10">
        <f t="shared" si="55"/>
        <v>4.2133223753472038</v>
      </c>
      <c r="AI106" s="10">
        <f t="shared" si="41"/>
        <v>2.5911560099873574</v>
      </c>
      <c r="AJ106" s="10">
        <f t="shared" si="42"/>
        <v>2.9884664204494098</v>
      </c>
      <c r="AK106" s="10">
        <f t="shared" si="43"/>
        <v>5.5796224304367676</v>
      </c>
      <c r="AL106" s="9">
        <f t="shared" si="39"/>
        <v>3.0222954831532487</v>
      </c>
      <c r="AM106" s="49">
        <f t="shared" si="44"/>
        <v>27.42845338725715</v>
      </c>
      <c r="AN106" s="29">
        <f t="shared" si="45"/>
        <v>9.299370717394612E-5</v>
      </c>
      <c r="AO106" s="29">
        <f t="shared" si="46"/>
        <v>1.6</v>
      </c>
      <c r="AP106" s="32"/>
    </row>
    <row r="107" spans="21:42" x14ac:dyDescent="0.25">
      <c r="U107" s="36">
        <f t="shared" si="47"/>
        <v>5820</v>
      </c>
      <c r="V107" s="16">
        <f t="shared" si="40"/>
        <v>24.42859754283749</v>
      </c>
      <c r="W107" s="27">
        <f t="shared" si="35"/>
        <v>294.3642987714187</v>
      </c>
      <c r="X107" s="8">
        <f t="shared" si="36"/>
        <v>1.1997428868164324</v>
      </c>
      <c r="Y107" s="27">
        <f t="shared" si="48"/>
        <v>1.8263242479973296E-5</v>
      </c>
      <c r="Z107" s="27">
        <f t="shared" si="49"/>
        <v>1.5222630349103856E-5</v>
      </c>
      <c r="AA107" s="10">
        <f t="shared" si="50"/>
        <v>1006.1303775714441</v>
      </c>
      <c r="AB107" s="29">
        <f t="shared" si="51"/>
        <v>2.5686588631544979E-2</v>
      </c>
      <c r="AC107" s="8">
        <f t="shared" si="52"/>
        <v>0.71536175222148024</v>
      </c>
      <c r="AD107" s="27">
        <f t="shared" si="53"/>
        <v>3.3971510953389262E-3</v>
      </c>
      <c r="AE107" s="47">
        <f t="shared" si="37"/>
        <v>429011.91032579512</v>
      </c>
      <c r="AF107" s="27">
        <f t="shared" si="54"/>
        <v>306898.71189454535</v>
      </c>
      <c r="AG107" s="9">
        <f t="shared" si="38"/>
        <v>12.709911490880168</v>
      </c>
      <c r="AH107" s="10">
        <f t="shared" si="55"/>
        <v>4.2169592951238117</v>
      </c>
      <c r="AI107" s="10">
        <f t="shared" si="41"/>
        <v>2.6024768796363507</v>
      </c>
      <c r="AJ107" s="10">
        <f t="shared" si="42"/>
        <v>2.9992798980298665</v>
      </c>
      <c r="AK107" s="10">
        <f t="shared" si="43"/>
        <v>5.6017567776662176</v>
      </c>
      <c r="AL107" s="9">
        <f t="shared" si="39"/>
        <v>3.0342849212358676</v>
      </c>
      <c r="AM107" s="49">
        <f t="shared" si="44"/>
        <v>27.46288246407336</v>
      </c>
      <c r="AN107" s="29">
        <f t="shared" si="45"/>
        <v>9.3362612961103619E-5</v>
      </c>
      <c r="AO107" s="29">
        <f t="shared" si="46"/>
        <v>1.6166666666666667</v>
      </c>
      <c r="AP107" s="32"/>
    </row>
    <row r="108" spans="21:42" x14ac:dyDescent="0.25">
      <c r="U108" s="36">
        <f t="shared" si="47"/>
        <v>5880</v>
      </c>
      <c r="V108" s="16">
        <f t="shared" si="40"/>
        <v>24.450582590896936</v>
      </c>
      <c r="W108" s="27">
        <f t="shared" si="35"/>
        <v>294.37529129544845</v>
      </c>
      <c r="X108" s="8">
        <f t="shared" si="36"/>
        <v>1.1996979375699464</v>
      </c>
      <c r="Y108" s="27">
        <f t="shared" si="48"/>
        <v>1.8263767900522671E-5</v>
      </c>
      <c r="Z108" s="27">
        <f t="shared" si="49"/>
        <v>1.5223638658175015E-5</v>
      </c>
      <c r="AA108" s="10">
        <f t="shared" si="50"/>
        <v>1006.130753293593</v>
      </c>
      <c r="AB108" s="29">
        <f t="shared" si="51"/>
        <v>2.5687412164230487E-2</v>
      </c>
      <c r="AC108" s="8">
        <f t="shared" si="52"/>
        <v>0.71535966481358071</v>
      </c>
      <c r="AD108" s="27">
        <f t="shared" si="53"/>
        <v>3.3970242393623808E-3</v>
      </c>
      <c r="AE108" s="47">
        <f t="shared" si="37"/>
        <v>430405.98581767135</v>
      </c>
      <c r="AF108" s="27">
        <f t="shared" si="54"/>
        <v>307895.08174828812</v>
      </c>
      <c r="AG108" s="9">
        <f t="shared" si="38"/>
        <v>12.720214877295735</v>
      </c>
      <c r="AH108" s="10">
        <f t="shared" si="55"/>
        <v>4.2205131139545138</v>
      </c>
      <c r="AI108" s="10">
        <f t="shared" si="41"/>
        <v>2.6135777680826116</v>
      </c>
      <c r="AJ108" s="10">
        <f t="shared" si="42"/>
        <v>3.0098766847807306</v>
      </c>
      <c r="AK108" s="10">
        <f t="shared" si="43"/>
        <v>5.6234544528633421</v>
      </c>
      <c r="AL108" s="9">
        <f t="shared" si="39"/>
        <v>3.0460378286343102</v>
      </c>
      <c r="AM108" s="49">
        <f t="shared" si="44"/>
        <v>27.496620419531247</v>
      </c>
      <c r="AN108" s="29">
        <f t="shared" si="45"/>
        <v>9.3724240881055702E-5</v>
      </c>
      <c r="AO108" s="29">
        <f t="shared" si="46"/>
        <v>1.6333333333333333</v>
      </c>
      <c r="AP108" s="32"/>
    </row>
    <row r="109" spans="21:42" x14ac:dyDescent="0.25">
      <c r="U109" s="36">
        <f t="shared" si="47"/>
        <v>5940</v>
      </c>
      <c r="V109" s="16">
        <f t="shared" si="40"/>
        <v>24.472122016562686</v>
      </c>
      <c r="W109" s="27">
        <f t="shared" si="35"/>
        <v>294.38606100828133</v>
      </c>
      <c r="X109" s="8">
        <f t="shared" si="36"/>
        <v>1.1996539026812238</v>
      </c>
      <c r="Y109" s="27">
        <f t="shared" si="48"/>
        <v>1.8264282661903446E-5</v>
      </c>
      <c r="Z109" s="27">
        <f t="shared" si="49"/>
        <v>1.5224626553610849E-5</v>
      </c>
      <c r="AA109" s="10">
        <f t="shared" si="50"/>
        <v>1006.131121493228</v>
      </c>
      <c r="AB109" s="29">
        <f t="shared" si="51"/>
        <v>2.5688218992244716E-2</v>
      </c>
      <c r="AC109" s="8">
        <f t="shared" si="52"/>
        <v>0.71535761990498581</v>
      </c>
      <c r="AD109" s="27">
        <f t="shared" si="53"/>
        <v>3.3968999638602764E-3</v>
      </c>
      <c r="AE109" s="47">
        <f t="shared" si="37"/>
        <v>431771.33608587616</v>
      </c>
      <c r="AF109" s="27">
        <f t="shared" si="54"/>
        <v>308870.91532558808</v>
      </c>
      <c r="AG109" s="9">
        <f t="shared" si="38"/>
        <v>12.730281688961087</v>
      </c>
      <c r="AH109" s="10">
        <f t="shared" si="55"/>
        <v>4.2239859081786895</v>
      </c>
      <c r="AI109" s="10">
        <f t="shared" si="41"/>
        <v>2.6244626106214879</v>
      </c>
      <c r="AJ109" s="10">
        <f t="shared" si="42"/>
        <v>3.020260959488883</v>
      </c>
      <c r="AK109" s="10">
        <f t="shared" si="43"/>
        <v>5.6447235701103704</v>
      </c>
      <c r="AL109" s="9">
        <f t="shared" si="39"/>
        <v>3.0575586004764506</v>
      </c>
      <c r="AM109" s="49">
        <f t="shared" si="44"/>
        <v>27.529680617039137</v>
      </c>
      <c r="AN109" s="29">
        <f t="shared" si="45"/>
        <v>9.4078726168506175E-5</v>
      </c>
      <c r="AO109" s="29">
        <f t="shared" si="46"/>
        <v>1.65</v>
      </c>
      <c r="AP109" s="32"/>
    </row>
    <row r="110" spans="21:42" x14ac:dyDescent="0.25">
      <c r="U110" s="36">
        <f t="shared" si="47"/>
        <v>6000</v>
      </c>
      <c r="V110" s="16">
        <f t="shared" si="40"/>
        <v>24.493224621469839</v>
      </c>
      <c r="W110" s="27">
        <f t="shared" si="35"/>
        <v>294.39661231073489</v>
      </c>
      <c r="X110" s="8">
        <f t="shared" si="36"/>
        <v>1.1996107639572917</v>
      </c>
      <c r="Y110" s="27">
        <f t="shared" si="48"/>
        <v>1.8264786975024718E-5</v>
      </c>
      <c r="Z110" s="27">
        <f t="shared" si="49"/>
        <v>1.5225594437626251E-5</v>
      </c>
      <c r="AA110" s="10">
        <f t="shared" si="50"/>
        <v>1006.1314823151411</v>
      </c>
      <c r="AB110" s="29">
        <f t="shared" si="51"/>
        <v>2.5689009446024126E-2</v>
      </c>
      <c r="AC110" s="8">
        <f t="shared" si="52"/>
        <v>0.71535561664858449</v>
      </c>
      <c r="AD110" s="27">
        <f t="shared" si="53"/>
        <v>3.3967782174901609E-3</v>
      </c>
      <c r="AE110" s="47">
        <f t="shared" si="37"/>
        <v>433108.54767585878</v>
      </c>
      <c r="AF110" s="27">
        <f t="shared" si="54"/>
        <v>309826.63219843683</v>
      </c>
      <c r="AG110" s="9">
        <f t="shared" si="38"/>
        <v>12.740117879873454</v>
      </c>
      <c r="AH110" s="10">
        <f t="shared" si="55"/>
        <v>4.227379693893929</v>
      </c>
      <c r="AI110" s="10">
        <f t="shared" si="41"/>
        <v>2.6351352876185943</v>
      </c>
      <c r="AJ110" s="10">
        <f t="shared" si="42"/>
        <v>3.0304368272222657</v>
      </c>
      <c r="AK110" s="10">
        <f t="shared" si="43"/>
        <v>5.6655721148408595</v>
      </c>
      <c r="AL110" s="9">
        <f t="shared" si="39"/>
        <v>3.0688515622054653</v>
      </c>
      <c r="AM110" s="49">
        <f t="shared" si="44"/>
        <v>27.562076183675305</v>
      </c>
      <c r="AN110" s="29">
        <f t="shared" si="45"/>
        <v>9.4426201914014324E-5</v>
      </c>
      <c r="AO110" s="29">
        <f t="shared" si="46"/>
        <v>1.6666666666666667</v>
      </c>
      <c r="AP110" s="32"/>
    </row>
    <row r="111" spans="21:42" x14ac:dyDescent="0.25">
      <c r="U111" s="36">
        <f t="shared" si="47"/>
        <v>6060</v>
      </c>
      <c r="V111" s="16">
        <f t="shared" si="40"/>
        <v>24.513899043250301</v>
      </c>
      <c r="W111" s="27">
        <f t="shared" si="35"/>
        <v>294.40694952162511</v>
      </c>
      <c r="X111" s="8">
        <f t="shared" si="36"/>
        <v>1.1995685035496637</v>
      </c>
      <c r="Y111" s="27">
        <f t="shared" si="48"/>
        <v>1.8265281046850091E-5</v>
      </c>
      <c r="Z111" s="27">
        <f t="shared" si="49"/>
        <v>1.5226542704981821E-5</v>
      </c>
      <c r="AA111" s="10">
        <f t="shared" si="50"/>
        <v>1006.131835901582</v>
      </c>
      <c r="AB111" s="29">
        <f t="shared" si="51"/>
        <v>2.5689783849827567E-2</v>
      </c>
      <c r="AC111" s="8">
        <f t="shared" si="52"/>
        <v>0.7153536542133655</v>
      </c>
      <c r="AD111" s="27">
        <f t="shared" si="53"/>
        <v>3.3966589498817075E-3</v>
      </c>
      <c r="AE111" s="47">
        <f t="shared" si="37"/>
        <v>434418.19540722261</v>
      </c>
      <c r="AF111" s="27">
        <f t="shared" si="54"/>
        <v>310762.64354133257</v>
      </c>
      <c r="AG111" s="9">
        <f t="shared" si="38"/>
        <v>12.74972922989075</v>
      </c>
      <c r="AH111" s="10">
        <f t="shared" si="55"/>
        <v>4.2306964291047402</v>
      </c>
      <c r="AI111" s="10">
        <f t="shared" si="41"/>
        <v>2.645599624495472</v>
      </c>
      <c r="AJ111" s="10">
        <f t="shared" si="42"/>
        <v>3.0404083203319066</v>
      </c>
      <c r="AK111" s="10">
        <f t="shared" si="43"/>
        <v>5.686007944827379</v>
      </c>
      <c r="AL111" s="9">
        <f t="shared" si="39"/>
        <v>3.0799209701148302</v>
      </c>
      <c r="AM111" s="49">
        <f t="shared" si="44"/>
        <v>27.593820013365132</v>
      </c>
      <c r="AN111" s="29">
        <f t="shared" si="45"/>
        <v>9.4766799080456312E-5</v>
      </c>
      <c r="AO111" s="29">
        <f t="shared" si="46"/>
        <v>1.6833333333333333</v>
      </c>
      <c r="AP111" s="32"/>
    </row>
    <row r="112" spans="21:42" x14ac:dyDescent="0.25">
      <c r="U112" s="36">
        <f t="shared" si="47"/>
        <v>6120</v>
      </c>
      <c r="V112" s="16">
        <f t="shared" si="40"/>
        <v>24.534153758154659</v>
      </c>
      <c r="W112" s="27">
        <f t="shared" si="35"/>
        <v>294.41707687907729</v>
      </c>
      <c r="X112" s="8">
        <f t="shared" si="36"/>
        <v>1.1995271039485977</v>
      </c>
      <c r="Y112" s="27">
        <f t="shared" si="48"/>
        <v>1.8265765080461437E-5</v>
      </c>
      <c r="Z112" s="27">
        <f t="shared" si="49"/>
        <v>1.5227471743101324E-5</v>
      </c>
      <c r="AA112" s="10">
        <f t="shared" si="50"/>
        <v>1006.1321823922922</v>
      </c>
      <c r="AB112" s="29">
        <f t="shared" si="51"/>
        <v>2.5690542521835877E-2</v>
      </c>
      <c r="AC112" s="8">
        <f t="shared" si="52"/>
        <v>0.71535173178414801</v>
      </c>
      <c r="AD112" s="27">
        <f t="shared" si="53"/>
        <v>3.3965421116205125E-3</v>
      </c>
      <c r="AE112" s="47">
        <f t="shared" si="37"/>
        <v>435700.84259573492</v>
      </c>
      <c r="AF112" s="27">
        <f t="shared" si="54"/>
        <v>311679.35229067144</v>
      </c>
      <c r="AG112" s="9">
        <f t="shared" si="38"/>
        <v>12.75912135097189</v>
      </c>
      <c r="AH112" s="10">
        <f t="shared" si="55"/>
        <v>4.2339380157752613</v>
      </c>
      <c r="AI112" s="10">
        <f t="shared" si="41"/>
        <v>2.6558593917668931</v>
      </c>
      <c r="AJ112" s="10">
        <f t="shared" si="42"/>
        <v>3.0501793994542363</v>
      </c>
      <c r="AK112" s="10">
        <f t="shared" si="43"/>
        <v>5.706038791221129</v>
      </c>
      <c r="AL112" s="9">
        <f t="shared" si="39"/>
        <v>3.0907710119114449</v>
      </c>
      <c r="AM112" s="49">
        <f t="shared" si="44"/>
        <v>27.624924770066105</v>
      </c>
      <c r="AN112" s="29">
        <f t="shared" si="45"/>
        <v>9.5100646520352141E-5</v>
      </c>
      <c r="AO112" s="29">
        <f t="shared" si="46"/>
        <v>1.7</v>
      </c>
      <c r="AP112" s="32"/>
    </row>
    <row r="113" spans="21:42" x14ac:dyDescent="0.25">
      <c r="U113" s="36">
        <f t="shared" si="47"/>
        <v>6180</v>
      </c>
      <c r="V113" s="16">
        <f t="shared" si="40"/>
        <v>24.553997083652703</v>
      </c>
      <c r="W113" s="27">
        <f t="shared" si="35"/>
        <v>294.42699854182632</v>
      </c>
      <c r="X113" s="8">
        <f t="shared" si="36"/>
        <v>1.1994865479774106</v>
      </c>
      <c r="Y113" s="27">
        <f t="shared" si="48"/>
        <v>1.8266239275122259E-5</v>
      </c>
      <c r="Z113" s="27">
        <f t="shared" si="49"/>
        <v>1.5228381932188421E-5</v>
      </c>
      <c r="AA113" s="10">
        <f t="shared" si="50"/>
        <v>1006.1325219245385</v>
      </c>
      <c r="AB113" s="29">
        <f t="shared" si="51"/>
        <v>2.5691285774250876E-2</v>
      </c>
      <c r="AC113" s="8">
        <f t="shared" si="52"/>
        <v>0.71534984856131423</v>
      </c>
      <c r="AD113" s="27">
        <f t="shared" si="53"/>
        <v>3.3964276542320553E-3</v>
      </c>
      <c r="AE113" s="47">
        <f t="shared" si="37"/>
        <v>436957.04127178219</v>
      </c>
      <c r="AF113" s="27">
        <f t="shared" si="54"/>
        <v>312577.15330156934</v>
      </c>
      <c r="AG113" s="9">
        <f t="shared" si="38"/>
        <v>12.768299693138808</v>
      </c>
      <c r="AH113" s="10">
        <f t="shared" si="55"/>
        <v>4.2371063017912398</v>
      </c>
      <c r="AI113" s="10">
        <f t="shared" si="41"/>
        <v>2.6659183051263624</v>
      </c>
      <c r="AJ113" s="10">
        <f t="shared" si="42"/>
        <v>3.0597539545132117</v>
      </c>
      <c r="AK113" s="10">
        <f t="shared" si="43"/>
        <v>5.7256722596395742</v>
      </c>
      <c r="AL113" s="9">
        <f t="shared" si="39"/>
        <v>3.101405807304769</v>
      </c>
      <c r="AM113" s="49">
        <f t="shared" si="44"/>
        <v>27.655402890957472</v>
      </c>
      <c r="AN113" s="29">
        <f t="shared" si="45"/>
        <v>9.5427870993992892E-5</v>
      </c>
      <c r="AO113" s="29">
        <f t="shared" si="46"/>
        <v>1.7166666666666666</v>
      </c>
      <c r="AP113" s="32"/>
    </row>
    <row r="114" spans="21:42" x14ac:dyDescent="0.25">
      <c r="U114" s="36">
        <f t="shared" si="47"/>
        <v>6240</v>
      </c>
      <c r="V114" s="16">
        <f t="shared" si="40"/>
        <v>24.573437181011617</v>
      </c>
      <c r="W114" s="27">
        <f t="shared" si="35"/>
        <v>294.43671859050579</v>
      </c>
      <c r="X114" s="8">
        <f t="shared" si="36"/>
        <v>1.1994468187868541</v>
      </c>
      <c r="Y114" s="27">
        <f t="shared" si="48"/>
        <v>1.8266703826340136E-5</v>
      </c>
      <c r="Z114" s="27">
        <f t="shared" si="49"/>
        <v>1.5229273645342164E-5</v>
      </c>
      <c r="AA114" s="10">
        <f t="shared" si="50"/>
        <v>1006.1328546331478</v>
      </c>
      <c r="AB114" s="29">
        <f t="shared" si="51"/>
        <v>2.5692013913393125E-2</v>
      </c>
      <c r="AC114" s="8">
        <f t="shared" si="52"/>
        <v>0.71534800376054208</v>
      </c>
      <c r="AD114" s="27">
        <f t="shared" si="53"/>
        <v>3.3963155301658266E-3</v>
      </c>
      <c r="AE114" s="47">
        <f t="shared" si="37"/>
        <v>438187.33239531604</v>
      </c>
      <c r="AF114" s="27">
        <f t="shared" si="54"/>
        <v>313456.43350214645</v>
      </c>
      <c r="AG114" s="9">
        <f t="shared" si="38"/>
        <v>12.777269550175435</v>
      </c>
      <c r="AH114" s="10">
        <f t="shared" si="55"/>
        <v>4.2402030828361372</v>
      </c>
      <c r="AI114" s="10">
        <f t="shared" si="41"/>
        <v>2.6757800255764939</v>
      </c>
      <c r="AJ114" s="10">
        <f t="shared" si="42"/>
        <v>3.0691358057212961</v>
      </c>
      <c r="AK114" s="10">
        <f t="shared" si="43"/>
        <v>5.7449158312977904</v>
      </c>
      <c r="AL114" s="9">
        <f t="shared" si="39"/>
        <v>3.1118294086196365</v>
      </c>
      <c r="AM114" s="49">
        <f t="shared" si="44"/>
        <v>27.685266589631254</v>
      </c>
      <c r="AN114" s="29">
        <f t="shared" si="45"/>
        <v>9.5748597188296514E-5</v>
      </c>
      <c r="AO114" s="29">
        <f t="shared" si="46"/>
        <v>1.7333333333333334</v>
      </c>
      <c r="AP114" s="32"/>
    </row>
    <row r="115" spans="21:42" x14ac:dyDescent="0.25">
      <c r="U115" s="36">
        <f t="shared" si="47"/>
        <v>6300</v>
      </c>
      <c r="V115" s="16">
        <f t="shared" si="40"/>
        <v>24.59248205785093</v>
      </c>
      <c r="W115" s="27">
        <f t="shared" si="35"/>
        <v>294.44624102892544</v>
      </c>
      <c r="X115" s="8">
        <f t="shared" si="36"/>
        <v>1.199407899849551</v>
      </c>
      <c r="Y115" s="27">
        <f t="shared" si="48"/>
        <v>1.8267158925928749E-5</v>
      </c>
      <c r="Z115" s="27">
        <f t="shared" si="49"/>
        <v>1.5230147248671706E-5</v>
      </c>
      <c r="AA115" s="10">
        <f t="shared" si="50"/>
        <v>1006.1331806505406</v>
      </c>
      <c r="AB115" s="29">
        <f t="shared" si="51"/>
        <v>2.5692727239798822E-2</v>
      </c>
      <c r="AC115" s="8">
        <f t="shared" si="52"/>
        <v>0.7153461966125445</v>
      </c>
      <c r="AD115" s="27">
        <f t="shared" si="53"/>
        <v>3.3962056927796312E-3</v>
      </c>
      <c r="AE115" s="47">
        <f t="shared" si="37"/>
        <v>439392.24606728234</v>
      </c>
      <c r="AF115" s="27">
        <f t="shared" si="54"/>
        <v>314317.57204527367</v>
      </c>
      <c r="AG115" s="9">
        <f t="shared" si="38"/>
        <v>12.786036065077633</v>
      </c>
      <c r="AH115" s="10">
        <f t="shared" si="55"/>
        <v>4.243230104185991</v>
      </c>
      <c r="AI115" s="10">
        <f t="shared" si="41"/>
        <v>2.6854481596011914</v>
      </c>
      <c r="AJ115" s="10">
        <f t="shared" si="42"/>
        <v>3.0783287045783991</v>
      </c>
      <c r="AK115" s="10">
        <f t="shared" si="43"/>
        <v>5.7637768641795901</v>
      </c>
      <c r="AL115" s="9">
        <f t="shared" si="39"/>
        <v>3.1220458014306107</v>
      </c>
      <c r="AM115" s="49">
        <f t="shared" si="44"/>
        <v>27.714527859281539</v>
      </c>
      <c r="AN115" s="29">
        <f t="shared" si="45"/>
        <v>9.60629477363265E-5</v>
      </c>
      <c r="AO115" s="29">
        <f t="shared" si="46"/>
        <v>1.75</v>
      </c>
      <c r="AP115" s="32"/>
    </row>
    <row r="116" spans="21:42" x14ac:dyDescent="0.25">
      <c r="U116" s="36">
        <f t="shared" si="47"/>
        <v>6360</v>
      </c>
      <c r="V116" s="16">
        <f t="shared" si="40"/>
        <v>24.611139570673405</v>
      </c>
      <c r="W116" s="27">
        <f t="shared" si="35"/>
        <v>294.45556978533671</v>
      </c>
      <c r="X116" s="8">
        <f t="shared" si="36"/>
        <v>1.1993697749544934</v>
      </c>
      <c r="Y116" s="27">
        <f t="shared" si="48"/>
        <v>1.8267604762069477E-5</v>
      </c>
      <c r="Z116" s="27">
        <f t="shared" si="49"/>
        <v>1.5231003101410146E-5</v>
      </c>
      <c r="AA116" s="10">
        <f t="shared" si="50"/>
        <v>1006.1335001067655</v>
      </c>
      <c r="AB116" s="29">
        <f t="shared" si="51"/>
        <v>2.5693426048316096E-2</v>
      </c>
      <c r="AC116" s="8">
        <f t="shared" si="52"/>
        <v>0.71534442636281081</v>
      </c>
      <c r="AD116" s="27">
        <f t="shared" si="53"/>
        <v>3.3960980963240656E-3</v>
      </c>
      <c r="AE116" s="47">
        <f t="shared" si="37"/>
        <v>440572.30173755623</v>
      </c>
      <c r="AF116" s="27">
        <f t="shared" si="54"/>
        <v>315160.94045779534</v>
      </c>
      <c r="AG116" s="9">
        <f t="shared" si="38"/>
        <v>12.794604235267212</v>
      </c>
      <c r="AH116" s="10">
        <f t="shared" si="55"/>
        <v>4.2461890624273382</v>
      </c>
      <c r="AI116" s="10">
        <f t="shared" si="41"/>
        <v>2.6949262593767025</v>
      </c>
      <c r="AJ116" s="10">
        <f t="shared" si="42"/>
        <v>3.0873363348683065</v>
      </c>
      <c r="AK116" s="10">
        <f t="shared" si="43"/>
        <v>5.782262594245009</v>
      </c>
      <c r="AL116" s="9">
        <f t="shared" si="39"/>
        <v>3.1320589052160464</v>
      </c>
      <c r="AM116" s="49">
        <f t="shared" si="44"/>
        <v>27.74319847588945</v>
      </c>
      <c r="AN116" s="29">
        <f t="shared" si="45"/>
        <v>9.637104323741681E-5</v>
      </c>
      <c r="AO116" s="29">
        <f t="shared" si="46"/>
        <v>1.7666666666666666</v>
      </c>
      <c r="AP116" s="32"/>
    </row>
    <row r="117" spans="21:42" x14ac:dyDescent="0.25">
      <c r="U117" s="36">
        <f t="shared" si="47"/>
        <v>6420</v>
      </c>
      <c r="V117" s="16">
        <f t="shared" si="40"/>
        <v>24.629417427371155</v>
      </c>
      <c r="W117" s="27">
        <f t="shared" si="35"/>
        <v>294.46470871368558</v>
      </c>
      <c r="X117" s="8">
        <f t="shared" si="36"/>
        <v>1.1993324282016073</v>
      </c>
      <c r="Y117" s="27">
        <f t="shared" si="48"/>
        <v>1.8268041519371883E-5</v>
      </c>
      <c r="Z117" s="27">
        <f t="shared" si="49"/>
        <v>1.5231841556026893E-5</v>
      </c>
      <c r="AA117" s="10">
        <f t="shared" si="50"/>
        <v>1006.1338131295324</v>
      </c>
      <c r="AB117" s="29">
        <f t="shared" si="51"/>
        <v>2.5694110628199675E-2</v>
      </c>
      <c r="AC117" s="8">
        <f t="shared" si="52"/>
        <v>0.71534269227134939</v>
      </c>
      <c r="AD117" s="27">
        <f t="shared" si="53"/>
        <v>3.395992695927177E-3</v>
      </c>
      <c r="AE117" s="47">
        <f t="shared" si="37"/>
        <v>441728.00840944727</v>
      </c>
      <c r="AF117" s="27">
        <f t="shared" si="54"/>
        <v>315986.90278727526</v>
      </c>
      <c r="AG117" s="9">
        <f t="shared" si="38"/>
        <v>12.802978917582783</v>
      </c>
      <c r="AH117" s="10">
        <f t="shared" si="55"/>
        <v>4.2490816071022017</v>
      </c>
      <c r="AI117" s="10">
        <f t="shared" si="41"/>
        <v>2.7042178230187752</v>
      </c>
      <c r="AJ117" s="10">
        <f t="shared" si="42"/>
        <v>3.0961623136517979</v>
      </c>
      <c r="AK117" s="10">
        <f t="shared" si="43"/>
        <v>5.8003801366705732</v>
      </c>
      <c r="AL117" s="9">
        <f t="shared" si="39"/>
        <v>3.1418725740298936</v>
      </c>
      <c r="AM117" s="49">
        <f t="shared" si="44"/>
        <v>27.771290001401049</v>
      </c>
      <c r="AN117" s="29">
        <f t="shared" si="45"/>
        <v>9.6673002277842886E-5</v>
      </c>
      <c r="AO117" s="29">
        <f t="shared" si="46"/>
        <v>1.7833333333333334</v>
      </c>
      <c r="AP117" s="32"/>
    </row>
    <row r="118" spans="21:42" x14ac:dyDescent="0.25">
      <c r="U118" s="36">
        <f t="shared" si="47"/>
        <v>6480</v>
      </c>
      <c r="V118" s="16">
        <f t="shared" si="40"/>
        <v>24.647323189706249</v>
      </c>
      <c r="W118" s="27">
        <f t="shared" si="35"/>
        <v>294.47366159485313</v>
      </c>
      <c r="X118" s="8">
        <f t="shared" si="36"/>
        <v>1.1992958439963783</v>
      </c>
      <c r="Y118" s="27">
        <f t="shared" si="48"/>
        <v>1.8268469378934031E-5</v>
      </c>
      <c r="Z118" s="27">
        <f t="shared" si="49"/>
        <v>1.5232662958339409E-5</v>
      </c>
      <c r="AA118" s="10">
        <f t="shared" si="50"/>
        <v>1006.1341198442477</v>
      </c>
      <c r="AB118" s="29">
        <f t="shared" si="51"/>
        <v>2.5694781263205162E-2</v>
      </c>
      <c r="AC118" s="8">
        <f t="shared" si="52"/>
        <v>0.71534099361243597</v>
      </c>
      <c r="AD118" s="27">
        <f t="shared" si="53"/>
        <v>3.3958894475793018E-3</v>
      </c>
      <c r="AE118" s="47">
        <f t="shared" si="37"/>
        <v>442859.86484074313</v>
      </c>
      <c r="AF118" s="27">
        <f t="shared" si="54"/>
        <v>316795.81574624631</v>
      </c>
      <c r="AG118" s="9">
        <f t="shared" si="38"/>
        <v>12.811164833058577</v>
      </c>
      <c r="AH118" s="10">
        <f t="shared" si="55"/>
        <v>4.251909342283958</v>
      </c>
      <c r="AI118" s="10">
        <f t="shared" si="41"/>
        <v>2.7133262948633088</v>
      </c>
      <c r="AJ118" s="10">
        <f t="shared" si="42"/>
        <v>3.1048101922556803</v>
      </c>
      <c r="AK118" s="10">
        <f t="shared" si="43"/>
        <v>5.8181364871189896</v>
      </c>
      <c r="AL118" s="9">
        <f t="shared" si="39"/>
        <v>3.151490597189452</v>
      </c>
      <c r="AM118" s="49">
        <f t="shared" si="44"/>
        <v>27.7988137868957</v>
      </c>
      <c r="AN118" s="29">
        <f t="shared" si="45"/>
        <v>9.6968941451983155E-5</v>
      </c>
      <c r="AO118" s="29">
        <f t="shared" si="46"/>
        <v>1.8</v>
      </c>
      <c r="AP118" s="32"/>
    </row>
    <row r="119" spans="21:42" x14ac:dyDescent="0.25">
      <c r="U119" s="36">
        <f t="shared" si="47"/>
        <v>6540</v>
      </c>
      <c r="V119" s="16">
        <f t="shared" si="40"/>
        <v>24.664864275765282</v>
      </c>
      <c r="W119" s="27">
        <f t="shared" si="35"/>
        <v>294.4824321378826</v>
      </c>
      <c r="X119" s="8">
        <f t="shared" si="36"/>
        <v>1.1992600070445438</v>
      </c>
      <c r="Y119" s="27">
        <f t="shared" si="48"/>
        <v>1.8268888518401946E-5</v>
      </c>
      <c r="Z119" s="27">
        <f t="shared" si="49"/>
        <v>1.5233467647623631E-5</v>
      </c>
      <c r="AA119" s="10">
        <f t="shared" si="50"/>
        <v>1006.1344203740464</v>
      </c>
      <c r="AB119" s="29">
        <f t="shared" si="51"/>
        <v>2.569543823168205E-2</v>
      </c>
      <c r="AC119" s="8">
        <f t="shared" si="52"/>
        <v>0.71533932967436209</v>
      </c>
      <c r="AD119" s="27">
        <f t="shared" si="53"/>
        <v>3.3957883081180882E-3</v>
      </c>
      <c r="AE119" s="47">
        <f t="shared" si="37"/>
        <v>443968.35974136688</v>
      </c>
      <c r="AF119" s="27">
        <f t="shared" si="54"/>
        <v>317588.0288540154</v>
      </c>
      <c r="AG119" s="9">
        <f t="shared" si="38"/>
        <v>12.819166571502592</v>
      </c>
      <c r="AH119" s="10">
        <f t="shared" si="55"/>
        <v>4.2546738280876397</v>
      </c>
      <c r="AI119" s="10">
        <f t="shared" si="41"/>
        <v>2.7222550657780635</v>
      </c>
      <c r="AJ119" s="10">
        <f t="shared" si="42"/>
        <v>3.1132834572574528</v>
      </c>
      <c r="AK119" s="10">
        <f t="shared" si="43"/>
        <v>5.8355385230355168</v>
      </c>
      <c r="AL119" s="9">
        <f t="shared" si="39"/>
        <v>3.1609166999775713</v>
      </c>
      <c r="AM119" s="49">
        <f t="shared" si="44"/>
        <v>27.825780975742852</v>
      </c>
      <c r="AN119" s="29">
        <f t="shared" si="45"/>
        <v>9.7258975383925276E-5</v>
      </c>
      <c r="AO119" s="29">
        <f t="shared" si="46"/>
        <v>1.8166666666666667</v>
      </c>
      <c r="AP119" s="32"/>
    </row>
    <row r="120" spans="21:42" x14ac:dyDescent="0.25">
      <c r="U120" s="36">
        <f t="shared" si="47"/>
        <v>6600</v>
      </c>
      <c r="V120" s="16">
        <f t="shared" si="40"/>
        <v>24.682047962387287</v>
      </c>
      <c r="W120" s="27">
        <f t="shared" si="35"/>
        <v>294.49102398119362</v>
      </c>
      <c r="X120" s="8">
        <f t="shared" si="36"/>
        <v>1.1992249023468511</v>
      </c>
      <c r="Y120" s="27">
        <f t="shared" si="48"/>
        <v>1.826929911202841E-5</v>
      </c>
      <c r="Z120" s="27">
        <f t="shared" si="49"/>
        <v>1.523425595672328E-5</v>
      </c>
      <c r="AA120" s="10">
        <f t="shared" si="50"/>
        <v>1006.1347148398268</v>
      </c>
      <c r="AB120" s="29">
        <f t="shared" si="51"/>
        <v>2.569608180666565E-2</v>
      </c>
      <c r="AC120" s="8">
        <f t="shared" si="52"/>
        <v>0.71533769975919104</v>
      </c>
      <c r="AD120" s="27">
        <f t="shared" si="53"/>
        <v>3.3956892352137043E-3</v>
      </c>
      <c r="AE120" s="47">
        <f t="shared" si="37"/>
        <v>445053.9719676596</v>
      </c>
      <c r="AF120" s="27">
        <f t="shared" si="54"/>
        <v>318363.88457603712</v>
      </c>
      <c r="AG120" s="9">
        <f t="shared" si="38"/>
        <v>12.826988595884107</v>
      </c>
      <c r="AH120" s="10">
        <f t="shared" si="55"/>
        <v>4.2573765821179856</v>
      </c>
      <c r="AI120" s="10">
        <f t="shared" si="41"/>
        <v>2.7310074735030567</v>
      </c>
      <c r="AJ120" s="10">
        <f t="shared" si="42"/>
        <v>3.1215855314648153</v>
      </c>
      <c r="AK120" s="10">
        <f t="shared" si="43"/>
        <v>5.852593004967872</v>
      </c>
      <c r="AL120" s="9">
        <f t="shared" si="39"/>
        <v>3.1701545443575974</v>
      </c>
      <c r="AM120" s="49">
        <f t="shared" si="44"/>
        <v>27.852202506744884</v>
      </c>
      <c r="AN120" s="29">
        <f t="shared" si="45"/>
        <v>9.7543216749464539E-5</v>
      </c>
      <c r="AO120" s="29">
        <f t="shared" si="46"/>
        <v>1.8333333333333333</v>
      </c>
      <c r="AP120" s="32"/>
    </row>
    <row r="121" spans="21:42" x14ac:dyDescent="0.25">
      <c r="U121" s="36">
        <f t="shared" si="47"/>
        <v>6660</v>
      </c>
      <c r="V121" s="16">
        <f t="shared" si="40"/>
        <v>24.698881387564555</v>
      </c>
      <c r="W121" s="27">
        <f t="shared" si="35"/>
        <v>294.49944069378228</v>
      </c>
      <c r="X121" s="8">
        <f t="shared" si="36"/>
        <v>1.1991905151938831</v>
      </c>
      <c r="Y121" s="27">
        <f t="shared" si="48"/>
        <v>1.8269701330730995E-5</v>
      </c>
      <c r="Z121" s="27">
        <f t="shared" si="49"/>
        <v>1.5235028212157917E-5</v>
      </c>
      <c r="AA121" s="10">
        <f t="shared" si="50"/>
        <v>1006.1350033602838</v>
      </c>
      <c r="AB121" s="29">
        <f t="shared" si="51"/>
        <v>2.5696712255967927E-2</v>
      </c>
      <c r="AC121" s="8">
        <f t="shared" si="52"/>
        <v>0.71533610318251273</v>
      </c>
      <c r="AD121" s="27">
        <f t="shared" si="53"/>
        <v>3.3955921873542387E-3</v>
      </c>
      <c r="AE121" s="47">
        <f t="shared" si="37"/>
        <v>446117.1707133305</v>
      </c>
      <c r="AF121" s="27">
        <f t="shared" si="54"/>
        <v>319123.71846088162</v>
      </c>
      <c r="AG121" s="9">
        <f t="shared" si="38"/>
        <v>12.834635246540255</v>
      </c>
      <c r="AH121" s="10">
        <f t="shared" si="55"/>
        <v>4.260019080858382</v>
      </c>
      <c r="AI121" s="10">
        <f t="shared" si="41"/>
        <v>2.7395868030174797</v>
      </c>
      <c r="AJ121" s="10">
        <f t="shared" si="42"/>
        <v>3.1297197748895802</v>
      </c>
      <c r="AK121" s="10">
        <f t="shared" si="43"/>
        <v>5.8693065779070599</v>
      </c>
      <c r="AL121" s="9">
        <f t="shared" si="39"/>
        <v>3.179207729699657</v>
      </c>
      <c r="AM121" s="49">
        <f t="shared" si="44"/>
        <v>27.87808911726421</v>
      </c>
      <c r="AN121" s="29">
        <f t="shared" si="45"/>
        <v>9.7821776298451002E-5</v>
      </c>
      <c r="AO121" s="29">
        <f t="shared" si="46"/>
        <v>1.85</v>
      </c>
      <c r="AP121" s="32"/>
    </row>
    <row r="122" spans="21:42" x14ac:dyDescent="0.25">
      <c r="U122" s="36">
        <f t="shared" si="47"/>
        <v>6720</v>
      </c>
      <c r="V122" s="16">
        <f t="shared" si="40"/>
        <v>24.715371552815924</v>
      </c>
      <c r="W122" s="27">
        <f t="shared" si="35"/>
        <v>294.50768577640793</v>
      </c>
      <c r="X122" s="8">
        <f t="shared" si="36"/>
        <v>1.1991568311609495</v>
      </c>
      <c r="Y122" s="27">
        <f t="shared" si="48"/>
        <v>1.8270095342149695E-5</v>
      </c>
      <c r="Z122" s="27">
        <f t="shared" si="49"/>
        <v>1.5235784734230067E-5</v>
      </c>
      <c r="AA122" s="10">
        <f t="shared" si="50"/>
        <v>1006.1352860519423</v>
      </c>
      <c r="AB122" s="29">
        <f t="shared" si="51"/>
        <v>2.5697329842267577E-2</v>
      </c>
      <c r="AC122" s="8">
        <f t="shared" si="52"/>
        <v>0.71533453927320434</v>
      </c>
      <c r="AD122" s="27">
        <f t="shared" si="53"/>
        <v>3.395497123831282E-3</v>
      </c>
      <c r="AE122" s="47">
        <f t="shared" si="37"/>
        <v>447158.41569708945</v>
      </c>
      <c r="AF122" s="27">
        <f t="shared" si="54"/>
        <v>319867.85927481344</v>
      </c>
      <c r="AG122" s="9">
        <f t="shared" si="38"/>
        <v>12.842110745210713</v>
      </c>
      <c r="AH122" s="10">
        <f t="shared" si="55"/>
        <v>4.2626027610036914</v>
      </c>
      <c r="AI122" s="10">
        <f t="shared" si="41"/>
        <v>2.7479962869310852</v>
      </c>
      <c r="AJ122" s="10">
        <f t="shared" si="42"/>
        <v>3.1376894857155238</v>
      </c>
      <c r="AK122" s="10">
        <f t="shared" si="43"/>
        <v>5.8856857726466085</v>
      </c>
      <c r="AL122" s="9">
        <f t="shared" si="39"/>
        <v>3.1880797935169127</v>
      </c>
      <c r="AM122" s="49">
        <f t="shared" si="44"/>
        <v>27.903451346332837</v>
      </c>
      <c r="AN122" s="29">
        <f t="shared" si="45"/>
        <v>9.8094762877443467E-5</v>
      </c>
      <c r="AO122" s="29">
        <f t="shared" si="46"/>
        <v>1.8666666666666667</v>
      </c>
      <c r="AP122" s="32"/>
    </row>
    <row r="123" spans="21:42" x14ac:dyDescent="0.25">
      <c r="U123" s="36">
        <f t="shared" si="47"/>
        <v>6780</v>
      </c>
      <c r="V123" s="16">
        <f t="shared" si="40"/>
        <v>24.731525325532132</v>
      </c>
      <c r="W123" s="27">
        <f t="shared" si="35"/>
        <v>294.51576266276606</v>
      </c>
      <c r="X123" s="8">
        <f t="shared" si="36"/>
        <v>1.1991238361030438</v>
      </c>
      <c r="Y123" s="27">
        <f t="shared" si="48"/>
        <v>1.8270481310703529E-5</v>
      </c>
      <c r="Z123" s="27">
        <f t="shared" si="49"/>
        <v>1.5236525837130885E-5</v>
      </c>
      <c r="AA123" s="10">
        <f t="shared" si="50"/>
        <v>1006.1355630291896</v>
      </c>
      <c r="AB123" s="29">
        <f t="shared" si="51"/>
        <v>2.5697934823198626E-2</v>
      </c>
      <c r="AC123" s="8">
        <f t="shared" si="52"/>
        <v>0.71533300737319327</v>
      </c>
      <c r="AD123" s="27">
        <f t="shared" si="53"/>
        <v>3.395404004725701E-3</v>
      </c>
      <c r="AE123" s="47">
        <f t="shared" si="37"/>
        <v>448178.15734702116</v>
      </c>
      <c r="AF123" s="27">
        <f t="shared" si="54"/>
        <v>320596.62913402088</v>
      </c>
      <c r="AG123" s="9">
        <f t="shared" si="38"/>
        <v>12.849419198909056</v>
      </c>
      <c r="AH123" s="10">
        <f t="shared" si="55"/>
        <v>4.2651290207396588</v>
      </c>
      <c r="AI123" s="10">
        <f t="shared" si="41"/>
        <v>2.7562391058980236</v>
      </c>
      <c r="AJ123" s="10">
        <f t="shared" si="42"/>
        <v>3.1454979012597648</v>
      </c>
      <c r="AK123" s="10">
        <f t="shared" si="43"/>
        <v>5.9017370071577879</v>
      </c>
      <c r="AL123" s="9">
        <f t="shared" si="39"/>
        <v>3.1967742122104683</v>
      </c>
      <c r="AM123" s="49">
        <f t="shared" si="44"/>
        <v>27.9282995377426</v>
      </c>
      <c r="AN123" s="29">
        <f t="shared" si="45"/>
        <v>9.8362283452629794E-5</v>
      </c>
      <c r="AO123" s="29">
        <f t="shared" si="46"/>
        <v>1.8833333333333333</v>
      </c>
      <c r="AP123" s="32"/>
    </row>
    <row r="124" spans="21:42" x14ac:dyDescent="0.25">
      <c r="U124" s="36">
        <f t="shared" si="47"/>
        <v>6840</v>
      </c>
      <c r="V124" s="16">
        <f t="shared" si="40"/>
        <v>24.747349441292947</v>
      </c>
      <c r="W124" s="27">
        <f t="shared" si="35"/>
        <v>294.52367472064645</v>
      </c>
      <c r="X124" s="8">
        <f t="shared" si="36"/>
        <v>1.1990915161498723</v>
      </c>
      <c r="Y124" s="27">
        <f t="shared" si="48"/>
        <v>1.8270859397646593E-5</v>
      </c>
      <c r="Z124" s="27">
        <f t="shared" si="49"/>
        <v>1.5237251829044673E-5</v>
      </c>
      <c r="AA124" s="10">
        <f t="shared" si="50"/>
        <v>1006.1358344043094</v>
      </c>
      <c r="AB124" s="29">
        <f t="shared" si="51"/>
        <v>2.5698527451438132E-2</v>
      </c>
      <c r="AC124" s="8">
        <f t="shared" si="52"/>
        <v>0.71533150683722269</v>
      </c>
      <c r="AD124" s="27">
        <f t="shared" si="53"/>
        <v>3.3953127908936103E-3</v>
      </c>
      <c r="AE124" s="47">
        <f t="shared" si="37"/>
        <v>449176.83698172553</v>
      </c>
      <c r="AF124" s="27">
        <f t="shared" si="54"/>
        <v>321310.34363451524</v>
      </c>
      <c r="AG124" s="9">
        <f t="shared" si="38"/>
        <v>12.856564603638835</v>
      </c>
      <c r="AH124" s="10">
        <f t="shared" si="55"/>
        <v>4.2675992209715883</v>
      </c>
      <c r="AI124" s="10">
        <f t="shared" si="41"/>
        <v>2.764318389051347</v>
      </c>
      <c r="AJ124" s="10">
        <f t="shared" si="42"/>
        <v>3.1531481989270693</v>
      </c>
      <c r="AK124" s="10">
        <f t="shared" si="43"/>
        <v>5.9174665879784163</v>
      </c>
      <c r="AL124" s="9">
        <f t="shared" si="39"/>
        <v>3.205294401821642</v>
      </c>
      <c r="AM124" s="49">
        <f t="shared" si="44"/>
        <v>27.95264384311459</v>
      </c>
      <c r="AN124" s="29">
        <f t="shared" si="45"/>
        <v>9.8624443132973617E-5</v>
      </c>
      <c r="AO124" s="29">
        <f t="shared" si="46"/>
        <v>1.9</v>
      </c>
      <c r="AP124" s="32"/>
    </row>
    <row r="125" spans="21:42" x14ac:dyDescent="0.25">
      <c r="U125" s="36">
        <f t="shared" si="47"/>
        <v>6900</v>
      </c>
      <c r="V125" s="16">
        <f t="shared" si="40"/>
        <v>24.762850506155754</v>
      </c>
      <c r="W125" s="27">
        <f t="shared" si="35"/>
        <v>294.53142525307783</v>
      </c>
      <c r="X125" s="8">
        <f t="shared" si="36"/>
        <v>1.1990598577009468</v>
      </c>
      <c r="Y125" s="27">
        <f t="shared" si="48"/>
        <v>1.8271229761123422E-5</v>
      </c>
      <c r="Z125" s="27">
        <f t="shared" si="49"/>
        <v>1.5237963012252207E-5</v>
      </c>
      <c r="AA125" s="10">
        <f t="shared" si="50"/>
        <v>1006.1361002875135</v>
      </c>
      <c r="AB125" s="29">
        <f t="shared" si="51"/>
        <v>2.5699107974792742E-2</v>
      </c>
      <c r="AC125" s="8">
        <f t="shared" si="52"/>
        <v>0.71533003703262332</v>
      </c>
      <c r="AD125" s="27">
        <f t="shared" si="53"/>
        <v>3.3952234439525229E-3</v>
      </c>
      <c r="AE125" s="47">
        <f t="shared" si="37"/>
        <v>450154.88698825543</v>
      </c>
      <c r="AF125" s="27">
        <f t="shared" si="54"/>
        <v>322009.31197972514</v>
      </c>
      <c r="AG125" s="9">
        <f t="shared" si="38"/>
        <v>12.863550847961889</v>
      </c>
      <c r="AH125" s="10">
        <f t="shared" si="55"/>
        <v>4.2700146865047035</v>
      </c>
      <c r="AI125" s="10">
        <f t="shared" si="41"/>
        <v>2.7722372144564003</v>
      </c>
      <c r="AJ125" s="10">
        <f t="shared" si="42"/>
        <v>3.1606434971570434</v>
      </c>
      <c r="AK125" s="10">
        <f t="shared" si="43"/>
        <v>5.9328807116134437</v>
      </c>
      <c r="AL125" s="9">
        <f t="shared" si="39"/>
        <v>3.2136437187906153</v>
      </c>
      <c r="AM125" s="49">
        <f t="shared" si="44"/>
        <v>27.976494224946368</v>
      </c>
      <c r="AN125" s="29">
        <f t="shared" si="45"/>
        <v>9.8881345193557391E-5</v>
      </c>
      <c r="AO125" s="29">
        <f t="shared" si="46"/>
        <v>1.9166666666666667</v>
      </c>
      <c r="AP125" s="32"/>
    </row>
    <row r="126" spans="21:42" x14ac:dyDescent="0.25">
      <c r="U126" s="36">
        <f t="shared" si="47"/>
        <v>6960</v>
      </c>
      <c r="V126" s="16">
        <f t="shared" si="40"/>
        <v>24.778034998915395</v>
      </c>
      <c r="W126" s="27">
        <f t="shared" si="35"/>
        <v>294.53901749945766</v>
      </c>
      <c r="X126" s="8">
        <f t="shared" si="36"/>
        <v>1.1990288474207478</v>
      </c>
      <c r="Y126" s="27">
        <f t="shared" si="48"/>
        <v>1.8271592556223688E-5</v>
      </c>
      <c r="Z126" s="27">
        <f t="shared" si="49"/>
        <v>1.5238659683232838E-5</v>
      </c>
      <c r="AA126" s="10">
        <f t="shared" si="50"/>
        <v>1006.136360786975</v>
      </c>
      <c r="AB126" s="29">
        <f t="shared" si="51"/>
        <v>2.5699676636284304E-2</v>
      </c>
      <c r="AC126" s="8">
        <f t="shared" si="52"/>
        <v>0.71532859733908416</v>
      </c>
      <c r="AD126" s="27">
        <f t="shared" si="53"/>
        <v>3.3951359262677019E-3</v>
      </c>
      <c r="AE126" s="47">
        <f t="shared" si="37"/>
        <v>451112.73099689657</v>
      </c>
      <c r="AF126" s="27">
        <f t="shared" si="54"/>
        <v>322693.83710581361</v>
      </c>
      <c r="AG126" s="9">
        <f t="shared" si="38"/>
        <v>12.870381716426037</v>
      </c>
      <c r="AH126" s="10">
        <f t="shared" si="55"/>
        <v>4.2723767071785588</v>
      </c>
      <c r="AI126" s="10">
        <f t="shared" si="41"/>
        <v>2.7799986095814893</v>
      </c>
      <c r="AJ126" s="10">
        <f t="shared" si="42"/>
        <v>3.1679868563635734</v>
      </c>
      <c r="AK126" s="10">
        <f t="shared" si="43"/>
        <v>5.9479854659450631</v>
      </c>
      <c r="AL126" s="9">
        <f t="shared" si="39"/>
        <v>3.2218254607202423</v>
      </c>
      <c r="AM126" s="49">
        <f t="shared" si="44"/>
        <v>27.999860459635638</v>
      </c>
      <c r="AN126" s="29">
        <f t="shared" si="45"/>
        <v>9.9133091099084386E-5</v>
      </c>
      <c r="AO126" s="29">
        <f t="shared" si="46"/>
        <v>1.9333333333333333</v>
      </c>
      <c r="AP126" s="32"/>
    </row>
    <row r="127" spans="21:42" x14ac:dyDescent="0.25">
      <c r="U127" s="36">
        <f t="shared" si="47"/>
        <v>7020</v>
      </c>
      <c r="V127" s="16">
        <f t="shared" si="40"/>
        <v>24.792909273335042</v>
      </c>
      <c r="W127" s="27">
        <f t="shared" si="35"/>
        <v>294.54645463666748</v>
      </c>
      <c r="X127" s="8">
        <f t="shared" si="36"/>
        <v>1.1989984722339533</v>
      </c>
      <c r="Y127" s="27">
        <f t="shared" si="48"/>
        <v>1.8271947935035875E-5</v>
      </c>
      <c r="Z127" s="27">
        <f t="shared" si="49"/>
        <v>1.5239342132765104E-5</v>
      </c>
      <c r="AA127" s="10">
        <f t="shared" si="50"/>
        <v>1006.13661600886</v>
      </c>
      <c r="AB127" s="29">
        <f t="shared" si="51"/>
        <v>2.5700233674233897E-2</v>
      </c>
      <c r="AC127" s="8">
        <f t="shared" si="52"/>
        <v>0.71532718714842913</v>
      </c>
      <c r="AD127" s="27">
        <f t="shared" si="53"/>
        <v>3.3950502009387012E-3</v>
      </c>
      <c r="AE127" s="47">
        <f t="shared" si="37"/>
        <v>452050.78405284119</v>
      </c>
      <c r="AF127" s="27">
        <f t="shared" si="54"/>
        <v>323364.21580476087</v>
      </c>
      <c r="AG127" s="9">
        <f t="shared" si="38"/>
        <v>12.877060892858998</v>
      </c>
      <c r="AH127" s="10">
        <f t="shared" si="55"/>
        <v>4.2746865389576136</v>
      </c>
      <c r="AI127" s="10">
        <f t="shared" si="41"/>
        <v>2.7876055517842224</v>
      </c>
      <c r="AJ127" s="10">
        <f t="shared" si="42"/>
        <v>3.1751812798661994</v>
      </c>
      <c r="AK127" s="10">
        <f t="shared" si="43"/>
        <v>5.9627868316504218</v>
      </c>
      <c r="AL127" s="9">
        <f t="shared" si="39"/>
        <v>3.2298428671439781</v>
      </c>
      <c r="AM127" s="49">
        <f t="shared" si="44"/>
        <v>28.022752140479021</v>
      </c>
      <c r="AN127" s="29">
        <f t="shared" si="45"/>
        <v>9.9379780527507033E-5</v>
      </c>
      <c r="AO127" s="29">
        <f t="shared" si="46"/>
        <v>1.95</v>
      </c>
      <c r="AP127" s="32"/>
    </row>
    <row r="128" spans="21:42" x14ac:dyDescent="0.25">
      <c r="U128" s="36">
        <f t="shared" si="47"/>
        <v>7080</v>
      </c>
      <c r="V128" s="16">
        <f t="shared" si="40"/>
        <v>24.807479560347943</v>
      </c>
      <c r="W128" s="27">
        <f t="shared" si="35"/>
        <v>294.55373978017394</v>
      </c>
      <c r="X128" s="8">
        <f t="shared" si="36"/>
        <v>1.1989687193207381</v>
      </c>
      <c r="Y128" s="27">
        <f t="shared" si="48"/>
        <v>1.8272296046700765E-5</v>
      </c>
      <c r="Z128" s="27">
        <f t="shared" si="49"/>
        <v>1.5240010646026464E-5</v>
      </c>
      <c r="AA128" s="10">
        <f t="shared" si="50"/>
        <v>1006.1368660573597</v>
      </c>
      <c r="AB128" s="29">
        <f t="shared" si="51"/>
        <v>2.5700779322345425E-2</v>
      </c>
      <c r="AC128" s="8">
        <f t="shared" si="52"/>
        <v>0.71532580586439776</v>
      </c>
      <c r="AD128" s="27">
        <f t="shared" si="53"/>
        <v>3.3949662317860978E-3</v>
      </c>
      <c r="AE128" s="47">
        <f t="shared" si="37"/>
        <v>452969.45278475631</v>
      </c>
      <c r="AF128" s="27">
        <f t="shared" si="54"/>
        <v>324020.7388452111</v>
      </c>
      <c r="AG128" s="9">
        <f t="shared" si="38"/>
        <v>12.883591963534636</v>
      </c>
      <c r="AH128" s="10">
        <f t="shared" si="55"/>
        <v>4.2769454049801441</v>
      </c>
      <c r="AI128" s="10">
        <f t="shared" si="41"/>
        <v>2.7950609688121331</v>
      </c>
      <c r="AJ128" s="10">
        <f t="shared" si="42"/>
        <v>3.1822297148134076</v>
      </c>
      <c r="AK128" s="10">
        <f t="shared" si="43"/>
        <v>5.9772906836255402</v>
      </c>
      <c r="AL128" s="9">
        <f t="shared" si="39"/>
        <v>3.2376991202971674</v>
      </c>
      <c r="AM128" s="49">
        <f t="shared" si="44"/>
        <v>28.045178680645112</v>
      </c>
      <c r="AN128" s="29">
        <f t="shared" si="45"/>
        <v>9.9621511393759005E-5</v>
      </c>
      <c r="AO128" s="29">
        <f t="shared" si="46"/>
        <v>1.9666666666666666</v>
      </c>
      <c r="AP128" s="32"/>
    </row>
    <row r="129" spans="21:42" x14ac:dyDescent="0.25">
      <c r="U129" s="36">
        <f t="shared" si="47"/>
        <v>7140</v>
      </c>
      <c r="V129" s="16">
        <f t="shared" si="40"/>
        <v>24.821751970229943</v>
      </c>
      <c r="W129" s="27">
        <f t="shared" si="35"/>
        <v>294.56087598511493</v>
      </c>
      <c r="X129" s="8">
        <f t="shared" si="36"/>
        <v>1.1989395761121402</v>
      </c>
      <c r="Y129" s="27">
        <f t="shared" si="48"/>
        <v>1.8272637037463647E-5</v>
      </c>
      <c r="Z129" s="27">
        <f t="shared" si="49"/>
        <v>1.5240665502691319E-5</v>
      </c>
      <c r="AA129" s="10">
        <f t="shared" si="50"/>
        <v>1006.137111034722</v>
      </c>
      <c r="AB129" s="29">
        <f t="shared" si="51"/>
        <v>2.5701313809787393E-2</v>
      </c>
      <c r="AC129" s="8">
        <f t="shared" si="52"/>
        <v>0.71532445290242597</v>
      </c>
      <c r="AD129" s="27">
        <f t="shared" si="53"/>
        <v>3.3948839833384155E-3</v>
      </c>
      <c r="AE129" s="47">
        <f t="shared" si="37"/>
        <v>453869.13557033835</v>
      </c>
      <c r="AF129" s="27">
        <f t="shared" si="54"/>
        <v>324663.69109114929</v>
      </c>
      <c r="AG129" s="9">
        <f t="shared" si="38"/>
        <v>12.889978420217856</v>
      </c>
      <c r="AH129" s="10">
        <f t="shared" si="55"/>
        <v>4.2791544965673367</v>
      </c>
      <c r="AI129" s="10">
        <f t="shared" si="41"/>
        <v>2.802367739316149</v>
      </c>
      <c r="AJ129" s="10">
        <f t="shared" si="42"/>
        <v>3.1891350530972069</v>
      </c>
      <c r="AK129" s="10">
        <f t="shared" si="43"/>
        <v>5.9915027924133559</v>
      </c>
      <c r="AL129" s="9">
        <f t="shared" si="39"/>
        <v>3.2453973458905678</v>
      </c>
      <c r="AM129" s="49">
        <f t="shared" si="44"/>
        <v>28.06714931612051</v>
      </c>
      <c r="AN129" s="29">
        <f t="shared" si="45"/>
        <v>9.9858379873555929E-5</v>
      </c>
      <c r="AO129" s="29">
        <f t="shared" si="46"/>
        <v>1.9833333333333334</v>
      </c>
      <c r="AP129" s="32"/>
    </row>
    <row r="130" spans="21:42" x14ac:dyDescent="0.25">
      <c r="U130" s="36">
        <f t="shared" si="47"/>
        <v>7200</v>
      </c>
      <c r="V130" s="16">
        <f t="shared" si="40"/>
        <v>24.835732494742661</v>
      </c>
      <c r="W130" s="27">
        <f t="shared" si="35"/>
        <v>294.56786624737128</v>
      </c>
      <c r="X130" s="8">
        <f t="shared" si="36"/>
        <v>1.1989110302854933</v>
      </c>
      <c r="Y130" s="27">
        <f t="shared" si="48"/>
        <v>1.8272971050726286E-5</v>
      </c>
      <c r="Z130" s="27">
        <f t="shared" si="49"/>
        <v>1.5241306977028141E-5</v>
      </c>
      <c r="AA130" s="10">
        <f t="shared" si="50"/>
        <v>1006.1373510412834</v>
      </c>
      <c r="AB130" s="29">
        <f t="shared" si="51"/>
        <v>2.570183736127421E-2</v>
      </c>
      <c r="AC130" s="8">
        <f t="shared" si="52"/>
        <v>0.7153231276894334</v>
      </c>
      <c r="AD130" s="27">
        <f t="shared" si="53"/>
        <v>3.3948034208192389E-3</v>
      </c>
      <c r="AE130" s="47">
        <f t="shared" si="37"/>
        <v>454750.22269884311</v>
      </c>
      <c r="AF130" s="27">
        <f t="shared" si="54"/>
        <v>325293.35161840281</v>
      </c>
      <c r="AG130" s="9">
        <f t="shared" si="38"/>
        <v>12.896223663093421</v>
      </c>
      <c r="AH130" s="10">
        <f t="shared" si="55"/>
        <v>4.2813149741944727</v>
      </c>
      <c r="AI130" s="10">
        <f t="shared" si="41"/>
        <v>2.8095286933756318</v>
      </c>
      <c r="AJ130" s="10">
        <f t="shared" si="42"/>
        <v>3.1959001322588558</v>
      </c>
      <c r="AK130" s="10">
        <f t="shared" si="43"/>
        <v>6.0054288256344872</v>
      </c>
      <c r="AL130" s="9">
        <f t="shared" si="39"/>
        <v>3.2529406138853467</v>
      </c>
      <c r="AM130" s="49">
        <f t="shared" si="44"/>
        <v>28.088673108628008</v>
      </c>
      <c r="AN130" s="29">
        <f t="shared" si="45"/>
        <v>1.0009048042724146E-4</v>
      </c>
      <c r="AO130" s="29">
        <f t="shared" si="46"/>
        <v>2</v>
      </c>
      <c r="AP130" s="32"/>
    </row>
    <row r="131" spans="21:42" x14ac:dyDescent="0.25">
      <c r="U131" s="36">
        <f t="shared" si="47"/>
        <v>7260</v>
      </c>
      <c r="V131" s="16">
        <f t="shared" si="40"/>
        <v>24.84942700924729</v>
      </c>
      <c r="W131" s="27">
        <f t="shared" si="35"/>
        <v>294.57471350462362</v>
      </c>
      <c r="X131" s="8">
        <f t="shared" si="36"/>
        <v>1.1988830697599291</v>
      </c>
      <c r="Y131" s="27">
        <f t="shared" si="48"/>
        <v>1.8273298227097622E-5</v>
      </c>
      <c r="Z131" s="27">
        <f t="shared" si="49"/>
        <v>1.5241935337994862E-5</v>
      </c>
      <c r="AA131" s="10">
        <f t="shared" si="50"/>
        <v>1006.1375861754992</v>
      </c>
      <c r="AB131" s="29">
        <f t="shared" si="51"/>
        <v>2.5702350197145535E-2</v>
      </c>
      <c r="AC131" s="8">
        <f t="shared" si="52"/>
        <v>0.71532182966361146</v>
      </c>
      <c r="AD131" s="27">
        <f t="shared" si="53"/>
        <v>3.3947245101345201E-3</v>
      </c>
      <c r="AE131" s="47">
        <f t="shared" si="37"/>
        <v>455613.0965306834</v>
      </c>
      <c r="AF131" s="27">
        <f t="shared" si="54"/>
        <v>325909.99382903206</v>
      </c>
      <c r="AG131" s="9">
        <f t="shared" si="38"/>
        <v>12.902331003584543</v>
      </c>
      <c r="AH131" s="10">
        <f t="shared" si="55"/>
        <v>4.2834279684259</v>
      </c>
      <c r="AI131" s="10">
        <f t="shared" si="41"/>
        <v>2.8165466130337542</v>
      </c>
      <c r="AJ131" s="10">
        <f t="shared" si="42"/>
        <v>3.202527736385838</v>
      </c>
      <c r="AK131" s="10">
        <f t="shared" si="43"/>
        <v>6.0190743494195917</v>
      </c>
      <c r="AL131" s="9">
        <f t="shared" si="39"/>
        <v>3.2603319392689456</v>
      </c>
      <c r="AM131" s="49">
        <f t="shared" si="44"/>
        <v>28.109758948516234</v>
      </c>
      <c r="AN131" s="29">
        <f t="shared" si="45"/>
        <v>1.0031790582365985E-4</v>
      </c>
      <c r="AO131" s="29">
        <f t="shared" si="46"/>
        <v>2.0166666666666666</v>
      </c>
      <c r="AP131" s="32"/>
    </row>
    <row r="132" spans="21:42" x14ac:dyDescent="0.25">
      <c r="U132" s="36">
        <f t="shared" si="47"/>
        <v>7320</v>
      </c>
      <c r="V132" s="16">
        <f t="shared" si="40"/>
        <v>24.86284127478897</v>
      </c>
      <c r="W132" s="27">
        <f t="shared" si="35"/>
        <v>294.58142063739444</v>
      </c>
      <c r="X132" s="8">
        <f t="shared" si="36"/>
        <v>1.1988556826919461</v>
      </c>
      <c r="Y132" s="27">
        <f t="shared" si="48"/>
        <v>1.8273618704444414E-5</v>
      </c>
      <c r="Z132" s="27">
        <f t="shared" si="49"/>
        <v>1.5242550849333497E-5</v>
      </c>
      <c r="AA132" s="10">
        <f t="shared" si="50"/>
        <v>1006.1378165339752</v>
      </c>
      <c r="AB132" s="29">
        <f t="shared" si="51"/>
        <v>2.5702852533445529E-2</v>
      </c>
      <c r="AC132" s="8">
        <f t="shared" si="52"/>
        <v>0.71532055827421637</v>
      </c>
      <c r="AD132" s="27">
        <f t="shared" si="53"/>
        <v>3.3946472178600765E-3</v>
      </c>
      <c r="AE132" s="47">
        <f t="shared" si="37"/>
        <v>456458.13165407488</v>
      </c>
      <c r="AF132" s="27">
        <f t="shared" si="54"/>
        <v>326513.8855635986</v>
      </c>
      <c r="AG132" s="9">
        <f t="shared" si="38"/>
        <v>12.908303667065679</v>
      </c>
      <c r="AH132" s="10">
        <f t="shared" si="55"/>
        <v>4.2854945808155094</v>
      </c>
      <c r="AI132" s="10">
        <f t="shared" si="41"/>
        <v>2.8234242328420924</v>
      </c>
      <c r="AJ132" s="10">
        <f t="shared" si="42"/>
        <v>3.2090205969992556</v>
      </c>
      <c r="AK132" s="10">
        <f t="shared" si="43"/>
        <v>6.0324448298413476</v>
      </c>
      <c r="AL132" s="9">
        <f t="shared" si="39"/>
        <v>3.2675742828307297</v>
      </c>
      <c r="AM132" s="49">
        <f t="shared" si="44"/>
        <v>28.130415557619699</v>
      </c>
      <c r="AN132" s="29">
        <f t="shared" si="45"/>
        <v>1.0054074716402245E-4</v>
      </c>
      <c r="AO132" s="29">
        <f t="shared" si="46"/>
        <v>2.0333333333333332</v>
      </c>
      <c r="AP132" s="32"/>
    </row>
    <row r="133" spans="21:42" x14ac:dyDescent="0.25">
      <c r="U133" s="36">
        <f t="shared" si="47"/>
        <v>7380</v>
      </c>
      <c r="V133" s="16">
        <f t="shared" si="40"/>
        <v>24.87598094015177</v>
      </c>
      <c r="W133" s="27">
        <f t="shared" si="35"/>
        <v>294.58799047007585</v>
      </c>
      <c r="X133" s="8">
        <f t="shared" si="36"/>
        <v>1.1988288574710457</v>
      </c>
      <c r="Y133" s="27">
        <f t="shared" si="48"/>
        <v>1.8273932617940671E-5</v>
      </c>
      <c r="Z133" s="27">
        <f t="shared" si="49"/>
        <v>1.5243153769663094E-5</v>
      </c>
      <c r="AA133" s="10">
        <f t="shared" si="50"/>
        <v>1006.1380422114977</v>
      </c>
      <c r="AB133" s="29">
        <f t="shared" si="51"/>
        <v>2.5703344582000194E-2</v>
      </c>
      <c r="AC133" s="8">
        <f t="shared" si="52"/>
        <v>0.71531931298136453</v>
      </c>
      <c r="AD133" s="27">
        <f t="shared" si="53"/>
        <v>3.3945715112292728E-3</v>
      </c>
      <c r="AE133" s="47">
        <f t="shared" si="37"/>
        <v>457285.69503882935</v>
      </c>
      <c r="AF133" s="27">
        <f t="shared" si="54"/>
        <v>327105.28921138117</v>
      </c>
      <c r="AG133" s="9">
        <f t="shared" si="38"/>
        <v>12.914144795474952</v>
      </c>
      <c r="AH133" s="10">
        <f t="shared" si="55"/>
        <v>4.2875158847741872</v>
      </c>
      <c r="AI133" s="10">
        <f t="shared" si="41"/>
        <v>2.8301642404133052</v>
      </c>
      <c r="AJ133" s="10">
        <f t="shared" si="42"/>
        <v>3.2153813939319593</v>
      </c>
      <c r="AK133" s="10">
        <f t="shared" si="43"/>
        <v>6.0455456343452649</v>
      </c>
      <c r="AL133" s="9">
        <f t="shared" si="39"/>
        <v>3.2746705519370183</v>
      </c>
      <c r="AM133" s="49">
        <f t="shared" si="44"/>
        <v>28.150651492088787</v>
      </c>
      <c r="AN133" s="29">
        <f t="shared" si="45"/>
        <v>1.0075909390575442E-4</v>
      </c>
      <c r="AO133" s="29">
        <f t="shared" si="46"/>
        <v>2.0499999999999998</v>
      </c>
      <c r="AP133" s="32"/>
    </row>
    <row r="134" spans="21:42" x14ac:dyDescent="0.25">
      <c r="U134" s="36">
        <f t="shared" si="47"/>
        <v>7440</v>
      </c>
      <c r="V134" s="16">
        <f t="shared" si="40"/>
        <v>24.888851543884268</v>
      </c>
      <c r="W134" s="27">
        <f t="shared" si="35"/>
        <v>294.5944257719421</v>
      </c>
      <c r="X134" s="8">
        <f t="shared" si="36"/>
        <v>1.1988025827154341</v>
      </c>
      <c r="Y134" s="27">
        <f t="shared" si="48"/>
        <v>1.8274240100116304E-5</v>
      </c>
      <c r="Z134" s="27">
        <f t="shared" si="49"/>
        <v>1.5243744352571315E-5</v>
      </c>
      <c r="AA134" s="10">
        <f t="shared" si="50"/>
        <v>1006.1382633010636</v>
      </c>
      <c r="AB134" s="29">
        <f t="shared" si="51"/>
        <v>2.570382655049358E-2</v>
      </c>
      <c r="AC134" s="8">
        <f t="shared" si="52"/>
        <v>0.71531809325583107</v>
      </c>
      <c r="AD134" s="27">
        <f t="shared" si="53"/>
        <v>3.3944973581208964E-3</v>
      </c>
      <c r="AE134" s="47">
        <f t="shared" si="37"/>
        <v>458096.14618731273</v>
      </c>
      <c r="AF134" s="27">
        <f t="shared" si="54"/>
        <v>327684.46181855298</v>
      </c>
      <c r="AG134" s="9">
        <f t="shared" si="38"/>
        <v>12.919857449830305</v>
      </c>
      <c r="AH134" s="10">
        <f t="shared" si="55"/>
        <v>4.2894929264057309</v>
      </c>
      <c r="AI134" s="10">
        <f t="shared" si="41"/>
        <v>2.8367692769808737</v>
      </c>
      <c r="AJ134" s="10">
        <f t="shared" si="42"/>
        <v>3.2216127561972234</v>
      </c>
      <c r="AK134" s="10">
        <f t="shared" si="43"/>
        <v>6.0583820331780966</v>
      </c>
      <c r="AL134" s="9">
        <f t="shared" si="39"/>
        <v>3.2816236013048017</v>
      </c>
      <c r="AM134" s="49">
        <f t="shared" si="44"/>
        <v>28.170475145189069</v>
      </c>
      <c r="AN134" s="29">
        <f t="shared" si="45"/>
        <v>1.0097303388630161E-4</v>
      </c>
      <c r="AO134" s="29">
        <f t="shared" si="46"/>
        <v>2.0666666666666669</v>
      </c>
      <c r="AP134" s="32"/>
    </row>
    <row r="135" spans="21:42" x14ac:dyDescent="0.25">
      <c r="U135" s="36">
        <f t="shared" si="47"/>
        <v>7500</v>
      </c>
      <c r="V135" s="16">
        <f t="shared" si="40"/>
        <v>24.90145851629579</v>
      </c>
      <c r="W135" s="27">
        <f t="shared" si="35"/>
        <v>294.60072925814785</v>
      </c>
      <c r="X135" s="8">
        <f t="shared" si="36"/>
        <v>1.1987768472677924</v>
      </c>
      <c r="Y135" s="27">
        <f t="shared" si="48"/>
        <v>1.8274541280905593E-5</v>
      </c>
      <c r="Z135" s="27">
        <f t="shared" si="49"/>
        <v>1.5244322846705162E-5</v>
      </c>
      <c r="AA135" s="10">
        <f t="shared" si="50"/>
        <v>1006.1384798939107</v>
      </c>
      <c r="AB135" s="29">
        <f t="shared" si="51"/>
        <v>2.5704298642543623E-2</v>
      </c>
      <c r="AC135" s="8">
        <f t="shared" si="52"/>
        <v>0.71531689857885095</v>
      </c>
      <c r="AD135" s="27">
        <f t="shared" si="53"/>
        <v>3.3944247270472185E-3</v>
      </c>
      <c r="AE135" s="47">
        <f t="shared" si="37"/>
        <v>458889.83728258288</v>
      </c>
      <c r="AF135" s="27">
        <f t="shared" si="54"/>
        <v>328251.65519433073</v>
      </c>
      <c r="AG135" s="9">
        <f t="shared" si="38"/>
        <v>12.925444612653759</v>
      </c>
      <c r="AH135" s="10">
        <f t="shared" si="55"/>
        <v>4.2914267253127383</v>
      </c>
      <c r="AI135" s="10">
        <f t="shared" si="41"/>
        <v>2.8432419379650193</v>
      </c>
      <c r="AJ135" s="10">
        <f t="shared" si="42"/>
        <v>3.2277172628474236</v>
      </c>
      <c r="AK135" s="10">
        <f t="shared" si="43"/>
        <v>6.0709592008124424</v>
      </c>
      <c r="AL135" s="9">
        <f t="shared" si="39"/>
        <v>3.2884362337734063</v>
      </c>
      <c r="AM135" s="49">
        <f t="shared" si="44"/>
        <v>28.189894750069197</v>
      </c>
      <c r="AN135" s="29">
        <f t="shared" si="45"/>
        <v>1.0118265334687405E-4</v>
      </c>
      <c r="AO135" s="29">
        <f t="shared" si="46"/>
        <v>2.0833333333333335</v>
      </c>
      <c r="AP135" s="32"/>
    </row>
    <row r="136" spans="21:42" x14ac:dyDescent="0.25">
      <c r="U136" s="36">
        <f t="shared" si="47"/>
        <v>7560</v>
      </c>
      <c r="V136" s="16">
        <f t="shared" si="40"/>
        <v>24.913807181423412</v>
      </c>
      <c r="W136" s="27">
        <f t="shared" si="35"/>
        <v>294.60690359071168</v>
      </c>
      <c r="X136" s="8">
        <f t="shared" si="36"/>
        <v>1.1987516401911109</v>
      </c>
      <c r="Y136" s="27">
        <f t="shared" si="48"/>
        <v>1.8274836287694431E-5</v>
      </c>
      <c r="Z136" s="27">
        <f t="shared" si="49"/>
        <v>1.5244889495860015E-5</v>
      </c>
      <c r="AA136" s="10">
        <f t="shared" si="50"/>
        <v>1006.1386920795469</v>
      </c>
      <c r="AB136" s="29">
        <f t="shared" si="51"/>
        <v>2.5704761057776058E-2</v>
      </c>
      <c r="AC136" s="8">
        <f t="shared" si="52"/>
        <v>0.71531572844192537</v>
      </c>
      <c r="AD136" s="27">
        <f t="shared" si="53"/>
        <v>3.394353587142239E-3</v>
      </c>
      <c r="AE136" s="47">
        <f t="shared" si="37"/>
        <v>459667.11333379807</v>
      </c>
      <c r="AF136" s="27">
        <f t="shared" si="54"/>
        <v>328807.11601516284</v>
      </c>
      <c r="AG136" s="9">
        <f t="shared" si="38"/>
        <v>12.930909190307981</v>
      </c>
      <c r="AH136" s="10">
        <f t="shared" si="55"/>
        <v>4.2933182753736165</v>
      </c>
      <c r="AI136" s="10">
        <f t="shared" si="41"/>
        <v>2.8495847735437905</v>
      </c>
      <c r="AJ136" s="10">
        <f t="shared" si="42"/>
        <v>3.2336974438228778</v>
      </c>
      <c r="AK136" s="10">
        <f t="shared" si="43"/>
        <v>6.0832822173666683</v>
      </c>
      <c r="AL136" s="9">
        <f t="shared" si="39"/>
        <v>3.2951112010736119</v>
      </c>
      <c r="AM136" s="49">
        <f t="shared" si="44"/>
        <v>28.208918382497025</v>
      </c>
      <c r="AN136" s="29">
        <f t="shared" si="45"/>
        <v>1.0138803695611113E-4</v>
      </c>
      <c r="AO136" s="29">
        <f t="shared" si="46"/>
        <v>2.1</v>
      </c>
      <c r="AP136" s="32"/>
    </row>
    <row r="137" spans="21:42" x14ac:dyDescent="0.25">
      <c r="U137" s="36">
        <f t="shared" si="47"/>
        <v>7620</v>
      </c>
      <c r="V137" s="16">
        <f t="shared" si="40"/>
        <v>24.92590275896978</v>
      </c>
      <c r="W137" s="27">
        <f t="shared" si="35"/>
        <v>294.61295137948485</v>
      </c>
      <c r="X137" s="8">
        <f t="shared" si="36"/>
        <v>1.1987269507645906</v>
      </c>
      <c r="Y137" s="27">
        <f t="shared" si="48"/>
        <v>1.8275125245366948E-5</v>
      </c>
      <c r="Z137" s="27">
        <f t="shared" si="49"/>
        <v>1.5245444539067404E-5</v>
      </c>
      <c r="AA137" s="10">
        <f t="shared" si="50"/>
        <v>1006.1388999457796</v>
      </c>
      <c r="AB137" s="29">
        <f t="shared" si="51"/>
        <v>2.5705213991897433E-2</v>
      </c>
      <c r="AC137" s="8">
        <f t="shared" si="52"/>
        <v>0.71531458234662937</v>
      </c>
      <c r="AD137" s="27">
        <f t="shared" si="53"/>
        <v>3.3942839081501229E-3</v>
      </c>
      <c r="AE137" s="47">
        <f t="shared" si="37"/>
        <v>460428.31231891119</v>
      </c>
      <c r="AF137" s="27">
        <f t="shared" si="54"/>
        <v>329351.0859269654</v>
      </c>
      <c r="AG137" s="9">
        <f t="shared" si="38"/>
        <v>12.936254015248903</v>
      </c>
      <c r="AH137" s="10">
        <f t="shared" si="55"/>
        <v>4.2951685454920741</v>
      </c>
      <c r="AI137" s="10">
        <f t="shared" si="41"/>
        <v>2.8558002892285224</v>
      </c>
      <c r="AJ137" s="10">
        <f t="shared" si="42"/>
        <v>3.2395557807910058</v>
      </c>
      <c r="AK137" s="10">
        <f t="shared" si="43"/>
        <v>6.0953560700195286</v>
      </c>
      <c r="AL137" s="9">
        <f t="shared" si="39"/>
        <v>3.3016512045939108</v>
      </c>
      <c r="AM137" s="49">
        <f t="shared" si="44"/>
        <v>28.22755396356369</v>
      </c>
      <c r="AN137" s="29">
        <f t="shared" si="45"/>
        <v>1.0158926783365881E-4</v>
      </c>
      <c r="AO137" s="29">
        <f t="shared" si="46"/>
        <v>2.1166666666666667</v>
      </c>
      <c r="AP137" s="32"/>
    </row>
    <row r="138" spans="21:42" x14ac:dyDescent="0.25">
      <c r="U138" s="36">
        <f t="shared" si="47"/>
        <v>7680</v>
      </c>
      <c r="V138" s="16">
        <f t="shared" si="40"/>
        <v>24.937750366211894</v>
      </c>
      <c r="W138" s="27">
        <f t="shared" si="35"/>
        <v>294.6188751831059</v>
      </c>
      <c r="X138" s="8">
        <f t="shared" si="36"/>
        <v>1.1987027684796081</v>
      </c>
      <c r="Y138" s="27">
        <f t="shared" si="48"/>
        <v>1.8275408276351675E-5</v>
      </c>
      <c r="Z138" s="27">
        <f t="shared" si="49"/>
        <v>1.5245988210681746E-5</v>
      </c>
      <c r="AA138" s="10">
        <f t="shared" si="50"/>
        <v>1006.1391035787444</v>
      </c>
      <c r="AB138" s="29">
        <f t="shared" si="51"/>
        <v>2.5705657636767382E-2</v>
      </c>
      <c r="AC138" s="8">
        <f t="shared" si="52"/>
        <v>0.71531345980442218</v>
      </c>
      <c r="AD138" s="27">
        <f t="shared" si="53"/>
        <v>3.3942156604138112E-3</v>
      </c>
      <c r="AE138" s="47">
        <f t="shared" si="37"/>
        <v>461173.76532467717</v>
      </c>
      <c r="AF138" s="27">
        <f t="shared" si="54"/>
        <v>329883.80164542748</v>
      </c>
      <c r="AG138" s="9">
        <f t="shared" si="38"/>
        <v>12.94148184819799</v>
      </c>
      <c r="AH138" s="10">
        <f t="shared" si="55"/>
        <v>4.2969784803203037</v>
      </c>
      <c r="AI138" s="10">
        <f t="shared" si="41"/>
        <v>2.8618909464428941</v>
      </c>
      <c r="AJ138" s="10">
        <f t="shared" si="42"/>
        <v>3.2452947079750238</v>
      </c>
      <c r="AK138" s="10">
        <f t="shared" si="43"/>
        <v>6.1071856544179184</v>
      </c>
      <c r="AL138" s="9">
        <f t="shared" si="39"/>
        <v>3.3080588961430393</v>
      </c>
      <c r="AM138" s="49">
        <f t="shared" si="44"/>
        <v>28.245809262354932</v>
      </c>
      <c r="AN138" s="29">
        <f t="shared" si="45"/>
        <v>1.0178642757363197E-4</v>
      </c>
      <c r="AO138" s="29">
        <f t="shared" si="46"/>
        <v>2.1333333333333333</v>
      </c>
      <c r="AP138" s="32"/>
    </row>
    <row r="139" spans="21:42" x14ac:dyDescent="0.25">
      <c r="U139" s="36">
        <f t="shared" si="47"/>
        <v>7740</v>
      </c>
      <c r="V139" s="16">
        <f t="shared" si="40"/>
        <v>24.949355019880958</v>
      </c>
      <c r="W139" s="27">
        <f t="shared" ref="W139:W202" si="56">((V139+$W$4)/2)+273.15</f>
        <v>294.62467750994045</v>
      </c>
      <c r="X139" s="8">
        <f t="shared" ref="X139:X202" si="57">(351.99/W139)+344.84/(W139^2)</f>
        <v>1.1986790830357454</v>
      </c>
      <c r="Y139" s="27">
        <f t="shared" si="48"/>
        <v>1.8275685500666705E-5</v>
      </c>
      <c r="Z139" s="27">
        <f t="shared" si="49"/>
        <v>1.5246520740465537E-5</v>
      </c>
      <c r="AA139" s="10">
        <f t="shared" si="50"/>
        <v>1006.1393030629338</v>
      </c>
      <c r="AB139" s="29">
        <f t="shared" si="51"/>
        <v>2.5706092180469303E-2</v>
      </c>
      <c r="AC139" s="8">
        <f t="shared" si="52"/>
        <v>0.71531236033646195</v>
      </c>
      <c r="AD139" s="27">
        <f t="shared" si="53"/>
        <v>3.3941488148638214E-3</v>
      </c>
      <c r="AE139" s="47">
        <f t="shared" ref="AE139:AE202" si="58">$H$15*AD139*(V139-$W$4)*($C$34^3)/(Z139^2)</f>
        <v>461903.79668404721</v>
      </c>
      <c r="AF139" s="27">
        <f t="shared" si="54"/>
        <v>330405.49505443906</v>
      </c>
      <c r="AG139" s="9">
        <f t="shared" ref="AG139:AG202" si="59">0.54*POWER(AF139,1/4)</f>
        <v>12.946595380237749</v>
      </c>
      <c r="AH139" s="10">
        <f t="shared" si="55"/>
        <v>4.2987490009568825</v>
      </c>
      <c r="AI139" s="10">
        <f t="shared" si="41"/>
        <v>2.8678591631047645</v>
      </c>
      <c r="AJ139" s="10">
        <f t="shared" si="42"/>
        <v>3.2509166129725759</v>
      </c>
      <c r="AK139" s="10">
        <f t="shared" si="43"/>
        <v>6.1187757760773405</v>
      </c>
      <c r="AL139" s="9">
        <f t="shared" ref="AL139:AL202" si="60">AK139*$C$17/($C$2*$C$19)</f>
        <v>3.3143368787085596</v>
      </c>
      <c r="AM139" s="49">
        <f t="shared" si="44"/>
        <v>28.263691898589517</v>
      </c>
      <c r="AN139" s="29">
        <f t="shared" si="45"/>
        <v>1.0197959626795567E-4</v>
      </c>
      <c r="AO139" s="29">
        <f t="shared" si="46"/>
        <v>2.15</v>
      </c>
      <c r="AP139" s="32"/>
    </row>
    <row r="140" spans="21:42" x14ac:dyDescent="0.25">
      <c r="U140" s="36">
        <f t="shared" si="47"/>
        <v>7800</v>
      </c>
      <c r="V140" s="16">
        <f t="shared" ref="V140:V203" si="61">V139+$W$2*($R$10-AH139*$C$19*(V139-$W$4)-$W$3*$C$3*$C$19*(POWER(V139+273.15,4)-POWER($W$4+273.15,4)))/($C$29*$C$4)</f>
        <v>24.960721638013485</v>
      </c>
      <c r="W140" s="27">
        <f t="shared" si="56"/>
        <v>294.63036081900674</v>
      </c>
      <c r="X140" s="8">
        <f t="shared" si="57"/>
        <v>1.1986558843368871</v>
      </c>
      <c r="Y140" s="27">
        <f t="shared" si="48"/>
        <v>1.8275957035964272E-5</v>
      </c>
      <c r="Z140" s="27">
        <f t="shared" si="49"/>
        <v>1.5247042353673325E-5</v>
      </c>
      <c r="AA140" s="10">
        <f t="shared" si="50"/>
        <v>1006.1394984812252</v>
      </c>
      <c r="AB140" s="29">
        <f t="shared" si="51"/>
        <v>2.5706517807380164E-2</v>
      </c>
      <c r="AC140" s="8">
        <f t="shared" si="52"/>
        <v>0.7153112834734231</v>
      </c>
      <c r="AD140" s="27">
        <f t="shared" si="53"/>
        <v>3.3940833430072272E-3</v>
      </c>
      <c r="AE140" s="47">
        <f t="shared" si="58"/>
        <v>462618.72411097115</v>
      </c>
      <c r="AF140" s="27">
        <f t="shared" si="54"/>
        <v>330916.39330265619</v>
      </c>
      <c r="AG140" s="9">
        <f t="shared" si="59"/>
        <v>12.951597234833708</v>
      </c>
      <c r="AH140" s="10">
        <f t="shared" si="55"/>
        <v>4.3004810056205498</v>
      </c>
      <c r="AI140" s="10">
        <f t="shared" ref="AI140:AI203" si="62">AH140*$C$19*(V140-$W$4)</f>
        <v>2.8737073142101397</v>
      </c>
      <c r="AJ140" s="10">
        <f t="shared" ref="AJ140:AJ203" si="63">$W$3*$C$19*$C$3*(POWER(V140+273.15,4)-POWER($W$4+273.15,4))</f>
        <v>3.2564238375642804</v>
      </c>
      <c r="AK140" s="10">
        <f t="shared" ref="AK140:AK203" si="64">AJ140+AI140</f>
        <v>6.1301311517744201</v>
      </c>
      <c r="AL140" s="9">
        <f t="shared" si="60"/>
        <v>3.3204877072111443</v>
      </c>
      <c r="AM140" s="49">
        <f t="shared" ref="AM140:AM203" si="65">V140+AL140</f>
        <v>28.281209345224628</v>
      </c>
      <c r="AN140" s="29">
        <f t="shared" ref="AN140:AN203" si="66">AK140*$W$2/(3.6*10^6)</f>
        <v>1.0216885252957367E-4</v>
      </c>
      <c r="AO140" s="29">
        <f t="shared" ref="AO140:AO203" si="67">U140/3600</f>
        <v>2.1666666666666665</v>
      </c>
      <c r="AP140" s="32"/>
    </row>
    <row r="141" spans="21:42" x14ac:dyDescent="0.25">
      <c r="U141" s="36">
        <f t="shared" si="47"/>
        <v>7860</v>
      </c>
      <c r="V141" s="16">
        <f t="shared" si="61"/>
        <v>24.971855041773807</v>
      </c>
      <c r="W141" s="27">
        <f t="shared" si="56"/>
        <v>294.63592752088687</v>
      </c>
      <c r="X141" s="8">
        <f t="shared" si="57"/>
        <v>1.1986331624873749</v>
      </c>
      <c r="Y141" s="27">
        <f t="shared" si="48"/>
        <v>1.8276222997574802E-5</v>
      </c>
      <c r="Z141" s="27">
        <f t="shared" si="49"/>
        <v>1.5247553271134614E-5</v>
      </c>
      <c r="AA141" s="10">
        <f t="shared" si="50"/>
        <v>1006.1396899149092</v>
      </c>
      <c r="AB141" s="29">
        <f t="shared" si="51"/>
        <v>2.5706934698239422E-2</v>
      </c>
      <c r="AC141" s="8">
        <f t="shared" si="52"/>
        <v>0.71531022875531725</v>
      </c>
      <c r="AD141" s="27">
        <f t="shared" si="53"/>
        <v>3.3940192169168155E-3</v>
      </c>
      <c r="AE141" s="47">
        <f t="shared" si="58"/>
        <v>463318.85883264046</v>
      </c>
      <c r="AF141" s="27">
        <f t="shared" si="54"/>
        <v>331416.7188982286</v>
      </c>
      <c r="AG141" s="9">
        <f t="shared" si="59"/>
        <v>12.956489969785917</v>
      </c>
      <c r="AH141" s="10">
        <f t="shared" si="55"/>
        <v>4.3021753703008745</v>
      </c>
      <c r="AI141" s="10">
        <f t="shared" si="62"/>
        <v>2.8794377324186158</v>
      </c>
      <c r="AJ141" s="10">
        <f t="shared" si="63"/>
        <v>3.261818678511768</v>
      </c>
      <c r="AK141" s="10">
        <f t="shared" si="64"/>
        <v>6.1412564109303833</v>
      </c>
      <c r="AL141" s="9">
        <f t="shared" si="60"/>
        <v>3.326513889253957</v>
      </c>
      <c r="AM141" s="49">
        <f t="shared" si="65"/>
        <v>28.298368931027763</v>
      </c>
      <c r="AN141" s="29">
        <f t="shared" si="66"/>
        <v>1.0235427351550639E-4</v>
      </c>
      <c r="AO141" s="29">
        <f t="shared" si="67"/>
        <v>2.1833333333333331</v>
      </c>
      <c r="AP141" s="32"/>
    </row>
    <row r="142" spans="21:42" x14ac:dyDescent="0.25">
      <c r="U142" s="36">
        <f t="shared" si="47"/>
        <v>7920</v>
      </c>
      <c r="V142" s="16">
        <f t="shared" si="61"/>
        <v>24.982759957248149</v>
      </c>
      <c r="W142" s="27">
        <f t="shared" si="56"/>
        <v>294.64137997862406</v>
      </c>
      <c r="X142" s="8">
        <f t="shared" si="57"/>
        <v>1.1986109077882305</v>
      </c>
      <c r="Y142" s="27">
        <f t="shared" si="48"/>
        <v>1.8276483498549743E-5</v>
      </c>
      <c r="Z142" s="27">
        <f t="shared" si="49"/>
        <v>1.5248053709335018E-5</v>
      </c>
      <c r="AA142" s="10">
        <f t="shared" si="50"/>
        <v>1006.1398774437165</v>
      </c>
      <c r="AB142" s="29">
        <f t="shared" si="51"/>
        <v>2.5707343030216153E-2</v>
      </c>
      <c r="AC142" s="8">
        <f t="shared" si="52"/>
        <v>0.71530919573131502</v>
      </c>
      <c r="AD142" s="27">
        <f t="shared" si="53"/>
        <v>3.3939564092204193E-3</v>
      </c>
      <c r="AE142" s="47">
        <f t="shared" si="58"/>
        <v>464004.50571925181</v>
      </c>
      <c r="AF142" s="27">
        <f t="shared" si="54"/>
        <v>331906.68980174436</v>
      </c>
      <c r="AG142" s="9">
        <f t="shared" si="59"/>
        <v>12.961276079113121</v>
      </c>
      <c r="AH142" s="10">
        <f t="shared" si="55"/>
        <v>4.3038329493866572</v>
      </c>
      <c r="AI142" s="10">
        <f t="shared" si="62"/>
        <v>2.8850527086395856</v>
      </c>
      <c r="AJ142" s="10">
        <f t="shared" si="63"/>
        <v>3.2671033883455163</v>
      </c>
      <c r="AK142" s="10">
        <f t="shared" si="64"/>
        <v>6.1521560969851024</v>
      </c>
      <c r="AL142" s="9">
        <f t="shared" si="60"/>
        <v>3.3324178858669304</v>
      </c>
      <c r="AM142" s="49">
        <f t="shared" si="65"/>
        <v>28.31517784311508</v>
      </c>
      <c r="AN142" s="29">
        <f t="shared" si="66"/>
        <v>1.0253593494975171E-4</v>
      </c>
      <c r="AO142" s="29">
        <f t="shared" si="67"/>
        <v>2.2000000000000002</v>
      </c>
      <c r="AP142" s="32"/>
    </row>
    <row r="143" spans="21:42" x14ac:dyDescent="0.25">
      <c r="U143" s="36">
        <f t="shared" si="47"/>
        <v>7980</v>
      </c>
      <c r="V143" s="16">
        <f t="shared" si="61"/>
        <v>24.9934410172105</v>
      </c>
      <c r="W143" s="27">
        <f t="shared" si="56"/>
        <v>294.6467205086052</v>
      </c>
      <c r="X143" s="8">
        <f t="shared" si="57"/>
        <v>1.1985891107334392</v>
      </c>
      <c r="Y143" s="27">
        <f t="shared" si="48"/>
        <v>1.8276738649704606E-5</v>
      </c>
      <c r="Z143" s="27">
        <f t="shared" si="49"/>
        <v>1.5248543880496901E-5</v>
      </c>
      <c r="AA143" s="10">
        <f t="shared" si="50"/>
        <v>1006.1400611458454</v>
      </c>
      <c r="AB143" s="29">
        <f t="shared" si="51"/>
        <v>2.5707742976976349E-2</v>
      </c>
      <c r="AC143" s="8">
        <f t="shared" si="52"/>
        <v>0.7153081839595733</v>
      </c>
      <c r="AD143" s="27">
        <f t="shared" si="53"/>
        <v>3.3938948930904351E-3</v>
      </c>
      <c r="AE143" s="47">
        <f t="shared" si="58"/>
        <v>464675.96341126296</v>
      </c>
      <c r="AF143" s="27">
        <f t="shared" si="54"/>
        <v>332386.51951737562</v>
      </c>
      <c r="AG143" s="9">
        <f t="shared" si="59"/>
        <v>12.96595799487211</v>
      </c>
      <c r="AH143" s="10">
        <f t="shared" si="55"/>
        <v>4.3054545762732328</v>
      </c>
      <c r="AI143" s="10">
        <f t="shared" si="62"/>
        <v>2.8905544926188047</v>
      </c>
      <c r="AJ143" s="10">
        <f t="shared" si="63"/>
        <v>3.2722801761420484</v>
      </c>
      <c r="AK143" s="10">
        <f t="shared" si="64"/>
        <v>6.1628346687608531</v>
      </c>
      <c r="AL143" s="9">
        <f t="shared" si="60"/>
        <v>3.3382021122454617</v>
      </c>
      <c r="AM143" s="49">
        <f t="shared" si="65"/>
        <v>28.331643129455962</v>
      </c>
      <c r="AN143" s="29">
        <f t="shared" si="66"/>
        <v>1.0271391114601422E-4</v>
      </c>
      <c r="AO143" s="29">
        <f t="shared" si="67"/>
        <v>2.2166666666666668</v>
      </c>
      <c r="AP143" s="32"/>
    </row>
    <row r="144" spans="21:42" x14ac:dyDescent="0.25">
      <c r="U144" s="36">
        <f t="shared" ref="U144:U207" si="68">U143+$W$2</f>
        <v>8040</v>
      </c>
      <c r="V144" s="16">
        <f t="shared" si="61"/>
        <v>25.003902762860481</v>
      </c>
      <c r="W144" s="27">
        <f t="shared" si="56"/>
        <v>294.65195138143019</v>
      </c>
      <c r="X144" s="8">
        <f t="shared" si="57"/>
        <v>1.1985677620062929</v>
      </c>
      <c r="Y144" s="27">
        <f t="shared" ref="Y144:Y207" si="69">((1.459*10^-6)*W144^1.5)/(W144+109.1)</f>
        <v>1.8276988559660206E-5</v>
      </c>
      <c r="Z144" s="27">
        <f t="shared" ref="Z144:Z207" si="70">Y144/X144</f>
        <v>1.5249023992657869E-5</v>
      </c>
      <c r="AA144" s="10">
        <f t="shared" ref="AA144:AA207" si="71">1030.5-0.19975*W144+(3.9734*10^-4)*W144^2</f>
        <v>1006.1402410979886</v>
      </c>
      <c r="AB144" s="29">
        <f t="shared" ref="AB144:AB207" si="72">((2.334*10^-3)*(W144^1.5))/(W144+164.54)</f>
        <v>2.5708134708747565E-2</v>
      </c>
      <c r="AC144" s="8">
        <f t="shared" ref="AC144:AC207" si="73">AA144*Y144/AB144</f>
        <v>0.71530719300706413</v>
      </c>
      <c r="AD144" s="27">
        <f t="shared" ref="AD144:AD207" si="74">1/W144</f>
        <v>3.3938346422335043E-3</v>
      </c>
      <c r="AE144" s="47">
        <f t="shared" si="58"/>
        <v>465333.52444427367</v>
      </c>
      <c r="AF144" s="27">
        <f t="shared" ref="AF144:AF207" si="75">AE144*AC144</f>
        <v>332856.41718231747</v>
      </c>
      <c r="AG144" s="9">
        <f t="shared" si="59"/>
        <v>12.970538088915371</v>
      </c>
      <c r="AH144" s="10">
        <f t="shared" ref="AH144:AH207" si="76">AG144*AB144/$C$34</f>
        <v>4.3070410639492103</v>
      </c>
      <c r="AI144" s="10">
        <f t="shared" si="62"/>
        <v>2.895945293524552</v>
      </c>
      <c r="AJ144" s="10">
        <f t="shared" si="63"/>
        <v>3.2773512082911171</v>
      </c>
      <c r="AK144" s="10">
        <f t="shared" si="64"/>
        <v>6.1732965018156687</v>
      </c>
      <c r="AL144" s="9">
        <f t="shared" si="60"/>
        <v>3.343868938483487</v>
      </c>
      <c r="AM144" s="49">
        <f t="shared" si="65"/>
        <v>28.347771701343966</v>
      </c>
      <c r="AN144" s="29">
        <f t="shared" si="66"/>
        <v>1.0288827503026115E-4</v>
      </c>
      <c r="AO144" s="29">
        <f t="shared" si="67"/>
        <v>2.2333333333333334</v>
      </c>
      <c r="AP144" s="32"/>
    </row>
    <row r="145" spans="21:42" x14ac:dyDescent="0.25">
      <c r="U145" s="36">
        <f t="shared" si="68"/>
        <v>8100</v>
      </c>
      <c r="V145" s="16">
        <f t="shared" si="61"/>
        <v>25.01414964553339</v>
      </c>
      <c r="W145" s="27">
        <f t="shared" si="56"/>
        <v>294.65707482276667</v>
      </c>
      <c r="X145" s="8">
        <f t="shared" si="57"/>
        <v>1.1985468524757983</v>
      </c>
      <c r="Y145" s="27">
        <f t="shared" si="69"/>
        <v>1.8277233334884192E-5</v>
      </c>
      <c r="Z145" s="27">
        <f t="shared" si="70"/>
        <v>1.5249494249748785E-5</v>
      </c>
      <c r="AA145" s="10">
        <f t="shared" si="71"/>
        <v>1006.1404173753594</v>
      </c>
      <c r="AB145" s="29">
        <f t="shared" si="72"/>
        <v>2.5708518392383903E-2</v>
      </c>
      <c r="AC145" s="8">
        <f t="shared" si="73"/>
        <v>0.71530622244940623</v>
      </c>
      <c r="AD145" s="27">
        <f t="shared" si="74"/>
        <v>3.3937756308803722E-3</v>
      </c>
      <c r="AE145" s="47">
        <f t="shared" si="58"/>
        <v>465977.47537147702</v>
      </c>
      <c r="AF145" s="27">
        <f t="shared" si="75"/>
        <v>333316.58765448246</v>
      </c>
      <c r="AG145" s="9">
        <f t="shared" si="59"/>
        <v>12.975018674589093</v>
      </c>
      <c r="AH145" s="10">
        <f t="shared" si="76"/>
        <v>4.3085932055638114</v>
      </c>
      <c r="AI145" s="10">
        <f t="shared" si="62"/>
        <v>2.9012272805330861</v>
      </c>
      <c r="AJ145" s="10">
        <f t="shared" si="63"/>
        <v>3.2823186092520733</v>
      </c>
      <c r="AK145" s="10">
        <f t="shared" si="64"/>
        <v>6.1835458897851598</v>
      </c>
      <c r="AL145" s="9">
        <f t="shared" si="60"/>
        <v>3.349420690300295</v>
      </c>
      <c r="AM145" s="49">
        <f t="shared" si="65"/>
        <v>28.363570335833685</v>
      </c>
      <c r="AN145" s="29">
        <f t="shared" si="66"/>
        <v>1.0305909816308599E-4</v>
      </c>
      <c r="AO145" s="29">
        <f t="shared" si="67"/>
        <v>2.25</v>
      </c>
      <c r="AP145" s="32"/>
    </row>
    <row r="146" spans="21:42" x14ac:dyDescent="0.25">
      <c r="U146" s="36">
        <f t="shared" si="68"/>
        <v>8160</v>
      </c>
      <c r="V146" s="16">
        <f t="shared" si="61"/>
        <v>25.024186028382729</v>
      </c>
      <c r="W146" s="27">
        <f t="shared" si="56"/>
        <v>294.66209301419133</v>
      </c>
      <c r="X146" s="8">
        <f t="shared" si="57"/>
        <v>1.198526373193143</v>
      </c>
      <c r="Y146" s="27">
        <f t="shared" si="69"/>
        <v>1.8277473079731471E-5</v>
      </c>
      <c r="Z146" s="27">
        <f t="shared" si="70"/>
        <v>1.5249954851670209E-5</v>
      </c>
      <c r="AA146" s="10">
        <f t="shared" si="71"/>
        <v>1006.1405900517185</v>
      </c>
      <c r="AB146" s="29">
        <f t="shared" si="72"/>
        <v>2.5708894191429334E-2</v>
      </c>
      <c r="AC146" s="8">
        <f t="shared" si="73"/>
        <v>0.71530527187070014</v>
      </c>
      <c r="AD146" s="27">
        <f t="shared" si="74"/>
        <v>3.3937178337759199E-3</v>
      </c>
      <c r="AE146" s="47">
        <f t="shared" si="58"/>
        <v>466608.09688378451</v>
      </c>
      <c r="AF146" s="27">
        <f t="shared" si="75"/>
        <v>333767.23159852548</v>
      </c>
      <c r="AG146" s="9">
        <f t="shared" si="59"/>
        <v>12.979402008374281</v>
      </c>
      <c r="AH146" s="10">
        <f t="shared" si="76"/>
        <v>4.3101117749753808</v>
      </c>
      <c r="AI146" s="10">
        <f t="shared" si="62"/>
        <v>2.9064025834127958</v>
      </c>
      <c r="AJ146" s="10">
        <f t="shared" si="63"/>
        <v>3.2871844622999924</v>
      </c>
      <c r="AK146" s="10">
        <f t="shared" si="64"/>
        <v>6.1935870457127882</v>
      </c>
      <c r="AL146" s="9">
        <f t="shared" si="60"/>
        <v>3.3548596497610932</v>
      </c>
      <c r="AM146" s="49">
        <f t="shared" si="65"/>
        <v>28.379045678143822</v>
      </c>
      <c r="AN146" s="29">
        <f t="shared" si="66"/>
        <v>1.032264507618798E-4</v>
      </c>
      <c r="AO146" s="29">
        <f t="shared" si="67"/>
        <v>2.2666666666666666</v>
      </c>
      <c r="AP146" s="32"/>
    </row>
    <row r="147" spans="21:42" x14ac:dyDescent="0.25">
      <c r="U147" s="36">
        <f t="shared" si="68"/>
        <v>8220</v>
      </c>
      <c r="V147" s="16">
        <f t="shared" si="61"/>
        <v>25.034016188035377</v>
      </c>
      <c r="W147" s="27">
        <f t="shared" si="56"/>
        <v>294.66700809401766</v>
      </c>
      <c r="X147" s="8">
        <f t="shared" si="57"/>
        <v>1.1985063153882212</v>
      </c>
      <c r="Y147" s="27">
        <f t="shared" si="69"/>
        <v>1.82777078964838E-5</v>
      </c>
      <c r="Z147" s="27">
        <f t="shared" si="70"/>
        <v>1.5250405994367472E-5</v>
      </c>
      <c r="AA147" s="10">
        <f t="shared" si="71"/>
        <v>1006.1407591993988</v>
      </c>
      <c r="AB147" s="29">
        <f t="shared" si="72"/>
        <v>2.5709262266179648E-2</v>
      </c>
      <c r="AC147" s="8">
        <f t="shared" si="73"/>
        <v>0.71530434086336669</v>
      </c>
      <c r="AD147" s="27">
        <f t="shared" si="74"/>
        <v>3.3936612261693576E-3</v>
      </c>
      <c r="AE147" s="47">
        <f t="shared" si="58"/>
        <v>467225.6639276527</v>
      </c>
      <c r="AF147" s="27">
        <f t="shared" si="75"/>
        <v>334208.54557021847</v>
      </c>
      <c r="AG147" s="9">
        <f t="shared" si="59"/>
        <v>12.983690291473305</v>
      </c>
      <c r="AH147" s="10">
        <f t="shared" si="76"/>
        <v>4.3115975272818616</v>
      </c>
      <c r="AI147" s="10">
        <f t="shared" si="62"/>
        <v>2.9114732931066158</v>
      </c>
      <c r="AJ147" s="10">
        <f t="shared" si="63"/>
        <v>3.2919508102614059</v>
      </c>
      <c r="AK147" s="10">
        <f t="shared" si="64"/>
        <v>6.2034241033680217</v>
      </c>
      <c r="AL147" s="9">
        <f t="shared" si="60"/>
        <v>3.3601880559910118</v>
      </c>
      <c r="AM147" s="49">
        <f t="shared" si="65"/>
        <v>28.39420424402639</v>
      </c>
      <c r="AN147" s="29">
        <f t="shared" si="66"/>
        <v>1.0339040172280037E-4</v>
      </c>
      <c r="AO147" s="29">
        <f t="shared" si="67"/>
        <v>2.2833333333333332</v>
      </c>
      <c r="AP147" s="32"/>
    </row>
    <row r="148" spans="21:42" x14ac:dyDescent="0.25">
      <c r="U148" s="36">
        <f t="shared" si="68"/>
        <v>8280</v>
      </c>
      <c r="V148" s="16">
        <f t="shared" si="61"/>
        <v>25.043644316219705</v>
      </c>
      <c r="W148" s="27">
        <f t="shared" si="56"/>
        <v>294.67182215810982</v>
      </c>
      <c r="X148" s="8">
        <f t="shared" si="57"/>
        <v>1.19848667046622</v>
      </c>
      <c r="Y148" s="27">
        <f t="shared" si="69"/>
        <v>1.8277937885389263E-5</v>
      </c>
      <c r="Z148" s="27">
        <f t="shared" si="70"/>
        <v>1.525084786990498E-5</v>
      </c>
      <c r="AA148" s="10">
        <f t="shared" si="71"/>
        <v>1006.140924889331</v>
      </c>
      <c r="AB148" s="29">
        <f t="shared" si="72"/>
        <v>2.5709622773744289E-2</v>
      </c>
      <c r="AC148" s="8">
        <f t="shared" si="73"/>
        <v>0.71530342902798627</v>
      </c>
      <c r="AD148" s="27">
        <f t="shared" si="74"/>
        <v>3.3936057838045933E-3</v>
      </c>
      <c r="AE148" s="47">
        <f t="shared" si="58"/>
        <v>467830.44582061539</v>
      </c>
      <c r="AF148" s="27">
        <f t="shared" si="75"/>
        <v>334640.72209917771</v>
      </c>
      <c r="AG148" s="9">
        <f t="shared" si="59"/>
        <v>12.987885671343712</v>
      </c>
      <c r="AH148" s="10">
        <f t="shared" si="76"/>
        <v>4.313051199334053</v>
      </c>
      <c r="AI148" s="10">
        <f t="shared" si="62"/>
        <v>2.9164414623123731</v>
      </c>
      <c r="AJ148" s="10">
        <f t="shared" si="63"/>
        <v>3.2966196562393892</v>
      </c>
      <c r="AK148" s="10">
        <f t="shared" si="64"/>
        <v>6.2130611185517619</v>
      </c>
      <c r="AL148" s="9">
        <f t="shared" si="60"/>
        <v>3.3654081058822043</v>
      </c>
      <c r="AM148" s="49">
        <f t="shared" si="65"/>
        <v>28.409052422101908</v>
      </c>
      <c r="AN148" s="29">
        <f t="shared" si="66"/>
        <v>1.0355101864252936E-4</v>
      </c>
      <c r="AO148" s="29">
        <f t="shared" si="67"/>
        <v>2.2999999999999998</v>
      </c>
      <c r="AP148" s="32"/>
    </row>
    <row r="149" spans="21:42" x14ac:dyDescent="0.25">
      <c r="U149" s="36">
        <f t="shared" si="68"/>
        <v>8340</v>
      </c>
      <c r="V149" s="16">
        <f t="shared" si="61"/>
        <v>25.053074521366877</v>
      </c>
      <c r="W149" s="27">
        <f t="shared" si="56"/>
        <v>294.6765372606834</v>
      </c>
      <c r="X149" s="8">
        <f t="shared" si="57"/>
        <v>1.1984674300042639</v>
      </c>
      <c r="Y149" s="27">
        <f t="shared" si="69"/>
        <v>1.8278163144700444E-5</v>
      </c>
      <c r="Z149" s="27">
        <f t="shared" si="70"/>
        <v>1.5251280666538776E-5</v>
      </c>
      <c r="AA149" s="10">
        <f t="shared" si="71"/>
        <v>1006.1410871910695</v>
      </c>
      <c r="AB149" s="29">
        <f t="shared" si="72"/>
        <v>2.5709975868106191E-2</v>
      </c>
      <c r="AC149" s="8">
        <f t="shared" si="73"/>
        <v>0.71530253597314208</v>
      </c>
      <c r="AD149" s="27">
        <f t="shared" si="74"/>
        <v>3.3935514829107599E-3</v>
      </c>
      <c r="AE149" s="47">
        <f t="shared" si="58"/>
        <v>468422.70636462013</v>
      </c>
      <c r="AF149" s="27">
        <f t="shared" si="75"/>
        <v>335063.94977001526</v>
      </c>
      <c r="AG149" s="9">
        <f t="shared" si="59"/>
        <v>12.991990243181903</v>
      </c>
      <c r="AH149" s="10">
        <f t="shared" si="76"/>
        <v>4.3144735102321707</v>
      </c>
      <c r="AI149" s="10">
        <f t="shared" si="62"/>
        <v>2.9213091060605603</v>
      </c>
      <c r="AJ149" s="10">
        <f t="shared" si="63"/>
        <v>3.3011929643285387</v>
      </c>
      <c r="AK149" s="10">
        <f t="shared" si="64"/>
        <v>6.2225020703890994</v>
      </c>
      <c r="AL149" s="9">
        <f t="shared" si="60"/>
        <v>3.370521954794095</v>
      </c>
      <c r="AM149" s="49">
        <f t="shared" si="65"/>
        <v>28.423596476160974</v>
      </c>
      <c r="AN149" s="29">
        <f t="shared" si="66"/>
        <v>1.0370836783981833E-4</v>
      </c>
      <c r="AO149" s="29">
        <f t="shared" si="67"/>
        <v>2.3166666666666669</v>
      </c>
      <c r="AP149" s="32"/>
    </row>
    <row r="150" spans="21:42" x14ac:dyDescent="0.25">
      <c r="U150" s="36">
        <f t="shared" si="68"/>
        <v>8400</v>
      </c>
      <c r="V150" s="16">
        <f t="shared" si="61"/>
        <v>25.062310830185602</v>
      </c>
      <c r="W150" s="27">
        <f t="shared" si="56"/>
        <v>294.6811554150928</v>
      </c>
      <c r="X150" s="8">
        <f t="shared" si="57"/>
        <v>1.1984485857481153</v>
      </c>
      <c r="Y150" s="27">
        <f t="shared" si="69"/>
        <v>1.8278383770712552E-5</v>
      </c>
      <c r="Z150" s="27">
        <f t="shared" si="70"/>
        <v>1.5251704568788422E-5</v>
      </c>
      <c r="AA150" s="10">
        <f t="shared" si="71"/>
        <v>1006.1412461728158</v>
      </c>
      <c r="AB150" s="29">
        <f t="shared" si="72"/>
        <v>2.5710321700181359E-2</v>
      </c>
      <c r="AC150" s="8">
        <f t="shared" si="73"/>
        <v>0.71530166131526751</v>
      </c>
      <c r="AD150" s="27">
        <f t="shared" si="74"/>
        <v>3.3934983001929096E-3</v>
      </c>
      <c r="AE150" s="47">
        <f t="shared" si="58"/>
        <v>469002.70395714173</v>
      </c>
      <c r="AF150" s="27">
        <f t="shared" si="75"/>
        <v>335478.41330189607</v>
      </c>
      <c r="AG150" s="9">
        <f t="shared" si="59"/>
        <v>12.996006051358195</v>
      </c>
      <c r="AH150" s="10">
        <f t="shared" si="76"/>
        <v>4.3158651618065038</v>
      </c>
      <c r="AI150" s="10">
        <f t="shared" si="62"/>
        <v>2.9260782022892937</v>
      </c>
      <c r="AJ150" s="10">
        <f t="shared" si="63"/>
        <v>3.3056726603193756</v>
      </c>
      <c r="AK150" s="10">
        <f t="shared" si="64"/>
        <v>6.2317508626086688</v>
      </c>
      <c r="AL150" s="9">
        <f t="shared" si="60"/>
        <v>3.3755317172463624</v>
      </c>
      <c r="AM150" s="49">
        <f t="shared" si="65"/>
        <v>28.437842547431963</v>
      </c>
      <c r="AN150" s="29">
        <f t="shared" si="66"/>
        <v>1.0386251437681115E-4</v>
      </c>
      <c r="AO150" s="29">
        <f t="shared" si="67"/>
        <v>2.3333333333333335</v>
      </c>
      <c r="AP150" s="32"/>
    </row>
    <row r="151" spans="21:42" x14ac:dyDescent="0.25">
      <c r="U151" s="36">
        <f t="shared" si="68"/>
        <v>8460</v>
      </c>
      <c r="V151" s="16">
        <f t="shared" si="61"/>
        <v>25.07135718921062</v>
      </c>
      <c r="W151" s="27">
        <f t="shared" si="56"/>
        <v>294.68567859460529</v>
      </c>
      <c r="X151" s="8">
        <f t="shared" si="57"/>
        <v>1.1984301296089352</v>
      </c>
      <c r="Y151" s="27">
        <f t="shared" si="69"/>
        <v>1.8278599857800497E-5</v>
      </c>
      <c r="Z151" s="27">
        <f t="shared" si="70"/>
        <v>1.5252119757507317E-5</v>
      </c>
      <c r="AA151" s="10">
        <f t="shared" si="71"/>
        <v>1006.1414019014438</v>
      </c>
      <c r="AB151" s="29">
        <f t="shared" si="72"/>
        <v>2.5710660417877021E-2</v>
      </c>
      <c r="AC151" s="8">
        <f t="shared" si="73"/>
        <v>0.71530080467849344</v>
      </c>
      <c r="AD151" s="27">
        <f t="shared" si="74"/>
        <v>3.393446212822867E-3</v>
      </c>
      <c r="AE151" s="47">
        <f t="shared" si="58"/>
        <v>469570.69170016778</v>
      </c>
      <c r="AF151" s="27">
        <f t="shared" si="75"/>
        <v>335884.29362656677</v>
      </c>
      <c r="AG151" s="9">
        <f t="shared" si="59"/>
        <v>12.999935090805558</v>
      </c>
      <c r="AH151" s="10">
        <f t="shared" si="76"/>
        <v>4.3172268390827053</v>
      </c>
      <c r="AI151" s="10">
        <f t="shared" si="62"/>
        <v>2.9307506924160505</v>
      </c>
      <c r="AJ151" s="10">
        <f t="shared" si="63"/>
        <v>3.3100606323924642</v>
      </c>
      <c r="AK151" s="10">
        <f t="shared" si="64"/>
        <v>6.2408113248085151</v>
      </c>
      <c r="AL151" s="9">
        <f t="shared" si="60"/>
        <v>3.3804394676046119</v>
      </c>
      <c r="AM151" s="49">
        <f t="shared" si="65"/>
        <v>28.451796656815233</v>
      </c>
      <c r="AN151" s="29">
        <f t="shared" si="66"/>
        <v>1.0401352208014192E-4</v>
      </c>
      <c r="AO151" s="29">
        <f t="shared" si="67"/>
        <v>2.35</v>
      </c>
      <c r="AP151" s="32"/>
    </row>
    <row r="152" spans="21:42" x14ac:dyDescent="0.25">
      <c r="U152" s="36">
        <f t="shared" si="68"/>
        <v>8520</v>
      </c>
      <c r="V152" s="16">
        <f t="shared" si="61"/>
        <v>25.080217466325163</v>
      </c>
      <c r="W152" s="27">
        <f t="shared" si="56"/>
        <v>294.69010873316256</v>
      </c>
      <c r="X152" s="8">
        <f t="shared" si="57"/>
        <v>1.1984120536600973</v>
      </c>
      <c r="Y152" s="27">
        <f t="shared" si="69"/>
        <v>1.8278811498455568E-5</v>
      </c>
      <c r="Z152" s="27">
        <f t="shared" si="70"/>
        <v>1.5252526409952101E-5</v>
      </c>
      <c r="AA152" s="10">
        <f t="shared" si="71"/>
        <v>1006.1415544425236</v>
      </c>
      <c r="AB152" s="29">
        <f t="shared" si="72"/>
        <v>2.5710992166149041E-2</v>
      </c>
      <c r="AC152" s="8">
        <f t="shared" si="73"/>
        <v>0.71529996569449972</v>
      </c>
      <c r="AD152" s="27">
        <f t="shared" si="74"/>
        <v>3.3933951984302427E-3</v>
      </c>
      <c r="AE152" s="47">
        <f t="shared" si="58"/>
        <v>470126.91750705073</v>
      </c>
      <c r="AF152" s="27">
        <f t="shared" si="75"/>
        <v>336281.76796485431</v>
      </c>
      <c r="AG152" s="9">
        <f t="shared" si="59"/>
        <v>13.003779308363487</v>
      </c>
      <c r="AH152" s="10">
        <f t="shared" si="76"/>
        <v>4.3185592107323343</v>
      </c>
      <c r="AI152" s="10">
        <f t="shared" si="62"/>
        <v>2.9353284819059025</v>
      </c>
      <c r="AJ152" s="10">
        <f t="shared" si="63"/>
        <v>3.3143587318022427</v>
      </c>
      <c r="AK152" s="10">
        <f t="shared" si="64"/>
        <v>6.2496872137081452</v>
      </c>
      <c r="AL152" s="9">
        <f t="shared" si="60"/>
        <v>3.3852472407585785</v>
      </c>
      <c r="AM152" s="49">
        <f t="shared" si="65"/>
        <v>28.46546470708374</v>
      </c>
      <c r="AN152" s="29">
        <f t="shared" si="66"/>
        <v>1.0416145356180242E-4</v>
      </c>
      <c r="AO152" s="29">
        <f t="shared" si="67"/>
        <v>2.3666666666666667</v>
      </c>
      <c r="AP152" s="32"/>
    </row>
    <row r="153" spans="21:42" x14ac:dyDescent="0.25">
      <c r="U153" s="36">
        <f t="shared" si="68"/>
        <v>8580</v>
      </c>
      <c r="V153" s="16">
        <f t="shared" si="61"/>
        <v>25.088895452257741</v>
      </c>
      <c r="W153" s="27">
        <f t="shared" si="56"/>
        <v>294.69444772612883</v>
      </c>
      <c r="X153" s="8">
        <f t="shared" si="57"/>
        <v>1.1983943501340595</v>
      </c>
      <c r="Y153" s="27">
        <f t="shared" si="69"/>
        <v>1.8279018783321174E-5</v>
      </c>
      <c r="Z153" s="27">
        <f t="shared" si="70"/>
        <v>1.5252924699850574E-5</v>
      </c>
      <c r="AA153" s="10">
        <f t="shared" si="71"/>
        <v>1006.1417038603441</v>
      </c>
      <c r="AB153" s="29">
        <f t="shared" si="72"/>
        <v>2.5711317087057907E-2</v>
      </c>
      <c r="AC153" s="8">
        <f t="shared" si="73"/>
        <v>0.71529914400236883</v>
      </c>
      <c r="AD153" s="27">
        <f t="shared" si="74"/>
        <v>3.3933452350936024E-3</v>
      </c>
      <c r="AE153" s="47">
        <f t="shared" si="58"/>
        <v>470671.62420730386</v>
      </c>
      <c r="AF153" s="27">
        <f t="shared" si="75"/>
        <v>336671.00990168907</v>
      </c>
      <c r="AG153" s="9">
        <f t="shared" si="59"/>
        <v>13.007540604079129</v>
      </c>
      <c r="AH153" s="10">
        <f t="shared" si="76"/>
        <v>4.3198629295091813</v>
      </c>
      <c r="AI153" s="10">
        <f t="shared" si="62"/>
        <v>2.9398134408359464</v>
      </c>
      <c r="AJ153" s="10">
        <f t="shared" si="63"/>
        <v>3.3185687735506737</v>
      </c>
      <c r="AK153" s="10">
        <f t="shared" si="64"/>
        <v>6.2583822143866197</v>
      </c>
      <c r="AL153" s="9">
        <f t="shared" si="60"/>
        <v>3.389957032792752</v>
      </c>
      <c r="AM153" s="49">
        <f t="shared" si="65"/>
        <v>28.478852485050492</v>
      </c>
      <c r="AN153" s="29">
        <f t="shared" si="66"/>
        <v>1.04306370239777E-4</v>
      </c>
      <c r="AO153" s="29">
        <f t="shared" si="67"/>
        <v>2.3833333333333333</v>
      </c>
      <c r="AP153" s="32"/>
    </row>
    <row r="154" spans="21:42" x14ac:dyDescent="0.25">
      <c r="U154" s="36">
        <f t="shared" si="68"/>
        <v>8640</v>
      </c>
      <c r="V154" s="16">
        <f t="shared" si="61"/>
        <v>25.097394862053459</v>
      </c>
      <c r="W154" s="27">
        <f t="shared" si="56"/>
        <v>294.69869743102669</v>
      </c>
      <c r="X154" s="8">
        <f t="shared" si="57"/>
        <v>1.1983770114192898</v>
      </c>
      <c r="Y154" s="27">
        <f t="shared" si="69"/>
        <v>1.8279221801228614E-5</v>
      </c>
      <c r="Z154" s="27">
        <f t="shared" si="70"/>
        <v>1.525331479746907E-5</v>
      </c>
      <c r="AA154" s="10">
        <f t="shared" si="71"/>
        <v>1006.1418502179383</v>
      </c>
      <c r="AB154" s="29">
        <f t="shared" si="72"/>
        <v>2.5711635319824681E-2</v>
      </c>
      <c r="AC154" s="8">
        <f t="shared" si="73"/>
        <v>0.7152983392484441</v>
      </c>
      <c r="AD154" s="27">
        <f t="shared" si="74"/>
        <v>3.3932963013317929E-3</v>
      </c>
      <c r="AE154" s="47">
        <f t="shared" si="58"/>
        <v>471205.0496493167</v>
      </c>
      <c r="AF154" s="27">
        <f t="shared" si="75"/>
        <v>337052.18945963687</v>
      </c>
      <c r="AG154" s="9">
        <f t="shared" si="59"/>
        <v>13.011220832466787</v>
      </c>
      <c r="AH154" s="10">
        <f t="shared" si="76"/>
        <v>4.3211386326720174</v>
      </c>
      <c r="AI154" s="10">
        <f t="shared" si="62"/>
        <v>2.9442074044557205</v>
      </c>
      <c r="AJ154" s="10">
        <f t="shared" si="63"/>
        <v>3.3226925370505276</v>
      </c>
      <c r="AK154" s="10">
        <f t="shared" si="64"/>
        <v>6.2668999415062476</v>
      </c>
      <c r="AL154" s="9">
        <f t="shared" si="60"/>
        <v>3.3945708016492171</v>
      </c>
      <c r="AM154" s="49">
        <f t="shared" si="65"/>
        <v>28.491965663702675</v>
      </c>
      <c r="AN154" s="29">
        <f t="shared" si="66"/>
        <v>1.0444833235843746E-4</v>
      </c>
      <c r="AO154" s="29">
        <f t="shared" si="67"/>
        <v>2.4</v>
      </c>
      <c r="AP154" s="32"/>
    </row>
    <row r="155" spans="21:42" x14ac:dyDescent="0.25">
      <c r="U155" s="36">
        <f t="shared" si="68"/>
        <v>8700</v>
      </c>
      <c r="V155" s="16">
        <f t="shared" si="61"/>
        <v>25.105719336520234</v>
      </c>
      <c r="W155" s="27">
        <f t="shared" si="56"/>
        <v>294.70285966826009</v>
      </c>
      <c r="X155" s="8">
        <f t="shared" si="57"/>
        <v>1.1983600300572468</v>
      </c>
      <c r="Y155" s="27">
        <f t="shared" si="69"/>
        <v>1.8279420639231348E-5</v>
      </c>
      <c r="Z155" s="27">
        <f t="shared" si="70"/>
        <v>1.5253696869677907E-5</v>
      </c>
      <c r="AA155" s="10">
        <f t="shared" si="71"/>
        <v>1006.141993577104</v>
      </c>
      <c r="AB155" s="29">
        <f t="shared" si="72"/>
        <v>2.5711947000884788E-2</v>
      </c>
      <c r="AC155" s="8">
        <f t="shared" si="73"/>
        <v>0.71529755108618587</v>
      </c>
      <c r="AD155" s="27">
        <f t="shared" si="74"/>
        <v>3.3932483760954202E-3</v>
      </c>
      <c r="AE155" s="47">
        <f t="shared" si="58"/>
        <v>471727.42680111475</v>
      </c>
      <c r="AF155" s="27">
        <f t="shared" si="75"/>
        <v>337425.4731710254</v>
      </c>
      <c r="AG155" s="9">
        <f t="shared" si="59"/>
        <v>13.014821803728019</v>
      </c>
      <c r="AH155" s="10">
        <f t="shared" si="76"/>
        <v>4.3223869423941048</v>
      </c>
      <c r="AI155" s="10">
        <f t="shared" si="62"/>
        <v>2.9485121737432669</v>
      </c>
      <c r="AJ155" s="10">
        <f t="shared" si="63"/>
        <v>3.3267317667786998</v>
      </c>
      <c r="AK155" s="10">
        <f t="shared" si="64"/>
        <v>6.2752439405219667</v>
      </c>
      <c r="AL155" s="9">
        <f t="shared" si="60"/>
        <v>3.3990904677827318</v>
      </c>
      <c r="AM155" s="49">
        <f t="shared" si="65"/>
        <v>28.504809804302965</v>
      </c>
      <c r="AN155" s="29">
        <f t="shared" si="66"/>
        <v>1.0458739900869945E-4</v>
      </c>
      <c r="AO155" s="29">
        <f t="shared" si="67"/>
        <v>2.4166666666666665</v>
      </c>
      <c r="AP155" s="32"/>
    </row>
    <row r="156" spans="21:42" x14ac:dyDescent="0.25">
      <c r="U156" s="36">
        <f t="shared" si="68"/>
        <v>8760</v>
      </c>
      <c r="V156" s="16">
        <f t="shared" si="61"/>
        <v>25.113872443650163</v>
      </c>
      <c r="W156" s="27">
        <f t="shared" si="56"/>
        <v>294.70693622182506</v>
      </c>
      <c r="X156" s="8">
        <f t="shared" si="57"/>
        <v>1.1983433987394136</v>
      </c>
      <c r="Y156" s="27">
        <f t="shared" si="69"/>
        <v>1.8279615382639427E-5</v>
      </c>
      <c r="Z156" s="27">
        <f t="shared" si="70"/>
        <v>1.5254071080016379E-5</v>
      </c>
      <c r="AA156" s="10">
        <f t="shared" si="71"/>
        <v>1006.1421339984281</v>
      </c>
      <c r="AB156" s="29">
        <f t="shared" si="72"/>
        <v>2.5712252263941821E-2</v>
      </c>
      <c r="AC156" s="8">
        <f t="shared" si="73"/>
        <v>0.71529677917603607</v>
      </c>
      <c r="AD156" s="27">
        <f t="shared" si="74"/>
        <v>3.3932014387584785E-3</v>
      </c>
      <c r="AE156" s="47">
        <f t="shared" si="58"/>
        <v>472238.98384910834</v>
      </c>
      <c r="AF156" s="27">
        <f t="shared" si="75"/>
        <v>337791.02414863132</v>
      </c>
      <c r="AG156" s="9">
        <f t="shared" si="59"/>
        <v>13.01834528493325</v>
      </c>
      <c r="AH156" s="10">
        <f t="shared" si="76"/>
        <v>4.3236084661601408</v>
      </c>
      <c r="AI156" s="10">
        <f t="shared" si="62"/>
        <v>2.9527295159567206</v>
      </c>
      <c r="AJ156" s="10">
        <f t="shared" si="63"/>
        <v>3.3306881729193671</v>
      </c>
      <c r="AK156" s="10">
        <f t="shared" si="64"/>
        <v>6.2834176888760878</v>
      </c>
      <c r="AL156" s="9">
        <f t="shared" si="60"/>
        <v>3.4035179148078805</v>
      </c>
      <c r="AM156" s="49">
        <f t="shared" si="65"/>
        <v>28.517390358458044</v>
      </c>
      <c r="AN156" s="29">
        <f t="shared" si="66"/>
        <v>1.047236281479348E-4</v>
      </c>
      <c r="AO156" s="29">
        <f t="shared" si="67"/>
        <v>2.4333333333333331</v>
      </c>
      <c r="AP156" s="32"/>
    </row>
    <row r="157" spans="21:42" x14ac:dyDescent="0.25">
      <c r="U157" s="36">
        <f t="shared" si="68"/>
        <v>8820</v>
      </c>
      <c r="V157" s="16">
        <f t="shared" si="61"/>
        <v>25.121857680016337</v>
      </c>
      <c r="W157" s="27">
        <f t="shared" si="56"/>
        <v>294.71092884000814</v>
      </c>
      <c r="X157" s="8">
        <f t="shared" si="57"/>
        <v>1.1983271103043842</v>
      </c>
      <c r="Y157" s="27">
        <f t="shared" si="69"/>
        <v>1.8279806115053031E-5</v>
      </c>
      <c r="Z157" s="27">
        <f t="shared" si="70"/>
        <v>1.5254437588756397E-5</v>
      </c>
      <c r="AA157" s="10">
        <f t="shared" si="71"/>
        <v>1006.1422715413078</v>
      </c>
      <c r="AB157" s="29">
        <f t="shared" si="72"/>
        <v>2.571255124002015E-2</v>
      </c>
      <c r="AC157" s="8">
        <f t="shared" si="73"/>
        <v>0.71529602318527974</v>
      </c>
      <c r="AD157" s="27">
        <f t="shared" si="74"/>
        <v>3.3931554691101302E-3</v>
      </c>
      <c r="AE157" s="47">
        <f t="shared" si="58"/>
        <v>472739.94429491984</v>
      </c>
      <c r="AF157" s="27">
        <f t="shared" si="75"/>
        <v>338149.00215498684</v>
      </c>
      <c r="AG157" s="9">
        <f t="shared" si="59"/>
        <v>13.021793001166632</v>
      </c>
      <c r="AH157" s="10">
        <f t="shared" si="76"/>
        <v>4.3248037971510067</v>
      </c>
      <c r="AI157" s="10">
        <f t="shared" si="62"/>
        <v>2.9568611651811567</v>
      </c>
      <c r="AJ157" s="10">
        <f t="shared" si="63"/>
        <v>3.3345634319971045</v>
      </c>
      <c r="AK157" s="10">
        <f t="shared" si="64"/>
        <v>6.2914245971782616</v>
      </c>
      <c r="AL157" s="9">
        <f t="shared" si="60"/>
        <v>3.4078549901382247</v>
      </c>
      <c r="AM157" s="49">
        <f t="shared" si="65"/>
        <v>28.529712670154563</v>
      </c>
      <c r="AN157" s="29">
        <f t="shared" si="66"/>
        <v>1.0485707661963769E-4</v>
      </c>
      <c r="AO157" s="29">
        <f t="shared" si="67"/>
        <v>2.4500000000000002</v>
      </c>
      <c r="AP157" s="32"/>
    </row>
    <row r="158" spans="21:42" x14ac:dyDescent="0.25">
      <c r="U158" s="36">
        <f t="shared" si="68"/>
        <v>8880</v>
      </c>
      <c r="V158" s="16">
        <f t="shared" si="61"/>
        <v>25.129678472145454</v>
      </c>
      <c r="W158" s="27">
        <f t="shared" si="56"/>
        <v>294.71483923607269</v>
      </c>
      <c r="X158" s="8">
        <f t="shared" si="57"/>
        <v>1.1983111577350014</v>
      </c>
      <c r="Y158" s="27">
        <f t="shared" si="69"/>
        <v>1.8279992918395286E-5</v>
      </c>
      <c r="Z158" s="27">
        <f t="shared" si="70"/>
        <v>1.5254796552964906E-5</v>
      </c>
      <c r="AA158" s="10">
        <f t="shared" si="71"/>
        <v>1006.1424062639727</v>
      </c>
      <c r="AB158" s="29">
        <f t="shared" si="72"/>
        <v>2.5712844057516258E-2</v>
      </c>
      <c r="AC158" s="8">
        <f t="shared" si="73"/>
        <v>0.71529528278791354</v>
      </c>
      <c r="AD158" s="27">
        <f t="shared" si="74"/>
        <v>3.3931104473466276E-3</v>
      </c>
      <c r="AE158" s="47">
        <f t="shared" si="58"/>
        <v>473230.52705032146</v>
      </c>
      <c r="AF158" s="27">
        <f t="shared" si="75"/>
        <v>338499.56367033307</v>
      </c>
      <c r="AG158" s="9">
        <f t="shared" si="59"/>
        <v>13.025166636635568</v>
      </c>
      <c r="AH158" s="10">
        <f t="shared" si="76"/>
        <v>4.325973514616746</v>
      </c>
      <c r="AI158" s="10">
        <f t="shared" si="62"/>
        <v>2.9609088228705041</v>
      </c>
      <c r="AJ158" s="10">
        <f t="shared" si="63"/>
        <v>3.338359187500207</v>
      </c>
      <c r="AK158" s="10">
        <f t="shared" si="64"/>
        <v>6.299268010370711</v>
      </c>
      <c r="AL158" s="9">
        <f t="shared" si="60"/>
        <v>3.412103505617468</v>
      </c>
      <c r="AM158" s="49">
        <f t="shared" si="65"/>
        <v>28.541781977762923</v>
      </c>
      <c r="AN158" s="29">
        <f t="shared" si="66"/>
        <v>1.0498780017284518E-4</v>
      </c>
      <c r="AO158" s="29">
        <f t="shared" si="67"/>
        <v>2.4666666666666668</v>
      </c>
      <c r="AP158" s="32"/>
    </row>
    <row r="159" spans="21:42" x14ac:dyDescent="0.25">
      <c r="U159" s="36">
        <f t="shared" si="68"/>
        <v>8940</v>
      </c>
      <c r="V159" s="16">
        <f t="shared" si="61"/>
        <v>25.137338177866472</v>
      </c>
      <c r="W159" s="27">
        <f t="shared" si="56"/>
        <v>294.71866908893321</v>
      </c>
      <c r="X159" s="8">
        <f t="shared" si="57"/>
        <v>1.1982955341555472</v>
      </c>
      <c r="Y159" s="27">
        <f t="shared" si="69"/>
        <v>1.8280175872944752E-5</v>
      </c>
      <c r="Z159" s="27">
        <f t="shared" si="70"/>
        <v>1.5255148126565459E-5</v>
      </c>
      <c r="AA159" s="10">
        <f t="shared" si="71"/>
        <v>1006.142538223507</v>
      </c>
      <c r="AB159" s="29">
        <f t="shared" si="72"/>
        <v>2.5713130842249715E-2</v>
      </c>
      <c r="AC159" s="8">
        <f t="shared" si="73"/>
        <v>0.71529455766451266</v>
      </c>
      <c r="AD159" s="27">
        <f t="shared" si="74"/>
        <v>3.3930663540633855E-3</v>
      </c>
      <c r="AE159" s="47">
        <f t="shared" si="58"/>
        <v>473710.94653029111</v>
      </c>
      <c r="AF159" s="27">
        <f t="shared" si="75"/>
        <v>338842.86195922218</v>
      </c>
      <c r="AG159" s="9">
        <f t="shared" si="59"/>
        <v>13.028467835745969</v>
      </c>
      <c r="AH159" s="10">
        <f t="shared" si="76"/>
        <v>4.3271181842382997</v>
      </c>
      <c r="AI159" s="10">
        <f t="shared" si="62"/>
        <v>2.9648741583844092</v>
      </c>
      <c r="AJ159" s="10">
        <f t="shared" si="63"/>
        <v>3.3420770504939927</v>
      </c>
      <c r="AK159" s="10">
        <f t="shared" si="64"/>
        <v>6.3069512088784023</v>
      </c>
      <c r="AL159" s="9">
        <f t="shared" si="60"/>
        <v>3.4162652381424681</v>
      </c>
      <c r="AM159" s="49">
        <f t="shared" si="65"/>
        <v>28.55360341600894</v>
      </c>
      <c r="AN159" s="29">
        <f t="shared" si="66"/>
        <v>1.051158534813067E-4</v>
      </c>
      <c r="AO159" s="29">
        <f t="shared" si="67"/>
        <v>2.4833333333333334</v>
      </c>
      <c r="AP159" s="32"/>
    </row>
    <row r="160" spans="21:42" x14ac:dyDescent="0.25">
      <c r="U160" s="36">
        <f t="shared" si="68"/>
        <v>9000</v>
      </c>
      <c r="V160" s="16">
        <f t="shared" si="61"/>
        <v>25.144840087635661</v>
      </c>
      <c r="W160" s="27">
        <f t="shared" si="56"/>
        <v>294.72242004381781</v>
      </c>
      <c r="X160" s="8">
        <f t="shared" si="57"/>
        <v>1.1982802328289854</v>
      </c>
      <c r="Y160" s="27">
        <f t="shared" si="69"/>
        <v>1.8280355057367243E-5</v>
      </c>
      <c r="Z160" s="27">
        <f t="shared" si="70"/>
        <v>1.5255492460398582E-5</v>
      </c>
      <c r="AA160" s="10">
        <f t="shared" si="71"/>
        <v>1006.1426674758698</v>
      </c>
      <c r="AB160" s="29">
        <f t="shared" si="72"/>
        <v>2.5713411717512877E-2</v>
      </c>
      <c r="AC160" s="8">
        <f t="shared" si="73"/>
        <v>0.71529384750210456</v>
      </c>
      <c r="AD160" s="27">
        <f t="shared" si="74"/>
        <v>3.3930231702471946E-3</v>
      </c>
      <c r="AE160" s="47">
        <f t="shared" si="58"/>
        <v>474181.41274424637</v>
      </c>
      <c r="AF160" s="27">
        <f t="shared" si="75"/>
        <v>339179.04713581543</v>
      </c>
      <c r="AG160" s="9">
        <f t="shared" si="59"/>
        <v>13.031698204144741</v>
      </c>
      <c r="AH160" s="10">
        <f t="shared" si="76"/>
        <v>4.3282383584783135</v>
      </c>
      <c r="AI160" s="10">
        <f t="shared" si="62"/>
        <v>2.9687588095198292</v>
      </c>
      <c r="AJ160" s="10">
        <f t="shared" si="63"/>
        <v>3.3457186002243922</v>
      </c>
      <c r="AK160" s="10">
        <f t="shared" si="64"/>
        <v>6.3144774097442209</v>
      </c>
      <c r="AL160" s="9">
        <f t="shared" si="60"/>
        <v>3.4203419302781195</v>
      </c>
      <c r="AM160" s="49">
        <f t="shared" si="65"/>
        <v>28.565182017913781</v>
      </c>
      <c r="AN160" s="29">
        <f t="shared" si="66"/>
        <v>1.0524129016240367E-4</v>
      </c>
      <c r="AO160" s="29">
        <f t="shared" si="67"/>
        <v>2.5</v>
      </c>
      <c r="AP160" s="32"/>
    </row>
    <row r="161" spans="21:42" x14ac:dyDescent="0.25">
      <c r="U161" s="36">
        <f t="shared" si="68"/>
        <v>9060</v>
      </c>
      <c r="V161" s="16">
        <f t="shared" si="61"/>
        <v>25.152187425838321</v>
      </c>
      <c r="W161" s="27">
        <f t="shared" si="56"/>
        <v>294.72609371291912</v>
      </c>
      <c r="X161" s="8">
        <f t="shared" si="57"/>
        <v>1.1982652471542488</v>
      </c>
      <c r="Y161" s="27">
        <f t="shared" si="69"/>
        <v>1.8280530548746881E-5</v>
      </c>
      <c r="Z161" s="27">
        <f t="shared" si="70"/>
        <v>1.5255829702281007E-5</v>
      </c>
      <c r="AA161" s="10">
        <f t="shared" si="71"/>
        <v>1006.1427940759163</v>
      </c>
      <c r="AB161" s="29">
        <f t="shared" si="72"/>
        <v>2.5713686804119697E-2</v>
      </c>
      <c r="AC161" s="8">
        <f t="shared" si="73"/>
        <v>0.71529315199403987</v>
      </c>
      <c r="AD161" s="27">
        <f t="shared" si="74"/>
        <v>3.3929808772685732E-3</v>
      </c>
      <c r="AE161" s="47">
        <f t="shared" si="58"/>
        <v>474642.13138548314</v>
      </c>
      <c r="AF161" s="27">
        <f t="shared" si="75"/>
        <v>339508.26622789144</v>
      </c>
      <c r="AG161" s="9">
        <f t="shared" si="59"/>
        <v>13.034859309730598</v>
      </c>
      <c r="AH161" s="10">
        <f t="shared" si="76"/>
        <v>4.329334576921446</v>
      </c>
      <c r="AI161" s="10">
        <f t="shared" si="62"/>
        <v>2.9725643830372448</v>
      </c>
      <c r="AJ161" s="10">
        <f t="shared" si="63"/>
        <v>3.3492853847118491</v>
      </c>
      <c r="AK161" s="10">
        <f t="shared" si="64"/>
        <v>6.3218497677490939</v>
      </c>
      <c r="AL161" s="9">
        <f t="shared" si="60"/>
        <v>3.4243352908640925</v>
      </c>
      <c r="AM161" s="49">
        <f t="shared" si="65"/>
        <v>28.576522716702414</v>
      </c>
      <c r="AN161" s="29">
        <f t="shared" si="66"/>
        <v>1.0536416279581822E-4</v>
      </c>
      <c r="AO161" s="29">
        <f t="shared" si="67"/>
        <v>2.5166666666666666</v>
      </c>
      <c r="AP161" s="32"/>
    </row>
    <row r="162" spans="21:42" x14ac:dyDescent="0.25">
      <c r="U162" s="36">
        <f t="shared" si="68"/>
        <v>9120</v>
      </c>
      <c r="V162" s="16">
        <f t="shared" si="61"/>
        <v>25.159383352067511</v>
      </c>
      <c r="W162" s="27">
        <f t="shared" si="56"/>
        <v>294.72969167603372</v>
      </c>
      <c r="X162" s="8">
        <f t="shared" si="57"/>
        <v>1.1982505706635804</v>
      </c>
      <c r="Y162" s="27">
        <f t="shared" si="69"/>
        <v>1.8280702422617201E-5</v>
      </c>
      <c r="Z162" s="27">
        <f t="shared" si="70"/>
        <v>1.5256159997064313E-5</v>
      </c>
      <c r="AA162" s="10">
        <f t="shared" si="71"/>
        <v>1006.1429180774187</v>
      </c>
      <c r="AB162" s="29">
        <f t="shared" si="72"/>
        <v>2.5713956220454273E-2</v>
      </c>
      <c r="AC162" s="8">
        <f t="shared" si="73"/>
        <v>0.71529247083987102</v>
      </c>
      <c r="AD162" s="27">
        <f t="shared" si="74"/>
        <v>3.39293945687426E-3</v>
      </c>
      <c r="AE162" s="47">
        <f t="shared" si="58"/>
        <v>475093.3039188229</v>
      </c>
      <c r="AF162" s="27">
        <f t="shared" si="75"/>
        <v>339830.6632395726</v>
      </c>
      <c r="AG162" s="9">
        <f t="shared" si="59"/>
        <v>13.037952683634177</v>
      </c>
      <c r="AH162" s="10">
        <f t="shared" si="76"/>
        <v>4.3304073666045957</v>
      </c>
      <c r="AI162" s="10">
        <f t="shared" si="62"/>
        <v>2.9762924551813876</v>
      </c>
      <c r="AJ162" s="10">
        <f t="shared" si="63"/>
        <v>3.3527789213357106</v>
      </c>
      <c r="AK162" s="10">
        <f t="shared" si="64"/>
        <v>6.3290713765170983</v>
      </c>
      <c r="AL162" s="9">
        <f t="shared" si="60"/>
        <v>3.4282469956134278</v>
      </c>
      <c r="AM162" s="49">
        <f t="shared" si="65"/>
        <v>28.587630347680939</v>
      </c>
      <c r="AN162" s="29">
        <f t="shared" si="66"/>
        <v>1.0548452294195165E-4</v>
      </c>
      <c r="AO162" s="29">
        <f t="shared" si="67"/>
        <v>2.5333333333333332</v>
      </c>
      <c r="AP162" s="32"/>
    </row>
    <row r="163" spans="21:42" x14ac:dyDescent="0.25">
      <c r="U163" s="36">
        <f t="shared" si="68"/>
        <v>9180</v>
      </c>
      <c r="V163" s="16">
        <f t="shared" si="61"/>
        <v>25.166430962380073</v>
      </c>
      <c r="W163" s="27">
        <f t="shared" si="56"/>
        <v>294.73321548119003</v>
      </c>
      <c r="X163" s="8">
        <f t="shared" si="57"/>
        <v>1.1982361970199225</v>
      </c>
      <c r="Y163" s="27">
        <f t="shared" si="69"/>
        <v>1.8280870752990773E-5</v>
      </c>
      <c r="Z163" s="27">
        <f t="shared" si="70"/>
        <v>1.5256483486691754E-5</v>
      </c>
      <c r="AA163" s="10">
        <f t="shared" si="71"/>
        <v>1006.1430395330859</v>
      </c>
      <c r="AB163" s="29">
        <f t="shared" si="72"/>
        <v>2.5714220082517406E-2</v>
      </c>
      <c r="AC163" s="8">
        <f t="shared" si="73"/>
        <v>0.71529180374522749</v>
      </c>
      <c r="AD163" s="27">
        <f t="shared" si="74"/>
        <v>3.3928988911798453E-3</v>
      </c>
      <c r="AE163" s="47">
        <f t="shared" si="58"/>
        <v>475535.12766657461</v>
      </c>
      <c r="AF163" s="27">
        <f t="shared" si="75"/>
        <v>340146.37921284122</v>
      </c>
      <c r="AG163" s="9">
        <f t="shared" si="59"/>
        <v>13.040979821169053</v>
      </c>
      <c r="AH163" s="10">
        <f t="shared" si="76"/>
        <v>4.3314572423372892</v>
      </c>
      <c r="AI163" s="10">
        <f t="shared" si="62"/>
        <v>2.9799445721962901</v>
      </c>
      <c r="AJ163" s="10">
        <f t="shared" si="63"/>
        <v>3.356200697408803</v>
      </c>
      <c r="AK163" s="10">
        <f t="shared" si="64"/>
        <v>6.3361452696050931</v>
      </c>
      <c r="AL163" s="9">
        <f t="shared" si="60"/>
        <v>3.4320786877027585</v>
      </c>
      <c r="AM163" s="49">
        <f t="shared" si="65"/>
        <v>28.598509650082832</v>
      </c>
      <c r="AN163" s="29">
        <f t="shared" si="66"/>
        <v>1.0560242116008488E-4</v>
      </c>
      <c r="AO163" s="29">
        <f t="shared" si="67"/>
        <v>2.5499999999999998</v>
      </c>
      <c r="AP163" s="32"/>
    </row>
    <row r="164" spans="21:42" x14ac:dyDescent="0.25">
      <c r="U164" s="36">
        <f t="shared" si="68"/>
        <v>9240</v>
      </c>
      <c r="V164" s="16">
        <f t="shared" si="61"/>
        <v>25.173333290530284</v>
      </c>
      <c r="W164" s="27">
        <f t="shared" si="56"/>
        <v>294.73666664526513</v>
      </c>
      <c r="X164" s="8">
        <f t="shared" si="57"/>
        <v>1.1982221200143506</v>
      </c>
      <c r="Y164" s="27">
        <f t="shared" si="69"/>
        <v>1.8281035612389228E-5</v>
      </c>
      <c r="Z164" s="27">
        <f t="shared" si="70"/>
        <v>1.52568003102549E-5</v>
      </c>
      <c r="AA164" s="10">
        <f t="shared" si="71"/>
        <v>1006.1431584945838</v>
      </c>
      <c r="AB164" s="29">
        <f t="shared" si="72"/>
        <v>2.5714478503973511E-2</v>
      </c>
      <c r="AC164" s="8">
        <f t="shared" si="73"/>
        <v>0.71529115042169911</v>
      </c>
      <c r="AD164" s="27">
        <f t="shared" si="74"/>
        <v>3.3928591626625317E-3</v>
      </c>
      <c r="AE164" s="47">
        <f t="shared" si="58"/>
        <v>475967.79589274485</v>
      </c>
      <c r="AF164" s="27">
        <f t="shared" si="75"/>
        <v>340455.55228780193</v>
      </c>
      <c r="AG164" s="9">
        <f t="shared" si="59"/>
        <v>13.043942182754019</v>
      </c>
      <c r="AH164" s="10">
        <f t="shared" si="76"/>
        <v>4.3324847070127284</v>
      </c>
      <c r="AI164" s="10">
        <f t="shared" si="62"/>
        <v>2.9835222508346635</v>
      </c>
      <c r="AJ164" s="10">
        <f t="shared" si="63"/>
        <v>3.3595521707429636</v>
      </c>
      <c r="AK164" s="10">
        <f t="shared" si="64"/>
        <v>6.3430744215776276</v>
      </c>
      <c r="AL164" s="9">
        <f t="shared" si="60"/>
        <v>3.4358319783545479</v>
      </c>
      <c r="AM164" s="49">
        <f t="shared" si="65"/>
        <v>28.60916526888483</v>
      </c>
      <c r="AN164" s="29">
        <f t="shared" si="66"/>
        <v>1.057179070262938E-4</v>
      </c>
      <c r="AO164" s="29">
        <f t="shared" si="67"/>
        <v>2.5666666666666669</v>
      </c>
      <c r="AP164" s="32"/>
    </row>
    <row r="165" spans="21:42" x14ac:dyDescent="0.25">
      <c r="U165" s="36">
        <f t="shared" si="68"/>
        <v>9300</v>
      </c>
      <c r="V165" s="16">
        <f t="shared" si="61"/>
        <v>25.180093309181427</v>
      </c>
      <c r="W165" s="27">
        <f t="shared" si="56"/>
        <v>294.74004665459069</v>
      </c>
      <c r="X165" s="8">
        <f t="shared" si="57"/>
        <v>1.1982083335635583</v>
      </c>
      <c r="Y165" s="27">
        <f t="shared" si="69"/>
        <v>1.8281197071872049E-5</v>
      </c>
      <c r="Z165" s="27">
        <f t="shared" si="70"/>
        <v>1.5257110604048669E-5</v>
      </c>
      <c r="AA165" s="10">
        <f t="shared" si="71"/>
        <v>1006.1432750125545</v>
      </c>
      <c r="AB165" s="29">
        <f t="shared" si="72"/>
        <v>2.5714731596195757E-2</v>
      </c>
      <c r="AC165" s="8">
        <f t="shared" si="73"/>
        <v>0.71529051058671766</v>
      </c>
      <c r="AD165" s="27">
        <f t="shared" si="74"/>
        <v>3.3928202541540333E-3</v>
      </c>
      <c r="AE165" s="47">
        <f t="shared" si="58"/>
        <v>476391.49788561603</v>
      </c>
      <c r="AF165" s="27">
        <f t="shared" si="75"/>
        <v>340758.31776177353</v>
      </c>
      <c r="AG165" s="9">
        <f t="shared" si="59"/>
        <v>13.046841194808287</v>
      </c>
      <c r="AH165" s="10">
        <f t="shared" si="76"/>
        <v>4.3334902519096818</v>
      </c>
      <c r="AI165" s="10">
        <f t="shared" si="62"/>
        <v>2.9870269788614054</v>
      </c>
      <c r="AJ165" s="10">
        <f t="shared" si="63"/>
        <v>3.362834770204822</v>
      </c>
      <c r="AK165" s="10">
        <f t="shared" si="64"/>
        <v>6.3498617490662275</v>
      </c>
      <c r="AL165" s="9">
        <f t="shared" si="60"/>
        <v>3.4395084474108728</v>
      </c>
      <c r="AM165" s="49">
        <f t="shared" si="65"/>
        <v>28.619601756592299</v>
      </c>
      <c r="AN165" s="29">
        <f t="shared" si="66"/>
        <v>1.058310291511038E-4</v>
      </c>
      <c r="AO165" s="29">
        <f t="shared" si="67"/>
        <v>2.5833333333333335</v>
      </c>
      <c r="AP165" s="32"/>
    </row>
    <row r="166" spans="21:42" x14ac:dyDescent="0.25">
      <c r="U166" s="36">
        <f t="shared" si="68"/>
        <v>9360</v>
      </c>
      <c r="V166" s="16">
        <f t="shared" si="61"/>
        <v>25.186713931095603</v>
      </c>
      <c r="W166" s="27">
        <f t="shared" si="56"/>
        <v>294.74335696554778</v>
      </c>
      <c r="X166" s="8">
        <f t="shared" si="57"/>
        <v>1.1981948317073834</v>
      </c>
      <c r="Y166" s="27">
        <f t="shared" si="69"/>
        <v>1.8281355201065301E-5</v>
      </c>
      <c r="Z166" s="27">
        <f t="shared" si="70"/>
        <v>1.5257414501625787E-5</v>
      </c>
      <c r="AA166" s="10">
        <f t="shared" si="71"/>
        <v>1006.1433891366355</v>
      </c>
      <c r="AB166" s="29">
        <f t="shared" si="72"/>
        <v>2.5714979468311128E-2</v>
      </c>
      <c r="AC166" s="8">
        <f t="shared" si="73"/>
        <v>0.71528988396343962</v>
      </c>
      <c r="AD166" s="27">
        <f t="shared" si="74"/>
        <v>3.3927821488336E-3</v>
      </c>
      <c r="AE166" s="47">
        <f t="shared" si="58"/>
        <v>476806.41903865983</v>
      </c>
      <c r="AF166" s="27">
        <f t="shared" si="75"/>
        <v>341054.80814718618</v>
      </c>
      <c r="AG166" s="9">
        <f t="shared" si="59"/>
        <v>13.049678250620026</v>
      </c>
      <c r="AH166" s="10">
        <f t="shared" si="76"/>
        <v>4.3344743569856528</v>
      </c>
      <c r="AI166" s="10">
        <f t="shared" si="62"/>
        <v>2.9904602155512432</v>
      </c>
      <c r="AJ166" s="10">
        <f t="shared" si="63"/>
        <v>3.3660498962628598</v>
      </c>
      <c r="AK166" s="10">
        <f t="shared" si="64"/>
        <v>6.356510111814103</v>
      </c>
      <c r="AL166" s="9">
        <f t="shared" si="60"/>
        <v>3.4431096438993056</v>
      </c>
      <c r="AM166" s="49">
        <f t="shared" si="65"/>
        <v>28.629823574994909</v>
      </c>
      <c r="AN166" s="29">
        <f t="shared" si="66"/>
        <v>1.0594183519690172E-4</v>
      </c>
      <c r="AO166" s="29">
        <f t="shared" si="67"/>
        <v>2.6</v>
      </c>
      <c r="AP166" s="32"/>
    </row>
    <row r="167" spans="21:42" x14ac:dyDescent="0.25">
      <c r="U167" s="36">
        <f t="shared" si="68"/>
        <v>9420</v>
      </c>
      <c r="V167" s="16">
        <f t="shared" si="61"/>
        <v>25.193198010302094</v>
      </c>
      <c r="W167" s="27">
        <f t="shared" si="56"/>
        <v>294.74659900515104</v>
      </c>
      <c r="X167" s="8">
        <f t="shared" si="57"/>
        <v>1.1981816086063868</v>
      </c>
      <c r="Y167" s="27">
        <f t="shared" si="69"/>
        <v>1.8281510068189607E-5</v>
      </c>
      <c r="Z167" s="27">
        <f t="shared" si="70"/>
        <v>1.5257712133850022E-5</v>
      </c>
      <c r="AA167" s="10">
        <f t="shared" si="71"/>
        <v>1006.1435009154795</v>
      </c>
      <c r="AB167" s="29">
        <f t="shared" si="72"/>
        <v>2.5715222227244122E-2</v>
      </c>
      <c r="AC167" s="8">
        <f t="shared" si="73"/>
        <v>0.71528927028063749</v>
      </c>
      <c r="AD167" s="27">
        <f t="shared" si="74"/>
        <v>3.3927448302211753E-3</v>
      </c>
      <c r="AE167" s="47">
        <f t="shared" si="58"/>
        <v>477212.74092985922</v>
      </c>
      <c r="AF167" s="27">
        <f t="shared" si="75"/>
        <v>341345.15322834189</v>
      </c>
      <c r="AG167" s="9">
        <f t="shared" si="59"/>
        <v>13.052454711189647</v>
      </c>
      <c r="AH167" s="10">
        <f t="shared" si="76"/>
        <v>4.3354374911615494</v>
      </c>
      <c r="AI167" s="10">
        <f t="shared" si="62"/>
        <v>2.9938233921803863</v>
      </c>
      <c r="AJ167" s="10">
        <f t="shared" si="63"/>
        <v>3.3691989215247413</v>
      </c>
      <c r="AK167" s="10">
        <f t="shared" si="64"/>
        <v>6.3630223137051276</v>
      </c>
      <c r="AL167" s="9">
        <f t="shared" si="60"/>
        <v>3.4466370865902771</v>
      </c>
      <c r="AM167" s="49">
        <f t="shared" si="65"/>
        <v>28.639835096892369</v>
      </c>
      <c r="AN167" s="29">
        <f t="shared" si="66"/>
        <v>1.0605037189508546E-4</v>
      </c>
      <c r="AO167" s="29">
        <f t="shared" si="67"/>
        <v>2.6166666666666667</v>
      </c>
      <c r="AP167" s="32"/>
    </row>
    <row r="168" spans="21:42" x14ac:dyDescent="0.25">
      <c r="U168" s="36">
        <f t="shared" si="68"/>
        <v>9480</v>
      </c>
      <c r="V168" s="16">
        <f t="shared" si="61"/>
        <v>25.199548343244594</v>
      </c>
      <c r="W168" s="27">
        <f t="shared" si="56"/>
        <v>294.74977417162228</v>
      </c>
      <c r="X168" s="8">
        <f t="shared" si="57"/>
        <v>1.198168658539468</v>
      </c>
      <c r="Y168" s="27">
        <f t="shared" si="69"/>
        <v>1.8281661740087504E-5</v>
      </c>
      <c r="Z168" s="27">
        <f t="shared" si="70"/>
        <v>1.5258003628948455E-5</v>
      </c>
      <c r="AA168" s="10">
        <f t="shared" si="71"/>
        <v>1006.1436103967719</v>
      </c>
      <c r="AB168" s="29">
        <f t="shared" si="72"/>
        <v>2.5715459977759741E-2</v>
      </c>
      <c r="AC168" s="8">
        <f t="shared" si="73"/>
        <v>0.71528866927258461</v>
      </c>
      <c r="AD168" s="27">
        <f t="shared" si="74"/>
        <v>3.3927082821706782E-3</v>
      </c>
      <c r="AE168" s="47">
        <f t="shared" si="58"/>
        <v>477610.64139945369</v>
      </c>
      <c r="AF168" s="27">
        <f t="shared" si="75"/>
        <v>341629.48011704086</v>
      </c>
      <c r="AG168" s="9">
        <f t="shared" si="59"/>
        <v>13.055171906048358</v>
      </c>
      <c r="AH168" s="10">
        <f t="shared" si="76"/>
        <v>4.3363801125981487</v>
      </c>
      <c r="AI168" s="10">
        <f t="shared" si="62"/>
        <v>2.9971179125121412</v>
      </c>
      <c r="AJ168" s="10">
        <f t="shared" si="63"/>
        <v>3.3722831912661273</v>
      </c>
      <c r="AK168" s="10">
        <f t="shared" si="64"/>
        <v>6.3694011037782685</v>
      </c>
      <c r="AL168" s="9">
        <f t="shared" si="60"/>
        <v>3.4500922645465617</v>
      </c>
      <c r="AM168" s="49">
        <f t="shared" si="65"/>
        <v>28.649640607791156</v>
      </c>
      <c r="AN168" s="29">
        <f t="shared" si="66"/>
        <v>1.0615668506297113E-4</v>
      </c>
      <c r="AO168" s="29">
        <f t="shared" si="67"/>
        <v>2.6333333333333333</v>
      </c>
      <c r="AP168" s="32"/>
    </row>
    <row r="169" spans="21:42" x14ac:dyDescent="0.25">
      <c r="U169" s="36">
        <f t="shared" si="68"/>
        <v>9540</v>
      </c>
      <c r="V169" s="16">
        <f t="shared" si="61"/>
        <v>25.205767669907598</v>
      </c>
      <c r="W169" s="27">
        <f t="shared" si="56"/>
        <v>294.75288383495376</v>
      </c>
      <c r="X169" s="8">
        <f t="shared" si="57"/>
        <v>1.1981559759015312</v>
      </c>
      <c r="Y169" s="27">
        <f t="shared" si="69"/>
        <v>1.8281810282250703E-5</v>
      </c>
      <c r="Z169" s="27">
        <f t="shared" si="70"/>
        <v>1.5258289112563061E-5</v>
      </c>
      <c r="AA169" s="10">
        <f t="shared" si="71"/>
        <v>1006.1437176272495</v>
      </c>
      <c r="AB169" s="29">
        <f t="shared" si="72"/>
        <v>2.5715692822506107E-2</v>
      </c>
      <c r="AC169" s="8">
        <f t="shared" si="73"/>
        <v>0.71528808067894822</v>
      </c>
      <c r="AD169" s="27">
        <f t="shared" si="74"/>
        <v>3.3926724888634096E-3</v>
      </c>
      <c r="AE169" s="47">
        <f t="shared" si="58"/>
        <v>478000.29462611815</v>
      </c>
      <c r="AF169" s="27">
        <f t="shared" si="75"/>
        <v>341907.91330708785</v>
      </c>
      <c r="AG169" s="9">
        <f t="shared" si="59"/>
        <v>13.057831134052964</v>
      </c>
      <c r="AH169" s="10">
        <f t="shared" si="76"/>
        <v>4.3373026689647256</v>
      </c>
      <c r="AI169" s="10">
        <f t="shared" si="62"/>
        <v>3.0003451532764758</v>
      </c>
      <c r="AJ169" s="10">
        <f t="shared" si="63"/>
        <v>3.3753040239501169</v>
      </c>
      <c r="AK169" s="10">
        <f t="shared" si="64"/>
        <v>6.3756491772265926</v>
      </c>
      <c r="AL169" s="9">
        <f t="shared" si="60"/>
        <v>3.4534766376644042</v>
      </c>
      <c r="AM169" s="49">
        <f t="shared" si="65"/>
        <v>28.659244307572003</v>
      </c>
      <c r="AN169" s="29">
        <f t="shared" si="66"/>
        <v>1.0626081962044321E-4</v>
      </c>
      <c r="AO169" s="29">
        <f t="shared" si="67"/>
        <v>2.65</v>
      </c>
      <c r="AP169" s="32"/>
    </row>
    <row r="170" spans="21:42" x14ac:dyDescent="0.25">
      <c r="U170" s="36">
        <f t="shared" si="68"/>
        <v>9600</v>
      </c>
      <c r="V170" s="16">
        <f t="shared" si="61"/>
        <v>25.211858674922283</v>
      </c>
      <c r="W170" s="27">
        <f t="shared" si="56"/>
        <v>294.75592933746111</v>
      </c>
      <c r="X170" s="8">
        <f t="shared" si="57"/>
        <v>1.1981435552011919</v>
      </c>
      <c r="Y170" s="27">
        <f t="shared" si="69"/>
        <v>1.8281955758846517E-5</v>
      </c>
      <c r="Z170" s="27">
        <f t="shared" si="70"/>
        <v>1.5258568707801142E-5</v>
      </c>
      <c r="AA170" s="10">
        <f t="shared" si="71"/>
        <v>1006.1438226527187</v>
      </c>
      <c r="AB170" s="29">
        <f t="shared" si="72"/>
        <v>2.5715920862055854E-2</v>
      </c>
      <c r="AC170" s="8">
        <f t="shared" si="73"/>
        <v>0.71528750424468335</v>
      </c>
      <c r="AD170" s="27">
        <f t="shared" si="74"/>
        <v>3.3926374348015806E-3</v>
      </c>
      <c r="AE170" s="47">
        <f t="shared" si="58"/>
        <v>478381.87120163866</v>
      </c>
      <c r="AF170" s="27">
        <f t="shared" si="75"/>
        <v>342180.57472772169</v>
      </c>
      <c r="AG170" s="9">
        <f t="shared" si="59"/>
        <v>13.060433664157793</v>
      </c>
      <c r="AH170" s="10">
        <f t="shared" si="76"/>
        <v>4.3382055976999876</v>
      </c>
      <c r="AI170" s="10">
        <f t="shared" si="62"/>
        <v>3.0035064646434302</v>
      </c>
      <c r="AJ170" s="10">
        <f t="shared" si="63"/>
        <v>3.3782627117382664</v>
      </c>
      <c r="AK170" s="10">
        <f t="shared" si="64"/>
        <v>6.3817691763816971</v>
      </c>
      <c r="AL170" s="9">
        <f t="shared" si="60"/>
        <v>3.4567916372067522</v>
      </c>
      <c r="AM170" s="49">
        <f t="shared" si="65"/>
        <v>28.668650312129035</v>
      </c>
      <c r="AN170" s="29">
        <f t="shared" si="66"/>
        <v>1.0636281960636162E-4</v>
      </c>
      <c r="AO170" s="29">
        <f t="shared" si="67"/>
        <v>2.6666666666666665</v>
      </c>
      <c r="AP170" s="32"/>
    </row>
    <row r="171" spans="21:42" x14ac:dyDescent="0.25">
      <c r="U171" s="36">
        <f t="shared" si="68"/>
        <v>9660</v>
      </c>
      <c r="V171" s="16">
        <f t="shared" si="61"/>
        <v>25.217823988652157</v>
      </c>
      <c r="W171" s="27">
        <f t="shared" si="56"/>
        <v>294.75891199432607</v>
      </c>
      <c r="X171" s="8">
        <f t="shared" si="57"/>
        <v>1.1981313910585274</v>
      </c>
      <c r="Y171" s="27">
        <f t="shared" si="69"/>
        <v>1.8282098232743773E-5</v>
      </c>
      <c r="Z171" s="27">
        <f t="shared" si="70"/>
        <v>1.5258842535284773E-5</v>
      </c>
      <c r="AA171" s="10">
        <f t="shared" si="71"/>
        <v>1006.1439255180727</v>
      </c>
      <c r="AB171" s="29">
        <f t="shared" si="72"/>
        <v>2.5716144194946802E-2</v>
      </c>
      <c r="AC171" s="8">
        <f t="shared" si="73"/>
        <v>0.71528693971992607</v>
      </c>
      <c r="AD171" s="27">
        <f t="shared" si="74"/>
        <v>3.3926031048019658E-3</v>
      </c>
      <c r="AE171" s="47">
        <f t="shared" si="58"/>
        <v>478755.5382040994</v>
      </c>
      <c r="AF171" s="27">
        <f t="shared" si="75"/>
        <v>342447.58379597642</v>
      </c>
      <c r="AG171" s="9">
        <f t="shared" si="59"/>
        <v>13.062980736164468</v>
      </c>
      <c r="AH171" s="10">
        <f t="shared" si="76"/>
        <v>4.339089326265646</v>
      </c>
      <c r="AI171" s="10">
        <f t="shared" si="62"/>
        <v>3.0066031706903718</v>
      </c>
      <c r="AJ171" s="10">
        <f t="shared" si="63"/>
        <v>3.3811605209924998</v>
      </c>
      <c r="AK171" s="10">
        <f t="shared" si="64"/>
        <v>6.3877636916828715</v>
      </c>
      <c r="AL171" s="9">
        <f t="shared" si="60"/>
        <v>3.4600386663282219</v>
      </c>
      <c r="AM171" s="49">
        <f t="shared" si="65"/>
        <v>28.67786265498038</v>
      </c>
      <c r="AN171" s="29">
        <f t="shared" si="66"/>
        <v>1.0646272819471451E-4</v>
      </c>
      <c r="AO171" s="29">
        <f t="shared" si="67"/>
        <v>2.6833333333333331</v>
      </c>
      <c r="AP171" s="32"/>
    </row>
    <row r="172" spans="21:42" x14ac:dyDescent="0.25">
      <c r="U172" s="36">
        <f t="shared" si="68"/>
        <v>9720</v>
      </c>
      <c r="V172" s="16">
        <f t="shared" si="61"/>
        <v>25.223666188258825</v>
      </c>
      <c r="W172" s="27">
        <f t="shared" si="56"/>
        <v>294.76183309412937</v>
      </c>
      <c r="X172" s="8">
        <f t="shared" si="57"/>
        <v>1.1981194782028675</v>
      </c>
      <c r="Y172" s="27">
        <f t="shared" si="69"/>
        <v>1.8282237765538583E-5</v>
      </c>
      <c r="Z172" s="27">
        <f t="shared" si="70"/>
        <v>1.5259110713199677E-5</v>
      </c>
      <c r="AA172" s="10">
        <f t="shared" si="71"/>
        <v>1006.1440262673099</v>
      </c>
      <c r="AB172" s="29">
        <f t="shared" si="72"/>
        <v>2.5716362917722248E-2</v>
      </c>
      <c r="AC172" s="8">
        <f t="shared" si="73"/>
        <v>0.71528638685989199</v>
      </c>
      <c r="AD172" s="27">
        <f t="shared" si="74"/>
        <v>3.3925694839896711E-3</v>
      </c>
      <c r="AE172" s="47">
        <f t="shared" si="58"/>
        <v>479121.45926959114</v>
      </c>
      <c r="AF172" s="27">
        <f t="shared" si="75"/>
        <v>342709.05746798473</v>
      </c>
      <c r="AG172" s="9">
        <f t="shared" si="59"/>
        <v>13.065473561450164</v>
      </c>
      <c r="AH172" s="10">
        <f t="shared" si="76"/>
        <v>4.3399542723928661</v>
      </c>
      <c r="AI172" s="10">
        <f t="shared" si="62"/>
        <v>3.0096365698630829</v>
      </c>
      <c r="AJ172" s="10">
        <f t="shared" si="63"/>
        <v>3.3839986927686017</v>
      </c>
      <c r="AK172" s="10">
        <f t="shared" si="64"/>
        <v>6.393635262631685</v>
      </c>
      <c r="AL172" s="9">
        <f t="shared" si="60"/>
        <v>3.4632191005921626</v>
      </c>
      <c r="AM172" s="49">
        <f t="shared" si="65"/>
        <v>28.686885288850988</v>
      </c>
      <c r="AN172" s="29">
        <f t="shared" si="66"/>
        <v>1.0656058771052808E-4</v>
      </c>
      <c r="AO172" s="29">
        <f t="shared" si="67"/>
        <v>2.7</v>
      </c>
      <c r="AP172" s="32"/>
    </row>
    <row r="173" spans="21:42" x14ac:dyDescent="0.25">
      <c r="U173" s="36">
        <f t="shared" si="68"/>
        <v>9780</v>
      </c>
      <c r="V173" s="16">
        <f t="shared" si="61"/>
        <v>25.229387798748125</v>
      </c>
      <c r="W173" s="27">
        <f t="shared" si="56"/>
        <v>294.76469389937404</v>
      </c>
      <c r="X173" s="8">
        <f t="shared" si="57"/>
        <v>1.1981078114706294</v>
      </c>
      <c r="Y173" s="27">
        <f t="shared" si="69"/>
        <v>1.8282374417579198E-5</v>
      </c>
      <c r="Z173" s="27">
        <f t="shared" si="70"/>
        <v>1.5259373357342788E-5</v>
      </c>
      <c r="AA173" s="10">
        <f t="shared" si="71"/>
        <v>1006.1441249435495</v>
      </c>
      <c r="AB173" s="29">
        <f t="shared" si="72"/>
        <v>2.5716577124969959E-2</v>
      </c>
      <c r="AC173" s="8">
        <f t="shared" si="73"/>
        <v>0.71528584542477469</v>
      </c>
      <c r="AD173" s="27">
        <f t="shared" si="74"/>
        <v>3.3925365577920173E-3</v>
      </c>
      <c r="AE173" s="47">
        <f t="shared" si="58"/>
        <v>479479.79466250533</v>
      </c>
      <c r="AF173" s="27">
        <f t="shared" si="75"/>
        <v>342965.1102892675</v>
      </c>
      <c r="AG173" s="9">
        <f t="shared" si="59"/>
        <v>13.067913323675386</v>
      </c>
      <c r="AH173" s="10">
        <f t="shared" si="76"/>
        <v>4.3408008443218069</v>
      </c>
      <c r="AI173" s="10">
        <f t="shared" si="62"/>
        <v>3.0126079354306201</v>
      </c>
      <c r="AJ173" s="10">
        <f t="shared" si="63"/>
        <v>3.3867784433012185</v>
      </c>
      <c r="AK173" s="10">
        <f t="shared" si="64"/>
        <v>6.3993863787318386</v>
      </c>
      <c r="AL173" s="9">
        <f t="shared" si="60"/>
        <v>3.4663342884797457</v>
      </c>
      <c r="AM173" s="49">
        <f t="shared" si="65"/>
        <v>28.695722087227871</v>
      </c>
      <c r="AN173" s="29">
        <f t="shared" si="66"/>
        <v>1.0665643964553065E-4</v>
      </c>
      <c r="AO173" s="29">
        <f t="shared" si="67"/>
        <v>2.7166666666666668</v>
      </c>
      <c r="AP173" s="32"/>
    </row>
    <row r="174" spans="21:42" x14ac:dyDescent="0.25">
      <c r="U174" s="36">
        <f t="shared" si="68"/>
        <v>9840</v>
      </c>
      <c r="V174" s="16">
        <f t="shared" si="61"/>
        <v>25.23499129399698</v>
      </c>
      <c r="W174" s="27">
        <f t="shared" si="56"/>
        <v>294.76749564699844</v>
      </c>
      <c r="X174" s="8">
        <f t="shared" si="57"/>
        <v>1.1980963858031914</v>
      </c>
      <c r="Y174" s="27">
        <f t="shared" si="69"/>
        <v>1.8282508247990788E-5</v>
      </c>
      <c r="Z174" s="27">
        <f t="shared" si="70"/>
        <v>1.5259630581169296E-5</v>
      </c>
      <c r="AA174" s="10">
        <f t="shared" si="71"/>
        <v>1006.1442215890499</v>
      </c>
      <c r="AB174" s="29">
        <f t="shared" si="72"/>
        <v>2.5716786909360932E-2</v>
      </c>
      <c r="AC174" s="8">
        <f t="shared" si="73"/>
        <v>0.71528531517964788</v>
      </c>
      <c r="AD174" s="27">
        <f t="shared" si="74"/>
        <v>3.3925043119325455E-3</v>
      </c>
      <c r="AE174" s="47">
        <f t="shared" si="58"/>
        <v>479830.70134440553</v>
      </c>
      <c r="AF174" s="27">
        <f t="shared" si="75"/>
        <v>343215.8544440046</v>
      </c>
      <c r="AG174" s="9">
        <f t="shared" si="59"/>
        <v>13.070301179471549</v>
      </c>
      <c r="AH174" s="10">
        <f t="shared" si="76"/>
        <v>4.3416294410344998</v>
      </c>
      <c r="AI174" s="10">
        <f t="shared" si="62"/>
        <v>3.0155185159339757</v>
      </c>
      <c r="AJ174" s="10">
        <f t="shared" si="63"/>
        <v>3.3895009644803213</v>
      </c>
      <c r="AK174" s="10">
        <f t="shared" si="64"/>
        <v>6.405019480414297</v>
      </c>
      <c r="AL174" s="9">
        <f t="shared" si="60"/>
        <v>3.4693855518910777</v>
      </c>
      <c r="AM174" s="49">
        <f t="shared" si="65"/>
        <v>28.704376845888056</v>
      </c>
      <c r="AN174" s="29">
        <f t="shared" si="66"/>
        <v>1.0675032467357162E-4</v>
      </c>
      <c r="AO174" s="29">
        <f t="shared" si="67"/>
        <v>2.7333333333333334</v>
      </c>
      <c r="AP174" s="32"/>
    </row>
    <row r="175" spans="21:42" x14ac:dyDescent="0.25">
      <c r="U175" s="36">
        <f t="shared" si="68"/>
        <v>9900</v>
      </c>
      <c r="V175" s="16">
        <f t="shared" si="61"/>
        <v>25.240479097761249</v>
      </c>
      <c r="W175" s="27">
        <f t="shared" si="56"/>
        <v>294.77023954888062</v>
      </c>
      <c r="X175" s="8">
        <f t="shared" si="57"/>
        <v>1.1980851962448074</v>
      </c>
      <c r="Y175" s="27">
        <f t="shared" si="69"/>
        <v>1.8282639314699567E-5</v>
      </c>
      <c r="Z175" s="27">
        <f t="shared" si="70"/>
        <v>1.5259882495838664E-5</v>
      </c>
      <c r="AA175" s="10">
        <f t="shared" si="71"/>
        <v>1006.1443162452239</v>
      </c>
      <c r="AB175" s="29">
        <f t="shared" si="72"/>
        <v>2.5716992361687251E-2</v>
      </c>
      <c r="AC175" s="8">
        <f t="shared" si="73"/>
        <v>0.71528479589436633</v>
      </c>
      <c r="AD175" s="27">
        <f t="shared" si="74"/>
        <v>3.3924727324251259E-3</v>
      </c>
      <c r="AE175" s="47">
        <f t="shared" si="58"/>
        <v>480174.33304152329</v>
      </c>
      <c r="AF175" s="27">
        <f t="shared" si="75"/>
        <v>343461.39980331948</v>
      </c>
      <c r="AG175" s="9">
        <f t="shared" si="59"/>
        <v>13.072638259109322</v>
      </c>
      <c r="AH175" s="10">
        <f t="shared" si="76"/>
        <v>4.3424404524812763</v>
      </c>
      <c r="AI175" s="10">
        <f t="shared" si="62"/>
        <v>3.0183695356285036</v>
      </c>
      <c r="AJ175" s="10">
        <f t="shared" si="63"/>
        <v>3.3921674243194091</v>
      </c>
      <c r="AK175" s="10">
        <f t="shared" si="64"/>
        <v>6.4105369599479127</v>
      </c>
      <c r="AL175" s="9">
        <f t="shared" si="60"/>
        <v>3.4723741866384525</v>
      </c>
      <c r="AM175" s="49">
        <f t="shared" si="65"/>
        <v>28.712853284399699</v>
      </c>
      <c r="AN175" s="29">
        <f t="shared" si="66"/>
        <v>1.0684228266579854E-4</v>
      </c>
      <c r="AO175" s="29">
        <f t="shared" si="67"/>
        <v>2.75</v>
      </c>
      <c r="AP175" s="32"/>
    </row>
    <row r="176" spans="21:42" x14ac:dyDescent="0.25">
      <c r="U176" s="36">
        <f t="shared" si="68"/>
        <v>9960</v>
      </c>
      <c r="V176" s="16">
        <f t="shared" si="61"/>
        <v>25.245853584664857</v>
      </c>
      <c r="W176" s="27">
        <f t="shared" si="56"/>
        <v>294.77292679233238</v>
      </c>
      <c r="X176" s="8">
        <f t="shared" si="57"/>
        <v>1.1980742379405602</v>
      </c>
      <c r="Y176" s="27">
        <f t="shared" si="69"/>
        <v>1.8282767674456381E-5</v>
      </c>
      <c r="Z176" s="27">
        <f t="shared" si="70"/>
        <v>1.5260129210259706E-5</v>
      </c>
      <c r="AA176" s="10">
        <f t="shared" si="71"/>
        <v>1006.1444089526553</v>
      </c>
      <c r="AB176" s="29">
        <f t="shared" si="72"/>
        <v>2.5717193570899032E-2</v>
      </c>
      <c r="AC176" s="8">
        <f t="shared" si="73"/>
        <v>0.71528428734347171</v>
      </c>
      <c r="AD176" s="27">
        <f t="shared" si="74"/>
        <v>3.3924418055681902E-3</v>
      </c>
      <c r="AE176" s="47">
        <f t="shared" si="58"/>
        <v>480510.84031090973</v>
      </c>
      <c r="AF176" s="27">
        <f t="shared" si="75"/>
        <v>343701.85397260182</v>
      </c>
      <c r="AG176" s="9">
        <f t="shared" si="59"/>
        <v>13.074925667148348</v>
      </c>
      <c r="AH176" s="10">
        <f t="shared" si="76"/>
        <v>4.3432342598009486</v>
      </c>
      <c r="AI176" s="10">
        <f t="shared" si="62"/>
        <v>3.0211621949201208</v>
      </c>
      <c r="AJ176" s="10">
        <f t="shared" si="63"/>
        <v>3.3947789674155269</v>
      </c>
      <c r="AK176" s="10">
        <f t="shared" si="64"/>
        <v>6.4159411623356473</v>
      </c>
      <c r="AL176" s="9">
        <f t="shared" si="60"/>
        <v>3.4753014629318089</v>
      </c>
      <c r="AM176" s="49">
        <f t="shared" si="65"/>
        <v>28.721155047596667</v>
      </c>
      <c r="AN176" s="29">
        <f t="shared" si="66"/>
        <v>1.0693235270559413E-4</v>
      </c>
      <c r="AO176" s="29">
        <f t="shared" si="67"/>
        <v>2.7666666666666666</v>
      </c>
      <c r="AP176" s="32"/>
    </row>
    <row r="177" spans="21:42" x14ac:dyDescent="0.25">
      <c r="U177" s="36">
        <f t="shared" si="68"/>
        <v>10020</v>
      </c>
      <c r="V177" s="16">
        <f t="shared" si="61"/>
        <v>25.251117081170548</v>
      </c>
      <c r="W177" s="27">
        <f t="shared" si="56"/>
        <v>294.77555854058528</v>
      </c>
      <c r="X177" s="8">
        <f t="shared" si="57"/>
        <v>1.1980635061343541</v>
      </c>
      <c r="Y177" s="27">
        <f t="shared" si="69"/>
        <v>1.8282893382860161E-5</v>
      </c>
      <c r="Z177" s="27">
        <f t="shared" si="70"/>
        <v>1.5260370831135113E-5</v>
      </c>
      <c r="AA177" s="10">
        <f t="shared" si="71"/>
        <v>1006.1444997511153</v>
      </c>
      <c r="AB177" s="29">
        <f t="shared" si="72"/>
        <v>2.5717390624141131E-2</v>
      </c>
      <c r="AC177" s="8">
        <f t="shared" si="73"/>
        <v>0.71528378930609904</v>
      </c>
      <c r="AD177" s="27">
        <f t="shared" si="74"/>
        <v>3.3924115179390559E-3</v>
      </c>
      <c r="AE177" s="47">
        <f t="shared" si="58"/>
        <v>480840.37060523807</v>
      </c>
      <c r="AF177" s="27">
        <f t="shared" si="75"/>
        <v>343937.32233786368</v>
      </c>
      <c r="AG177" s="9">
        <f t="shared" si="59"/>
        <v>13.077164483068689</v>
      </c>
      <c r="AH177" s="10">
        <f t="shared" si="76"/>
        <v>4.3440112355349516</v>
      </c>
      <c r="AI177" s="10">
        <f t="shared" si="62"/>
        <v>3.0238976707952894</v>
      </c>
      <c r="AJ177" s="10">
        <f t="shared" si="63"/>
        <v>3.3973367154011509</v>
      </c>
      <c r="AK177" s="10">
        <f t="shared" si="64"/>
        <v>6.4212343861964403</v>
      </c>
      <c r="AL177" s="9">
        <f t="shared" si="60"/>
        <v>3.4781686258564051</v>
      </c>
      <c r="AM177" s="49">
        <f t="shared" si="65"/>
        <v>28.729285707026953</v>
      </c>
      <c r="AN177" s="29">
        <f t="shared" si="66"/>
        <v>1.07020573103274E-4</v>
      </c>
      <c r="AO177" s="29">
        <f t="shared" si="67"/>
        <v>2.7833333333333332</v>
      </c>
      <c r="AP177" s="32"/>
    </row>
    <row r="178" spans="21:42" x14ac:dyDescent="0.25">
      <c r="U178" s="36">
        <f t="shared" si="68"/>
        <v>10080</v>
      </c>
      <c r="V178" s="16">
        <f t="shared" si="61"/>
        <v>25.256271866532497</v>
      </c>
      <c r="W178" s="27">
        <f t="shared" si="56"/>
        <v>294.77813593326624</v>
      </c>
      <c r="X178" s="8">
        <f t="shared" si="57"/>
        <v>1.1980529961669462</v>
      </c>
      <c r="Y178" s="27">
        <f t="shared" si="69"/>
        <v>1.8283016494380627E-5</v>
      </c>
      <c r="Z178" s="27">
        <f t="shared" si="70"/>
        <v>1.5260607463004855E-5</v>
      </c>
      <c r="AA178" s="10">
        <f t="shared" si="71"/>
        <v>1006.144588679578</v>
      </c>
      <c r="AB178" s="29">
        <f t="shared" si="72"/>
        <v>2.5717583606788715E-2</v>
      </c>
      <c r="AC178" s="8">
        <f t="shared" si="73"/>
        <v>0.71528330156588593</v>
      </c>
      <c r="AD178" s="27">
        <f t="shared" si="74"/>
        <v>3.3923818563883802E-3</v>
      </c>
      <c r="AE178" s="47">
        <f t="shared" si="58"/>
        <v>481163.0683363268</v>
      </c>
      <c r="AF178" s="27">
        <f t="shared" si="75"/>
        <v>344167.90811117983</v>
      </c>
      <c r="AG178" s="9">
        <f t="shared" si="59"/>
        <v>13.079355761885029</v>
      </c>
      <c r="AH178" s="10">
        <f t="shared" si="76"/>
        <v>4.3447717438356541</v>
      </c>
      <c r="AI178" s="10">
        <f t="shared" si="62"/>
        <v>3.0265771172447997</v>
      </c>
      <c r="AJ178" s="10">
        <f t="shared" si="63"/>
        <v>3.3998417673882306</v>
      </c>
      <c r="AK178" s="10">
        <f t="shared" si="64"/>
        <v>6.4264188846330299</v>
      </c>
      <c r="AL178" s="9">
        <f t="shared" si="60"/>
        <v>3.4809768958428906</v>
      </c>
      <c r="AM178" s="49">
        <f t="shared" si="65"/>
        <v>28.737248762375387</v>
      </c>
      <c r="AN178" s="29">
        <f t="shared" si="66"/>
        <v>1.0710698141055051E-4</v>
      </c>
      <c r="AO178" s="29">
        <f t="shared" si="67"/>
        <v>2.8</v>
      </c>
      <c r="AP178" s="32"/>
    </row>
    <row r="179" spans="21:42" x14ac:dyDescent="0.25">
      <c r="U179" s="36">
        <f t="shared" si="68"/>
        <v>10140</v>
      </c>
      <c r="V179" s="16">
        <f t="shared" si="61"/>
        <v>25.261320173731121</v>
      </c>
      <c r="W179" s="27">
        <f t="shared" si="56"/>
        <v>294.78066008686551</v>
      </c>
      <c r="X179" s="8">
        <f t="shared" si="57"/>
        <v>1.1980427034740138</v>
      </c>
      <c r="Y179" s="27">
        <f t="shared" si="69"/>
        <v>1.8283137062380703E-5</v>
      </c>
      <c r="Z179" s="27">
        <f t="shared" si="70"/>
        <v>1.5260839208288934E-5</v>
      </c>
      <c r="AA179" s="10">
        <f t="shared" si="71"/>
        <v>1006.144675776235</v>
      </c>
      <c r="AB179" s="29">
        <f t="shared" si="72"/>
        <v>2.5717772602482453E-2</v>
      </c>
      <c r="AC179" s="8">
        <f t="shared" si="73"/>
        <v>0.71528282391087961</v>
      </c>
      <c r="AD179" s="27">
        <f t="shared" si="74"/>
        <v>3.3923528080346977E-3</v>
      </c>
      <c r="AE179" s="47">
        <f t="shared" si="58"/>
        <v>481479.07493737113</v>
      </c>
      <c r="AF179" s="27">
        <f t="shared" si="75"/>
        <v>344393.71237520082</v>
      </c>
      <c r="AG179" s="9">
        <f t="shared" si="59"/>
        <v>13.081500534743766</v>
      </c>
      <c r="AH179" s="10">
        <f t="shared" si="76"/>
        <v>4.3455161406689902</v>
      </c>
      <c r="AI179" s="10">
        <f t="shared" si="62"/>
        <v>3.029201665681339</v>
      </c>
      <c r="AJ179" s="10">
        <f t="shared" si="63"/>
        <v>3.4022952004041698</v>
      </c>
      <c r="AK179" s="10">
        <f t="shared" si="64"/>
        <v>6.4314968660855083</v>
      </c>
      <c r="AL179" s="9">
        <f t="shared" si="60"/>
        <v>3.4837274691296503</v>
      </c>
      <c r="AM179" s="49">
        <f t="shared" si="65"/>
        <v>28.745047642860772</v>
      </c>
      <c r="AN179" s="29">
        <f t="shared" si="66"/>
        <v>1.0719161443475847E-4</v>
      </c>
      <c r="AO179" s="29">
        <f t="shared" si="67"/>
        <v>2.8166666666666669</v>
      </c>
      <c r="AP179" s="32"/>
    </row>
    <row r="180" spans="21:42" x14ac:dyDescent="0.25">
      <c r="U180" s="36">
        <f t="shared" si="68"/>
        <v>10200</v>
      </c>
      <c r="V180" s="16">
        <f t="shared" si="61"/>
        <v>25.266264190390348</v>
      </c>
      <c r="W180" s="27">
        <f t="shared" si="56"/>
        <v>294.78313209519513</v>
      </c>
      <c r="X180" s="8">
        <f t="shared" si="57"/>
        <v>1.1980326235842589</v>
      </c>
      <c r="Y180" s="27">
        <f t="shared" si="69"/>
        <v>1.8283255139138543E-5</v>
      </c>
      <c r="Z180" s="27">
        <f t="shared" si="70"/>
        <v>1.5261066167329342E-5</v>
      </c>
      <c r="AA180" s="10">
        <f t="shared" si="71"/>
        <v>1006.1447610785116</v>
      </c>
      <c r="AB180" s="29">
        <f t="shared" si="72"/>
        <v>2.5717957693162923E-2</v>
      </c>
      <c r="AC180" s="8">
        <f t="shared" si="73"/>
        <v>0.71528235613345226</v>
      </c>
      <c r="AD180" s="27">
        <f t="shared" si="74"/>
        <v>3.3923243602590777E-3</v>
      </c>
      <c r="AE180" s="47">
        <f t="shared" si="58"/>
        <v>481788.52892392431</v>
      </c>
      <c r="AF180" s="27">
        <f t="shared" si="75"/>
        <v>344614.83412677451</v>
      </c>
      <c r="AG180" s="9">
        <f t="shared" si="59"/>
        <v>13.083599809503788</v>
      </c>
      <c r="AH180" s="10">
        <f t="shared" si="76"/>
        <v>4.3462447740116161</v>
      </c>
      <c r="AI180" s="10">
        <f t="shared" si="62"/>
        <v>3.0317724253508924</v>
      </c>
      <c r="AJ180" s="10">
        <f t="shared" si="63"/>
        <v>3.4046980698201184</v>
      </c>
      <c r="AK180" s="10">
        <f t="shared" si="64"/>
        <v>6.4364704951710108</v>
      </c>
      <c r="AL180" s="9">
        <f t="shared" si="60"/>
        <v>3.4864215182176306</v>
      </c>
      <c r="AM180" s="49">
        <f t="shared" si="65"/>
        <v>28.752685708607977</v>
      </c>
      <c r="AN180" s="29">
        <f t="shared" si="66"/>
        <v>1.0727450825285018E-4</v>
      </c>
      <c r="AO180" s="29">
        <f t="shared" si="67"/>
        <v>2.8333333333333335</v>
      </c>
      <c r="AP180" s="32"/>
    </row>
    <row r="181" spans="21:42" x14ac:dyDescent="0.25">
      <c r="U181" s="36">
        <f t="shared" si="68"/>
        <v>10260</v>
      </c>
      <c r="V181" s="16">
        <f t="shared" si="61"/>
        <v>25.271106059677642</v>
      </c>
      <c r="W181" s="27">
        <f t="shared" si="56"/>
        <v>294.78555302983881</v>
      </c>
      <c r="X181" s="8">
        <f t="shared" si="57"/>
        <v>1.1980227521175497</v>
      </c>
      <c r="Y181" s="27">
        <f t="shared" si="69"/>
        <v>1.8283370775869044E-5</v>
      </c>
      <c r="Z181" s="27">
        <f t="shared" si="70"/>
        <v>1.5261288438431161E-5</v>
      </c>
      <c r="AA181" s="10">
        <f t="shared" si="71"/>
        <v>1006.1448446230811</v>
      </c>
      <c r="AB181" s="29">
        <f t="shared" si="72"/>
        <v>2.5718138959104381E-2</v>
      </c>
      <c r="AC181" s="8">
        <f t="shared" si="73"/>
        <v>0.71528189803021269</v>
      </c>
      <c r="AD181" s="27">
        <f t="shared" si="74"/>
        <v>3.3922965006998765E-3</v>
      </c>
      <c r="AE181" s="47">
        <f t="shared" si="58"/>
        <v>482091.56595365505</v>
      </c>
      <c r="AF181" s="27">
        <f t="shared" si="75"/>
        <v>344831.37031968788</v>
      </c>
      <c r="AG181" s="9">
        <f t="shared" si="59"/>
        <v>13.085654571301417</v>
      </c>
      <c r="AH181" s="10">
        <f t="shared" si="76"/>
        <v>4.3469579840427697</v>
      </c>
      <c r="AI181" s="10">
        <f t="shared" si="62"/>
        <v>3.0342904837379994</v>
      </c>
      <c r="AJ181" s="10">
        <f t="shared" si="63"/>
        <v>3.4070514097716758</v>
      </c>
      <c r="AK181" s="10">
        <f t="shared" si="64"/>
        <v>6.4413418935096747</v>
      </c>
      <c r="AL181" s="9">
        <f t="shared" si="60"/>
        <v>3.4890601923177402</v>
      </c>
      <c r="AM181" s="49">
        <f t="shared" si="65"/>
        <v>28.760166251995383</v>
      </c>
      <c r="AN181" s="29">
        <f t="shared" si="66"/>
        <v>1.0735569822516125E-4</v>
      </c>
      <c r="AO181" s="29">
        <f t="shared" si="67"/>
        <v>2.85</v>
      </c>
      <c r="AP181" s="32"/>
    </row>
    <row r="182" spans="21:42" x14ac:dyDescent="0.25">
      <c r="U182" s="36">
        <f t="shared" si="68"/>
        <v>10320</v>
      </c>
      <c r="V182" s="16">
        <f t="shared" si="61"/>
        <v>25.275847881187069</v>
      </c>
      <c r="W182" s="27">
        <f t="shared" si="56"/>
        <v>294.78792394059349</v>
      </c>
      <c r="X182" s="8">
        <f t="shared" si="57"/>
        <v>1.1980130847830979</v>
      </c>
      <c r="Y182" s="27">
        <f t="shared" si="69"/>
        <v>1.8283484022744984E-5</v>
      </c>
      <c r="Z182" s="27">
        <f t="shared" si="70"/>
        <v>1.526150611790291E-5</v>
      </c>
      <c r="AA182" s="10">
        <f t="shared" si="71"/>
        <v>1006.1449264458793</v>
      </c>
      <c r="AB182" s="29">
        <f t="shared" si="72"/>
        <v>2.5718316478947907E-2</v>
      </c>
      <c r="AC182" s="8">
        <f t="shared" si="73"/>
        <v>0.71528144940192073</v>
      </c>
      <c r="AD182" s="27">
        <f t="shared" si="74"/>
        <v>3.392269217247593E-3</v>
      </c>
      <c r="AE182" s="47">
        <f t="shared" si="58"/>
        <v>482388.31888489897</v>
      </c>
      <c r="AF182" s="27">
        <f t="shared" si="75"/>
        <v>345043.41590654646</v>
      </c>
      <c r="AG182" s="9">
        <f t="shared" si="59"/>
        <v>13.087665783100007</v>
      </c>
      <c r="AH182" s="10">
        <f t="shared" si="76"/>
        <v>4.347656103330988</v>
      </c>
      <c r="AI182" s="10">
        <f t="shared" si="62"/>
        <v>3.0367569069648765</v>
      </c>
      <c r="AJ182" s="10">
        <f t="shared" si="63"/>
        <v>3.4093562335719154</v>
      </c>
      <c r="AK182" s="10">
        <f t="shared" si="64"/>
        <v>6.4461131405367915</v>
      </c>
      <c r="AL182" s="9">
        <f t="shared" si="60"/>
        <v>3.4916446177907621</v>
      </c>
      <c r="AM182" s="49">
        <f t="shared" si="65"/>
        <v>28.76749249897783</v>
      </c>
      <c r="AN182" s="29">
        <f t="shared" si="66"/>
        <v>1.0743521900894652E-4</v>
      </c>
      <c r="AO182" s="29">
        <f t="shared" si="67"/>
        <v>2.8666666666666667</v>
      </c>
      <c r="AP182" s="32"/>
    </row>
    <row r="183" spans="21:42" x14ac:dyDescent="0.25">
      <c r="U183" s="36">
        <f t="shared" si="68"/>
        <v>10380</v>
      </c>
      <c r="V183" s="16">
        <f t="shared" si="61"/>
        <v>25.280491711805684</v>
      </c>
      <c r="W183" s="27">
        <f t="shared" si="56"/>
        <v>294.79024585590281</v>
      </c>
      <c r="X183" s="8">
        <f t="shared" si="57"/>
        <v>1.1980036173776691</v>
      </c>
      <c r="Y183" s="27">
        <f t="shared" si="69"/>
        <v>1.8283594928917861E-5</v>
      </c>
      <c r="Z183" s="27">
        <f t="shared" si="70"/>
        <v>1.526171930009622E-5</v>
      </c>
      <c r="AA183" s="10">
        <f t="shared" si="71"/>
        <v>1006.1450065821192</v>
      </c>
      <c r="AB183" s="29">
        <f t="shared" si="72"/>
        <v>2.5718490329733935E-2</v>
      </c>
      <c r="AC183" s="8">
        <f t="shared" si="73"/>
        <v>0.71528101005340672</v>
      </c>
      <c r="AD183" s="27">
        <f t="shared" si="74"/>
        <v>3.3922424980398183E-3</v>
      </c>
      <c r="AE183" s="47">
        <f t="shared" si="58"/>
        <v>482678.91783402243</v>
      </c>
      <c r="AF183" s="27">
        <f t="shared" si="75"/>
        <v>345251.06387980486</v>
      </c>
      <c r="AG183" s="9">
        <f t="shared" si="59"/>
        <v>13.089634386224624</v>
      </c>
      <c r="AH183" s="10">
        <f t="shared" si="76"/>
        <v>4.3483394570158307</v>
      </c>
      <c r="AI183" s="10">
        <f t="shared" si="62"/>
        <v>3.0391727401844526</v>
      </c>
      <c r="AJ183" s="10">
        <f t="shared" si="63"/>
        <v>3.4116135341171225</v>
      </c>
      <c r="AK183" s="10">
        <f t="shared" si="64"/>
        <v>6.4507862743015751</v>
      </c>
      <c r="AL183" s="9">
        <f t="shared" si="60"/>
        <v>3.4941758985800195</v>
      </c>
      <c r="AM183" s="49">
        <f t="shared" si="65"/>
        <v>28.774667610385706</v>
      </c>
      <c r="AN183" s="29">
        <f t="shared" si="66"/>
        <v>1.0751310457169291E-4</v>
      </c>
      <c r="AO183" s="29">
        <f t="shared" si="67"/>
        <v>2.8833333333333333</v>
      </c>
      <c r="AP183" s="32"/>
    </row>
    <row r="184" spans="21:42" x14ac:dyDescent="0.25">
      <c r="U184" s="36">
        <f t="shared" si="68"/>
        <v>10440</v>
      </c>
      <c r="V184" s="16">
        <f t="shared" si="61"/>
        <v>25.285039566563505</v>
      </c>
      <c r="W184" s="27">
        <f t="shared" si="56"/>
        <v>294.7925197832817</v>
      </c>
      <c r="X184" s="8">
        <f t="shared" si="57"/>
        <v>1.1979943457838302</v>
      </c>
      <c r="Y184" s="27">
        <f t="shared" si="69"/>
        <v>1.8283703542538146E-5</v>
      </c>
      <c r="Z184" s="27">
        <f t="shared" si="70"/>
        <v>1.5261928077444626E-5</v>
      </c>
      <c r="AA184" s="10">
        <f t="shared" si="71"/>
        <v>1006.1450850663044</v>
      </c>
      <c r="AB184" s="29">
        <f t="shared" si="72"/>
        <v>2.5718660586934162E-2</v>
      </c>
      <c r="AC184" s="8">
        <f t="shared" si="73"/>
        <v>0.71528057979348558</v>
      </c>
      <c r="AD184" s="27">
        <f t="shared" si="74"/>
        <v>3.3922163314562912E-3</v>
      </c>
      <c r="AE184" s="47">
        <f t="shared" si="58"/>
        <v>482963.49023163924</v>
      </c>
      <c r="AF184" s="27">
        <f t="shared" si="75"/>
        <v>345454.40531197231</v>
      </c>
      <c r="AG184" s="9">
        <f t="shared" si="59"/>
        <v>13.091561300882363</v>
      </c>
      <c r="AH184" s="10">
        <f t="shared" si="76"/>
        <v>4.3490083629847947</v>
      </c>
      <c r="AI184" s="10">
        <f t="shared" si="62"/>
        <v>3.0415390079673412</v>
      </c>
      <c r="AJ184" s="10">
        <f t="shared" si="63"/>
        <v>3.4138242842851105</v>
      </c>
      <c r="AK184" s="10">
        <f t="shared" si="64"/>
        <v>6.4553632922524518</v>
      </c>
      <c r="AL184" s="9">
        <f t="shared" si="60"/>
        <v>3.4966551166367443</v>
      </c>
      <c r="AM184" s="49">
        <f t="shared" si="65"/>
        <v>28.78169468320025</v>
      </c>
      <c r="AN184" s="29">
        <f t="shared" si="66"/>
        <v>1.0758938820420753E-4</v>
      </c>
      <c r="AO184" s="29">
        <f t="shared" si="67"/>
        <v>2.9</v>
      </c>
      <c r="AP184" s="32"/>
    </row>
    <row r="185" spans="21:42" x14ac:dyDescent="0.25">
      <c r="U185" s="36">
        <f t="shared" si="68"/>
        <v>10500</v>
      </c>
      <c r="V185" s="16">
        <f t="shared" si="61"/>
        <v>25.289493419467359</v>
      </c>
      <c r="W185" s="27">
        <f t="shared" si="56"/>
        <v>294.79474670973366</v>
      </c>
      <c r="X185" s="8">
        <f t="shared" si="57"/>
        <v>1.1979852659682271</v>
      </c>
      <c r="Y185" s="27">
        <f t="shared" si="69"/>
        <v>1.8283809910775409E-5</v>
      </c>
      <c r="Z185" s="27">
        <f t="shared" si="70"/>
        <v>1.5262132540501822E-5</v>
      </c>
      <c r="AA185" s="10">
        <f t="shared" si="71"/>
        <v>1006.145161932244</v>
      </c>
      <c r="AB185" s="29">
        <f t="shared" si="72"/>
        <v>2.5718827324482905E-2</v>
      </c>
      <c r="AC185" s="8">
        <f t="shared" si="73"/>
        <v>0.71528015843488146</v>
      </c>
      <c r="AD185" s="27">
        <f t="shared" si="74"/>
        <v>3.3921907061140368E-3</v>
      </c>
      <c r="AE185" s="47">
        <f t="shared" si="58"/>
        <v>483242.16087767557</v>
      </c>
      <c r="AF185" s="27">
        <f t="shared" si="75"/>
        <v>345653.52939499827</v>
      </c>
      <c r="AG185" s="9">
        <f t="shared" si="59"/>
        <v>13.093447426668698</v>
      </c>
      <c r="AH185" s="10">
        <f t="shared" si="76"/>
        <v>4.3496631320455439</v>
      </c>
      <c r="AI185" s="10">
        <f t="shared" si="62"/>
        <v>3.0438567146827946</v>
      </c>
      <c r="AJ185" s="10">
        <f t="shared" si="63"/>
        <v>3.4159894373262323</v>
      </c>
      <c r="AK185" s="10">
        <f t="shared" si="64"/>
        <v>6.4598461520090265</v>
      </c>
      <c r="AL185" s="9">
        <f t="shared" si="60"/>
        <v>3.4990833323382224</v>
      </c>
      <c r="AM185" s="49">
        <f t="shared" si="65"/>
        <v>28.788576751805582</v>
      </c>
      <c r="AN185" s="29">
        <f t="shared" si="66"/>
        <v>1.0766410253348378E-4</v>
      </c>
      <c r="AO185" s="29">
        <f t="shared" si="67"/>
        <v>2.9166666666666665</v>
      </c>
      <c r="AP185" s="32"/>
    </row>
    <row r="186" spans="21:42" x14ac:dyDescent="0.25">
      <c r="U186" s="36">
        <f t="shared" si="68"/>
        <v>10560</v>
      </c>
      <c r="V186" s="16">
        <f t="shared" si="61"/>
        <v>25.293855204318891</v>
      </c>
      <c r="W186" s="27">
        <f t="shared" si="56"/>
        <v>294.79692760215943</v>
      </c>
      <c r="X186" s="8">
        <f t="shared" si="57"/>
        <v>1.1979763739798994</v>
      </c>
      <c r="Y186" s="27">
        <f t="shared" si="69"/>
        <v>1.8283914079837698E-5</v>
      </c>
      <c r="Z186" s="27">
        <f t="shared" si="70"/>
        <v>1.5262332777978876E-5</v>
      </c>
      <c r="AA186" s="10">
        <f t="shared" si="71"/>
        <v>1006.1452372130648</v>
      </c>
      <c r="AB186" s="29">
        <f t="shared" si="72"/>
        <v>2.571899061480758E-2</v>
      </c>
      <c r="AC186" s="8">
        <f t="shared" si="73"/>
        <v>0.7152797457941461</v>
      </c>
      <c r="AD186" s="27">
        <f t="shared" si="74"/>
        <v>3.3921656108626109E-3</v>
      </c>
      <c r="AE186" s="47">
        <f t="shared" si="58"/>
        <v>483515.05199534615</v>
      </c>
      <c r="AF186" s="27">
        <f t="shared" si="75"/>
        <v>345848.52347887453</v>
      </c>
      <c r="AG186" s="9">
        <f t="shared" si="59"/>
        <v>13.095293643060403</v>
      </c>
      <c r="AH186" s="10">
        <f t="shared" si="76"/>
        <v>4.3503040680935898</v>
      </c>
      <c r="AI186" s="10">
        <f t="shared" si="62"/>
        <v>3.0461268448736711</v>
      </c>
      <c r="AJ186" s="10">
        <f t="shared" si="63"/>
        <v>3.4181099272474778</v>
      </c>
      <c r="AK186" s="10">
        <f t="shared" si="64"/>
        <v>6.4642367721211489</v>
      </c>
      <c r="AL186" s="9">
        <f t="shared" si="60"/>
        <v>3.5014615848989554</v>
      </c>
      <c r="AM186" s="49">
        <f t="shared" si="65"/>
        <v>28.795316789217846</v>
      </c>
      <c r="AN186" s="29">
        <f t="shared" si="66"/>
        <v>1.0773727953535248E-4</v>
      </c>
      <c r="AO186" s="29">
        <f t="shared" si="67"/>
        <v>2.9333333333333331</v>
      </c>
      <c r="AP186" s="32"/>
    </row>
    <row r="187" spans="21:42" x14ac:dyDescent="0.25">
      <c r="U187" s="36">
        <f t="shared" si="68"/>
        <v>10620</v>
      </c>
      <c r="V187" s="16">
        <f t="shared" si="61"/>
        <v>25.298126815516962</v>
      </c>
      <c r="W187" s="27">
        <f t="shared" si="56"/>
        <v>294.79906340775847</v>
      </c>
      <c r="X187" s="8">
        <f t="shared" si="57"/>
        <v>1.1979676659486258</v>
      </c>
      <c r="Y187" s="27">
        <f t="shared" si="69"/>
        <v>1.8284016094990964E-5</v>
      </c>
      <c r="Z187" s="27">
        <f t="shared" si="70"/>
        <v>1.5262528876781108E-5</v>
      </c>
      <c r="AA187" s="10">
        <f t="shared" si="71"/>
        <v>1006.1453109412258</v>
      </c>
      <c r="AB187" s="29">
        <f t="shared" si="72"/>
        <v>2.5719150528859116E-2</v>
      </c>
      <c r="AC187" s="8">
        <f t="shared" si="73"/>
        <v>0.71527934169158247</v>
      </c>
      <c r="AD187" s="27">
        <f t="shared" si="74"/>
        <v>3.392141034779428E-3</v>
      </c>
      <c r="AE187" s="47">
        <f t="shared" si="58"/>
        <v>483782.2832840117</v>
      </c>
      <c r="AF187" s="27">
        <f t="shared" si="75"/>
        <v>346039.47310943855</v>
      </c>
      <c r="AG187" s="9">
        <f t="shared" si="59"/>
        <v>13.09710080989524</v>
      </c>
      <c r="AH187" s="10">
        <f t="shared" si="76"/>
        <v>4.3509314682756193</v>
      </c>
      <c r="AI187" s="10">
        <f t="shared" si="62"/>
        <v>3.0483503636254929</v>
      </c>
      <c r="AJ187" s="10">
        <f t="shared" si="63"/>
        <v>3.4201866691894103</v>
      </c>
      <c r="AK187" s="10">
        <f t="shared" si="64"/>
        <v>6.4685370328149032</v>
      </c>
      <c r="AL187" s="9">
        <f t="shared" si="60"/>
        <v>3.503790892774739</v>
      </c>
      <c r="AM187" s="49">
        <f t="shared" si="65"/>
        <v>28.8019177082917</v>
      </c>
      <c r="AN187" s="29">
        <f t="shared" si="66"/>
        <v>1.0780895054691505E-4</v>
      </c>
      <c r="AO187" s="29">
        <f t="shared" si="67"/>
        <v>2.95</v>
      </c>
      <c r="AP187" s="32"/>
    </row>
    <row r="188" spans="21:42" x14ac:dyDescent="0.25">
      <c r="U188" s="36">
        <f t="shared" si="68"/>
        <v>10680</v>
      </c>
      <c r="V188" s="16">
        <f t="shared" si="61"/>
        <v>25.302310108844733</v>
      </c>
      <c r="W188" s="27">
        <f t="shared" si="56"/>
        <v>294.80115505442234</v>
      </c>
      <c r="X188" s="8">
        <f t="shared" si="57"/>
        <v>1.1979591380833006</v>
      </c>
      <c r="Y188" s="27">
        <f t="shared" si="69"/>
        <v>1.8284116000577731E-5</v>
      </c>
      <c r="Z188" s="27">
        <f t="shared" si="70"/>
        <v>1.5262720922043952E-5</v>
      </c>
      <c r="AA188" s="10">
        <f t="shared" si="71"/>
        <v>1006.1453831485309</v>
      </c>
      <c r="AB188" s="29">
        <f t="shared" si="72"/>
        <v>2.5719307136141175E-2</v>
      </c>
      <c r="AC188" s="8">
        <f t="shared" si="73"/>
        <v>0.71527894595117014</v>
      </c>
      <c r="AD188" s="27">
        <f t="shared" si="74"/>
        <v>3.3921169671651832E-3</v>
      </c>
      <c r="AE188" s="47">
        <f t="shared" si="58"/>
        <v>484043.97197098745</v>
      </c>
      <c r="AF188" s="27">
        <f t="shared" si="75"/>
        <v>346226.46206542564</v>
      </c>
      <c r="AG188" s="9">
        <f t="shared" si="59"/>
        <v>13.098869767839068</v>
      </c>
      <c r="AH188" s="10">
        <f t="shared" si="76"/>
        <v>4.3515456231484926</v>
      </c>
      <c r="AI188" s="10">
        <f t="shared" si="62"/>
        <v>3.050528216929564</v>
      </c>
      <c r="AJ188" s="10">
        <f t="shared" si="63"/>
        <v>3.4222205597962096</v>
      </c>
      <c r="AK188" s="10">
        <f t="shared" si="64"/>
        <v>6.4727487767257736</v>
      </c>
      <c r="AL188" s="9">
        <f t="shared" si="60"/>
        <v>3.5060722540597942</v>
      </c>
      <c r="AM188" s="49">
        <f t="shared" si="65"/>
        <v>28.808382362904528</v>
      </c>
      <c r="AN188" s="29">
        <f t="shared" si="66"/>
        <v>1.0787914627876288E-4</v>
      </c>
      <c r="AO188" s="29">
        <f t="shared" si="67"/>
        <v>2.9666666666666668</v>
      </c>
      <c r="AP188" s="32"/>
    </row>
    <row r="189" spans="21:42" x14ac:dyDescent="0.25">
      <c r="U189" s="36">
        <f t="shared" si="68"/>
        <v>10740</v>
      </c>
      <c r="V189" s="16">
        <f t="shared" si="61"/>
        <v>25.306406902241697</v>
      </c>
      <c r="W189" s="27">
        <f t="shared" si="56"/>
        <v>294.80320345112085</v>
      </c>
      <c r="X189" s="8">
        <f t="shared" si="57"/>
        <v>1.1979507866703434</v>
      </c>
      <c r="Y189" s="27">
        <f t="shared" si="69"/>
        <v>1.8284213840035739E-5</v>
      </c>
      <c r="Z189" s="27">
        <f t="shared" si="70"/>
        <v>1.5262908997168393E-5</v>
      </c>
      <c r="AA189" s="10">
        <f t="shared" si="71"/>
        <v>1006.1454538661408</v>
      </c>
      <c r="AB189" s="29">
        <f t="shared" si="72"/>
        <v>2.5719460504739382E-2</v>
      </c>
      <c r="AC189" s="8">
        <f t="shared" si="73"/>
        <v>0.71527855840049026</v>
      </c>
      <c r="AD189" s="27">
        <f t="shared" si="74"/>
        <v>3.3920933975393609E-3</v>
      </c>
      <c r="AE189" s="47">
        <f t="shared" si="58"/>
        <v>484300.23286228644</v>
      </c>
      <c r="AF189" s="27">
        <f t="shared" si="75"/>
        <v>346409.572394758</v>
      </c>
      <c r="AG189" s="9">
        <f t="shared" si="59"/>
        <v>13.100601338840567</v>
      </c>
      <c r="AH189" s="10">
        <f t="shared" si="76"/>
        <v>4.3521468168341757</v>
      </c>
      <c r="AI189" s="10">
        <f t="shared" si="62"/>
        <v>3.0526613320402993</v>
      </c>
      <c r="AJ189" s="10">
        <f t="shared" si="63"/>
        <v>3.4242124775790752</v>
      </c>
      <c r="AK189" s="10">
        <f t="shared" si="64"/>
        <v>6.4768738096193745</v>
      </c>
      <c r="AL189" s="9">
        <f t="shared" si="60"/>
        <v>3.5083066468771609</v>
      </c>
      <c r="AM189" s="49">
        <f t="shared" si="65"/>
        <v>28.814713549118856</v>
      </c>
      <c r="AN189" s="29">
        <f t="shared" si="66"/>
        <v>1.0794789682698957E-4</v>
      </c>
      <c r="AO189" s="29">
        <f t="shared" si="67"/>
        <v>2.9833333333333334</v>
      </c>
      <c r="AP189" s="32"/>
    </row>
    <row r="190" spans="21:42" x14ac:dyDescent="0.25">
      <c r="U190" s="36">
        <f t="shared" si="68"/>
        <v>10800</v>
      </c>
      <c r="V190" s="16">
        <f t="shared" si="61"/>
        <v>25.310418976560907</v>
      </c>
      <c r="W190" s="27">
        <f t="shared" si="56"/>
        <v>294.80520948828041</v>
      </c>
      <c r="X190" s="8">
        <f t="shared" si="57"/>
        <v>1.1979426080721389</v>
      </c>
      <c r="Y190" s="27">
        <f t="shared" si="69"/>
        <v>1.8284309655915885E-5</v>
      </c>
      <c r="Z190" s="27">
        <f t="shared" si="70"/>
        <v>1.5263093183855451E-5</v>
      </c>
      <c r="AA190" s="10">
        <f t="shared" si="71"/>
        <v>1006.1455231245873</v>
      </c>
      <c r="AB190" s="29">
        <f t="shared" si="72"/>
        <v>2.5719610701349503E-2</v>
      </c>
      <c r="AC190" s="8">
        <f t="shared" si="73"/>
        <v>0.71527817887065293</v>
      </c>
      <c r="AD190" s="27">
        <f t="shared" si="74"/>
        <v>3.3920703156358357E-3</v>
      </c>
      <c r="AE190" s="47">
        <f t="shared" si="58"/>
        <v>484551.17839235143</v>
      </c>
      <c r="AF190" s="27">
        <f t="shared" si="75"/>
        <v>346588.88445011002</v>
      </c>
      <c r="AG190" s="9">
        <f t="shared" si="59"/>
        <v>13.102296326574113</v>
      </c>
      <c r="AH190" s="10">
        <f t="shared" si="76"/>
        <v>4.3527353271706009</v>
      </c>
      <c r="AI190" s="10">
        <f t="shared" si="62"/>
        <v>3.0547506178267207</v>
      </c>
      <c r="AJ190" s="10">
        <f t="shared" si="63"/>
        <v>3.426163283272639</v>
      </c>
      <c r="AK190" s="10">
        <f t="shared" si="64"/>
        <v>6.4809139010993597</v>
      </c>
      <c r="AL190" s="9">
        <f t="shared" si="60"/>
        <v>3.5104950297621529</v>
      </c>
      <c r="AM190" s="49">
        <f t="shared" si="65"/>
        <v>28.820914006323061</v>
      </c>
      <c r="AN190" s="29">
        <f t="shared" si="66"/>
        <v>1.0801523168498934E-4</v>
      </c>
      <c r="AO190" s="29">
        <f t="shared" si="67"/>
        <v>3</v>
      </c>
      <c r="AP190" s="32"/>
    </row>
    <row r="191" spans="21:42" x14ac:dyDescent="0.25">
      <c r="U191" s="36">
        <f t="shared" si="68"/>
        <v>10860</v>
      </c>
      <c r="V191" s="16">
        <f t="shared" si="61"/>
        <v>25.314348076311656</v>
      </c>
      <c r="W191" s="27">
        <f t="shared" si="56"/>
        <v>294.80717403815584</v>
      </c>
      <c r="X191" s="8">
        <f t="shared" si="57"/>
        <v>1.1979345987255061</v>
      </c>
      <c r="Y191" s="27">
        <f t="shared" si="69"/>
        <v>1.8284403489900288E-5</v>
      </c>
      <c r="Z191" s="27">
        <f t="shared" si="70"/>
        <v>1.5263273562140401E-5</v>
      </c>
      <c r="AA191" s="10">
        <f t="shared" si="71"/>
        <v>1006.1455909537846</v>
      </c>
      <c r="AB191" s="29">
        <f t="shared" si="72"/>
        <v>2.5719757791305597E-2</v>
      </c>
      <c r="AC191" s="8">
        <f t="shared" si="73"/>
        <v>0.71527780719622791</v>
      </c>
      <c r="AD191" s="27">
        <f t="shared" si="74"/>
        <v>3.3920477113985482E-3</v>
      </c>
      <c r="AE191" s="47">
        <f t="shared" si="58"/>
        <v>484796.91867275257</v>
      </c>
      <c r="AF191" s="27">
        <f t="shared" si="75"/>
        <v>346764.47692373447</v>
      </c>
      <c r="AG191" s="9">
        <f t="shared" si="59"/>
        <v>13.103955516870935</v>
      </c>
      <c r="AH191" s="10">
        <f t="shared" si="76"/>
        <v>4.3533114258586911</v>
      </c>
      <c r="AI191" s="10">
        <f t="shared" si="62"/>
        <v>3.0567969651182469</v>
      </c>
      <c r="AJ191" s="10">
        <f t="shared" si="63"/>
        <v>3.4280738201850633</v>
      </c>
      <c r="AK191" s="10">
        <f t="shared" si="64"/>
        <v>6.4848707853033103</v>
      </c>
      <c r="AL191" s="9">
        <f t="shared" si="60"/>
        <v>3.5126383420392928</v>
      </c>
      <c r="AM191" s="49">
        <f t="shared" si="65"/>
        <v>28.826986418350948</v>
      </c>
      <c r="AN191" s="29">
        <f t="shared" si="66"/>
        <v>1.0808117975505517E-4</v>
      </c>
      <c r="AO191" s="29">
        <f t="shared" si="67"/>
        <v>3.0166666666666666</v>
      </c>
      <c r="AP191" s="32"/>
    </row>
    <row r="192" spans="21:42" x14ac:dyDescent="0.25">
      <c r="U192" s="36">
        <f t="shared" si="68"/>
        <v>10920</v>
      </c>
      <c r="V192" s="16">
        <f t="shared" si="61"/>
        <v>25.318195910387882</v>
      </c>
      <c r="W192" s="27">
        <f t="shared" si="56"/>
        <v>294.80909795519392</v>
      </c>
      <c r="X192" s="8">
        <f t="shared" si="57"/>
        <v>1.1979267551402011</v>
      </c>
      <c r="Y192" s="27">
        <f t="shared" si="69"/>
        <v>1.8284495382819421E-5</v>
      </c>
      <c r="Z192" s="27">
        <f t="shared" si="70"/>
        <v>1.526345021042582E-5</v>
      </c>
      <c r="AA192" s="10">
        <f t="shared" si="71"/>
        <v>1006.1456573830412</v>
      </c>
      <c r="AB192" s="29">
        <f t="shared" si="72"/>
        <v>2.5719901838607024E-2</v>
      </c>
      <c r="AC192" s="8">
        <f t="shared" si="73"/>
        <v>0.71527744321517173</v>
      </c>
      <c r="AD192" s="27">
        <f t="shared" si="74"/>
        <v>3.3920255749772801E-3</v>
      </c>
      <c r="AE192" s="47">
        <f t="shared" si="58"/>
        <v>485037.56153993134</v>
      </c>
      <c r="AF192" s="27">
        <f t="shared" si="75"/>
        <v>346936.42688160361</v>
      </c>
      <c r="AG192" s="9">
        <f t="shared" si="59"/>
        <v>13.105579678139271</v>
      </c>
      <c r="AH192" s="10">
        <f t="shared" si="76"/>
        <v>4.3538753786055571</v>
      </c>
      <c r="AI192" s="10">
        <f t="shared" si="62"/>
        <v>3.0588012470447694</v>
      </c>
      <c r="AJ192" s="10">
        <f t="shared" si="63"/>
        <v>3.4299449145415823</v>
      </c>
      <c r="AK192" s="10">
        <f t="shared" si="64"/>
        <v>6.4887461615863522</v>
      </c>
      <c r="AL192" s="9">
        <f t="shared" si="60"/>
        <v>3.514737504192607</v>
      </c>
      <c r="AM192" s="49">
        <f t="shared" si="65"/>
        <v>28.832933414580488</v>
      </c>
      <c r="AN192" s="29">
        <f t="shared" si="66"/>
        <v>1.0814576935977253E-4</v>
      </c>
      <c r="AO192" s="29">
        <f t="shared" si="67"/>
        <v>3.0333333333333332</v>
      </c>
      <c r="AP192" s="32"/>
    </row>
    <row r="193" spans="21:42" x14ac:dyDescent="0.25">
      <c r="U193" s="36">
        <f t="shared" si="68"/>
        <v>10980</v>
      </c>
      <c r="V193" s="16">
        <f t="shared" si="61"/>
        <v>25.321964152782506</v>
      </c>
      <c r="W193" s="27">
        <f t="shared" si="56"/>
        <v>294.81098207639121</v>
      </c>
      <c r="X193" s="8">
        <f t="shared" si="57"/>
        <v>1.1979190738974426</v>
      </c>
      <c r="Y193" s="27">
        <f t="shared" si="69"/>
        <v>1.8284585374669429E-5</v>
      </c>
      <c r="Z193" s="27">
        <f t="shared" si="70"/>
        <v>1.5263623205514486E-5</v>
      </c>
      <c r="AA193" s="10">
        <f t="shared" si="71"/>
        <v>1006.1457224410728</v>
      </c>
      <c r="AB193" s="29">
        <f t="shared" si="72"/>
        <v>2.5720042905945466E-2</v>
      </c>
      <c r="AC193" s="8">
        <f t="shared" si="73"/>
        <v>0.71527708676876245</v>
      </c>
      <c r="AD193" s="27">
        <f t="shared" si="74"/>
        <v>3.3920038967234969E-3</v>
      </c>
      <c r="AE193" s="47">
        <f t="shared" si="58"/>
        <v>485273.21260194184</v>
      </c>
      <c r="AF193" s="27">
        <f t="shared" si="75"/>
        <v>347104.80979683524</v>
      </c>
      <c r="AG193" s="9">
        <f t="shared" si="59"/>
        <v>13.107169561773405</v>
      </c>
      <c r="AH193" s="10">
        <f t="shared" si="76"/>
        <v>4.3544274452640614</v>
      </c>
      <c r="AI193" s="10">
        <f t="shared" si="62"/>
        <v>3.0607643193711138</v>
      </c>
      <c r="AJ193" s="10">
        <f t="shared" si="63"/>
        <v>3.4317773758215679</v>
      </c>
      <c r="AK193" s="10">
        <f t="shared" si="64"/>
        <v>6.4925416951926813</v>
      </c>
      <c r="AL193" s="9">
        <f t="shared" si="60"/>
        <v>3.5167934182293692</v>
      </c>
      <c r="AM193" s="49">
        <f t="shared" si="65"/>
        <v>28.838757571011875</v>
      </c>
      <c r="AN193" s="29">
        <f t="shared" si="66"/>
        <v>1.0820902825321136E-4</v>
      </c>
      <c r="AO193" s="29">
        <f t="shared" si="67"/>
        <v>3.05</v>
      </c>
      <c r="AP193" s="32"/>
    </row>
    <row r="194" spans="21:42" x14ac:dyDescent="0.25">
      <c r="U194" s="36">
        <f t="shared" si="68"/>
        <v>11040</v>
      </c>
      <c r="V194" s="16">
        <f t="shared" si="61"/>
        <v>25.325654443288016</v>
      </c>
      <c r="W194" s="27">
        <f t="shared" si="56"/>
        <v>294.812827221644</v>
      </c>
      <c r="X194" s="8">
        <f t="shared" si="57"/>
        <v>1.1979115516484722</v>
      </c>
      <c r="Y194" s="27">
        <f t="shared" si="69"/>
        <v>1.8284673504628759E-5</v>
      </c>
      <c r="Z194" s="27">
        <f t="shared" si="70"/>
        <v>1.5263792622641315E-5</v>
      </c>
      <c r="AA194" s="10">
        <f t="shared" si="71"/>
        <v>1006.1457861560129</v>
      </c>
      <c r="AB194" s="29">
        <f t="shared" si="72"/>
        <v>2.5720181054731082E-2</v>
      </c>
      <c r="AC194" s="8">
        <f t="shared" si="73"/>
        <v>0.71527673770152922</v>
      </c>
      <c r="AD194" s="27">
        <f t="shared" si="74"/>
        <v>3.3919826671862802E-3</v>
      </c>
      <c r="AE194" s="47">
        <f t="shared" si="58"/>
        <v>485503.97528426599</v>
      </c>
      <c r="AF194" s="27">
        <f t="shared" si="75"/>
        <v>347269.69958245364</v>
      </c>
      <c r="AG194" s="9">
        <f t="shared" si="59"/>
        <v>13.108725902552298</v>
      </c>
      <c r="AH194" s="10">
        <f t="shared" si="76"/>
        <v>4.3549678799688056</v>
      </c>
      <c r="AI194" s="10">
        <f t="shared" si="62"/>
        <v>3.0626870208259271</v>
      </c>
      <c r="AJ194" s="10">
        <f t="shared" si="63"/>
        <v>3.4335719970894236</v>
      </c>
      <c r="AK194" s="10">
        <f t="shared" si="64"/>
        <v>6.4962590179153512</v>
      </c>
      <c r="AL194" s="9">
        <f t="shared" si="60"/>
        <v>3.5188069680374814</v>
      </c>
      <c r="AM194" s="49">
        <f t="shared" si="65"/>
        <v>28.844461411325497</v>
      </c>
      <c r="AN194" s="29">
        <f t="shared" si="66"/>
        <v>1.0827098363192253E-4</v>
      </c>
      <c r="AO194" s="29">
        <f t="shared" si="67"/>
        <v>3.0666666666666669</v>
      </c>
      <c r="AP194" s="32"/>
    </row>
    <row r="195" spans="21:42" x14ac:dyDescent="0.25">
      <c r="U195" s="36">
        <f t="shared" si="68"/>
        <v>11100</v>
      </c>
      <c r="V195" s="16">
        <f t="shared" si="61"/>
        <v>25.329268388183468</v>
      </c>
      <c r="W195" s="27">
        <f t="shared" si="56"/>
        <v>294.8146341940917</v>
      </c>
      <c r="X195" s="8">
        <f t="shared" si="57"/>
        <v>1.1979041851131407</v>
      </c>
      <c r="Y195" s="27">
        <f t="shared" si="69"/>
        <v>1.8284759811074711E-5</v>
      </c>
      <c r="Z195" s="27">
        <f t="shared" si="70"/>
        <v>1.5263958535504854E-5</v>
      </c>
      <c r="AA195" s="10">
        <f t="shared" si="71"/>
        <v>1006.1458485554256</v>
      </c>
      <c r="AB195" s="29">
        <f t="shared" si="72"/>
        <v>2.5720316345118361E-2</v>
      </c>
      <c r="AC195" s="8">
        <f t="shared" si="73"/>
        <v>0.71527639586118974</v>
      </c>
      <c r="AD195" s="27">
        <f t="shared" si="74"/>
        <v>3.3919618771083406E-3</v>
      </c>
      <c r="AE195" s="47">
        <f t="shared" si="58"/>
        <v>485729.95087468525</v>
      </c>
      <c r="AF195" s="27">
        <f t="shared" si="75"/>
        <v>347431.16862347763</v>
      </c>
      <c r="AG195" s="9">
        <f t="shared" si="59"/>
        <v>13.110249419027889</v>
      </c>
      <c r="AH195" s="10">
        <f t="shared" si="76"/>
        <v>4.3554969312686858</v>
      </c>
      <c r="AI195" s="10">
        <f t="shared" si="62"/>
        <v>3.0645701734250577</v>
      </c>
      <c r="AJ195" s="10">
        <f t="shared" si="63"/>
        <v>3.4353295553192176</v>
      </c>
      <c r="AK195" s="10">
        <f t="shared" si="64"/>
        <v>6.4998997287442748</v>
      </c>
      <c r="AL195" s="9">
        <f t="shared" si="60"/>
        <v>3.5207790197364819</v>
      </c>
      <c r="AM195" s="49">
        <f t="shared" si="65"/>
        <v>28.850047407919952</v>
      </c>
      <c r="AN195" s="29">
        <f t="shared" si="66"/>
        <v>1.083316621457379E-4</v>
      </c>
      <c r="AO195" s="29">
        <f t="shared" si="67"/>
        <v>3.0833333333333335</v>
      </c>
      <c r="AP195" s="32"/>
    </row>
    <row r="196" spans="21:42" x14ac:dyDescent="0.25">
      <c r="U196" s="36">
        <f t="shared" si="68"/>
        <v>11160</v>
      </c>
      <c r="V196" s="16">
        <f t="shared" si="61"/>
        <v>25.332807560908186</v>
      </c>
      <c r="W196" s="27">
        <f t="shared" si="56"/>
        <v>294.8164037804541</v>
      </c>
      <c r="X196" s="8">
        <f t="shared" si="57"/>
        <v>1.1978969710785199</v>
      </c>
      <c r="Y196" s="27">
        <f t="shared" si="69"/>
        <v>1.8284844331599557E-5</v>
      </c>
      <c r="Z196" s="27">
        <f t="shared" si="70"/>
        <v>1.526412101629817E-5</v>
      </c>
      <c r="AA196" s="10">
        <f t="shared" si="71"/>
        <v>1006.145909666315</v>
      </c>
      <c r="AB196" s="29">
        <f t="shared" si="72"/>
        <v>2.5720448836031386E-2</v>
      </c>
      <c r="AC196" s="8">
        <f t="shared" si="73"/>
        <v>0.71527606109858444</v>
      </c>
      <c r="AD196" s="27">
        <f t="shared" si="74"/>
        <v>3.3919415174220998E-3</v>
      </c>
      <c r="AE196" s="47">
        <f t="shared" si="58"/>
        <v>485951.23856723873</v>
      </c>
      <c r="AF196" s="27">
        <f t="shared" si="75"/>
        <v>347589.28780835302</v>
      </c>
      <c r="AG196" s="9">
        <f t="shared" si="59"/>
        <v>13.111740813903442</v>
      </c>
      <c r="AH196" s="10">
        <f t="shared" si="76"/>
        <v>4.3560148422560614</v>
      </c>
      <c r="AI196" s="10">
        <f t="shared" si="62"/>
        <v>3.0664145827894584</v>
      </c>
      <c r="AJ196" s="10">
        <f t="shared" si="63"/>
        <v>3.4370508117133158</v>
      </c>
      <c r="AK196" s="10">
        <f t="shared" si="64"/>
        <v>6.5034653945027738</v>
      </c>
      <c r="AL196" s="9">
        <f t="shared" si="60"/>
        <v>3.5227104220223353</v>
      </c>
      <c r="AM196" s="49">
        <f t="shared" si="65"/>
        <v>28.855517982930522</v>
      </c>
      <c r="AN196" s="29">
        <f t="shared" si="66"/>
        <v>1.0839108990837957E-4</v>
      </c>
      <c r="AO196" s="29">
        <f t="shared" si="67"/>
        <v>3.1</v>
      </c>
      <c r="AP196" s="32"/>
    </row>
    <row r="197" spans="21:42" x14ac:dyDescent="0.25">
      <c r="U197" s="36">
        <f t="shared" si="68"/>
        <v>11220</v>
      </c>
      <c r="V197" s="16">
        <f t="shared" si="61"/>
        <v>25.336273502722406</v>
      </c>
      <c r="W197" s="27">
        <f t="shared" si="56"/>
        <v>294.81813675136118</v>
      </c>
      <c r="X197" s="8">
        <f t="shared" si="57"/>
        <v>1.1978899063975466</v>
      </c>
      <c r="Y197" s="27">
        <f t="shared" si="69"/>
        <v>1.8284927103026229E-5</v>
      </c>
      <c r="Z197" s="27">
        <f t="shared" si="70"/>
        <v>1.5264280135738925E-5</v>
      </c>
      <c r="AA197" s="10">
        <f t="shared" si="71"/>
        <v>1006.1459695151382</v>
      </c>
      <c r="AB197" s="29">
        <f t="shared" si="72"/>
        <v>2.5720578585188506E-2</v>
      </c>
      <c r="AC197" s="8">
        <f t="shared" si="73"/>
        <v>0.71527573326761218</v>
      </c>
      <c r="AD197" s="27">
        <f t="shared" si="74"/>
        <v>3.3919215792458635E-3</v>
      </c>
      <c r="AE197" s="47">
        <f t="shared" si="58"/>
        <v>486167.93550530414</v>
      </c>
      <c r="AF197" s="27">
        <f t="shared" si="75"/>
        <v>347744.12655975763</v>
      </c>
      <c r="AG197" s="9">
        <f t="shared" si="59"/>
        <v>13.113200774402319</v>
      </c>
      <c r="AH197" s="10">
        <f t="shared" si="76"/>
        <v>4.3565218506926913</v>
      </c>
      <c r="AI197" s="10">
        <f t="shared" si="62"/>
        <v>3.0682210384577253</v>
      </c>
      <c r="AJ197" s="10">
        <f t="shared" si="63"/>
        <v>3.4387365120150113</v>
      </c>
      <c r="AK197" s="10">
        <f t="shared" si="64"/>
        <v>6.5069575504727366</v>
      </c>
      <c r="AL197" s="9">
        <f t="shared" si="60"/>
        <v>3.5246020065060653</v>
      </c>
      <c r="AM197" s="49">
        <f t="shared" si="65"/>
        <v>28.860875509228471</v>
      </c>
      <c r="AN197" s="29">
        <f t="shared" si="66"/>
        <v>1.0844929250787895E-4</v>
      </c>
      <c r="AO197" s="29">
        <f t="shared" si="67"/>
        <v>3.1166666666666667</v>
      </c>
      <c r="AP197" s="32"/>
    </row>
    <row r="198" spans="21:42" x14ac:dyDescent="0.25">
      <c r="U198" s="36">
        <f t="shared" si="68"/>
        <v>11280</v>
      </c>
      <c r="V198" s="16">
        <f t="shared" si="61"/>
        <v>25.339667723355053</v>
      </c>
      <c r="W198" s="27">
        <f t="shared" si="56"/>
        <v>294.81983386167752</v>
      </c>
      <c r="X198" s="8">
        <f t="shared" si="57"/>
        <v>1.197882987987688</v>
      </c>
      <c r="Y198" s="27">
        <f t="shared" si="69"/>
        <v>1.8285008161423965E-5</v>
      </c>
      <c r="Z198" s="27">
        <f t="shared" si="70"/>
        <v>1.5264435963099177E-5</v>
      </c>
      <c r="AA198" s="10">
        <f t="shared" si="71"/>
        <v>1006.146028127815</v>
      </c>
      <c r="AB198" s="29">
        <f t="shared" si="72"/>
        <v>2.5720705649126742E-2</v>
      </c>
      <c r="AC198" s="8">
        <f t="shared" si="73"/>
        <v>0.71527541222517055</v>
      </c>
      <c r="AD198" s="27">
        <f t="shared" si="74"/>
        <v>3.3919020538800532E-3</v>
      </c>
      <c r="AE198" s="47">
        <f t="shared" si="58"/>
        <v>486380.13682377682</v>
      </c>
      <c r="AF198" s="27">
        <f t="shared" si="75"/>
        <v>347895.7528647618</v>
      </c>
      <c r="AG198" s="9">
        <f t="shared" si="59"/>
        <v>13.114629972627261</v>
      </c>
      <c r="AH198" s="10">
        <f t="shared" si="76"/>
        <v>4.3570181891324946</v>
      </c>
      <c r="AI198" s="10">
        <f t="shared" si="62"/>
        <v>3.0699903141932783</v>
      </c>
      <c r="AJ198" s="10">
        <f t="shared" si="63"/>
        <v>3.4403873868152068</v>
      </c>
      <c r="AK198" s="10">
        <f t="shared" si="64"/>
        <v>6.5103777010084851</v>
      </c>
      <c r="AL198" s="9">
        <f t="shared" si="60"/>
        <v>3.5264545880462626</v>
      </c>
      <c r="AM198" s="49">
        <f t="shared" si="65"/>
        <v>28.866122311401316</v>
      </c>
      <c r="AN198" s="29">
        <f t="shared" si="66"/>
        <v>1.085062950168081E-4</v>
      </c>
      <c r="AO198" s="29">
        <f t="shared" si="67"/>
        <v>3.1333333333333333</v>
      </c>
      <c r="AP198" s="32"/>
    </row>
    <row r="199" spans="21:42" x14ac:dyDescent="0.25">
      <c r="U199" s="36">
        <f t="shared" si="68"/>
        <v>11340</v>
      </c>
      <c r="V199" s="16">
        <f t="shared" si="61"/>
        <v>25.342991701638937</v>
      </c>
      <c r="W199" s="27">
        <f t="shared" si="56"/>
        <v>294.82149585081947</v>
      </c>
      <c r="X199" s="8">
        <f t="shared" si="57"/>
        <v>1.1978762128296363</v>
      </c>
      <c r="Y199" s="27">
        <f t="shared" si="69"/>
        <v>1.8285087542123421E-5</v>
      </c>
      <c r="Z199" s="27">
        <f t="shared" si="70"/>
        <v>1.526458856623439E-5</v>
      </c>
      <c r="AA199" s="10">
        <f t="shared" si="71"/>
        <v>1006.1460855297389</v>
      </c>
      <c r="AB199" s="29">
        <f t="shared" si="72"/>
        <v>2.5720830083225545E-2</v>
      </c>
      <c r="AC199" s="8">
        <f t="shared" si="73"/>
        <v>0.71527509783109322</v>
      </c>
      <c r="AD199" s="27">
        <f t="shared" si="74"/>
        <v>3.3918829328035255E-3</v>
      </c>
      <c r="AE199" s="47">
        <f t="shared" si="58"/>
        <v>486587.93569040869</v>
      </c>
      <c r="AF199" s="27">
        <f t="shared" si="75"/>
        <v>348044.23330438678</v>
      </c>
      <c r="AG199" s="9">
        <f t="shared" si="59"/>
        <v>13.116029065910627</v>
      </c>
      <c r="AH199" s="10">
        <f t="shared" si="76"/>
        <v>4.3575040850412394</v>
      </c>
      <c r="AI199" s="10">
        <f t="shared" si="62"/>
        <v>3.0717231682862964</v>
      </c>
      <c r="AJ199" s="10">
        <f t="shared" si="63"/>
        <v>3.4420041518533915</v>
      </c>
      <c r="AK199" s="10">
        <f t="shared" si="64"/>
        <v>6.5137273201396884</v>
      </c>
      <c r="AL199" s="9">
        <f t="shared" si="60"/>
        <v>3.5282689650756645</v>
      </c>
      <c r="AM199" s="49">
        <f t="shared" si="65"/>
        <v>28.871260666714601</v>
      </c>
      <c r="AN199" s="29">
        <f t="shared" si="66"/>
        <v>1.0856212200232813E-4</v>
      </c>
      <c r="AO199" s="29">
        <f t="shared" si="67"/>
        <v>3.15</v>
      </c>
      <c r="AP199" s="32"/>
    </row>
    <row r="200" spans="21:42" x14ac:dyDescent="0.25">
      <c r="U200" s="36">
        <f t="shared" si="68"/>
        <v>11400</v>
      </c>
      <c r="V200" s="16">
        <f t="shared" si="61"/>
        <v>25.346246886133549</v>
      </c>
      <c r="W200" s="27">
        <f t="shared" si="56"/>
        <v>294.82312344306678</v>
      </c>
      <c r="X200" s="8">
        <f t="shared" si="57"/>
        <v>1.1978695779660291</v>
      </c>
      <c r="Y200" s="27">
        <f t="shared" si="69"/>
        <v>1.8285165279731655E-5</v>
      </c>
      <c r="Z200" s="27">
        <f t="shared" si="70"/>
        <v>1.5264738011611989E-5</v>
      </c>
      <c r="AA200" s="10">
        <f t="shared" si="71"/>
        <v>1006.1461417457872</v>
      </c>
      <c r="AB200" s="29">
        <f t="shared" si="72"/>
        <v>2.572095194173022E-2</v>
      </c>
      <c r="AC200" s="8">
        <f t="shared" si="73"/>
        <v>0.71527478994809113</v>
      </c>
      <c r="AD200" s="27">
        <f t="shared" si="74"/>
        <v>3.3918642076699581E-3</v>
      </c>
      <c r="AE200" s="47">
        <f t="shared" si="58"/>
        <v>486791.42334629456</v>
      </c>
      <c r="AF200" s="27">
        <f t="shared" si="75"/>
        <v>348189.63308255316</v>
      </c>
      <c r="AG200" s="9">
        <f t="shared" si="59"/>
        <v>13.117398697155759</v>
      </c>
      <c r="AH200" s="10">
        <f t="shared" si="76"/>
        <v>4.3579797609132473</v>
      </c>
      <c r="AI200" s="10">
        <f t="shared" si="62"/>
        <v>3.0734203438504295</v>
      </c>
      <c r="AJ200" s="10">
        <f t="shared" si="63"/>
        <v>3.4435875083128797</v>
      </c>
      <c r="AK200" s="10">
        <f t="shared" si="64"/>
        <v>6.5170078521633092</v>
      </c>
      <c r="AL200" s="9">
        <f t="shared" si="60"/>
        <v>3.5300459199217924</v>
      </c>
      <c r="AM200" s="49">
        <f t="shared" si="65"/>
        <v>28.876292806055343</v>
      </c>
      <c r="AN200" s="29">
        <f t="shared" si="66"/>
        <v>1.0861679753605516E-4</v>
      </c>
      <c r="AO200" s="29">
        <f t="shared" si="67"/>
        <v>3.1666666666666665</v>
      </c>
      <c r="AP200" s="32"/>
    </row>
    <row r="201" spans="21:42" x14ac:dyDescent="0.25">
      <c r="U201" s="36">
        <f t="shared" si="68"/>
        <v>11460</v>
      </c>
      <c r="V201" s="16">
        <f t="shared" si="61"/>
        <v>25.349434695735706</v>
      </c>
      <c r="W201" s="27">
        <f t="shared" si="56"/>
        <v>294.82471734786782</v>
      </c>
      <c r="X201" s="8">
        <f t="shared" si="57"/>
        <v>1.1978630805001935</v>
      </c>
      <c r="Y201" s="27">
        <f t="shared" si="69"/>
        <v>1.8285241408146666E-5</v>
      </c>
      <c r="Z201" s="27">
        <f t="shared" si="70"/>
        <v>1.5264884364339262E-5</v>
      </c>
      <c r="AA201" s="10">
        <f t="shared" si="71"/>
        <v>1006.1461968003318</v>
      </c>
      <c r="AB201" s="29">
        <f t="shared" si="72"/>
        <v>2.5721071277774777E-2</v>
      </c>
      <c r="AC201" s="8">
        <f t="shared" si="73"/>
        <v>0.71527448844169439</v>
      </c>
      <c r="AD201" s="27">
        <f t="shared" si="74"/>
        <v>3.391845870304307E-3</v>
      </c>
      <c r="AE201" s="47">
        <f t="shared" si="58"/>
        <v>486990.68914554082</v>
      </c>
      <c r="AF201" s="27">
        <f t="shared" si="75"/>
        <v>348332.01605444495</v>
      </c>
      <c r="AG201" s="9">
        <f t="shared" si="59"/>
        <v>13.118739495169784</v>
      </c>
      <c r="AH201" s="10">
        <f t="shared" si="76"/>
        <v>4.3584454343851888</v>
      </c>
      <c r="AI201" s="10">
        <f t="shared" si="62"/>
        <v>3.0750825691143731</v>
      </c>
      <c r="AJ201" s="10">
        <f t="shared" si="63"/>
        <v>3.4451381431105172</v>
      </c>
      <c r="AK201" s="10">
        <f t="shared" si="64"/>
        <v>6.5202207122248907</v>
      </c>
      <c r="AL201" s="9">
        <f t="shared" si="60"/>
        <v>3.5317862191218157</v>
      </c>
      <c r="AM201" s="49">
        <f t="shared" si="65"/>
        <v>28.881220914857522</v>
      </c>
      <c r="AN201" s="29">
        <f t="shared" si="66"/>
        <v>1.0867034520374817E-4</v>
      </c>
      <c r="AO201" s="29">
        <f t="shared" si="67"/>
        <v>3.1833333333333331</v>
      </c>
      <c r="AP201" s="32"/>
    </row>
    <row r="202" spans="21:42" x14ac:dyDescent="0.25">
      <c r="U202" s="36">
        <f t="shared" si="68"/>
        <v>11520</v>
      </c>
      <c r="V202" s="16">
        <f t="shared" si="61"/>
        <v>25.352556520278252</v>
      </c>
      <c r="W202" s="27">
        <f t="shared" si="56"/>
        <v>294.82627826013913</v>
      </c>
      <c r="X202" s="8">
        <f t="shared" si="57"/>
        <v>1.1978567175949149</v>
      </c>
      <c r="Y202" s="27">
        <f t="shared" si="69"/>
        <v>1.8285315960571717E-5</v>
      </c>
      <c r="Z202" s="27">
        <f t="shared" si="70"/>
        <v>1.5265027688190794E-5</v>
      </c>
      <c r="AA202" s="10">
        <f t="shared" si="71"/>
        <v>1006.1462507172489</v>
      </c>
      <c r="AB202" s="29">
        <f t="shared" si="72"/>
        <v>2.5721188143404308E-2</v>
      </c>
      <c r="AC202" s="8">
        <f t="shared" si="73"/>
        <v>0.71527419318019458</v>
      </c>
      <c r="AD202" s="27">
        <f t="shared" si="74"/>
        <v>3.3918279126993315E-3</v>
      </c>
      <c r="AE202" s="47">
        <f t="shared" si="58"/>
        <v>487185.8205941185</v>
      </c>
      <c r="AF202" s="27">
        <f t="shared" si="75"/>
        <v>348471.44475428911</v>
      </c>
      <c r="AG202" s="9">
        <f t="shared" si="59"/>
        <v>13.120052074988076</v>
      </c>
      <c r="AH202" s="10">
        <f t="shared" si="76"/>
        <v>4.3589013183470584</v>
      </c>
      <c r="AI202" s="10">
        <f t="shared" si="62"/>
        <v>3.0767105577083647</v>
      </c>
      <c r="AJ202" s="10">
        <f t="shared" si="63"/>
        <v>3.4466567291808485</v>
      </c>
      <c r="AK202" s="10">
        <f t="shared" si="64"/>
        <v>6.5233672868892132</v>
      </c>
      <c r="AL202" s="9">
        <f t="shared" si="60"/>
        <v>3.5334906137316571</v>
      </c>
      <c r="AM202" s="49">
        <f t="shared" si="65"/>
        <v>28.88604713400991</v>
      </c>
      <c r="AN202" s="29">
        <f t="shared" si="66"/>
        <v>1.0872278811482022E-4</v>
      </c>
      <c r="AO202" s="29">
        <f t="shared" si="67"/>
        <v>3.2</v>
      </c>
      <c r="AP202" s="32"/>
    </row>
    <row r="203" spans="21:42" x14ac:dyDescent="0.25">
      <c r="U203" s="36">
        <f t="shared" si="68"/>
        <v>11580</v>
      </c>
      <c r="V203" s="16">
        <f t="shared" si="61"/>
        <v>25.355613721117056</v>
      </c>
      <c r="W203" s="27">
        <f t="shared" ref="W203:W266" si="77">((V203+$W$4)/2)+273.15</f>
        <v>294.8278068605585</v>
      </c>
      <c r="X203" s="8">
        <f t="shared" ref="X203:X266" si="78">(351.99/W203)+344.84/(W203^2)</f>
        <v>1.1978504864712336</v>
      </c>
      <c r="Y203" s="27">
        <f t="shared" si="69"/>
        <v>1.8285388969529493E-5</v>
      </c>
      <c r="Z203" s="27">
        <f t="shared" si="70"/>
        <v>1.5265168045635401E-5</v>
      </c>
      <c r="AA203" s="10">
        <f t="shared" si="71"/>
        <v>1006.1463035199289</v>
      </c>
      <c r="AB203" s="29">
        <f t="shared" si="72"/>
        <v>2.5721302589597209E-2</v>
      </c>
      <c r="AC203" s="8">
        <f t="shared" si="73"/>
        <v>0.71527390403458901</v>
      </c>
      <c r="AD203" s="27">
        <f t="shared" si="74"/>
        <v>3.3918103270121976E-3</v>
      </c>
      <c r="AE203" s="47">
        <f t="shared" ref="AE203:AE266" si="79">$H$15*AD203*(V203-$W$4)*($C$34^3)/(Z203^2)</f>
        <v>487376.90338792535</v>
      </c>
      <c r="AF203" s="27">
        <f t="shared" si="75"/>
        <v>348607.98042257008</v>
      </c>
      <c r="AG203" s="9">
        <f t="shared" ref="AG203:AG266" si="80">0.54*POWER(AF203,1/4)</f>
        <v>13.121337038190525</v>
      </c>
      <c r="AH203" s="10">
        <f t="shared" si="76"/>
        <v>4.3593476210504241</v>
      </c>
      <c r="AI203" s="10">
        <f t="shared" si="62"/>
        <v>3.0783050089456796</v>
      </c>
      <c r="AJ203" s="10">
        <f t="shared" si="63"/>
        <v>3.4481439257548026</v>
      </c>
      <c r="AK203" s="10">
        <f t="shared" si="64"/>
        <v>6.5264489347004826</v>
      </c>
      <c r="AL203" s="9">
        <f t="shared" ref="AL203:AL266" si="81">AK203*$C$17/($C$2*$C$19)</f>
        <v>3.5351598396294279</v>
      </c>
      <c r="AM203" s="49">
        <f t="shared" si="65"/>
        <v>28.890773560746485</v>
      </c>
      <c r="AN203" s="29">
        <f t="shared" si="66"/>
        <v>1.0877414891167471E-4</v>
      </c>
      <c r="AO203" s="29">
        <f t="shared" si="67"/>
        <v>3.2166666666666668</v>
      </c>
      <c r="AP203" s="32"/>
    </row>
    <row r="204" spans="21:42" x14ac:dyDescent="0.25">
      <c r="U204" s="36">
        <f t="shared" si="68"/>
        <v>11640</v>
      </c>
      <c r="V204" s="16">
        <f t="shared" ref="V204:V267" si="82">V203+$W$2*($R$10-AH203*$C$19*(V203-$W$4)-$W$3*$C$3*$C$19*(POWER(V203+273.15,4)-POWER($W$4+273.15,4)))/($C$29*$C$4)</f>
        <v>25.35860763170648</v>
      </c>
      <c r="W204" s="27">
        <f t="shared" si="77"/>
        <v>294.82930381585322</v>
      </c>
      <c r="X204" s="8">
        <f t="shared" si="78"/>
        <v>1.1978443844072599</v>
      </c>
      <c r="Y204" s="27">
        <f t="shared" si="69"/>
        <v>1.8285460466875674E-5</v>
      </c>
      <c r="Z204" s="27">
        <f t="shared" si="70"/>
        <v>1.5265305497862339E-5</v>
      </c>
      <c r="AA204" s="10">
        <f t="shared" si="71"/>
        <v>1006.1463552312861</v>
      </c>
      <c r="AB204" s="29">
        <f t="shared" si="72"/>
        <v>2.5721414666286465E-2</v>
      </c>
      <c r="AC204" s="8">
        <f t="shared" si="73"/>
        <v>0.71527362087852542</v>
      </c>
      <c r="AD204" s="27">
        <f t="shared" si="74"/>
        <v>3.3917931055611342E-3</v>
      </c>
      <c r="AE204" s="47">
        <f t="shared" si="79"/>
        <v>487564.02145007852</v>
      </c>
      <c r="AF204" s="27">
        <f t="shared" si="75"/>
        <v>348741.6830326927</v>
      </c>
      <c r="AG204" s="9">
        <f t="shared" si="80"/>
        <v>13.122594973210068</v>
      </c>
      <c r="AH204" s="10">
        <f t="shared" si="76"/>
        <v>4.3597845462139739</v>
      </c>
      <c r="AI204" s="10">
        <f t="shared" ref="AI204:AI267" si="83">AH204*$C$19*(V204-$W$4)</f>
        <v>3.0798666080991479</v>
      </c>
      <c r="AJ204" s="10">
        <f t="shared" ref="AJ204:AJ267" si="84">$W$3*$C$19*$C$3*(POWER(V204+273.15,4)-POWER($W$4+273.15,4))</f>
        <v>3.4496003786332632</v>
      </c>
      <c r="AK204" s="10">
        <f t="shared" ref="AK204:AK267" si="85">AJ204+AI204</f>
        <v>6.5294669867324107</v>
      </c>
      <c r="AL204" s="9">
        <f t="shared" si="81"/>
        <v>3.5367946178133889</v>
      </c>
      <c r="AM204" s="49">
        <f t="shared" ref="AM204:AM267" si="86">V204+AL204</f>
        <v>28.895402249519869</v>
      </c>
      <c r="AN204" s="29">
        <f t="shared" ref="AN204:AN267" si="87">AK204*$W$2/(3.6*10^6)</f>
        <v>1.088244497788735E-4</v>
      </c>
      <c r="AO204" s="29">
        <f t="shared" ref="AO204:AO267" si="88">U204/3600</f>
        <v>3.2333333333333334</v>
      </c>
      <c r="AP204" s="32"/>
    </row>
    <row r="205" spans="21:42" x14ac:dyDescent="0.25">
      <c r="U205" s="36">
        <f t="shared" si="68"/>
        <v>11700</v>
      </c>
      <c r="V205" s="16">
        <f t="shared" si="82"/>
        <v>25.361539558163571</v>
      </c>
      <c r="W205" s="27">
        <f t="shared" si="77"/>
        <v>294.83076977908178</v>
      </c>
      <c r="X205" s="8">
        <f t="shared" si="78"/>
        <v>1.1978384087370171</v>
      </c>
      <c r="Y205" s="27">
        <f t="shared" si="69"/>
        <v>1.8285530483812689E-5</v>
      </c>
      <c r="Z205" s="27">
        <f t="shared" si="70"/>
        <v>1.5265440104807358E-5</v>
      </c>
      <c r="AA205" s="10">
        <f t="shared" si="71"/>
        <v>1006.1464058737681</v>
      </c>
      <c r="AB205" s="29">
        <f t="shared" si="72"/>
        <v>2.572152442238114E-2</v>
      </c>
      <c r="AC205" s="8">
        <f t="shared" si="73"/>
        <v>0.7152733435882489</v>
      </c>
      <c r="AD205" s="27">
        <f t="shared" si="74"/>
        <v>3.3917762408221678E-3</v>
      </c>
      <c r="AE205" s="47">
        <f t="shared" si="79"/>
        <v>487747.25696742721</v>
      </c>
      <c r="AF205" s="27">
        <f t="shared" si="75"/>
        <v>348872.61131708848</v>
      </c>
      <c r="AG205" s="9">
        <f t="shared" si="80"/>
        <v>13.123826455633402</v>
      </c>
      <c r="AH205" s="10">
        <f t="shared" si="76"/>
        <v>4.3602122931265228</v>
      </c>
      <c r="AI205" s="10">
        <f t="shared" si="83"/>
        <v>3.0813960266728313</v>
      </c>
      <c r="AJ205" s="10">
        <f t="shared" si="84"/>
        <v>3.4510267204551979</v>
      </c>
      <c r="AK205" s="10">
        <f t="shared" si="85"/>
        <v>6.5324227471280292</v>
      </c>
      <c r="AL205" s="9">
        <f t="shared" si="81"/>
        <v>3.5383956546943489</v>
      </c>
      <c r="AM205" s="49">
        <f t="shared" si="86"/>
        <v>28.899935212857919</v>
      </c>
      <c r="AN205" s="29">
        <f t="shared" si="87"/>
        <v>1.0887371245213383E-4</v>
      </c>
      <c r="AO205" s="29">
        <f t="shared" si="88"/>
        <v>3.25</v>
      </c>
      <c r="AP205" s="32"/>
    </row>
    <row r="206" spans="21:42" x14ac:dyDescent="0.25">
      <c r="U206" s="36">
        <f t="shared" si="68"/>
        <v>11760</v>
      </c>
      <c r="V206" s="16">
        <f t="shared" si="82"/>
        <v>25.364410779821153</v>
      </c>
      <c r="W206" s="27">
        <f t="shared" si="77"/>
        <v>294.83220538991054</v>
      </c>
      <c r="X206" s="8">
        <f t="shared" si="78"/>
        <v>1.1978325568493047</v>
      </c>
      <c r="Y206" s="27">
        <f t="shared" si="69"/>
        <v>1.8285599050902676E-5</v>
      </c>
      <c r="Z206" s="27">
        <f t="shared" si="70"/>
        <v>1.526557192517779E-5</v>
      </c>
      <c r="AA206" s="10">
        <f t="shared" si="71"/>
        <v>1006.1464554693654</v>
      </c>
      <c r="AB206" s="29">
        <f t="shared" si="72"/>
        <v>2.5721631905786798E-2</v>
      </c>
      <c r="AC206" s="8">
        <f t="shared" si="73"/>
        <v>0.7152730720425472</v>
      </c>
      <c r="AD206" s="27">
        <f t="shared" si="74"/>
        <v>3.3917597254259154E-3</v>
      </c>
      <c r="AE206" s="47">
        <f t="shared" si="79"/>
        <v>487926.69042634591</v>
      </c>
      <c r="AF206" s="27">
        <f t="shared" si="75"/>
        <v>349000.82279280532</v>
      </c>
      <c r="AG206" s="9">
        <f t="shared" si="80"/>
        <v>13.125032048494406</v>
      </c>
      <c r="AH206" s="10">
        <f t="shared" si="76"/>
        <v>4.3606310567474447</v>
      </c>
      <c r="AI206" s="10">
        <f t="shared" si="83"/>
        <v>3.0828939226688439</v>
      </c>
      <c r="AJ206" s="10">
        <f t="shared" si="84"/>
        <v>3.4524235709607534</v>
      </c>
      <c r="AK206" s="10">
        <f t="shared" si="85"/>
        <v>6.5353174936295968</v>
      </c>
      <c r="AL206" s="9">
        <f t="shared" si="81"/>
        <v>3.5399636423826979</v>
      </c>
      <c r="AM206" s="49">
        <f t="shared" si="86"/>
        <v>28.904374422203851</v>
      </c>
      <c r="AN206" s="29">
        <f t="shared" si="87"/>
        <v>1.0892195822715996E-4</v>
      </c>
      <c r="AO206" s="29">
        <f t="shared" si="88"/>
        <v>3.2666666666666666</v>
      </c>
      <c r="AP206" s="32"/>
    </row>
    <row r="207" spans="21:42" x14ac:dyDescent="0.25">
      <c r="U207" s="36">
        <f t="shared" si="68"/>
        <v>11820</v>
      </c>
      <c r="V207" s="16">
        <f t="shared" si="82"/>
        <v>25.367222549770037</v>
      </c>
      <c r="W207" s="27">
        <f t="shared" si="77"/>
        <v>294.83361127488502</v>
      </c>
      <c r="X207" s="8">
        <f t="shared" si="78"/>
        <v>1.1978268261865852</v>
      </c>
      <c r="Y207" s="27">
        <f t="shared" si="69"/>
        <v>1.8285666198080698E-5</v>
      </c>
      <c r="Z207" s="27">
        <f t="shared" si="70"/>
        <v>1.5265701016477604E-5</v>
      </c>
      <c r="AA207" s="10">
        <f t="shared" si="71"/>
        <v>1006.1465040396203</v>
      </c>
      <c r="AB207" s="29">
        <f t="shared" si="72"/>
        <v>2.5721737163426062E-2</v>
      </c>
      <c r="AC207" s="8">
        <f t="shared" si="73"/>
        <v>0.71527280612270205</v>
      </c>
      <c r="AD207" s="27">
        <f t="shared" si="74"/>
        <v>3.3917435521544407E-3</v>
      </c>
      <c r="AE207" s="47">
        <f t="shared" si="79"/>
        <v>488102.40064776759</v>
      </c>
      <c r="AF207" s="27">
        <f t="shared" si="75"/>
        <v>349126.37378655613</v>
      </c>
      <c r="AG207" s="9">
        <f t="shared" si="80"/>
        <v>13.126212302560191</v>
      </c>
      <c r="AH207" s="10">
        <f t="shared" si="76"/>
        <v>4.3610410278046947</v>
      </c>
      <c r="AI207" s="10">
        <f t="shared" si="83"/>
        <v>3.0843609408494448</v>
      </c>
      <c r="AJ207" s="10">
        <f t="shared" si="84"/>
        <v>3.4537915372494292</v>
      </c>
      <c r="AK207" s="10">
        <f t="shared" si="85"/>
        <v>6.5381524780988745</v>
      </c>
      <c r="AL207" s="9">
        <f t="shared" si="81"/>
        <v>3.5414992589702239</v>
      </c>
      <c r="AM207" s="49">
        <f t="shared" si="86"/>
        <v>28.90872180874026</v>
      </c>
      <c r="AN207" s="29">
        <f t="shared" si="87"/>
        <v>1.0896920796831457E-4</v>
      </c>
      <c r="AO207" s="29">
        <f t="shared" si="88"/>
        <v>3.2833333333333332</v>
      </c>
      <c r="AP207" s="32"/>
    </row>
    <row r="208" spans="21:42" x14ac:dyDescent="0.25">
      <c r="U208" s="36">
        <f t="shared" ref="U208:U271" si="89">U207+$W$2</f>
        <v>11880</v>
      </c>
      <c r="V208" s="16">
        <f t="shared" si="82"/>
        <v>25.369976095390566</v>
      </c>
      <c r="W208" s="27">
        <f t="shared" si="77"/>
        <v>294.83498804769528</v>
      </c>
      <c r="X208" s="8">
        <f t="shared" si="78"/>
        <v>1.1978212142438944</v>
      </c>
      <c r="Y208" s="27">
        <f t="shared" ref="Y208:Y271" si="90">((1.459*10^-6)*W208^1.5)/(W208+109.1)</f>
        <v>1.8285731954667242E-5</v>
      </c>
      <c r="Z208" s="27">
        <f t="shared" ref="Z208:Z271" si="91">Y208/X208</f>
        <v>1.5265827435031544E-5</v>
      </c>
      <c r="AA208" s="10">
        <f t="shared" ref="AA208:AA271" si="92">1030.5-0.19975*W208+(3.9734*10^-4)*W208^2</f>
        <v>1006.1465516056356</v>
      </c>
      <c r="AB208" s="29">
        <f t="shared" ref="AB208:AB271" si="93">((2.334*10^-3)*(W208^1.5))/(W208+164.54)</f>
        <v>2.5721840241258353E-2</v>
      </c>
      <c r="AC208" s="8">
        <f t="shared" ref="AC208:AC271" si="94">AA208*Y208/AB208</f>
        <v>0.71527254571243537</v>
      </c>
      <c r="AD208" s="27">
        <f t="shared" ref="AD208:AD271" si="95">1/W208</f>
        <v>3.3917277139381796E-3</v>
      </c>
      <c r="AE208" s="47">
        <f t="shared" si="79"/>
        <v>488274.46482152946</v>
      </c>
      <c r="AF208" s="27">
        <f t="shared" ref="AF208:AF271" si="96">AE208*AC208</f>
        <v>349249.31945927237</v>
      </c>
      <c r="AG208" s="9">
        <f t="shared" si="80"/>
        <v>13.12736775661023</v>
      </c>
      <c r="AH208" s="10">
        <f t="shared" ref="AH208:AH271" si="97">AG208*AB208/$C$34</f>
        <v>4.3614423928904191</v>
      </c>
      <c r="AI208" s="10">
        <f t="shared" si="83"/>
        <v>3.0857977129944403</v>
      </c>
      <c r="AJ208" s="10">
        <f t="shared" si="84"/>
        <v>3.4551312140330124</v>
      </c>
      <c r="AK208" s="10">
        <f t="shared" si="85"/>
        <v>6.5409289270274531</v>
      </c>
      <c r="AL208" s="9">
        <f t="shared" si="81"/>
        <v>3.5430031688065369</v>
      </c>
      <c r="AM208" s="49">
        <f t="shared" si="86"/>
        <v>28.912979264197102</v>
      </c>
      <c r="AN208" s="29">
        <f t="shared" si="87"/>
        <v>1.0901548211712422E-4</v>
      </c>
      <c r="AO208" s="29">
        <f t="shared" si="88"/>
        <v>3.3</v>
      </c>
      <c r="AP208" s="32"/>
    </row>
    <row r="209" spans="21:42" x14ac:dyDescent="0.25">
      <c r="U209" s="36">
        <f t="shared" si="89"/>
        <v>11940</v>
      </c>
      <c r="V209" s="16">
        <f t="shared" si="82"/>
        <v>25.37267261887364</v>
      </c>
      <c r="W209" s="27">
        <f t="shared" si="77"/>
        <v>294.83633630943677</v>
      </c>
      <c r="X209" s="8">
        <f t="shared" si="78"/>
        <v>1.1978157185677698</v>
      </c>
      <c r="Y209" s="27">
        <f t="shared" si="90"/>
        <v>1.8285796349380819E-5</v>
      </c>
      <c r="Z209" s="27">
        <f t="shared" si="91"/>
        <v>1.5265951236009138E-5</v>
      </c>
      <c r="AA209" s="10">
        <f t="shared" si="92"/>
        <v>1006.1465981880843</v>
      </c>
      <c r="AB209" s="29">
        <f t="shared" si="93"/>
        <v>2.5721941184299556E-2</v>
      </c>
      <c r="AC209" s="8">
        <f t="shared" si="94"/>
        <v>0.71527229069786136</v>
      </c>
      <c r="AD209" s="27">
        <f t="shared" si="95"/>
        <v>3.3917122038529183E-3</v>
      </c>
      <c r="AE209" s="47">
        <f t="shared" si="79"/>
        <v>488442.95853999112</v>
      </c>
      <c r="AF209" s="27">
        <f t="shared" si="96"/>
        <v>349369.71383013995</v>
      </c>
      <c r="AG209" s="9">
        <f t="shared" si="80"/>
        <v>13.128498937708567</v>
      </c>
      <c r="AH209" s="10">
        <f t="shared" si="97"/>
        <v>4.3618353345542697</v>
      </c>
      <c r="AI209" s="10">
        <f t="shared" si="83"/>
        <v>3.0872048581539655</v>
      </c>
      <c r="AJ209" s="10">
        <f t="shared" si="84"/>
        <v>3.4564431838839051</v>
      </c>
      <c r="AK209" s="10">
        <f t="shared" si="85"/>
        <v>6.5436480420378711</v>
      </c>
      <c r="AL209" s="9">
        <f t="shared" si="81"/>
        <v>3.5444760227705134</v>
      </c>
      <c r="AM209" s="49">
        <f t="shared" si="86"/>
        <v>28.917148641644154</v>
      </c>
      <c r="AN209" s="29">
        <f t="shared" si="87"/>
        <v>1.0906080070063118E-4</v>
      </c>
      <c r="AO209" s="29">
        <f t="shared" si="88"/>
        <v>3.3166666666666669</v>
      </c>
      <c r="AP209" s="32"/>
    </row>
    <row r="210" spans="21:42" x14ac:dyDescent="0.25">
      <c r="U210" s="36">
        <f t="shared" si="89"/>
        <v>12000</v>
      </c>
      <c r="V210" s="16">
        <f t="shared" si="82"/>
        <v>25.375313297731488</v>
      </c>
      <c r="W210" s="27">
        <f t="shared" si="77"/>
        <v>294.83765664886573</v>
      </c>
      <c r="X210" s="8">
        <f t="shared" si="78"/>
        <v>1.1978103367552033</v>
      </c>
      <c r="Y210" s="27">
        <f t="shared" si="90"/>
        <v>1.8285859410350175E-5</v>
      </c>
      <c r="Z210" s="27">
        <f t="shared" si="91"/>
        <v>1.5266072473448073E-5</v>
      </c>
      <c r="AA210" s="10">
        <f t="shared" si="92"/>
        <v>1006.1466438072168</v>
      </c>
      <c r="AB210" s="29">
        <f t="shared" si="93"/>
        <v>2.5722040036641153E-2</v>
      </c>
      <c r="AC210" s="8">
        <f t="shared" si="94"/>
        <v>0.7152720409674368</v>
      </c>
      <c r="AD210" s="27">
        <f t="shared" si="95"/>
        <v>3.3916970151168344E-3</v>
      </c>
      <c r="AE210" s="47">
        <f t="shared" si="79"/>
        <v>488607.95583097765</v>
      </c>
      <c r="AF210" s="27">
        <f t="shared" si="96"/>
        <v>349487.60980015062</v>
      </c>
      <c r="AG210" s="9">
        <f t="shared" si="80"/>
        <v>13.129606361469378</v>
      </c>
      <c r="AH210" s="10">
        <f t="shared" si="97"/>
        <v>4.3622200313944433</v>
      </c>
      <c r="AI210" s="10">
        <f t="shared" si="83"/>
        <v>3.088582982896714</v>
      </c>
      <c r="AJ210" s="10">
        <f t="shared" si="84"/>
        <v>3.4577280174784568</v>
      </c>
      <c r="AK210" s="10">
        <f t="shared" si="85"/>
        <v>6.5463110003751712</v>
      </c>
      <c r="AL210" s="9">
        <f t="shared" si="81"/>
        <v>3.5459184585365509</v>
      </c>
      <c r="AM210" s="49">
        <f t="shared" si="86"/>
        <v>28.921231756268039</v>
      </c>
      <c r="AN210" s="29">
        <f t="shared" si="87"/>
        <v>1.091051833395862E-4</v>
      </c>
      <c r="AO210" s="29">
        <f t="shared" si="88"/>
        <v>3.3333333333333335</v>
      </c>
      <c r="AP210" s="32"/>
    </row>
    <row r="211" spans="21:42" x14ac:dyDescent="0.25">
      <c r="U211" s="36">
        <f t="shared" si="89"/>
        <v>12060</v>
      </c>
      <c r="V211" s="16">
        <f t="shared" si="82"/>
        <v>25.377899285298319</v>
      </c>
      <c r="W211" s="27">
        <f t="shared" si="77"/>
        <v>294.83894964264914</v>
      </c>
      <c r="X211" s="8">
        <f t="shared" si="78"/>
        <v>1.1978050664526152</v>
      </c>
      <c r="Y211" s="27">
        <f t="shared" si="90"/>
        <v>1.8285921165126286E-5</v>
      </c>
      <c r="Z211" s="27">
        <f t="shared" si="91"/>
        <v>1.5266191200277137E-5</v>
      </c>
      <c r="AA211" s="10">
        <f t="shared" si="92"/>
        <v>1006.1466884828709</v>
      </c>
      <c r="AB211" s="29">
        <f t="shared" si="93"/>
        <v>2.5722136841469036E-2</v>
      </c>
      <c r="AC211" s="8">
        <f t="shared" si="94"/>
        <v>0.71527179641191485</v>
      </c>
      <c r="AD211" s="27">
        <f t="shared" si="95"/>
        <v>3.3916821410876021E-3</v>
      </c>
      <c r="AE211" s="47">
        <f t="shared" si="79"/>
        <v>488769.52919004665</v>
      </c>
      <c r="AF211" s="27">
        <f t="shared" si="96"/>
        <v>349603.05917517055</v>
      </c>
      <c r="AG211" s="9">
        <f t="shared" si="80"/>
        <v>13.130690532316097</v>
      </c>
      <c r="AH211" s="10">
        <f t="shared" si="97"/>
        <v>4.3625966581465461</v>
      </c>
      <c r="AI211" s="10">
        <f t="shared" si="83"/>
        <v>3.0899326815536869</v>
      </c>
      <c r="AJ211" s="10">
        <f t="shared" si="84"/>
        <v>3.4589862738358459</v>
      </c>
      <c r="AK211" s="10">
        <f t="shared" si="85"/>
        <v>6.5489189553895333</v>
      </c>
      <c r="AL211" s="9">
        <f t="shared" si="81"/>
        <v>3.5473311008359971</v>
      </c>
      <c r="AM211" s="49">
        <f t="shared" si="86"/>
        <v>28.925230386134317</v>
      </c>
      <c r="AN211" s="29">
        <f t="shared" si="87"/>
        <v>1.0914864925649222E-4</v>
      </c>
      <c r="AO211" s="29">
        <f t="shared" si="88"/>
        <v>3.35</v>
      </c>
      <c r="AP211" s="32"/>
    </row>
    <row r="212" spans="21:42" x14ac:dyDescent="0.25">
      <c r="U212" s="36">
        <f t="shared" si="89"/>
        <v>12120</v>
      </c>
      <c r="V212" s="16">
        <f t="shared" si="82"/>
        <v>25.380431711221075</v>
      </c>
      <c r="W212" s="27">
        <f t="shared" si="77"/>
        <v>294.8402158556105</v>
      </c>
      <c r="X212" s="8">
        <f t="shared" si="78"/>
        <v>1.1977999053548456</v>
      </c>
      <c r="Y212" s="27">
        <f t="shared" si="90"/>
        <v>1.8285981640693941E-5</v>
      </c>
      <c r="Z212" s="27">
        <f t="shared" si="91"/>
        <v>1.5266307468338593E-5</v>
      </c>
      <c r="AA212" s="10">
        <f t="shared" si="92"/>
        <v>1006.1467322344788</v>
      </c>
      <c r="AB212" s="29">
        <f t="shared" si="93"/>
        <v>2.5722231641081682E-2</v>
      </c>
      <c r="AC212" s="8">
        <f t="shared" si="94"/>
        <v>0.71527155692429589</v>
      </c>
      <c r="AD212" s="27">
        <f t="shared" si="95"/>
        <v>3.3916675752595476E-3</v>
      </c>
      <c r="AE212" s="47">
        <f t="shared" si="79"/>
        <v>488927.7496120999</v>
      </c>
      <c r="AF212" s="27">
        <f t="shared" si="96"/>
        <v>349716.11268853903</v>
      </c>
      <c r="AG212" s="9">
        <f t="shared" si="80"/>
        <v>13.131751943734249</v>
      </c>
      <c r="AH212" s="10">
        <f t="shared" si="97"/>
        <v>4.3629653857702779</v>
      </c>
      <c r="AI212" s="10">
        <f t="shared" si="83"/>
        <v>3.0912545364574893</v>
      </c>
      <c r="AJ212" s="10">
        <f t="shared" si="84"/>
        <v>3.4602185005520951</v>
      </c>
      <c r="AK212" s="10">
        <f t="shared" si="85"/>
        <v>6.5514730370095844</v>
      </c>
      <c r="AL212" s="9">
        <f t="shared" si="81"/>
        <v>3.548714561713525</v>
      </c>
      <c r="AM212" s="49">
        <f t="shared" si="86"/>
        <v>28.929146272934599</v>
      </c>
      <c r="AN212" s="29">
        <f t="shared" si="87"/>
        <v>1.0919121728349307E-4</v>
      </c>
      <c r="AO212" s="29">
        <f t="shared" si="88"/>
        <v>3.3666666666666667</v>
      </c>
      <c r="AP212" s="32"/>
    </row>
    <row r="213" spans="21:42" x14ac:dyDescent="0.25">
      <c r="U213" s="36">
        <f t="shared" si="89"/>
        <v>12180</v>
      </c>
      <c r="V213" s="16">
        <f t="shared" si="82"/>
        <v>25.382911681940456</v>
      </c>
      <c r="W213" s="27">
        <f t="shared" si="77"/>
        <v>294.84145584097018</v>
      </c>
      <c r="X213" s="8">
        <f t="shared" si="78"/>
        <v>1.1977948512041683</v>
      </c>
      <c r="Y213" s="27">
        <f t="shared" si="90"/>
        <v>1.8286040863483418E-5</v>
      </c>
      <c r="Z213" s="27">
        <f t="shared" si="91"/>
        <v>1.5266421328410351E-5</v>
      </c>
      <c r="AA213" s="10">
        <f t="shared" si="92"/>
        <v>1006.146775081076</v>
      </c>
      <c r="AB213" s="29">
        <f t="shared" si="93"/>
        <v>2.5722324476908417E-2</v>
      </c>
      <c r="AC213" s="8">
        <f t="shared" si="94"/>
        <v>0.71527132239978397</v>
      </c>
      <c r="AD213" s="27">
        <f t="shared" si="95"/>
        <v>3.3916533112608627E-3</v>
      </c>
      <c r="AE213" s="47">
        <f t="shared" si="79"/>
        <v>489082.68662233499</v>
      </c>
      <c r="AF213" s="27">
        <f t="shared" si="96"/>
        <v>349826.82002319669</v>
      </c>
      <c r="AG213" s="9">
        <f t="shared" si="80"/>
        <v>13.132791078518119</v>
      </c>
      <c r="AH213" s="10">
        <f t="shared" si="97"/>
        <v>4.363326381534093</v>
      </c>
      <c r="AI213" s="10">
        <f t="shared" si="83"/>
        <v>3.0925491181773155</v>
      </c>
      <c r="AJ213" s="10">
        <f t="shared" si="84"/>
        <v>3.4614252340296607</v>
      </c>
      <c r="AK213" s="10">
        <f t="shared" si="85"/>
        <v>6.5539743522069767</v>
      </c>
      <c r="AL213" s="9">
        <f t="shared" si="81"/>
        <v>3.5500694407787785</v>
      </c>
      <c r="AM213" s="49">
        <f t="shared" si="86"/>
        <v>28.932981122719234</v>
      </c>
      <c r="AN213" s="29">
        <f t="shared" si="87"/>
        <v>1.0923290587011628E-4</v>
      </c>
      <c r="AO213" s="29">
        <f t="shared" si="88"/>
        <v>3.3833333333333333</v>
      </c>
      <c r="AP213" s="32"/>
    </row>
    <row r="214" spans="21:42" x14ac:dyDescent="0.25">
      <c r="U214" s="36">
        <f t="shared" si="89"/>
        <v>12240</v>
      </c>
      <c r="V214" s="16">
        <f t="shared" si="82"/>
        <v>25.385340281162406</v>
      </c>
      <c r="W214" s="27">
        <f t="shared" si="77"/>
        <v>294.84267014058116</v>
      </c>
      <c r="X214" s="8">
        <f t="shared" si="78"/>
        <v>1.1977899017893237</v>
      </c>
      <c r="Y214" s="27">
        <f t="shared" si="90"/>
        <v>1.8286098859381677E-5</v>
      </c>
      <c r="Z214" s="27">
        <f t="shared" si="91"/>
        <v>1.5266532830227496E-5</v>
      </c>
      <c r="AA214" s="10">
        <f t="shared" si="92"/>
        <v>1006.1468170413092</v>
      </c>
      <c r="AB214" s="29">
        <f t="shared" si="93"/>
        <v>2.5722415389526989E-2</v>
      </c>
      <c r="AC214" s="8">
        <f t="shared" si="94"/>
        <v>0.71527109273574019</v>
      </c>
      <c r="AD214" s="27">
        <f t="shared" si="95"/>
        <v>3.3916393428508819E-3</v>
      </c>
      <c r="AE214" s="47">
        <f t="shared" si="79"/>
        <v>489234.40830657521</v>
      </c>
      <c r="AF214" s="27">
        <f t="shared" si="96"/>
        <v>349935.22983336734</v>
      </c>
      <c r="AG214" s="9">
        <f t="shared" si="80"/>
        <v>13.133808409011467</v>
      </c>
      <c r="AH214" s="10">
        <f t="shared" si="97"/>
        <v>4.3636798090978006</v>
      </c>
      <c r="AI214" s="10">
        <f t="shared" si="83"/>
        <v>3.0938169857496067</v>
      </c>
      <c r="AJ214" s="10">
        <f t="shared" si="84"/>
        <v>3.4626069997026452</v>
      </c>
      <c r="AK214" s="10">
        <f t="shared" si="85"/>
        <v>6.5564239854522519</v>
      </c>
      <c r="AL214" s="9">
        <f t="shared" si="81"/>
        <v>3.5513963254533025</v>
      </c>
      <c r="AM214" s="49">
        <f t="shared" si="86"/>
        <v>28.93673660661571</v>
      </c>
      <c r="AN214" s="29">
        <f t="shared" si="87"/>
        <v>1.0927373309087087E-4</v>
      </c>
      <c r="AO214" s="29">
        <f t="shared" si="88"/>
        <v>3.4</v>
      </c>
      <c r="AP214" s="32"/>
    </row>
    <row r="215" spans="21:42" x14ac:dyDescent="0.25">
      <c r="U215" s="36">
        <f t="shared" si="89"/>
        <v>12300</v>
      </c>
      <c r="V215" s="16">
        <f t="shared" si="82"/>
        <v>25.387718570320239</v>
      </c>
      <c r="W215" s="27">
        <f t="shared" si="77"/>
        <v>294.84385928516008</v>
      </c>
      <c r="X215" s="8">
        <f t="shared" si="78"/>
        <v>1.1977850549445725</v>
      </c>
      <c r="Y215" s="27">
        <f t="shared" si="90"/>
        <v>1.8286155653743476E-5</v>
      </c>
      <c r="Z215" s="27">
        <f t="shared" si="91"/>
        <v>1.5266642022503502E-5</v>
      </c>
      <c r="AA215" s="10">
        <f t="shared" si="92"/>
        <v>1006.1468581334435</v>
      </c>
      <c r="AB215" s="29">
        <f t="shared" si="93"/>
        <v>2.5722504418680937E-2</v>
      </c>
      <c r="AC215" s="8">
        <f t="shared" si="94"/>
        <v>0.71527086783163973</v>
      </c>
      <c r="AD215" s="27">
        <f t="shared" si="95"/>
        <v>3.3916256639174016E-3</v>
      </c>
      <c r="AE215" s="47">
        <f t="shared" si="79"/>
        <v>489382.98134096892</v>
      </c>
      <c r="AF215" s="27">
        <f t="shared" si="96"/>
        <v>350041.38976579002</v>
      </c>
      <c r="AG215" s="9">
        <f t="shared" si="80"/>
        <v>13.134804397342476</v>
      </c>
      <c r="AH215" s="10">
        <f t="shared" si="97"/>
        <v>4.364025828593209</v>
      </c>
      <c r="AI215" s="10">
        <f t="shared" si="83"/>
        <v>3.0950586869045007</v>
      </c>
      <c r="AJ215" s="10">
        <f t="shared" si="84"/>
        <v>3.4637643122574224</v>
      </c>
      <c r="AK215" s="10">
        <f t="shared" si="85"/>
        <v>6.5588229991619231</v>
      </c>
      <c r="AL215" s="9">
        <f t="shared" si="81"/>
        <v>3.5526957912127077</v>
      </c>
      <c r="AM215" s="49">
        <f t="shared" si="86"/>
        <v>28.940414361532945</v>
      </c>
      <c r="AN215" s="29">
        <f t="shared" si="87"/>
        <v>1.0931371665269872E-4</v>
      </c>
      <c r="AO215" s="29">
        <f t="shared" si="88"/>
        <v>3.4166666666666665</v>
      </c>
      <c r="AP215" s="32"/>
    </row>
    <row r="216" spans="21:42" x14ac:dyDescent="0.25">
      <c r="U216" s="36">
        <f t="shared" si="89"/>
        <v>12360</v>
      </c>
      <c r="V216" s="16">
        <f t="shared" si="82"/>
        <v>25.390047589027567</v>
      </c>
      <c r="W216" s="27">
        <f t="shared" si="77"/>
        <v>294.84502379451374</v>
      </c>
      <c r="X216" s="8">
        <f t="shared" si="78"/>
        <v>1.197780308548765</v>
      </c>
      <c r="Y216" s="27">
        <f t="shared" si="90"/>
        <v>1.8286211271402111E-5</v>
      </c>
      <c r="Z216" s="27">
        <f t="shared" si="91"/>
        <v>1.526674895295094E-5</v>
      </c>
      <c r="AA216" s="10">
        <f t="shared" si="92"/>
        <v>1006.1468983753708</v>
      </c>
      <c r="AB216" s="29">
        <f t="shared" si="93"/>
        <v>2.5722591603296499E-2</v>
      </c>
      <c r="AC216" s="8">
        <f t="shared" si="94"/>
        <v>0.71527064758902803</v>
      </c>
      <c r="AD216" s="27">
        <f t="shared" si="95"/>
        <v>3.3916122684740637E-3</v>
      </c>
      <c r="AE216" s="47">
        <f t="shared" si="79"/>
        <v>489528.47102108831</v>
      </c>
      <c r="AF216" s="27">
        <f t="shared" si="96"/>
        <v>350145.34648052056</v>
      </c>
      <c r="AG216" s="9">
        <f t="shared" si="80"/>
        <v>13.135779495653043</v>
      </c>
      <c r="AH216" s="10">
        <f t="shared" si="97"/>
        <v>4.364364596702841</v>
      </c>
      <c r="AI216" s="10">
        <f t="shared" si="83"/>
        <v>3.0962747582881058</v>
      </c>
      <c r="AJ216" s="10">
        <f t="shared" si="84"/>
        <v>3.4648976758492149</v>
      </c>
      <c r="AK216" s="10">
        <f t="shared" si="85"/>
        <v>6.5611724341373208</v>
      </c>
      <c r="AL216" s="9">
        <f t="shared" si="81"/>
        <v>3.553968401824382</v>
      </c>
      <c r="AM216" s="49">
        <f t="shared" si="86"/>
        <v>28.944015990851948</v>
      </c>
      <c r="AN216" s="29">
        <f t="shared" si="87"/>
        <v>1.0935287390228867E-4</v>
      </c>
      <c r="AO216" s="29">
        <f t="shared" si="88"/>
        <v>3.4333333333333331</v>
      </c>
      <c r="AP216" s="32"/>
    </row>
    <row r="217" spans="21:42" x14ac:dyDescent="0.25">
      <c r="U217" s="36">
        <f t="shared" si="89"/>
        <v>12420</v>
      </c>
      <c r="V217" s="16">
        <f t="shared" si="82"/>
        <v>25.392328355522249</v>
      </c>
      <c r="W217" s="27">
        <f t="shared" si="77"/>
        <v>294.84616417776112</v>
      </c>
      <c r="X217" s="8">
        <f t="shared" si="78"/>
        <v>1.1977756605244316</v>
      </c>
      <c r="Y217" s="27">
        <f t="shared" si="90"/>
        <v>1.8286265736680186E-5</v>
      </c>
      <c r="Z217" s="27">
        <f t="shared" si="91"/>
        <v>1.526685366830193E-5</v>
      </c>
      <c r="AA217" s="10">
        <f t="shared" si="92"/>
        <v>1006.1469377846172</v>
      </c>
      <c r="AB217" s="29">
        <f t="shared" si="93"/>
        <v>2.5722676981499409E-2</v>
      </c>
      <c r="AC217" s="8">
        <f t="shared" si="94"/>
        <v>0.71527043191147888</v>
      </c>
      <c r="AD217" s="27">
        <f t="shared" si="95"/>
        <v>3.3915991506577835E-3</v>
      </c>
      <c r="AE217" s="47">
        <f t="shared" si="79"/>
        <v>489670.94129041943</v>
      </c>
      <c r="AF217" s="27">
        <f t="shared" si="96"/>
        <v>350247.14567129873</v>
      </c>
      <c r="AG217" s="9">
        <f t="shared" si="80"/>
        <v>13.136734146322524</v>
      </c>
      <c r="AH217" s="10">
        <f t="shared" si="97"/>
        <v>4.3646962667367992</v>
      </c>
      <c r="AI217" s="10">
        <f t="shared" si="83"/>
        <v>3.0974657256806921</v>
      </c>
      <c r="AJ217" s="10">
        <f t="shared" si="84"/>
        <v>3.4660075843142812</v>
      </c>
      <c r="AK217" s="10">
        <f t="shared" si="85"/>
        <v>6.5634733099949738</v>
      </c>
      <c r="AL217" s="9">
        <f t="shared" si="81"/>
        <v>3.5552147095806106</v>
      </c>
      <c r="AM217" s="49">
        <f t="shared" si="86"/>
        <v>28.94754306510286</v>
      </c>
      <c r="AN217" s="29">
        <f t="shared" si="87"/>
        <v>1.0939122183324956E-4</v>
      </c>
      <c r="AO217" s="29">
        <f t="shared" si="88"/>
        <v>3.45</v>
      </c>
      <c r="AP217" s="32"/>
    </row>
    <row r="218" spans="21:42" x14ac:dyDescent="0.25">
      <c r="U218" s="36">
        <f t="shared" si="89"/>
        <v>12480</v>
      </c>
      <c r="V218" s="16">
        <f t="shared" si="82"/>
        <v>25.394561867101462</v>
      </c>
      <c r="W218" s="27">
        <f t="shared" si="77"/>
        <v>294.84728093355068</v>
      </c>
      <c r="X218" s="8">
        <f t="shared" si="78"/>
        <v>1.1977711088368928</v>
      </c>
      <c r="Y218" s="27">
        <f t="shared" si="90"/>
        <v>1.8286319073399728E-5</v>
      </c>
      <c r="Z218" s="27">
        <f t="shared" si="91"/>
        <v>1.5266956214327824E-5</v>
      </c>
      <c r="AA218" s="10">
        <f t="shared" si="92"/>
        <v>1006.1469763783499</v>
      </c>
      <c r="AB218" s="29">
        <f t="shared" si="93"/>
        <v>2.5722760590630826E-2</v>
      </c>
      <c r="AC218" s="8">
        <f t="shared" si="94"/>
        <v>0.71527022070455282</v>
      </c>
      <c r="AD218" s="27">
        <f t="shared" si="95"/>
        <v>3.3915863047262376E-3</v>
      </c>
      <c r="AE218" s="47">
        <f t="shared" si="79"/>
        <v>489810.45476829325</v>
      </c>
      <c r="AF218" s="27">
        <f t="shared" si="96"/>
        <v>350346.8320855145</v>
      </c>
      <c r="AG218" s="9">
        <f t="shared" si="80"/>
        <v>13.13766878218628</v>
      </c>
      <c r="AH218" s="10">
        <f t="shared" si="97"/>
        <v>4.3650209887077684</v>
      </c>
      <c r="AI218" s="10">
        <f t="shared" si="83"/>
        <v>3.0986321042108149</v>
      </c>
      <c r="AJ218" s="10">
        <f t="shared" si="84"/>
        <v>3.4670945213780051</v>
      </c>
      <c r="AK218" s="10">
        <f t="shared" si="85"/>
        <v>6.5657266255888196</v>
      </c>
      <c r="AL218" s="9">
        <f t="shared" si="81"/>
        <v>3.5564352555272771</v>
      </c>
      <c r="AM218" s="49">
        <f t="shared" si="86"/>
        <v>28.950997122628738</v>
      </c>
      <c r="AN218" s="29">
        <f t="shared" si="87"/>
        <v>1.0942877709314699E-4</v>
      </c>
      <c r="AO218" s="29">
        <f t="shared" si="88"/>
        <v>3.4666666666666668</v>
      </c>
      <c r="AP218" s="32"/>
    </row>
    <row r="219" spans="21:42" x14ac:dyDescent="0.25">
      <c r="U219" s="36">
        <f t="shared" si="89"/>
        <v>12540</v>
      </c>
      <c r="V219" s="16">
        <f t="shared" si="82"/>
        <v>25.396749100548131</v>
      </c>
      <c r="W219" s="27">
        <f t="shared" si="77"/>
        <v>294.84837455027406</v>
      </c>
      <c r="X219" s="8">
        <f t="shared" si="78"/>
        <v>1.1977666514933814</v>
      </c>
      <c r="Y219" s="27">
        <f t="shared" si="90"/>
        <v>1.8286371304892788E-5</v>
      </c>
      <c r="Z219" s="27">
        <f t="shared" si="91"/>
        <v>1.526705663585912E-5</v>
      </c>
      <c r="AA219" s="10">
        <f t="shared" si="92"/>
        <v>1006.1470141733848</v>
      </c>
      <c r="AB219" s="29">
        <f t="shared" si="93"/>
        <v>2.572284246726388E-2</v>
      </c>
      <c r="AC219" s="8">
        <f t="shared" si="94"/>
        <v>0.71527001387575684</v>
      </c>
      <c r="AD219" s="27">
        <f t="shared" si="95"/>
        <v>3.3915737250553905E-3</v>
      </c>
      <c r="AE219" s="47">
        <f t="shared" si="79"/>
        <v>489947.07277720066</v>
      </c>
      <c r="AF219" s="27">
        <f t="shared" si="96"/>
        <v>350444.44954373478</v>
      </c>
      <c r="AG219" s="9">
        <f t="shared" si="80"/>
        <v>13.138583826748773</v>
      </c>
      <c r="AH219" s="10">
        <f t="shared" si="97"/>
        <v>4.3653389094043291</v>
      </c>
      <c r="AI219" s="10">
        <f t="shared" si="83"/>
        <v>3.0997743985655264</v>
      </c>
      <c r="AJ219" s="10">
        <f t="shared" si="84"/>
        <v>3.4681589608589261</v>
      </c>
      <c r="AK219" s="10">
        <f t="shared" si="85"/>
        <v>6.5679333594244529</v>
      </c>
      <c r="AL219" s="9">
        <f t="shared" si="81"/>
        <v>3.5576305696882451</v>
      </c>
      <c r="AM219" s="49">
        <f t="shared" si="86"/>
        <v>28.954379670236378</v>
      </c>
      <c r="AN219" s="29">
        <f t="shared" si="87"/>
        <v>1.0946555599040755E-4</v>
      </c>
      <c r="AO219" s="29">
        <f t="shared" si="88"/>
        <v>3.4833333333333334</v>
      </c>
      <c r="AP219" s="32"/>
    </row>
    <row r="220" spans="21:42" x14ac:dyDescent="0.25">
      <c r="U220" s="36">
        <f t="shared" si="89"/>
        <v>12600</v>
      </c>
      <c r="V220" s="16">
        <f t="shared" si="82"/>
        <v>25.398891012548834</v>
      </c>
      <c r="W220" s="27">
        <f t="shared" si="77"/>
        <v>294.84944550627438</v>
      </c>
      <c r="X220" s="8">
        <f t="shared" si="78"/>
        <v>1.1977622865421909</v>
      </c>
      <c r="Y220" s="27">
        <f t="shared" si="90"/>
        <v>1.8286422454011017E-5</v>
      </c>
      <c r="Z220" s="27">
        <f t="shared" si="91"/>
        <v>1.5267154976804225E-5</v>
      </c>
      <c r="AA220" s="10">
        <f t="shared" si="92"/>
        <v>1006.1470511861938</v>
      </c>
      <c r="AB220" s="29">
        <f t="shared" si="93"/>
        <v>2.5722922647218757E-2</v>
      </c>
      <c r="AC220" s="8">
        <f t="shared" si="94"/>
        <v>0.7152698113345034</v>
      </c>
      <c r="AD220" s="27">
        <f t="shared" si="95"/>
        <v>3.3915614061370857E-3</v>
      </c>
      <c r="AE220" s="47">
        <f t="shared" si="79"/>
        <v>490080.85536959948</v>
      </c>
      <c r="AF220" s="27">
        <f t="shared" si="96"/>
        <v>350540.04095886549</v>
      </c>
      <c r="AG220" s="9">
        <f t="shared" si="80"/>
        <v>13.139479694391889</v>
      </c>
      <c r="AH220" s="10">
        <f t="shared" si="97"/>
        <v>4.3656501724624448</v>
      </c>
      <c r="AI220" s="10">
        <f t="shared" si="83"/>
        <v>3.100893103196606</v>
      </c>
      <c r="AJ220" s="10">
        <f t="shared" si="84"/>
        <v>3.4692013668688571</v>
      </c>
      <c r="AK220" s="10">
        <f t="shared" si="85"/>
        <v>6.5700944700654631</v>
      </c>
      <c r="AL220" s="9">
        <f t="shared" si="81"/>
        <v>3.558801171285459</v>
      </c>
      <c r="AM220" s="49">
        <f t="shared" si="86"/>
        <v>28.957692183834293</v>
      </c>
      <c r="AN220" s="29">
        <f t="shared" si="87"/>
        <v>1.0950157450109105E-4</v>
      </c>
      <c r="AO220" s="29">
        <f t="shared" si="88"/>
        <v>3.5</v>
      </c>
      <c r="AP220" s="32"/>
    </row>
    <row r="221" spans="21:42" x14ac:dyDescent="0.25">
      <c r="U221" s="36">
        <f t="shared" si="89"/>
        <v>12660</v>
      </c>
      <c r="V221" s="16">
        <f t="shared" si="82"/>
        <v>25.400988540103359</v>
      </c>
      <c r="W221" s="27">
        <f t="shared" si="77"/>
        <v>294.85049427005163</v>
      </c>
      <c r="X221" s="8">
        <f t="shared" si="78"/>
        <v>1.1977580120718321</v>
      </c>
      <c r="Y221" s="27">
        <f t="shared" si="90"/>
        <v>1.828647254313582E-5</v>
      </c>
      <c r="Z221" s="27">
        <f t="shared" si="91"/>
        <v>1.5267251280168553E-5</v>
      </c>
      <c r="AA221" s="10">
        <f t="shared" si="92"/>
        <v>1006.1470874329111</v>
      </c>
      <c r="AB221" s="29">
        <f t="shared" si="93"/>
        <v>2.5723001165578515E-2</v>
      </c>
      <c r="AC221" s="8">
        <f t="shared" si="94"/>
        <v>0.7152696129920737</v>
      </c>
      <c r="AD221" s="27">
        <f t="shared" si="95"/>
        <v>3.3915493425766708E-3</v>
      </c>
      <c r="AE221" s="47">
        <f t="shared" si="79"/>
        <v>490211.86135412095</v>
      </c>
      <c r="AF221" s="27">
        <f t="shared" si="96"/>
        <v>350633.64835488616</v>
      </c>
      <c r="AG221" s="9">
        <f t="shared" si="80"/>
        <v>13.140356790578046</v>
      </c>
      <c r="AH221" s="10">
        <f t="shared" si="97"/>
        <v>4.3659549184353565</v>
      </c>
      <c r="AI221" s="10">
        <f t="shared" si="83"/>
        <v>3.1019887025230051</v>
      </c>
      <c r="AJ221" s="10">
        <f t="shared" si="84"/>
        <v>3.4702221940087883</v>
      </c>
      <c r="AK221" s="10">
        <f t="shared" si="85"/>
        <v>6.5722108965317929</v>
      </c>
      <c r="AL221" s="9">
        <f t="shared" si="81"/>
        <v>3.5599475689547209</v>
      </c>
      <c r="AM221" s="49">
        <f t="shared" si="86"/>
        <v>28.960936109058082</v>
      </c>
      <c r="AN221" s="29">
        <f t="shared" si="87"/>
        <v>1.0953684827552987E-4</v>
      </c>
      <c r="AO221" s="29">
        <f t="shared" si="88"/>
        <v>3.5166666666666666</v>
      </c>
      <c r="AP221" s="32"/>
    </row>
    <row r="222" spans="21:42" x14ac:dyDescent="0.25">
      <c r="U222" s="36">
        <f t="shared" si="89"/>
        <v>12720</v>
      </c>
      <c r="V222" s="16">
        <f t="shared" si="82"/>
        <v>25.403042600926106</v>
      </c>
      <c r="W222" s="27">
        <f t="shared" si="77"/>
        <v>294.85152130046305</v>
      </c>
      <c r="X222" s="8">
        <f t="shared" si="78"/>
        <v>1.1977538262102128</v>
      </c>
      <c r="Y222" s="27">
        <f t="shared" si="90"/>
        <v>1.8286521594187696E-5</v>
      </c>
      <c r="Z222" s="27">
        <f t="shared" si="91"/>
        <v>1.5267345588072707E-5</v>
      </c>
      <c r="AA222" s="10">
        <f t="shared" si="92"/>
        <v>1006.1471229293403</v>
      </c>
      <c r="AB222" s="29">
        <f t="shared" si="93"/>
        <v>2.5723078056703794E-2</v>
      </c>
      <c r="AC222" s="8">
        <f t="shared" si="94"/>
        <v>0.71526941876157712</v>
      </c>
      <c r="AD222" s="27">
        <f t="shared" si="95"/>
        <v>3.3915375290906784E-3</v>
      </c>
      <c r="AE222" s="47">
        <f t="shared" si="79"/>
        <v>490340.148321277</v>
      </c>
      <c r="AF222" s="27">
        <f t="shared" si="96"/>
        <v>350725.31288522534</v>
      </c>
      <c r="AG222" s="9">
        <f t="shared" si="80"/>
        <v>13.14121551204868</v>
      </c>
      <c r="AH222" s="10">
        <f t="shared" si="97"/>
        <v>4.3662532848617674</v>
      </c>
      <c r="AI222" s="10">
        <f t="shared" si="83"/>
        <v>3.1030616711294607</v>
      </c>
      <c r="AJ222" s="10">
        <f t="shared" si="84"/>
        <v>3.4712218875614274</v>
      </c>
      <c r="AK222" s="10">
        <f t="shared" si="85"/>
        <v>6.5742835586908885</v>
      </c>
      <c r="AL222" s="9">
        <f t="shared" si="81"/>
        <v>3.5610702609575644</v>
      </c>
      <c r="AM222" s="49">
        <f t="shared" si="86"/>
        <v>28.96411286188367</v>
      </c>
      <c r="AN222" s="29">
        <f t="shared" si="87"/>
        <v>1.0957139264484814E-4</v>
      </c>
      <c r="AO222" s="29">
        <f t="shared" si="88"/>
        <v>3.5333333333333332</v>
      </c>
      <c r="AP222" s="32"/>
    </row>
    <row r="223" spans="21:42" x14ac:dyDescent="0.25">
      <c r="U223" s="36">
        <f t="shared" si="89"/>
        <v>12780</v>
      </c>
      <c r="V223" s="16">
        <f t="shared" si="82"/>
        <v>25.405054093839425</v>
      </c>
      <c r="W223" s="27">
        <f t="shared" si="77"/>
        <v>294.8525270469197</v>
      </c>
      <c r="X223" s="8">
        <f t="shared" si="78"/>
        <v>1.197749727123832</v>
      </c>
      <c r="Y223" s="27">
        <f t="shared" si="90"/>
        <v>1.8286569628635833E-5</v>
      </c>
      <c r="Z223" s="27">
        <f t="shared" si="91"/>
        <v>1.5267437941770648E-5</v>
      </c>
      <c r="AA223" s="10">
        <f t="shared" si="92"/>
        <v>1006.1471576909618</v>
      </c>
      <c r="AB223" s="29">
        <f t="shared" si="93"/>
        <v>2.5723153354247862E-2</v>
      </c>
      <c r="AC223" s="8">
        <f t="shared" si="94"/>
        <v>0.71526922855791486</v>
      </c>
      <c r="AD223" s="27">
        <f t="shared" si="95"/>
        <v>3.3915259605045564E-3</v>
      </c>
      <c r="AE223" s="47">
        <f t="shared" si="79"/>
        <v>490465.77266861429</v>
      </c>
      <c r="AF223" s="27">
        <f t="shared" si="96"/>
        <v>350815.07485074137</v>
      </c>
      <c r="AG223" s="9">
        <f t="shared" si="80"/>
        <v>13.142056247017965</v>
      </c>
      <c r="AH223" s="10">
        <f t="shared" si="97"/>
        <v>4.3665454063325084</v>
      </c>
      <c r="AI223" s="10">
        <f t="shared" si="83"/>
        <v>3.1041124739614347</v>
      </c>
      <c r="AJ223" s="10">
        <f t="shared" si="84"/>
        <v>3.4722008836795601</v>
      </c>
      <c r="AK223" s="10">
        <f t="shared" si="85"/>
        <v>6.5763133576409949</v>
      </c>
      <c r="AL223" s="9">
        <f t="shared" si="81"/>
        <v>3.5621697353888724</v>
      </c>
      <c r="AM223" s="49">
        <f t="shared" si="86"/>
        <v>28.967223829228296</v>
      </c>
      <c r="AN223" s="29">
        <f t="shared" si="87"/>
        <v>1.0960522262734991E-4</v>
      </c>
      <c r="AO223" s="29">
        <f t="shared" si="88"/>
        <v>3.55</v>
      </c>
      <c r="AP223" s="32"/>
    </row>
    <row r="224" spans="21:42" x14ac:dyDescent="0.25">
      <c r="U224" s="36">
        <f t="shared" si="89"/>
        <v>12840</v>
      </c>
      <c r="V224" s="16">
        <f t="shared" si="82"/>
        <v>25.407023899159089</v>
      </c>
      <c r="W224" s="27">
        <f t="shared" si="77"/>
        <v>294.85351194957951</v>
      </c>
      <c r="X224" s="8">
        <f t="shared" si="78"/>
        <v>1.1977457130169904</v>
      </c>
      <c r="Y224" s="27">
        <f t="shared" si="90"/>
        <v>1.8286616667507115E-5</v>
      </c>
      <c r="Z224" s="27">
        <f t="shared" si="91"/>
        <v>1.5267528381667197E-5</v>
      </c>
      <c r="AA224" s="10">
        <f t="shared" si="92"/>
        <v>1006.1471917329378</v>
      </c>
      <c r="AB224" s="29">
        <f t="shared" si="93"/>
        <v>2.5723227091170652E-2</v>
      </c>
      <c r="AC224" s="8">
        <f t="shared" si="94"/>
        <v>0.71526904229774402</v>
      </c>
      <c r="AD224" s="27">
        <f t="shared" si="95"/>
        <v>3.3915146317504328E-3</v>
      </c>
      <c r="AE224" s="47">
        <f t="shared" si="79"/>
        <v>490588.78962537111</v>
      </c>
      <c r="AF224" s="27">
        <f t="shared" si="96"/>
        <v>350902.97371734859</v>
      </c>
      <c r="AG224" s="9">
        <f t="shared" si="80"/>
        <v>13.142879375362067</v>
      </c>
      <c r="AH224" s="10">
        <f t="shared" si="97"/>
        <v>4.3668314145555618</v>
      </c>
      <c r="AI224" s="10">
        <f t="shared" si="83"/>
        <v>3.1051415665163269</v>
      </c>
      <c r="AJ224" s="10">
        <f t="shared" si="84"/>
        <v>3.47315960957068</v>
      </c>
      <c r="AK224" s="10">
        <f t="shared" si="85"/>
        <v>6.5783011760870069</v>
      </c>
      <c r="AL224" s="9">
        <f t="shared" si="81"/>
        <v>3.5632464703804616</v>
      </c>
      <c r="AM224" s="49">
        <f t="shared" si="86"/>
        <v>28.970270369539552</v>
      </c>
      <c r="AN224" s="29">
        <f t="shared" si="87"/>
        <v>1.0963835293478345E-4</v>
      </c>
      <c r="AO224" s="29">
        <f t="shared" si="88"/>
        <v>3.5666666666666669</v>
      </c>
      <c r="AP224" s="32"/>
    </row>
    <row r="225" spans="21:42" x14ac:dyDescent="0.25">
      <c r="U225" s="36">
        <f t="shared" si="89"/>
        <v>12900</v>
      </c>
      <c r="V225" s="16">
        <f t="shared" si="82"/>
        <v>25.408952879072061</v>
      </c>
      <c r="W225" s="27">
        <f t="shared" si="77"/>
        <v>294.85447643953603</v>
      </c>
      <c r="X225" s="8">
        <f t="shared" si="78"/>
        <v>1.1977417821310152</v>
      </c>
      <c r="Y225" s="27">
        <f t="shared" si="90"/>
        <v>1.828666273139532E-5</v>
      </c>
      <c r="Z225" s="27">
        <f t="shared" si="91"/>
        <v>1.5267616947335505E-5</v>
      </c>
      <c r="AA225" s="10">
        <f t="shared" si="92"/>
        <v>1006.1472250701205</v>
      </c>
      <c r="AB225" s="29">
        <f t="shared" si="93"/>
        <v>2.5723299299753304E-2</v>
      </c>
      <c r="AC225" s="8">
        <f t="shared" si="94"/>
        <v>0.71526885989943934</v>
      </c>
      <c r="AD225" s="27">
        <f t="shared" si="95"/>
        <v>3.3915035378649363E-3</v>
      </c>
      <c r="AE225" s="47">
        <f t="shared" si="79"/>
        <v>490709.25327660813</v>
      </c>
      <c r="AF225" s="27">
        <f t="shared" si="96"/>
        <v>350989.0481332647</v>
      </c>
      <c r="AG225" s="9">
        <f t="shared" si="80"/>
        <v>13.143685268803793</v>
      </c>
      <c r="AH225" s="10">
        <f t="shared" si="97"/>
        <v>4.3671114384196468</v>
      </c>
      <c r="AI225" s="10">
        <f t="shared" si="83"/>
        <v>3.1061493950311463</v>
      </c>
      <c r="AJ225" s="10">
        <f t="shared" si="84"/>
        <v>3.4740984836784774</v>
      </c>
      <c r="AK225" s="10">
        <f t="shared" si="85"/>
        <v>6.5802478787096241</v>
      </c>
      <c r="AL225" s="9">
        <f t="shared" si="81"/>
        <v>3.5643009343010461</v>
      </c>
      <c r="AM225" s="49">
        <f t="shared" si="86"/>
        <v>28.973253813373105</v>
      </c>
      <c r="AN225" s="29">
        <f t="shared" si="87"/>
        <v>1.0967079797849373E-4</v>
      </c>
      <c r="AO225" s="29">
        <f t="shared" si="88"/>
        <v>3.5833333333333335</v>
      </c>
      <c r="AP225" s="32"/>
    </row>
    <row r="226" spans="21:42" x14ac:dyDescent="0.25">
      <c r="U226" s="36">
        <f t="shared" si="89"/>
        <v>12960</v>
      </c>
      <c r="V226" s="16">
        <f t="shared" si="82"/>
        <v>25.410841878006675</v>
      </c>
      <c r="W226" s="27">
        <f t="shared" si="77"/>
        <v>294.8554209390033</v>
      </c>
      <c r="X226" s="8">
        <f t="shared" si="78"/>
        <v>1.1977379327435047</v>
      </c>
      <c r="Y226" s="27">
        <f t="shared" si="90"/>
        <v>1.8286707840469965E-5</v>
      </c>
      <c r="Z226" s="27">
        <f t="shared" si="91"/>
        <v>1.5267703677533988E-5</v>
      </c>
      <c r="AA226" s="10">
        <f t="shared" si="92"/>
        <v>1006.1472577170568</v>
      </c>
      <c r="AB226" s="29">
        <f t="shared" si="93"/>
        <v>2.5723370011611863E-2</v>
      </c>
      <c r="AC226" s="8">
        <f t="shared" si="94"/>
        <v>0.71526868128306109</v>
      </c>
      <c r="AD226" s="27">
        <f t="shared" si="95"/>
        <v>3.3914926739870583E-3</v>
      </c>
      <c r="AE226" s="47">
        <f t="shared" si="79"/>
        <v>490827.21658685588</v>
      </c>
      <c r="AF226" s="27">
        <f t="shared" si="96"/>
        <v>351073.33594591584</v>
      </c>
      <c r="AG226" s="9">
        <f t="shared" si="80"/>
        <v>13.144474291093037</v>
      </c>
      <c r="AH226" s="10">
        <f t="shared" si="97"/>
        <v>4.367385604056282</v>
      </c>
      <c r="AI226" s="10">
        <f t="shared" si="83"/>
        <v>3.1071363966666024</v>
      </c>
      <c r="AJ226" s="10">
        <f t="shared" si="84"/>
        <v>3.4750179158600769</v>
      </c>
      <c r="AK226" s="10">
        <f t="shared" si="85"/>
        <v>6.5821543125266793</v>
      </c>
      <c r="AL226" s="9">
        <f t="shared" si="81"/>
        <v>3.5653335859519513</v>
      </c>
      <c r="AM226" s="49">
        <f t="shared" si="86"/>
        <v>28.976175463958626</v>
      </c>
      <c r="AN226" s="29">
        <f t="shared" si="87"/>
        <v>1.0970257187544465E-4</v>
      </c>
      <c r="AO226" s="29">
        <f t="shared" si="88"/>
        <v>3.6</v>
      </c>
      <c r="AP226" s="32"/>
    </row>
    <row r="227" spans="21:42" x14ac:dyDescent="0.25">
      <c r="U227" s="36">
        <f t="shared" si="89"/>
        <v>13020</v>
      </c>
      <c r="V227" s="16">
        <f t="shared" si="82"/>
        <v>25.412691722995383</v>
      </c>
      <c r="W227" s="27">
        <f t="shared" si="77"/>
        <v>294.85634586149769</v>
      </c>
      <c r="X227" s="8">
        <f t="shared" si="78"/>
        <v>1.1977341631675824</v>
      </c>
      <c r="Y227" s="27">
        <f t="shared" si="90"/>
        <v>1.8286752014484932E-5</v>
      </c>
      <c r="Z227" s="27">
        <f t="shared" si="91"/>
        <v>1.5267788610222952E-5</v>
      </c>
      <c r="AA227" s="10">
        <f t="shared" si="92"/>
        <v>1006.1472896879958</v>
      </c>
      <c r="AB227" s="29">
        <f t="shared" si="93"/>
        <v>2.5723439257710961E-2</v>
      </c>
      <c r="AC227" s="8">
        <f t="shared" si="94"/>
        <v>0.71526850637031758</v>
      </c>
      <c r="AD227" s="27">
        <f t="shared" si="95"/>
        <v>3.3914820353560513E-3</v>
      </c>
      <c r="AE227" s="47">
        <f t="shared" si="79"/>
        <v>490942.73142327141</v>
      </c>
      <c r="AF227" s="27">
        <f t="shared" si="96"/>
        <v>351155.8742184873</v>
      </c>
      <c r="AG227" s="9">
        <f t="shared" si="80"/>
        <v>13.145246798182974</v>
      </c>
      <c r="AH227" s="10">
        <f t="shared" si="97"/>
        <v>4.3676540349004398</v>
      </c>
      <c r="AI227" s="10">
        <f t="shared" si="83"/>
        <v>3.1081029996877323</v>
      </c>
      <c r="AJ227" s="10">
        <f t="shared" si="84"/>
        <v>3.4759183075602516</v>
      </c>
      <c r="AK227" s="10">
        <f t="shared" si="85"/>
        <v>6.5840213072479834</v>
      </c>
      <c r="AL227" s="9">
        <f t="shared" si="81"/>
        <v>3.566344874759324</v>
      </c>
      <c r="AM227" s="49">
        <f t="shared" si="86"/>
        <v>28.979036597754707</v>
      </c>
      <c r="AN227" s="29">
        <f t="shared" si="87"/>
        <v>1.0973368845413306E-4</v>
      </c>
      <c r="AO227" s="29">
        <f t="shared" si="88"/>
        <v>3.6166666666666667</v>
      </c>
      <c r="AP227" s="32"/>
    </row>
    <row r="228" spans="21:42" x14ac:dyDescent="0.25">
      <c r="U228" s="36">
        <f t="shared" si="89"/>
        <v>13080</v>
      </c>
      <c r="V228" s="16">
        <f t="shared" si="82"/>
        <v>25.414503224030227</v>
      </c>
      <c r="W228" s="27">
        <f t="shared" si="77"/>
        <v>294.85725161201509</v>
      </c>
      <c r="X228" s="8">
        <f t="shared" si="78"/>
        <v>1.1977304717511723</v>
      </c>
      <c r="Y228" s="27">
        <f t="shared" si="90"/>
        <v>1.8286795272786868E-5</v>
      </c>
      <c r="Z228" s="27">
        <f t="shared" si="91"/>
        <v>1.5267871782580761E-5</v>
      </c>
      <c r="AA228" s="10">
        <f t="shared" si="92"/>
        <v>1006.1473209968934</v>
      </c>
      <c r="AB228" s="29">
        <f t="shared" si="93"/>
        <v>2.5723507068376887E-2</v>
      </c>
      <c r="AC228" s="8">
        <f t="shared" si="94"/>
        <v>0.71526833508453336</v>
      </c>
      <c r="AD228" s="27">
        <f t="shared" si="95"/>
        <v>3.3914716173093812E-3</v>
      </c>
      <c r="AE228" s="47">
        <f t="shared" si="79"/>
        <v>491055.84857832949</v>
      </c>
      <c r="AF228" s="27">
        <f t="shared" si="96"/>
        <v>351236.69924614445</v>
      </c>
      <c r="AG228" s="9">
        <f t="shared" si="80"/>
        <v>13.146003138402227</v>
      </c>
      <c r="AH228" s="10">
        <f t="shared" si="97"/>
        <v>4.3679168517497615</v>
      </c>
      <c r="AI228" s="10">
        <f t="shared" si="83"/>
        <v>3.1090496236410785</v>
      </c>
      <c r="AJ228" s="10">
        <f t="shared" si="84"/>
        <v>3.476800051982103</v>
      </c>
      <c r="AK228" s="10">
        <f t="shared" si="85"/>
        <v>6.5858496756231819</v>
      </c>
      <c r="AL228" s="9">
        <f t="shared" si="81"/>
        <v>3.5673352409625569</v>
      </c>
      <c r="AM228" s="49">
        <f t="shared" si="86"/>
        <v>28.981838464992784</v>
      </c>
      <c r="AN228" s="29">
        <f t="shared" si="87"/>
        <v>1.0976416126038637E-4</v>
      </c>
      <c r="AO228" s="29">
        <f t="shared" si="88"/>
        <v>3.6333333333333333</v>
      </c>
      <c r="AP228" s="32"/>
    </row>
    <row r="229" spans="21:42" x14ac:dyDescent="0.25">
      <c r="U229" s="36">
        <f t="shared" si="89"/>
        <v>13140</v>
      </c>
      <c r="V229" s="16">
        <f t="shared" si="82"/>
        <v>25.416277174411164</v>
      </c>
      <c r="W229" s="27">
        <f t="shared" si="77"/>
        <v>294.85813858720553</v>
      </c>
      <c r="X229" s="8">
        <f t="shared" si="78"/>
        <v>1.197726856876284</v>
      </c>
      <c r="Y229" s="27">
        <f t="shared" si="90"/>
        <v>1.8286837634323703E-5</v>
      </c>
      <c r="Z229" s="27">
        <f t="shared" si="91"/>
        <v>1.5267953231020012E-5</v>
      </c>
      <c r="AA229" s="10">
        <f t="shared" si="92"/>
        <v>1006.14735165742</v>
      </c>
      <c r="AB229" s="29">
        <f t="shared" si="93"/>
        <v>2.5723573473310963E-2</v>
      </c>
      <c r="AC229" s="8">
        <f t="shared" si="94"/>
        <v>0.71526816735061516</v>
      </c>
      <c r="AD229" s="27">
        <f t="shared" si="95"/>
        <v>3.3914614152807106E-3</v>
      </c>
      <c r="AE229" s="47">
        <f t="shared" si="79"/>
        <v>491166.61779202445</v>
      </c>
      <c r="AF229" s="27">
        <f t="shared" si="96"/>
        <v>351315.84657190141</v>
      </c>
      <c r="AG229" s="9">
        <f t="shared" si="80"/>
        <v>13.146743652622817</v>
      </c>
      <c r="AH229" s="10">
        <f t="shared" si="97"/>
        <v>4.3681741728224388</v>
      </c>
      <c r="AI229" s="10">
        <f t="shared" si="83"/>
        <v>3.1099766795285202</v>
      </c>
      <c r="AJ229" s="10">
        <f t="shared" si="84"/>
        <v>3.4776635342541522</v>
      </c>
      <c r="AK229" s="10">
        <f t="shared" si="85"/>
        <v>6.5876402137826719</v>
      </c>
      <c r="AL229" s="9">
        <f t="shared" si="81"/>
        <v>3.5683051157989469</v>
      </c>
      <c r="AM229" s="49">
        <f t="shared" si="86"/>
        <v>28.98458229021011</v>
      </c>
      <c r="AN229" s="29">
        <f t="shared" si="87"/>
        <v>1.0979400356304453E-4</v>
      </c>
      <c r="AO229" s="29">
        <f t="shared" si="88"/>
        <v>3.65</v>
      </c>
      <c r="AP229" s="32"/>
    </row>
    <row r="230" spans="21:42" x14ac:dyDescent="0.25">
      <c r="U230" s="36">
        <f t="shared" si="89"/>
        <v>13200</v>
      </c>
      <c r="V230" s="16">
        <f t="shared" si="82"/>
        <v>25.418014351087386</v>
      </c>
      <c r="W230" s="27">
        <f t="shared" si="77"/>
        <v>294.8590071755437</v>
      </c>
      <c r="X230" s="8">
        <f t="shared" si="78"/>
        <v>1.1977233169583135</v>
      </c>
      <c r="Y230" s="27">
        <f t="shared" si="90"/>
        <v>1.8286879117652746E-5</v>
      </c>
      <c r="Z230" s="27">
        <f t="shared" si="91"/>
        <v>1.5268032991203106E-5</v>
      </c>
      <c r="AA230" s="10">
        <f t="shared" si="92"/>
        <v>1006.1473816829647</v>
      </c>
      <c r="AB230" s="29">
        <f t="shared" si="93"/>
        <v>2.5723638501602201E-2</v>
      </c>
      <c r="AC230" s="8">
        <f t="shared" si="94"/>
        <v>0.7152680030950207</v>
      </c>
      <c r="AD230" s="27">
        <f t="shared" si="95"/>
        <v>3.3914514247979275E-3</v>
      </c>
      <c r="AE230" s="47">
        <f t="shared" si="79"/>
        <v>491275.08777363307</v>
      </c>
      <c r="AF230" s="27">
        <f t="shared" si="96"/>
        <v>351393.35100217757</v>
      </c>
      <c r="AG230" s="9">
        <f t="shared" si="80"/>
        <v>13.147468674424422</v>
      </c>
      <c r="AH230" s="10">
        <f t="shared" si="97"/>
        <v>4.3684261138137588</v>
      </c>
      <c r="AI230" s="10">
        <f t="shared" si="83"/>
        <v>3.1108845699777947</v>
      </c>
      <c r="AJ230" s="10">
        <f t="shared" si="84"/>
        <v>3.4785091315943983</v>
      </c>
      <c r="AK230" s="10">
        <f t="shared" si="85"/>
        <v>6.5893937015721935</v>
      </c>
      <c r="AL230" s="9">
        <f t="shared" si="81"/>
        <v>3.5692549216849381</v>
      </c>
      <c r="AM230" s="49">
        <f t="shared" si="86"/>
        <v>28.987269272772323</v>
      </c>
      <c r="AN230" s="29">
        <f t="shared" si="87"/>
        <v>1.0982322835953656E-4</v>
      </c>
      <c r="AO230" s="29">
        <f t="shared" si="88"/>
        <v>3.6666666666666665</v>
      </c>
      <c r="AP230" s="32"/>
    </row>
    <row r="231" spans="21:42" x14ac:dyDescent="0.25">
      <c r="U231" s="36">
        <f t="shared" si="89"/>
        <v>13260</v>
      </c>
      <c r="V231" s="16">
        <f t="shared" si="82"/>
        <v>25.419715514991783</v>
      </c>
      <c r="W231" s="27">
        <f t="shared" si="77"/>
        <v>294.85985775749589</v>
      </c>
      <c r="X231" s="8">
        <f t="shared" si="78"/>
        <v>1.197719850445361</v>
      </c>
      <c r="Y231" s="27">
        <f t="shared" si="90"/>
        <v>1.8286919740948601E-5</v>
      </c>
      <c r="Z231" s="27">
        <f t="shared" si="91"/>
        <v>1.5268111098057512E-5</v>
      </c>
      <c r="AA231" s="10">
        <f t="shared" si="92"/>
        <v>1006.1474110866419</v>
      </c>
      <c r="AB231" s="29">
        <f t="shared" si="93"/>
        <v>2.5723702181739787E-2</v>
      </c>
      <c r="AC231" s="8">
        <f t="shared" si="94"/>
        <v>0.71526784224572393</v>
      </c>
      <c r="AD231" s="27">
        <f t="shared" si="95"/>
        <v>3.3914416414812169E-3</v>
      </c>
      <c r="AE231" s="47">
        <f t="shared" si="79"/>
        <v>491381.30622303154</v>
      </c>
      <c r="AF231" s="27">
        <f t="shared" si="96"/>
        <v>351469.24662203307</v>
      </c>
      <c r="AG231" s="9">
        <f t="shared" si="80"/>
        <v>13.148178530254752</v>
      </c>
      <c r="AH231" s="10">
        <f t="shared" si="97"/>
        <v>4.3686727879513203</v>
      </c>
      <c r="AI231" s="10">
        <f t="shared" si="83"/>
        <v>3.1117736894097425</v>
      </c>
      <c r="AJ231" s="10">
        <f t="shared" si="84"/>
        <v>3.4793372134709561</v>
      </c>
      <c r="AK231" s="10">
        <f t="shared" si="85"/>
        <v>6.5911109028806987</v>
      </c>
      <c r="AL231" s="9">
        <f t="shared" si="81"/>
        <v>3.5701850723937114</v>
      </c>
      <c r="AM231" s="49">
        <f t="shared" si="86"/>
        <v>28.989900587385495</v>
      </c>
      <c r="AN231" s="29">
        <f t="shared" si="87"/>
        <v>1.0985184838134498E-4</v>
      </c>
      <c r="AO231" s="29">
        <f t="shared" si="88"/>
        <v>3.6833333333333331</v>
      </c>
      <c r="AP231" s="32"/>
    </row>
    <row r="232" spans="21:42" x14ac:dyDescent="0.25">
      <c r="U232" s="36">
        <f t="shared" si="89"/>
        <v>13320</v>
      </c>
      <c r="V232" s="16">
        <f t="shared" si="82"/>
        <v>25.421381411368639</v>
      </c>
      <c r="W232" s="27">
        <f t="shared" si="77"/>
        <v>294.86069070568431</v>
      </c>
      <c r="X232" s="8">
        <f t="shared" si="78"/>
        <v>1.1977164558175581</v>
      </c>
      <c r="Y232" s="27">
        <f t="shared" si="90"/>
        <v>1.8286959522010966E-5</v>
      </c>
      <c r="Z232" s="27">
        <f t="shared" si="91"/>
        <v>1.5268187585790776E-5</v>
      </c>
      <c r="AA232" s="10">
        <f t="shared" si="92"/>
        <v>1006.1474398812966</v>
      </c>
      <c r="AB232" s="29">
        <f t="shared" si="93"/>
        <v>2.5723764541625241E-2</v>
      </c>
      <c r="AC232" s="8">
        <f t="shared" si="94"/>
        <v>0.71526768473218771</v>
      </c>
      <c r="AD232" s="27">
        <f t="shared" si="95"/>
        <v>3.3914320610411637E-3</v>
      </c>
      <c r="AE232" s="47">
        <f t="shared" si="79"/>
        <v>491485.31985156587</v>
      </c>
      <c r="AF232" s="27">
        <f t="shared" si="96"/>
        <v>351543.56681008823</v>
      </c>
      <c r="AG232" s="9">
        <f t="shared" si="80"/>
        <v>13.148873539586235</v>
      </c>
      <c r="AH232" s="10">
        <f t="shared" si="97"/>
        <v>4.3689143060490023</v>
      </c>
      <c r="AI232" s="10">
        <f t="shared" si="83"/>
        <v>3.1126444242023599</v>
      </c>
      <c r="AJ232" s="10">
        <f t="shared" si="84"/>
        <v>3.4801481417595852</v>
      </c>
      <c r="AK232" s="10">
        <f t="shared" si="85"/>
        <v>6.5927925659619451</v>
      </c>
      <c r="AL232" s="9">
        <f t="shared" si="81"/>
        <v>3.571095973229387</v>
      </c>
      <c r="AM232" s="49">
        <f t="shared" si="86"/>
        <v>28.992477384598025</v>
      </c>
      <c r="AN232" s="29">
        <f t="shared" si="87"/>
        <v>1.0987987609936575E-4</v>
      </c>
      <c r="AO232" s="29">
        <f t="shared" si="88"/>
        <v>3.7</v>
      </c>
      <c r="AP232" s="32"/>
    </row>
    <row r="233" spans="21:42" x14ac:dyDescent="0.25">
      <c r="U233" s="36">
        <f t="shared" si="89"/>
        <v>13380</v>
      </c>
      <c r="V233" s="16">
        <f t="shared" si="82"/>
        <v>25.423012770094765</v>
      </c>
      <c r="W233" s="27">
        <f t="shared" si="77"/>
        <v>294.86150638504733</v>
      </c>
      <c r="X233" s="8">
        <f t="shared" si="78"/>
        <v>1.197713131586412</v>
      </c>
      <c r="Y233" s="27">
        <f t="shared" si="90"/>
        <v>1.8286998478272648E-5</v>
      </c>
      <c r="Z233" s="27">
        <f t="shared" si="91"/>
        <v>1.526826248790551E-5</v>
      </c>
      <c r="AA233" s="10">
        <f t="shared" si="92"/>
        <v>1006.1474680795097</v>
      </c>
      <c r="AB233" s="29">
        <f t="shared" si="93"/>
        <v>2.5723825608584952E-2</v>
      </c>
      <c r="AC233" s="8">
        <f t="shared" si="94"/>
        <v>0.71526753048533087</v>
      </c>
      <c r="AD233" s="27">
        <f t="shared" si="95"/>
        <v>3.3914226792769002E-3</v>
      </c>
      <c r="AE233" s="47">
        <f t="shared" si="79"/>
        <v>491587.17440247955</v>
      </c>
      <c r="AF233" s="27">
        <f t="shared" si="96"/>
        <v>351616.34425312321</v>
      </c>
      <c r="AG233" s="9">
        <f t="shared" si="80"/>
        <v>13.149554015068968</v>
      </c>
      <c r="AH233" s="10">
        <f t="shared" si="97"/>
        <v>4.3691507765597368</v>
      </c>
      <c r="AI233" s="10">
        <f t="shared" si="83"/>
        <v>3.1134971528517492</v>
      </c>
      <c r="AJ233" s="10">
        <f t="shared" si="84"/>
        <v>3.4809422708979438</v>
      </c>
      <c r="AK233" s="10">
        <f t="shared" si="85"/>
        <v>6.5944394237496926</v>
      </c>
      <c r="AL233" s="9">
        <f t="shared" si="81"/>
        <v>3.5719880211977499</v>
      </c>
      <c r="AM233" s="49">
        <f t="shared" si="86"/>
        <v>28.995000791292515</v>
      </c>
      <c r="AN233" s="29">
        <f t="shared" si="87"/>
        <v>1.0990732372916155E-4</v>
      </c>
      <c r="AO233" s="29">
        <f t="shared" si="88"/>
        <v>3.7166666666666668</v>
      </c>
      <c r="AP233" s="32"/>
    </row>
    <row r="234" spans="21:42" x14ac:dyDescent="0.25">
      <c r="U234" s="36">
        <f t="shared" si="89"/>
        <v>13440</v>
      </c>
      <c r="V234" s="16">
        <f t="shared" si="82"/>
        <v>25.424610305994122</v>
      </c>
      <c r="W234" s="27">
        <f t="shared" si="77"/>
        <v>294.86230515299701</v>
      </c>
      <c r="X234" s="8">
        <f t="shared" si="78"/>
        <v>1.19770987629416</v>
      </c>
      <c r="Y234" s="27">
        <f t="shared" si="90"/>
        <v>1.8287036626806578E-5</v>
      </c>
      <c r="Z234" s="27">
        <f t="shared" si="91"/>
        <v>1.5268335837213423E-5</v>
      </c>
      <c r="AA234" s="10">
        <f t="shared" si="92"/>
        <v>1006.147495693604</v>
      </c>
      <c r="AB234" s="29">
        <f t="shared" si="93"/>
        <v>2.5723885409381302E-2</v>
      </c>
      <c r="AC234" s="8">
        <f t="shared" si="94"/>
        <v>0.71526737943749785</v>
      </c>
      <c r="AD234" s="27">
        <f t="shared" si="95"/>
        <v>3.3914134920742882E-3</v>
      </c>
      <c r="AE234" s="47">
        <f t="shared" si="79"/>
        <v>491686.91467095912</v>
      </c>
      <c r="AF234" s="27">
        <f t="shared" si="96"/>
        <v>351687.61096040555</v>
      </c>
      <c r="AG234" s="9">
        <f t="shared" si="80"/>
        <v>13.150220262680387</v>
      </c>
      <c r="AH234" s="10">
        <f t="shared" si="97"/>
        <v>4.3693823056269769</v>
      </c>
      <c r="AI234" s="10">
        <f t="shared" si="83"/>
        <v>3.1143322461298957</v>
      </c>
      <c r="AJ234" s="10">
        <f t="shared" si="84"/>
        <v>3.4817199480370613</v>
      </c>
      <c r="AK234" s="10">
        <f t="shared" si="85"/>
        <v>6.5960521941669565</v>
      </c>
      <c r="AL234" s="9">
        <f t="shared" si="81"/>
        <v>3.5728616051737681</v>
      </c>
      <c r="AM234" s="49">
        <f t="shared" si="86"/>
        <v>28.997471911167889</v>
      </c>
      <c r="AN234" s="29">
        <f t="shared" si="87"/>
        <v>1.0993420323611595E-4</v>
      </c>
      <c r="AO234" s="29">
        <f t="shared" si="88"/>
        <v>3.7333333333333334</v>
      </c>
      <c r="AP234" s="32"/>
    </row>
    <row r="235" spans="21:42" x14ac:dyDescent="0.25">
      <c r="U235" s="36">
        <f t="shared" si="89"/>
        <v>13500</v>
      </c>
      <c r="V235" s="16">
        <f t="shared" si="82"/>
        <v>25.426174719146122</v>
      </c>
      <c r="W235" s="27">
        <f t="shared" si="77"/>
        <v>294.86308735957306</v>
      </c>
      <c r="X235" s="8">
        <f t="shared" si="78"/>
        <v>1.1977066885131407</v>
      </c>
      <c r="Y235" s="27">
        <f t="shared" si="90"/>
        <v>1.8287073984333555E-5</v>
      </c>
      <c r="Z235" s="27">
        <f t="shared" si="91"/>
        <v>1.5268407665849751E-5</v>
      </c>
      <c r="AA235" s="10">
        <f t="shared" si="92"/>
        <v>1006.147522735649</v>
      </c>
      <c r="AB235" s="29">
        <f t="shared" si="93"/>
        <v>2.5723943970224632E-2</v>
      </c>
      <c r="AC235" s="8">
        <f t="shared" si="94"/>
        <v>0.71526723152243243</v>
      </c>
      <c r="AD235" s="27">
        <f t="shared" si="95"/>
        <v>3.3914044954041411E-3</v>
      </c>
      <c r="AE235" s="47">
        <f t="shared" si="79"/>
        <v>491784.58452372579</v>
      </c>
      <c r="AF235" s="27">
        <f t="shared" si="96"/>
        <v>351757.398277695</v>
      </c>
      <c r="AG235" s="9">
        <f t="shared" si="80"/>
        <v>13.15087258187128</v>
      </c>
      <c r="AH235" s="10">
        <f t="shared" si="97"/>
        <v>4.369608997135094</v>
      </c>
      <c r="AI235" s="10">
        <f t="shared" si="83"/>
        <v>3.1151500672394952</v>
      </c>
      <c r="AJ235" s="10">
        <f t="shared" si="84"/>
        <v>3.4824815131894598</v>
      </c>
      <c r="AK235" s="10">
        <f t="shared" si="85"/>
        <v>6.5976315804289545</v>
      </c>
      <c r="AL235" s="9">
        <f t="shared" si="81"/>
        <v>3.5737171060656832</v>
      </c>
      <c r="AM235" s="49">
        <f t="shared" si="86"/>
        <v>28.999891825211805</v>
      </c>
      <c r="AN235" s="29">
        <f t="shared" si="87"/>
        <v>1.0996052634048258E-4</v>
      </c>
      <c r="AO235" s="29">
        <f t="shared" si="88"/>
        <v>3.75</v>
      </c>
      <c r="AP235" s="32"/>
    </row>
    <row r="236" spans="21:42" x14ac:dyDescent="0.25">
      <c r="U236" s="36">
        <f t="shared" si="89"/>
        <v>13560</v>
      </c>
      <c r="V236" s="16">
        <f t="shared" si="82"/>
        <v>25.42770669518768</v>
      </c>
      <c r="W236" s="27">
        <f t="shared" si="77"/>
        <v>294.86385334759382</v>
      </c>
      <c r="X236" s="8">
        <f t="shared" si="78"/>
        <v>1.1977035668451756</v>
      </c>
      <c r="Y236" s="27">
        <f t="shared" si="90"/>
        <v>1.8287110567229339E-5</v>
      </c>
      <c r="Z236" s="27">
        <f t="shared" si="91"/>
        <v>1.5268478005286988E-5</v>
      </c>
      <c r="AA236" s="10">
        <f t="shared" si="92"/>
        <v>1006.1475492174653</v>
      </c>
      <c r="AB236" s="29">
        <f t="shared" si="93"/>
        <v>2.5724001316784505E-2</v>
      </c>
      <c r="AC236" s="8">
        <f t="shared" si="94"/>
        <v>0.71526708667524463</v>
      </c>
      <c r="AD236" s="27">
        <f t="shared" si="95"/>
        <v>3.3913956853204785E-3</v>
      </c>
      <c r="AE236" s="47">
        <f t="shared" si="79"/>
        <v>491880.22691824718</v>
      </c>
      <c r="AF236" s="27">
        <f t="shared" si="96"/>
        <v>351825.7369009729</v>
      </c>
      <c r="AG236" s="9">
        <f t="shared" si="80"/>
        <v>13.151511265708519</v>
      </c>
      <c r="AH236" s="10">
        <f t="shared" si="97"/>
        <v>4.3698309527585657</v>
      </c>
      <c r="AI236" s="10">
        <f t="shared" si="83"/>
        <v>3.1159509719657432</v>
      </c>
      <c r="AJ236" s="10">
        <f t="shared" si="84"/>
        <v>3.483227299374636</v>
      </c>
      <c r="AK236" s="10">
        <f t="shared" si="85"/>
        <v>6.5991782713403797</v>
      </c>
      <c r="AL236" s="9">
        <f t="shared" si="81"/>
        <v>3.5745548969760383</v>
      </c>
      <c r="AM236" s="49">
        <f t="shared" si="86"/>
        <v>29.00226159216372</v>
      </c>
      <c r="AN236" s="29">
        <f t="shared" si="87"/>
        <v>1.0998630452233966E-4</v>
      </c>
      <c r="AO236" s="29">
        <f t="shared" si="88"/>
        <v>3.7666666666666666</v>
      </c>
      <c r="AP236" s="32"/>
    </row>
    <row r="237" spans="21:42" x14ac:dyDescent="0.25">
      <c r="U237" s="36">
        <f t="shared" si="89"/>
        <v>13620</v>
      </c>
      <c r="V237" s="16">
        <f t="shared" si="82"/>
        <v>25.429206905609192</v>
      </c>
      <c r="W237" s="27">
        <f t="shared" si="77"/>
        <v>294.86460345280454</v>
      </c>
      <c r="X237" s="8">
        <f t="shared" si="78"/>
        <v>1.197700509920963</v>
      </c>
      <c r="Y237" s="27">
        <f t="shared" si="90"/>
        <v>1.8287146391531692E-5</v>
      </c>
      <c r="Z237" s="27">
        <f t="shared" si="91"/>
        <v>1.5268546886348466E-5</v>
      </c>
      <c r="AA237" s="10">
        <f t="shared" si="92"/>
        <v>1006.1475751506316</v>
      </c>
      <c r="AB237" s="29">
        <f t="shared" si="93"/>
        <v>2.5724057474200649E-2</v>
      </c>
      <c r="AC237" s="8">
        <f t="shared" si="94"/>
        <v>0.71526694483238717</v>
      </c>
      <c r="AD237" s="27">
        <f t="shared" si="95"/>
        <v>3.391387057958817E-3</v>
      </c>
      <c r="AE237" s="47">
        <f t="shared" si="79"/>
        <v>491973.88392154773</v>
      </c>
      <c r="AF237" s="27">
        <f t="shared" si="96"/>
        <v>351892.65688988892</v>
      </c>
      <c r="AG237" s="9">
        <f t="shared" si="80"/>
        <v>13.152136601014584</v>
      </c>
      <c r="AH237" s="10">
        <f t="shared" si="97"/>
        <v>4.3700482720100631</v>
      </c>
      <c r="AI237" s="10">
        <f t="shared" si="83"/>
        <v>3.1167353088252172</v>
      </c>
      <c r="AJ237" s="10">
        <f t="shared" si="84"/>
        <v>3.4839576327613067</v>
      </c>
      <c r="AK237" s="10">
        <f t="shared" si="85"/>
        <v>6.6006929415865239</v>
      </c>
      <c r="AL237" s="9">
        <f t="shared" si="81"/>
        <v>3.5753753433593669</v>
      </c>
      <c r="AM237" s="49">
        <f t="shared" si="86"/>
        <v>29.004582248968561</v>
      </c>
      <c r="AN237" s="29">
        <f t="shared" si="87"/>
        <v>1.1001154902644205E-4</v>
      </c>
      <c r="AO237" s="29">
        <f t="shared" si="88"/>
        <v>3.7833333333333332</v>
      </c>
      <c r="AP237" s="32"/>
    </row>
    <row r="238" spans="21:42" x14ac:dyDescent="0.25">
      <c r="U238" s="36">
        <f t="shared" si="89"/>
        <v>13680</v>
      </c>
      <c r="V238" s="16">
        <f t="shared" si="82"/>
        <v>25.430676008044497</v>
      </c>
      <c r="W238" s="27">
        <f t="shared" si="77"/>
        <v>294.86533800402225</v>
      </c>
      <c r="X238" s="8">
        <f t="shared" si="78"/>
        <v>1.1976975163994843</v>
      </c>
      <c r="Y238" s="27">
        <f t="shared" si="90"/>
        <v>1.8287181472947434E-5</v>
      </c>
      <c r="Z238" s="27">
        <f t="shared" si="91"/>
        <v>1.5268614339221743E-5</v>
      </c>
      <c r="AA238" s="10">
        <f t="shared" si="92"/>
        <v>1006.1476005464874</v>
      </c>
      <c r="AB238" s="29">
        <f t="shared" si="93"/>
        <v>2.5724112467094048E-2</v>
      </c>
      <c r="AC238" s="8">
        <f t="shared" si="94"/>
        <v>0.71526680593162451</v>
      </c>
      <c r="AD238" s="27">
        <f t="shared" si="95"/>
        <v>3.3913786095344954E-3</v>
      </c>
      <c r="AE238" s="47">
        <f t="shared" si="79"/>
        <v>492065.59672862419</v>
      </c>
      <c r="AF238" s="27">
        <f t="shared" si="96"/>
        <v>351958.18768092187</v>
      </c>
      <c r="AG238" s="9">
        <f t="shared" si="80"/>
        <v>13.152748868503792</v>
      </c>
      <c r="AH238" s="10">
        <f t="shared" si="97"/>
        <v>4.3702610522874581</v>
      </c>
      <c r="AI238" s="10">
        <f t="shared" si="83"/>
        <v>3.1175034192118765</v>
      </c>
      <c r="AJ238" s="10">
        <f t="shared" si="84"/>
        <v>3.484672832807159</v>
      </c>
      <c r="AK238" s="10">
        <f t="shared" si="85"/>
        <v>6.602176252019035</v>
      </c>
      <c r="AL238" s="9">
        <f t="shared" si="81"/>
        <v>3.5761788031769774</v>
      </c>
      <c r="AM238" s="49">
        <f t="shared" si="86"/>
        <v>29.006854811221473</v>
      </c>
      <c r="AN238" s="29">
        <f t="shared" si="87"/>
        <v>1.1003627086698391E-4</v>
      </c>
      <c r="AO238" s="29">
        <f t="shared" si="88"/>
        <v>3.8</v>
      </c>
      <c r="AP238" s="32"/>
    </row>
    <row r="239" spans="21:42" x14ac:dyDescent="0.25">
      <c r="U239" s="36">
        <f t="shared" si="89"/>
        <v>13740</v>
      </c>
      <c r="V239" s="16">
        <f t="shared" si="82"/>
        <v>25.432114646555</v>
      </c>
      <c r="W239" s="27">
        <f t="shared" si="77"/>
        <v>294.86605732327746</v>
      </c>
      <c r="X239" s="8">
        <f t="shared" si="78"/>
        <v>1.1976945849674254</v>
      </c>
      <c r="Y239" s="27">
        <f t="shared" si="90"/>
        <v>1.8287215826858999E-5</v>
      </c>
      <c r="Z239" s="27">
        <f t="shared" si="91"/>
        <v>1.5268680393471402E-5</v>
      </c>
      <c r="AA239" s="10">
        <f t="shared" si="92"/>
        <v>1006.1476254161398</v>
      </c>
      <c r="AB239" s="29">
        <f t="shared" si="93"/>
        <v>2.572416631957725E-2</v>
      </c>
      <c r="AC239" s="8">
        <f t="shared" si="94"/>
        <v>0.71526666991200716</v>
      </c>
      <c r="AD239" s="27">
        <f t="shared" si="95"/>
        <v>3.3913703363410404E-3</v>
      </c>
      <c r="AE239" s="47">
        <f t="shared" si="79"/>
        <v>492155.40568050387</v>
      </c>
      <c r="AF239" s="27">
        <f t="shared" si="96"/>
        <v>352022.35810028692</v>
      </c>
      <c r="AG239" s="9">
        <f t="shared" si="80"/>
        <v>13.153348342915553</v>
      </c>
      <c r="AH239" s="10">
        <f t="shared" si="97"/>
        <v>4.3704693889197328</v>
      </c>
      <c r="AI239" s="10">
        <f t="shared" si="83"/>
        <v>3.1182556375402202</v>
      </c>
      <c r="AJ239" s="10">
        <f t="shared" si="84"/>
        <v>3.4853732123955967</v>
      </c>
      <c r="AK239" s="10">
        <f t="shared" si="85"/>
        <v>6.6036288499358164</v>
      </c>
      <c r="AL239" s="9">
        <f t="shared" si="81"/>
        <v>3.5769656270485672</v>
      </c>
      <c r="AM239" s="49">
        <f t="shared" si="86"/>
        <v>29.009080273603566</v>
      </c>
      <c r="AN239" s="29">
        <f t="shared" si="87"/>
        <v>1.1006048083226361E-4</v>
      </c>
      <c r="AO239" s="29">
        <f t="shared" si="88"/>
        <v>3.8166666666666669</v>
      </c>
      <c r="AP239" s="32"/>
    </row>
    <row r="240" spans="21:42" x14ac:dyDescent="0.25">
      <c r="U240" s="36">
        <f t="shared" si="89"/>
        <v>13800</v>
      </c>
      <c r="V240" s="16">
        <f t="shared" si="82"/>
        <v>25.433523451908041</v>
      </c>
      <c r="W240" s="27">
        <f t="shared" si="77"/>
        <v>294.86676172595401</v>
      </c>
      <c r="X240" s="8">
        <f t="shared" si="78"/>
        <v>1.1976917143386046</v>
      </c>
      <c r="Y240" s="27">
        <f t="shared" si="90"/>
        <v>1.8287249468331443E-5</v>
      </c>
      <c r="Z240" s="27">
        <f t="shared" si="91"/>
        <v>1.5268745078052177E-5</v>
      </c>
      <c r="AA240" s="10">
        <f t="shared" si="92"/>
        <v>1006.1476497704667</v>
      </c>
      <c r="AB240" s="29">
        <f t="shared" si="93"/>
        <v>2.5724219055265271E-2</v>
      </c>
      <c r="AC240" s="8">
        <f t="shared" si="94"/>
        <v>0.71526653671384532</v>
      </c>
      <c r="AD240" s="27">
        <f t="shared" si="95"/>
        <v>3.3913622347485515E-3</v>
      </c>
      <c r="AE240" s="47">
        <f t="shared" si="79"/>
        <v>492243.35028189101</v>
      </c>
      <c r="AF240" s="27">
        <f t="shared" si="96"/>
        <v>352085.19637654844</v>
      </c>
      <c r="AG240" s="9">
        <f t="shared" si="80"/>
        <v>13.1539352931444</v>
      </c>
      <c r="AH240" s="10">
        <f t="shared" si="97"/>
        <v>4.3706733752119078</v>
      </c>
      <c r="AI240" s="10">
        <f t="shared" si="83"/>
        <v>3.118992291385708</v>
      </c>
      <c r="AJ240" s="10">
        <f t="shared" si="84"/>
        <v>3.4860590779697231</v>
      </c>
      <c r="AK240" s="10">
        <f t="shared" si="85"/>
        <v>6.6050513693554311</v>
      </c>
      <c r="AL240" s="9">
        <f t="shared" si="81"/>
        <v>3.577736158400858</v>
      </c>
      <c r="AM240" s="49">
        <f t="shared" si="86"/>
        <v>29.011259610308898</v>
      </c>
      <c r="AN240" s="29">
        <f t="shared" si="87"/>
        <v>1.1008418948925718E-4</v>
      </c>
      <c r="AO240" s="29">
        <f t="shared" si="88"/>
        <v>3.8333333333333335</v>
      </c>
      <c r="AP240" s="32"/>
    </row>
    <row r="241" spans="21:42" x14ac:dyDescent="0.25">
      <c r="U241" s="36">
        <f t="shared" si="89"/>
        <v>13860</v>
      </c>
      <c r="V241" s="16">
        <f t="shared" si="82"/>
        <v>25.434903041849612</v>
      </c>
      <c r="W241" s="27">
        <f t="shared" si="77"/>
        <v>294.86745152092476</v>
      </c>
      <c r="X241" s="8">
        <f t="shared" si="78"/>
        <v>1.1976889032534173</v>
      </c>
      <c r="Y241" s="27">
        <f t="shared" si="90"/>
        <v>1.828728241211861E-5</v>
      </c>
      <c r="Z241" s="27">
        <f t="shared" si="91"/>
        <v>1.52688084213211E-5</v>
      </c>
      <c r="AA241" s="10">
        <f t="shared" si="92"/>
        <v>1006.1476736201224</v>
      </c>
      <c r="AB241" s="29">
        <f t="shared" si="93"/>
        <v>2.5724270697285338E-2</v>
      </c>
      <c r="AC241" s="8">
        <f t="shared" si="94"/>
        <v>0.71526640627868321</v>
      </c>
      <c r="AD241" s="27">
        <f t="shared" si="95"/>
        <v>3.3913543012021345E-3</v>
      </c>
      <c r="AE241" s="47">
        <f t="shared" si="79"/>
        <v>492329.46921849722</v>
      </c>
      <c r="AF241" s="27">
        <f t="shared" si="96"/>
        <v>352146.73015300609</v>
      </c>
      <c r="AG241" s="9">
        <f t="shared" si="80"/>
        <v>13.1545099823673</v>
      </c>
      <c r="AH241" s="10">
        <f t="shared" si="97"/>
        <v>4.3708731024888818</v>
      </c>
      <c r="AI241" s="10">
        <f t="shared" si="83"/>
        <v>3.1197137016223913</v>
      </c>
      <c r="AJ241" s="10">
        <f t="shared" si="84"/>
        <v>3.4867307296638734</v>
      </c>
      <c r="AK241" s="10">
        <f t="shared" si="85"/>
        <v>6.6064444312862651</v>
      </c>
      <c r="AL241" s="9">
        <f t="shared" si="81"/>
        <v>3.5784907336133935</v>
      </c>
      <c r="AM241" s="49">
        <f t="shared" si="86"/>
        <v>29.013393775463005</v>
      </c>
      <c r="AN241" s="29">
        <f t="shared" si="87"/>
        <v>1.1010740718810442E-4</v>
      </c>
      <c r="AO241" s="29">
        <f t="shared" si="88"/>
        <v>3.85</v>
      </c>
      <c r="AP241" s="32"/>
    </row>
    <row r="242" spans="21:42" x14ac:dyDescent="0.25">
      <c r="U242" s="36">
        <f t="shared" si="89"/>
        <v>13920</v>
      </c>
      <c r="V242" s="16">
        <f t="shared" si="82"/>
        <v>25.43625402137156</v>
      </c>
      <c r="W242" s="27">
        <f t="shared" si="77"/>
        <v>294.86812701068578</v>
      </c>
      <c r="X242" s="8">
        <f t="shared" si="78"/>
        <v>1.1976861504782872</v>
      </c>
      <c r="Y242" s="27">
        <f t="shared" si="90"/>
        <v>1.8287314672669669E-5</v>
      </c>
      <c r="Z242" s="27">
        <f t="shared" si="91"/>
        <v>1.5268870451049937E-5</v>
      </c>
      <c r="AA242" s="10">
        <f t="shared" si="92"/>
        <v>1006.1476969755422</v>
      </c>
      <c r="AB242" s="29">
        <f t="shared" si="93"/>
        <v>2.5724321268287106E-2</v>
      </c>
      <c r="AC242" s="8">
        <f t="shared" si="94"/>
        <v>0.71526627854927283</v>
      </c>
      <c r="AD242" s="27">
        <f t="shared" si="95"/>
        <v>3.3913465322203537E-3</v>
      </c>
      <c r="AE242" s="47">
        <f t="shared" si="79"/>
        <v>492413.80037397903</v>
      </c>
      <c r="AF242" s="27">
        <f t="shared" si="96"/>
        <v>352206.98649980052</v>
      </c>
      <c r="AG242" s="9">
        <f t="shared" si="80"/>
        <v>13.155072668167893</v>
      </c>
      <c r="AH242" s="10">
        <f t="shared" si="97"/>
        <v>4.3710686601383442</v>
      </c>
      <c r="AI242" s="10">
        <f t="shared" si="83"/>
        <v>3.1204201825579165</v>
      </c>
      <c r="AJ242" s="10">
        <f t="shared" si="84"/>
        <v>3.4873884614322472</v>
      </c>
      <c r="AK242" s="10">
        <f t="shared" si="85"/>
        <v>6.6078086439901638</v>
      </c>
      <c r="AL242" s="9">
        <f t="shared" si="81"/>
        <v>3.5792296821613387</v>
      </c>
      <c r="AM242" s="49">
        <f t="shared" si="86"/>
        <v>29.015483703532901</v>
      </c>
      <c r="AN242" s="29">
        <f t="shared" si="87"/>
        <v>1.1013014406650272E-4</v>
      </c>
      <c r="AO242" s="29">
        <f t="shared" si="88"/>
        <v>3.8666666666666667</v>
      </c>
      <c r="AP242" s="32"/>
    </row>
    <row r="243" spans="21:42" x14ac:dyDescent="0.25">
      <c r="U243" s="36">
        <f t="shared" si="89"/>
        <v>13980</v>
      </c>
      <c r="V243" s="16">
        <f t="shared" si="82"/>
        <v>25.437576982973383</v>
      </c>
      <c r="W243" s="27">
        <f t="shared" si="77"/>
        <v>294.86878849148667</v>
      </c>
      <c r="X243" s="8">
        <f t="shared" si="78"/>
        <v>1.1976834548051334</v>
      </c>
      <c r="Y243" s="27">
        <f t="shared" si="90"/>
        <v>1.8287346264135369E-5</v>
      </c>
      <c r="Z243" s="27">
        <f t="shared" si="91"/>
        <v>1.5268931194437159E-5</v>
      </c>
      <c r="AA243" s="10">
        <f t="shared" si="92"/>
        <v>1006.1477198469461</v>
      </c>
      <c r="AB243" s="29">
        <f t="shared" si="93"/>
        <v>2.5724370790452467E-2</v>
      </c>
      <c r="AC243" s="8">
        <f t="shared" si="94"/>
        <v>0.71526615346954947</v>
      </c>
      <c r="AD243" s="27">
        <f t="shared" si="95"/>
        <v>3.3913389243937276E-3</v>
      </c>
      <c r="AE243" s="47">
        <f t="shared" si="79"/>
        <v>492496.38084654039</v>
      </c>
      <c r="AF243" s="27">
        <f t="shared" si="96"/>
        <v>352265.99192577926</v>
      </c>
      <c r="AG243" s="9">
        <f t="shared" si="80"/>
        <v>13.155623602658006</v>
      </c>
      <c r="AH243" s="10">
        <f t="shared" si="97"/>
        <v>4.371260135652701</v>
      </c>
      <c r="AI243" s="10">
        <f t="shared" si="83"/>
        <v>3.1211120420658851</v>
      </c>
      <c r="AJ243" s="10">
        <f t="shared" si="84"/>
        <v>3.4880325611751299</v>
      </c>
      <c r="AK243" s="10">
        <f t="shared" si="85"/>
        <v>6.609144603241015</v>
      </c>
      <c r="AL243" s="9">
        <f t="shared" si="81"/>
        <v>3.5799533267555494</v>
      </c>
      <c r="AM243" s="49">
        <f t="shared" si="86"/>
        <v>29.017530309728933</v>
      </c>
      <c r="AN243" s="29">
        <f t="shared" si="87"/>
        <v>1.1015241005401692E-4</v>
      </c>
      <c r="AO243" s="29">
        <f t="shared" si="88"/>
        <v>3.8833333333333333</v>
      </c>
      <c r="AP243" s="32"/>
    </row>
    <row r="244" spans="21:42" x14ac:dyDescent="0.25">
      <c r="U244" s="36">
        <f t="shared" si="89"/>
        <v>14040</v>
      </c>
      <c r="V244" s="16">
        <f t="shared" si="82"/>
        <v>25.438872506918688</v>
      </c>
      <c r="W244" s="27">
        <f t="shared" si="77"/>
        <v>294.8694362534593</v>
      </c>
      <c r="X244" s="8">
        <f t="shared" si="78"/>
        <v>1.1976808150508449</v>
      </c>
      <c r="Y244" s="27">
        <f t="shared" si="90"/>
        <v>1.8287377200374298E-5</v>
      </c>
      <c r="Z244" s="27">
        <f t="shared" si="91"/>
        <v>1.5268990678119821E-5</v>
      </c>
      <c r="AA244" s="10">
        <f t="shared" si="92"/>
        <v>1006.1477422443438</v>
      </c>
      <c r="AB244" s="29">
        <f t="shared" si="93"/>
        <v>2.5724419285505326E-2</v>
      </c>
      <c r="AC244" s="8">
        <f t="shared" si="94"/>
        <v>0.71526603098460761</v>
      </c>
      <c r="AD244" s="27">
        <f t="shared" si="95"/>
        <v>3.3913314743832437E-3</v>
      </c>
      <c r="AE244" s="47">
        <f t="shared" si="79"/>
        <v>492577.24696518254</v>
      </c>
      <c r="AF244" s="27">
        <f t="shared" si="96"/>
        <v>352323.77239011094</v>
      </c>
      <c r="AG244" s="9">
        <f t="shared" si="80"/>
        <v>13.156163032596309</v>
      </c>
      <c r="AH244" s="10">
        <f t="shared" si="97"/>
        <v>4.371447614670064</v>
      </c>
      <c r="AI244" s="10">
        <f t="shared" si="83"/>
        <v>3.1217895817156243</v>
      </c>
      <c r="AJ244" s="10">
        <f t="shared" si="84"/>
        <v>3.4886633108625054</v>
      </c>
      <c r="AK244" s="10">
        <f t="shared" si="85"/>
        <v>6.6104528925781292</v>
      </c>
      <c r="AL244" s="9">
        <f t="shared" si="81"/>
        <v>3.5806619834798195</v>
      </c>
      <c r="AM244" s="49">
        <f t="shared" si="86"/>
        <v>29.019534490398506</v>
      </c>
      <c r="AN244" s="29">
        <f t="shared" si="87"/>
        <v>1.1017421487630216E-4</v>
      </c>
      <c r="AO244" s="29">
        <f t="shared" si="88"/>
        <v>3.9</v>
      </c>
      <c r="AP244" s="32"/>
    </row>
    <row r="245" spans="21:42" x14ac:dyDescent="0.25">
      <c r="U245" s="36">
        <f t="shared" si="89"/>
        <v>14100</v>
      </c>
      <c r="V245" s="16">
        <f t="shared" si="82"/>
        <v>25.44014116148648</v>
      </c>
      <c r="W245" s="27">
        <f t="shared" si="77"/>
        <v>294.87007058074323</v>
      </c>
      <c r="X245" s="8">
        <f t="shared" si="78"/>
        <v>1.1976782300567665</v>
      </c>
      <c r="Y245" s="27">
        <f t="shared" si="90"/>
        <v>1.8287407494958576E-5</v>
      </c>
      <c r="Z245" s="27">
        <f t="shared" si="91"/>
        <v>1.526904892818483E-5</v>
      </c>
      <c r="AA245" s="10">
        <f t="shared" si="92"/>
        <v>1006.1477641775389</v>
      </c>
      <c r="AB245" s="29">
        <f t="shared" si="93"/>
        <v>2.5724466774720563E-2</v>
      </c>
      <c r="AC245" s="8">
        <f t="shared" si="94"/>
        <v>0.71526591104067727</v>
      </c>
      <c r="AD245" s="27">
        <f t="shared" si="95"/>
        <v>3.3913241789189099E-3</v>
      </c>
      <c r="AE245" s="47">
        <f t="shared" si="79"/>
        <v>492656.43430564326</v>
      </c>
      <c r="AF245" s="27">
        <f t="shared" si="96"/>
        <v>352380.35331367748</v>
      </c>
      <c r="AG245" s="9">
        <f t="shared" si="80"/>
        <v>13.156691199504523</v>
      </c>
      <c r="AH245" s="10">
        <f t="shared" si="97"/>
        <v>4.3716311810142869</v>
      </c>
      <c r="AI245" s="10">
        <f t="shared" si="83"/>
        <v>3.1224530968994064</v>
      </c>
      <c r="AJ245" s="10">
        <f t="shared" si="84"/>
        <v>3.489280986655221</v>
      </c>
      <c r="AK245" s="10">
        <f t="shared" si="85"/>
        <v>6.6117340835546274</v>
      </c>
      <c r="AL245" s="9">
        <f t="shared" si="81"/>
        <v>3.5813559619254232</v>
      </c>
      <c r="AM245" s="49">
        <f t="shared" si="86"/>
        <v>29.021497123411905</v>
      </c>
      <c r="AN245" s="29">
        <f t="shared" si="87"/>
        <v>1.1019556805924379E-4</v>
      </c>
      <c r="AO245" s="29">
        <f t="shared" si="88"/>
        <v>3.9166666666666665</v>
      </c>
      <c r="AP245" s="32"/>
    </row>
    <row r="246" spans="21:42" x14ac:dyDescent="0.25">
      <c r="U246" s="36">
        <f t="shared" si="89"/>
        <v>14160</v>
      </c>
      <c r="V246" s="16">
        <f t="shared" si="82"/>
        <v>25.44138350321732</v>
      </c>
      <c r="W246" s="27">
        <f t="shared" si="77"/>
        <v>294.87069175160866</v>
      </c>
      <c r="X246" s="8">
        <f t="shared" si="78"/>
        <v>1.1976756986881969</v>
      </c>
      <c r="Y246" s="27">
        <f t="shared" si="90"/>
        <v>1.8287437161179973E-5</v>
      </c>
      <c r="Z246" s="27">
        <f t="shared" si="91"/>
        <v>1.5269105970180438E-5</v>
      </c>
      <c r="AA246" s="10">
        <f t="shared" si="92"/>
        <v>1006.1477856561332</v>
      </c>
      <c r="AB246" s="29">
        <f t="shared" si="93"/>
        <v>2.5724513278933627E-2</v>
      </c>
      <c r="AC246" s="8">
        <f t="shared" si="94"/>
        <v>0.71526579358510045</v>
      </c>
      <c r="AD246" s="27">
        <f t="shared" si="95"/>
        <v>3.3913170347983374E-3</v>
      </c>
      <c r="AE246" s="47">
        <f t="shared" si="79"/>
        <v>492733.97770597757</v>
      </c>
      <c r="AF246" s="27">
        <f t="shared" si="96"/>
        <v>352435.75959020923</v>
      </c>
      <c r="AG246" s="9">
        <f t="shared" si="80"/>
        <v>13.157208339780766</v>
      </c>
      <c r="AH246" s="10">
        <f t="shared" si="97"/>
        <v>4.3718109167341597</v>
      </c>
      <c r="AI246" s="10">
        <f t="shared" si="83"/>
        <v>3.1231028769572129</v>
      </c>
      <c r="AJ246" s="10">
        <f t="shared" si="84"/>
        <v>3.4898858590236972</v>
      </c>
      <c r="AK246" s="10">
        <f t="shared" si="85"/>
        <v>6.6129887359809096</v>
      </c>
      <c r="AL246" s="9">
        <f t="shared" si="81"/>
        <v>3.5820355653229923</v>
      </c>
      <c r="AM246" s="49">
        <f t="shared" si="86"/>
        <v>29.023419068540314</v>
      </c>
      <c r="AN246" s="29">
        <f t="shared" si="87"/>
        <v>1.1021647893301517E-4</v>
      </c>
      <c r="AO246" s="29">
        <f t="shared" si="88"/>
        <v>3.9333333333333331</v>
      </c>
      <c r="AP246" s="32"/>
    </row>
    <row r="247" spans="21:42" x14ac:dyDescent="0.25">
      <c r="U247" s="36">
        <f t="shared" si="89"/>
        <v>14220</v>
      </c>
      <c r="V247" s="16">
        <f t="shared" si="82"/>
        <v>25.442600077154495</v>
      </c>
      <c r="W247" s="27">
        <f t="shared" si="77"/>
        <v>294.8713000385772</v>
      </c>
      <c r="X247" s="8">
        <f t="shared" si="78"/>
        <v>1.1976732198338949</v>
      </c>
      <c r="Y247" s="27">
        <f t="shared" si="90"/>
        <v>1.8287466212055709E-5</v>
      </c>
      <c r="Z247" s="27">
        <f t="shared" si="91"/>
        <v>1.5269161829127311E-5</v>
      </c>
      <c r="AA247" s="10">
        <f t="shared" si="92"/>
        <v>1006.1478066895306</v>
      </c>
      <c r="AB247" s="29">
        <f t="shared" si="93"/>
        <v>2.5724558818549573E-2</v>
      </c>
      <c r="AC247" s="8">
        <f t="shared" si="94"/>
        <v>0.71526567856630752</v>
      </c>
      <c r="AD247" s="27">
        <f t="shared" si="95"/>
        <v>3.3913100388853466E-3</v>
      </c>
      <c r="AE247" s="47">
        <f t="shared" si="79"/>
        <v>492809.911281829</v>
      </c>
      <c r="AF247" s="27">
        <f t="shared" si="96"/>
        <v>352490.01559719921</v>
      </c>
      <c r="AG247" s="9">
        <f t="shared" si="80"/>
        <v>13.15771468481044</v>
      </c>
      <c r="AH247" s="10">
        <f t="shared" si="97"/>
        <v>4.3719869021417033</v>
      </c>
      <c r="AI247" s="10">
        <f t="shared" si="83"/>
        <v>3.1237392052990351</v>
      </c>
      <c r="AJ247" s="10">
        <f t="shared" si="84"/>
        <v>3.4904781928643267</v>
      </c>
      <c r="AK247" s="10">
        <f t="shared" si="85"/>
        <v>6.6142173981633618</v>
      </c>
      <c r="AL247" s="9">
        <f t="shared" si="81"/>
        <v>3.5827010906718209</v>
      </c>
      <c r="AM247" s="49">
        <f t="shared" si="86"/>
        <v>29.025301167826317</v>
      </c>
      <c r="AN247" s="29">
        <f t="shared" si="87"/>
        <v>1.1023695663605604E-4</v>
      </c>
      <c r="AO247" s="29">
        <f t="shared" si="88"/>
        <v>3.95</v>
      </c>
      <c r="AP247" s="32"/>
    </row>
    <row r="248" spans="21:42" x14ac:dyDescent="0.25">
      <c r="U248" s="36">
        <f t="shared" si="89"/>
        <v>14280</v>
      </c>
      <c r="V248" s="16">
        <f t="shared" si="82"/>
        <v>25.443791417080291</v>
      </c>
      <c r="W248" s="27">
        <f t="shared" si="77"/>
        <v>294.87189570854014</v>
      </c>
      <c r="X248" s="8">
        <f t="shared" si="78"/>
        <v>1.1976707924055956</v>
      </c>
      <c r="Y248" s="27">
        <f t="shared" si="90"/>
        <v>1.8287494660333924E-5</v>
      </c>
      <c r="Z248" s="27">
        <f t="shared" si="91"/>
        <v>1.5269216529529257E-5</v>
      </c>
      <c r="AA248" s="10">
        <f t="shared" si="92"/>
        <v>1006.1478272869409</v>
      </c>
      <c r="AB248" s="29">
        <f t="shared" si="93"/>
        <v>2.572460341355174E-2</v>
      </c>
      <c r="AC248" s="8">
        <f t="shared" si="94"/>
        <v>0.71526556593379476</v>
      </c>
      <c r="AD248" s="27">
        <f t="shared" si="95"/>
        <v>3.3913031881086042E-3</v>
      </c>
      <c r="AE248" s="47">
        <f t="shared" si="79"/>
        <v>492884.26844139391</v>
      </c>
      <c r="AF248" s="27">
        <f t="shared" si="96"/>
        <v>352543.14520659804</v>
      </c>
      <c r="AG248" s="9">
        <f t="shared" si="80"/>
        <v>13.158210461074654</v>
      </c>
      <c r="AH248" s="10">
        <f t="shared" si="97"/>
        <v>4.3721592158495799</v>
      </c>
      <c r="AI248" s="10">
        <f t="shared" si="83"/>
        <v>3.1243623595247616</v>
      </c>
      <c r="AJ248" s="10">
        <f t="shared" si="84"/>
        <v>3.4910582476133558</v>
      </c>
      <c r="AK248" s="10">
        <f t="shared" si="85"/>
        <v>6.6154206071381179</v>
      </c>
      <c r="AL248" s="9">
        <f t="shared" si="81"/>
        <v>3.5833528288664804</v>
      </c>
      <c r="AM248" s="49">
        <f t="shared" si="86"/>
        <v>29.027144245946772</v>
      </c>
      <c r="AN248" s="29">
        <f t="shared" si="87"/>
        <v>1.1025701011896862E-4</v>
      </c>
      <c r="AO248" s="29">
        <f t="shared" si="88"/>
        <v>3.9666666666666668</v>
      </c>
      <c r="AP248" s="32"/>
    </row>
    <row r="249" spans="21:42" x14ac:dyDescent="0.25">
      <c r="U249" s="36">
        <f t="shared" si="89"/>
        <v>14340</v>
      </c>
      <c r="V249" s="16">
        <f t="shared" si="82"/>
        <v>25.444958045747459</v>
      </c>
      <c r="W249" s="27">
        <f t="shared" si="77"/>
        <v>294.87247902287368</v>
      </c>
      <c r="X249" s="8">
        <f t="shared" si="78"/>
        <v>1.1976684153375399</v>
      </c>
      <c r="Y249" s="27">
        <f t="shared" si="90"/>
        <v>1.8287522518499256E-5</v>
      </c>
      <c r="Z249" s="27">
        <f t="shared" si="91"/>
        <v>1.5269270095383846E-5</v>
      </c>
      <c r="AA249" s="10">
        <f t="shared" si="92"/>
        <v>1006.1478474573847</v>
      </c>
      <c r="AB249" s="29">
        <f t="shared" si="93"/>
        <v>2.5724647083510355E-2</v>
      </c>
      <c r="AC249" s="8">
        <f t="shared" si="94"/>
        <v>0.71526545563810484</v>
      </c>
      <c r="AD249" s="27">
        <f t="shared" si="95"/>
        <v>3.3912964794602912E-3</v>
      </c>
      <c r="AE249" s="47">
        <f t="shared" si="79"/>
        <v>492957.08190006996</v>
      </c>
      <c r="AF249" s="27">
        <f t="shared" si="96"/>
        <v>352595.17179528408</v>
      </c>
      <c r="AG249" s="9">
        <f t="shared" si="80"/>
        <v>13.158695890256261</v>
      </c>
      <c r="AH249" s="10">
        <f t="shared" si="97"/>
        <v>4.3723279348077053</v>
      </c>
      <c r="AI249" s="10">
        <f t="shared" si="83"/>
        <v>3.1249726115417276</v>
      </c>
      <c r="AJ249" s="10">
        <f t="shared" si="84"/>
        <v>3.4916262773586748</v>
      </c>
      <c r="AK249" s="10">
        <f t="shared" si="85"/>
        <v>6.6165988889004019</v>
      </c>
      <c r="AL249" s="9">
        <f t="shared" si="81"/>
        <v>3.5839910648210505</v>
      </c>
      <c r="AM249" s="49">
        <f t="shared" si="86"/>
        <v>29.028949110568508</v>
      </c>
      <c r="AN249" s="29">
        <f t="shared" si="87"/>
        <v>1.1027664814834004E-4</v>
      </c>
      <c r="AO249" s="29">
        <f t="shared" si="88"/>
        <v>3.9833333333333334</v>
      </c>
      <c r="AP249" s="32"/>
    </row>
    <row r="250" spans="21:42" x14ac:dyDescent="0.25">
      <c r="U250" s="36">
        <f t="shared" si="89"/>
        <v>14400</v>
      </c>
      <c r="V250" s="16">
        <f t="shared" si="82"/>
        <v>25.446100475105965</v>
      </c>
      <c r="W250" s="27">
        <f t="shared" si="77"/>
        <v>294.87305023755295</v>
      </c>
      <c r="X250" s="8">
        <f t="shared" si="78"/>
        <v>1.1976660875860086</v>
      </c>
      <c r="Y250" s="27">
        <f t="shared" si="90"/>
        <v>1.82875497987784E-5</v>
      </c>
      <c r="Z250" s="27">
        <f t="shared" si="91"/>
        <v>1.5269322550192944E-5</v>
      </c>
      <c r="AA250" s="10">
        <f t="shared" si="92"/>
        <v>1006.1478672096961</v>
      </c>
      <c r="AB250" s="29">
        <f t="shared" si="93"/>
        <v>2.5724689847591353E-2</v>
      </c>
      <c r="AC250" s="8">
        <f t="shared" si="94"/>
        <v>0.71526534763080207</v>
      </c>
      <c r="AD250" s="27">
        <f t="shared" si="95"/>
        <v>3.3912899099947896E-3</v>
      </c>
      <c r="AE250" s="47">
        <f t="shared" si="79"/>
        <v>493028.38369479188</v>
      </c>
      <c r="AF250" s="27">
        <f t="shared" si="96"/>
        <v>352646.11825530778</v>
      </c>
      <c r="AG250" s="9">
        <f t="shared" si="80"/>
        <v>13.159171189343317</v>
      </c>
      <c r="AH250" s="10">
        <f t="shared" si="97"/>
        <v>4.3724931343390487</v>
      </c>
      <c r="AI250" s="10">
        <f t="shared" si="83"/>
        <v>3.1255702276799577</v>
      </c>
      <c r="AJ250" s="10">
        <f t="shared" si="84"/>
        <v>3.4921825309492389</v>
      </c>
      <c r="AK250" s="10">
        <f t="shared" si="85"/>
        <v>6.6177527586291962</v>
      </c>
      <c r="AL250" s="9">
        <f t="shared" si="81"/>
        <v>3.5846160775908142</v>
      </c>
      <c r="AM250" s="49">
        <f t="shared" si="86"/>
        <v>29.030716552696781</v>
      </c>
      <c r="AN250" s="29">
        <f t="shared" si="87"/>
        <v>1.1029587931048661E-4</v>
      </c>
      <c r="AO250" s="29">
        <f t="shared" si="88"/>
        <v>4</v>
      </c>
      <c r="AP250" s="32"/>
    </row>
    <row r="251" spans="21:42" x14ac:dyDescent="0.25">
      <c r="U251" s="36">
        <f t="shared" si="89"/>
        <v>14460</v>
      </c>
      <c r="V251" s="16">
        <f t="shared" si="82"/>
        <v>25.447219206525133</v>
      </c>
      <c r="W251" s="27">
        <f t="shared" si="77"/>
        <v>294.87360960326254</v>
      </c>
      <c r="X251" s="8">
        <f t="shared" si="78"/>
        <v>1.19766380812887</v>
      </c>
      <c r="Y251" s="27">
        <f t="shared" si="90"/>
        <v>1.8287576513145226E-5</v>
      </c>
      <c r="Z251" s="27">
        <f t="shared" si="91"/>
        <v>1.5269373916972752E-5</v>
      </c>
      <c r="AA251" s="10">
        <f t="shared" si="92"/>
        <v>1006.1478865525276</v>
      </c>
      <c r="AB251" s="29">
        <f t="shared" si="93"/>
        <v>2.5724731724564385E-2</v>
      </c>
      <c r="AC251" s="8">
        <f t="shared" si="94"/>
        <v>0.71526524186445295</v>
      </c>
      <c r="AD251" s="27">
        <f t="shared" si="95"/>
        <v>3.391283476827408E-3</v>
      </c>
      <c r="AE251" s="47">
        <f t="shared" si="79"/>
        <v>493098.2051980925</v>
      </c>
      <c r="AF251" s="27">
        <f t="shared" si="96"/>
        <v>352696.00700394128</v>
      </c>
      <c r="AG251" s="9">
        <f t="shared" si="80"/>
        <v>13.159636570730488</v>
      </c>
      <c r="AH251" s="10">
        <f t="shared" si="97"/>
        <v>4.3726548881746057</v>
      </c>
      <c r="AI251" s="10">
        <f t="shared" si="83"/>
        <v>3.1261554688051136</v>
      </c>
      <c r="AJ251" s="10">
        <f t="shared" si="84"/>
        <v>3.4927272521023722</v>
      </c>
      <c r="AK251" s="10">
        <f t="shared" si="85"/>
        <v>6.6188827209074859</v>
      </c>
      <c r="AL251" s="9">
        <f t="shared" si="81"/>
        <v>3.5852281404915547</v>
      </c>
      <c r="AM251" s="49">
        <f t="shared" si="86"/>
        <v>29.032447347016689</v>
      </c>
      <c r="AN251" s="29">
        <f t="shared" si="87"/>
        <v>1.1031471201512476E-4</v>
      </c>
      <c r="AO251" s="29">
        <f t="shared" si="88"/>
        <v>4.0166666666666666</v>
      </c>
      <c r="AP251" s="32"/>
    </row>
    <row r="252" spans="21:42" x14ac:dyDescent="0.25">
      <c r="U252" s="36">
        <f t="shared" si="89"/>
        <v>14520</v>
      </c>
      <c r="V252" s="16">
        <f t="shared" si="82"/>
        <v>25.448314731011273</v>
      </c>
      <c r="W252" s="27">
        <f t="shared" si="77"/>
        <v>294.8741573655056</v>
      </c>
      <c r="X252" s="8">
        <f t="shared" si="78"/>
        <v>1.1976615759651348</v>
      </c>
      <c r="Y252" s="27">
        <f t="shared" si="90"/>
        <v>1.82876026733261E-5</v>
      </c>
      <c r="Z252" s="27">
        <f t="shared" si="91"/>
        <v>1.5269424218263869E-5</v>
      </c>
      <c r="AA252" s="10">
        <f t="shared" si="92"/>
        <v>1006.1479054943528</v>
      </c>
      <c r="AB252" s="29">
        <f t="shared" si="93"/>
        <v>2.5724772732811093E-2</v>
      </c>
      <c r="AC252" s="8">
        <f t="shared" si="94"/>
        <v>0.71526513829260585</v>
      </c>
      <c r="AD252" s="27">
        <f t="shared" si="95"/>
        <v>3.3912771771331227E-3</v>
      </c>
      <c r="AE252" s="47">
        <f t="shared" si="79"/>
        <v>493166.57713185635</v>
      </c>
      <c r="AF252" s="27">
        <f t="shared" si="96"/>
        <v>352744.85999350832</v>
      </c>
      <c r="AG252" s="9">
        <f t="shared" si="80"/>
        <v>13.160092242317997</v>
      </c>
      <c r="AH252" s="10">
        <f t="shared" si="97"/>
        <v>4.3728132684876186</v>
      </c>
      <c r="AI252" s="10">
        <f t="shared" si="83"/>
        <v>3.126728590429237</v>
      </c>
      <c r="AJ252" s="10">
        <f t="shared" si="84"/>
        <v>3.4932606795086958</v>
      </c>
      <c r="AK252" s="10">
        <f t="shared" si="85"/>
        <v>6.6199892699379328</v>
      </c>
      <c r="AL252" s="9">
        <f t="shared" si="81"/>
        <v>3.5858275212163799</v>
      </c>
      <c r="AM252" s="49">
        <f t="shared" si="86"/>
        <v>29.034142252227653</v>
      </c>
      <c r="AN252" s="29">
        <f t="shared" si="87"/>
        <v>1.1033315449896554E-4</v>
      </c>
      <c r="AO252" s="29">
        <f t="shared" si="88"/>
        <v>4.0333333333333332</v>
      </c>
      <c r="AP252" s="32"/>
    </row>
    <row r="253" spans="21:42" x14ac:dyDescent="0.25">
      <c r="U253" s="36">
        <f t="shared" si="89"/>
        <v>14580</v>
      </c>
      <c r="V253" s="16">
        <f t="shared" si="82"/>
        <v>25.449387529420854</v>
      </c>
      <c r="W253" s="27">
        <f t="shared" si="77"/>
        <v>294.8746937647104</v>
      </c>
      <c r="X253" s="8">
        <f t="shared" si="78"/>
        <v>1.1976593901145198</v>
      </c>
      <c r="Y253" s="27">
        <f t="shared" si="90"/>
        <v>1.8287628290804989E-5</v>
      </c>
      <c r="Z253" s="27">
        <f t="shared" si="91"/>
        <v>1.5269473476141102E-5</v>
      </c>
      <c r="AA253" s="10">
        <f t="shared" si="92"/>
        <v>1006.147924043471</v>
      </c>
      <c r="AB253" s="29">
        <f t="shared" si="93"/>
        <v>2.5724812890333196E-2</v>
      </c>
      <c r="AC253" s="8">
        <f t="shared" si="94"/>
        <v>0.71526503686976928</v>
      </c>
      <c r="AD253" s="27">
        <f t="shared" si="95"/>
        <v>3.3912710081453472E-3</v>
      </c>
      <c r="AE253" s="47">
        <f t="shared" si="79"/>
        <v>493233.52958079329</v>
      </c>
      <c r="AF253" s="27">
        <f t="shared" si="96"/>
        <v>352792.69872101257</v>
      </c>
      <c r="AG253" s="9">
        <f t="shared" si="80"/>
        <v>13.160538407608444</v>
      </c>
      <c r="AH253" s="10">
        <f t="shared" si="97"/>
        <v>4.3729683459270392</v>
      </c>
      <c r="AI253" s="10">
        <f t="shared" si="83"/>
        <v>3.1272898428192986</v>
      </c>
      <c r="AJ253" s="10">
        <f t="shared" si="84"/>
        <v>3.4937830469351767</v>
      </c>
      <c r="AK253" s="10">
        <f t="shared" si="85"/>
        <v>6.6210728897544753</v>
      </c>
      <c r="AL253" s="9">
        <f t="shared" si="81"/>
        <v>3.5864144819503401</v>
      </c>
      <c r="AM253" s="49">
        <f t="shared" si="86"/>
        <v>29.035802011371192</v>
      </c>
      <c r="AN253" s="29">
        <f t="shared" si="87"/>
        <v>1.1035121482924126E-4</v>
      </c>
      <c r="AO253" s="29">
        <f t="shared" si="88"/>
        <v>4.05</v>
      </c>
      <c r="AP253" s="32"/>
    </row>
    <row r="254" spans="21:42" x14ac:dyDescent="0.25">
      <c r="U254" s="36">
        <f t="shared" si="89"/>
        <v>14640</v>
      </c>
      <c r="V254" s="16">
        <f t="shared" si="82"/>
        <v>25.450438072669357</v>
      </c>
      <c r="W254" s="27">
        <f t="shared" si="77"/>
        <v>294.87521903633467</v>
      </c>
      <c r="X254" s="8">
        <f t="shared" si="78"/>
        <v>1.1976572496170224</v>
      </c>
      <c r="Y254" s="27">
        <f t="shared" si="90"/>
        <v>1.8287653376828318E-5</v>
      </c>
      <c r="Z254" s="27">
        <f t="shared" si="91"/>
        <v>1.5269521712222928E-5</v>
      </c>
      <c r="AA254" s="10">
        <f t="shared" si="92"/>
        <v>1006.1479422080101</v>
      </c>
      <c r="AB254" s="29">
        <f t="shared" si="93"/>
        <v>2.5724852214760043E-2</v>
      </c>
      <c r="AC254" s="8">
        <f t="shared" si="94"/>
        <v>0.71526493755139398</v>
      </c>
      <c r="AD254" s="27">
        <f t="shared" si="95"/>
        <v>3.3912649671547323E-3</v>
      </c>
      <c r="AE254" s="47">
        <f t="shared" si="79"/>
        <v>493299.0920056426</v>
      </c>
      <c r="AF254" s="27">
        <f t="shared" si="96"/>
        <v>352839.54423757532</v>
      </c>
      <c r="AG254" s="9">
        <f t="shared" si="80"/>
        <v>13.160975265801481</v>
      </c>
      <c r="AH254" s="10">
        <f t="shared" si="97"/>
        <v>4.3731201896502148</v>
      </c>
      <c r="AI254" s="10">
        <f t="shared" si="83"/>
        <v>3.127839471103584</v>
      </c>
      <c r="AJ254" s="10">
        <f t="shared" si="84"/>
        <v>3.4942945833261194</v>
      </c>
      <c r="AK254" s="10">
        <f t="shared" si="85"/>
        <v>6.6221340544297034</v>
      </c>
      <c r="AL254" s="9">
        <f t="shared" si="81"/>
        <v>3.5869892794827556</v>
      </c>
      <c r="AM254" s="49">
        <f t="shared" si="86"/>
        <v>29.037427352152111</v>
      </c>
      <c r="AN254" s="29">
        <f t="shared" si="87"/>
        <v>1.1036890090716172E-4</v>
      </c>
      <c r="AO254" s="29">
        <f t="shared" si="88"/>
        <v>4.0666666666666664</v>
      </c>
      <c r="AP254" s="32"/>
    </row>
    <row r="255" spans="21:42" x14ac:dyDescent="0.25">
      <c r="U255" s="36">
        <f t="shared" si="89"/>
        <v>14700</v>
      </c>
      <c r="V255" s="16">
        <f t="shared" si="82"/>
        <v>25.45146682193586</v>
      </c>
      <c r="W255" s="27">
        <f t="shared" si="77"/>
        <v>294.87573341096788</v>
      </c>
      <c r="X255" s="8">
        <f t="shared" si="78"/>
        <v>1.1976551535325026</v>
      </c>
      <c r="Y255" s="27">
        <f t="shared" si="90"/>
        <v>1.8287677942410028E-5</v>
      </c>
      <c r="Z255" s="27">
        <f t="shared" si="91"/>
        <v>1.5269568947681003E-5</v>
      </c>
      <c r="AA255" s="10">
        <f t="shared" si="92"/>
        <v>1006.1479599959303</v>
      </c>
      <c r="AB255" s="29">
        <f t="shared" si="93"/>
        <v>2.5724890723356555E-2</v>
      </c>
      <c r="AC255" s="8">
        <f t="shared" si="94"/>
        <v>0.71526484029385184</v>
      </c>
      <c r="AD255" s="27">
        <f t="shared" si="95"/>
        <v>3.3912590515079838E-3</v>
      </c>
      <c r="AE255" s="47">
        <f t="shared" si="79"/>
        <v>493363.29325609084</v>
      </c>
      <c r="AF255" s="27">
        <f t="shared" si="96"/>
        <v>352885.41715766658</v>
      </c>
      <c r="AG255" s="9">
        <f t="shared" si="80"/>
        <v>13.161403011886359</v>
      </c>
      <c r="AH255" s="10">
        <f t="shared" si="97"/>
        <v>4.373268867354918</v>
      </c>
      <c r="AI255" s="10">
        <f t="shared" si="83"/>
        <v>3.1283777153760184</v>
      </c>
      <c r="AJ255" s="10">
        <f t="shared" si="84"/>
        <v>3.4947955129017747</v>
      </c>
      <c r="AK255" s="10">
        <f t="shared" si="85"/>
        <v>6.6231732282777926</v>
      </c>
      <c r="AL255" s="9">
        <f t="shared" si="81"/>
        <v>3.5875521653171374</v>
      </c>
      <c r="AM255" s="49">
        <f t="shared" si="86"/>
        <v>29.039018987252998</v>
      </c>
      <c r="AN255" s="29">
        <f t="shared" si="87"/>
        <v>1.1038622047129654E-4</v>
      </c>
      <c r="AO255" s="29">
        <f t="shared" si="88"/>
        <v>4.083333333333333</v>
      </c>
      <c r="AP255" s="32"/>
    </row>
    <row r="256" spans="21:42" x14ac:dyDescent="0.25">
      <c r="U256" s="36">
        <f t="shared" si="89"/>
        <v>14760</v>
      </c>
      <c r="V256" s="16">
        <f t="shared" si="82"/>
        <v>25.452474228863451</v>
      </c>
      <c r="W256" s="27">
        <f t="shared" si="77"/>
        <v>294.87623711443172</v>
      </c>
      <c r="X256" s="8">
        <f t="shared" si="78"/>
        <v>1.1976531009402716</v>
      </c>
      <c r="Y256" s="27">
        <f t="shared" si="90"/>
        <v>1.8287701998336234E-5</v>
      </c>
      <c r="Z256" s="27">
        <f t="shared" si="91"/>
        <v>1.5269615203249298E-5</v>
      </c>
      <c r="AA256" s="10">
        <f t="shared" si="92"/>
        <v>1006.1479774150275</v>
      </c>
      <c r="AB256" s="29">
        <f t="shared" si="93"/>
        <v>2.572492843303055E-2</v>
      </c>
      <c r="AC256" s="8">
        <f t="shared" si="94"/>
        <v>0.71526474505441862</v>
      </c>
      <c r="AD256" s="27">
        <f t="shared" si="95"/>
        <v>3.3912532586067049E-3</v>
      </c>
      <c r="AE256" s="47">
        <f t="shared" si="79"/>
        <v>493426.16158343223</v>
      </c>
      <c r="AF256" s="27">
        <f t="shared" si="96"/>
        <v>352930.33766815404</v>
      </c>
      <c r="AG256" s="9">
        <f t="shared" si="80"/>
        <v>13.161821836732388</v>
      </c>
      <c r="AH256" s="10">
        <f t="shared" si="97"/>
        <v>4.3734144453105914</v>
      </c>
      <c r="AI256" s="10">
        <f t="shared" si="83"/>
        <v>3.1289048107983675</v>
      </c>
      <c r="AJ256" s="10">
        <f t="shared" si="84"/>
        <v>3.495286055255407</v>
      </c>
      <c r="AK256" s="10">
        <f t="shared" si="85"/>
        <v>6.6241908660537749</v>
      </c>
      <c r="AL256" s="9">
        <f t="shared" si="81"/>
        <v>3.5881033857791276</v>
      </c>
      <c r="AM256" s="49">
        <f t="shared" si="86"/>
        <v>29.040577614642579</v>
      </c>
      <c r="AN256" s="29">
        <f t="shared" si="87"/>
        <v>1.1040318110089625E-4</v>
      </c>
      <c r="AO256" s="29">
        <f t="shared" si="88"/>
        <v>4.0999999999999996</v>
      </c>
      <c r="AP256" s="32"/>
    </row>
    <row r="257" spans="21:42" x14ac:dyDescent="0.25">
      <c r="U257" s="36">
        <f t="shared" si="89"/>
        <v>14820</v>
      </c>
      <c r="V257" s="16">
        <f t="shared" si="82"/>
        <v>25.453460735755552</v>
      </c>
      <c r="W257" s="27">
        <f t="shared" si="77"/>
        <v>294.87673036787777</v>
      </c>
      <c r="X257" s="8">
        <f t="shared" si="78"/>
        <v>1.1976510909386942</v>
      </c>
      <c r="Y257" s="27">
        <f t="shared" si="90"/>
        <v>1.8287725555169964E-5</v>
      </c>
      <c r="Z257" s="27">
        <f t="shared" si="91"/>
        <v>1.5269660499233065E-5</v>
      </c>
      <c r="AA257" s="10">
        <f t="shared" si="92"/>
        <v>1006.1479944729373</v>
      </c>
      <c r="AB257" s="29">
        <f t="shared" si="93"/>
        <v>2.5724965360340152E-2</v>
      </c>
      <c r="AC257" s="8">
        <f t="shared" si="94"/>
        <v>0.71526465179125287</v>
      </c>
      <c r="AD257" s="27">
        <f t="shared" si="95"/>
        <v>3.3912475859062714E-3</v>
      </c>
      <c r="AE257" s="47">
        <f t="shared" si="79"/>
        <v>493487.72465296736</v>
      </c>
      <c r="AF257" s="27">
        <f t="shared" si="96"/>
        <v>352974.32553716237</v>
      </c>
      <c r="AG257" s="9">
        <f t="shared" si="80"/>
        <v>13.162231927177492</v>
      </c>
      <c r="AH257" s="10">
        <f t="shared" si="97"/>
        <v>4.3735569883889713</v>
      </c>
      <c r="AI257" s="10">
        <f t="shared" si="83"/>
        <v>3.1294209877004642</v>
      </c>
      <c r="AJ257" s="10">
        <f t="shared" si="84"/>
        <v>3.4957664254479828</v>
      </c>
      <c r="AK257" s="10">
        <f t="shared" si="85"/>
        <v>6.6251874131484474</v>
      </c>
      <c r="AL257" s="9">
        <f t="shared" si="81"/>
        <v>3.5886431821220754</v>
      </c>
      <c r="AM257" s="49">
        <f t="shared" si="86"/>
        <v>29.042103917877629</v>
      </c>
      <c r="AN257" s="29">
        <f t="shared" si="87"/>
        <v>1.1041979021914079E-4</v>
      </c>
      <c r="AO257" s="29">
        <f t="shared" si="88"/>
        <v>4.1166666666666663</v>
      </c>
      <c r="AP257" s="32"/>
    </row>
    <row r="258" spans="21:42" x14ac:dyDescent="0.25">
      <c r="U258" s="36">
        <f t="shared" si="89"/>
        <v>14880</v>
      </c>
      <c r="V258" s="16">
        <f t="shared" si="82"/>
        <v>25.454426775768244</v>
      </c>
      <c r="W258" s="27">
        <f t="shared" si="77"/>
        <v>294.87721338788413</v>
      </c>
      <c r="X258" s="8">
        <f t="shared" si="78"/>
        <v>1.1976491226447923</v>
      </c>
      <c r="Y258" s="27">
        <f t="shared" si="90"/>
        <v>1.8287748623255776E-5</v>
      </c>
      <c r="Z258" s="27">
        <f t="shared" si="91"/>
        <v>1.5269704855517766E-5</v>
      </c>
      <c r="AA258" s="10">
        <f t="shared" si="92"/>
        <v>1006.1480111771371</v>
      </c>
      <c r="AB258" s="29">
        <f t="shared" si="93"/>
        <v>2.5725001521501038E-2</v>
      </c>
      <c r="AC258" s="8">
        <f t="shared" si="94"/>
        <v>0.71526456046338005</v>
      </c>
      <c r="AD258" s="27">
        <f t="shared" si="95"/>
        <v>3.3912420309147153E-3</v>
      </c>
      <c r="AE258" s="47">
        <f t="shared" si="79"/>
        <v>493548.00955613668</v>
      </c>
      <c r="AF258" s="27">
        <f t="shared" si="96"/>
        <v>353017.40012274618</v>
      </c>
      <c r="AG258" s="9">
        <f t="shared" si="80"/>
        <v>13.162633466114665</v>
      </c>
      <c r="AH258" s="10">
        <f t="shared" si="97"/>
        <v>4.3736965600939861</v>
      </c>
      <c r="AI258" s="10">
        <f t="shared" si="83"/>
        <v>3.1299264716784072</v>
      </c>
      <c r="AJ258" s="10">
        <f t="shared" si="84"/>
        <v>3.4962368341013326</v>
      </c>
      <c r="AK258" s="10">
        <f t="shared" si="85"/>
        <v>6.6261633057797393</v>
      </c>
      <c r="AL258" s="9">
        <f t="shared" si="81"/>
        <v>3.5891717906306919</v>
      </c>
      <c r="AM258" s="49">
        <f t="shared" si="86"/>
        <v>29.043598566398934</v>
      </c>
      <c r="AN258" s="29">
        <f t="shared" si="87"/>
        <v>1.1043605509632899E-4</v>
      </c>
      <c r="AO258" s="29">
        <f t="shared" si="88"/>
        <v>4.1333333333333337</v>
      </c>
      <c r="AP258" s="32"/>
    </row>
    <row r="259" spans="21:42" x14ac:dyDescent="0.25">
      <c r="U259" s="36">
        <f t="shared" si="89"/>
        <v>14940</v>
      </c>
      <c r="V259" s="16">
        <f t="shared" si="82"/>
        <v>25.455372773098649</v>
      </c>
      <c r="W259" s="27">
        <f t="shared" si="77"/>
        <v>294.87768638654927</v>
      </c>
      <c r="X259" s="8">
        <f t="shared" si="78"/>
        <v>1.1976471951938636</v>
      </c>
      <c r="Y259" s="27">
        <f t="shared" si="90"/>
        <v>1.8287771212724283E-5</v>
      </c>
      <c r="Z259" s="27">
        <f t="shared" si="91"/>
        <v>1.5269748291577667E-5</v>
      </c>
      <c r="AA259" s="10">
        <f t="shared" si="92"/>
        <v>1006.1480275349501</v>
      </c>
      <c r="AB259" s="29">
        <f t="shared" si="93"/>
        <v>2.5725036932393482E-2</v>
      </c>
      <c r="AC259" s="8">
        <f t="shared" si="94"/>
        <v>0.71526447103067414</v>
      </c>
      <c r="AD259" s="27">
        <f t="shared" si="95"/>
        <v>3.391236591191644E-3</v>
      </c>
      <c r="AE259" s="47">
        <f t="shared" si="79"/>
        <v>493607.04282241245</v>
      </c>
      <c r="AF259" s="27">
        <f t="shared" si="96"/>
        <v>353059.58038138814</v>
      </c>
      <c r="AG259" s="9">
        <f t="shared" si="80"/>
        <v>13.163026632576603</v>
      </c>
      <c r="AH259" s="10">
        <f t="shared" si="97"/>
        <v>4.3738332225910312</v>
      </c>
      <c r="AI259" s="10">
        <f t="shared" si="83"/>
        <v>3.1304214836908315</v>
      </c>
      <c r="AJ259" s="10">
        <f t="shared" si="84"/>
        <v>3.4966974874890342</v>
      </c>
      <c r="AK259" s="10">
        <f t="shared" si="85"/>
        <v>6.6271189711798657</v>
      </c>
      <c r="AL259" s="9">
        <f t="shared" si="81"/>
        <v>3.5896894427224271</v>
      </c>
      <c r="AM259" s="49">
        <f t="shared" si="86"/>
        <v>29.045062215821076</v>
      </c>
      <c r="AN259" s="29">
        <f t="shared" si="87"/>
        <v>1.1045198285299776E-4</v>
      </c>
      <c r="AO259" s="29">
        <f t="shared" si="88"/>
        <v>4.1500000000000004</v>
      </c>
      <c r="AP259" s="32"/>
    </row>
    <row r="260" spans="21:42" x14ac:dyDescent="0.25">
      <c r="U260" s="36">
        <f t="shared" si="89"/>
        <v>15000</v>
      </c>
      <c r="V260" s="16">
        <f t="shared" si="82"/>
        <v>25.456299143169481</v>
      </c>
      <c r="W260" s="27">
        <f t="shared" si="77"/>
        <v>294.87814957158474</v>
      </c>
      <c r="X260" s="8">
        <f t="shared" si="78"/>
        <v>1.1976453077391018</v>
      </c>
      <c r="Y260" s="27">
        <f t="shared" si="90"/>
        <v>1.8287793333496399E-5</v>
      </c>
      <c r="Z260" s="27">
        <f t="shared" si="91"/>
        <v>1.5269790826484213E-5</v>
      </c>
      <c r="AA260" s="10">
        <f t="shared" si="92"/>
        <v>1006.1480435535486</v>
      </c>
      <c r="AB260" s="29">
        <f t="shared" si="93"/>
        <v>2.5725071608569093E-2</v>
      </c>
      <c r="AC260" s="8">
        <f t="shared" si="94"/>
        <v>0.71526438345383914</v>
      </c>
      <c r="AD260" s="27">
        <f t="shared" si="95"/>
        <v>3.3912312643471728E-3</v>
      </c>
      <c r="AE260" s="47">
        <f t="shared" si="79"/>
        <v>493664.85043094697</v>
      </c>
      <c r="AF260" s="27">
        <f t="shared" si="96"/>
        <v>353100.88487632299</v>
      </c>
      <c r="AG260" s="9">
        <f t="shared" si="80"/>
        <v>13.163411601818497</v>
      </c>
      <c r="AH260" s="10">
        <f t="shared" si="97"/>
        <v>4.3739670367355625</v>
      </c>
      <c r="AI260" s="10">
        <f t="shared" si="83"/>
        <v>3.1309062401532413</v>
      </c>
      <c r="AJ260" s="10">
        <f t="shared" si="84"/>
        <v>3.4971485876257749</v>
      </c>
      <c r="AK260" s="10">
        <f t="shared" si="85"/>
        <v>6.6280548277790157</v>
      </c>
      <c r="AL260" s="9">
        <f t="shared" si="81"/>
        <v>3.5901963650469662</v>
      </c>
      <c r="AM260" s="49">
        <f t="shared" si="86"/>
        <v>29.046495508216449</v>
      </c>
      <c r="AN260" s="29">
        <f t="shared" si="87"/>
        <v>1.104675804629836E-4</v>
      </c>
      <c r="AO260" s="29">
        <f t="shared" si="88"/>
        <v>4.166666666666667</v>
      </c>
      <c r="AP260" s="32"/>
    </row>
    <row r="261" spans="21:42" x14ac:dyDescent="0.25">
      <c r="U261" s="36">
        <f t="shared" si="89"/>
        <v>15060</v>
      </c>
      <c r="V261" s="16">
        <f t="shared" si="82"/>
        <v>25.457206292809829</v>
      </c>
      <c r="W261" s="27">
        <f t="shared" si="77"/>
        <v>294.87860314640488</v>
      </c>
      <c r="X261" s="8">
        <f t="shared" si="78"/>
        <v>1.1976434594512291</v>
      </c>
      <c r="Y261" s="27">
        <f t="shared" si="90"/>
        <v>1.828781499528787E-5</v>
      </c>
      <c r="Z261" s="27">
        <f t="shared" si="91"/>
        <v>1.5269832478914476E-5</v>
      </c>
      <c r="AA261" s="10">
        <f t="shared" si="92"/>
        <v>1006.1480592399568</v>
      </c>
      <c r="AB261" s="29">
        <f t="shared" si="93"/>
        <v>2.5725105565257873E-2</v>
      </c>
      <c r="AC261" s="8">
        <f t="shared" si="94"/>
        <v>0.71526429769439204</v>
      </c>
      <c r="AD261" s="27">
        <f t="shared" si="95"/>
        <v>3.3912260480408879E-3</v>
      </c>
      <c r="AE261" s="47">
        <f t="shared" si="79"/>
        <v>493721.4578219679</v>
      </c>
      <c r="AF261" s="27">
        <f t="shared" si="96"/>
        <v>353141.33178568125</v>
      </c>
      <c r="AG261" s="9">
        <f t="shared" si="80"/>
        <v>13.163788545398891</v>
      </c>
      <c r="AH261" s="10">
        <f t="shared" si="97"/>
        <v>4.3740980621011181</v>
      </c>
      <c r="AI261" s="10">
        <f t="shared" si="83"/>
        <v>3.1313809530305026</v>
      </c>
      <c r="AJ261" s="10">
        <f t="shared" si="84"/>
        <v>3.4975903323547155</v>
      </c>
      <c r="AK261" s="10">
        <f t="shared" si="85"/>
        <v>6.6289712853852176</v>
      </c>
      <c r="AL261" s="9">
        <f t="shared" si="81"/>
        <v>3.5906927795836592</v>
      </c>
      <c r="AM261" s="49">
        <f t="shared" si="86"/>
        <v>29.047899072393488</v>
      </c>
      <c r="AN261" s="29">
        <f t="shared" si="87"/>
        <v>1.104828547564203E-4</v>
      </c>
      <c r="AO261" s="29">
        <f t="shared" si="88"/>
        <v>4.1833333333333336</v>
      </c>
      <c r="AP261" s="32"/>
    </row>
    <row r="262" spans="21:42" x14ac:dyDescent="0.25">
      <c r="U262" s="36">
        <f t="shared" si="89"/>
        <v>15120</v>
      </c>
      <c r="V262" s="16">
        <f t="shared" si="82"/>
        <v>25.458094620432217</v>
      </c>
      <c r="W262" s="27">
        <f t="shared" si="77"/>
        <v>294.87904731021609</v>
      </c>
      <c r="X262" s="8">
        <f t="shared" si="78"/>
        <v>1.1976416495181337</v>
      </c>
      <c r="Y262" s="27">
        <f t="shared" si="90"/>
        <v>1.828783620761342E-5</v>
      </c>
      <c r="Z262" s="27">
        <f t="shared" si="91"/>
        <v>1.526987326715922E-5</v>
      </c>
      <c r="AA262" s="10">
        <f t="shared" si="92"/>
        <v>1006.1480746010533</v>
      </c>
      <c r="AB262" s="29">
        <f t="shared" si="93"/>
        <v>2.5725138817374683E-2</v>
      </c>
      <c r="AC262" s="8">
        <f t="shared" si="94"/>
        <v>0.71526421371464799</v>
      </c>
      <c r="AD262" s="27">
        <f t="shared" si="95"/>
        <v>3.391220939980821E-3</v>
      </c>
      <c r="AE262" s="47">
        <f t="shared" si="79"/>
        <v>493776.88990794594</v>
      </c>
      <c r="AF262" s="27">
        <f t="shared" si="96"/>
        <v>353180.93891047128</v>
      </c>
      <c r="AG262" s="9">
        <f t="shared" si="80"/>
        <v>13.164157631258838</v>
      </c>
      <c r="AH262" s="10">
        <f t="shared" si="97"/>
        <v>4.3742263570066724</v>
      </c>
      <c r="AI262" s="10">
        <f t="shared" si="83"/>
        <v>3.1318458299274505</v>
      </c>
      <c r="AJ262" s="10">
        <f t="shared" si="84"/>
        <v>3.4980229154332236</v>
      </c>
      <c r="AK262" s="10">
        <f t="shared" si="85"/>
        <v>6.6298687453606746</v>
      </c>
      <c r="AL262" s="9">
        <f t="shared" si="81"/>
        <v>3.5911789037370316</v>
      </c>
      <c r="AM262" s="49">
        <f t="shared" si="86"/>
        <v>29.049273524169248</v>
      </c>
      <c r="AN262" s="29">
        <f t="shared" si="87"/>
        <v>1.104978124226779E-4</v>
      </c>
      <c r="AO262" s="29">
        <f t="shared" si="88"/>
        <v>4.2</v>
      </c>
      <c r="AP262" s="32"/>
    </row>
    <row r="263" spans="21:42" x14ac:dyDescent="0.25">
      <c r="U263" s="36">
        <f t="shared" si="89"/>
        <v>15180</v>
      </c>
      <c r="V263" s="16">
        <f t="shared" si="82"/>
        <v>25.458964516206084</v>
      </c>
      <c r="W263" s="27">
        <f t="shared" si="77"/>
        <v>294.879482258103</v>
      </c>
      <c r="X263" s="8">
        <f t="shared" si="78"/>
        <v>1.1976398771445167</v>
      </c>
      <c r="Y263" s="27">
        <f t="shared" si="90"/>
        <v>1.8287856979790862E-5</v>
      </c>
      <c r="Z263" s="27">
        <f t="shared" si="91"/>
        <v>1.5269913209130815E-5</v>
      </c>
      <c r="AA263" s="10">
        <f t="shared" si="92"/>
        <v>1006.1480896435755</v>
      </c>
      <c r="AB263" s="29">
        <f t="shared" si="93"/>
        <v>2.5725171379525756E-2</v>
      </c>
      <c r="AC263" s="8">
        <f t="shared" si="94"/>
        <v>0.71526413147770118</v>
      </c>
      <c r="AD263" s="27">
        <f t="shared" si="95"/>
        <v>3.3912159379224528E-3</v>
      </c>
      <c r="AE263" s="47">
        <f t="shared" si="79"/>
        <v>493831.17108453583</v>
      </c>
      <c r="AF263" s="27">
        <f t="shared" si="96"/>
        <v>353219.72368239658</v>
      </c>
      <c r="AG263" s="9">
        <f t="shared" si="80"/>
        <v>13.164519023799286</v>
      </c>
      <c r="AH263" s="10">
        <f t="shared" si="97"/>
        <v>4.3743519785434071</v>
      </c>
      <c r="AI263" s="10">
        <f t="shared" si="83"/>
        <v>3.1323010741777102</v>
      </c>
      <c r="AJ263" s="10">
        <f t="shared" si="84"/>
        <v>3.49844652661664</v>
      </c>
      <c r="AK263" s="10">
        <f t="shared" si="85"/>
        <v>6.6307476007943507</v>
      </c>
      <c r="AL263" s="9">
        <f t="shared" si="81"/>
        <v>3.5916549504302728</v>
      </c>
      <c r="AM263" s="49">
        <f t="shared" si="86"/>
        <v>29.050619466636356</v>
      </c>
      <c r="AN263" s="29">
        <f t="shared" si="87"/>
        <v>1.1051246001323917E-4</v>
      </c>
      <c r="AO263" s="29">
        <f t="shared" si="88"/>
        <v>4.2166666666666668</v>
      </c>
      <c r="AP263" s="32"/>
    </row>
    <row r="264" spans="21:42" x14ac:dyDescent="0.25">
      <c r="U264" s="36">
        <f t="shared" si="89"/>
        <v>15240</v>
      </c>
      <c r="V264" s="16">
        <f t="shared" si="82"/>
        <v>25.459816362227684</v>
      </c>
      <c r="W264" s="27">
        <f t="shared" si="77"/>
        <v>294.87990818111382</v>
      </c>
      <c r="X264" s="8">
        <f t="shared" si="78"/>
        <v>1.1976381415515438</v>
      </c>
      <c r="Y264" s="27">
        <f t="shared" si="90"/>
        <v>1.8287877320945126E-5</v>
      </c>
      <c r="Z264" s="27">
        <f t="shared" si="91"/>
        <v>1.5269952322371036E-5</v>
      </c>
      <c r="AA264" s="10">
        <f t="shared" si="92"/>
        <v>1006.1481043741213</v>
      </c>
      <c r="AB264" s="29">
        <f t="shared" si="93"/>
        <v>2.5725203266014979E-2</v>
      </c>
      <c r="AC264" s="8">
        <f t="shared" si="94"/>
        <v>0.7152640509474103</v>
      </c>
      <c r="AD264" s="27">
        <f t="shared" si="95"/>
        <v>3.3912110396677308E-3</v>
      </c>
      <c r="AE264" s="47">
        <f t="shared" si="79"/>
        <v>493884.32524128543</v>
      </c>
      <c r="AF264" s="27">
        <f t="shared" si="96"/>
        <v>353257.70317151013</v>
      </c>
      <c r="AG264" s="9">
        <f t="shared" si="80"/>
        <v>13.164872883956818</v>
      </c>
      <c r="AH264" s="10">
        <f t="shared" si="97"/>
        <v>4.3744749826009066</v>
      </c>
      <c r="AI264" s="10">
        <f t="shared" si="83"/>
        <v>3.1327468849307429</v>
      </c>
      <c r="AJ264" s="10">
        <f t="shared" si="84"/>
        <v>3.4988613517406066</v>
      </c>
      <c r="AK264" s="10">
        <f t="shared" si="85"/>
        <v>6.6316082366713491</v>
      </c>
      <c r="AL264" s="9">
        <f t="shared" si="81"/>
        <v>3.5921211281969803</v>
      </c>
      <c r="AM264" s="49">
        <f t="shared" si="86"/>
        <v>29.051937490424663</v>
      </c>
      <c r="AN264" s="29">
        <f t="shared" si="87"/>
        <v>1.1052680394452248E-4</v>
      </c>
      <c r="AO264" s="29">
        <f t="shared" si="88"/>
        <v>4.2333333333333334</v>
      </c>
      <c r="AP264" s="32"/>
    </row>
    <row r="265" spans="21:42" x14ac:dyDescent="0.25">
      <c r="U265" s="36">
        <f t="shared" si="89"/>
        <v>15300</v>
      </c>
      <c r="V265" s="16">
        <f t="shared" si="82"/>
        <v>25.460650532686529</v>
      </c>
      <c r="W265" s="27">
        <f t="shared" si="77"/>
        <v>294.88032526634322</v>
      </c>
      <c r="X265" s="8">
        <f t="shared" si="78"/>
        <v>1.1976364419765066</v>
      </c>
      <c r="Y265" s="27">
        <f t="shared" si="90"/>
        <v>1.8287897240012447E-5</v>
      </c>
      <c r="Z265" s="27">
        <f t="shared" si="91"/>
        <v>1.5269990624058843E-5</v>
      </c>
      <c r="AA265" s="10">
        <f t="shared" si="92"/>
        <v>1006.148118799152</v>
      </c>
      <c r="AB265" s="29">
        <f t="shared" si="93"/>
        <v>2.5725234490850409E-2</v>
      </c>
      <c r="AC265" s="8">
        <f t="shared" si="94"/>
        <v>0.71526397208838277</v>
      </c>
      <c r="AD265" s="27">
        <f t="shared" si="95"/>
        <v>3.3912062430641148E-3</v>
      </c>
      <c r="AE265" s="47">
        <f t="shared" si="79"/>
        <v>493936.37577211537</v>
      </c>
      <c r="AF265" s="27">
        <f t="shared" si="96"/>
        <v>353294.89409370325</v>
      </c>
      <c r="AG265" s="9">
        <f t="shared" si="80"/>
        <v>13.165219369277574</v>
      </c>
      <c r="AH265" s="10">
        <f t="shared" si="97"/>
        <v>4.3745954238927878</v>
      </c>
      <c r="AI265" s="10">
        <f t="shared" si="83"/>
        <v>3.1331834572371631</v>
      </c>
      <c r="AJ265" s="10">
        <f t="shared" si="84"/>
        <v>3.4992675728016263</v>
      </c>
      <c r="AK265" s="10">
        <f t="shared" si="85"/>
        <v>6.6324510300387889</v>
      </c>
      <c r="AL265" s="9">
        <f t="shared" si="81"/>
        <v>3.5925776412710104</v>
      </c>
      <c r="AM265" s="49">
        <f t="shared" si="86"/>
        <v>29.053228173957539</v>
      </c>
      <c r="AN265" s="29">
        <f t="shared" si="87"/>
        <v>1.1054085050064648E-4</v>
      </c>
      <c r="AO265" s="29">
        <f t="shared" si="88"/>
        <v>4.25</v>
      </c>
      <c r="AP265" s="32"/>
    </row>
    <row r="266" spans="21:42" x14ac:dyDescent="0.25">
      <c r="U266" s="36">
        <f t="shared" si="89"/>
        <v>15360</v>
      </c>
      <c r="V266" s="16">
        <f t="shared" si="82"/>
        <v>25.461467394028411</v>
      </c>
      <c r="W266" s="27">
        <f t="shared" si="77"/>
        <v>294.88073369701419</v>
      </c>
      <c r="X266" s="8">
        <f t="shared" si="78"/>
        <v>1.1976347776724887</v>
      </c>
      <c r="Y266" s="27">
        <f t="shared" si="90"/>
        <v>1.8287916745743899E-5</v>
      </c>
      <c r="Z266" s="27">
        <f t="shared" si="91"/>
        <v>1.527002813101759E-5</v>
      </c>
      <c r="AA266" s="10">
        <f t="shared" si="92"/>
        <v>1006.148132924996</v>
      </c>
      <c r="AB266" s="29">
        <f t="shared" si="93"/>
        <v>2.572526506774991E-2</v>
      </c>
      <c r="AC266" s="8">
        <f t="shared" si="94"/>
        <v>0.71526389486595887</v>
      </c>
      <c r="AD266" s="27">
        <f t="shared" si="95"/>
        <v>3.3912015460036324E-3</v>
      </c>
      <c r="AE266" s="47">
        <f t="shared" si="79"/>
        <v>493987.34558560728</v>
      </c>
      <c r="AF266" s="27">
        <f t="shared" si="96"/>
        <v>353331.31281805789</v>
      </c>
      <c r="AG266" s="9">
        <f t="shared" si="80"/>
        <v>13.165558633989791</v>
      </c>
      <c r="AH266" s="10">
        <f t="shared" si="97"/>
        <v>4.3747133559817151</v>
      </c>
      <c r="AI266" s="10">
        <f t="shared" si="83"/>
        <v>3.1336109821323044</v>
      </c>
      <c r="AJ266" s="10">
        <f t="shared" si="84"/>
        <v>3.4996653680358154</v>
      </c>
      <c r="AK266" s="10">
        <f t="shared" si="85"/>
        <v>6.6332763501681198</v>
      </c>
      <c r="AL266" s="9">
        <f t="shared" si="81"/>
        <v>3.5930246896743983</v>
      </c>
      <c r="AM266" s="49">
        <f t="shared" si="86"/>
        <v>29.054492083702808</v>
      </c>
      <c r="AN266" s="29">
        <f t="shared" si="87"/>
        <v>1.1055460583613533E-4</v>
      </c>
      <c r="AO266" s="29">
        <f t="shared" si="88"/>
        <v>4.2666666666666666</v>
      </c>
      <c r="AP266" s="32"/>
    </row>
    <row r="267" spans="21:42" x14ac:dyDescent="0.25">
      <c r="U267" s="36">
        <f t="shared" si="89"/>
        <v>15420</v>
      </c>
      <c r="V267" s="16">
        <f t="shared" si="82"/>
        <v>25.462267305115105</v>
      </c>
      <c r="W267" s="27">
        <f t="shared" ref="W267:W330" si="98">((V267+$W$4)/2)+273.15</f>
        <v>294.88113365255754</v>
      </c>
      <c r="X267" s="8">
        <f t="shared" ref="X267:X330" si="99">(351.99/W267)+344.84/(W267^2)</f>
        <v>1.1976331479080407</v>
      </c>
      <c r="Y267" s="27">
        <f t="shared" si="90"/>
        <v>1.8287935846709551E-5</v>
      </c>
      <c r="Z267" s="27">
        <f t="shared" si="91"/>
        <v>1.5270064859722615E-5</v>
      </c>
      <c r="AA267" s="10">
        <f t="shared" si="92"/>
        <v>1006.1481467578506</v>
      </c>
      <c r="AB267" s="29">
        <f t="shared" si="93"/>
        <v>2.5725295010147583E-2</v>
      </c>
      <c r="AC267" s="8">
        <f t="shared" si="94"/>
        <v>0.71526381924619642</v>
      </c>
      <c r="AD267" s="27">
        <f t="shared" si="95"/>
        <v>3.3911969464219633E-3</v>
      </c>
      <c r="AE267" s="47">
        <f t="shared" ref="AE267:AE330" si="100">$H$15*AD267*(V267-$W$4)*($C$34^3)/(Z267^2)</f>
        <v>494037.25711504754</v>
      </c>
      <c r="AF267" s="27">
        <f t="shared" si="96"/>
        <v>353366.97537402401</v>
      </c>
      <c r="AG267" s="9">
        <f t="shared" ref="AG267:AG330" si="101">0.54*POWER(AF267,1/4)</f>
        <v>13.16589082907452</v>
      </c>
      <c r="AH267" s="10">
        <f t="shared" si="97"/>
        <v>4.3748288313039572</v>
      </c>
      <c r="AI267" s="10">
        <f t="shared" si="83"/>
        <v>3.1340296467181865</v>
      </c>
      <c r="AJ267" s="10">
        <f t="shared" si="84"/>
        <v>3.5000549119963398</v>
      </c>
      <c r="AK267" s="10">
        <f t="shared" si="85"/>
        <v>6.6340845587145267</v>
      </c>
      <c r="AL267" s="9">
        <f t="shared" ref="AL267:AL330" si="102">AK267*$C$17/($C$2*$C$19)</f>
        <v>3.5934624693037014</v>
      </c>
      <c r="AM267" s="49">
        <f t="shared" si="86"/>
        <v>29.055729774418808</v>
      </c>
      <c r="AN267" s="29">
        <f t="shared" si="87"/>
        <v>1.1056807597857544E-4</v>
      </c>
      <c r="AO267" s="29">
        <f t="shared" si="88"/>
        <v>4.2833333333333332</v>
      </c>
      <c r="AP267" s="32"/>
    </row>
    <row r="268" spans="21:42" x14ac:dyDescent="0.25">
      <c r="U268" s="36">
        <f t="shared" si="89"/>
        <v>15480</v>
      </c>
      <c r="V268" s="16">
        <f t="shared" ref="V268:V331" si="103">V267+$W$2*($R$10-AH267*$C$19*(V267-$W$4)-$W$3*$C$3*$C$19*(POWER(V267+273.15,4)-POWER($W$4+273.15,4)))/($C$29*$C$4)</f>
        <v>25.463050617380784</v>
      </c>
      <c r="W268" s="27">
        <f t="shared" si="98"/>
        <v>294.88152530869036</v>
      </c>
      <c r="X268" s="8">
        <f t="shared" si="99"/>
        <v>1.1976315519668606</v>
      </c>
      <c r="Y268" s="27">
        <f t="shared" si="90"/>
        <v>1.8287954551302086E-5</v>
      </c>
      <c r="Z268" s="27">
        <f t="shared" si="91"/>
        <v>1.5270100826308329E-5</v>
      </c>
      <c r="AA268" s="10">
        <f t="shared" si="92"/>
        <v>1006.1481603037852</v>
      </c>
      <c r="AB268" s="29">
        <f t="shared" si="93"/>
        <v>2.5725324331199489E-2</v>
      </c>
      <c r="AC268" s="8">
        <f t="shared" si="94"/>
        <v>0.71526374519585612</v>
      </c>
      <c r="AD268" s="27">
        <f t="shared" si="95"/>
        <v>3.3911924422975349E-3</v>
      </c>
      <c r="AE268" s="47">
        <f t="shared" si="100"/>
        <v>494086.13232828223</v>
      </c>
      <c r="AF268" s="27">
        <f t="shared" si="96"/>
        <v>353401.89745846251</v>
      </c>
      <c r="AG268" s="9">
        <f t="shared" si="101"/>
        <v>13.1662161023349</v>
      </c>
      <c r="AH268" s="10">
        <f t="shared" si="97"/>
        <v>4.3749419011933419</v>
      </c>
      <c r="AI268" s="10">
        <f t="shared" ref="AI268:AI331" si="104">AH268*$C$19*(V268-$W$4)</f>
        <v>3.1344396342437788</v>
      </c>
      <c r="AJ268" s="10">
        <f t="shared" ref="AJ268:AJ331" si="105">$W$3*$C$19*$C$3*(POWER(V268+273.15,4)-POWER($W$4+273.15,4))</f>
        <v>3.5004363756290924</v>
      </c>
      <c r="AK268" s="10">
        <f t="shared" ref="AK268:AK331" si="106">AJ268+AI268</f>
        <v>6.6348760098728707</v>
      </c>
      <c r="AL268" s="9">
        <f t="shared" si="102"/>
        <v>3.5938911720144717</v>
      </c>
      <c r="AM268" s="49">
        <f t="shared" ref="AM268:AM331" si="107">V268+AL268</f>
        <v>29.056941789395257</v>
      </c>
      <c r="AN268" s="29">
        <f t="shared" ref="AN268:AN331" si="108">AK268*$W$2/(3.6*10^6)</f>
        <v>1.1058126683121452E-4</v>
      </c>
      <c r="AO268" s="29">
        <f t="shared" ref="AO268:AO331" si="109">U268/3600</f>
        <v>4.3</v>
      </c>
      <c r="AP268" s="32"/>
    </row>
    <row r="269" spans="21:42" x14ac:dyDescent="0.25">
      <c r="U269" s="36">
        <f t="shared" si="89"/>
        <v>15540</v>
      </c>
      <c r="V269" s="16">
        <f t="shared" si="103"/>
        <v>25.463817674985236</v>
      </c>
      <c r="W269" s="27">
        <f t="shared" si="98"/>
        <v>294.88190883749257</v>
      </c>
      <c r="X269" s="8">
        <f t="shared" si="99"/>
        <v>1.19762998914748</v>
      </c>
      <c r="Y269" s="27">
        <f t="shared" si="90"/>
        <v>1.8287972867740397E-5</v>
      </c>
      <c r="Z269" s="27">
        <f t="shared" si="91"/>
        <v>1.5270136046575197E-5</v>
      </c>
      <c r="AA269" s="10">
        <f t="shared" si="92"/>
        <v>1006.1481735687435</v>
      </c>
      <c r="AB269" s="29">
        <f t="shared" si="93"/>
        <v>2.5725353043789249E-2</v>
      </c>
      <c r="AC269" s="8">
        <f t="shared" si="94"/>
        <v>0.71526367268238755</v>
      </c>
      <c r="AD269" s="27">
        <f t="shared" si="95"/>
        <v>3.3911880316506403E-3</v>
      </c>
      <c r="AE269" s="47">
        <f t="shared" si="100"/>
        <v>494133.99273736926</v>
      </c>
      <c r="AF269" s="27">
        <f t="shared" si="96"/>
        <v>353436.09444254293</v>
      </c>
      <c r="AG269" s="9">
        <f t="shared" si="101"/>
        <v>13.166534598463956</v>
      </c>
      <c r="AH269" s="10">
        <f t="shared" si="97"/>
        <v>4.3750526159047034</v>
      </c>
      <c r="AI269" s="10">
        <f t="shared" si="104"/>
        <v>3.1348411241836724</v>
      </c>
      <c r="AJ269" s="10">
        <f t="shared" si="105"/>
        <v>3.5008099263469146</v>
      </c>
      <c r="AK269" s="10">
        <f t="shared" si="106"/>
        <v>6.635651050530587</v>
      </c>
      <c r="AL269" s="9">
        <f t="shared" si="102"/>
        <v>3.5943109857040678</v>
      </c>
      <c r="AM269" s="49">
        <f t="shared" si="107"/>
        <v>29.058128660689306</v>
      </c>
      <c r="AN269" s="29">
        <f t="shared" si="108"/>
        <v>1.1059418417550978E-4</v>
      </c>
      <c r="AO269" s="29">
        <f t="shared" si="109"/>
        <v>4.3166666666666664</v>
      </c>
      <c r="AP269" s="32"/>
    </row>
    <row r="270" spans="21:42" x14ac:dyDescent="0.25">
      <c r="U270" s="36">
        <f t="shared" si="89"/>
        <v>15600</v>
      </c>
      <c r="V270" s="16">
        <f t="shared" si="103"/>
        <v>25.464568814963954</v>
      </c>
      <c r="W270" s="27">
        <f t="shared" si="98"/>
        <v>294.88228440748196</v>
      </c>
      <c r="X270" s="8">
        <f t="shared" si="99"/>
        <v>1.1976284587629591</v>
      </c>
      <c r="Y270" s="27">
        <f t="shared" si="90"/>
        <v>1.8287990804073209E-5</v>
      </c>
      <c r="Z270" s="27">
        <f t="shared" si="91"/>
        <v>1.5270170535996645E-5</v>
      </c>
      <c r="AA270" s="10">
        <f t="shared" si="92"/>
        <v>1006.1481865585469</v>
      </c>
      <c r="AB270" s="29">
        <f t="shared" si="93"/>
        <v>2.5725381160533765E-2</v>
      </c>
      <c r="AC270" s="8">
        <f t="shared" si="94"/>
        <v>0.71526360167391423</v>
      </c>
      <c r="AD270" s="27">
        <f t="shared" si="95"/>
        <v>3.3911837125425743E-3</v>
      </c>
      <c r="AE270" s="47">
        <f t="shared" si="100"/>
        <v>494180.85940802412</v>
      </c>
      <c r="AF270" s="27">
        <f t="shared" si="96"/>
        <v>353469.58137849357</v>
      </c>
      <c r="AG270" s="9">
        <f t="shared" si="101"/>
        <v>13.166846459110868</v>
      </c>
      <c r="AH270" s="10">
        <f t="shared" si="97"/>
        <v>4.3751610246368307</v>
      </c>
      <c r="AI270" s="10">
        <f t="shared" si="104"/>
        <v>3.1352342923151832</v>
      </c>
      <c r="AJ270" s="10">
        <f t="shared" si="105"/>
        <v>3.5011757281021416</v>
      </c>
      <c r="AK270" s="10">
        <f t="shared" si="106"/>
        <v>6.6364100204173244</v>
      </c>
      <c r="AL270" s="9">
        <f t="shared" si="102"/>
        <v>3.5947220943927172</v>
      </c>
      <c r="AM270" s="49">
        <f t="shared" si="107"/>
        <v>29.059290909356672</v>
      </c>
      <c r="AN270" s="29">
        <f t="shared" si="108"/>
        <v>1.1060683367362207E-4</v>
      </c>
      <c r="AO270" s="29">
        <f t="shared" si="109"/>
        <v>4.333333333333333</v>
      </c>
      <c r="AP270" s="32"/>
    </row>
    <row r="271" spans="21:42" x14ac:dyDescent="0.25">
      <c r="U271" s="36">
        <f t="shared" si="89"/>
        <v>15660</v>
      </c>
      <c r="V271" s="16">
        <f t="shared" si="103"/>
        <v>25.465304367375129</v>
      </c>
      <c r="W271" s="27">
        <f t="shared" si="98"/>
        <v>294.88265218368753</v>
      </c>
      <c r="X271" s="8">
        <f t="shared" si="99"/>
        <v>1.1976269601405864</v>
      </c>
      <c r="Y271" s="27">
        <f t="shared" si="90"/>
        <v>1.8288008368182607E-5</v>
      </c>
      <c r="Z271" s="27">
        <f t="shared" si="91"/>
        <v>1.5270204309725813E-5</v>
      </c>
      <c r="AA271" s="10">
        <f t="shared" si="92"/>
        <v>1006.148199278896</v>
      </c>
      <c r="AB271" s="29">
        <f t="shared" si="93"/>
        <v>2.5725408693788695E-2</v>
      </c>
      <c r="AC271" s="8">
        <f t="shared" si="94"/>
        <v>0.71526353213922045</v>
      </c>
      <c r="AD271" s="27">
        <f t="shared" si="95"/>
        <v>3.3911794830747883E-3</v>
      </c>
      <c r="AE271" s="47">
        <f t="shared" si="100"/>
        <v>494226.75296887197</v>
      </c>
      <c r="AF271" s="27">
        <f t="shared" si="96"/>
        <v>353502.37300621334</v>
      </c>
      <c r="AG271" s="9">
        <f t="shared" si="101"/>
        <v>13.167151822945764</v>
      </c>
      <c r="AH271" s="10">
        <f t="shared" si="97"/>
        <v>4.3752671755549093</v>
      </c>
      <c r="AI271" s="10">
        <f t="shared" si="104"/>
        <v>3.1356193107938988</v>
      </c>
      <c r="AJ271" s="10">
        <f t="shared" si="105"/>
        <v>3.5015339414579341</v>
      </c>
      <c r="AK271" s="10">
        <f t="shared" si="106"/>
        <v>6.6371532522518333</v>
      </c>
      <c r="AL271" s="9">
        <f t="shared" si="102"/>
        <v>3.5951246783030761</v>
      </c>
      <c r="AM271" s="49">
        <f t="shared" si="107"/>
        <v>29.060429045678205</v>
      </c>
      <c r="AN271" s="29">
        <f t="shared" si="108"/>
        <v>1.1061922087086388E-4</v>
      </c>
      <c r="AO271" s="29">
        <f t="shared" si="109"/>
        <v>4.3499999999999996</v>
      </c>
      <c r="AP271" s="32"/>
    </row>
    <row r="272" spans="21:42" x14ac:dyDescent="0.25">
      <c r="U272" s="36">
        <f t="shared" ref="U272:U335" si="110">U271+$W$2</f>
        <v>15720</v>
      </c>
      <c r="V272" s="16">
        <f t="shared" si="103"/>
        <v>25.466024655443643</v>
      </c>
      <c r="W272" s="27">
        <f t="shared" si="98"/>
        <v>294.88301232772181</v>
      </c>
      <c r="X272" s="8">
        <f t="shared" si="99"/>
        <v>1.1976254926215835</v>
      </c>
      <c r="Y272" s="27">
        <f t="shared" ref="Y272:Y335" si="111">((1.459*10^-6)*W272^1.5)/(W272+109.1)</f>
        <v>1.8288025567787503E-5</v>
      </c>
      <c r="Z272" s="27">
        <f t="shared" ref="Z272:Z335" si="112">Y272/X272</f>
        <v>1.527023738260222E-5</v>
      </c>
      <c r="AA272" s="10">
        <f t="shared" ref="AA272:AA335" si="113">1030.5-0.19975*W272+(3.9734*10^-4)*W272^2</f>
        <v>1006.1482117353739</v>
      </c>
      <c r="AB272" s="29">
        <f t="shared" ref="AB272:AB335" si="114">((2.334*10^-3)*(W272^1.5))/(W272+164.54)</f>
        <v>2.5725435655653953E-2</v>
      </c>
      <c r="AC272" s="8">
        <f t="shared" ref="AC272:AC335" si="115">AA272*Y272/AB272</f>
        <v>0.71526346404773622</v>
      </c>
      <c r="AD272" s="27">
        <f t="shared" ref="AD272:AD335" si="116">1/W272</f>
        <v>3.3911753413880547E-3</v>
      </c>
      <c r="AE272" s="47">
        <f t="shared" si="100"/>
        <v>494271.69362050446</v>
      </c>
      <c r="AF272" s="27">
        <f t="shared" ref="AF272:AF335" si="117">AE272*AC272</f>
        <v>353534.48375974339</v>
      </c>
      <c r="AG272" s="9">
        <f t="shared" si="101"/>
        <v>13.167450825723133</v>
      </c>
      <c r="AH272" s="10">
        <f t="shared" ref="AH272:AH335" si="118">AG272*AB272/$C$34</f>
        <v>4.3753711158124862</v>
      </c>
      <c r="AI272" s="10">
        <f t="shared" si="104"/>
        <v>3.1359963482277107</v>
      </c>
      <c r="AJ272" s="10">
        <f t="shared" si="105"/>
        <v>3.5018847236579425</v>
      </c>
      <c r="AK272" s="10">
        <f t="shared" si="106"/>
        <v>6.6378810718856531</v>
      </c>
      <c r="AL272" s="9">
        <f t="shared" si="102"/>
        <v>3.5955189139380619</v>
      </c>
      <c r="AM272" s="49">
        <f t="shared" si="107"/>
        <v>29.061543569381705</v>
      </c>
      <c r="AN272" s="29">
        <f t="shared" si="108"/>
        <v>1.1063135119809421E-4</v>
      </c>
      <c r="AO272" s="29">
        <f t="shared" si="109"/>
        <v>4.3666666666666663</v>
      </c>
      <c r="AP272" s="32"/>
    </row>
    <row r="273" spans="21:42" x14ac:dyDescent="0.25">
      <c r="U273" s="36">
        <f t="shared" si="110"/>
        <v>15780</v>
      </c>
      <c r="V273" s="16">
        <f t="shared" si="103"/>
        <v>25.466729995702106</v>
      </c>
      <c r="W273" s="27">
        <f t="shared" si="98"/>
        <v>294.883364997851</v>
      </c>
      <c r="X273" s="8">
        <f t="shared" si="99"/>
        <v>1.1976240555608189</v>
      </c>
      <c r="Y273" s="27">
        <f t="shared" si="111"/>
        <v>1.8288042410446908E-5</v>
      </c>
      <c r="Z273" s="27">
        <f t="shared" si="112"/>
        <v>1.5270269769158114E-5</v>
      </c>
      <c r="AA273" s="10">
        <f t="shared" si="113"/>
        <v>1006.148223933448</v>
      </c>
      <c r="AB273" s="29">
        <f t="shared" si="114"/>
        <v>2.5725462057978789E-2</v>
      </c>
      <c r="AC273" s="8">
        <f t="shared" si="115"/>
        <v>0.71526339736952538</v>
      </c>
      <c r="AD273" s="27">
        <f t="shared" si="116"/>
        <v>3.3911712856616637E-3</v>
      </c>
      <c r="AE273" s="47">
        <f t="shared" si="100"/>
        <v>494315.70114436181</v>
      </c>
      <c r="AF273" s="27">
        <f t="shared" si="117"/>
        <v>353565.92777361523</v>
      </c>
      <c r="AG273" s="9">
        <f t="shared" si="101"/>
        <v>13.167743600343915</v>
      </c>
      <c r="AH273" s="10">
        <f t="shared" si="118"/>
        <v>4.3754728915729384</v>
      </c>
      <c r="AI273" s="10">
        <f t="shared" si="104"/>
        <v>3.1363655697493527</v>
      </c>
      <c r="AJ273" s="10">
        <f t="shared" si="105"/>
        <v>3.5022282286947348</v>
      </c>
      <c r="AK273" s="10">
        <f t="shared" si="106"/>
        <v>6.6385937984440879</v>
      </c>
      <c r="AL273" s="9">
        <f t="shared" si="102"/>
        <v>3.595904974157214</v>
      </c>
      <c r="AM273" s="49">
        <f t="shared" si="107"/>
        <v>29.062634969859321</v>
      </c>
      <c r="AN273" s="29">
        <f t="shared" si="108"/>
        <v>1.1064322997406813E-4</v>
      </c>
      <c r="AO273" s="29">
        <f t="shared" si="109"/>
        <v>4.3833333333333337</v>
      </c>
      <c r="AP273" s="32"/>
    </row>
    <row r="274" spans="21:42" x14ac:dyDescent="0.25">
      <c r="U274" s="36">
        <f t="shared" si="110"/>
        <v>15840</v>
      </c>
      <c r="V274" s="16">
        <f t="shared" si="103"/>
        <v>25.467420698128997</v>
      </c>
      <c r="W274" s="27">
        <f t="shared" si="98"/>
        <v>294.88371034906447</v>
      </c>
      <c r="X274" s="8">
        <f t="shared" si="99"/>
        <v>1.1976226483265253</v>
      </c>
      <c r="Y274" s="27">
        <f t="shared" si="111"/>
        <v>1.8288058903563412E-5</v>
      </c>
      <c r="Z274" s="27">
        <f t="shared" si="112"/>
        <v>1.5270301483624975E-5</v>
      </c>
      <c r="AA274" s="10">
        <f t="shared" si="113"/>
        <v>1006.148235878473</v>
      </c>
      <c r="AB274" s="29">
        <f t="shared" si="114"/>
        <v>2.5725487912367229E-2</v>
      </c>
      <c r="AC274" s="8">
        <f t="shared" si="115"/>
        <v>0.71526333207527237</v>
      </c>
      <c r="AD274" s="27">
        <f t="shared" si="116"/>
        <v>3.3911673141126175E-3</v>
      </c>
      <c r="AE274" s="47">
        <f t="shared" si="100"/>
        <v>494358.79491141037</v>
      </c>
      <c r="AF274" s="27">
        <f t="shared" si="117"/>
        <v>353596.71888905158</v>
      </c>
      <c r="AG274" s="9">
        <f t="shared" si="101"/>
        <v>13.168030276916079</v>
      </c>
      <c r="AH274" s="10">
        <f t="shared" si="118"/>
        <v>4.3755725480304992</v>
      </c>
      <c r="AI274" s="10">
        <f t="shared" si="104"/>
        <v>3.1367271370874867</v>
      </c>
      <c r="AJ274" s="10">
        <f t="shared" si="105"/>
        <v>3.5025646073765211</v>
      </c>
      <c r="AK274" s="10">
        <f t="shared" si="106"/>
        <v>6.6392917444640078</v>
      </c>
      <c r="AL274" s="9">
        <f t="shared" si="102"/>
        <v>3.5962830282513374</v>
      </c>
      <c r="AM274" s="49">
        <f t="shared" si="107"/>
        <v>29.063703726380336</v>
      </c>
      <c r="AN274" s="29">
        <f t="shared" si="108"/>
        <v>1.1065486240773347E-4</v>
      </c>
      <c r="AO274" s="29">
        <f t="shared" si="109"/>
        <v>4.4000000000000004</v>
      </c>
      <c r="AP274" s="32"/>
    </row>
    <row r="275" spans="21:42" x14ac:dyDescent="0.25">
      <c r="U275" s="36">
        <f t="shared" si="110"/>
        <v>15900</v>
      </c>
      <c r="V275" s="16">
        <f t="shared" si="103"/>
        <v>25.468097066283981</v>
      </c>
      <c r="W275" s="27">
        <f t="shared" si="98"/>
        <v>294.88404853314199</v>
      </c>
      <c r="X275" s="8">
        <f t="shared" si="99"/>
        <v>1.1976212703000233</v>
      </c>
      <c r="Y275" s="27">
        <f t="shared" si="111"/>
        <v>1.8288075054386207E-5</v>
      </c>
      <c r="Z275" s="27">
        <f t="shared" si="112"/>
        <v>1.5270332539939569E-5</v>
      </c>
      <c r="AA275" s="10">
        <f t="shared" si="113"/>
        <v>1006.1482475756926</v>
      </c>
      <c r="AB275" s="29">
        <f t="shared" si="114"/>
        <v>2.5725513230182868E-2</v>
      </c>
      <c r="AC275" s="8">
        <f t="shared" si="115"/>
        <v>0.71526326813626884</v>
      </c>
      <c r="AD275" s="27">
        <f t="shared" si="116"/>
        <v>3.3911634249948587E-3</v>
      </c>
      <c r="AE275" s="47">
        <f t="shared" si="100"/>
        <v>494400.99389066495</v>
      </c>
      <c r="AF275" s="27">
        <f t="shared" si="117"/>
        <v>353626.87066005648</v>
      </c>
      <c r="AG275" s="9">
        <f t="shared" si="101"/>
        <v>13.168310982814102</v>
      </c>
      <c r="AH275" s="10">
        <f t="shared" si="118"/>
        <v>4.3756701294308096</v>
      </c>
      <c r="AI275" s="10">
        <f t="shared" si="104"/>
        <v>3.1370812086363533</v>
      </c>
      <c r="AJ275" s="10">
        <f t="shared" si="105"/>
        <v>3.502894007392892</v>
      </c>
      <c r="AK275" s="10">
        <f t="shared" si="106"/>
        <v>6.6399752160292458</v>
      </c>
      <c r="AL275" s="9">
        <f t="shared" si="102"/>
        <v>3.5966532420158415</v>
      </c>
      <c r="AM275" s="49">
        <f t="shared" si="107"/>
        <v>29.064750308299821</v>
      </c>
      <c r="AN275" s="29">
        <f t="shared" si="108"/>
        <v>1.1066625360048744E-4</v>
      </c>
      <c r="AO275" s="29">
        <f t="shared" si="109"/>
        <v>4.416666666666667</v>
      </c>
      <c r="AP275" s="32"/>
    </row>
    <row r="276" spans="21:42" x14ac:dyDescent="0.25">
      <c r="U276" s="36">
        <f t="shared" si="110"/>
        <v>15960</v>
      </c>
      <c r="V276" s="16">
        <f t="shared" si="103"/>
        <v>25.468759397440429</v>
      </c>
      <c r="W276" s="27">
        <f t="shared" si="98"/>
        <v>294.88437969872018</v>
      </c>
      <c r="X276" s="8">
        <f t="shared" si="99"/>
        <v>1.1976199208754514</v>
      </c>
      <c r="Y276" s="27">
        <f t="shared" si="111"/>
        <v>1.8288090870014355E-5</v>
      </c>
      <c r="Z276" s="27">
        <f t="shared" si="112"/>
        <v>1.527036295175008E-5</v>
      </c>
      <c r="AA276" s="10">
        <f t="shared" si="113"/>
        <v>1006.148259030242</v>
      </c>
      <c r="AB276" s="29">
        <f t="shared" si="114"/>
        <v>2.5725538022553979E-2</v>
      </c>
      <c r="AC276" s="8">
        <f t="shared" si="115"/>
        <v>0.71526320552440059</v>
      </c>
      <c r="AD276" s="27">
        <f t="shared" si="116"/>
        <v>3.3911596165985053E-3</v>
      </c>
      <c r="AE276" s="47">
        <f t="shared" si="100"/>
        <v>494442.3166575174</v>
      </c>
      <c r="AF276" s="27">
        <f t="shared" si="117"/>
        <v>353656.3963593666</v>
      </c>
      <c r="AG276" s="9">
        <f t="shared" si="101"/>
        <v>13.168585842736965</v>
      </c>
      <c r="AH276" s="10">
        <f t="shared" si="118"/>
        <v>4.3757656790910291</v>
      </c>
      <c r="AI276" s="10">
        <f t="shared" si="104"/>
        <v>3.137427939524009</v>
      </c>
      <c r="AJ276" s="10">
        <f t="shared" si="105"/>
        <v>3.5032165733789884</v>
      </c>
      <c r="AK276" s="10">
        <f t="shared" si="106"/>
        <v>6.6406445129029974</v>
      </c>
      <c r="AL276" s="9">
        <f t="shared" si="102"/>
        <v>3.5970157778224565</v>
      </c>
      <c r="AM276" s="49">
        <f t="shared" si="107"/>
        <v>29.065775175262885</v>
      </c>
      <c r="AN276" s="29">
        <f t="shared" si="108"/>
        <v>1.106774085483833E-4</v>
      </c>
      <c r="AO276" s="29">
        <f t="shared" si="109"/>
        <v>4.4333333333333336</v>
      </c>
      <c r="AP276" s="32"/>
    </row>
    <row r="277" spans="21:42" x14ac:dyDescent="0.25">
      <c r="U277" s="36">
        <f t="shared" si="110"/>
        <v>16020</v>
      </c>
      <c r="V277" s="16">
        <f t="shared" si="103"/>
        <v>25.469407982715246</v>
      </c>
      <c r="W277" s="27">
        <f t="shared" si="98"/>
        <v>294.88470399135758</v>
      </c>
      <c r="X277" s="8">
        <f t="shared" si="99"/>
        <v>1.1976185994595003</v>
      </c>
      <c r="Y277" s="27">
        <f t="shared" si="111"/>
        <v>1.8288106357399923E-5</v>
      </c>
      <c r="Z277" s="27">
        <f t="shared" si="112"/>
        <v>1.5270392732422129E-5</v>
      </c>
      <c r="AA277" s="10">
        <f t="shared" si="113"/>
        <v>1006.1482702471507</v>
      </c>
      <c r="AB277" s="29">
        <f t="shared" si="114"/>
        <v>2.5725562300378372E-2</v>
      </c>
      <c r="AC277" s="8">
        <f t="shared" si="115"/>
        <v>0.71526314421213699</v>
      </c>
      <c r="AD277" s="27">
        <f t="shared" si="116"/>
        <v>3.3911558872490987E-3</v>
      </c>
      <c r="AE277" s="47">
        <f t="shared" si="100"/>
        <v>494482.78140189493</v>
      </c>
      <c r="AF277" s="27">
        <f t="shared" si="117"/>
        <v>353685.30898428219</v>
      </c>
      <c r="AG277" s="9">
        <f t="shared" si="101"/>
        <v>13.168854978764982</v>
      </c>
      <c r="AH277" s="10">
        <f t="shared" si="118"/>
        <v>4.3758592394195244</v>
      </c>
      <c r="AI277" s="10">
        <f t="shared" si="104"/>
        <v>3.1377674816792127</v>
      </c>
      <c r="AJ277" s="10">
        <f t="shared" si="105"/>
        <v>3.5035324469784204</v>
      </c>
      <c r="AK277" s="10">
        <f t="shared" si="106"/>
        <v>6.6412999286576326</v>
      </c>
      <c r="AL277" s="9">
        <f t="shared" si="102"/>
        <v>3.5973707946895508</v>
      </c>
      <c r="AM277" s="49">
        <f t="shared" si="107"/>
        <v>29.066778777404796</v>
      </c>
      <c r="AN277" s="29">
        <f t="shared" si="108"/>
        <v>1.1068833214429387E-4</v>
      </c>
      <c r="AO277" s="29">
        <f t="shared" si="109"/>
        <v>4.45</v>
      </c>
      <c r="AP277" s="32"/>
    </row>
    <row r="278" spans="21:42" x14ac:dyDescent="0.25">
      <c r="U278" s="36">
        <f t="shared" si="110"/>
        <v>16080</v>
      </c>
      <c r="V278" s="16">
        <f t="shared" si="103"/>
        <v>25.470043107196002</v>
      </c>
      <c r="W278" s="27">
        <f t="shared" si="98"/>
        <v>294.88502155359799</v>
      </c>
      <c r="X278" s="8">
        <f t="shared" si="99"/>
        <v>1.1976173054711541</v>
      </c>
      <c r="Y278" s="27">
        <f t="shared" si="111"/>
        <v>1.8288121523350931E-5</v>
      </c>
      <c r="Z278" s="27">
        <f t="shared" si="112"/>
        <v>1.5270421895044519E-5</v>
      </c>
      <c r="AA278" s="10">
        <f t="shared" si="113"/>
        <v>1006.1482812313436</v>
      </c>
      <c r="AB278" s="29">
        <f t="shared" si="114"/>
        <v>2.5725586074328104E-2</v>
      </c>
      <c r="AC278" s="8">
        <f t="shared" si="115"/>
        <v>0.71526308417251727</v>
      </c>
      <c r="AD278" s="27">
        <f t="shared" si="116"/>
        <v>3.3911522353068757E-3</v>
      </c>
      <c r="AE278" s="47">
        <f t="shared" si="100"/>
        <v>494522.40593625762</v>
      </c>
      <c r="AF278" s="27">
        <f t="shared" si="117"/>
        <v>353713.6212623812</v>
      </c>
      <c r="AG278" s="9">
        <f t="shared" si="101"/>
        <v>13.1691185104154</v>
      </c>
      <c r="AH278" s="10">
        <f t="shared" si="118"/>
        <v>4.3759508519351185</v>
      </c>
      <c r="AI278" s="10">
        <f t="shared" si="104"/>
        <v>3.1380999838969346</v>
      </c>
      <c r="AJ278" s="10">
        <f t="shared" si="105"/>
        <v>3.5038417669047619</v>
      </c>
      <c r="AK278" s="10">
        <f t="shared" si="106"/>
        <v>6.6419417508016965</v>
      </c>
      <c r="AL278" s="9">
        <f t="shared" si="102"/>
        <v>3.5977184483509186</v>
      </c>
      <c r="AM278" s="49">
        <f t="shared" si="107"/>
        <v>29.06776155554692</v>
      </c>
      <c r="AN278" s="29">
        <f t="shared" si="108"/>
        <v>1.1069902918002829E-4</v>
      </c>
      <c r="AO278" s="29">
        <f t="shared" si="109"/>
        <v>4.4666666666666668</v>
      </c>
      <c r="AP278" s="32"/>
    </row>
    <row r="279" spans="21:42" x14ac:dyDescent="0.25">
      <c r="U279" s="36">
        <f t="shared" si="110"/>
        <v>16140</v>
      </c>
      <c r="V279" s="16">
        <f t="shared" si="103"/>
        <v>25.470665050065474</v>
      </c>
      <c r="W279" s="27">
        <f t="shared" si="98"/>
        <v>294.88533252503271</v>
      </c>
      <c r="X279" s="8">
        <f t="shared" si="99"/>
        <v>1.1976160383414367</v>
      </c>
      <c r="Y279" s="27">
        <f t="shared" si="111"/>
        <v>1.8288136374534443E-5</v>
      </c>
      <c r="Z279" s="27">
        <f t="shared" si="112"/>
        <v>1.5270450452435031E-5</v>
      </c>
      <c r="AA279" s="10">
        <f t="shared" si="113"/>
        <v>1006.1482919876441</v>
      </c>
      <c r="AB279" s="29">
        <f t="shared" si="114"/>
        <v>2.5725609354854247E-2</v>
      </c>
      <c r="AC279" s="8">
        <f t="shared" si="115"/>
        <v>0.71526302537913933</v>
      </c>
      <c r="AD279" s="27">
        <f t="shared" si="116"/>
        <v>3.3911486591660517E-3</v>
      </c>
      <c r="AE279" s="47">
        <f t="shared" si="100"/>
        <v>494561.20770342089</v>
      </c>
      <c r="AF279" s="27">
        <f t="shared" si="117"/>
        <v>353741.34565710975</v>
      </c>
      <c r="AG279" s="9">
        <f t="shared" si="101"/>
        <v>13.169376554696742</v>
      </c>
      <c r="AH279" s="10">
        <f t="shared" si="118"/>
        <v>4.3760405572859353</v>
      </c>
      <c r="AI279" s="10">
        <f t="shared" si="104"/>
        <v>3.1384255919025676</v>
      </c>
      <c r="AJ279" s="10">
        <f t="shared" si="105"/>
        <v>3.5041446690021889</v>
      </c>
      <c r="AK279" s="10">
        <f t="shared" si="106"/>
        <v>6.6425702609047566</v>
      </c>
      <c r="AL279" s="9">
        <f t="shared" si="102"/>
        <v>3.5980588913234097</v>
      </c>
      <c r="AM279" s="49">
        <f t="shared" si="107"/>
        <v>29.068723941388882</v>
      </c>
      <c r="AN279" s="29">
        <f t="shared" si="108"/>
        <v>1.107095043484126E-4</v>
      </c>
      <c r="AO279" s="29">
        <f t="shared" si="109"/>
        <v>4.4833333333333334</v>
      </c>
      <c r="AP279" s="32"/>
    </row>
    <row r="280" spans="21:42" x14ac:dyDescent="0.25">
      <c r="U280" s="36">
        <f t="shared" si="110"/>
        <v>16200</v>
      </c>
      <c r="V280" s="16">
        <f t="shared" si="103"/>
        <v>25.471274084723628</v>
      </c>
      <c r="W280" s="27">
        <f t="shared" si="98"/>
        <v>294.88563704236179</v>
      </c>
      <c r="X280" s="8">
        <f t="shared" si="99"/>
        <v>1.1976147975131608</v>
      </c>
      <c r="Y280" s="27">
        <f t="shared" si="111"/>
        <v>1.8288150917479351E-5</v>
      </c>
      <c r="Z280" s="27">
        <f t="shared" si="112"/>
        <v>1.5270478417145961E-5</v>
      </c>
      <c r="AA280" s="10">
        <f t="shared" si="113"/>
        <v>1006.1483025207758</v>
      </c>
      <c r="AB280" s="29">
        <f t="shared" si="114"/>
        <v>2.5725632152191286E-2</v>
      </c>
      <c r="AC280" s="8">
        <f t="shared" si="115"/>
        <v>0.71526296780614873</v>
      </c>
      <c r="AD280" s="27">
        <f t="shared" si="116"/>
        <v>3.3911451572541155E-3</v>
      </c>
      <c r="AE280" s="47">
        <f t="shared" si="100"/>
        <v>494599.20378422411</v>
      </c>
      <c r="AF280" s="27">
        <f t="shared" si="117"/>
        <v>353768.49437326228</v>
      </c>
      <c r="AG280" s="9">
        <f t="shared" si="101"/>
        <v>13.169629226162055</v>
      </c>
      <c r="AH280" s="10">
        <f t="shared" si="118"/>
        <v>4.3761283952678207</v>
      </c>
      <c r="AI280" s="10">
        <f t="shared" si="104"/>
        <v>3.1387444484148159</v>
      </c>
      <c r="AJ280" s="10">
        <f t="shared" si="105"/>
        <v>3.5044412863043659</v>
      </c>
      <c r="AK280" s="10">
        <f t="shared" si="106"/>
        <v>6.6431857347191823</v>
      </c>
      <c r="AL280" s="9">
        <f t="shared" si="102"/>
        <v>3.5983922729728901</v>
      </c>
      <c r="AM280" s="49">
        <f t="shared" si="107"/>
        <v>29.069666357696519</v>
      </c>
      <c r="AN280" s="29">
        <f t="shared" si="108"/>
        <v>1.107197622453197E-4</v>
      </c>
      <c r="AO280" s="29">
        <f t="shared" si="109"/>
        <v>4.5</v>
      </c>
      <c r="AP280" s="32"/>
    </row>
    <row r="281" spans="21:42" x14ac:dyDescent="0.25">
      <c r="U281" s="36">
        <f t="shared" si="110"/>
        <v>16260</v>
      </c>
      <c r="V281" s="16">
        <f t="shared" si="103"/>
        <v>25.471870478907078</v>
      </c>
      <c r="W281" s="27">
        <f t="shared" si="98"/>
        <v>294.88593523945349</v>
      </c>
      <c r="X281" s="8">
        <f t="shared" si="99"/>
        <v>1.1976135824406868</v>
      </c>
      <c r="Y281" s="27">
        <f t="shared" si="111"/>
        <v>1.8288165158579292E-5</v>
      </c>
      <c r="Z281" s="27">
        <f t="shared" si="112"/>
        <v>1.5270505801469594E-5</v>
      </c>
      <c r="AA281" s="10">
        <f t="shared" si="113"/>
        <v>1006.1483128353645</v>
      </c>
      <c r="AB281" s="29">
        <f t="shared" si="114"/>
        <v>2.5725654476361711E-2</v>
      </c>
      <c r="AC281" s="8">
        <f t="shared" si="115"/>
        <v>0.71526291142822596</v>
      </c>
      <c r="AD281" s="27">
        <f t="shared" si="116"/>
        <v>3.391141728031143E-3</v>
      </c>
      <c r="AE281" s="47">
        <f t="shared" si="100"/>
        <v>494636.41090503719</v>
      </c>
      <c r="AF281" s="27">
        <f t="shared" si="117"/>
        <v>353795.07936234522</v>
      </c>
      <c r="AG281" s="9">
        <f t="shared" si="101"/>
        <v>13.169876636960931</v>
      </c>
      <c r="AH281" s="10">
        <f t="shared" si="118"/>
        <v>4.3762144048423872</v>
      </c>
      <c r="AI281" s="10">
        <f t="shared" si="104"/>
        <v>3.1390566932073356</v>
      </c>
      <c r="AJ281" s="10">
        <f t="shared" si="105"/>
        <v>3.5047317490924685</v>
      </c>
      <c r="AK281" s="10">
        <f t="shared" si="106"/>
        <v>6.6437884422998046</v>
      </c>
      <c r="AL281" s="9">
        <f t="shared" si="102"/>
        <v>3.5987187395790605</v>
      </c>
      <c r="AM281" s="49">
        <f t="shared" si="107"/>
        <v>29.070589218486138</v>
      </c>
      <c r="AN281" s="29">
        <f t="shared" si="108"/>
        <v>1.1072980737166341E-4</v>
      </c>
      <c r="AO281" s="29">
        <f t="shared" si="109"/>
        <v>4.5166666666666666</v>
      </c>
      <c r="AP281" s="32"/>
    </row>
    <row r="282" spans="21:42" x14ac:dyDescent="0.25">
      <c r="U282" s="36">
        <f t="shared" si="110"/>
        <v>16320</v>
      </c>
      <c r="V282" s="16">
        <f t="shared" si="103"/>
        <v>25.472454494806112</v>
      </c>
      <c r="W282" s="27">
        <f t="shared" si="98"/>
        <v>294.88622724740304</v>
      </c>
      <c r="X282" s="8">
        <f t="shared" si="99"/>
        <v>1.1976123925896822</v>
      </c>
      <c r="Y282" s="27">
        <f t="shared" si="111"/>
        <v>1.8288179104095495E-5</v>
      </c>
      <c r="Z282" s="27">
        <f t="shared" si="112"/>
        <v>1.5270532617443671E-5</v>
      </c>
      <c r="AA282" s="10">
        <f t="shared" si="113"/>
        <v>1006.1483229359403</v>
      </c>
      <c r="AB282" s="29">
        <f t="shared" si="114"/>
        <v>2.5725676337180418E-2</v>
      </c>
      <c r="AC282" s="8">
        <f t="shared" si="115"/>
        <v>0.7152628562205775</v>
      </c>
      <c r="AD282" s="27">
        <f t="shared" si="116"/>
        <v>3.3911383699891215E-3</v>
      </c>
      <c r="AE282" s="47">
        <f t="shared" si="100"/>
        <v>494672.8454451047</v>
      </c>
      <c r="AF282" s="27">
        <f t="shared" si="117"/>
        <v>353821.11232782586</v>
      </c>
      <c r="AG282" s="9">
        <f t="shared" si="101"/>
        <v>13.170118896890406</v>
      </c>
      <c r="AH282" s="10">
        <f t="shared" si="118"/>
        <v>4.3762986241546544</v>
      </c>
      <c r="AI282" s="10">
        <f t="shared" si="104"/>
        <v>3.1393624631691122</v>
      </c>
      <c r="AJ282" s="10">
        <f t="shared" si="105"/>
        <v>3.5050161849519363</v>
      </c>
      <c r="AK282" s="10">
        <f t="shared" si="106"/>
        <v>6.6443786481210481</v>
      </c>
      <c r="AL282" s="9">
        <f t="shared" si="102"/>
        <v>3.599038434398901</v>
      </c>
      <c r="AM282" s="49">
        <f t="shared" si="107"/>
        <v>29.071492929205014</v>
      </c>
      <c r="AN282" s="29">
        <f t="shared" si="108"/>
        <v>1.107396441353508E-4</v>
      </c>
      <c r="AO282" s="29">
        <f t="shared" si="109"/>
        <v>4.5333333333333332</v>
      </c>
      <c r="AP282" s="32"/>
    </row>
    <row r="283" spans="21:42" x14ac:dyDescent="0.25">
      <c r="U283" s="36">
        <f t="shared" si="110"/>
        <v>16380</v>
      </c>
      <c r="V283" s="16">
        <f t="shared" si="103"/>
        <v>25.473026389179292</v>
      </c>
      <c r="W283" s="27">
        <f t="shared" si="98"/>
        <v>294.88651319458961</v>
      </c>
      <c r="X283" s="8">
        <f t="shared" si="99"/>
        <v>1.1976112274368884</v>
      </c>
      <c r="Y283" s="27">
        <f t="shared" si="111"/>
        <v>1.8288192760159419E-5</v>
      </c>
      <c r="Z283" s="27">
        <f t="shared" si="112"/>
        <v>1.5270558876856528E-5</v>
      </c>
      <c r="AA283" s="10">
        <f t="shared" si="113"/>
        <v>1006.1483328269394</v>
      </c>
      <c r="AB283" s="29">
        <f t="shared" si="114"/>
        <v>2.5725697744258921E-2</v>
      </c>
      <c r="AC283" s="8">
        <f t="shared" si="115"/>
        <v>0.71526280215892235</v>
      </c>
      <c r="AD283" s="27">
        <f t="shared" si="116"/>
        <v>3.3911350816512938E-3</v>
      </c>
      <c r="AE283" s="47">
        <f t="shared" si="100"/>
        <v>494708.52344375331</v>
      </c>
      <c r="AF283" s="27">
        <f t="shared" si="117"/>
        <v>353846.60473028192</v>
      </c>
      <c r="AG283" s="9">
        <f t="shared" si="101"/>
        <v>13.170356113444845</v>
      </c>
      <c r="AH283" s="10">
        <f t="shared" si="118"/>
        <v>4.376381090550324</v>
      </c>
      <c r="AI283" s="10">
        <f t="shared" si="104"/>
        <v>3.1396618923636308</v>
      </c>
      <c r="AJ283" s="10">
        <f t="shared" si="105"/>
        <v>3.5052947188279773</v>
      </c>
      <c r="AK283" s="10">
        <f t="shared" si="106"/>
        <v>6.6449566111916081</v>
      </c>
      <c r="AL283" s="9">
        <f t="shared" si="102"/>
        <v>3.5993514977287875</v>
      </c>
      <c r="AM283" s="49">
        <f t="shared" si="107"/>
        <v>29.072377886908079</v>
      </c>
      <c r="AN283" s="29">
        <f t="shared" si="108"/>
        <v>1.1074927685319348E-4</v>
      </c>
      <c r="AO283" s="29">
        <f t="shared" si="109"/>
        <v>4.55</v>
      </c>
      <c r="AP283" s="32"/>
    </row>
    <row r="284" spans="21:42" x14ac:dyDescent="0.25">
      <c r="U284" s="36">
        <f t="shared" si="110"/>
        <v>16440</v>
      </c>
      <c r="V284" s="16">
        <f t="shared" si="103"/>
        <v>25.473586413465718</v>
      </c>
      <c r="W284" s="27">
        <f t="shared" si="98"/>
        <v>294.88679320673282</v>
      </c>
      <c r="X284" s="8">
        <f t="shared" si="99"/>
        <v>1.1976100864698915</v>
      </c>
      <c r="Y284" s="27">
        <f t="shared" si="111"/>
        <v>1.8288206132775479E-5</v>
      </c>
      <c r="Z284" s="27">
        <f t="shared" si="112"/>
        <v>1.5270584591252316E-5</v>
      </c>
      <c r="AA284" s="10">
        <f t="shared" si="113"/>
        <v>1006.1483425127067</v>
      </c>
      <c r="AB284" s="29">
        <f t="shared" si="114"/>
        <v>2.572571870700956E-2</v>
      </c>
      <c r="AC284" s="8">
        <f t="shared" si="115"/>
        <v>0.71526274921948396</v>
      </c>
      <c r="AD284" s="27">
        <f t="shared" si="116"/>
        <v>3.3911318615715072E-3</v>
      </c>
      <c r="AE284" s="47">
        <f t="shared" si="100"/>
        <v>494743.46060743596</v>
      </c>
      <c r="AF284" s="27">
        <f t="shared" si="117"/>
        <v>353871.56779243611</v>
      </c>
      <c r="AG284" s="9">
        <f t="shared" si="101"/>
        <v>13.17058839186466</v>
      </c>
      <c r="AH284" s="10">
        <f t="shared" si="118"/>
        <v>4.3764618405926603</v>
      </c>
      <c r="AI284" s="10">
        <f t="shared" si="104"/>
        <v>3.1399551120868292</v>
      </c>
      <c r="AJ284" s="10">
        <f t="shared" si="105"/>
        <v>3.5055674730801689</v>
      </c>
      <c r="AK284" s="10">
        <f t="shared" si="106"/>
        <v>6.6455225851669981</v>
      </c>
      <c r="AL284" s="9">
        <f t="shared" si="102"/>
        <v>3.599658066965457</v>
      </c>
      <c r="AM284" s="49">
        <f t="shared" si="107"/>
        <v>29.073244480431175</v>
      </c>
      <c r="AN284" s="29">
        <f t="shared" si="108"/>
        <v>1.1075870975278331E-4</v>
      </c>
      <c r="AO284" s="29">
        <f t="shared" si="109"/>
        <v>4.5666666666666664</v>
      </c>
      <c r="AP284" s="32"/>
    </row>
    <row r="285" spans="21:42" x14ac:dyDescent="0.25">
      <c r="U285" s="36">
        <f t="shared" si="110"/>
        <v>16500</v>
      </c>
      <c r="V285" s="16">
        <f t="shared" si="103"/>
        <v>25.474134813894963</v>
      </c>
      <c r="W285" s="27">
        <f t="shared" si="98"/>
        <v>294.88706740694744</v>
      </c>
      <c r="X285" s="8">
        <f t="shared" si="99"/>
        <v>1.1976089691868985</v>
      </c>
      <c r="Y285" s="27">
        <f t="shared" si="111"/>
        <v>1.8288219227823725E-5</v>
      </c>
      <c r="Z285" s="27">
        <f t="shared" si="112"/>
        <v>1.527060977193606E-5</v>
      </c>
      <c r="AA285" s="10">
        <f t="shared" si="113"/>
        <v>1006.1483519974965</v>
      </c>
      <c r="AB285" s="29">
        <f t="shared" si="114"/>
        <v>2.5725739234649714E-2</v>
      </c>
      <c r="AC285" s="8">
        <f t="shared" si="115"/>
        <v>0.71526269737897841</v>
      </c>
      <c r="AD285" s="27">
        <f t="shared" si="116"/>
        <v>3.3911287083335834E-3</v>
      </c>
      <c r="AE285" s="47">
        <f t="shared" si="100"/>
        <v>494777.67231663526</v>
      </c>
      <c r="AF285" s="27">
        <f t="shared" si="117"/>
        <v>353896.01250408881</v>
      </c>
      <c r="AG285" s="9">
        <f t="shared" si="101"/>
        <v>13.170815835183985</v>
      </c>
      <c r="AH285" s="10">
        <f t="shared" si="118"/>
        <v>4.3765409100790373</v>
      </c>
      <c r="AI285" s="10">
        <f t="shared" si="104"/>
        <v>3.1402422509238987</v>
      </c>
      <c r="AJ285" s="10">
        <f t="shared" si="105"/>
        <v>3.5058345675355302</v>
      </c>
      <c r="AK285" s="10">
        <f t="shared" si="106"/>
        <v>6.646076818459429</v>
      </c>
      <c r="AL285" s="9">
        <f t="shared" si="102"/>
        <v>3.5999582766655243</v>
      </c>
      <c r="AM285" s="49">
        <f t="shared" si="107"/>
        <v>29.074093090560488</v>
      </c>
      <c r="AN285" s="29">
        <f t="shared" si="108"/>
        <v>1.107679469743238E-4</v>
      </c>
      <c r="AO285" s="29">
        <f t="shared" si="109"/>
        <v>4.583333333333333</v>
      </c>
      <c r="AP285" s="32"/>
    </row>
    <row r="286" spans="21:42" x14ac:dyDescent="0.25">
      <c r="U286" s="36">
        <f t="shared" si="110"/>
        <v>16560</v>
      </c>
      <c r="V286" s="16">
        <f t="shared" si="103"/>
        <v>25.474671831594758</v>
      </c>
      <c r="W286" s="27">
        <f t="shared" si="98"/>
        <v>294.88733591579734</v>
      </c>
      <c r="X286" s="8">
        <f t="shared" si="99"/>
        <v>1.1976078750965164</v>
      </c>
      <c r="Y286" s="27">
        <f t="shared" si="111"/>
        <v>1.8288232051062314E-5</v>
      </c>
      <c r="Z286" s="27">
        <f t="shared" si="112"/>
        <v>1.5270634429978548E-5</v>
      </c>
      <c r="AA286" s="10">
        <f t="shared" si="113"/>
        <v>1006.1483612854759</v>
      </c>
      <c r="AB286" s="29">
        <f t="shared" si="114"/>
        <v>2.5725759336205731E-2</v>
      </c>
      <c r="AC286" s="8">
        <f t="shared" si="115"/>
        <v>0.7152626466146037</v>
      </c>
      <c r="AD286" s="27">
        <f t="shared" si="116"/>
        <v>3.3911256205506968E-3</v>
      </c>
      <c r="AE286" s="47">
        <f t="shared" si="100"/>
        <v>494811.17363262642</v>
      </c>
      <c r="AF286" s="27">
        <f t="shared" si="117"/>
        <v>353919.94962695061</v>
      </c>
      <c r="AG286" s="9">
        <f t="shared" si="101"/>
        <v>13.171038544277398</v>
      </c>
      <c r="AH286" s="10">
        <f t="shared" si="118"/>
        <v>4.3766183340571096</v>
      </c>
      <c r="AI286" s="10">
        <f t="shared" si="104"/>
        <v>3.1405234348049138</v>
      </c>
      <c r="AJ286" s="10">
        <f t="shared" si="105"/>
        <v>3.5060961195410036</v>
      </c>
      <c r="AK286" s="10">
        <f t="shared" si="106"/>
        <v>6.6466195543459179</v>
      </c>
      <c r="AL286" s="9">
        <f t="shared" si="102"/>
        <v>3.6002522586040384</v>
      </c>
      <c r="AM286" s="49">
        <f t="shared" si="107"/>
        <v>29.074924090198795</v>
      </c>
      <c r="AN286" s="29">
        <f t="shared" si="108"/>
        <v>1.1077699257243196E-4</v>
      </c>
      <c r="AO286" s="29">
        <f t="shared" si="109"/>
        <v>4.5999999999999996</v>
      </c>
      <c r="AP286" s="32"/>
    </row>
    <row r="287" spans="21:42" x14ac:dyDescent="0.25">
      <c r="U287" s="36">
        <f t="shared" si="110"/>
        <v>16620</v>
      </c>
      <c r="V287" s="16">
        <f t="shared" si="103"/>
        <v>25.475197702696466</v>
      </c>
      <c r="W287" s="27">
        <f t="shared" si="98"/>
        <v>294.88759885134823</v>
      </c>
      <c r="X287" s="8">
        <f t="shared" si="99"/>
        <v>1.1976068037175385</v>
      </c>
      <c r="Y287" s="27">
        <f t="shared" si="111"/>
        <v>1.8288244608130075E-5</v>
      </c>
      <c r="Z287" s="27">
        <f t="shared" si="112"/>
        <v>1.5270658576221191E-5</v>
      </c>
      <c r="AA287" s="10">
        <f t="shared" si="113"/>
        <v>1006.1483703807249</v>
      </c>
      <c r="AB287" s="29">
        <f t="shared" si="114"/>
        <v>2.5725779020516898E-2</v>
      </c>
      <c r="AC287" s="8">
        <f t="shared" si="115"/>
        <v>0.71526259690403093</v>
      </c>
      <c r="AD287" s="27">
        <f t="shared" si="116"/>
        <v>3.391122596864768E-3</v>
      </c>
      <c r="AE287" s="47">
        <f t="shared" si="100"/>
        <v>494843.97930409759</v>
      </c>
      <c r="AF287" s="27">
        <f t="shared" si="117"/>
        <v>353943.38969937339</v>
      </c>
      <c r="AG287" s="9">
        <f t="shared" si="101"/>
        <v>13.171256617905559</v>
      </c>
      <c r="AH287" s="10">
        <f t="shared" si="118"/>
        <v>4.3766941468406397</v>
      </c>
      <c r="AI287" s="10">
        <f t="shared" si="104"/>
        <v>3.140798787059349</v>
      </c>
      <c r="AJ287" s="10">
        <f t="shared" si="105"/>
        <v>3.5063522440144523</v>
      </c>
      <c r="AK287" s="10">
        <f t="shared" si="106"/>
        <v>6.6471510310738013</v>
      </c>
      <c r="AL287" s="9">
        <f t="shared" si="102"/>
        <v>3.6005401418316425</v>
      </c>
      <c r="AM287" s="49">
        <f t="shared" si="107"/>
        <v>29.07573784452811</v>
      </c>
      <c r="AN287" s="29">
        <f t="shared" si="108"/>
        <v>1.1078585051789669E-4</v>
      </c>
      <c r="AO287" s="29">
        <f t="shared" si="109"/>
        <v>4.6166666666666663</v>
      </c>
      <c r="AP287" s="32"/>
    </row>
    <row r="288" spans="21:42" x14ac:dyDescent="0.25">
      <c r="U288" s="36">
        <f t="shared" si="110"/>
        <v>16680</v>
      </c>
      <c r="V288" s="16">
        <f t="shared" si="103"/>
        <v>25.475712658438368</v>
      </c>
      <c r="W288" s="27">
        <f t="shared" si="98"/>
        <v>294.88785632921918</v>
      </c>
      <c r="X288" s="8">
        <f t="shared" si="99"/>
        <v>1.1976057545787333</v>
      </c>
      <c r="Y288" s="27">
        <f t="shared" si="111"/>
        <v>1.8288256904549031E-5</v>
      </c>
      <c r="Z288" s="27">
        <f t="shared" si="112"/>
        <v>1.5270682221280791E-5</v>
      </c>
      <c r="AA288" s="10">
        <f t="shared" si="113"/>
        <v>1006.1483792872395</v>
      </c>
      <c r="AB288" s="29">
        <f t="shared" si="114"/>
        <v>2.5725798296239357E-2</v>
      </c>
      <c r="AC288" s="8">
        <f t="shared" si="115"/>
        <v>0.71526254822539459</v>
      </c>
      <c r="AD288" s="27">
        <f t="shared" si="116"/>
        <v>3.3911196359458708E-3</v>
      </c>
      <c r="AE288" s="47">
        <f t="shared" si="100"/>
        <v>494876.10377363063</v>
      </c>
      <c r="AF288" s="27">
        <f t="shared" si="117"/>
        <v>353966.34304098185</v>
      </c>
      <c r="AG288" s="9">
        <f t="shared" si="101"/>
        <v>13.171470152759897</v>
      </c>
      <c r="AH288" s="10">
        <f t="shared" si="118"/>
        <v>4.3767683820249923</v>
      </c>
      <c r="AI288" s="10">
        <f t="shared" si="104"/>
        <v>3.141068428469477</v>
      </c>
      <c r="AJ288" s="10">
        <f t="shared" si="105"/>
        <v>3.5066030534949126</v>
      </c>
      <c r="AK288" s="10">
        <f t="shared" si="106"/>
        <v>6.6476714819643892</v>
      </c>
      <c r="AL288" s="9">
        <f t="shared" si="102"/>
        <v>3.6008220527307104</v>
      </c>
      <c r="AM288" s="49">
        <f t="shared" si="107"/>
        <v>29.076534711169078</v>
      </c>
      <c r="AN288" s="29">
        <f t="shared" si="108"/>
        <v>1.1079452469940648E-4</v>
      </c>
      <c r="AO288" s="29">
        <f t="shared" si="109"/>
        <v>4.6333333333333337</v>
      </c>
      <c r="AP288" s="32"/>
    </row>
    <row r="289" spans="21:42" x14ac:dyDescent="0.25">
      <c r="U289" s="36">
        <f t="shared" si="110"/>
        <v>16740</v>
      </c>
      <c r="V289" s="16">
        <f t="shared" si="103"/>
        <v>25.476216925266847</v>
      </c>
      <c r="W289" s="27">
        <f t="shared" si="98"/>
        <v>294.8881084626334</v>
      </c>
      <c r="X289" s="8">
        <f t="shared" si="99"/>
        <v>1.1976047272186365</v>
      </c>
      <c r="Y289" s="27">
        <f t="shared" si="111"/>
        <v>1.8288268945726677E-5</v>
      </c>
      <c r="Z289" s="27">
        <f t="shared" si="112"/>
        <v>1.5270705375554134E-5</v>
      </c>
      <c r="AA289" s="10">
        <f t="shared" si="113"/>
        <v>1006.1483880089332</v>
      </c>
      <c r="AB289" s="29">
        <f t="shared" si="114"/>
        <v>2.5725817171849769E-2</v>
      </c>
      <c r="AC289" s="8">
        <f t="shared" si="115"/>
        <v>0.71526250055728191</v>
      </c>
      <c r="AD289" s="27">
        <f t="shared" si="116"/>
        <v>3.3911167364916463E-3</v>
      </c>
      <c r="AE289" s="47">
        <f t="shared" si="100"/>
        <v>494907.56118405471</v>
      </c>
      <c r="AF289" s="27">
        <f t="shared" si="117"/>
        <v>353988.81975721294</v>
      </c>
      <c r="AG289" s="9">
        <f t="shared" si="101"/>
        <v>13.171679243506359</v>
      </c>
      <c r="AH289" s="10">
        <f t="shared" si="118"/>
        <v>4.3768410725022857</v>
      </c>
      <c r="AI289" s="10">
        <f t="shared" si="104"/>
        <v>3.1413324773226901</v>
      </c>
      <c r="AJ289" s="10">
        <f t="shared" si="105"/>
        <v>3.5068486581915019</v>
      </c>
      <c r="AK289" s="10">
        <f t="shared" si="106"/>
        <v>6.648181135514192</v>
      </c>
      <c r="AL289" s="9">
        <f t="shared" si="102"/>
        <v>3.6010981150701871</v>
      </c>
      <c r="AM289" s="49">
        <f t="shared" si="107"/>
        <v>29.077315040337034</v>
      </c>
      <c r="AN289" s="29">
        <f t="shared" si="108"/>
        <v>1.1080301892523653E-4</v>
      </c>
      <c r="AO289" s="29">
        <f t="shared" si="109"/>
        <v>4.6500000000000004</v>
      </c>
      <c r="AP289" s="32"/>
    </row>
    <row r="290" spans="21:42" x14ac:dyDescent="0.25">
      <c r="U290" s="36">
        <f t="shared" si="110"/>
        <v>16800</v>
      </c>
      <c r="V290" s="16">
        <f t="shared" si="103"/>
        <v>25.476710724935469</v>
      </c>
      <c r="W290" s="27">
        <f t="shared" si="98"/>
        <v>294.88835536246773</v>
      </c>
      <c r="X290" s="8">
        <f t="shared" si="99"/>
        <v>1.1976037211853516</v>
      </c>
      <c r="Y290" s="27">
        <f t="shared" si="111"/>
        <v>1.8288280736958537E-5</v>
      </c>
      <c r="Z290" s="27">
        <f t="shared" si="112"/>
        <v>1.5270728049222622E-5</v>
      </c>
      <c r="AA290" s="10">
        <f t="shared" si="113"/>
        <v>1006.1483965496379</v>
      </c>
      <c r="AB290" s="29">
        <f t="shared" si="114"/>
        <v>2.5725835655649256E-2</v>
      </c>
      <c r="AC290" s="8">
        <f t="shared" si="115"/>
        <v>0.71526245387872411</v>
      </c>
      <c r="AD290" s="27">
        <f t="shared" si="116"/>
        <v>3.3911138972267337E-3</v>
      </c>
      <c r="AE290" s="47">
        <f t="shared" si="100"/>
        <v>494938.36538465653</v>
      </c>
      <c r="AF290" s="27">
        <f t="shared" si="117"/>
        <v>354010.829743754</v>
      </c>
      <c r="AG290" s="9">
        <f t="shared" si="101"/>
        <v>13.171883982828135</v>
      </c>
      <c r="AH290" s="10">
        <f t="shared" si="118"/>
        <v>4.3769122504762397</v>
      </c>
      <c r="AI290" s="10">
        <f t="shared" si="104"/>
        <v>3.1415910494627655</v>
      </c>
      <c r="AJ290" s="10">
        <f t="shared" si="105"/>
        <v>3.5070891660317125</v>
      </c>
      <c r="AK290" s="10">
        <f t="shared" si="106"/>
        <v>6.648680215494478</v>
      </c>
      <c r="AL290" s="9">
        <f t="shared" si="102"/>
        <v>3.6013684500595087</v>
      </c>
      <c r="AM290" s="49">
        <f t="shared" si="107"/>
        <v>29.078079174994976</v>
      </c>
      <c r="AN290" s="29">
        <f t="shared" si="108"/>
        <v>1.1081133692490797E-4</v>
      </c>
      <c r="AO290" s="29">
        <f t="shared" si="109"/>
        <v>4.666666666666667</v>
      </c>
      <c r="AP290" s="32"/>
    </row>
    <row r="291" spans="21:42" x14ac:dyDescent="0.25">
      <c r="U291" s="36">
        <f t="shared" si="110"/>
        <v>16860</v>
      </c>
      <c r="V291" s="16">
        <f t="shared" si="103"/>
        <v>25.477194274602031</v>
      </c>
      <c r="W291" s="27">
        <f t="shared" si="98"/>
        <v>294.88859713730096</v>
      </c>
      <c r="X291" s="8">
        <f t="shared" si="99"/>
        <v>1.1976027360363499</v>
      </c>
      <c r="Y291" s="27">
        <f t="shared" si="111"/>
        <v>1.8288292283430313E-5</v>
      </c>
      <c r="Z291" s="27">
        <f t="shared" si="112"/>
        <v>1.5270750252256623E-5</v>
      </c>
      <c r="AA291" s="10">
        <f t="shared" si="113"/>
        <v>1006.1484049131068</v>
      </c>
      <c r="AB291" s="29">
        <f t="shared" si="114"/>
        <v>2.572585375576681E-2</v>
      </c>
      <c r="AC291" s="8">
        <f t="shared" si="115"/>
        <v>0.71526240816918685</v>
      </c>
      <c r="AD291" s="27">
        <f t="shared" si="116"/>
        <v>3.3911111169022149E-3</v>
      </c>
      <c r="AE291" s="47">
        <f t="shared" si="100"/>
        <v>494968.52993727807</v>
      </c>
      <c r="AF291" s="27">
        <f t="shared" si="117"/>
        <v>354032.38269089977</v>
      </c>
      <c r="AG291" s="9">
        <f t="shared" si="101"/>
        <v>13.172084461467605</v>
      </c>
      <c r="AH291" s="10">
        <f t="shared" si="118"/>
        <v>4.3769819474766853</v>
      </c>
      <c r="AI291" s="10">
        <f t="shared" si="104"/>
        <v>3.1418442583400754</v>
      </c>
      <c r="AJ291" s="10">
        <f t="shared" si="105"/>
        <v>3.5073246827083273</v>
      </c>
      <c r="AK291" s="10">
        <f t="shared" si="106"/>
        <v>6.6491689410484032</v>
      </c>
      <c r="AL291" s="9">
        <f t="shared" si="102"/>
        <v>3.6016331764012182</v>
      </c>
      <c r="AM291" s="49">
        <f t="shared" si="107"/>
        <v>29.078827451003249</v>
      </c>
      <c r="AN291" s="29">
        <f t="shared" si="108"/>
        <v>1.1081948235080673E-4</v>
      </c>
      <c r="AO291" s="29">
        <f t="shared" si="109"/>
        <v>4.6833333333333336</v>
      </c>
      <c r="AP291" s="32"/>
    </row>
    <row r="292" spans="21:42" x14ac:dyDescent="0.25">
      <c r="U292" s="36">
        <f t="shared" si="110"/>
        <v>16920</v>
      </c>
      <c r="V292" s="16">
        <f t="shared" si="103"/>
        <v>25.477667786923615</v>
      </c>
      <c r="W292" s="27">
        <f t="shared" si="98"/>
        <v>294.88883389346177</v>
      </c>
      <c r="X292" s="8">
        <f t="shared" si="99"/>
        <v>1.1976017713382769</v>
      </c>
      <c r="Y292" s="27">
        <f t="shared" si="111"/>
        <v>1.8288303590220253E-5</v>
      </c>
      <c r="Z292" s="27">
        <f t="shared" si="112"/>
        <v>1.5270771994419923E-5</v>
      </c>
      <c r="AA292" s="10">
        <f t="shared" si="113"/>
        <v>1006.1484131030149</v>
      </c>
      <c r="AB292" s="29">
        <f t="shared" si="114"/>
        <v>2.5725871480162931E-2</v>
      </c>
      <c r="AC292" s="8">
        <f t="shared" si="115"/>
        <v>0.71526236340856275</v>
      </c>
      <c r="AD292" s="27">
        <f t="shared" si="116"/>
        <v>3.3911083942950609E-3</v>
      </c>
      <c r="AE292" s="47">
        <f t="shared" si="100"/>
        <v>494998.06812227127</v>
      </c>
      <c r="AF292" s="27">
        <f t="shared" si="117"/>
        <v>354053.48808780848</v>
      </c>
      <c r="AG292" s="9">
        <f t="shared" si="101"/>
        <v>13.172280768267237</v>
      </c>
      <c r="AH292" s="10">
        <f t="shared" si="118"/>
        <v>4.3770501943737532</v>
      </c>
      <c r="AI292" s="10">
        <f t="shared" si="104"/>
        <v>3.1420922150607704</v>
      </c>
      <c r="AJ292" s="10">
        <f t="shared" si="105"/>
        <v>3.5075553117256777</v>
      </c>
      <c r="AK292" s="10">
        <f t="shared" si="106"/>
        <v>6.6496475267864481</v>
      </c>
      <c r="AL292" s="9">
        <f t="shared" si="102"/>
        <v>3.6018924103426593</v>
      </c>
      <c r="AM292" s="49">
        <f t="shared" si="107"/>
        <v>29.079560197266275</v>
      </c>
      <c r="AN292" s="29">
        <f t="shared" si="108"/>
        <v>1.1082745877977413E-4</v>
      </c>
      <c r="AO292" s="29">
        <f t="shared" si="109"/>
        <v>4.7</v>
      </c>
      <c r="AP292" s="32"/>
    </row>
    <row r="293" spans="21:42" x14ac:dyDescent="0.25">
      <c r="U293" s="36">
        <f t="shared" si="110"/>
        <v>16980</v>
      </c>
      <c r="V293" s="16">
        <f t="shared" si="103"/>
        <v>25.478131470149673</v>
      </c>
      <c r="W293" s="27">
        <f t="shared" si="98"/>
        <v>294.88906573507484</v>
      </c>
      <c r="X293" s="8">
        <f t="shared" si="99"/>
        <v>1.1976008266667633</v>
      </c>
      <c r="Y293" s="27">
        <f t="shared" si="111"/>
        <v>1.8288314662301313E-5</v>
      </c>
      <c r="Z293" s="27">
        <f t="shared" si="112"/>
        <v>1.5270793285273928E-5</v>
      </c>
      <c r="AA293" s="10">
        <f t="shared" si="113"/>
        <v>1006.1484211229613</v>
      </c>
      <c r="AB293" s="29">
        <f t="shared" si="114"/>
        <v>2.5725888836633123E-2</v>
      </c>
      <c r="AC293" s="8">
        <f t="shared" si="115"/>
        <v>0.7152623195771598</v>
      </c>
      <c r="AD293" s="27">
        <f t="shared" si="116"/>
        <v>3.3911057282076007E-3</v>
      </c>
      <c r="AE293" s="47">
        <f t="shared" si="100"/>
        <v>495026.99294434267</v>
      </c>
      <c r="AF293" s="27">
        <f t="shared" si="117"/>
        <v>354074.15522667684</v>
      </c>
      <c r="AG293" s="9">
        <f t="shared" si="101"/>
        <v>13.172472990209732</v>
      </c>
      <c r="AH293" s="10">
        <f t="shared" si="118"/>
        <v>4.3771170213918014</v>
      </c>
      <c r="AI293" s="10">
        <f t="shared" si="104"/>
        <v>3.1423350284349918</v>
      </c>
      <c r="AJ293" s="10">
        <f t="shared" si="105"/>
        <v>3.5077811544446784</v>
      </c>
      <c r="AK293" s="10">
        <f t="shared" si="106"/>
        <v>6.6501161828796702</v>
      </c>
      <c r="AL293" s="9">
        <f t="shared" si="102"/>
        <v>3.6021462657264873</v>
      </c>
      <c r="AM293" s="49">
        <f t="shared" si="107"/>
        <v>29.080277735876159</v>
      </c>
      <c r="AN293" s="29">
        <f t="shared" si="108"/>
        <v>1.1083526971466117E-4</v>
      </c>
      <c r="AO293" s="29">
        <f t="shared" si="109"/>
        <v>4.7166666666666668</v>
      </c>
      <c r="AP293" s="32"/>
    </row>
    <row r="294" spans="21:42" x14ac:dyDescent="0.25">
      <c r="U294" s="36">
        <f t="shared" si="110"/>
        <v>17040</v>
      </c>
      <c r="V294" s="16">
        <f t="shared" si="103"/>
        <v>25.478585528213213</v>
      </c>
      <c r="W294" s="27">
        <f t="shared" si="98"/>
        <v>294.88929276410659</v>
      </c>
      <c r="X294" s="8">
        <f t="shared" si="99"/>
        <v>1.1975999016062386</v>
      </c>
      <c r="Y294" s="27">
        <f t="shared" si="111"/>
        <v>1.8288325504543375E-5</v>
      </c>
      <c r="Z294" s="27">
        <f t="shared" si="112"/>
        <v>1.5270814134181879E-5</v>
      </c>
      <c r="AA294" s="10">
        <f t="shared" si="113"/>
        <v>1006.1484289764705</v>
      </c>
      <c r="AB294" s="29">
        <f t="shared" si="114"/>
        <v>2.5725905832811279E-2</v>
      </c>
      <c r="AC294" s="8">
        <f t="shared" si="115"/>
        <v>0.71526227665569564</v>
      </c>
      <c r="AD294" s="27">
        <f t="shared" si="116"/>
        <v>3.3911031174669978E-3</v>
      </c>
      <c r="AE294" s="47">
        <f t="shared" si="100"/>
        <v>495055.31713827059</v>
      </c>
      <c r="AF294" s="27">
        <f t="shared" si="117"/>
        <v>354094.39320682682</v>
      </c>
      <c r="AG294" s="9">
        <f t="shared" si="101"/>
        <v>13.172661212457227</v>
      </c>
      <c r="AH294" s="10">
        <f t="shared" si="118"/>
        <v>4.377182458123003</v>
      </c>
      <c r="AI294" s="10">
        <f t="shared" si="104"/>
        <v>3.1425728050240731</v>
      </c>
      <c r="AJ294" s="10">
        <f t="shared" si="105"/>
        <v>3.5080023101273086</v>
      </c>
      <c r="AK294" s="10">
        <f t="shared" si="106"/>
        <v>6.6505751151513817</v>
      </c>
      <c r="AL294" s="9">
        <f t="shared" si="102"/>
        <v>3.6023948540403317</v>
      </c>
      <c r="AM294" s="49">
        <f t="shared" si="107"/>
        <v>29.080980382253543</v>
      </c>
      <c r="AN294" s="29">
        <f t="shared" si="108"/>
        <v>1.1084291858585635E-4</v>
      </c>
      <c r="AO294" s="29">
        <f t="shared" si="109"/>
        <v>4.7333333333333334</v>
      </c>
      <c r="AP294" s="32"/>
    </row>
    <row r="295" spans="21:42" x14ac:dyDescent="0.25">
      <c r="U295" s="36">
        <f t="shared" si="110"/>
        <v>17100</v>
      </c>
      <c r="V295" s="16">
        <f t="shared" si="103"/>
        <v>25.479030160820081</v>
      </c>
      <c r="W295" s="27">
        <f t="shared" si="98"/>
        <v>294.88951508041004</v>
      </c>
      <c r="X295" s="8">
        <f t="shared" si="99"/>
        <v>1.1975989957497482</v>
      </c>
      <c r="Y295" s="27">
        <f t="shared" si="111"/>
        <v>1.828833612171542E-5</v>
      </c>
      <c r="Z295" s="27">
        <f t="shared" si="112"/>
        <v>1.5270834550313012E-5</v>
      </c>
      <c r="AA295" s="10">
        <f t="shared" si="113"/>
        <v>1006.1484366669943</v>
      </c>
      <c r="AB295" s="29">
        <f t="shared" si="114"/>
        <v>2.5725922476173134E-2</v>
      </c>
      <c r="AC295" s="8">
        <f t="shared" si="115"/>
        <v>0.71526223462528693</v>
      </c>
      <c r="AD295" s="27">
        <f t="shared" si="116"/>
        <v>3.3911005609247296E-3</v>
      </c>
      <c r="AE295" s="47">
        <f t="shared" si="100"/>
        <v>495083.05317449867</v>
      </c>
      <c r="AF295" s="27">
        <f t="shared" si="117"/>
        <v>354114.2109387017</v>
      </c>
      <c r="AG295" s="9">
        <f t="shared" si="101"/>
        <v>13.17284551838968</v>
      </c>
      <c r="AH295" s="10">
        <f t="shared" si="118"/>
        <v>4.3772465335406769</v>
      </c>
      <c r="AI295" s="10">
        <f t="shared" si="104"/>
        <v>3.1428056491868035</v>
      </c>
      <c r="AJ295" s="10">
        <f t="shared" si="105"/>
        <v>3.5082188759797051</v>
      </c>
      <c r="AK295" s="10">
        <f t="shared" si="106"/>
        <v>6.651024525166509</v>
      </c>
      <c r="AL295" s="9">
        <f t="shared" si="102"/>
        <v>3.6026382844651921</v>
      </c>
      <c r="AM295" s="49">
        <f t="shared" si="107"/>
        <v>29.081668445285274</v>
      </c>
      <c r="AN295" s="29">
        <f t="shared" si="108"/>
        <v>1.1085040875277516E-4</v>
      </c>
      <c r="AO295" s="29">
        <f t="shared" si="109"/>
        <v>4.75</v>
      </c>
      <c r="AP295" s="32"/>
    </row>
    <row r="296" spans="21:42" x14ac:dyDescent="0.25">
      <c r="U296" s="36">
        <f t="shared" si="110"/>
        <v>17160</v>
      </c>
      <c r="V296" s="16">
        <f t="shared" si="103"/>
        <v>25.479465563536422</v>
      </c>
      <c r="W296" s="27">
        <f t="shared" si="98"/>
        <v>294.8897327817682</v>
      </c>
      <c r="X296" s="8">
        <f t="shared" si="99"/>
        <v>1.1975981086987764</v>
      </c>
      <c r="Y296" s="27">
        <f t="shared" si="111"/>
        <v>1.8288346518487513E-5</v>
      </c>
      <c r="Z296" s="27">
        <f t="shared" si="112"/>
        <v>1.5270854542646457E-5</v>
      </c>
      <c r="AA296" s="10">
        <f t="shared" si="113"/>
        <v>1006.1484441979126</v>
      </c>
      <c r="AB296" s="29">
        <f t="shared" si="114"/>
        <v>2.5725938774039395E-2</v>
      </c>
      <c r="AC296" s="8">
        <f t="shared" si="115"/>
        <v>0.71526219346744158</v>
      </c>
      <c r="AD296" s="27">
        <f t="shared" si="116"/>
        <v>3.3910980574560915E-3</v>
      </c>
      <c r="AE296" s="47">
        <f t="shared" si="100"/>
        <v>495110.21326462814</v>
      </c>
      <c r="AF296" s="27">
        <f t="shared" si="117"/>
        <v>354133.61714779073</v>
      </c>
      <c r="AG296" s="9">
        <f t="shared" si="101"/>
        <v>13.173025989642454</v>
      </c>
      <c r="AH296" s="10">
        <f t="shared" si="118"/>
        <v>4.3773092760122978</v>
      </c>
      <c r="AI296" s="10">
        <f t="shared" si="104"/>
        <v>3.1430336631247231</v>
      </c>
      <c r="AJ296" s="10">
        <f t="shared" si="105"/>
        <v>3.5084309471948316</v>
      </c>
      <c r="AK296" s="10">
        <f t="shared" si="106"/>
        <v>6.6514646103195547</v>
      </c>
      <c r="AL296" s="9">
        <f t="shared" si="102"/>
        <v>3.6028766639230918</v>
      </c>
      <c r="AM296" s="49">
        <f t="shared" si="107"/>
        <v>29.082342227459513</v>
      </c>
      <c r="AN296" s="29">
        <f t="shared" si="108"/>
        <v>1.1085774350532592E-4</v>
      </c>
      <c r="AO296" s="29">
        <f t="shared" si="109"/>
        <v>4.7666666666666666</v>
      </c>
      <c r="AP296" s="32"/>
    </row>
    <row r="297" spans="21:42" x14ac:dyDescent="0.25">
      <c r="U297" s="36">
        <f t="shared" si="110"/>
        <v>17220</v>
      </c>
      <c r="V297" s="16">
        <f t="shared" si="103"/>
        <v>25.479891927874341</v>
      </c>
      <c r="W297" s="27">
        <f t="shared" si="98"/>
        <v>294.88994596393712</v>
      </c>
      <c r="X297" s="8">
        <f t="shared" si="99"/>
        <v>1.1975972400630708</v>
      </c>
      <c r="Y297" s="27">
        <f t="shared" si="111"/>
        <v>1.8288356699432854E-5</v>
      </c>
      <c r="Z297" s="27">
        <f t="shared" si="112"/>
        <v>1.5270874119975182E-5</v>
      </c>
      <c r="AA297" s="10">
        <f t="shared" si="113"/>
        <v>1006.1484515725357</v>
      </c>
      <c r="AB297" s="29">
        <f t="shared" si="114"/>
        <v>2.572595473357888E-2</v>
      </c>
      <c r="AC297" s="8">
        <f t="shared" si="115"/>
        <v>0.71526215316405239</v>
      </c>
      <c r="AD297" s="27">
        <f t="shared" si="116"/>
        <v>3.391095605959698E-3</v>
      </c>
      <c r="AE297" s="47">
        <f t="shared" si="100"/>
        <v>495136.8093667872</v>
      </c>
      <c r="AF297" s="27">
        <f t="shared" si="117"/>
        <v>354152.62037846714</v>
      </c>
      <c r="AG297" s="9">
        <f t="shared" si="101"/>
        <v>13.173202706143124</v>
      </c>
      <c r="AH297" s="10">
        <f t="shared" si="118"/>
        <v>4.3773707133122501</v>
      </c>
      <c r="AI297" s="10">
        <f t="shared" si="104"/>
        <v>3.1432569469265133</v>
      </c>
      <c r="AJ297" s="10">
        <f t="shared" si="105"/>
        <v>3.5086386169938892</v>
      </c>
      <c r="AK297" s="10">
        <f t="shared" si="106"/>
        <v>6.6518955639204025</v>
      </c>
      <c r="AL297" s="9">
        <f t="shared" si="102"/>
        <v>3.6031100971235515</v>
      </c>
      <c r="AM297" s="49">
        <f t="shared" si="107"/>
        <v>29.083002024997892</v>
      </c>
      <c r="AN297" s="29">
        <f t="shared" si="108"/>
        <v>1.1086492606534004E-4</v>
      </c>
      <c r="AO297" s="29">
        <f t="shared" si="109"/>
        <v>4.7833333333333332</v>
      </c>
      <c r="AP297" s="32"/>
    </row>
    <row r="298" spans="21:42" x14ac:dyDescent="0.25">
      <c r="U298" s="36">
        <f t="shared" si="110"/>
        <v>17280</v>
      </c>
      <c r="V298" s="16">
        <f t="shared" si="103"/>
        <v>25.48030944137578</v>
      </c>
      <c r="W298" s="27">
        <f t="shared" si="98"/>
        <v>294.89015472068786</v>
      </c>
      <c r="X298" s="8">
        <f t="shared" si="99"/>
        <v>1.1975963894604706</v>
      </c>
      <c r="Y298" s="27">
        <f t="shared" si="111"/>
        <v>1.8288366669029993E-5</v>
      </c>
      <c r="Z298" s="27">
        <f t="shared" si="112"/>
        <v>1.5270893290910044E-5</v>
      </c>
      <c r="AA298" s="10">
        <f t="shared" si="113"/>
        <v>1006.148458794105</v>
      </c>
      <c r="AB298" s="29">
        <f t="shared" si="114"/>
        <v>2.5725970361812074E-2</v>
      </c>
      <c r="AC298" s="8">
        <f t="shared" si="115"/>
        <v>0.71526211369738579</v>
      </c>
      <c r="AD298" s="27">
        <f t="shared" si="116"/>
        <v>3.3910932053570031E-3</v>
      </c>
      <c r="AE298" s="47">
        <f t="shared" si="100"/>
        <v>495162.8531908759</v>
      </c>
      <c r="AF298" s="27">
        <f t="shared" si="117"/>
        <v>354171.22899773426</v>
      </c>
      <c r="AG298" s="9">
        <f t="shared" si="101"/>
        <v>13.173375746147332</v>
      </c>
      <c r="AH298" s="10">
        <f t="shared" si="118"/>
        <v>4.3774308726343367</v>
      </c>
      <c r="AI298" s="10">
        <f t="shared" si="104"/>
        <v>3.1434755986114995</v>
      </c>
      <c r="AJ298" s="10">
        <f t="shared" si="105"/>
        <v>3.5088419766671874</v>
      </c>
      <c r="AK298" s="10">
        <f t="shared" si="106"/>
        <v>6.6523175752786869</v>
      </c>
      <c r="AL298" s="9">
        <f t="shared" si="102"/>
        <v>3.6033386866092885</v>
      </c>
      <c r="AM298" s="49">
        <f t="shared" si="107"/>
        <v>29.083648127985068</v>
      </c>
      <c r="AN298" s="29">
        <f t="shared" si="108"/>
        <v>1.1087195958797812E-4</v>
      </c>
      <c r="AO298" s="29">
        <f t="shared" si="109"/>
        <v>4.8</v>
      </c>
      <c r="AP298" s="32"/>
    </row>
    <row r="299" spans="21:42" x14ac:dyDescent="0.25">
      <c r="U299" s="36">
        <f t="shared" si="110"/>
        <v>17340</v>
      </c>
      <c r="V299" s="16">
        <f t="shared" si="103"/>
        <v>25.480718287694678</v>
      </c>
      <c r="W299" s="27">
        <f t="shared" si="98"/>
        <v>294.89035914384732</v>
      </c>
      <c r="X299" s="8">
        <f t="shared" si="99"/>
        <v>1.1975955565167411</v>
      </c>
      <c r="Y299" s="27">
        <f t="shared" si="111"/>
        <v>1.8288376431664429E-5</v>
      </c>
      <c r="Z299" s="27">
        <f t="shared" si="112"/>
        <v>1.5270912063883211E-5</v>
      </c>
      <c r="AA299" s="10">
        <f t="shared" si="113"/>
        <v>1006.1484658657948</v>
      </c>
      <c r="AB299" s="29">
        <f t="shared" si="114"/>
        <v>2.5725985665613574E-2</v>
      </c>
      <c r="AC299" s="8">
        <f t="shared" si="115"/>
        <v>0.71526207505007788</v>
      </c>
      <c r="AD299" s="27">
        <f t="shared" si="116"/>
        <v>3.3910908545918268E-3</v>
      </c>
      <c r="AE299" s="47">
        <f t="shared" si="100"/>
        <v>495188.35620373895</v>
      </c>
      <c r="AF299" s="27">
        <f t="shared" si="117"/>
        <v>354189.4511989234</v>
      </c>
      <c r="AG299" s="9">
        <f t="shared" si="101"/>
        <v>13.17354518627419</v>
      </c>
      <c r="AH299" s="10">
        <f t="shared" si="118"/>
        <v>4.3774897806039483</v>
      </c>
      <c r="AI299" s="10">
        <f t="shared" si="104"/>
        <v>3.14368971417221</v>
      </c>
      <c r="AJ299" s="10">
        <f t="shared" si="105"/>
        <v>3.5090411156140062</v>
      </c>
      <c r="AK299" s="10">
        <f t="shared" si="106"/>
        <v>6.6527308297862167</v>
      </c>
      <c r="AL299" s="9">
        <f t="shared" si="102"/>
        <v>3.6035625328008671</v>
      </c>
      <c r="AM299" s="49">
        <f t="shared" si="107"/>
        <v>29.084280820495547</v>
      </c>
      <c r="AN299" s="29">
        <f t="shared" si="108"/>
        <v>1.108788471631036E-4</v>
      </c>
      <c r="AO299" s="29">
        <f t="shared" si="109"/>
        <v>4.8166666666666664</v>
      </c>
      <c r="AP299" s="32"/>
    </row>
    <row r="300" spans="21:42" x14ac:dyDescent="0.25">
      <c r="U300" s="36">
        <f t="shared" si="110"/>
        <v>17400</v>
      </c>
      <c r="V300" s="16">
        <f t="shared" si="103"/>
        <v>25.481118646677437</v>
      </c>
      <c r="W300" s="27">
        <f t="shared" si="98"/>
        <v>294.89055932333872</v>
      </c>
      <c r="X300" s="8">
        <f t="shared" si="99"/>
        <v>1.1975947408654073</v>
      </c>
      <c r="Y300" s="27">
        <f t="shared" si="111"/>
        <v>1.8288385991630865E-5</v>
      </c>
      <c r="Z300" s="27">
        <f t="shared" si="112"/>
        <v>1.5270930447152174E-5</v>
      </c>
      <c r="AA300" s="10">
        <f t="shared" si="113"/>
        <v>1006.1484727907141</v>
      </c>
      <c r="AB300" s="29">
        <f t="shared" si="114"/>
        <v>2.572600065171567E-2</v>
      </c>
      <c r="AC300" s="8">
        <f t="shared" si="115"/>
        <v>0.71526203720512338</v>
      </c>
      <c r="AD300" s="27">
        <f t="shared" si="116"/>
        <v>3.3910885526298919E-3</v>
      </c>
      <c r="AE300" s="47">
        <f t="shared" si="100"/>
        <v>495213.32963418757</v>
      </c>
      <c r="AF300" s="27">
        <f t="shared" si="117"/>
        <v>354207.29500528128</v>
      </c>
      <c r="AG300" s="9">
        <f t="shared" si="101"/>
        <v>13.173711101540555</v>
      </c>
      <c r="AH300" s="10">
        <f t="shared" si="118"/>
        <v>4.377547463290056</v>
      </c>
      <c r="AI300" s="10">
        <f t="shared" si="104"/>
        <v>3.1438993876161359</v>
      </c>
      <c r="AJ300" s="10">
        <f t="shared" si="105"/>
        <v>3.5092361213815462</v>
      </c>
      <c r="AK300" s="10">
        <f t="shared" si="106"/>
        <v>6.653135508997682</v>
      </c>
      <c r="AL300" s="9">
        <f t="shared" si="102"/>
        <v>3.6037817340404108</v>
      </c>
      <c r="AM300" s="49">
        <f t="shared" si="107"/>
        <v>29.084900380717848</v>
      </c>
      <c r="AN300" s="29">
        <f t="shared" si="108"/>
        <v>1.1088559181662803E-4</v>
      </c>
      <c r="AO300" s="29">
        <f t="shared" si="109"/>
        <v>4.833333333333333</v>
      </c>
      <c r="AP300" s="32"/>
    </row>
    <row r="301" spans="21:42" x14ac:dyDescent="0.25">
      <c r="U301" s="36">
        <f t="shared" si="110"/>
        <v>17460</v>
      </c>
      <c r="V301" s="16">
        <f t="shared" si="103"/>
        <v>25.481510694441724</v>
      </c>
      <c r="W301" s="27">
        <f t="shared" si="98"/>
        <v>294.89075534722082</v>
      </c>
      <c r="X301" s="8">
        <f t="shared" si="99"/>
        <v>1.1975939421475958</v>
      </c>
      <c r="Y301" s="27">
        <f t="shared" si="111"/>
        <v>1.8288395353134967E-5</v>
      </c>
      <c r="Z301" s="27">
        <f t="shared" si="112"/>
        <v>1.5270948448803224E-5</v>
      </c>
      <c r="AA301" s="10">
        <f t="shared" si="113"/>
        <v>1006.148479571907</v>
      </c>
      <c r="AB301" s="29">
        <f t="shared" si="114"/>
        <v>2.5726015326711055E-2</v>
      </c>
      <c r="AC301" s="8">
        <f t="shared" si="115"/>
        <v>0.71526200014587082</v>
      </c>
      <c r="AD301" s="27">
        <f t="shared" si="116"/>
        <v>3.3910862984583706E-3</v>
      </c>
      <c r="AE301" s="47">
        <f t="shared" si="100"/>
        <v>495237.78447794804</v>
      </c>
      <c r="AF301" s="27">
        <f t="shared" si="117"/>
        <v>354224.76827350684</v>
      </c>
      <c r="AG301" s="9">
        <f t="shared" si="101"/>
        <v>13.173873565394866</v>
      </c>
      <c r="AH301" s="10">
        <f t="shared" si="118"/>
        <v>4.3776039462168992</v>
      </c>
      <c r="AI301" s="10">
        <f t="shared" si="104"/>
        <v>3.1441047110065945</v>
      </c>
      <c r="AJ301" s="10">
        <f t="shared" si="105"/>
        <v>3.5094270797034035</v>
      </c>
      <c r="AK301" s="10">
        <f t="shared" si="106"/>
        <v>6.653531790709998</v>
      </c>
      <c r="AL301" s="9">
        <f t="shared" si="102"/>
        <v>3.6039963866345817</v>
      </c>
      <c r="AM301" s="49">
        <f t="shared" si="107"/>
        <v>29.085507081076305</v>
      </c>
      <c r="AN301" s="29">
        <f t="shared" si="108"/>
        <v>1.108921965118333E-4</v>
      </c>
      <c r="AO301" s="29">
        <f t="shared" si="109"/>
        <v>4.8499999999999996</v>
      </c>
      <c r="AP301" s="32"/>
    </row>
    <row r="302" spans="21:42" x14ac:dyDescent="0.25">
      <c r="U302" s="36">
        <f t="shared" si="110"/>
        <v>17520</v>
      </c>
      <c r="V302" s="16">
        <f t="shared" si="103"/>
        <v>25.48189460345365</v>
      </c>
      <c r="W302" s="27">
        <f t="shared" si="98"/>
        <v>294.89094730172678</v>
      </c>
      <c r="X302" s="8">
        <f t="shared" si="99"/>
        <v>1.1975931600118739</v>
      </c>
      <c r="Y302" s="27">
        <f t="shared" si="111"/>
        <v>1.8288404520295104E-5</v>
      </c>
      <c r="Z302" s="27">
        <f t="shared" si="112"/>
        <v>1.5270966076754961E-5</v>
      </c>
      <c r="AA302" s="10">
        <f t="shared" si="113"/>
        <v>1006.1484862123547</v>
      </c>
      <c r="AB302" s="29">
        <f t="shared" si="114"/>
        <v>2.5726029697055609E-2</v>
      </c>
      <c r="AC302" s="8">
        <f t="shared" si="115"/>
        <v>0.71526196385601293</v>
      </c>
      <c r="AD302" s="27">
        <f t="shared" si="116"/>
        <v>3.3910840910854382E-3</v>
      </c>
      <c r="AE302" s="47">
        <f t="shared" si="100"/>
        <v>495261.73150249815</v>
      </c>
      <c r="AF302" s="27">
        <f t="shared" si="117"/>
        <v>354241.87869720621</v>
      </c>
      <c r="AG302" s="9">
        <f t="shared" si="101"/>
        <v>13.174032649750123</v>
      </c>
      <c r="AH302" s="10">
        <f t="shared" si="118"/>
        <v>4.3776592543754198</v>
      </c>
      <c r="AI302" s="10">
        <f t="shared" si="104"/>
        <v>3.1443057745027567</v>
      </c>
      <c r="AJ302" s="10">
        <f t="shared" si="105"/>
        <v>3.509614074536874</v>
      </c>
      <c r="AK302" s="10">
        <f t="shared" si="106"/>
        <v>6.6539198490396307</v>
      </c>
      <c r="AL302" s="9">
        <f t="shared" si="102"/>
        <v>3.6042065848964668</v>
      </c>
      <c r="AM302" s="49">
        <f t="shared" si="107"/>
        <v>29.086101188350117</v>
      </c>
      <c r="AN302" s="29">
        <f t="shared" si="108"/>
        <v>1.1089866415066051E-4</v>
      </c>
      <c r="AO302" s="29">
        <f t="shared" si="109"/>
        <v>4.8666666666666663</v>
      </c>
      <c r="AP302" s="32"/>
    </row>
    <row r="303" spans="21:42" x14ac:dyDescent="0.25">
      <c r="U303" s="36">
        <f t="shared" si="110"/>
        <v>17580</v>
      </c>
      <c r="V303" s="16">
        <f t="shared" si="103"/>
        <v>25.482270542603359</v>
      </c>
      <c r="W303" s="27">
        <f t="shared" si="98"/>
        <v>294.89113527130166</v>
      </c>
      <c r="X303" s="8">
        <f t="shared" si="99"/>
        <v>1.1975923941140982</v>
      </c>
      <c r="Y303" s="27">
        <f t="shared" si="111"/>
        <v>1.8288413497144313E-5</v>
      </c>
      <c r="Z303" s="27">
        <f t="shared" si="112"/>
        <v>1.5270983338761852E-5</v>
      </c>
      <c r="AA303" s="10">
        <f t="shared" si="113"/>
        <v>1006.1484927149764</v>
      </c>
      <c r="AB303" s="29">
        <f t="shared" si="114"/>
        <v>2.5726043769071432E-2</v>
      </c>
      <c r="AC303" s="8">
        <f t="shared" si="115"/>
        <v>0.71526192831958135</v>
      </c>
      <c r="AD303" s="27">
        <f t="shared" si="116"/>
        <v>3.3910819295398411E-3</v>
      </c>
      <c r="AE303" s="47">
        <f t="shared" si="100"/>
        <v>495285.18125179928</v>
      </c>
      <c r="AF303" s="27">
        <f t="shared" si="117"/>
        <v>354258.63381027529</v>
      </c>
      <c r="AG303" s="9">
        <f t="shared" si="101"/>
        <v>13.174188425016181</v>
      </c>
      <c r="AH303" s="10">
        <f t="shared" si="118"/>
        <v>4.3777134122344901</v>
      </c>
      <c r="AI303" s="10">
        <f t="shared" si="104"/>
        <v>3.1445026663988891</v>
      </c>
      <c r="AJ303" s="10">
        <f t="shared" si="105"/>
        <v>3.5097971880997614</v>
      </c>
      <c r="AK303" s="10">
        <f t="shared" si="106"/>
        <v>6.6542998544986505</v>
      </c>
      <c r="AL303" s="9">
        <f t="shared" si="102"/>
        <v>3.604412421186769</v>
      </c>
      <c r="AM303" s="49">
        <f t="shared" si="107"/>
        <v>29.086682963790128</v>
      </c>
      <c r="AN303" s="29">
        <f t="shared" si="108"/>
        <v>1.1090499757497752E-4</v>
      </c>
      <c r="AO303" s="29">
        <f t="shared" si="109"/>
        <v>4.8833333333333337</v>
      </c>
      <c r="AP303" s="32"/>
    </row>
    <row r="304" spans="21:42" x14ac:dyDescent="0.25">
      <c r="U304" s="36">
        <f t="shared" si="110"/>
        <v>17640</v>
      </c>
      <c r="V304" s="16">
        <f t="shared" si="103"/>
        <v>25.482638677279056</v>
      </c>
      <c r="W304" s="27">
        <f t="shared" si="98"/>
        <v>294.89131933863951</v>
      </c>
      <c r="X304" s="8">
        <f t="shared" si="99"/>
        <v>1.1975916441172636</v>
      </c>
      <c r="Y304" s="27">
        <f t="shared" si="111"/>
        <v>1.8288422287631941E-5</v>
      </c>
      <c r="Z304" s="27">
        <f t="shared" si="112"/>
        <v>1.5271000242417529E-5</v>
      </c>
      <c r="AA304" s="10">
        <f t="shared" si="113"/>
        <v>1006.1484990826315</v>
      </c>
      <c r="AB304" s="29">
        <f t="shared" si="114"/>
        <v>2.5726057548949438E-2</v>
      </c>
      <c r="AC304" s="8">
        <f t="shared" si="115"/>
        <v>0.71526189352093905</v>
      </c>
      <c r="AD304" s="27">
        <f t="shared" si="116"/>
        <v>3.391079812870471E-3</v>
      </c>
      <c r="AE304" s="47">
        <f t="shared" si="100"/>
        <v>495308.14405093942</v>
      </c>
      <c r="AF304" s="27">
        <f t="shared" si="117"/>
        <v>354275.04099021695</v>
      </c>
      <c r="AG304" s="9">
        <f t="shared" si="101"/>
        <v>13.174340960131397</v>
      </c>
      <c r="AH304" s="10">
        <f t="shared" si="118"/>
        <v>4.3777664437518693</v>
      </c>
      <c r="AI304" s="10">
        <f t="shared" si="104"/>
        <v>3.1446954731627637</v>
      </c>
      <c r="AJ304" s="10">
        <f t="shared" si="105"/>
        <v>3.5099765009063093</v>
      </c>
      <c r="AK304" s="10">
        <f t="shared" si="106"/>
        <v>6.654671974069073</v>
      </c>
      <c r="AL304" s="9">
        <f t="shared" si="102"/>
        <v>3.6046139859540811</v>
      </c>
      <c r="AM304" s="49">
        <f t="shared" si="107"/>
        <v>29.087252663233137</v>
      </c>
      <c r="AN304" s="29">
        <f t="shared" si="108"/>
        <v>1.1091119956781787E-4</v>
      </c>
      <c r="AO304" s="29">
        <f t="shared" si="109"/>
        <v>4.9000000000000004</v>
      </c>
      <c r="AP304" s="32"/>
    </row>
    <row r="305" spans="21:42" x14ac:dyDescent="0.25">
      <c r="U305" s="36">
        <f t="shared" si="110"/>
        <v>17700</v>
      </c>
      <c r="V305" s="16">
        <f t="shared" si="103"/>
        <v>25.482999169439495</v>
      </c>
      <c r="W305" s="27">
        <f t="shared" si="98"/>
        <v>294.89149958471972</v>
      </c>
      <c r="X305" s="8">
        <f t="shared" si="99"/>
        <v>1.1975909096913537</v>
      </c>
      <c r="Y305" s="27">
        <f t="shared" si="111"/>
        <v>1.8288430895625548E-5</v>
      </c>
      <c r="Z305" s="27">
        <f t="shared" si="112"/>
        <v>1.5271016795158282E-5</v>
      </c>
      <c r="AA305" s="10">
        <f t="shared" si="113"/>
        <v>1006.1485053181194</v>
      </c>
      <c r="AB305" s="29">
        <f t="shared" si="114"/>
        <v>2.5726071042752319E-2</v>
      </c>
      <c r="AC305" s="8">
        <f t="shared" si="115"/>
        <v>0.71526185944477327</v>
      </c>
      <c r="AD305" s="27">
        <f t="shared" si="116"/>
        <v>3.3910777401459443E-3</v>
      </c>
      <c r="AE305" s="47">
        <f t="shared" si="100"/>
        <v>495330.63001066353</v>
      </c>
      <c r="AF305" s="27">
        <f t="shared" si="117"/>
        <v>354291.10746137821</v>
      </c>
      <c r="AG305" s="9">
        <f t="shared" si="101"/>
        <v>13.174490322593513</v>
      </c>
      <c r="AH305" s="10">
        <f t="shared" si="118"/>
        <v>4.3778183723849597</v>
      </c>
      <c r="AI305" s="10">
        <f t="shared" si="104"/>
        <v>3.1448842794733074</v>
      </c>
      <c r="AJ305" s="10">
        <f t="shared" si="105"/>
        <v>3.5101520918024502</v>
      </c>
      <c r="AK305" s="10">
        <f t="shared" si="106"/>
        <v>6.6550363712757576</v>
      </c>
      <c r="AL305" s="9">
        <f t="shared" si="102"/>
        <v>3.6048113677743689</v>
      </c>
      <c r="AM305" s="49">
        <f t="shared" si="107"/>
        <v>29.087810537213862</v>
      </c>
      <c r="AN305" s="29">
        <f t="shared" si="108"/>
        <v>1.1091727285459597E-4</v>
      </c>
      <c r="AO305" s="29">
        <f t="shared" si="109"/>
        <v>4.916666666666667</v>
      </c>
      <c r="AP305" s="32"/>
    </row>
    <row r="306" spans="21:42" x14ac:dyDescent="0.25">
      <c r="U306" s="36">
        <f t="shared" si="110"/>
        <v>17760</v>
      </c>
      <c r="V306" s="16">
        <f t="shared" si="103"/>
        <v>25.483352177684999</v>
      </c>
      <c r="W306" s="27">
        <f t="shared" si="98"/>
        <v>294.89167608884247</v>
      </c>
      <c r="X306" s="8">
        <f t="shared" si="99"/>
        <v>1.1975901905131976</v>
      </c>
      <c r="Y306" s="27">
        <f t="shared" si="111"/>
        <v>1.8288439324912385E-5</v>
      </c>
      <c r="Z306" s="27">
        <f t="shared" si="112"/>
        <v>1.5271033004266116E-5</v>
      </c>
      <c r="AA306" s="10">
        <f t="shared" si="113"/>
        <v>1006.1485114241819</v>
      </c>
      <c r="AB306" s="29">
        <f t="shared" si="114"/>
        <v>2.5726084256416912E-2</v>
      </c>
      <c r="AC306" s="8">
        <f t="shared" si="115"/>
        <v>0.71526182607608824</v>
      </c>
      <c r="AD306" s="27">
        <f t="shared" si="116"/>
        <v>3.3910757104541954E-3</v>
      </c>
      <c r="AE306" s="47">
        <f t="shared" si="100"/>
        <v>495352.64903183572</v>
      </c>
      <c r="AF306" s="27">
        <f t="shared" si="117"/>
        <v>354306.84029813844</v>
      </c>
      <c r="AG306" s="9">
        <f t="shared" si="101"/>
        <v>13.174636578489993</v>
      </c>
      <c r="AH306" s="10">
        <f t="shared" si="118"/>
        <v>4.3778692211012826</v>
      </c>
      <c r="AI306" s="10">
        <f t="shared" si="104"/>
        <v>3.1450691682574479</v>
      </c>
      <c r="AJ306" s="10">
        <f t="shared" si="105"/>
        <v>3.5103240380002281</v>
      </c>
      <c r="AK306" s="10">
        <f t="shared" si="106"/>
        <v>6.6553932062576759</v>
      </c>
      <c r="AL306" s="9">
        <f t="shared" si="102"/>
        <v>3.6050046533895741</v>
      </c>
      <c r="AM306" s="49">
        <f t="shared" si="107"/>
        <v>29.088356831074574</v>
      </c>
      <c r="AN306" s="29">
        <f t="shared" si="108"/>
        <v>1.1092322010429461E-4</v>
      </c>
      <c r="AO306" s="29">
        <f t="shared" si="109"/>
        <v>4.9333333333333336</v>
      </c>
      <c r="AP306" s="32"/>
    </row>
    <row r="307" spans="21:42" x14ac:dyDescent="0.25">
      <c r="U307" s="36">
        <f t="shared" si="110"/>
        <v>17820</v>
      </c>
      <c r="V307" s="16">
        <f t="shared" si="103"/>
        <v>25.483697857326984</v>
      </c>
      <c r="W307" s="27">
        <f t="shared" si="98"/>
        <v>294.89184892866348</v>
      </c>
      <c r="X307" s="8">
        <f t="shared" si="99"/>
        <v>1.1975894862663277</v>
      </c>
      <c r="Y307" s="27">
        <f t="shared" si="111"/>
        <v>1.8288447579201242E-5</v>
      </c>
      <c r="Z307" s="27">
        <f t="shared" si="112"/>
        <v>1.5271048876872103E-5</v>
      </c>
      <c r="AA307" s="10">
        <f t="shared" si="113"/>
        <v>1006.148517403504</v>
      </c>
      <c r="AB307" s="29">
        <f t="shared" si="114"/>
        <v>2.5726097195757015E-2</v>
      </c>
      <c r="AC307" s="8">
        <f t="shared" si="115"/>
        <v>0.71526179340020057</v>
      </c>
      <c r="AD307" s="27">
        <f t="shared" si="116"/>
        <v>3.3910737229020781E-3</v>
      </c>
      <c r="AE307" s="47">
        <f t="shared" si="100"/>
        <v>495374.21080978186</v>
      </c>
      <c r="AF307" s="27">
        <f t="shared" si="117"/>
        <v>354322.2464280136</v>
      </c>
      <c r="AG307" s="9">
        <f t="shared" si="101"/>
        <v>13.174779792527634</v>
      </c>
      <c r="AH307" s="10">
        <f t="shared" si="118"/>
        <v>4.3779190123887917</v>
      </c>
      <c r="AI307" s="10">
        <f t="shared" si="104"/>
        <v>3.1452502207262465</v>
      </c>
      <c r="AJ307" s="10">
        <f t="shared" si="105"/>
        <v>3.5104924151116514</v>
      </c>
      <c r="AK307" s="10">
        <f t="shared" si="106"/>
        <v>6.6557426358378979</v>
      </c>
      <c r="AL307" s="9">
        <f t="shared" si="102"/>
        <v>3.6051939277455283</v>
      </c>
      <c r="AM307" s="49">
        <f t="shared" si="107"/>
        <v>29.088891785072512</v>
      </c>
      <c r="AN307" s="29">
        <f t="shared" si="108"/>
        <v>1.1092904393063163E-4</v>
      </c>
      <c r="AO307" s="29">
        <f t="shared" si="109"/>
        <v>4.95</v>
      </c>
      <c r="AP307" s="32"/>
    </row>
    <row r="308" spans="21:42" x14ac:dyDescent="0.25">
      <c r="U308" s="36">
        <f t="shared" si="110"/>
        <v>17880</v>
      </c>
      <c r="V308" s="16">
        <f t="shared" si="103"/>
        <v>25.484036360456066</v>
      </c>
      <c r="W308" s="27">
        <f t="shared" si="98"/>
        <v>294.89201818022804</v>
      </c>
      <c r="X308" s="8">
        <f t="shared" si="99"/>
        <v>1.1975887966408396</v>
      </c>
      <c r="Y308" s="27">
        <f t="shared" si="111"/>
        <v>1.8288455662123903E-5</v>
      </c>
      <c r="Z308" s="27">
        <f t="shared" si="112"/>
        <v>1.5271064419959388E-5</v>
      </c>
      <c r="AA308" s="10">
        <f t="shared" si="113"/>
        <v>1006.1485232587147</v>
      </c>
      <c r="AB308" s="29">
        <f t="shared" si="114"/>
        <v>2.5726109866465761E-2</v>
      </c>
      <c r="AC308" s="8">
        <f t="shared" si="115"/>
        <v>0.71526176140272979</v>
      </c>
      <c r="AD308" s="27">
        <f t="shared" si="116"/>
        <v>3.3910717766149701E-3</v>
      </c>
      <c r="AE308" s="47">
        <f t="shared" si="100"/>
        <v>495395.32483856409</v>
      </c>
      <c r="AF308" s="27">
        <f t="shared" si="117"/>
        <v>354337.33263470884</v>
      </c>
      <c r="AG308" s="9">
        <f t="shared" si="101"/>
        <v>13.17492002806161</v>
      </c>
      <c r="AH308" s="10">
        <f t="shared" si="118"/>
        <v>4.3779677682659202</v>
      </c>
      <c r="AI308" s="10">
        <f t="shared" si="104"/>
        <v>3.145427516410257</v>
      </c>
      <c r="AJ308" s="10">
        <f t="shared" si="105"/>
        <v>3.510657297181718</v>
      </c>
      <c r="AK308" s="10">
        <f t="shared" si="106"/>
        <v>6.656084813591975</v>
      </c>
      <c r="AL308" s="9">
        <f t="shared" si="102"/>
        <v>3.6053792740289863</v>
      </c>
      <c r="AM308" s="49">
        <f t="shared" si="107"/>
        <v>29.089415634485054</v>
      </c>
      <c r="AN308" s="29">
        <f t="shared" si="108"/>
        <v>1.1093474689319958E-4</v>
      </c>
      <c r="AO308" s="29">
        <f t="shared" si="109"/>
        <v>4.9666666666666668</v>
      </c>
      <c r="AP308" s="32"/>
    </row>
    <row r="309" spans="21:42" x14ac:dyDescent="0.25">
      <c r="U309" s="36">
        <f t="shared" si="110"/>
        <v>17940</v>
      </c>
      <c r="V309" s="16">
        <f t="shared" si="103"/>
        <v>25.484367836008765</v>
      </c>
      <c r="W309" s="27">
        <f t="shared" si="98"/>
        <v>294.89218391800438</v>
      </c>
      <c r="X309" s="8">
        <f t="shared" si="99"/>
        <v>1.1975881213332589</v>
      </c>
      <c r="Y309" s="27">
        <f t="shared" si="111"/>
        <v>1.8288463577236916E-5</v>
      </c>
      <c r="Z309" s="27">
        <f t="shared" si="112"/>
        <v>1.527107964036635E-5</v>
      </c>
      <c r="AA309" s="10">
        <f t="shared" si="113"/>
        <v>1006.1485289923891</v>
      </c>
      <c r="AB309" s="29">
        <f t="shared" si="114"/>
        <v>2.5726122274118319E-2</v>
      </c>
      <c r="AC309" s="8">
        <f t="shared" si="115"/>
        <v>0.71526173006959493</v>
      </c>
      <c r="AD309" s="27">
        <f t="shared" si="116"/>
        <v>3.391069870736394E-3</v>
      </c>
      <c r="AE309" s="47">
        <f t="shared" si="100"/>
        <v>495416.00041515031</v>
      </c>
      <c r="AF309" s="27">
        <f t="shared" si="117"/>
        <v>354352.10556109954</v>
      </c>
      <c r="AG309" s="9">
        <f t="shared" si="101"/>
        <v>13.175057347123824</v>
      </c>
      <c r="AH309" s="10">
        <f t="shared" si="118"/>
        <v>4.3780155102914495</v>
      </c>
      <c r="AI309" s="10">
        <f t="shared" si="104"/>
        <v>3.1456011331941913</v>
      </c>
      <c r="AJ309" s="10">
        <f t="shared" si="105"/>
        <v>3.5108187567208748</v>
      </c>
      <c r="AK309" s="10">
        <f t="shared" si="106"/>
        <v>6.6564198899150657</v>
      </c>
      <c r="AL309" s="9">
        <f t="shared" si="102"/>
        <v>3.6055607737039939</v>
      </c>
      <c r="AM309" s="49">
        <f t="shared" si="107"/>
        <v>29.089928609712757</v>
      </c>
      <c r="AN309" s="29">
        <f t="shared" si="108"/>
        <v>1.1094033149858442E-4</v>
      </c>
      <c r="AO309" s="29">
        <f t="shared" si="109"/>
        <v>4.9833333333333334</v>
      </c>
      <c r="AP309" s="32"/>
    </row>
    <row r="310" spans="21:42" x14ac:dyDescent="0.25">
      <c r="U310" s="36">
        <f t="shared" si="110"/>
        <v>18000</v>
      </c>
      <c r="V310" s="16">
        <f t="shared" si="103"/>
        <v>25.484692429832808</v>
      </c>
      <c r="W310" s="27">
        <f t="shared" si="98"/>
        <v>294.89234621491636</v>
      </c>
      <c r="X310" s="8">
        <f t="shared" si="99"/>
        <v>1.1975874600464052</v>
      </c>
      <c r="Y310" s="27">
        <f t="shared" si="111"/>
        <v>1.8288471328022979E-5</v>
      </c>
      <c r="Z310" s="27">
        <f t="shared" si="112"/>
        <v>1.5271094544789505E-5</v>
      </c>
      <c r="AA310" s="10">
        <f t="shared" si="113"/>
        <v>1006.1485346070484</v>
      </c>
      <c r="AB310" s="29">
        <f t="shared" si="114"/>
        <v>2.5726134424174096E-2</v>
      </c>
      <c r="AC310" s="8">
        <f t="shared" si="115"/>
        <v>0.7152616993870069</v>
      </c>
      <c r="AD310" s="27">
        <f t="shared" si="116"/>
        <v>3.3910680044276363E-3</v>
      </c>
      <c r="AE310" s="47">
        <f t="shared" si="100"/>
        <v>495436.2466435096</v>
      </c>
      <c r="AF310" s="27">
        <f t="shared" si="117"/>
        <v>354366.57171215699</v>
      </c>
      <c r="AG310" s="9">
        <f t="shared" si="101"/>
        <v>13.175191810450736</v>
      </c>
      <c r="AH310" s="10">
        <f t="shared" si="118"/>
        <v>4.3780622595741381</v>
      </c>
      <c r="AI310" s="10">
        <f t="shared" si="104"/>
        <v>3.1457711473508421</v>
      </c>
      <c r="AJ310" s="10">
        <f t="shared" si="105"/>
        <v>3.5109768647367923</v>
      </c>
      <c r="AK310" s="10">
        <f t="shared" si="106"/>
        <v>6.6567480120876343</v>
      </c>
      <c r="AL310" s="9">
        <f t="shared" si="102"/>
        <v>3.6057385065474685</v>
      </c>
      <c r="AM310" s="49">
        <f t="shared" si="107"/>
        <v>29.090430936380276</v>
      </c>
      <c r="AN310" s="29">
        <f t="shared" si="108"/>
        <v>1.1094580020146057E-4</v>
      </c>
      <c r="AO310" s="29">
        <f t="shared" si="109"/>
        <v>5</v>
      </c>
      <c r="AP310" s="32"/>
    </row>
    <row r="311" spans="21:42" x14ac:dyDescent="0.25">
      <c r="U311" s="36">
        <f t="shared" si="110"/>
        <v>18060</v>
      </c>
      <c r="V311" s="16">
        <f t="shared" si="103"/>
        <v>25.485010284751109</v>
      </c>
      <c r="W311" s="27">
        <f t="shared" si="98"/>
        <v>294.89250514237551</v>
      </c>
      <c r="X311" s="8">
        <f t="shared" si="99"/>
        <v>1.1975868124892624</v>
      </c>
      <c r="Y311" s="27">
        <f t="shared" si="111"/>
        <v>1.8288478917892663E-5</v>
      </c>
      <c r="Z311" s="27">
        <f t="shared" si="112"/>
        <v>1.5271109139786591E-5</v>
      </c>
      <c r="AA311" s="10">
        <f t="shared" si="113"/>
        <v>1006.1485401051617</v>
      </c>
      <c r="AB311" s="29">
        <f t="shared" si="114"/>
        <v>2.5726146321979452E-2</v>
      </c>
      <c r="AC311" s="8">
        <f t="shared" si="115"/>
        <v>0.71526166934146185</v>
      </c>
      <c r="AD311" s="27">
        <f t="shared" si="116"/>
        <v>3.3910661768673817E-3</v>
      </c>
      <c r="AE311" s="47">
        <f t="shared" si="100"/>
        <v>495456.0724386081</v>
      </c>
      <c r="AF311" s="27">
        <f t="shared" si="117"/>
        <v>354380.7374578031</v>
      </c>
      <c r="AG311" s="9">
        <f t="shared" si="101"/>
        <v>13.175323477510501</v>
      </c>
      <c r="AH311" s="10">
        <f t="shared" si="118"/>
        <v>4.378108036782181</v>
      </c>
      <c r="AI311" s="10">
        <f t="shared" si="104"/>
        <v>3.1459376335743467</v>
      </c>
      <c r="AJ311" s="10">
        <f t="shared" si="105"/>
        <v>3.5111316907652679</v>
      </c>
      <c r="AK311" s="10">
        <f t="shared" si="106"/>
        <v>6.6570693243396146</v>
      </c>
      <c r="AL311" s="9">
        <f t="shared" si="102"/>
        <v>3.6059125506839576</v>
      </c>
      <c r="AM311" s="49">
        <f t="shared" si="107"/>
        <v>29.090922835435066</v>
      </c>
      <c r="AN311" s="29">
        <f t="shared" si="108"/>
        <v>1.1095115540566024E-4</v>
      </c>
      <c r="AO311" s="29">
        <f t="shared" si="109"/>
        <v>5.0166666666666666</v>
      </c>
      <c r="AP311" s="32"/>
    </row>
    <row r="312" spans="21:42" x14ac:dyDescent="0.25">
      <c r="U312" s="36">
        <f t="shared" si="110"/>
        <v>18120</v>
      </c>
      <c r="V312" s="16">
        <f t="shared" si="103"/>
        <v>25.485321540624415</v>
      </c>
      <c r="W312" s="27">
        <f t="shared" si="98"/>
        <v>294.8926607703122</v>
      </c>
      <c r="X312" s="8">
        <f t="shared" si="99"/>
        <v>1.1975861783768524</v>
      </c>
      <c r="Y312" s="27">
        <f t="shared" si="111"/>
        <v>1.8288486350185783E-5</v>
      </c>
      <c r="Z312" s="27">
        <f t="shared" si="112"/>
        <v>1.5271123431779307E-5</v>
      </c>
      <c r="AA312" s="10">
        <f t="shared" si="113"/>
        <v>1006.1485454891473</v>
      </c>
      <c r="AB312" s="29">
        <f t="shared" si="114"/>
        <v>2.5726157972769781E-2</v>
      </c>
      <c r="AC312" s="8">
        <f t="shared" si="115"/>
        <v>0.71526163991973768</v>
      </c>
      <c r="AD312" s="27">
        <f t="shared" si="116"/>
        <v>3.3910643872513534E-3</v>
      </c>
      <c r="AE312" s="47">
        <f t="shared" si="100"/>
        <v>495475.48653033987</v>
      </c>
      <c r="AF312" s="27">
        <f t="shared" si="117"/>
        <v>354394.60903572082</v>
      </c>
      <c r="AG312" s="9">
        <f t="shared" si="101"/>
        <v>13.175452406529658</v>
      </c>
      <c r="AH312" s="10">
        <f t="shared" si="118"/>
        <v>4.3781528621524348</v>
      </c>
      <c r="AI312" s="10">
        <f t="shared" si="104"/>
        <v>3.1461006650127414</v>
      </c>
      <c r="AJ312" s="10">
        <f t="shared" si="105"/>
        <v>3.5112833029008832</v>
      </c>
      <c r="AK312" s="10">
        <f t="shared" si="106"/>
        <v>6.6573839679136242</v>
      </c>
      <c r="AL312" s="9">
        <f t="shared" si="102"/>
        <v>3.6060829826198795</v>
      </c>
      <c r="AM312" s="49">
        <f t="shared" si="107"/>
        <v>29.091404523244293</v>
      </c>
      <c r="AN312" s="29">
        <f t="shared" si="108"/>
        <v>1.1095639946522706E-4</v>
      </c>
      <c r="AO312" s="29">
        <f t="shared" si="109"/>
        <v>5.0333333333333332</v>
      </c>
      <c r="AP312" s="32"/>
    </row>
    <row r="313" spans="21:42" x14ac:dyDescent="0.25">
      <c r="U313" s="36">
        <f t="shared" si="110"/>
        <v>18180</v>
      </c>
      <c r="V313" s="16">
        <f t="shared" si="103"/>
        <v>25.485626334412668</v>
      </c>
      <c r="W313" s="27">
        <f t="shared" si="98"/>
        <v>294.89281316720633</v>
      </c>
      <c r="X313" s="8">
        <f t="shared" si="99"/>
        <v>1.1975855574301086</v>
      </c>
      <c r="Y313" s="27">
        <f t="shared" si="111"/>
        <v>1.8288493628172733E-5</v>
      </c>
      <c r="Z313" s="27">
        <f t="shared" si="112"/>
        <v>1.5271137427056067E-5</v>
      </c>
      <c r="AA313" s="10">
        <f t="shared" si="113"/>
        <v>1006.1485507613727</v>
      </c>
      <c r="AB313" s="29">
        <f t="shared" si="114"/>
        <v>2.5726169381671729E-2</v>
      </c>
      <c r="AC313" s="8">
        <f t="shared" si="115"/>
        <v>0.7152616111088852</v>
      </c>
      <c r="AD313" s="27">
        <f t="shared" si="116"/>
        <v>3.3910626347919606E-3</v>
      </c>
      <c r="AE313" s="47">
        <f t="shared" si="100"/>
        <v>495494.49746737245</v>
      </c>
      <c r="AF313" s="27">
        <f t="shared" si="117"/>
        <v>354408.19255410024</v>
      </c>
      <c r="AG313" s="9">
        <f t="shared" si="101"/>
        <v>13.175578654519217</v>
      </c>
      <c r="AH313" s="10">
        <f t="shared" si="118"/>
        <v>4.3781967554994567</v>
      </c>
      <c r="AI313" s="10">
        <f t="shared" si="104"/>
        <v>3.1462603132998561</v>
      </c>
      <c r="AJ313" s="10">
        <f t="shared" si="105"/>
        <v>3.5114317678267311</v>
      </c>
      <c r="AK313" s="10">
        <f t="shared" si="106"/>
        <v>6.6576920811265872</v>
      </c>
      <c r="AL313" s="9">
        <f t="shared" si="102"/>
        <v>3.6062498772769009</v>
      </c>
      <c r="AM313" s="49">
        <f t="shared" si="107"/>
        <v>29.09187621168957</v>
      </c>
      <c r="AN313" s="29">
        <f t="shared" si="108"/>
        <v>1.1096153468544312E-4</v>
      </c>
      <c r="AO313" s="29">
        <f t="shared" si="109"/>
        <v>5.05</v>
      </c>
      <c r="AP313" s="32"/>
    </row>
    <row r="314" spans="21:42" x14ac:dyDescent="0.25">
      <c r="U314" s="36">
        <f t="shared" si="110"/>
        <v>18240</v>
      </c>
      <c r="V314" s="16">
        <f t="shared" si="103"/>
        <v>25.485924800235079</v>
      </c>
      <c r="W314" s="27">
        <f t="shared" si="98"/>
        <v>294.89296240011754</v>
      </c>
      <c r="X314" s="8">
        <f t="shared" si="99"/>
        <v>1.1975849493757533</v>
      </c>
      <c r="Y314" s="27">
        <f t="shared" si="111"/>
        <v>1.8288500755056204E-5</v>
      </c>
      <c r="Z314" s="27">
        <f t="shared" si="112"/>
        <v>1.5271151131774969E-5</v>
      </c>
      <c r="AA314" s="10">
        <f t="shared" si="113"/>
        <v>1006.1485559241569</v>
      </c>
      <c r="AB314" s="29">
        <f t="shared" si="114"/>
        <v>2.572618055370576E-2</v>
      </c>
      <c r="AC314" s="8">
        <f t="shared" si="115"/>
        <v>0.71526158289622455</v>
      </c>
      <c r="AD314" s="27">
        <f t="shared" si="116"/>
        <v>3.3910609187179485E-3</v>
      </c>
      <c r="AE314" s="47">
        <f t="shared" si="100"/>
        <v>495513.11362089252</v>
      </c>
      <c r="AF314" s="27">
        <f t="shared" si="117"/>
        <v>354421.49399431632</v>
      </c>
      <c r="AG314" s="9">
        <f t="shared" si="101"/>
        <v>13.175702277300058</v>
      </c>
      <c r="AH314" s="10">
        <f t="shared" si="118"/>
        <v>4.3782397362243737</v>
      </c>
      <c r="AI314" s="10">
        <f t="shared" si="104"/>
        <v>3.1464166485865661</v>
      </c>
      <c r="AJ314" s="10">
        <f t="shared" si="105"/>
        <v>3.5115771508436251</v>
      </c>
      <c r="AK314" s="10">
        <f t="shared" si="106"/>
        <v>6.6579937994301908</v>
      </c>
      <c r="AL314" s="9">
        <f t="shared" si="102"/>
        <v>3.6064133080246865</v>
      </c>
      <c r="AM314" s="49">
        <f t="shared" si="107"/>
        <v>29.092338108259767</v>
      </c>
      <c r="AN314" s="29">
        <f t="shared" si="108"/>
        <v>1.1096656332383652E-4</v>
      </c>
      <c r="AO314" s="29">
        <f t="shared" si="109"/>
        <v>5.0666666666666664</v>
      </c>
      <c r="AP314" s="32"/>
    </row>
    <row r="315" spans="21:42" x14ac:dyDescent="0.25">
      <c r="U315" s="36">
        <f t="shared" si="110"/>
        <v>18300</v>
      </c>
      <c r="V315" s="16">
        <f t="shared" si="103"/>
        <v>25.486217069428982</v>
      </c>
      <c r="W315" s="27">
        <f t="shared" si="98"/>
        <v>294.89310853471449</v>
      </c>
      <c r="X315" s="8">
        <f t="shared" si="99"/>
        <v>1.197584353946179</v>
      </c>
      <c r="Y315" s="27">
        <f t="shared" si="111"/>
        <v>1.8288507733972509E-5</v>
      </c>
      <c r="Z315" s="27">
        <f t="shared" si="112"/>
        <v>1.527116455196643E-5</v>
      </c>
      <c r="AA315" s="10">
        <f t="shared" si="113"/>
        <v>1006.1485609797705</v>
      </c>
      <c r="AB315" s="29">
        <f t="shared" si="114"/>
        <v>2.572619149378829E-2</v>
      </c>
      <c r="AC315" s="8">
        <f t="shared" si="115"/>
        <v>0.71526155526933866</v>
      </c>
      <c r="AD315" s="27">
        <f t="shared" si="116"/>
        <v>3.3910592382740646E-3</v>
      </c>
      <c r="AE315" s="47">
        <f t="shared" si="100"/>
        <v>495531.34318829433</v>
      </c>
      <c r="AF315" s="27">
        <f t="shared" si="117"/>
        <v>354434.51921356382</v>
      </c>
      <c r="AG315" s="9">
        <f t="shared" si="101"/>
        <v>13.175823329527933</v>
      </c>
      <c r="AH315" s="10">
        <f t="shared" si="118"/>
        <v>4.3782818233235519</v>
      </c>
      <c r="AI315" s="10">
        <f t="shared" si="104"/>
        <v>3.1465697395714001</v>
      </c>
      <c r="AJ315" s="10">
        <f t="shared" si="105"/>
        <v>3.5117195158986476</v>
      </c>
      <c r="AK315" s="10">
        <f t="shared" si="106"/>
        <v>6.6582892554700477</v>
      </c>
      <c r="AL315" s="9">
        <f t="shared" si="102"/>
        <v>3.6065733467129424</v>
      </c>
      <c r="AM315" s="49">
        <f t="shared" si="107"/>
        <v>29.092790416141924</v>
      </c>
      <c r="AN315" s="29">
        <f t="shared" si="108"/>
        <v>1.1097148759116745E-4</v>
      </c>
      <c r="AO315" s="29">
        <f t="shared" si="109"/>
        <v>5.083333333333333</v>
      </c>
      <c r="AP315" s="32"/>
    </row>
    <row r="316" spans="21:42" x14ac:dyDescent="0.25">
      <c r="U316" s="36">
        <f t="shared" si="110"/>
        <v>18360</v>
      </c>
      <c r="V316" s="16">
        <f t="shared" si="103"/>
        <v>25.486503270607464</v>
      </c>
      <c r="W316" s="27">
        <f t="shared" si="98"/>
        <v>294.89325163530373</v>
      </c>
      <c r="X316" s="8">
        <f t="shared" si="99"/>
        <v>1.1975837708793289</v>
      </c>
      <c r="Y316" s="27">
        <f t="shared" si="111"/>
        <v>1.8288514567992743E-5</v>
      </c>
      <c r="Z316" s="27">
        <f t="shared" si="112"/>
        <v>1.5271177693535674E-5</v>
      </c>
      <c r="AA316" s="10">
        <f t="shared" si="113"/>
        <v>1006.1485659304374</v>
      </c>
      <c r="AB316" s="29">
        <f t="shared" si="114"/>
        <v>2.572620220673354E-2</v>
      </c>
      <c r="AC316" s="8">
        <f t="shared" si="115"/>
        <v>0.71526152821606792</v>
      </c>
      <c r="AD316" s="27">
        <f t="shared" si="116"/>
        <v>3.3910575927207248E-3</v>
      </c>
      <c r="AE316" s="47">
        <f t="shared" si="100"/>
        <v>495549.19419679733</v>
      </c>
      <c r="AF316" s="27">
        <f t="shared" si="117"/>
        <v>354447.2739474423</v>
      </c>
      <c r="AG316" s="9">
        <f t="shared" si="101"/>
        <v>13.175941864717991</v>
      </c>
      <c r="AH316" s="10">
        <f t="shared" si="118"/>
        <v>4.3783230353970524</v>
      </c>
      <c r="AI316" s="10">
        <f t="shared" si="104"/>
        <v>3.1467196535304995</v>
      </c>
      <c r="AJ316" s="10">
        <f t="shared" si="105"/>
        <v>3.5118589256132413</v>
      </c>
      <c r="AK316" s="10">
        <f t="shared" si="106"/>
        <v>6.6585785791437413</v>
      </c>
      <c r="AL316" s="9">
        <f t="shared" si="102"/>
        <v>3.6067300637028596</v>
      </c>
      <c r="AM316" s="49">
        <f t="shared" si="107"/>
        <v>29.093233334310323</v>
      </c>
      <c r="AN316" s="29">
        <f t="shared" si="108"/>
        <v>1.109763096523957E-4</v>
      </c>
      <c r="AO316" s="29">
        <f t="shared" si="109"/>
        <v>5.0999999999999996</v>
      </c>
      <c r="AP316" s="32"/>
    </row>
    <row r="317" spans="21:42" x14ac:dyDescent="0.25">
      <c r="U317" s="36">
        <f t="shared" si="110"/>
        <v>18420</v>
      </c>
      <c r="V317" s="16">
        <f t="shared" si="103"/>
        <v>25.486783529715801</v>
      </c>
      <c r="W317" s="27">
        <f t="shared" si="98"/>
        <v>294.89339176485788</v>
      </c>
      <c r="X317" s="8">
        <f t="shared" si="99"/>
        <v>1.1975831999185842</v>
      </c>
      <c r="Y317" s="27">
        <f t="shared" si="111"/>
        <v>1.8288521260124462E-5</v>
      </c>
      <c r="Z317" s="27">
        <f t="shared" si="112"/>
        <v>1.5271190562265552E-5</v>
      </c>
      <c r="AA317" s="10">
        <f t="shared" si="113"/>
        <v>1006.1485707783349</v>
      </c>
      <c r="AB317" s="29">
        <f t="shared" si="114"/>
        <v>2.5726212697256064E-2</v>
      </c>
      <c r="AC317" s="8">
        <f t="shared" si="115"/>
        <v>0.71526150172450575</v>
      </c>
      <c r="AD317" s="27">
        <f t="shared" si="116"/>
        <v>3.3910559813336884E-3</v>
      </c>
      <c r="AE317" s="47">
        <f t="shared" si="100"/>
        <v>495566.67450696131</v>
      </c>
      <c r="AF317" s="27">
        <f t="shared" si="117"/>
        <v>354459.7638124685</v>
      </c>
      <c r="AG317" s="9">
        <f t="shared" si="101"/>
        <v>13.176057935268558</v>
      </c>
      <c r="AH317" s="10">
        <f t="shared" si="118"/>
        <v>4.378363390656963</v>
      </c>
      <c r="AI317" s="10">
        <f t="shared" si="104"/>
        <v>3.1468664563469932</v>
      </c>
      <c r="AJ317" s="10">
        <f t="shared" si="105"/>
        <v>3.5119954413106478</v>
      </c>
      <c r="AK317" s="10">
        <f t="shared" si="106"/>
        <v>6.6588618976576406</v>
      </c>
      <c r="AL317" s="9">
        <f t="shared" si="102"/>
        <v>3.6068835278978884</v>
      </c>
      <c r="AM317" s="49">
        <f t="shared" si="107"/>
        <v>29.09366705761369</v>
      </c>
      <c r="AN317" s="29">
        <f t="shared" si="108"/>
        <v>1.1098103162762734E-4</v>
      </c>
      <c r="AO317" s="29">
        <f t="shared" si="109"/>
        <v>5.1166666666666663</v>
      </c>
      <c r="AP317" s="32"/>
    </row>
    <row r="318" spans="21:42" x14ac:dyDescent="0.25">
      <c r="U318" s="36">
        <f t="shared" si="110"/>
        <v>18480</v>
      </c>
      <c r="V318" s="16">
        <f t="shared" si="103"/>
        <v>25.487057970086731</v>
      </c>
      <c r="W318" s="27">
        <f t="shared" si="98"/>
        <v>294.89352898504336</v>
      </c>
      <c r="X318" s="8">
        <f t="shared" si="99"/>
        <v>1.1975826408126491</v>
      </c>
      <c r="Y318" s="27">
        <f t="shared" si="111"/>
        <v>1.8288527813312681E-5</v>
      </c>
      <c r="Z318" s="27">
        <f t="shared" si="112"/>
        <v>1.5271203163818868E-5</v>
      </c>
      <c r="AA318" s="10">
        <f t="shared" si="113"/>
        <v>1006.1485755255954</v>
      </c>
      <c r="AB318" s="29">
        <f t="shared" si="114"/>
        <v>2.5726222969972439E-2</v>
      </c>
      <c r="AC318" s="8">
        <f t="shared" si="115"/>
        <v>0.71526147578299171</v>
      </c>
      <c r="AD318" s="27">
        <f t="shared" si="116"/>
        <v>3.3910544034037411E-3</v>
      </c>
      <c r="AE318" s="47">
        <f t="shared" si="100"/>
        <v>495583.7918161602</v>
      </c>
      <c r="AF318" s="27">
        <f t="shared" si="117"/>
        <v>354471.99430855765</v>
      </c>
      <c r="AG318" s="9">
        <f t="shared" si="101"/>
        <v>13.176171592484687</v>
      </c>
      <c r="AH318" s="10">
        <f t="shared" si="118"/>
        <v>4.3784029069355057</v>
      </c>
      <c r="AI318" s="10">
        <f t="shared" si="104"/>
        <v>3.1470102125397497</v>
      </c>
      <c r="AJ318" s="10">
        <f t="shared" si="105"/>
        <v>3.5121291230426426</v>
      </c>
      <c r="AK318" s="10">
        <f t="shared" si="106"/>
        <v>6.6591393355823918</v>
      </c>
      <c r="AL318" s="9">
        <f t="shared" si="102"/>
        <v>3.6070338067737957</v>
      </c>
      <c r="AM318" s="49">
        <f t="shared" si="107"/>
        <v>29.094091776860527</v>
      </c>
      <c r="AN318" s="29">
        <f t="shared" si="108"/>
        <v>1.1098565559303987E-4</v>
      </c>
      <c r="AO318" s="29">
        <f t="shared" si="109"/>
        <v>5.1333333333333337</v>
      </c>
      <c r="AP318" s="32"/>
    </row>
    <row r="319" spans="21:42" x14ac:dyDescent="0.25">
      <c r="U319" s="36">
        <f t="shared" si="110"/>
        <v>18540</v>
      </c>
      <c r="V319" s="16">
        <f t="shared" si="103"/>
        <v>25.487326712494582</v>
      </c>
      <c r="W319" s="27">
        <f t="shared" si="98"/>
        <v>294.89366335624726</v>
      </c>
      <c r="X319" s="8">
        <f t="shared" si="99"/>
        <v>1.1975820933154433</v>
      </c>
      <c r="Y319" s="27">
        <f t="shared" si="111"/>
        <v>1.828853423044136E-5</v>
      </c>
      <c r="Z319" s="27">
        <f t="shared" si="112"/>
        <v>1.5271215503740968E-5</v>
      </c>
      <c r="AA319" s="10">
        <f t="shared" si="113"/>
        <v>1006.1485801743075</v>
      </c>
      <c r="AB319" s="29">
        <f t="shared" si="114"/>
        <v>2.5726233029403526E-2</v>
      </c>
      <c r="AC319" s="8">
        <f t="shared" si="115"/>
        <v>0.71526145038010769</v>
      </c>
      <c r="AD319" s="27">
        <f t="shared" si="116"/>
        <v>3.3910528582363829E-3</v>
      </c>
      <c r="AE319" s="47">
        <f t="shared" si="100"/>
        <v>495600.55366196157</v>
      </c>
      <c r="AF319" s="27">
        <f t="shared" si="117"/>
        <v>354483.970821439</v>
      </c>
      <c r="AG319" s="9">
        <f t="shared" si="101"/>
        <v>13.176282886600992</v>
      </c>
      <c r="AH319" s="10">
        <f t="shared" si="118"/>
        <v>4.3784416016930017</v>
      </c>
      <c r="AI319" s="10">
        <f t="shared" si="104"/>
        <v>3.1471509852915434</v>
      </c>
      <c r="AJ319" s="10">
        <f t="shared" si="105"/>
        <v>3.5122600296160562</v>
      </c>
      <c r="AK319" s="10">
        <f t="shared" si="106"/>
        <v>6.6594110149075991</v>
      </c>
      <c r="AL319" s="9">
        <f t="shared" si="102"/>
        <v>3.6071809664082823</v>
      </c>
      <c r="AM319" s="49">
        <f t="shared" si="107"/>
        <v>29.094507678902865</v>
      </c>
      <c r="AN319" s="29">
        <f t="shared" si="108"/>
        <v>1.1099018358179331E-4</v>
      </c>
      <c r="AO319" s="29">
        <f t="shared" si="109"/>
        <v>5.15</v>
      </c>
      <c r="AP319" s="32"/>
    </row>
    <row r="320" spans="21:42" x14ac:dyDescent="0.25">
      <c r="U320" s="36">
        <f t="shared" si="110"/>
        <v>18600</v>
      </c>
      <c r="V320" s="16">
        <f t="shared" si="103"/>
        <v>25.48758987520829</v>
      </c>
      <c r="W320" s="27">
        <f t="shared" si="98"/>
        <v>294.89379493760413</v>
      </c>
      <c r="X320" s="8">
        <f t="shared" si="99"/>
        <v>1.1975815571859902</v>
      </c>
      <c r="Y320" s="27">
        <f t="shared" si="111"/>
        <v>1.8288540514334756E-5</v>
      </c>
      <c r="Z320" s="27">
        <f t="shared" si="112"/>
        <v>1.52712275874623E-5</v>
      </c>
      <c r="AA320" s="10">
        <f t="shared" si="113"/>
        <v>1006.1485847265157</v>
      </c>
      <c r="AB320" s="29">
        <f t="shared" si="114"/>
        <v>2.572624287997655E-2</v>
      </c>
      <c r="AC320" s="8">
        <f t="shared" si="115"/>
        <v>0.71526142550467253</v>
      </c>
      <c r="AD320" s="27">
        <f t="shared" si="116"/>
        <v>3.3910513451515236E-3</v>
      </c>
      <c r="AE320" s="47">
        <f t="shared" si="100"/>
        <v>495616.96742543567</v>
      </c>
      <c r="AF320" s="27">
        <f t="shared" si="117"/>
        <v>354495.69862501998</v>
      </c>
      <c r="AG320" s="9">
        <f t="shared" si="101"/>
        <v>13.176391866804055</v>
      </c>
      <c r="AH320" s="10">
        <f t="shared" si="118"/>
        <v>4.3784794920256713</v>
      </c>
      <c r="AI320" s="10">
        <f t="shared" si="104"/>
        <v>3.1472888364766609</v>
      </c>
      <c r="AJ320" s="10">
        <f t="shared" si="105"/>
        <v>3.5123882186183679</v>
      </c>
      <c r="AK320" s="10">
        <f t="shared" si="106"/>
        <v>6.6596770550950293</v>
      </c>
      <c r="AL320" s="9">
        <f t="shared" si="102"/>
        <v>3.6073250715098069</v>
      </c>
      <c r="AM320" s="49">
        <f t="shared" si="107"/>
        <v>29.094914946718095</v>
      </c>
      <c r="AN320" s="29">
        <f t="shared" si="108"/>
        <v>1.1099461758491715E-4</v>
      </c>
      <c r="AO320" s="29">
        <f t="shared" si="109"/>
        <v>5.166666666666667</v>
      </c>
      <c r="AP320" s="32"/>
    </row>
    <row r="321" spans="21:42" x14ac:dyDescent="0.25">
      <c r="U321" s="36">
        <f t="shared" si="110"/>
        <v>18660</v>
      </c>
      <c r="V321" s="16">
        <f t="shared" si="103"/>
        <v>25.487847574043307</v>
      </c>
      <c r="W321" s="27">
        <f t="shared" si="98"/>
        <v>294.89392378702161</v>
      </c>
      <c r="X321" s="8">
        <f t="shared" si="99"/>
        <v>1.1975810321883147</v>
      </c>
      <c r="Y321" s="27">
        <f t="shared" si="111"/>
        <v>1.8288546667758351E-5</v>
      </c>
      <c r="Z321" s="27">
        <f t="shared" si="112"/>
        <v>1.52712394203005E-5</v>
      </c>
      <c r="AA321" s="10">
        <f t="shared" si="113"/>
        <v>1006.1485891842226</v>
      </c>
      <c r="AB321" s="29">
        <f t="shared" si="114"/>
        <v>2.5726252526026661E-2</v>
      </c>
      <c r="AC321" s="8">
        <f t="shared" si="115"/>
        <v>0.71526140114573689</v>
      </c>
      <c r="AD321" s="27">
        <f t="shared" si="116"/>
        <v>3.3910498634831835E-3</v>
      </c>
      <c r="AE321" s="47">
        <f t="shared" si="100"/>
        <v>495633.04033442191</v>
      </c>
      <c r="AF321" s="27">
        <f t="shared" si="117"/>
        <v>354507.18288372015</v>
      </c>
      <c r="AG321" s="9">
        <f t="shared" si="101"/>
        <v>13.176498581254489</v>
      </c>
      <c r="AH321" s="10">
        <f t="shared" si="118"/>
        <v>4.378516594673223</v>
      </c>
      <c r="AI321" s="10">
        <f t="shared" si="104"/>
        <v>3.1474238266878967</v>
      </c>
      <c r="AJ321" s="10">
        <f t="shared" si="105"/>
        <v>3.512513746443013</v>
      </c>
      <c r="AK321" s="10">
        <f t="shared" si="106"/>
        <v>6.6599375731309092</v>
      </c>
      <c r="AL321" s="9">
        <f t="shared" si="102"/>
        <v>3.6074661854459089</v>
      </c>
      <c r="AM321" s="49">
        <f t="shared" si="107"/>
        <v>29.095313759489215</v>
      </c>
      <c r="AN321" s="29">
        <f t="shared" si="108"/>
        <v>1.1099895955218182E-4</v>
      </c>
      <c r="AO321" s="29">
        <f t="shared" si="109"/>
        <v>5.1833333333333336</v>
      </c>
      <c r="AP321" s="32"/>
    </row>
    <row r="322" spans="21:42" x14ac:dyDescent="0.25">
      <c r="U322" s="36">
        <f t="shared" si="110"/>
        <v>18720</v>
      </c>
      <c r="V322" s="16">
        <f t="shared" si="103"/>
        <v>25.488099922412449</v>
      </c>
      <c r="W322" s="27">
        <f t="shared" si="98"/>
        <v>294.89404996120618</v>
      </c>
      <c r="X322" s="8">
        <f t="shared" si="99"/>
        <v>1.1975805180913368</v>
      </c>
      <c r="Y322" s="27">
        <f t="shared" si="111"/>
        <v>1.8288552693420393E-5</v>
      </c>
      <c r="Z322" s="27">
        <f t="shared" si="112"/>
        <v>1.5271251007463004E-5</v>
      </c>
      <c r="AA322" s="10">
        <f t="shared" si="113"/>
        <v>1006.1485935493893</v>
      </c>
      <c r="AB322" s="29">
        <f t="shared" si="114"/>
        <v>2.5726261971799242E-2</v>
      </c>
      <c r="AC322" s="8">
        <f t="shared" si="115"/>
        <v>0.71526137729257899</v>
      </c>
      <c r="AD322" s="27">
        <f t="shared" si="116"/>
        <v>3.3910484125792015E-3</v>
      </c>
      <c r="AE322" s="47">
        <f t="shared" si="100"/>
        <v>495648.77946669201</v>
      </c>
      <c r="AF322" s="27">
        <f t="shared" si="117"/>
        <v>354518.42865473189</v>
      </c>
      <c r="AG322" s="9">
        <f t="shared" si="101"/>
        <v>13.176603077108341</v>
      </c>
      <c r="AH322" s="10">
        <f t="shared" si="118"/>
        <v>4.3785529260263587</v>
      </c>
      <c r="AI322" s="10">
        <f t="shared" si="104"/>
        <v>3.1475560152630506</v>
      </c>
      <c r="AJ322" s="10">
        <f t="shared" si="105"/>
        <v>3.5126366683141206</v>
      </c>
      <c r="AK322" s="10">
        <f t="shared" si="106"/>
        <v>6.6601926835771712</v>
      </c>
      <c r="AL322" s="9">
        <f t="shared" si="102"/>
        <v>3.6076043702709675</v>
      </c>
      <c r="AM322" s="49">
        <f t="shared" si="107"/>
        <v>29.095704292683415</v>
      </c>
      <c r="AN322" s="29">
        <f t="shared" si="108"/>
        <v>1.1100321139295286E-4</v>
      </c>
      <c r="AO322" s="29">
        <f t="shared" si="109"/>
        <v>5.2</v>
      </c>
      <c r="AP322" s="32"/>
    </row>
    <row r="323" spans="21:42" x14ac:dyDescent="0.25">
      <c r="U323" s="36">
        <f t="shared" si="110"/>
        <v>18780</v>
      </c>
      <c r="V323" s="16">
        <f t="shared" si="103"/>
        <v>25.488347031375678</v>
      </c>
      <c r="W323" s="27">
        <f t="shared" si="98"/>
        <v>294.89417351568784</v>
      </c>
      <c r="X323" s="8">
        <f t="shared" si="99"/>
        <v>1.1975800146687714</v>
      </c>
      <c r="Y323" s="27">
        <f t="shared" si="111"/>
        <v>1.8288558593972857E-5</v>
      </c>
      <c r="Z323" s="27">
        <f t="shared" si="112"/>
        <v>1.5271262354049167E-5</v>
      </c>
      <c r="AA323" s="10">
        <f t="shared" si="113"/>
        <v>1006.148597823936</v>
      </c>
      <c r="AB323" s="29">
        <f t="shared" si="114"/>
        <v>2.5726271221451491E-2</v>
      </c>
      <c r="AC323" s="8">
        <f t="shared" si="115"/>
        <v>0.71526135393469936</v>
      </c>
      <c r="AD323" s="27">
        <f t="shared" si="116"/>
        <v>3.3910469918009478E-3</v>
      </c>
      <c r="AE323" s="47">
        <f t="shared" si="100"/>
        <v>495664.19175307424</v>
      </c>
      <c r="AF323" s="27">
        <f t="shared" si="117"/>
        <v>354529.4408902523</v>
      </c>
      <c r="AG323" s="9">
        <f t="shared" si="101"/>
        <v>13.176705400538175</v>
      </c>
      <c r="AH323" s="10">
        <f t="shared" si="118"/>
        <v>4.3785885021340416</v>
      </c>
      <c r="AI323" s="10">
        <f t="shared" si="104"/>
        <v>3.1476854603108286</v>
      </c>
      <c r="AJ323" s="10">
        <f t="shared" si="105"/>
        <v>3.5127570383106725</v>
      </c>
      <c r="AK323" s="10">
        <f t="shared" si="106"/>
        <v>6.6604424986215012</v>
      </c>
      <c r="AL323" s="9">
        <f t="shared" si="102"/>
        <v>3.6077396867533134</v>
      </c>
      <c r="AM323" s="49">
        <f t="shared" si="107"/>
        <v>29.096086718128991</v>
      </c>
      <c r="AN323" s="29">
        <f t="shared" si="108"/>
        <v>1.1100737497702502E-4</v>
      </c>
      <c r="AO323" s="29">
        <f t="shared" si="109"/>
        <v>5.2166666666666668</v>
      </c>
      <c r="AP323" s="32"/>
    </row>
    <row r="324" spans="21:42" x14ac:dyDescent="0.25">
      <c r="U324" s="36">
        <f t="shared" si="110"/>
        <v>18840</v>
      </c>
      <c r="V324" s="16">
        <f t="shared" si="103"/>
        <v>25.488589009688869</v>
      </c>
      <c r="W324" s="27">
        <f t="shared" si="98"/>
        <v>294.89429450484442</v>
      </c>
      <c r="X324" s="8">
        <f t="shared" si="99"/>
        <v>1.1975795216990297</v>
      </c>
      <c r="Y324" s="27">
        <f t="shared" si="111"/>
        <v>1.8288564372012735E-5</v>
      </c>
      <c r="Z324" s="27">
        <f t="shared" si="112"/>
        <v>1.5271273465052564E-5</v>
      </c>
      <c r="AA324" s="10">
        <f t="shared" si="113"/>
        <v>1006.1486020097434</v>
      </c>
      <c r="AB324" s="29">
        <f t="shared" si="114"/>
        <v>2.5726280279054419E-2</v>
      </c>
      <c r="AC324" s="8">
        <f t="shared" si="115"/>
        <v>0.71526133106181611</v>
      </c>
      <c r="AD324" s="27">
        <f t="shared" si="116"/>
        <v>3.3910456005230454E-3</v>
      </c>
      <c r="AE324" s="47">
        <f t="shared" si="100"/>
        <v>495679.28398050094</v>
      </c>
      <c r="AF324" s="27">
        <f t="shared" si="117"/>
        <v>354540.22443966102</v>
      </c>
      <c r="AG324" s="9">
        <f t="shared" si="101"/>
        <v>13.176805596753669</v>
      </c>
      <c r="AH324" s="10">
        <f t="shared" si="118"/>
        <v>4.3786233387106801</v>
      </c>
      <c r="AI324" s="10">
        <f t="shared" si="104"/>
        <v>3.1478122187362545</v>
      </c>
      <c r="AJ324" s="10">
        <f t="shared" si="105"/>
        <v>3.5128749093903253</v>
      </c>
      <c r="AK324" s="10">
        <f t="shared" si="106"/>
        <v>6.6606871281265798</v>
      </c>
      <c r="AL324" s="9">
        <f t="shared" si="102"/>
        <v>3.6078721944018972</v>
      </c>
      <c r="AM324" s="49">
        <f t="shared" si="107"/>
        <v>29.096461204090765</v>
      </c>
      <c r="AN324" s="29">
        <f t="shared" si="108"/>
        <v>1.1101145213544299E-4</v>
      </c>
      <c r="AO324" s="29">
        <f t="shared" si="109"/>
        <v>5.2333333333333334</v>
      </c>
      <c r="AP324" s="32"/>
    </row>
    <row r="325" spans="21:42" x14ac:dyDescent="0.25">
      <c r="U325" s="36">
        <f t="shared" si="110"/>
        <v>18900</v>
      </c>
      <c r="V325" s="16">
        <f t="shared" si="103"/>
        <v>25.488825963851564</v>
      </c>
      <c r="W325" s="27">
        <f t="shared" si="98"/>
        <v>294.89441298192577</v>
      </c>
      <c r="X325" s="8">
        <f t="shared" si="99"/>
        <v>1.19757903896512</v>
      </c>
      <c r="Y325" s="27">
        <f t="shared" si="111"/>
        <v>1.8288570030083108E-5</v>
      </c>
      <c r="Z325" s="27">
        <f t="shared" si="112"/>
        <v>1.527128434536317E-5</v>
      </c>
      <c r="AA325" s="10">
        <f t="shared" si="113"/>
        <v>1006.148606108653</v>
      </c>
      <c r="AB325" s="29">
        <f t="shared" si="114"/>
        <v>2.5726289148594508E-2</v>
      </c>
      <c r="AC325" s="8">
        <f t="shared" si="115"/>
        <v>0.71526130866386139</v>
      </c>
      <c r="AD325" s="27">
        <f t="shared" si="116"/>
        <v>3.3910442381330924E-3</v>
      </c>
      <c r="AE325" s="47">
        <f t="shared" si="100"/>
        <v>495694.06279499433</v>
      </c>
      <c r="AF325" s="27">
        <f t="shared" si="117"/>
        <v>354550.78405165393</v>
      </c>
      <c r="AG325" s="9">
        <f t="shared" si="101"/>
        <v>13.176903710021763</v>
      </c>
      <c r="AH325" s="10">
        <f t="shared" si="118"/>
        <v>4.3786574511430985</v>
      </c>
      <c r="AI325" s="10">
        <f t="shared" si="104"/>
        <v>3.1479363462655248</v>
      </c>
      <c r="AJ325" s="10">
        <f t="shared" si="105"/>
        <v>3.5129903334124175</v>
      </c>
      <c r="AK325" s="10">
        <f t="shared" si="106"/>
        <v>6.6609266796779423</v>
      </c>
      <c r="AL325" s="9">
        <f t="shared" si="102"/>
        <v>3.6080019514922186</v>
      </c>
      <c r="AM325" s="49">
        <f t="shared" si="107"/>
        <v>29.096827915343784</v>
      </c>
      <c r="AN325" s="29">
        <f t="shared" si="108"/>
        <v>1.1101544466129904E-4</v>
      </c>
      <c r="AO325" s="29">
        <f t="shared" si="109"/>
        <v>5.25</v>
      </c>
      <c r="AP325" s="32"/>
    </row>
    <row r="326" spans="21:42" x14ac:dyDescent="0.25">
      <c r="U326" s="36">
        <f t="shared" si="110"/>
        <v>18960</v>
      </c>
      <c r="V326" s="16">
        <f t="shared" si="103"/>
        <v>25.489057998153733</v>
      </c>
      <c r="W326" s="27">
        <f t="shared" si="98"/>
        <v>294.89452899907684</v>
      </c>
      <c r="X326" s="8">
        <f t="shared" si="99"/>
        <v>1.1975785662545531</v>
      </c>
      <c r="Y326" s="27">
        <f t="shared" si="111"/>
        <v>1.8288575570674379E-5</v>
      </c>
      <c r="Z326" s="27">
        <f t="shared" si="112"/>
        <v>1.527129499976958E-5</v>
      </c>
      <c r="AA326" s="10">
        <f t="shared" si="113"/>
        <v>1006.148610122468</v>
      </c>
      <c r="AB326" s="29">
        <f t="shared" si="114"/>
        <v>2.5726297833975682E-2</v>
      </c>
      <c r="AC326" s="8">
        <f t="shared" si="115"/>
        <v>0.71526128673097522</v>
      </c>
      <c r="AD326" s="27">
        <f t="shared" si="116"/>
        <v>3.3910429040313952E-3</v>
      </c>
      <c r="AE326" s="47">
        <f t="shared" si="100"/>
        <v>495708.53470458777</v>
      </c>
      <c r="AF326" s="27">
        <f t="shared" si="117"/>
        <v>354561.12437632971</v>
      </c>
      <c r="AG326" s="9">
        <f t="shared" si="101"/>
        <v>13.176999783686364</v>
      </c>
      <c r="AH326" s="10">
        <f t="shared" si="118"/>
        <v>4.3786908544974183</v>
      </c>
      <c r="AI326" s="10">
        <f t="shared" si="104"/>
        <v>3.1480578974703834</v>
      </c>
      <c r="AJ326" s="10">
        <f t="shared" si="105"/>
        <v>3.5131033611609057</v>
      </c>
      <c r="AK326" s="10">
        <f t="shared" si="106"/>
        <v>6.6611612586312887</v>
      </c>
      <c r="AL326" s="9">
        <f t="shared" si="102"/>
        <v>3.6081290150919476</v>
      </c>
      <c r="AM326" s="49">
        <f t="shared" si="107"/>
        <v>29.09718701324568</v>
      </c>
      <c r="AN326" s="29">
        <f t="shared" si="108"/>
        <v>1.1101935431052148E-4</v>
      </c>
      <c r="AO326" s="29">
        <f t="shared" si="109"/>
        <v>5.2666666666666666</v>
      </c>
      <c r="AP326" s="32"/>
    </row>
    <row r="327" spans="21:42" x14ac:dyDescent="0.25">
      <c r="U327" s="36">
        <f t="shared" si="110"/>
        <v>19020</v>
      </c>
      <c r="V327" s="16">
        <f t="shared" si="103"/>
        <v>25.489285214721569</v>
      </c>
      <c r="W327" s="27">
        <f t="shared" si="98"/>
        <v>294.89464260736077</v>
      </c>
      <c r="X327" s="8">
        <f t="shared" si="99"/>
        <v>1.1975781033592501</v>
      </c>
      <c r="Y327" s="27">
        <f t="shared" si="111"/>
        <v>1.8288580996225175E-5</v>
      </c>
      <c r="Z327" s="27">
        <f t="shared" si="112"/>
        <v>1.5271305432960939E-5</v>
      </c>
      <c r="AA327" s="10">
        <f t="shared" si="113"/>
        <v>1006.1486140529545</v>
      </c>
      <c r="AB327" s="29">
        <f t="shared" si="114"/>
        <v>2.5726306339020698E-2</v>
      </c>
      <c r="AC327" s="8">
        <f t="shared" si="115"/>
        <v>0.7152612652535032</v>
      </c>
      <c r="AD327" s="27">
        <f t="shared" si="116"/>
        <v>3.3910415976307036E-3</v>
      </c>
      <c r="AE327" s="47">
        <f t="shared" si="100"/>
        <v>495722.70608219993</v>
      </c>
      <c r="AF327" s="27">
        <f t="shared" si="117"/>
        <v>354571.2499672448</v>
      </c>
      <c r="AG327" s="9">
        <f t="shared" si="101"/>
        <v>13.177093860187748</v>
      </c>
      <c r="AH327" s="10">
        <f t="shared" si="118"/>
        <v>4.3787235635257424</v>
      </c>
      <c r="AI327" s="10">
        <f t="shared" si="104"/>
        <v>3.1481769257919634</v>
      </c>
      <c r="AJ327" s="10">
        <f t="shared" si="105"/>
        <v>3.5132140423666116</v>
      </c>
      <c r="AK327" s="10">
        <f t="shared" si="106"/>
        <v>6.6613909681585746</v>
      </c>
      <c r="AL327" s="9">
        <f t="shared" si="102"/>
        <v>3.6082534410858944</v>
      </c>
      <c r="AM327" s="49">
        <f t="shared" si="107"/>
        <v>29.097538655807462</v>
      </c>
      <c r="AN327" s="29">
        <f t="shared" si="108"/>
        <v>1.1102318280264291E-4</v>
      </c>
      <c r="AO327" s="29">
        <f t="shared" si="109"/>
        <v>5.2833333333333332</v>
      </c>
      <c r="AP327" s="32"/>
    </row>
    <row r="328" spans="21:42" x14ac:dyDescent="0.25">
      <c r="U328" s="36">
        <f t="shared" si="110"/>
        <v>19080</v>
      </c>
      <c r="V328" s="16">
        <f t="shared" si="103"/>
        <v>25.489507713562347</v>
      </c>
      <c r="W328" s="27">
        <f t="shared" si="98"/>
        <v>294.89475385678116</v>
      </c>
      <c r="X328" s="8">
        <f t="shared" si="99"/>
        <v>1.1975776500754489</v>
      </c>
      <c r="Y328" s="27">
        <f t="shared" si="111"/>
        <v>1.8288586309123561E-5</v>
      </c>
      <c r="Z328" s="27">
        <f t="shared" si="112"/>
        <v>1.5271315649529162E-5</v>
      </c>
      <c r="AA328" s="10">
        <f t="shared" si="113"/>
        <v>1006.1486179018416</v>
      </c>
      <c r="AB328" s="29">
        <f t="shared" si="114"/>
        <v>2.5726314667473025E-2</v>
      </c>
      <c r="AC328" s="8">
        <f t="shared" si="115"/>
        <v>0.71526124422199111</v>
      </c>
      <c r="AD328" s="27">
        <f t="shared" si="116"/>
        <v>3.3910403183559546E-3</v>
      </c>
      <c r="AE328" s="47">
        <f t="shared" si="100"/>
        <v>495736.58316842996</v>
      </c>
      <c r="AF328" s="27">
        <f t="shared" si="117"/>
        <v>354581.16528340976</v>
      </c>
      <c r="AG328" s="9">
        <f t="shared" si="101"/>
        <v>13.177185981081413</v>
      </c>
      <c r="AH328" s="10">
        <f t="shared" si="118"/>
        <v>4.3787555926727313</v>
      </c>
      <c r="AI328" s="10">
        <f t="shared" si="104"/>
        <v>3.1482934835641618</v>
      </c>
      <c r="AJ328" s="10">
        <f t="shared" si="105"/>
        <v>3.513322425728918</v>
      </c>
      <c r="AK328" s="10">
        <f t="shared" si="106"/>
        <v>6.6616159092930793</v>
      </c>
      <c r="AL328" s="9">
        <f t="shared" si="102"/>
        <v>3.6083752842004175</v>
      </c>
      <c r="AM328" s="49">
        <f t="shared" si="107"/>
        <v>29.097882997762763</v>
      </c>
      <c r="AN328" s="29">
        <f t="shared" si="108"/>
        <v>1.1102693182155132E-4</v>
      </c>
      <c r="AO328" s="29">
        <f t="shared" si="109"/>
        <v>5.3</v>
      </c>
      <c r="AP328" s="32"/>
    </row>
    <row r="329" spans="21:42" x14ac:dyDescent="0.25">
      <c r="U329" s="36">
        <f t="shared" si="110"/>
        <v>19140</v>
      </c>
      <c r="V329" s="16">
        <f t="shared" si="103"/>
        <v>25.489725592608337</v>
      </c>
      <c r="W329" s="27">
        <f t="shared" si="98"/>
        <v>294.89486279630415</v>
      </c>
      <c r="X329" s="8">
        <f t="shared" si="99"/>
        <v>1.1975772062036165</v>
      </c>
      <c r="Y329" s="27">
        <f t="shared" si="111"/>
        <v>1.8288591511708072E-5</v>
      </c>
      <c r="Z329" s="27">
        <f t="shared" si="112"/>
        <v>1.5271325653970888E-5</v>
      </c>
      <c r="AA329" s="10">
        <f t="shared" si="113"/>
        <v>1006.148621670823</v>
      </c>
      <c r="AB329" s="29">
        <f t="shared" si="114"/>
        <v>2.5726322822998551E-2</v>
      </c>
      <c r="AC329" s="8">
        <f t="shared" si="115"/>
        <v>0.71526122362717992</v>
      </c>
      <c r="AD329" s="27">
        <f t="shared" si="116"/>
        <v>3.3910390656440178E-3</v>
      </c>
      <c r="AE329" s="47">
        <f t="shared" si="100"/>
        <v>495750.17207430722</v>
      </c>
      <c r="AF329" s="27">
        <f t="shared" si="117"/>
        <v>354590.87469125399</v>
      </c>
      <c r="AG329" s="9">
        <f t="shared" si="101"/>
        <v>13.177276187056583</v>
      </c>
      <c r="AH329" s="10">
        <f t="shared" si="118"/>
        <v>4.3787869560820418</v>
      </c>
      <c r="AI329" s="10">
        <f t="shared" si="104"/>
        <v>3.148407622036534</v>
      </c>
      <c r="AJ329" s="10">
        <f t="shared" si="105"/>
        <v>3.5134285589371914</v>
      </c>
      <c r="AK329" s="10">
        <f t="shared" si="106"/>
        <v>6.6618361809737259</v>
      </c>
      <c r="AL329" s="9">
        <f t="shared" si="102"/>
        <v>3.6084945980274346</v>
      </c>
      <c r="AM329" s="49">
        <f t="shared" si="107"/>
        <v>29.098220190635772</v>
      </c>
      <c r="AN329" s="29">
        <f t="shared" si="108"/>
        <v>1.1103060301622877E-4</v>
      </c>
      <c r="AO329" s="29">
        <f t="shared" si="109"/>
        <v>5.3166666666666664</v>
      </c>
      <c r="AP329" s="32"/>
    </row>
    <row r="330" spans="21:42" x14ac:dyDescent="0.25">
      <c r="U330" s="36">
        <f t="shared" si="110"/>
        <v>19200</v>
      </c>
      <c r="V330" s="16">
        <f t="shared" si="103"/>
        <v>25.489938947759821</v>
      </c>
      <c r="W330" s="27">
        <f t="shared" si="98"/>
        <v>294.89496947387988</v>
      </c>
      <c r="X330" s="8">
        <f t="shared" si="99"/>
        <v>1.1975767715483603</v>
      </c>
      <c r="Y330" s="27">
        <f t="shared" si="111"/>
        <v>1.8288596606268696E-5</v>
      </c>
      <c r="Z330" s="27">
        <f t="shared" si="112"/>
        <v>1.527133545068945E-5</v>
      </c>
      <c r="AA330" s="10">
        <f t="shared" si="113"/>
        <v>1006.1486253615568</v>
      </c>
      <c r="AB330" s="29">
        <f t="shared" si="114"/>
        <v>2.5726330809187011E-2</v>
      </c>
      <c r="AC330" s="8">
        <f t="shared" si="115"/>
        <v>0.71526120346000399</v>
      </c>
      <c r="AD330" s="27">
        <f t="shared" si="116"/>
        <v>3.391037838943449E-3</v>
      </c>
      <c r="AE330" s="47">
        <f t="shared" si="100"/>
        <v>495763.47878398129</v>
      </c>
      <c r="AF330" s="27">
        <f t="shared" si="117"/>
        <v>354600.38246654859</v>
      </c>
      <c r="AG330" s="9">
        <f t="shared" si="101"/>
        <v>13.177364517954373</v>
      </c>
      <c r="AH330" s="10">
        <f t="shared" si="118"/>
        <v>4.3788176676026067</v>
      </c>
      <c r="AI330" s="10">
        <f t="shared" si="104"/>
        <v>3.1485193913966962</v>
      </c>
      <c r="AJ330" s="10">
        <f t="shared" si="105"/>
        <v>3.5135324886917561</v>
      </c>
      <c r="AK330" s="10">
        <f t="shared" si="106"/>
        <v>6.6620518800884518</v>
      </c>
      <c r="AL330" s="9">
        <f t="shared" si="102"/>
        <v>3.6086114350479113</v>
      </c>
      <c r="AM330" s="49">
        <f t="shared" si="107"/>
        <v>29.098550382807733</v>
      </c>
      <c r="AN330" s="29">
        <f t="shared" si="108"/>
        <v>1.1103419800147419E-4</v>
      </c>
      <c r="AO330" s="29">
        <f t="shared" si="109"/>
        <v>5.333333333333333</v>
      </c>
      <c r="AP330" s="32"/>
    </row>
    <row r="331" spans="21:42" x14ac:dyDescent="0.25">
      <c r="U331" s="36">
        <f t="shared" si="110"/>
        <v>19260</v>
      </c>
      <c r="V331" s="16">
        <f t="shared" si="103"/>
        <v>25.490147872927221</v>
      </c>
      <c r="W331" s="27">
        <f t="shared" ref="W331:W394" si="119">((V331+$W$4)/2)+273.15</f>
        <v>294.89507393646358</v>
      </c>
      <c r="X331" s="8">
        <f t="shared" ref="X331:X394" si="120">(351.99/W331)+344.84/(W331^2)</f>
        <v>1.1975763459183422</v>
      </c>
      <c r="Y331" s="27">
        <f t="shared" si="111"/>
        <v>1.8288601595047943E-5</v>
      </c>
      <c r="Z331" s="27">
        <f t="shared" si="112"/>
        <v>1.527134504399686E-5</v>
      </c>
      <c r="AA331" s="10">
        <f t="shared" si="113"/>
        <v>1006.1486289756672</v>
      </c>
      <c r="AB331" s="29">
        <f t="shared" si="114"/>
        <v>2.5726338629553709E-2</v>
      </c>
      <c r="AC331" s="8">
        <f t="shared" si="115"/>
        <v>0.71526118371158598</v>
      </c>
      <c r="AD331" s="27">
        <f t="shared" si="116"/>
        <v>3.3910366377142478E-3</v>
      </c>
      <c r="AE331" s="47">
        <f t="shared" ref="AE331:AE394" si="121">$H$15*AD331*(V331-$W$4)*($C$34^3)/(Z331^2)</f>
        <v>495776.50915735256</v>
      </c>
      <c r="AF331" s="27">
        <f t="shared" si="117"/>
        <v>354609.69279628596</v>
      </c>
      <c r="AG331" s="9">
        <f t="shared" ref="AG331:AG394" si="122">0.54*POWER(AF331,1/4)</f>
        <v>13.1774510127855</v>
      </c>
      <c r="AH331" s="10">
        <f t="shared" si="118"/>
        <v>4.3788477407948054</v>
      </c>
      <c r="AI331" s="10">
        <f t="shared" si="104"/>
        <v>3.1486288407922922</v>
      </c>
      <c r="AJ331" s="10">
        <f t="shared" si="105"/>
        <v>3.5136342607243214</v>
      </c>
      <c r="AK331" s="10">
        <f t="shared" si="106"/>
        <v>6.6622631015166132</v>
      </c>
      <c r="AL331" s="9">
        <f t="shared" ref="AL331:AL394" si="123">AK331*$C$17/($C$2*$C$19)</f>
        <v>3.6087258466548318</v>
      </c>
      <c r="AM331" s="49">
        <f t="shared" si="107"/>
        <v>29.098873719582052</v>
      </c>
      <c r="AN331" s="29">
        <f t="shared" si="108"/>
        <v>1.1103771835861021E-4</v>
      </c>
      <c r="AO331" s="29">
        <f t="shared" si="109"/>
        <v>5.35</v>
      </c>
      <c r="AP331" s="32"/>
    </row>
    <row r="332" spans="21:42" x14ac:dyDescent="0.25">
      <c r="U332" s="36">
        <f t="shared" si="110"/>
        <v>19320</v>
      </c>
      <c r="V332" s="16">
        <f t="shared" ref="V332:V395" si="124">V331+$W$2*($R$10-AH331*$C$19*(V331-$W$4)-$W$3*$C$3*$C$19*(POWER(V331+273.15,4)-POWER($W$4+273.15,4)))/($C$29*$C$4)</f>
        <v>25.490352460072341</v>
      </c>
      <c r="W332" s="27">
        <f t="shared" si="119"/>
        <v>294.89517623003616</v>
      </c>
      <c r="X332" s="8">
        <f t="shared" si="120"/>
        <v>1.1975759291261954</v>
      </c>
      <c r="Y332" s="27">
        <f t="shared" si="111"/>
        <v>1.8288606480241694E-5</v>
      </c>
      <c r="Z332" s="27">
        <f t="shared" si="112"/>
        <v>1.5271354438115563E-5</v>
      </c>
      <c r="AA332" s="10">
        <f t="shared" si="113"/>
        <v>1006.1486325147443</v>
      </c>
      <c r="AB332" s="29">
        <f t="shared" si="114"/>
        <v>2.5726346287540901E-2</v>
      </c>
      <c r="AC332" s="8">
        <f t="shared" si="115"/>
        <v>0.71526116437323173</v>
      </c>
      <c r="AD332" s="27">
        <f t="shared" si="116"/>
        <v>3.3910354614276202E-3</v>
      </c>
      <c r="AE332" s="47">
        <f t="shared" si="121"/>
        <v>495789.2689326604</v>
      </c>
      <c r="AF332" s="27">
        <f t="shared" si="117"/>
        <v>354618.80978052801</v>
      </c>
      <c r="AG332" s="9">
        <f t="shared" si="122"/>
        <v>13.177535709747691</v>
      </c>
      <c r="AH332" s="10">
        <f t="shared" si="118"/>
        <v>4.3788771889364826</v>
      </c>
      <c r="AI332" s="10">
        <f t="shared" ref="AI332:AI395" si="125">AH332*$C$19*(V332-$W$4)</f>
        <v>3.1487360183524835</v>
      </c>
      <c r="AJ332" s="10">
        <f t="shared" ref="AJ332:AJ395" si="126">$W$3*$C$19*$C$3*(POWER(V332+273.15,4)-POWER($W$4+273.15,4))</f>
        <v>3.5137339198180855</v>
      </c>
      <c r="AK332" s="10">
        <f t="shared" ref="AK332:AK395" si="127">AJ332+AI332</f>
        <v>6.6624699381705685</v>
      </c>
      <c r="AL332" s="9">
        <f t="shared" si="123"/>
        <v>3.6088378831757244</v>
      </c>
      <c r="AM332" s="49">
        <f t="shared" ref="AM332:AM395" si="128">V332+AL332</f>
        <v>29.099190343248065</v>
      </c>
      <c r="AN332" s="29">
        <f t="shared" ref="AN332:AN395" si="129">AK332*$W$2/(3.6*10^6)</f>
        <v>1.1104116563617613E-4</v>
      </c>
      <c r="AO332" s="29">
        <f t="shared" ref="AO332:AO395" si="130">U332/3600</f>
        <v>5.3666666666666663</v>
      </c>
      <c r="AP332" s="32"/>
    </row>
    <row r="333" spans="21:42" x14ac:dyDescent="0.25">
      <c r="U333" s="36">
        <f t="shared" si="110"/>
        <v>19380</v>
      </c>
      <c r="V333" s="16">
        <f t="shared" si="124"/>
        <v>25.490552799248771</v>
      </c>
      <c r="W333" s="27">
        <f t="shared" si="119"/>
        <v>294.89527639962438</v>
      </c>
      <c r="X333" s="8">
        <f t="shared" si="120"/>
        <v>1.1975755209884416</v>
      </c>
      <c r="Y333" s="27">
        <f t="shared" si="111"/>
        <v>1.8288611264000373E-5</v>
      </c>
      <c r="Z333" s="27">
        <f t="shared" si="112"/>
        <v>1.5271363637180494E-5</v>
      </c>
      <c r="AA333" s="10">
        <f t="shared" si="113"/>
        <v>1006.1486359803455</v>
      </c>
      <c r="AB333" s="29">
        <f t="shared" si="114"/>
        <v>2.5726353786519562E-2</v>
      </c>
      <c r="AC333" s="8">
        <f t="shared" si="115"/>
        <v>0.7152611454364276</v>
      </c>
      <c r="AD333" s="27">
        <f t="shared" si="116"/>
        <v>3.3910343095657457E-3</v>
      </c>
      <c r="AE333" s="47">
        <f t="shared" si="121"/>
        <v>495801.76372899435</v>
      </c>
      <c r="AF333" s="27">
        <f t="shared" si="117"/>
        <v>354627.73743420152</v>
      </c>
      <c r="AG333" s="9">
        <f t="shared" si="122"/>
        <v>13.177618646242603</v>
      </c>
      <c r="AH333" s="10">
        <f t="shared" si="118"/>
        <v>4.3789060250288747</v>
      </c>
      <c r="AI333" s="10">
        <f t="shared" si="125"/>
        <v>3.1488409712090255</v>
      </c>
      <c r="AJ333" s="10">
        <f t="shared" si="126"/>
        <v>3.5138315098272557</v>
      </c>
      <c r="AK333" s="10">
        <f t="shared" si="127"/>
        <v>6.6626724810362816</v>
      </c>
      <c r="AL333" s="9">
        <f t="shared" si="123"/>
        <v>3.6089475938946523</v>
      </c>
      <c r="AM333" s="49">
        <f t="shared" si="128"/>
        <v>29.099500393143423</v>
      </c>
      <c r="AN333" s="29">
        <f t="shared" si="129"/>
        <v>1.110445413506047E-4</v>
      </c>
      <c r="AO333" s="29">
        <f t="shared" si="130"/>
        <v>5.3833333333333337</v>
      </c>
      <c r="AP333" s="32"/>
    </row>
    <row r="334" spans="21:42" x14ac:dyDescent="0.25">
      <c r="U334" s="36">
        <f t="shared" si="110"/>
        <v>19440</v>
      </c>
      <c r="V334" s="16">
        <f t="shared" si="124"/>
        <v>25.490748978641456</v>
      </c>
      <c r="W334" s="27">
        <f t="shared" si="119"/>
        <v>294.89537448932072</v>
      </c>
      <c r="X334" s="8">
        <f t="shared" si="120"/>
        <v>1.1975751213254098</v>
      </c>
      <c r="Y334" s="27">
        <f t="shared" si="111"/>
        <v>1.8288615948429748E-5</v>
      </c>
      <c r="Z334" s="27">
        <f t="shared" si="112"/>
        <v>1.5271372645240759E-5</v>
      </c>
      <c r="AA334" s="10">
        <f t="shared" si="113"/>
        <v>1006.1486393739956</v>
      </c>
      <c r="AB334" s="29">
        <f t="shared" si="114"/>
        <v>2.572636112979065E-2</v>
      </c>
      <c r="AC334" s="8">
        <f t="shared" si="115"/>
        <v>0.71526112689283716</v>
      </c>
      <c r="AD334" s="27">
        <f t="shared" si="116"/>
        <v>3.391033181621551E-3</v>
      </c>
      <c r="AE334" s="47">
        <f t="shared" si="121"/>
        <v>495813.99904877832</v>
      </c>
      <c r="AF334" s="27">
        <f t="shared" si="117"/>
        <v>354636.47968887328</v>
      </c>
      <c r="AG334" s="9">
        <f t="shared" si="122"/>
        <v>13.177699858892545</v>
      </c>
      <c r="AH334" s="10">
        <f t="shared" si="118"/>
        <v>4.3789342618023701</v>
      </c>
      <c r="AI334" s="10">
        <f t="shared" si="125"/>
        <v>3.1489437455168816</v>
      </c>
      <c r="AJ334" s="10">
        <f t="shared" si="126"/>
        <v>3.5139270736965331</v>
      </c>
      <c r="AK334" s="10">
        <f t="shared" si="127"/>
        <v>6.6628708192134152</v>
      </c>
      <c r="AL334" s="9">
        <f t="shared" si="123"/>
        <v>3.609055027073933</v>
      </c>
      <c r="AM334" s="49">
        <f t="shared" si="128"/>
        <v>29.099804005715388</v>
      </c>
      <c r="AN334" s="29">
        <f t="shared" si="129"/>
        <v>1.1104784698689026E-4</v>
      </c>
      <c r="AO334" s="29">
        <f t="shared" si="130"/>
        <v>5.4</v>
      </c>
      <c r="AP334" s="32"/>
    </row>
    <row r="335" spans="21:42" x14ac:dyDescent="0.25">
      <c r="U335" s="36">
        <f t="shared" si="110"/>
        <v>19500</v>
      </c>
      <c r="V335" s="16">
        <f t="shared" si="124"/>
        <v>25.490941084605421</v>
      </c>
      <c r="W335" s="27">
        <f t="shared" si="119"/>
        <v>294.89547054230269</v>
      </c>
      <c r="X335" s="8">
        <f t="shared" si="120"/>
        <v>1.1975747299611577</v>
      </c>
      <c r="Y335" s="27">
        <f t="shared" si="111"/>
        <v>1.8288620535591825E-5</v>
      </c>
      <c r="Z335" s="27">
        <f t="shared" si="112"/>
        <v>1.5271381466261401E-5</v>
      </c>
      <c r="AA335" s="10">
        <f t="shared" si="113"/>
        <v>1006.1486426971882</v>
      </c>
      <c r="AB335" s="29">
        <f t="shared" si="114"/>
        <v>2.5726368320586539E-2</v>
      </c>
      <c r="AC335" s="8">
        <f t="shared" si="115"/>
        <v>0.7152611087342976</v>
      </c>
      <c r="AD335" s="27">
        <f t="shared" si="116"/>
        <v>3.3910320770984856E-3</v>
      </c>
      <c r="AE335" s="47">
        <f t="shared" si="121"/>
        <v>495825.98028019071</v>
      </c>
      <c r="AF335" s="27">
        <f t="shared" si="117"/>
        <v>354645.04039447918</v>
      </c>
      <c r="AG335" s="9">
        <f t="shared" si="122"/>
        <v>13.177779383556775</v>
      </c>
      <c r="AH335" s="10">
        <f t="shared" si="118"/>
        <v>4.3789619117221736</v>
      </c>
      <c r="AI335" s="10">
        <f t="shared" si="125"/>
        <v>3.1490443864744249</v>
      </c>
      <c r="AJ335" s="10">
        <f t="shared" si="126"/>
        <v>3.5140206534796938</v>
      </c>
      <c r="AK335" s="10">
        <f t="shared" si="127"/>
        <v>6.6630650399541187</v>
      </c>
      <c r="AL335" s="9">
        <f t="shared" si="123"/>
        <v>3.6091602299751471</v>
      </c>
      <c r="AM335" s="49">
        <f t="shared" si="128"/>
        <v>29.100101314580566</v>
      </c>
      <c r="AN335" s="29">
        <f t="shared" si="129"/>
        <v>1.1105108399923531E-4</v>
      </c>
      <c r="AO335" s="29">
        <f t="shared" si="130"/>
        <v>5.416666666666667</v>
      </c>
      <c r="AP335" s="32"/>
    </row>
    <row r="336" spans="21:42" x14ac:dyDescent="0.25">
      <c r="U336" s="36">
        <f t="shared" ref="U336:U382" si="131">U335+$W$2</f>
        <v>19560</v>
      </c>
      <c r="V336" s="16">
        <f t="shared" si="124"/>
        <v>25.491129201703732</v>
      </c>
      <c r="W336" s="27">
        <f t="shared" si="119"/>
        <v>294.89556460085186</v>
      </c>
      <c r="X336" s="8">
        <f t="shared" si="120"/>
        <v>1.1975743467233948</v>
      </c>
      <c r="Y336" s="27">
        <f t="shared" ref="Y336:Y399" si="132">((1.459*10^-6)*W336^1.5)/(W336+109.1)</f>
        <v>1.8288625027505946E-5</v>
      </c>
      <c r="Z336" s="27">
        <f t="shared" ref="Z336:Z399" si="133">Y336/X336</f>
        <v>1.5271390104125279E-5</v>
      </c>
      <c r="AA336" s="10">
        <f t="shared" ref="AA336:AA399" si="134">1030.5-0.19975*W336+(3.9734*10^-4)*W336^2</f>
        <v>1006.1486459513853</v>
      </c>
      <c r="AB336" s="29">
        <f t="shared" ref="AB336:AB399" si="135">((2.334*10^-3)*(W336^1.5))/(W336+164.54)</f>
        <v>2.5726375362072722E-2</v>
      </c>
      <c r="AC336" s="8">
        <f t="shared" ref="AC336:AC399" si="136">AA336*Y336/AB336</f>
        <v>0.71526109095281376</v>
      </c>
      <c r="AD336" s="27">
        <f t="shared" ref="AD336:AD399" si="137">1/W336</f>
        <v>3.3910309955103046E-3</v>
      </c>
      <c r="AE336" s="47">
        <f t="shared" si="121"/>
        <v>495837.71269952896</v>
      </c>
      <c r="AF336" s="27">
        <f t="shared" ref="AF336:AF399" si="138">AE336*AC336</f>
        <v>354653.42332101293</v>
      </c>
      <c r="AG336" s="9">
        <f t="shared" si="122"/>
        <v>13.177857255347355</v>
      </c>
      <c r="AH336" s="10">
        <f t="shared" ref="AH336:AH399" si="139">AG336*AB336/$C$34</f>
        <v>4.3789889869938596</v>
      </c>
      <c r="AI336" s="10">
        <f t="shared" si="125"/>
        <v>3.1491429383432394</v>
      </c>
      <c r="AJ336" s="10">
        <f t="shared" si="126"/>
        <v>3.5141122903582502</v>
      </c>
      <c r="AK336" s="10">
        <f t="shared" si="127"/>
        <v>6.6632552287014892</v>
      </c>
      <c r="AL336" s="9">
        <f t="shared" si="123"/>
        <v>3.609263248879973</v>
      </c>
      <c r="AM336" s="49">
        <f t="shared" si="128"/>
        <v>29.100392450583705</v>
      </c>
      <c r="AN336" s="29">
        <f t="shared" si="129"/>
        <v>1.1105425381169148E-4</v>
      </c>
      <c r="AO336" s="29">
        <f t="shared" si="130"/>
        <v>5.4333333333333336</v>
      </c>
      <c r="AP336" s="32"/>
    </row>
    <row r="337" spans="21:42" x14ac:dyDescent="0.25">
      <c r="U337" s="36">
        <f t="shared" si="131"/>
        <v>19620</v>
      </c>
      <c r="V337" s="16">
        <f t="shared" si="124"/>
        <v>25.491313412744638</v>
      </c>
      <c r="W337" s="27">
        <f t="shared" si="119"/>
        <v>294.89565670637228</v>
      </c>
      <c r="X337" s="8">
        <f t="shared" si="120"/>
        <v>1.1975739714434062</v>
      </c>
      <c r="Y337" s="27">
        <f t="shared" si="132"/>
        <v>1.828862942614938E-5</v>
      </c>
      <c r="Z337" s="27">
        <f t="shared" si="133"/>
        <v>1.5271398562634549E-5</v>
      </c>
      <c r="AA337" s="10">
        <f t="shared" si="134"/>
        <v>1006.1486491380193</v>
      </c>
      <c r="AB337" s="29">
        <f t="shared" si="135"/>
        <v>2.5726382257348756E-2</v>
      </c>
      <c r="AC337" s="8">
        <f t="shared" si="136"/>
        <v>0.71526107354055768</v>
      </c>
      <c r="AD337" s="27">
        <f t="shared" si="137"/>
        <v>3.3910299363808551E-3</v>
      </c>
      <c r="AE337" s="47">
        <f t="shared" si="121"/>
        <v>495849.20147354575</v>
      </c>
      <c r="AF337" s="27">
        <f t="shared" si="138"/>
        <v>354661.6321601966</v>
      </c>
      <c r="AG337" s="9">
        <f t="shared" si="122"/>
        <v>13.177933508644912</v>
      </c>
      <c r="AH337" s="10">
        <f t="shared" si="139"/>
        <v>4.3790154995687693</v>
      </c>
      <c r="AI337" s="10">
        <f t="shared" si="125"/>
        <v>3.1492394444674736</v>
      </c>
      <c r="AJ337" s="10">
        <f t="shared" si="126"/>
        <v>3.5142020246593972</v>
      </c>
      <c r="AK337" s="10">
        <f t="shared" si="127"/>
        <v>6.6634414691268713</v>
      </c>
      <c r="AL337" s="9">
        <f t="shared" si="123"/>
        <v>3.609364129110388</v>
      </c>
      <c r="AM337" s="49">
        <f t="shared" si="128"/>
        <v>29.100677541855028</v>
      </c>
      <c r="AN337" s="29">
        <f t="shared" si="129"/>
        <v>1.110573578187812E-4</v>
      </c>
      <c r="AO337" s="29">
        <f t="shared" si="130"/>
        <v>5.45</v>
      </c>
      <c r="AP337" s="32"/>
    </row>
    <row r="338" spans="21:42" x14ac:dyDescent="0.25">
      <c r="U338" s="36">
        <f t="shared" si="131"/>
        <v>19680</v>
      </c>
      <c r="V338" s="16">
        <f t="shared" si="124"/>
        <v>25.491493798817967</v>
      </c>
      <c r="W338" s="27">
        <f t="shared" si="119"/>
        <v>294.89574689940895</v>
      </c>
      <c r="X338" s="8">
        <f t="shared" si="120"/>
        <v>1.1975736039559786</v>
      </c>
      <c r="Y338" s="27">
        <f t="shared" si="132"/>
        <v>1.8288633733458545E-5</v>
      </c>
      <c r="Z338" s="27">
        <f t="shared" si="133"/>
        <v>1.5271406845512615E-5</v>
      </c>
      <c r="AA338" s="10">
        <f t="shared" si="134"/>
        <v>1006.1486522584925</v>
      </c>
      <c r="AB338" s="29">
        <f t="shared" si="135"/>
        <v>2.5726389009450099E-2</v>
      </c>
      <c r="AC338" s="8">
        <f t="shared" si="136"/>
        <v>0.71526105648986449</v>
      </c>
      <c r="AD338" s="27">
        <f t="shared" si="137"/>
        <v>3.3910288992438646E-3</v>
      </c>
      <c r="AE338" s="47">
        <f t="shared" si="121"/>
        <v>495860.45166170481</v>
      </c>
      <c r="AF338" s="27">
        <f t="shared" si="138"/>
        <v>354669.67052709236</v>
      </c>
      <c r="AG338" s="9">
        <f t="shared" si="122"/>
        <v>13.17800817711378</v>
      </c>
      <c r="AH338" s="10">
        <f t="shared" si="139"/>
        <v>4.3790414611493533</v>
      </c>
      <c r="AI338" s="10">
        <f t="shared" si="125"/>
        <v>3.1493339472928463</v>
      </c>
      <c r="AJ338" s="10">
        <f t="shared" si="126"/>
        <v>3.5142898958737776</v>
      </c>
      <c r="AK338" s="10">
        <f t="shared" si="127"/>
        <v>6.6636238431666239</v>
      </c>
      <c r="AL338" s="9">
        <f t="shared" si="123"/>
        <v>3.6094629150485877</v>
      </c>
      <c r="AM338" s="49">
        <f t="shared" si="128"/>
        <v>29.100956713866555</v>
      </c>
      <c r="AN338" s="29">
        <f t="shared" si="129"/>
        <v>1.1106039738611041E-4</v>
      </c>
      <c r="AO338" s="29">
        <f t="shared" si="130"/>
        <v>5.4666666666666668</v>
      </c>
      <c r="AP338" s="32"/>
    </row>
    <row r="339" spans="21:42" x14ac:dyDescent="0.25">
      <c r="U339" s="36">
        <f t="shared" si="131"/>
        <v>19740</v>
      </c>
      <c r="V339" s="16">
        <f t="shared" si="124"/>
        <v>25.49167043933075</v>
      </c>
      <c r="W339" s="27">
        <f t="shared" si="119"/>
        <v>294.89583521966534</v>
      </c>
      <c r="X339" s="8">
        <f t="shared" si="120"/>
        <v>1.1975732440993274</v>
      </c>
      <c r="Y339" s="27">
        <f t="shared" si="132"/>
        <v>1.8288637951329521E-5</v>
      </c>
      <c r="Z339" s="27">
        <f t="shared" si="133"/>
        <v>1.52714149564055E-5</v>
      </c>
      <c r="AA339" s="10">
        <f t="shared" si="134"/>
        <v>1006.148655314178</v>
      </c>
      <c r="AB339" s="29">
        <f t="shared" si="135"/>
        <v>2.5726395621349058E-2</v>
      </c>
      <c r="AC339" s="8">
        <f t="shared" si="136"/>
        <v>0.71526103979322653</v>
      </c>
      <c r="AD339" s="27">
        <f t="shared" si="137"/>
        <v>3.3910278836427402E-3</v>
      </c>
      <c r="AE339" s="47">
        <f t="shared" si="121"/>
        <v>495871.46821842575</v>
      </c>
      <c r="AF339" s="27">
        <f t="shared" si="138"/>
        <v>354677.54196170508</v>
      </c>
      <c r="AG339" s="9">
        <f t="shared" si="122"/>
        <v>13.178081293717069</v>
      </c>
      <c r="AH339" s="10">
        <f t="shared" si="139"/>
        <v>4.3790668831943362</v>
      </c>
      <c r="AI339" s="10">
        <f t="shared" si="125"/>
        <v>3.1494264883852083</v>
      </c>
      <c r="AJ339" s="10">
        <f t="shared" si="126"/>
        <v>3.514375942672836</v>
      </c>
      <c r="AK339" s="10">
        <f t="shared" si="127"/>
        <v>6.6638024310580448</v>
      </c>
      <c r="AL339" s="9">
        <f t="shared" si="123"/>
        <v>3.6095596501564406</v>
      </c>
      <c r="AM339" s="49">
        <f t="shared" si="128"/>
        <v>29.101230089487192</v>
      </c>
      <c r="AN339" s="29">
        <f t="shared" si="129"/>
        <v>1.1106337385096741E-4</v>
      </c>
      <c r="AO339" s="29">
        <f t="shared" si="130"/>
        <v>5.4833333333333334</v>
      </c>
      <c r="AP339" s="32"/>
    </row>
    <row r="340" spans="21:42" x14ac:dyDescent="0.25">
      <c r="U340" s="36">
        <f t="shared" si="131"/>
        <v>19800</v>
      </c>
      <c r="V340" s="16">
        <f t="shared" si="124"/>
        <v>25.491843412042126</v>
      </c>
      <c r="W340" s="27">
        <f t="shared" si="119"/>
        <v>294.89592170602106</v>
      </c>
      <c r="X340" s="8">
        <f t="shared" si="120"/>
        <v>1.1975728917150266</v>
      </c>
      <c r="Y340" s="27">
        <f t="shared" si="132"/>
        <v>1.8288642081619158E-5</v>
      </c>
      <c r="Z340" s="27">
        <f t="shared" si="133"/>
        <v>1.5271422898883643E-5</v>
      </c>
      <c r="AA340" s="10">
        <f t="shared" si="134"/>
        <v>1006.1486583064204</v>
      </c>
      <c r="AB340" s="29">
        <f t="shared" si="135"/>
        <v>2.5726402095956398E-2</v>
      </c>
      <c r="AC340" s="8">
        <f t="shared" si="136"/>
        <v>0.71526102344329312</v>
      </c>
      <c r="AD340" s="27">
        <f t="shared" si="137"/>
        <v>3.3910268891303641E-3</v>
      </c>
      <c r="AE340" s="47">
        <f t="shared" si="121"/>
        <v>495882.25599525118</v>
      </c>
      <c r="AF340" s="27">
        <f t="shared" si="138"/>
        <v>354685.24993053242</v>
      </c>
      <c r="AG340" s="9">
        <f t="shared" si="122"/>
        <v>13.178152890731255</v>
      </c>
      <c r="AH340" s="10">
        <f t="shared" si="139"/>
        <v>4.3790917769238398</v>
      </c>
      <c r="AI340" s="10">
        <f t="shared" si="125"/>
        <v>3.149517108448773</v>
      </c>
      <c r="AJ340" s="10">
        <f t="shared" si="126"/>
        <v>3.5144602029257075</v>
      </c>
      <c r="AK340" s="10">
        <f t="shared" si="127"/>
        <v>6.6639773113744809</v>
      </c>
      <c r="AL340" s="9">
        <f t="shared" si="123"/>
        <v>3.6096543769945106</v>
      </c>
      <c r="AM340" s="49">
        <f t="shared" si="128"/>
        <v>29.101497789036635</v>
      </c>
      <c r="AN340" s="29">
        <f t="shared" si="129"/>
        <v>1.1106628852290801E-4</v>
      </c>
      <c r="AO340" s="29">
        <f t="shared" si="130"/>
        <v>5.5</v>
      </c>
      <c r="AP340" s="32"/>
    </row>
    <row r="341" spans="21:42" x14ac:dyDescent="0.25">
      <c r="U341" s="36">
        <f t="shared" si="131"/>
        <v>19860</v>
      </c>
      <c r="V341" s="16">
        <f t="shared" si="124"/>
        <v>25.492012793097505</v>
      </c>
      <c r="W341" s="27">
        <f t="shared" si="119"/>
        <v>294.89600639654873</v>
      </c>
      <c r="X341" s="8">
        <f t="shared" si="120"/>
        <v>1.1975725466479377</v>
      </c>
      <c r="Y341" s="27">
        <f t="shared" si="132"/>
        <v>1.8288646126145665E-5</v>
      </c>
      <c r="Z341" s="27">
        <f t="shared" si="133"/>
        <v>1.527143067644332E-5</v>
      </c>
      <c r="AA341" s="10">
        <f t="shared" si="134"/>
        <v>1006.148661236537</v>
      </c>
      <c r="AB341" s="29">
        <f t="shared" si="135"/>
        <v>2.5726408436122325E-2</v>
      </c>
      <c r="AC341" s="8">
        <f t="shared" si="136"/>
        <v>0.71526100743286614</v>
      </c>
      <c r="AD341" s="27">
        <f t="shared" si="137"/>
        <v>3.3910259152688999E-3</v>
      </c>
      <c r="AE341" s="47">
        <f t="shared" si="121"/>
        <v>495892.81974299275</v>
      </c>
      <c r="AF341" s="27">
        <f t="shared" si="138"/>
        <v>354692.79782809771</v>
      </c>
      <c r="AG341" s="9">
        <f t="shared" si="122"/>
        <v>13.178222999760584</v>
      </c>
      <c r="AH341" s="10">
        <f t="shared" si="139"/>
        <v>4.3791161533243335</v>
      </c>
      <c r="AI341" s="10">
        <f t="shared" si="125"/>
        <v>3.149605847343921</v>
      </c>
      <c r="AJ341" s="10">
        <f t="shared" si="126"/>
        <v>3.514542713715922</v>
      </c>
      <c r="AK341" s="10">
        <f t="shared" si="127"/>
        <v>6.664148561059843</v>
      </c>
      <c r="AL341" s="9">
        <f t="shared" si="123"/>
        <v>3.6097471372407481</v>
      </c>
      <c r="AM341" s="49">
        <f t="shared" si="128"/>
        <v>29.101759930338254</v>
      </c>
      <c r="AN341" s="29">
        <f t="shared" si="129"/>
        <v>1.1106914268433072E-4</v>
      </c>
      <c r="AO341" s="29">
        <f t="shared" si="130"/>
        <v>5.5166666666666666</v>
      </c>
      <c r="AP341" s="32"/>
    </row>
    <row r="342" spans="21:42" x14ac:dyDescent="0.25">
      <c r="U342" s="36">
        <f t="shared" si="131"/>
        <v>19920</v>
      </c>
      <c r="V342" s="16">
        <f t="shared" si="124"/>
        <v>25.492178657062041</v>
      </c>
      <c r="W342" s="27">
        <f t="shared" si="119"/>
        <v>294.89608932853099</v>
      </c>
      <c r="X342" s="8">
        <f t="shared" si="120"/>
        <v>1.1975722087461418</v>
      </c>
      <c r="Y342" s="27">
        <f t="shared" si="132"/>
        <v>1.8288650086689577E-5</v>
      </c>
      <c r="Z342" s="27">
        <f t="shared" si="133"/>
        <v>1.5271438292508302E-5</v>
      </c>
      <c r="AA342" s="10">
        <f t="shared" si="134"/>
        <v>1006.1486641058169</v>
      </c>
      <c r="AB342" s="29">
        <f t="shared" si="135"/>
        <v>2.5726414644637954E-2</v>
      </c>
      <c r="AC342" s="8">
        <f t="shared" si="136"/>
        <v>0.71526099175489699</v>
      </c>
      <c r="AD342" s="27">
        <f t="shared" si="137"/>
        <v>3.391024961629597E-3</v>
      </c>
      <c r="AE342" s="47">
        <f t="shared" si="121"/>
        <v>495903.16411381424</v>
      </c>
      <c r="AF342" s="27">
        <f t="shared" si="138"/>
        <v>354700.18897843821</v>
      </c>
      <c r="AG342" s="9">
        <f t="shared" si="122"/>
        <v>13.178291651751046</v>
      </c>
      <c r="AH342" s="10">
        <f t="shared" si="139"/>
        <v>4.3791400231535267</v>
      </c>
      <c r="AI342" s="10">
        <f t="shared" si="125"/>
        <v>3.1496927441046743</v>
      </c>
      <c r="AJ342" s="10">
        <f t="shared" si="126"/>
        <v>3.5146235113576307</v>
      </c>
      <c r="AK342" s="10">
        <f t="shared" si="127"/>
        <v>6.664316255462305</v>
      </c>
      <c r="AL342" s="9">
        <f t="shared" si="123"/>
        <v>3.6098379717087483</v>
      </c>
      <c r="AM342" s="49">
        <f t="shared" si="128"/>
        <v>29.102016628770791</v>
      </c>
      <c r="AN342" s="29">
        <f t="shared" si="129"/>
        <v>1.1107193759103841E-4</v>
      </c>
      <c r="AO342" s="29">
        <f t="shared" si="130"/>
        <v>5.5333333333333332</v>
      </c>
      <c r="AP342" s="32"/>
    </row>
    <row r="343" spans="21:42" x14ac:dyDescent="0.25">
      <c r="U343" s="36">
        <f t="shared" si="131"/>
        <v>19980</v>
      </c>
      <c r="V343" s="16">
        <f t="shared" si="124"/>
        <v>25.492341076953405</v>
      </c>
      <c r="W343" s="27">
        <f t="shared" si="119"/>
        <v>294.89617053847667</v>
      </c>
      <c r="X343" s="8">
        <f t="shared" si="120"/>
        <v>1.1975718778608737</v>
      </c>
      <c r="Y343" s="27">
        <f t="shared" si="132"/>
        <v>1.8288653964994487E-5</v>
      </c>
      <c r="Z343" s="27">
        <f t="shared" si="133"/>
        <v>1.5271445750431314E-5</v>
      </c>
      <c r="AA343" s="10">
        <f t="shared" si="134"/>
        <v>1006.1486669155232</v>
      </c>
      <c r="AB343" s="29">
        <f t="shared" si="135"/>
        <v>2.5726420724236546E-2</v>
      </c>
      <c r="AC343" s="8">
        <f t="shared" si="136"/>
        <v>0.71526097640248287</v>
      </c>
      <c r="AD343" s="27">
        <f t="shared" si="137"/>
        <v>3.3910240277926049E-3</v>
      </c>
      <c r="AE343" s="47">
        <f t="shared" si="121"/>
        <v>495913.29366328195</v>
      </c>
      <c r="AF343" s="27">
        <f t="shared" si="138"/>
        <v>354707.42663657025</v>
      </c>
      <c r="AG343" s="9">
        <f t="shared" si="122"/>
        <v>13.178358877004145</v>
      </c>
      <c r="AH343" s="10">
        <f t="shared" si="139"/>
        <v>4.3791633969451533</v>
      </c>
      <c r="AI343" s="10">
        <f t="shared" si="125"/>
        <v>3.1497778369558063</v>
      </c>
      <c r="AJ343" s="10">
        <f t="shared" si="126"/>
        <v>3.5147026314115948</v>
      </c>
      <c r="AK343" s="10">
        <f t="shared" si="127"/>
        <v>6.664480468367401</v>
      </c>
      <c r="AL343" s="9">
        <f t="shared" si="123"/>
        <v>3.6099269203656754</v>
      </c>
      <c r="AM343" s="49">
        <f t="shared" si="128"/>
        <v>29.102267997319082</v>
      </c>
      <c r="AN343" s="29">
        <f t="shared" si="129"/>
        <v>1.1107467447279001E-4</v>
      </c>
      <c r="AO343" s="29">
        <f t="shared" si="130"/>
        <v>5.55</v>
      </c>
      <c r="AP343" s="32"/>
    </row>
    <row r="344" spans="21:42" x14ac:dyDescent="0.25">
      <c r="U344" s="36">
        <f t="shared" si="131"/>
        <v>20040</v>
      </c>
      <c r="V344" s="16">
        <f t="shared" si="124"/>
        <v>25.492500124273878</v>
      </c>
      <c r="W344" s="27">
        <f t="shared" si="119"/>
        <v>294.89625006213691</v>
      </c>
      <c r="X344" s="8">
        <f t="shared" si="120"/>
        <v>1.1975715538464564</v>
      </c>
      <c r="Y344" s="27">
        <f t="shared" si="132"/>
        <v>1.828865776276774E-5</v>
      </c>
      <c r="Z344" s="27">
        <f t="shared" si="133"/>
        <v>1.5271453053495436E-5</v>
      </c>
      <c r="AA344" s="10">
        <f t="shared" si="134"/>
        <v>1006.1486696668924</v>
      </c>
      <c r="AB344" s="29">
        <f t="shared" si="135"/>
        <v>2.5726426677594508E-2</v>
      </c>
      <c r="AC344" s="8">
        <f t="shared" si="136"/>
        <v>0.7152609613688643</v>
      </c>
      <c r="AD344" s="27">
        <f t="shared" si="137"/>
        <v>3.3910231133467863E-3</v>
      </c>
      <c r="AE344" s="47">
        <f t="shared" si="121"/>
        <v>495923.21285237558</v>
      </c>
      <c r="AF344" s="27">
        <f t="shared" si="138"/>
        <v>354714.51398992608</v>
      </c>
      <c r="AG344" s="9">
        <f t="shared" si="122"/>
        <v>13.178424705190405</v>
      </c>
      <c r="AH344" s="10">
        <f t="shared" si="139"/>
        <v>4.3791862850136294</v>
      </c>
      <c r="AI344" s="10">
        <f t="shared" si="125"/>
        <v>3.1498611633295757</v>
      </c>
      <c r="AJ344" s="10">
        <f t="shared" si="126"/>
        <v>3.5147801087008359</v>
      </c>
      <c r="AK344" s="10">
        <f t="shared" si="127"/>
        <v>6.664641272030412</v>
      </c>
      <c r="AL344" s="9">
        <f t="shared" si="123"/>
        <v>3.6100140223498065</v>
      </c>
      <c r="AM344" s="49">
        <f t="shared" si="128"/>
        <v>29.102514146623683</v>
      </c>
      <c r="AN344" s="29">
        <f t="shared" si="129"/>
        <v>1.110773545338402E-4</v>
      </c>
      <c r="AO344" s="29">
        <f t="shared" si="130"/>
        <v>5.5666666666666664</v>
      </c>
      <c r="AP344" s="32"/>
    </row>
    <row r="345" spans="21:42" x14ac:dyDescent="0.25">
      <c r="U345" s="36">
        <f t="shared" si="131"/>
        <v>20100</v>
      </c>
      <c r="V345" s="16">
        <f t="shared" si="124"/>
        <v>25.492655869041769</v>
      </c>
      <c r="W345" s="27">
        <f t="shared" si="119"/>
        <v>294.89632793452085</v>
      </c>
      <c r="X345" s="8">
        <f t="shared" si="120"/>
        <v>1.1975712365602362</v>
      </c>
      <c r="Y345" s="27">
        <f t="shared" si="132"/>
        <v>1.8288661481681304E-5</v>
      </c>
      <c r="Z345" s="27">
        <f t="shared" si="133"/>
        <v>1.5271460204915676E-5</v>
      </c>
      <c r="AA345" s="10">
        <f t="shared" si="134"/>
        <v>1006.1486723611355</v>
      </c>
      <c r="AB345" s="29">
        <f t="shared" si="135"/>
        <v>2.5726432507332791E-2</v>
      </c>
      <c r="AC345" s="8">
        <f t="shared" si="136"/>
        <v>0.71526094664742279</v>
      </c>
      <c r="AD345" s="27">
        <f t="shared" si="137"/>
        <v>3.3910222178895398E-3</v>
      </c>
      <c r="AE345" s="47">
        <f t="shared" si="121"/>
        <v>495932.92604944244</v>
      </c>
      <c r="AF345" s="27">
        <f t="shared" si="138"/>
        <v>354721.45415975054</v>
      </c>
      <c r="AG345" s="9">
        <f t="shared" si="122"/>
        <v>13.178489165362471</v>
      </c>
      <c r="AH345" s="10">
        <f t="shared" si="139"/>
        <v>4.3792086974586395</v>
      </c>
      <c r="AI345" s="10">
        <f t="shared" si="125"/>
        <v>3.1499427598821348</v>
      </c>
      <c r="AJ345" s="10">
        <f t="shared" si="126"/>
        <v>3.5148559773257841</v>
      </c>
      <c r="AK345" s="10">
        <f t="shared" si="127"/>
        <v>6.6647987372079189</v>
      </c>
      <c r="AL345" s="9">
        <f t="shared" si="123"/>
        <v>3.6100993159876222</v>
      </c>
      <c r="AM345" s="49">
        <f t="shared" si="128"/>
        <v>29.102755185029391</v>
      </c>
      <c r="AN345" s="29">
        <f t="shared" si="129"/>
        <v>1.1107997895346531E-4</v>
      </c>
      <c r="AO345" s="29">
        <f t="shared" si="130"/>
        <v>5.583333333333333</v>
      </c>
      <c r="AP345" s="32"/>
    </row>
    <row r="346" spans="21:42" x14ac:dyDescent="0.25">
      <c r="U346" s="36">
        <f t="shared" si="131"/>
        <v>20160</v>
      </c>
      <c r="V346" s="16">
        <f t="shared" si="124"/>
        <v>25.492808379822208</v>
      </c>
      <c r="W346" s="27">
        <f t="shared" si="119"/>
        <v>294.8964041899111</v>
      </c>
      <c r="X346" s="8">
        <f t="shared" si="120"/>
        <v>1.1975709258625196</v>
      </c>
      <c r="Y346" s="27">
        <f t="shared" si="132"/>
        <v>1.8288665123372443E-5</v>
      </c>
      <c r="Z346" s="27">
        <f t="shared" si="133"/>
        <v>1.5271467207840324E-5</v>
      </c>
      <c r="AA346" s="10">
        <f t="shared" si="134"/>
        <v>1006.1486749994381</v>
      </c>
      <c r="AB346" s="29">
        <f t="shared" si="135"/>
        <v>2.5726438216017944E-2</v>
      </c>
      <c r="AC346" s="8">
        <f t="shared" si="136"/>
        <v>0.71526093223167631</v>
      </c>
      <c r="AD346" s="27">
        <f t="shared" si="137"/>
        <v>3.3910213410266185E-3</v>
      </c>
      <c r="AE346" s="47">
        <f t="shared" si="121"/>
        <v>495942.43753212469</v>
      </c>
      <c r="AF346" s="27">
        <f t="shared" si="138"/>
        <v>354728.25020247739</v>
      </c>
      <c r="AG346" s="9">
        <f t="shared" si="122"/>
        <v>13.178552285968047</v>
      </c>
      <c r="AH346" s="10">
        <f t="shared" si="139"/>
        <v>4.3792306441696205</v>
      </c>
      <c r="AI346" s="10">
        <f t="shared" si="125"/>
        <v>3.1500226625096004</v>
      </c>
      <c r="AJ346" s="10">
        <f t="shared" si="126"/>
        <v>3.5149302706794261</v>
      </c>
      <c r="AK346" s="10">
        <f t="shared" si="127"/>
        <v>6.664952933189026</v>
      </c>
      <c r="AL346" s="9">
        <f t="shared" si="123"/>
        <v>3.6101828388107222</v>
      </c>
      <c r="AM346" s="49">
        <f t="shared" si="128"/>
        <v>29.10299121863293</v>
      </c>
      <c r="AN346" s="29">
        <f t="shared" si="129"/>
        <v>1.1108254888648377E-4</v>
      </c>
      <c r="AO346" s="29">
        <f t="shared" si="130"/>
        <v>5.6</v>
      </c>
      <c r="AP346" s="32"/>
    </row>
    <row r="347" spans="21:42" x14ac:dyDescent="0.25">
      <c r="U347" s="36">
        <f t="shared" si="131"/>
        <v>20220</v>
      </c>
      <c r="V347" s="16">
        <f t="shared" si="124"/>
        <v>25.492957723757279</v>
      </c>
      <c r="W347" s="27">
        <f t="shared" si="119"/>
        <v>294.89647886187862</v>
      </c>
      <c r="X347" s="8">
        <f t="shared" si="120"/>
        <v>1.1975706216165141</v>
      </c>
      <c r="Y347" s="27">
        <f t="shared" si="132"/>
        <v>1.8288668689444384E-5</v>
      </c>
      <c r="Z347" s="27">
        <f t="shared" si="133"/>
        <v>1.5271474065352265E-5</v>
      </c>
      <c r="AA347" s="10">
        <f t="shared" si="134"/>
        <v>1006.1486775829615</v>
      </c>
      <c r="AB347" s="29">
        <f t="shared" si="135"/>
        <v>2.5726443806163169E-2</v>
      </c>
      <c r="AC347" s="8">
        <f t="shared" si="136"/>
        <v>0.71526091811527814</v>
      </c>
      <c r="AD347" s="27">
        <f t="shared" si="137"/>
        <v>3.3910204823719594E-3</v>
      </c>
      <c r="AE347" s="47">
        <f t="shared" si="121"/>
        <v>495951.7514892476</v>
      </c>
      <c r="AF347" s="27">
        <f t="shared" si="138"/>
        <v>354734.90511107951</v>
      </c>
      <c r="AG347" s="9">
        <f t="shared" si="122"/>
        <v>13.178614094862551</v>
      </c>
      <c r="AH347" s="10">
        <f t="shared" si="139"/>
        <v>4.3792521348301383</v>
      </c>
      <c r="AI347" s="10">
        <f t="shared" si="125"/>
        <v>3.1501009063637797</v>
      </c>
      <c r="AJ347" s="10">
        <f t="shared" si="126"/>
        <v>3.5150030214618253</v>
      </c>
      <c r="AK347" s="10">
        <f t="shared" si="127"/>
        <v>6.665103927825605</v>
      </c>
      <c r="AL347" s="9">
        <f t="shared" si="123"/>
        <v>3.6102646275722026</v>
      </c>
      <c r="AM347" s="49">
        <f t="shared" si="128"/>
        <v>29.103222351329482</v>
      </c>
      <c r="AN347" s="29">
        <f t="shared" si="129"/>
        <v>1.1108506546376008E-4</v>
      </c>
      <c r="AO347" s="29">
        <f t="shared" si="130"/>
        <v>5.6166666666666663</v>
      </c>
      <c r="AP347" s="32"/>
    </row>
    <row r="348" spans="21:42" x14ac:dyDescent="0.25">
      <c r="U348" s="36">
        <f t="shared" si="131"/>
        <v>20280</v>
      </c>
      <c r="V348" s="16">
        <f t="shared" si="124"/>
        <v>25.493103966595537</v>
      </c>
      <c r="W348" s="27">
        <f t="shared" si="119"/>
        <v>294.89655198329774</v>
      </c>
      <c r="X348" s="8">
        <f t="shared" si="120"/>
        <v>1.1975703236882653</v>
      </c>
      <c r="Y348" s="27">
        <f t="shared" si="132"/>
        <v>1.8288672181467126E-5</v>
      </c>
      <c r="Z348" s="27">
        <f t="shared" si="133"/>
        <v>1.5271480780470455E-5</v>
      </c>
      <c r="AA348" s="10">
        <f t="shared" si="134"/>
        <v>1006.1486801128428</v>
      </c>
      <c r="AB348" s="29">
        <f t="shared" si="135"/>
        <v>2.5726449280229591E-2</v>
      </c>
      <c r="AC348" s="8">
        <f t="shared" si="136"/>
        <v>0.71526090429201261</v>
      </c>
      <c r="AD348" s="27">
        <f t="shared" si="137"/>
        <v>3.3910196415475134E-3</v>
      </c>
      <c r="AE348" s="47">
        <f t="shared" si="121"/>
        <v>495960.87202265457</v>
      </c>
      <c r="AF348" s="27">
        <f t="shared" si="138"/>
        <v>354741.42181637906</v>
      </c>
      <c r="AG348" s="9">
        <f t="shared" si="122"/>
        <v>13.178674619321413</v>
      </c>
      <c r="AH348" s="10">
        <f t="shared" si="139"/>
        <v>4.3792731789221921</v>
      </c>
      <c r="AI348" s="10">
        <f t="shared" si="125"/>
        <v>3.150177525867583</v>
      </c>
      <c r="AJ348" s="10">
        <f t="shared" si="126"/>
        <v>3.5150742616946169</v>
      </c>
      <c r="AK348" s="10">
        <f t="shared" si="127"/>
        <v>6.6652517875621999</v>
      </c>
      <c r="AL348" s="9">
        <f t="shared" si="123"/>
        <v>3.6103447182628581</v>
      </c>
      <c r="AM348" s="49">
        <f t="shared" si="128"/>
        <v>29.103448684858396</v>
      </c>
      <c r="AN348" s="29">
        <f t="shared" si="129"/>
        <v>1.1108752979270334E-4</v>
      </c>
      <c r="AO348" s="29">
        <f t="shared" si="130"/>
        <v>5.6333333333333337</v>
      </c>
      <c r="AP348" s="32"/>
    </row>
    <row r="349" spans="21:42" x14ac:dyDescent="0.25">
      <c r="U349" s="36">
        <f t="shared" si="131"/>
        <v>20340</v>
      </c>
      <c r="V349" s="16">
        <f t="shared" si="124"/>
        <v>25.493247172720913</v>
      </c>
      <c r="W349" s="27">
        <f t="shared" si="119"/>
        <v>294.89662358636042</v>
      </c>
      <c r="X349" s="8">
        <f t="shared" si="120"/>
        <v>1.1975700319466005</v>
      </c>
      <c r="Y349" s="27">
        <f t="shared" si="132"/>
        <v>1.828867560097808E-5</v>
      </c>
      <c r="Z349" s="27">
        <f t="shared" si="133"/>
        <v>1.5271487356151187E-5</v>
      </c>
      <c r="AA349" s="10">
        <f t="shared" si="134"/>
        <v>1006.1486825901957</v>
      </c>
      <c r="AB349" s="29">
        <f t="shared" si="135"/>
        <v>2.5726454640627217E-2</v>
      </c>
      <c r="AC349" s="8">
        <f t="shared" si="136"/>
        <v>0.71526089075579391</v>
      </c>
      <c r="AD349" s="27">
        <f t="shared" si="137"/>
        <v>3.3910188181830781E-3</v>
      </c>
      <c r="AE349" s="47">
        <f t="shared" si="121"/>
        <v>495969.80314901751</v>
      </c>
      <c r="AF349" s="27">
        <f t="shared" si="138"/>
        <v>354747.80318834202</v>
      </c>
      <c r="AG349" s="9">
        <f t="shared" si="122"/>
        <v>13.17873388605223</v>
      </c>
      <c r="AH349" s="10">
        <f t="shared" si="139"/>
        <v>4.3792937857304191</v>
      </c>
      <c r="AI349" s="10">
        <f t="shared" si="125"/>
        <v>3.1502525547301179</v>
      </c>
      <c r="AJ349" s="10">
        <f t="shared" si="126"/>
        <v>3.5151440227349617</v>
      </c>
      <c r="AK349" s="10">
        <f t="shared" si="127"/>
        <v>6.6653965774650796</v>
      </c>
      <c r="AL349" s="9">
        <f t="shared" si="123"/>
        <v>3.6104231461269181</v>
      </c>
      <c r="AM349" s="49">
        <f t="shared" si="128"/>
        <v>29.103670318847833</v>
      </c>
      <c r="AN349" s="29">
        <f t="shared" si="129"/>
        <v>1.1108994295775133E-4</v>
      </c>
      <c r="AO349" s="29">
        <f t="shared" si="130"/>
        <v>5.65</v>
      </c>
      <c r="AP349" s="32"/>
    </row>
    <row r="350" spans="21:42" x14ac:dyDescent="0.25">
      <c r="U350" s="36">
        <f t="shared" si="131"/>
        <v>20400</v>
      </c>
      <c r="V350" s="16">
        <f t="shared" si="124"/>
        <v>25.493387405181025</v>
      </c>
      <c r="W350" s="27">
        <f t="shared" si="119"/>
        <v>294.89669370259048</v>
      </c>
      <c r="X350" s="8">
        <f t="shared" si="120"/>
        <v>1.1975697462630688</v>
      </c>
      <c r="Y350" s="27">
        <f t="shared" si="132"/>
        <v>1.8288678949482758E-5</v>
      </c>
      <c r="Z350" s="27">
        <f t="shared" si="133"/>
        <v>1.5271493795289401E-5</v>
      </c>
      <c r="AA350" s="10">
        <f t="shared" si="134"/>
        <v>1006.1486850161104</v>
      </c>
      <c r="AB350" s="29">
        <f t="shared" si="135"/>
        <v>2.5726459889716082E-2</v>
      </c>
      <c r="AC350" s="8">
        <f t="shared" si="136"/>
        <v>0.71526087750066147</v>
      </c>
      <c r="AD350" s="27">
        <f t="shared" si="137"/>
        <v>3.3910180119161356E-3</v>
      </c>
      <c r="AE350" s="47">
        <f t="shared" si="121"/>
        <v>495978.54880160483</v>
      </c>
      <c r="AF350" s="27">
        <f t="shared" si="138"/>
        <v>354754.05203734053</v>
      </c>
      <c r="AG350" s="9">
        <f t="shared" si="122"/>
        <v>13.17879192120659</v>
      </c>
      <c r="AH350" s="10">
        <f t="shared" si="139"/>
        <v>4.3793139643462116</v>
      </c>
      <c r="AI350" s="10">
        <f t="shared" si="125"/>
        <v>3.1503260259614674</v>
      </c>
      <c r="AJ350" s="10">
        <f t="shared" si="126"/>
        <v>3.5152123352893976</v>
      </c>
      <c r="AK350" s="10">
        <f t="shared" si="127"/>
        <v>6.6655383612508654</v>
      </c>
      <c r="AL350" s="9">
        <f t="shared" si="123"/>
        <v>3.6104999456775522</v>
      </c>
      <c r="AM350" s="49">
        <f t="shared" si="128"/>
        <v>29.103887350858578</v>
      </c>
      <c r="AN350" s="29">
        <f t="shared" si="129"/>
        <v>1.1109230602084775E-4</v>
      </c>
      <c r="AO350" s="29">
        <f t="shared" si="130"/>
        <v>5.666666666666667</v>
      </c>
      <c r="AP350" s="32"/>
    </row>
    <row r="351" spans="21:42" x14ac:dyDescent="0.25">
      <c r="U351" s="36">
        <f t="shared" si="131"/>
        <v>20460</v>
      </c>
      <c r="V351" s="16">
        <f t="shared" si="124"/>
        <v>25.493524725714884</v>
      </c>
      <c r="W351" s="27">
        <f t="shared" si="119"/>
        <v>294.89676236285743</v>
      </c>
      <c r="X351" s="8">
        <f t="shared" si="120"/>
        <v>1.1975694665118859</v>
      </c>
      <c r="Y351" s="27">
        <f t="shared" si="132"/>
        <v>1.8288682228455358E-5</v>
      </c>
      <c r="Z351" s="27">
        <f t="shared" si="133"/>
        <v>1.5271500100719913E-5</v>
      </c>
      <c r="AA351" s="10">
        <f t="shared" si="134"/>
        <v>1006.1486873916549</v>
      </c>
      <c r="AB351" s="29">
        <f t="shared" si="135"/>
        <v>2.5726465029807112E-2</v>
      </c>
      <c r="AC351" s="8">
        <f t="shared" si="136"/>
        <v>0.71526086452077986</v>
      </c>
      <c r="AD351" s="27">
        <f t="shared" si="137"/>
        <v>3.3910172223916932E-3</v>
      </c>
      <c r="AE351" s="47">
        <f t="shared" si="121"/>
        <v>495987.1128320141</v>
      </c>
      <c r="AF351" s="27">
        <f t="shared" si="138"/>
        <v>354760.171115392</v>
      </c>
      <c r="AG351" s="9">
        <f t="shared" si="122"/>
        <v>13.178848750391705</v>
      </c>
      <c r="AH351" s="10">
        <f t="shared" si="139"/>
        <v>4.3793337236717287</v>
      </c>
      <c r="AI351" s="10">
        <f t="shared" si="125"/>
        <v>3.1503979718871489</v>
      </c>
      <c r="AJ351" s="10">
        <f t="shared" si="126"/>
        <v>3.5152792294273016</v>
      </c>
      <c r="AK351" s="10">
        <f t="shared" si="127"/>
        <v>6.6656772013144501</v>
      </c>
      <c r="AL351" s="9">
        <f t="shared" si="123"/>
        <v>3.6105751507119934</v>
      </c>
      <c r="AM351" s="49">
        <f t="shared" si="128"/>
        <v>29.104099876426879</v>
      </c>
      <c r="AN351" s="29">
        <f t="shared" si="129"/>
        <v>1.110946200219075E-4</v>
      </c>
      <c r="AO351" s="29">
        <f t="shared" si="130"/>
        <v>5.6833333333333336</v>
      </c>
      <c r="AP351" s="32"/>
    </row>
    <row r="352" spans="21:42" x14ac:dyDescent="0.25">
      <c r="U352" s="36">
        <f t="shared" si="131"/>
        <v>20520</v>
      </c>
      <c r="V352" s="16">
        <f t="shared" si="124"/>
        <v>25.493659194780054</v>
      </c>
      <c r="W352" s="27">
        <f t="shared" si="119"/>
        <v>294.89682959739002</v>
      </c>
      <c r="X352" s="8">
        <f t="shared" si="120"/>
        <v>1.1975691925698788</v>
      </c>
      <c r="Y352" s="27">
        <f t="shared" si="132"/>
        <v>1.8288685439339553E-5</v>
      </c>
      <c r="Z352" s="27">
        <f t="shared" si="133"/>
        <v>1.5271506275218746E-5</v>
      </c>
      <c r="AA352" s="10">
        <f t="shared" si="134"/>
        <v>1006.1486897178746</v>
      </c>
      <c r="AB352" s="29">
        <f t="shared" si="135"/>
        <v>2.5726470063163396E-2</v>
      </c>
      <c r="AC352" s="8">
        <f t="shared" si="136"/>
        <v>0.71526085181043342</v>
      </c>
      <c r="AD352" s="27">
        <f t="shared" si="137"/>
        <v>3.3910164492621268E-3</v>
      </c>
      <c r="AE352" s="47">
        <f t="shared" si="121"/>
        <v>495995.49901186442</v>
      </c>
      <c r="AF352" s="27">
        <f t="shared" si="138"/>
        <v>354766.16311736713</v>
      </c>
      <c r="AG352" s="9">
        <f t="shared" si="122"/>
        <v>13.178904398681738</v>
      </c>
      <c r="AH352" s="10">
        <f t="shared" si="139"/>
        <v>4.3793530724238838</v>
      </c>
      <c r="AI352" s="10">
        <f t="shared" si="125"/>
        <v>3.1504684241623222</v>
      </c>
      <c r="AJ352" s="10">
        <f t="shared" si="126"/>
        <v>3.5153447345940143</v>
      </c>
      <c r="AK352" s="10">
        <f t="shared" si="127"/>
        <v>6.6658131587563361</v>
      </c>
      <c r="AL352" s="9">
        <f t="shared" si="123"/>
        <v>3.6106487943263486</v>
      </c>
      <c r="AM352" s="49">
        <f t="shared" si="128"/>
        <v>29.104307989106402</v>
      </c>
      <c r="AN352" s="29">
        <f t="shared" si="129"/>
        <v>1.1109688597927227E-4</v>
      </c>
      <c r="AO352" s="29">
        <f t="shared" si="130"/>
        <v>5.7</v>
      </c>
      <c r="AP352" s="32"/>
    </row>
    <row r="353" spans="21:42" x14ac:dyDescent="0.25">
      <c r="U353" s="36">
        <f t="shared" si="131"/>
        <v>20580</v>
      </c>
      <c r="V353" s="16">
        <f t="shared" si="124"/>
        <v>25.493790871579225</v>
      </c>
      <c r="W353" s="27">
        <f t="shared" si="119"/>
        <v>294.89689543578959</v>
      </c>
      <c r="X353" s="8">
        <f t="shared" si="120"/>
        <v>1.1975689243164318</v>
      </c>
      <c r="Y353" s="27">
        <f t="shared" si="132"/>
        <v>1.8288688583548997E-5</v>
      </c>
      <c r="Z353" s="27">
        <f t="shared" si="133"/>
        <v>1.5271512321504264E-5</v>
      </c>
      <c r="AA353" s="10">
        <f t="shared" si="134"/>
        <v>1006.1486919957936</v>
      </c>
      <c r="AB353" s="29">
        <f t="shared" si="135"/>
        <v>2.572647499200096E-2</v>
      </c>
      <c r="AC353" s="8">
        <f t="shared" si="136"/>
        <v>0.71526083936402574</v>
      </c>
      <c r="AD353" s="27">
        <f t="shared" si="137"/>
        <v>3.3910156921870293E-3</v>
      </c>
      <c r="AE353" s="47">
        <f t="shared" si="121"/>
        <v>496003.71103446046</v>
      </c>
      <c r="AF353" s="27">
        <f t="shared" si="138"/>
        <v>354772.03068217984</v>
      </c>
      <c r="AG353" s="9">
        <f t="shared" si="122"/>
        <v>13.178958890628943</v>
      </c>
      <c r="AH353" s="10">
        <f t="shared" si="139"/>
        <v>4.3793720191381666</v>
      </c>
      <c r="AI353" s="10">
        <f t="shared" si="125"/>
        <v>3.150537413785639</v>
      </c>
      <c r="AJ353" s="10">
        <f t="shared" si="126"/>
        <v>3.5154088796239744</v>
      </c>
      <c r="AK353" s="10">
        <f t="shared" si="127"/>
        <v>6.665946293409613</v>
      </c>
      <c r="AL353" s="9">
        <f t="shared" si="123"/>
        <v>3.6107209089302068</v>
      </c>
      <c r="AM353" s="49">
        <f t="shared" si="128"/>
        <v>29.104511780509434</v>
      </c>
      <c r="AN353" s="29">
        <f t="shared" si="129"/>
        <v>1.1109910489016021E-4</v>
      </c>
      <c r="AO353" s="29">
        <f t="shared" si="130"/>
        <v>5.7166666666666668</v>
      </c>
      <c r="AP353" s="32"/>
    </row>
    <row r="354" spans="21:42" x14ac:dyDescent="0.25">
      <c r="U354" s="36">
        <f t="shared" si="131"/>
        <v>20640</v>
      </c>
      <c r="V354" s="16">
        <f t="shared" si="124"/>
        <v>25.493919814086251</v>
      </c>
      <c r="W354" s="27">
        <f t="shared" si="119"/>
        <v>294.89695990704308</v>
      </c>
      <c r="X354" s="8">
        <f t="shared" si="120"/>
        <v>1.1975686616334316</v>
      </c>
      <c r="Y354" s="27">
        <f t="shared" si="132"/>
        <v>1.8288691662468068E-5</v>
      </c>
      <c r="Z354" s="27">
        <f t="shared" si="133"/>
        <v>1.5271518242238477E-5</v>
      </c>
      <c r="AA354" s="10">
        <f t="shared" si="134"/>
        <v>1006.1486942264146</v>
      </c>
      <c r="AB354" s="29">
        <f t="shared" si="135"/>
        <v>2.5726479818489939E-2</v>
      </c>
      <c r="AC354" s="8">
        <f t="shared" si="136"/>
        <v>0.71526082717607686</v>
      </c>
      <c r="AD354" s="27">
        <f t="shared" si="137"/>
        <v>3.391014950833058E-3</v>
      </c>
      <c r="AE354" s="47">
        <f t="shared" si="121"/>
        <v>496011.75251641264</v>
      </c>
      <c r="AF354" s="27">
        <f t="shared" si="138"/>
        <v>354777.77639394481</v>
      </c>
      <c r="AG354" s="9">
        <f t="shared" si="122"/>
        <v>13.179012250274512</v>
      </c>
      <c r="AH354" s="10">
        <f t="shared" si="139"/>
        <v>4.3793905721724524</v>
      </c>
      <c r="AI354" s="10">
        <f t="shared" si="125"/>
        <v>3.1506049711128639</v>
      </c>
      <c r="AJ354" s="10">
        <f t="shared" si="126"/>
        <v>3.5154716927532244</v>
      </c>
      <c r="AK354" s="10">
        <f t="shared" si="127"/>
        <v>6.6660766638660878</v>
      </c>
      <c r="AL354" s="9">
        <f t="shared" si="123"/>
        <v>3.6107915262607975</v>
      </c>
      <c r="AM354" s="49">
        <f t="shared" si="128"/>
        <v>29.104711340347048</v>
      </c>
      <c r="AN354" s="29">
        <f t="shared" si="129"/>
        <v>1.1110127773110146E-4</v>
      </c>
      <c r="AO354" s="29">
        <f t="shared" si="130"/>
        <v>5.7333333333333334</v>
      </c>
      <c r="AP354" s="32"/>
    </row>
    <row r="355" spans="21:42" x14ac:dyDescent="0.25">
      <c r="U355" s="36">
        <f t="shared" si="131"/>
        <v>20700</v>
      </c>
      <c r="V355" s="16">
        <f t="shared" si="124"/>
        <v>25.494046079071634</v>
      </c>
      <c r="W355" s="27">
        <f t="shared" si="119"/>
        <v>294.89702303953578</v>
      </c>
      <c r="X355" s="8">
        <f t="shared" si="120"/>
        <v>1.1975684044052173</v>
      </c>
      <c r="Y355" s="27">
        <f t="shared" si="132"/>
        <v>1.8288694677452316E-5</v>
      </c>
      <c r="Z355" s="27">
        <f t="shared" si="133"/>
        <v>1.5271524040028056E-5</v>
      </c>
      <c r="AA355" s="10">
        <f t="shared" si="134"/>
        <v>1006.1486964107193</v>
      </c>
      <c r="AB355" s="29">
        <f t="shared" si="135"/>
        <v>2.5726484544755276E-2</v>
      </c>
      <c r="AC355" s="8">
        <f t="shared" si="136"/>
        <v>0.71526081524121998</v>
      </c>
      <c r="AD355" s="27">
        <f t="shared" si="137"/>
        <v>3.3910142248737914E-3</v>
      </c>
      <c r="AE355" s="47">
        <f t="shared" si="121"/>
        <v>496019.62699923856</v>
      </c>
      <c r="AF355" s="27">
        <f t="shared" si="138"/>
        <v>354783.40278312122</v>
      </c>
      <c r="AG355" s="9">
        <f t="shared" si="122"/>
        <v>13.179064501159322</v>
      </c>
      <c r="AH355" s="10">
        <f t="shared" si="139"/>
        <v>4.3794087397106889</v>
      </c>
      <c r="AI355" s="10">
        <f t="shared" si="125"/>
        <v>3.1506711258701698</v>
      </c>
      <c r="AJ355" s="10">
        <f t="shared" si="126"/>
        <v>3.5155332016317979</v>
      </c>
      <c r="AK355" s="10">
        <f t="shared" si="127"/>
        <v>6.6662043275019673</v>
      </c>
      <c r="AL355" s="9">
        <f t="shared" si="123"/>
        <v>3.6108606773968988</v>
      </c>
      <c r="AM355" s="49">
        <f t="shared" si="128"/>
        <v>29.104906756468534</v>
      </c>
      <c r="AN355" s="29">
        <f t="shared" si="129"/>
        <v>1.1110340545836611E-4</v>
      </c>
      <c r="AO355" s="29">
        <f t="shared" si="130"/>
        <v>5.75</v>
      </c>
      <c r="AP355" s="32"/>
    </row>
    <row r="356" spans="21:42" x14ac:dyDescent="0.25">
      <c r="U356" s="36">
        <f t="shared" si="131"/>
        <v>20760</v>
      </c>
      <c r="V356" s="16">
        <f t="shared" si="124"/>
        <v>25.494169722127502</v>
      </c>
      <c r="W356" s="27">
        <f t="shared" si="119"/>
        <v>294.89708486106372</v>
      </c>
      <c r="X356" s="8">
        <f t="shared" si="120"/>
        <v>1.1975681525185298</v>
      </c>
      <c r="Y356" s="27">
        <f t="shared" si="132"/>
        <v>1.8288697629829232E-5</v>
      </c>
      <c r="Z356" s="27">
        <f t="shared" si="133"/>
        <v>1.5271529717425628E-5</v>
      </c>
      <c r="AA356" s="10">
        <f t="shared" si="134"/>
        <v>1006.1486985496695</v>
      </c>
      <c r="AB356" s="29">
        <f t="shared" si="135"/>
        <v>2.5726489172877936E-2</v>
      </c>
      <c r="AC356" s="8">
        <f t="shared" si="136"/>
        <v>0.7152608035542003</v>
      </c>
      <c r="AD356" s="27">
        <f t="shared" si="137"/>
        <v>3.3910135139895831E-3</v>
      </c>
      <c r="AE356" s="47">
        <f t="shared" si="121"/>
        <v>496027.33795091318</v>
      </c>
      <c r="AF356" s="27">
        <f t="shared" si="138"/>
        <v>354788.91232762102</v>
      </c>
      <c r="AG356" s="9">
        <f t="shared" si="122"/>
        <v>13.179115666334273</v>
      </c>
      <c r="AH356" s="10">
        <f t="shared" si="139"/>
        <v>4.3794265297665387</v>
      </c>
      <c r="AI356" s="10">
        <f t="shared" si="125"/>
        <v>3.1507359071671983</v>
      </c>
      <c r="AJ356" s="10">
        <f t="shared" si="126"/>
        <v>3.5155934333360728</v>
      </c>
      <c r="AK356" s="10">
        <f t="shared" si="127"/>
        <v>6.6663293405032711</v>
      </c>
      <c r="AL356" s="9">
        <f t="shared" si="123"/>
        <v>3.610928392772605</v>
      </c>
      <c r="AM356" s="49">
        <f t="shared" si="128"/>
        <v>29.105098114900109</v>
      </c>
      <c r="AN356" s="29">
        <f t="shared" si="129"/>
        <v>1.1110548900838786E-4</v>
      </c>
      <c r="AO356" s="29">
        <f t="shared" si="130"/>
        <v>5.7666666666666666</v>
      </c>
      <c r="AP356" s="32"/>
    </row>
    <row r="357" spans="21:42" x14ac:dyDescent="0.25">
      <c r="U357" s="36">
        <f t="shared" si="131"/>
        <v>20820</v>
      </c>
      <c r="V357" s="16">
        <f t="shared" si="124"/>
        <v>25.494290797692045</v>
      </c>
      <c r="W357" s="27">
        <f t="shared" si="119"/>
        <v>294.89714539884602</v>
      </c>
      <c r="X357" s="8">
        <f t="shared" si="120"/>
        <v>1.19756790586246</v>
      </c>
      <c r="Y357" s="27">
        <f t="shared" si="132"/>
        <v>1.8288700520898716E-5</v>
      </c>
      <c r="Z357" s="27">
        <f t="shared" si="133"/>
        <v>1.5271535276930812E-5</v>
      </c>
      <c r="AA357" s="10">
        <f t="shared" si="134"/>
        <v>1006.1487006442064</v>
      </c>
      <c r="AB357" s="29">
        <f t="shared" si="135"/>
        <v>2.5726493704895617E-2</v>
      </c>
      <c r="AC357" s="8">
        <f t="shared" si="136"/>
        <v>0.71526079210987159</v>
      </c>
      <c r="AD357" s="27">
        <f t="shared" si="137"/>
        <v>3.3910128178674232E-3</v>
      </c>
      <c r="AE357" s="47">
        <f t="shared" si="121"/>
        <v>496034.88876740081</v>
      </c>
      <c r="AF357" s="27">
        <f t="shared" si="138"/>
        <v>354794.30745390314</v>
      </c>
      <c r="AG357" s="9">
        <f t="shared" si="122"/>
        <v>13.179165768370567</v>
      </c>
      <c r="AH357" s="10">
        <f t="shared" si="139"/>
        <v>4.3794439501869151</v>
      </c>
      <c r="AI357" s="10">
        <f t="shared" si="125"/>
        <v>3.1507993435098145</v>
      </c>
      <c r="AJ357" s="10">
        <f t="shared" si="126"/>
        <v>3.515652414380424</v>
      </c>
      <c r="AK357" s="10">
        <f t="shared" si="127"/>
        <v>6.666451757890238</v>
      </c>
      <c r="AL357" s="9">
        <f t="shared" si="123"/>
        <v>3.6109947021905451</v>
      </c>
      <c r="AM357" s="49">
        <f t="shared" si="128"/>
        <v>29.105285499882591</v>
      </c>
      <c r="AN357" s="29">
        <f t="shared" si="129"/>
        <v>1.1110752929817063E-4</v>
      </c>
      <c r="AO357" s="29">
        <f t="shared" si="130"/>
        <v>5.7833333333333332</v>
      </c>
      <c r="AP357" s="32"/>
    </row>
    <row r="358" spans="21:42" x14ac:dyDescent="0.25">
      <c r="U358" s="36">
        <f t="shared" si="131"/>
        <v>20880</v>
      </c>
      <c r="V358" s="16">
        <f t="shared" si="124"/>
        <v>25.494409359073455</v>
      </c>
      <c r="W358" s="27">
        <f t="shared" si="119"/>
        <v>294.89720467953669</v>
      </c>
      <c r="X358" s="8">
        <f t="shared" si="120"/>
        <v>1.1975676643284023</v>
      </c>
      <c r="Y358" s="27">
        <f t="shared" si="132"/>
        <v>1.8288703351933717E-5</v>
      </c>
      <c r="Z358" s="27">
        <f t="shared" si="133"/>
        <v>1.5271540720991369E-5</v>
      </c>
      <c r="AA358" s="10">
        <f t="shared" si="134"/>
        <v>1006.1487026952524</v>
      </c>
      <c r="AB358" s="29">
        <f t="shared" si="135"/>
        <v>2.5726498142803794E-2</v>
      </c>
      <c r="AC358" s="8">
        <f t="shared" si="136"/>
        <v>0.71526078090319445</v>
      </c>
      <c r="AD358" s="27">
        <f t="shared" si="137"/>
        <v>3.391012136200799E-3</v>
      </c>
      <c r="AE358" s="47">
        <f t="shared" si="121"/>
        <v>496042.2827741467</v>
      </c>
      <c r="AF358" s="27">
        <f t="shared" si="138"/>
        <v>354799.5905380394</v>
      </c>
      <c r="AG358" s="9">
        <f t="shared" si="122"/>
        <v>13.179214829369675</v>
      </c>
      <c r="AH358" s="10">
        <f t="shared" si="139"/>
        <v>4.3794610086554693</v>
      </c>
      <c r="AI358" s="10">
        <f t="shared" si="125"/>
        <v>3.1508614628126228</v>
      </c>
      <c r="AJ358" s="10">
        <f t="shared" si="126"/>
        <v>3.5157101707290344</v>
      </c>
      <c r="AK358" s="10">
        <f t="shared" si="127"/>
        <v>6.6665716335416576</v>
      </c>
      <c r="AL358" s="9">
        <f t="shared" si="123"/>
        <v>3.6110596348350645</v>
      </c>
      <c r="AM358" s="49">
        <f t="shared" si="128"/>
        <v>29.10546899390852</v>
      </c>
      <c r="AN358" s="29">
        <f t="shared" si="129"/>
        <v>1.1110952722569431E-4</v>
      </c>
      <c r="AO358" s="29">
        <f t="shared" si="130"/>
        <v>5.8</v>
      </c>
      <c r="AP358" s="32"/>
    </row>
    <row r="359" spans="21:42" x14ac:dyDescent="0.25">
      <c r="U359" s="36">
        <f t="shared" si="131"/>
        <v>20940</v>
      </c>
      <c r="V359" s="16">
        <f t="shared" si="124"/>
        <v>25.494525458473372</v>
      </c>
      <c r="W359" s="27">
        <f t="shared" si="119"/>
        <v>294.89726272923667</v>
      </c>
      <c r="X359" s="8">
        <f t="shared" si="120"/>
        <v>1.1975674278100041</v>
      </c>
      <c r="Y359" s="27">
        <f t="shared" si="132"/>
        <v>1.8288706124180688E-5</v>
      </c>
      <c r="Z359" s="27">
        <f t="shared" si="133"/>
        <v>1.5271546052004195E-5</v>
      </c>
      <c r="AA359" s="10">
        <f t="shared" si="134"/>
        <v>1006.1487047037101</v>
      </c>
      <c r="AB359" s="29">
        <f t="shared" si="135"/>
        <v>2.5726502488556381E-2</v>
      </c>
      <c r="AC359" s="8">
        <f t="shared" si="136"/>
        <v>0.7152607699292346</v>
      </c>
      <c r="AD359" s="27">
        <f t="shared" si="137"/>
        <v>3.3910114686895605E-3</v>
      </c>
      <c r="AE359" s="47">
        <f t="shared" si="121"/>
        <v>496049.52322754706</v>
      </c>
      <c r="AF359" s="27">
        <f t="shared" si="138"/>
        <v>354804.76390676503</v>
      </c>
      <c r="AG359" s="9">
        <f t="shared" si="122"/>
        <v>13.179262870973192</v>
      </c>
      <c r="AH359" s="10">
        <f t="shared" si="139"/>
        <v>4.3794777126959774</v>
      </c>
      <c r="AI359" s="10">
        <f t="shared" si="125"/>
        <v>3.1509222924112068</v>
      </c>
      <c r="AJ359" s="10">
        <f t="shared" si="126"/>
        <v>3.5157667278071978</v>
      </c>
      <c r="AK359" s="10">
        <f t="shared" si="127"/>
        <v>6.6666890202184046</v>
      </c>
      <c r="AL359" s="9">
        <f t="shared" si="123"/>
        <v>3.6111232192849689</v>
      </c>
      <c r="AM359" s="49">
        <f t="shared" si="128"/>
        <v>29.105648677758342</v>
      </c>
      <c r="AN359" s="29">
        <f t="shared" si="129"/>
        <v>1.1111148367030675E-4</v>
      </c>
      <c r="AO359" s="29">
        <f t="shared" si="130"/>
        <v>5.8166666666666664</v>
      </c>
      <c r="AP359" s="32"/>
    </row>
    <row r="360" spans="21:42" x14ac:dyDescent="0.25">
      <c r="U360" s="36">
        <f t="shared" si="131"/>
        <v>21000</v>
      </c>
      <c r="V360" s="16">
        <f t="shared" si="124"/>
        <v>25.494639147009849</v>
      </c>
      <c r="W360" s="27">
        <f t="shared" si="119"/>
        <v>294.89731957350489</v>
      </c>
      <c r="X360" s="8">
        <f t="shared" si="120"/>
        <v>1.1975671962031222</v>
      </c>
      <c r="Y360" s="27">
        <f t="shared" si="132"/>
        <v>1.8288708838860284E-5</v>
      </c>
      <c r="Z360" s="27">
        <f t="shared" si="133"/>
        <v>1.5271551272316492E-5</v>
      </c>
      <c r="AA360" s="10">
        <f t="shared" si="134"/>
        <v>1006.1487066704638</v>
      </c>
      <c r="AB360" s="29">
        <f t="shared" si="135"/>
        <v>2.572650674406686E-2</v>
      </c>
      <c r="AC360" s="8">
        <f t="shared" si="136"/>
        <v>0.71526075918316023</v>
      </c>
      <c r="AD360" s="27">
        <f t="shared" si="137"/>
        <v>3.3910108150397894E-3</v>
      </c>
      <c r="AE360" s="47">
        <f t="shared" si="121"/>
        <v>496056.61331637495</v>
      </c>
      <c r="AF360" s="27">
        <f t="shared" si="138"/>
        <v>354809.82983849768</v>
      </c>
      <c r="AG360" s="9">
        <f t="shared" si="122"/>
        <v>13.17930991437234</v>
      </c>
      <c r="AH360" s="10">
        <f t="shared" si="139"/>
        <v>4.379494069675693</v>
      </c>
      <c r="AI360" s="10">
        <f t="shared" si="125"/>
        <v>3.150981859074137</v>
      </c>
      <c r="AJ360" s="10">
        <f t="shared" si="126"/>
        <v>3.5158221105125995</v>
      </c>
      <c r="AK360" s="10">
        <f t="shared" si="127"/>
        <v>6.666803969586736</v>
      </c>
      <c r="AL360" s="9">
        <f t="shared" si="123"/>
        <v>3.6111854835261483</v>
      </c>
      <c r="AM360" s="49">
        <f t="shared" si="128"/>
        <v>29.105824630535999</v>
      </c>
      <c r="AN360" s="29">
        <f t="shared" si="129"/>
        <v>1.1111339949311226E-4</v>
      </c>
      <c r="AO360" s="29">
        <f t="shared" si="130"/>
        <v>5.833333333333333</v>
      </c>
      <c r="AP360" s="32"/>
    </row>
    <row r="361" spans="21:42" x14ac:dyDescent="0.25">
      <c r="U361" s="36">
        <f t="shared" si="131"/>
        <v>21060</v>
      </c>
      <c r="V361" s="16">
        <f t="shared" si="124"/>
        <v>25.494750474739824</v>
      </c>
      <c r="W361" s="27">
        <f t="shared" si="119"/>
        <v>294.89737523736989</v>
      </c>
      <c r="X361" s="8">
        <f t="shared" si="120"/>
        <v>1.1975669694057742</v>
      </c>
      <c r="Y361" s="27">
        <f t="shared" si="132"/>
        <v>1.8288711497167754E-5</v>
      </c>
      <c r="Z361" s="27">
        <f t="shared" si="133"/>
        <v>1.5271556384226685E-5</v>
      </c>
      <c r="AA361" s="10">
        <f t="shared" si="134"/>
        <v>1006.1487085963793</v>
      </c>
      <c r="AB361" s="29">
        <f t="shared" si="135"/>
        <v>2.5726510911208898E-2</v>
      </c>
      <c r="AC361" s="8">
        <f t="shared" si="136"/>
        <v>0.71526074866023925</v>
      </c>
      <c r="AD361" s="27">
        <f t="shared" si="137"/>
        <v>3.3910101749636675E-3</v>
      </c>
      <c r="AE361" s="47">
        <f t="shared" si="121"/>
        <v>496063.55616319145</v>
      </c>
      <c r="AF361" s="27">
        <f t="shared" si="138"/>
        <v>354814.79056434496</v>
      </c>
      <c r="AG361" s="9">
        <f t="shared" si="122"/>
        <v>13.179355980317434</v>
      </c>
      <c r="AH361" s="10">
        <f t="shared" si="139"/>
        <v>4.379510086808593</v>
      </c>
      <c r="AI361" s="10">
        <f t="shared" si="125"/>
        <v>3.1510401890147088</v>
      </c>
      <c r="AJ361" s="10">
        <f t="shared" si="126"/>
        <v>3.5158763432262479</v>
      </c>
      <c r="AK361" s="10">
        <f t="shared" si="127"/>
        <v>6.6669165322409567</v>
      </c>
      <c r="AL361" s="9">
        <f t="shared" si="123"/>
        <v>3.6112464549638514</v>
      </c>
      <c r="AM361" s="49">
        <f t="shared" si="128"/>
        <v>29.105996929703675</v>
      </c>
      <c r="AN361" s="29">
        <f t="shared" si="129"/>
        <v>1.1111527553734927E-4</v>
      </c>
      <c r="AO361" s="29">
        <f t="shared" si="130"/>
        <v>5.85</v>
      </c>
      <c r="AP361" s="32"/>
    </row>
    <row r="362" spans="21:42" x14ac:dyDescent="0.25">
      <c r="U362" s="36">
        <f t="shared" si="131"/>
        <v>21120</v>
      </c>
      <c r="V362" s="16">
        <f t="shared" si="124"/>
        <v>25.494859490681144</v>
      </c>
      <c r="W362" s="27">
        <f t="shared" si="119"/>
        <v>294.89742974534056</v>
      </c>
      <c r="X362" s="8">
        <f t="shared" si="120"/>
        <v>1.1975667473180958</v>
      </c>
      <c r="Y362" s="27">
        <f t="shared" si="132"/>
        <v>1.8288714100273632E-5</v>
      </c>
      <c r="Z362" s="27">
        <f t="shared" si="133"/>
        <v>1.5271561389985568E-5</v>
      </c>
      <c r="AA362" s="10">
        <f t="shared" si="134"/>
        <v>1006.1487104823042</v>
      </c>
      <c r="AB362" s="29">
        <f t="shared" si="135"/>
        <v>2.5726514991817419E-2</v>
      </c>
      <c r="AC362" s="8">
        <f t="shared" si="136"/>
        <v>0.71526073835583748</v>
      </c>
      <c r="AD362" s="27">
        <f t="shared" si="137"/>
        <v>3.3910095481793539E-3</v>
      </c>
      <c r="AE362" s="47">
        <f t="shared" si="121"/>
        <v>496070.35482571239</v>
      </c>
      <c r="AF362" s="27">
        <f t="shared" si="138"/>
        <v>354819.64826908131</v>
      </c>
      <c r="AG362" s="9">
        <f t="shared" si="122"/>
        <v>13.179401089127005</v>
      </c>
      <c r="AH362" s="10">
        <f t="shared" si="139"/>
        <v>4.3795257711585922</v>
      </c>
      <c r="AI362" s="10">
        <f t="shared" si="125"/>
        <v>3.1510973079024605</v>
      </c>
      <c r="AJ362" s="10">
        <f t="shared" si="126"/>
        <v>3.515929449823092</v>
      </c>
      <c r="AK362" s="10">
        <f t="shared" si="127"/>
        <v>6.6670267577255524</v>
      </c>
      <c r="AL362" s="9">
        <f t="shared" si="123"/>
        <v>3.6113061604346739</v>
      </c>
      <c r="AM362" s="49">
        <f t="shared" si="128"/>
        <v>29.106165651115816</v>
      </c>
      <c r="AN362" s="29">
        <f t="shared" si="129"/>
        <v>1.1111711262875921E-4</v>
      </c>
      <c r="AO362" s="29">
        <f t="shared" si="130"/>
        <v>5.8666666666666663</v>
      </c>
      <c r="AP362" s="32"/>
    </row>
    <row r="363" spans="21:42" x14ac:dyDescent="0.25">
      <c r="U363" s="36">
        <f t="shared" si="131"/>
        <v>21180</v>
      </c>
      <c r="V363" s="16">
        <f t="shared" si="124"/>
        <v>25.494966242834114</v>
      </c>
      <c r="W363" s="27">
        <f t="shared" si="119"/>
        <v>294.89748312141705</v>
      </c>
      <c r="X363" s="8">
        <f t="shared" si="120"/>
        <v>1.1975665298422953</v>
      </c>
      <c r="Y363" s="27">
        <f t="shared" si="132"/>
        <v>1.828871664932407E-5</v>
      </c>
      <c r="Z363" s="27">
        <f t="shared" si="133"/>
        <v>1.527156629179714E-5</v>
      </c>
      <c r="AA363" s="10">
        <f t="shared" si="134"/>
        <v>1006.1487123290689</v>
      </c>
      <c r="AB363" s="29">
        <f t="shared" si="135"/>
        <v>2.5726518987689094E-2</v>
      </c>
      <c r="AC363" s="8">
        <f t="shared" si="136"/>
        <v>0.71526072826541831</v>
      </c>
      <c r="AD363" s="27">
        <f t="shared" si="137"/>
        <v>3.3910089344108565E-3</v>
      </c>
      <c r="AE363" s="47">
        <f t="shared" si="121"/>
        <v>496077.01229816338</v>
      </c>
      <c r="AF363" s="27">
        <f t="shared" si="138"/>
        <v>354824.4050921172</v>
      </c>
      <c r="AG363" s="9">
        <f t="shared" si="122"/>
        <v>13.179445260696864</v>
      </c>
      <c r="AH363" s="10">
        <f t="shared" si="139"/>
        <v>4.3795411296426394</v>
      </c>
      <c r="AI363" s="10">
        <f t="shared" si="125"/>
        <v>3.1511532408744154</v>
      </c>
      <c r="AJ363" s="10">
        <f t="shared" si="126"/>
        <v>3.5159814536825356</v>
      </c>
      <c r="AK363" s="10">
        <f t="shared" si="127"/>
        <v>6.6671346945569514</v>
      </c>
      <c r="AL363" s="9">
        <f t="shared" si="123"/>
        <v>3.6113646262183483</v>
      </c>
      <c r="AM363" s="49">
        <f t="shared" si="128"/>
        <v>29.106330869052464</v>
      </c>
      <c r="AN363" s="29">
        <f t="shared" si="129"/>
        <v>1.1111891157594919E-4</v>
      </c>
      <c r="AO363" s="29">
        <f t="shared" si="130"/>
        <v>5.8833333333333337</v>
      </c>
      <c r="AP363" s="32"/>
    </row>
    <row r="364" spans="21:42" x14ac:dyDescent="0.25">
      <c r="U364" s="36">
        <f t="shared" si="131"/>
        <v>21240</v>
      </c>
      <c r="V364" s="16">
        <f t="shared" si="124"/>
        <v>25.495070778202624</v>
      </c>
      <c r="W364" s="27">
        <f t="shared" si="119"/>
        <v>294.89753538910128</v>
      </c>
      <c r="X364" s="8">
        <f t="shared" si="120"/>
        <v>1.1975663168826112</v>
      </c>
      <c r="Y364" s="27">
        <f t="shared" si="132"/>
        <v>1.8288719145441431E-5</v>
      </c>
      <c r="Z364" s="27">
        <f t="shared" si="133"/>
        <v>1.5271571091819664E-5</v>
      </c>
      <c r="AA364" s="10">
        <f t="shared" si="134"/>
        <v>1006.1487141374865</v>
      </c>
      <c r="AB364" s="29">
        <f t="shared" si="135"/>
        <v>2.5726522900583346E-2</v>
      </c>
      <c r="AC364" s="8">
        <f t="shared" si="136"/>
        <v>0.71526071838453864</v>
      </c>
      <c r="AD364" s="27">
        <f t="shared" si="137"/>
        <v>3.391008333387915E-3</v>
      </c>
      <c r="AE364" s="47">
        <f t="shared" si="121"/>
        <v>496083.53151259333</v>
      </c>
      <c r="AF364" s="27">
        <f t="shared" si="138"/>
        <v>354829.06312843639</v>
      </c>
      <c r="AG364" s="9">
        <f t="shared" si="122"/>
        <v>13.17948851450889</v>
      </c>
      <c r="AH364" s="10">
        <f t="shared" si="139"/>
        <v>4.3795561690338047</v>
      </c>
      <c r="AI364" s="10">
        <f t="shared" si="125"/>
        <v>3.151208012546141</v>
      </c>
      <c r="AJ364" s="10">
        <f t="shared" si="126"/>
        <v>3.5160323776988784</v>
      </c>
      <c r="AK364" s="10">
        <f t="shared" si="127"/>
        <v>6.6672403902450199</v>
      </c>
      <c r="AL364" s="9">
        <f t="shared" si="123"/>
        <v>3.6114218780493856</v>
      </c>
      <c r="AM364" s="49">
        <f t="shared" si="128"/>
        <v>29.106492656252009</v>
      </c>
      <c r="AN364" s="29">
        <f t="shared" si="129"/>
        <v>1.1112067317075034E-4</v>
      </c>
      <c r="AO364" s="29">
        <f t="shared" si="130"/>
        <v>5.9</v>
      </c>
      <c r="AP364" s="32"/>
    </row>
    <row r="365" spans="21:42" x14ac:dyDescent="0.25">
      <c r="U365" s="36">
        <f t="shared" si="131"/>
        <v>21300</v>
      </c>
      <c r="V365" s="16">
        <f t="shared" si="124"/>
        <v>25.495173142814817</v>
      </c>
      <c r="W365" s="27">
        <f t="shared" si="119"/>
        <v>294.89758657140737</v>
      </c>
      <c r="X365" s="8">
        <f t="shared" si="120"/>
        <v>1.19756610834527</v>
      </c>
      <c r="Y365" s="27">
        <f t="shared" si="132"/>
        <v>1.8288721589724783E-5</v>
      </c>
      <c r="Z365" s="27">
        <f t="shared" si="133"/>
        <v>1.5271575792166594E-5</v>
      </c>
      <c r="AA365" s="10">
        <f t="shared" si="134"/>
        <v>1006.148715908353</v>
      </c>
      <c r="AB365" s="29">
        <f t="shared" si="135"/>
        <v>2.572652673222307E-2</v>
      </c>
      <c r="AC365" s="8">
        <f t="shared" si="136"/>
        <v>0.71526070870884662</v>
      </c>
      <c r="AD365" s="27">
        <f t="shared" si="137"/>
        <v>3.3910077448458774E-3</v>
      </c>
      <c r="AE365" s="47">
        <f t="shared" si="121"/>
        <v>496089.91534016648</v>
      </c>
      <c r="AF365" s="27">
        <f t="shared" si="138"/>
        <v>354833.62442951917</v>
      </c>
      <c r="AG365" s="9">
        <f t="shared" si="122"/>
        <v>13.179530869639631</v>
      </c>
      <c r="AH365" s="10">
        <f t="shared" si="139"/>
        <v>4.3795708959642647</v>
      </c>
      <c r="AI365" s="10">
        <f t="shared" si="125"/>
        <v>3.1512616470225394</v>
      </c>
      <c r="AJ365" s="10">
        <f t="shared" si="126"/>
        <v>3.516082244291165</v>
      </c>
      <c r="AK365" s="10">
        <f t="shared" si="127"/>
        <v>6.6673438913137044</v>
      </c>
      <c r="AL365" s="9">
        <f t="shared" si="123"/>
        <v>3.6114779411282565</v>
      </c>
      <c r="AM365" s="49">
        <f t="shared" si="128"/>
        <v>29.106651083943074</v>
      </c>
      <c r="AN365" s="29">
        <f t="shared" si="129"/>
        <v>1.1112239818856174E-4</v>
      </c>
      <c r="AO365" s="29">
        <f t="shared" si="130"/>
        <v>5.916666666666667</v>
      </c>
      <c r="AP365" s="32"/>
    </row>
    <row r="366" spans="21:42" x14ac:dyDescent="0.25">
      <c r="U366" s="36">
        <f t="shared" si="131"/>
        <v>21360</v>
      </c>
      <c r="V366" s="16">
        <f t="shared" si="124"/>
        <v>25.495273381743335</v>
      </c>
      <c r="W366" s="27">
        <f t="shared" si="119"/>
        <v>294.89763669087165</v>
      </c>
      <c r="X366" s="8">
        <f t="shared" si="120"/>
        <v>1.197565904138445</v>
      </c>
      <c r="Y366" s="27">
        <f t="shared" si="132"/>
        <v>1.8288723983250451E-5</v>
      </c>
      <c r="Z366" s="27">
        <f t="shared" si="133"/>
        <v>1.5271580394907583E-5</v>
      </c>
      <c r="AA366" s="10">
        <f t="shared" si="134"/>
        <v>1006.1487176424481</v>
      </c>
      <c r="AB366" s="29">
        <f t="shared" si="135"/>
        <v>2.572653048429548E-2</v>
      </c>
      <c r="AC366" s="8">
        <f t="shared" si="136"/>
        <v>0.71526069923408264</v>
      </c>
      <c r="AD366" s="27">
        <f t="shared" si="137"/>
        <v>3.3910071685255873E-3</v>
      </c>
      <c r="AE366" s="47">
        <f t="shared" si="121"/>
        <v>496096.16659242171</v>
      </c>
      <c r="AF366" s="27">
        <f t="shared" si="138"/>
        <v>354838.09100424353</v>
      </c>
      <c r="AG366" s="9">
        <f t="shared" si="122"/>
        <v>13.17957234476877</v>
      </c>
      <c r="AH366" s="10">
        <f t="shared" si="139"/>
        <v>4.3795853169282557</v>
      </c>
      <c r="AI366" s="10">
        <f t="shared" si="125"/>
        <v>3.1513141679084451</v>
      </c>
      <c r="AJ366" s="10">
        <f t="shared" si="126"/>
        <v>3.5161310754131763</v>
      </c>
      <c r="AK366" s="10">
        <f t="shared" si="127"/>
        <v>6.6674452433216214</v>
      </c>
      <c r="AL366" s="9">
        <f t="shared" si="123"/>
        <v>3.6115328401325444</v>
      </c>
      <c r="AM366" s="49">
        <f t="shared" si="128"/>
        <v>29.106806221875878</v>
      </c>
      <c r="AN366" s="29">
        <f t="shared" si="129"/>
        <v>1.1112408738869368E-4</v>
      </c>
      <c r="AO366" s="29">
        <f t="shared" si="130"/>
        <v>5.9333333333333336</v>
      </c>
      <c r="AP366" s="32"/>
    </row>
    <row r="367" spans="21:42" x14ac:dyDescent="0.25">
      <c r="U367" s="36">
        <f t="shared" si="131"/>
        <v>21420</v>
      </c>
      <c r="V367" s="16">
        <f t="shared" si="124"/>
        <v>25.495371539125145</v>
      </c>
      <c r="W367" s="27">
        <f t="shared" si="119"/>
        <v>294.89768576956254</v>
      </c>
      <c r="X367" s="8">
        <f t="shared" si="120"/>
        <v>1.1975657041722161</v>
      </c>
      <c r="Y367" s="27">
        <f t="shared" si="132"/>
        <v>1.8288726327072314E-5</v>
      </c>
      <c r="Z367" s="27">
        <f t="shared" si="133"/>
        <v>1.5271584902069226E-5</v>
      </c>
      <c r="AA367" s="10">
        <f t="shared" si="134"/>
        <v>1006.1487193405351</v>
      </c>
      <c r="AB367" s="29">
        <f t="shared" si="135"/>
        <v>2.5726534158452632E-2</v>
      </c>
      <c r="AC367" s="8">
        <f t="shared" si="136"/>
        <v>0.71526068995607406</v>
      </c>
      <c r="AD367" s="27">
        <f t="shared" si="137"/>
        <v>3.3910066041732689E-3</v>
      </c>
      <c r="AE367" s="47">
        <f t="shared" si="121"/>
        <v>496102.28802252072</v>
      </c>
      <c r="AF367" s="27">
        <f t="shared" si="138"/>
        <v>354842.46481977514</v>
      </c>
      <c r="AG367" s="9">
        <f t="shared" si="122"/>
        <v>13.179612958187414</v>
      </c>
      <c r="AH367" s="10">
        <f t="shared" si="139"/>
        <v>4.3795994382849148</v>
      </c>
      <c r="AI367" s="10">
        <f t="shared" si="125"/>
        <v>3.1513655983189652</v>
      </c>
      <c r="AJ367" s="10">
        <f t="shared" si="126"/>
        <v>3.5161788925629844</v>
      </c>
      <c r="AK367" s="10">
        <f t="shared" si="127"/>
        <v>6.6675444908819497</v>
      </c>
      <c r="AL367" s="9">
        <f t="shared" si="123"/>
        <v>3.6115865992277225</v>
      </c>
      <c r="AM367" s="49">
        <f t="shared" si="128"/>
        <v>29.106958138352866</v>
      </c>
      <c r="AN367" s="29">
        <f t="shared" si="129"/>
        <v>1.1112574151469916E-4</v>
      </c>
      <c r="AO367" s="29">
        <f t="shared" si="130"/>
        <v>5.95</v>
      </c>
      <c r="AP367" s="32"/>
    </row>
    <row r="368" spans="21:42" x14ac:dyDescent="0.25">
      <c r="U368" s="36">
        <f t="shared" si="131"/>
        <v>21480</v>
      </c>
      <c r="V368" s="16">
        <f t="shared" si="124"/>
        <v>25.495467658180957</v>
      </c>
      <c r="W368" s="27">
        <f t="shared" si="119"/>
        <v>294.89773382909044</v>
      </c>
      <c r="X368" s="8">
        <f t="shared" si="120"/>
        <v>1.1975655083585302</v>
      </c>
      <c r="Y368" s="27">
        <f t="shared" si="132"/>
        <v>1.8288728622222481E-5</v>
      </c>
      <c r="Z368" s="27">
        <f t="shared" si="133"/>
        <v>1.5271589315636133E-5</v>
      </c>
      <c r="AA368" s="10">
        <f t="shared" si="134"/>
        <v>1006.1487210033617</v>
      </c>
      <c r="AB368" s="29">
        <f t="shared" si="135"/>
        <v>2.5726537756312447E-2</v>
      </c>
      <c r="AC368" s="8">
        <f t="shared" si="136"/>
        <v>0.71526068087073547</v>
      </c>
      <c r="AD368" s="27">
        <f t="shared" si="137"/>
        <v>3.3910060515404141E-3</v>
      </c>
      <c r="AE368" s="47">
        <f t="shared" si="121"/>
        <v>496108.28232644865</v>
      </c>
      <c r="AF368" s="27">
        <f t="shared" si="138"/>
        <v>354846.74780242675</v>
      </c>
      <c r="AG368" s="9">
        <f t="shared" si="122"/>
        <v>13.179652727806159</v>
      </c>
      <c r="AH368" s="10">
        <f t="shared" si="139"/>
        <v>4.3796132662611402</v>
      </c>
      <c r="AI368" s="10">
        <f t="shared" si="125"/>
        <v>3.1514159608896612</v>
      </c>
      <c r="AJ368" s="10">
        <f t="shared" si="126"/>
        <v>3.5162257167925119</v>
      </c>
      <c r="AK368" s="10">
        <f t="shared" si="127"/>
        <v>6.6676416776821732</v>
      </c>
      <c r="AL368" s="9">
        <f t="shared" si="123"/>
        <v>3.6116392420778438</v>
      </c>
      <c r="AM368" s="49">
        <f t="shared" si="128"/>
        <v>29.107106900258799</v>
      </c>
      <c r="AN368" s="29">
        <f t="shared" si="129"/>
        <v>1.1112736129470289E-4</v>
      </c>
      <c r="AO368" s="29">
        <f t="shared" si="130"/>
        <v>5.9666666666666668</v>
      </c>
      <c r="AP368" s="32"/>
    </row>
    <row r="369" spans="21:42" x14ac:dyDescent="0.25">
      <c r="U369" s="36">
        <f t="shared" si="131"/>
        <v>21540</v>
      </c>
      <c r="V369" s="16">
        <f t="shared" si="124"/>
        <v>25.49556178123424</v>
      </c>
      <c r="W369" s="27">
        <f t="shared" si="119"/>
        <v>294.89778089061713</v>
      </c>
      <c r="X369" s="8">
        <f t="shared" si="120"/>
        <v>1.1975653166111611</v>
      </c>
      <c r="Y369" s="27">
        <f t="shared" si="132"/>
        <v>1.8288730869711481E-5</v>
      </c>
      <c r="Z369" s="27">
        <f t="shared" si="133"/>
        <v>1.5271593637551605E-5</v>
      </c>
      <c r="AA369" s="10">
        <f t="shared" si="134"/>
        <v>1006.14872263166</v>
      </c>
      <c r="AB369" s="29">
        <f t="shared" si="135"/>
        <v>2.5726541279459041E-2</v>
      </c>
      <c r="AC369" s="8">
        <f t="shared" si="136"/>
        <v>0.71526067197406573</v>
      </c>
      <c r="AD369" s="27">
        <f t="shared" si="137"/>
        <v>3.391005510383674E-3</v>
      </c>
      <c r="AE369" s="47">
        <f t="shared" si="121"/>
        <v>496114.15214421466</v>
      </c>
      <c r="AF369" s="27">
        <f t="shared" si="138"/>
        <v>354850.94183851487</v>
      </c>
      <c r="AG369" s="9">
        <f t="shared" si="122"/>
        <v>13.179691671163056</v>
      </c>
      <c r="AH369" s="10">
        <f t="shared" si="139"/>
        <v>4.3796268069542856</v>
      </c>
      <c r="AI369" s="10">
        <f t="shared" si="125"/>
        <v>3.1514652777864476</v>
      </c>
      <c r="AJ369" s="10">
        <f t="shared" si="126"/>
        <v>3.5162715687167569</v>
      </c>
      <c r="AK369" s="10">
        <f t="shared" si="127"/>
        <v>6.667736846503205</v>
      </c>
      <c r="AL369" s="9">
        <f t="shared" si="123"/>
        <v>3.6116907918559025</v>
      </c>
      <c r="AM369" s="49">
        <f t="shared" si="128"/>
        <v>29.107252573090143</v>
      </c>
      <c r="AN369" s="29">
        <f t="shared" si="129"/>
        <v>1.1112894744172009E-4</v>
      </c>
      <c r="AO369" s="29">
        <f t="shared" si="130"/>
        <v>5.9833333333333334</v>
      </c>
      <c r="AP369" s="32"/>
    </row>
    <row r="370" spans="21:42" x14ac:dyDescent="0.25">
      <c r="U370" s="36">
        <f t="shared" si="131"/>
        <v>21600</v>
      </c>
      <c r="V370" s="16">
        <f t="shared" si="124"/>
        <v>25.495653949729839</v>
      </c>
      <c r="W370" s="27">
        <f t="shared" si="119"/>
        <v>294.89782697486487</v>
      </c>
      <c r="X370" s="8">
        <f t="shared" si="120"/>
        <v>1.1975651288456743</v>
      </c>
      <c r="Y370" s="27">
        <f t="shared" si="132"/>
        <v>1.8288733070528991E-5</v>
      </c>
      <c r="Z370" s="27">
        <f t="shared" si="133"/>
        <v>1.5271597869718692E-5</v>
      </c>
      <c r="AA370" s="10">
        <f t="shared" si="134"/>
        <v>1006.1487242261467</v>
      </c>
      <c r="AB370" s="29">
        <f t="shared" si="135"/>
        <v>2.5726544729443804E-2</v>
      </c>
      <c r="AC370" s="8">
        <f t="shared" si="136"/>
        <v>0.71526066326214754</v>
      </c>
      <c r="AD370" s="27">
        <f t="shared" si="137"/>
        <v>3.3910049804647536E-3</v>
      </c>
      <c r="AE370" s="47">
        <f t="shared" si="121"/>
        <v>496119.90006100049</v>
      </c>
      <c r="AF370" s="27">
        <f t="shared" si="138"/>
        <v>354855.04877518158</v>
      </c>
      <c r="AG370" s="9">
        <f t="shared" si="122"/>
        <v>13.179729805431334</v>
      </c>
      <c r="AH370" s="10">
        <f t="shared" si="139"/>
        <v>4.3796400663349164</v>
      </c>
      <c r="AI370" s="10">
        <f t="shared" si="125"/>
        <v>3.1515135707153639</v>
      </c>
      <c r="AJ370" s="10">
        <f t="shared" si="126"/>
        <v>3.5163164685227191</v>
      </c>
      <c r="AK370" s="10">
        <f t="shared" si="127"/>
        <v>6.6678300392380834</v>
      </c>
      <c r="AL370" s="9">
        <f t="shared" si="123"/>
        <v>3.6117412712539618</v>
      </c>
      <c r="AM370" s="49">
        <f t="shared" si="128"/>
        <v>29.1073952209838</v>
      </c>
      <c r="AN370" s="29">
        <f t="shared" si="129"/>
        <v>1.1113050065396806E-4</v>
      </c>
      <c r="AO370" s="29">
        <f t="shared" si="130"/>
        <v>6</v>
      </c>
      <c r="AP370" s="32"/>
    </row>
    <row r="371" spans="21:42" x14ac:dyDescent="0.25">
      <c r="U371" s="36">
        <f t="shared" si="131"/>
        <v>21660</v>
      </c>
      <c r="V371" s="16">
        <f t="shared" si="124"/>
        <v>25.495744204252201</v>
      </c>
      <c r="W371" s="27">
        <f t="shared" si="119"/>
        <v>294.89787210212609</v>
      </c>
      <c r="X371" s="8">
        <f t="shared" si="120"/>
        <v>1.1975649449793873</v>
      </c>
      <c r="Y371" s="27">
        <f t="shared" si="132"/>
        <v>1.8288735225644098E-5</v>
      </c>
      <c r="Z371" s="27">
        <f t="shared" si="133"/>
        <v>1.5271602014000909E-5</v>
      </c>
      <c r="AA371" s="10">
        <f t="shared" si="134"/>
        <v>1006.148725787524</v>
      </c>
      <c r="AB371" s="29">
        <f t="shared" si="135"/>
        <v>2.5726548107785855E-2</v>
      </c>
      <c r="AC371" s="8">
        <f t="shared" si="136"/>
        <v>0.7152606547311452</v>
      </c>
      <c r="AD371" s="27">
        <f t="shared" si="137"/>
        <v>3.3910044615503023E-3</v>
      </c>
      <c r="AE371" s="47">
        <f t="shared" si="121"/>
        <v>496125.52860830567</v>
      </c>
      <c r="AF371" s="27">
        <f t="shared" si="138"/>
        <v>354859.07042121224</v>
      </c>
      <c r="AG371" s="9">
        <f t="shared" si="122"/>
        <v>13.179767147427016</v>
      </c>
      <c r="AH371" s="10">
        <f t="shared" si="139"/>
        <v>4.3796530502494155</v>
      </c>
      <c r="AI371" s="10">
        <f t="shared" si="125"/>
        <v>3.1515608609320833</v>
      </c>
      <c r="AJ371" s="10">
        <f t="shared" si="126"/>
        <v>3.5163604359785232</v>
      </c>
      <c r="AK371" s="10">
        <f t="shared" si="127"/>
        <v>6.6679212969106061</v>
      </c>
      <c r="AL371" s="9">
        <f t="shared" si="123"/>
        <v>3.611790702493245</v>
      </c>
      <c r="AM371" s="49">
        <f t="shared" si="128"/>
        <v>29.107534906745446</v>
      </c>
      <c r="AN371" s="29">
        <f t="shared" si="129"/>
        <v>1.1113202161517676E-4</v>
      </c>
      <c r="AO371" s="29">
        <f t="shared" si="130"/>
        <v>6.0166666666666666</v>
      </c>
      <c r="AP371" s="32"/>
    </row>
    <row r="372" spans="21:42" x14ac:dyDescent="0.25">
      <c r="U372" s="36">
        <f t="shared" si="131"/>
        <v>21720</v>
      </c>
      <c r="V372" s="16">
        <f t="shared" si="124"/>
        <v>25.495832584543244</v>
      </c>
      <c r="W372" s="27">
        <f t="shared" si="119"/>
        <v>294.89791629227159</v>
      </c>
      <c r="X372" s="8">
        <f t="shared" si="120"/>
        <v>1.1975647649313343</v>
      </c>
      <c r="Y372" s="27">
        <f t="shared" si="132"/>
        <v>1.8288737336005791E-5</v>
      </c>
      <c r="Z372" s="27">
        <f t="shared" si="133"/>
        <v>1.5271606072223095E-5</v>
      </c>
      <c r="AA372" s="10">
        <f t="shared" si="134"/>
        <v>1006.148727316479</v>
      </c>
      <c r="AB372" s="29">
        <f t="shared" si="135"/>
        <v>2.5726551415972847E-2</v>
      </c>
      <c r="AC372" s="8">
        <f t="shared" si="136"/>
        <v>0.71526064637730069</v>
      </c>
      <c r="AD372" s="27">
        <f t="shared" si="137"/>
        <v>3.391003953411817E-3</v>
      </c>
      <c r="AE372" s="47">
        <f t="shared" si="121"/>
        <v>496131.04026506242</v>
      </c>
      <c r="AF372" s="27">
        <f t="shared" si="138"/>
        <v>354863.00854783115</v>
      </c>
      <c r="AG372" s="9">
        <f t="shared" si="122"/>
        <v>13.179803713616353</v>
      </c>
      <c r="AH372" s="10">
        <f t="shared" si="139"/>
        <v>4.3796657644225876</v>
      </c>
      <c r="AI372" s="10">
        <f t="shared" si="125"/>
        <v>3.1516071692512635</v>
      </c>
      <c r="AJ372" s="10">
        <f t="shared" si="126"/>
        <v>3.5164034904418551</v>
      </c>
      <c r="AK372" s="10">
        <f t="shared" si="127"/>
        <v>6.6680106596931186</v>
      </c>
      <c r="AL372" s="9">
        <f t="shared" si="123"/>
        <v>3.6118391073337723</v>
      </c>
      <c r="AM372" s="49">
        <f t="shared" si="128"/>
        <v>29.107671691877016</v>
      </c>
      <c r="AN372" s="29">
        <f t="shared" si="129"/>
        <v>1.111335109948853E-4</v>
      </c>
      <c r="AO372" s="29">
        <f t="shared" si="130"/>
        <v>6.0333333333333332</v>
      </c>
      <c r="AP372" s="32"/>
    </row>
    <row r="373" spans="21:42" x14ac:dyDescent="0.25">
      <c r="U373" s="36">
        <f t="shared" si="131"/>
        <v>21780</v>
      </c>
      <c r="V373" s="16">
        <f t="shared" si="124"/>
        <v>25.495919129519823</v>
      </c>
      <c r="W373" s="27">
        <f t="shared" si="119"/>
        <v>294.8979595647599</v>
      </c>
      <c r="X373" s="8">
        <f t="shared" si="120"/>
        <v>1.1975645886222306</v>
      </c>
      <c r="Y373" s="27">
        <f t="shared" si="132"/>
        <v>1.8288739402543358E-5</v>
      </c>
      <c r="Z373" s="27">
        <f t="shared" si="133"/>
        <v>1.5271610046172219E-5</v>
      </c>
      <c r="AA373" s="10">
        <f t="shared" si="134"/>
        <v>1006.1487288136851</v>
      </c>
      <c r="AB373" s="29">
        <f t="shared" si="135"/>
        <v>2.5726554655461493E-2</v>
      </c>
      <c r="AC373" s="8">
        <f t="shared" si="136"/>
        <v>0.71526063819693642</v>
      </c>
      <c r="AD373" s="27">
        <f t="shared" si="137"/>
        <v>3.3910034558255358E-3</v>
      </c>
      <c r="AE373" s="47">
        <f t="shared" si="121"/>
        <v>496136.43745872309</v>
      </c>
      <c r="AF373" s="27">
        <f t="shared" si="138"/>
        <v>354866.8648894807</v>
      </c>
      <c r="AG373" s="9">
        <f t="shared" si="122"/>
        <v>13.179839520123123</v>
      </c>
      <c r="AH373" s="10">
        <f t="shared" si="139"/>
        <v>4.3796782144601769</v>
      </c>
      <c r="AI373" s="10">
        <f t="shared" si="125"/>
        <v>3.1516525160556732</v>
      </c>
      <c r="AJ373" s="10">
        <f t="shared" si="126"/>
        <v>3.516445650868727</v>
      </c>
      <c r="AK373" s="10">
        <f t="shared" si="127"/>
        <v>6.6680981669244002</v>
      </c>
      <c r="AL373" s="9">
        <f t="shared" si="123"/>
        <v>3.61188650708405</v>
      </c>
      <c r="AM373" s="49">
        <f t="shared" si="128"/>
        <v>29.107805636603874</v>
      </c>
      <c r="AN373" s="29">
        <f t="shared" si="129"/>
        <v>1.1113496944874E-4</v>
      </c>
      <c r="AO373" s="29">
        <f t="shared" si="130"/>
        <v>6.05</v>
      </c>
      <c r="AP373" s="32"/>
    </row>
    <row r="374" spans="21:42" x14ac:dyDescent="0.25">
      <c r="U374" s="36">
        <f t="shared" si="131"/>
        <v>21840</v>
      </c>
      <c r="V374" s="16">
        <f t="shared" si="124"/>
        <v>25.496003877290875</v>
      </c>
      <c r="W374" s="27">
        <f t="shared" si="119"/>
        <v>294.89800193864539</v>
      </c>
      <c r="X374" s="8">
        <f t="shared" si="120"/>
        <v>1.1975644159744379</v>
      </c>
      <c r="Y374" s="27">
        <f t="shared" si="132"/>
        <v>1.8288741426166757E-5</v>
      </c>
      <c r="Z374" s="27">
        <f t="shared" si="133"/>
        <v>1.5271613937598103E-5</v>
      </c>
      <c r="AA374" s="10">
        <f t="shared" si="134"/>
        <v>1006.1487302798016</v>
      </c>
      <c r="AB374" s="29">
        <f t="shared" si="135"/>
        <v>2.5726557827678267E-2</v>
      </c>
      <c r="AC374" s="8">
        <f t="shared" si="136"/>
        <v>0.71526063018644948</v>
      </c>
      <c r="AD374" s="27">
        <f t="shared" si="137"/>
        <v>3.3910029685723462E-3</v>
      </c>
      <c r="AE374" s="47">
        <f t="shared" si="121"/>
        <v>496141.72256633703</v>
      </c>
      <c r="AF374" s="27">
        <f t="shared" si="138"/>
        <v>354870.64114458882</v>
      </c>
      <c r="AG374" s="9">
        <f t="shared" si="122"/>
        <v>13.179874582735771</v>
      </c>
      <c r="AH374" s="10">
        <f t="shared" si="139"/>
        <v>4.3796904058513588</v>
      </c>
      <c r="AI374" s="10">
        <f t="shared" si="125"/>
        <v>3.1516969213051613</v>
      </c>
      <c r="AJ374" s="10">
        <f t="shared" si="126"/>
        <v>3.5164869358215709</v>
      </c>
      <c r="AK374" s="10">
        <f t="shared" si="127"/>
        <v>6.6681838571267322</v>
      </c>
      <c r="AL374" s="9">
        <f t="shared" si="123"/>
        <v>3.6119329226103134</v>
      </c>
      <c r="AM374" s="49">
        <f t="shared" si="128"/>
        <v>29.107936799901189</v>
      </c>
      <c r="AN374" s="29">
        <f t="shared" si="129"/>
        <v>1.1113639761877887E-4</v>
      </c>
      <c r="AO374" s="29">
        <f t="shared" si="130"/>
        <v>6.0666666666666664</v>
      </c>
      <c r="AP374" s="32"/>
    </row>
    <row r="375" spans="21:42" x14ac:dyDescent="0.25">
      <c r="U375" s="36">
        <f t="shared" si="131"/>
        <v>21900</v>
      </c>
      <c r="V375" s="16">
        <f t="shared" si="124"/>
        <v>25.49608686517416</v>
      </c>
      <c r="W375" s="27">
        <f t="shared" si="119"/>
        <v>294.89804343258709</v>
      </c>
      <c r="X375" s="8">
        <f t="shared" si="120"/>
        <v>1.1975642469119288</v>
      </c>
      <c r="Y375" s="27">
        <f t="shared" si="132"/>
        <v>1.8288743407767093E-5</v>
      </c>
      <c r="Z375" s="27">
        <f t="shared" si="133"/>
        <v>1.527161774821429E-5</v>
      </c>
      <c r="AA375" s="10">
        <f t="shared" si="134"/>
        <v>1006.1487317154738</v>
      </c>
      <c r="AB375" s="29">
        <f t="shared" si="135"/>
        <v>2.5726560934020024E-2</v>
      </c>
      <c r="AC375" s="8">
        <f t="shared" si="136"/>
        <v>0.71526062234231269</v>
      </c>
      <c r="AD375" s="27">
        <f t="shared" si="137"/>
        <v>3.3910024914376802E-3</v>
      </c>
      <c r="AE375" s="47">
        <f t="shared" si="121"/>
        <v>496146.89791558724</v>
      </c>
      <c r="AF375" s="27">
        <f t="shared" si="138"/>
        <v>354874.3389763108</v>
      </c>
      <c r="AG375" s="9">
        <f t="shared" si="122"/>
        <v>13.179908916914369</v>
      </c>
      <c r="AH375" s="10">
        <f t="shared" si="139"/>
        <v>4.3797023439711555</v>
      </c>
      <c r="AI375" s="10">
        <f t="shared" si="125"/>
        <v>3.1517404045454076</v>
      </c>
      <c r="AJ375" s="10">
        <f t="shared" si="126"/>
        <v>3.5165273634775569</v>
      </c>
      <c r="AK375" s="10">
        <f t="shared" si="127"/>
        <v>6.6682677680229645</v>
      </c>
      <c r="AL375" s="9">
        <f t="shared" si="123"/>
        <v>3.6119783743457718</v>
      </c>
      <c r="AM375" s="49">
        <f t="shared" si="128"/>
        <v>29.108065239519931</v>
      </c>
      <c r="AN375" s="29">
        <f t="shared" si="129"/>
        <v>1.1113779613371608E-4</v>
      </c>
      <c r="AO375" s="29">
        <f t="shared" si="130"/>
        <v>6.083333333333333</v>
      </c>
      <c r="AP375" s="32"/>
    </row>
    <row r="376" spans="21:42" x14ac:dyDescent="0.25">
      <c r="U376" s="36">
        <f t="shared" si="131"/>
        <v>21960</v>
      </c>
      <c r="V376" s="16">
        <f t="shared" si="124"/>
        <v>25.496168129712707</v>
      </c>
      <c r="W376" s="27">
        <f t="shared" si="119"/>
        <v>294.89808406485633</v>
      </c>
      <c r="X376" s="8">
        <f t="shared" si="120"/>
        <v>1.1975640813602555</v>
      </c>
      <c r="Y376" s="27">
        <f t="shared" si="132"/>
        <v>1.8288745348216932E-5</v>
      </c>
      <c r="Z376" s="27">
        <f t="shared" si="133"/>
        <v>1.5271621479698711E-5</v>
      </c>
      <c r="AA376" s="10">
        <f t="shared" si="134"/>
        <v>1006.1487331213337</v>
      </c>
      <c r="AB376" s="29">
        <f t="shared" si="135"/>
        <v>2.5726563975854613E-2</v>
      </c>
      <c r="AC376" s="8">
        <f t="shared" si="136"/>
        <v>0.71526061466107149</v>
      </c>
      <c r="AD376" s="27">
        <f t="shared" si="137"/>
        <v>3.391002024211429E-3</v>
      </c>
      <c r="AE376" s="47">
        <f t="shared" si="121"/>
        <v>496151.96578582469</v>
      </c>
      <c r="AF376" s="27">
        <f t="shared" si="138"/>
        <v>354877.96001326788</v>
      </c>
      <c r="AG376" s="9">
        <f t="shared" si="122"/>
        <v>13.179942537797466</v>
      </c>
      <c r="AH376" s="10">
        <f t="shared" si="139"/>
        <v>4.3797140340828156</v>
      </c>
      <c r="AI376" s="10">
        <f t="shared" si="125"/>
        <v>3.1517829849165193</v>
      </c>
      <c r="AJ376" s="10">
        <f t="shared" si="126"/>
        <v>3.5165669516365754</v>
      </c>
      <c r="AK376" s="10">
        <f t="shared" si="127"/>
        <v>6.6683499365530947</v>
      </c>
      <c r="AL376" s="9">
        <f t="shared" si="123"/>
        <v>3.6120228822995926</v>
      </c>
      <c r="AM376" s="49">
        <f t="shared" si="128"/>
        <v>29.108191012012298</v>
      </c>
      <c r="AN376" s="29">
        <f t="shared" si="129"/>
        <v>1.1113916560921824E-4</v>
      </c>
      <c r="AO376" s="29">
        <f t="shared" si="130"/>
        <v>6.1</v>
      </c>
      <c r="AP376" s="32"/>
    </row>
    <row r="377" spans="21:42" x14ac:dyDescent="0.25">
      <c r="U377" s="36">
        <f t="shared" si="131"/>
        <v>22020</v>
      </c>
      <c r="V377" s="16">
        <f t="shared" si="124"/>
        <v>25.49624770669087</v>
      </c>
      <c r="W377" s="27">
        <f t="shared" si="119"/>
        <v>294.8981238533454</v>
      </c>
      <c r="X377" s="8">
        <f t="shared" si="120"/>
        <v>1.1975639192465155</v>
      </c>
      <c r="Y377" s="27">
        <f t="shared" si="132"/>
        <v>1.8288747248370774E-5</v>
      </c>
      <c r="Z377" s="27">
        <f t="shared" si="133"/>
        <v>1.5271625133694498E-5</v>
      </c>
      <c r="AA377" s="10">
        <f t="shared" si="134"/>
        <v>1006.1487344980006</v>
      </c>
      <c r="AB377" s="29">
        <f t="shared" si="135"/>
        <v>2.5726566954521524E-2</v>
      </c>
      <c r="AC377" s="8">
        <f t="shared" si="136"/>
        <v>0.71526060713934392</v>
      </c>
      <c r="AD377" s="27">
        <f t="shared" si="137"/>
        <v>3.3910015666878436E-3</v>
      </c>
      <c r="AE377" s="47">
        <f t="shared" si="121"/>
        <v>496156.92840906332</v>
      </c>
      <c r="AF377" s="27">
        <f t="shared" si="138"/>
        <v>354881.50585025863</v>
      </c>
      <c r="AG377" s="9">
        <f t="shared" si="122"/>
        <v>13.179975460208793</v>
      </c>
      <c r="AH377" s="10">
        <f t="shared" si="139"/>
        <v>4.3797254813401567</v>
      </c>
      <c r="AI377" s="10">
        <f t="shared" si="125"/>
        <v>3.1518246811614445</v>
      </c>
      <c r="AJ377" s="10">
        <f t="shared" si="126"/>
        <v>3.5166057177289778</v>
      </c>
      <c r="AK377" s="10">
        <f t="shared" si="127"/>
        <v>6.6684303988904219</v>
      </c>
      <c r="AL377" s="9">
        <f t="shared" si="123"/>
        <v>3.6120664660656447</v>
      </c>
      <c r="AM377" s="49">
        <f t="shared" si="128"/>
        <v>29.108314172756515</v>
      </c>
      <c r="AN377" s="29">
        <f t="shared" si="129"/>
        <v>1.111405066481737E-4</v>
      </c>
      <c r="AO377" s="29">
        <f t="shared" si="130"/>
        <v>6.1166666666666663</v>
      </c>
      <c r="AP377" s="32"/>
    </row>
    <row r="378" spans="21:42" x14ac:dyDescent="0.25">
      <c r="U378" s="36">
        <f t="shared" si="131"/>
        <v>22080</v>
      </c>
      <c r="V378" s="16">
        <f t="shared" si="124"/>
        <v>25.496325631150086</v>
      </c>
      <c r="W378" s="27">
        <f t="shared" si="119"/>
        <v>294.89816281557501</v>
      </c>
      <c r="X378" s="8">
        <f t="shared" si="120"/>
        <v>1.1975637604993195</v>
      </c>
      <c r="Y378" s="27">
        <f t="shared" si="132"/>
        <v>1.8288749109065362E-5</v>
      </c>
      <c r="Z378" s="27">
        <f t="shared" si="133"/>
        <v>1.5271628711810667E-5</v>
      </c>
      <c r="AA378" s="10">
        <f t="shared" si="134"/>
        <v>1006.1487358460803</v>
      </c>
      <c r="AB378" s="29">
        <f t="shared" si="135"/>
        <v>2.5726569871332435E-2</v>
      </c>
      <c r="AC378" s="8">
        <f t="shared" si="136"/>
        <v>0.71526059977381684</v>
      </c>
      <c r="AD378" s="27">
        <f t="shared" si="137"/>
        <v>3.3910011186654471E-3</v>
      </c>
      <c r="AE378" s="47">
        <f t="shared" si="121"/>
        <v>496161.787970968</v>
      </c>
      <c r="AF378" s="27">
        <f t="shared" si="138"/>
        <v>354884.97804896394</v>
      </c>
      <c r="AG378" s="9">
        <f t="shared" si="122"/>
        <v>13.180007698663788</v>
      </c>
      <c r="AH378" s="10">
        <f t="shared" si="139"/>
        <v>4.3797366907898221</v>
      </c>
      <c r="AI378" s="10">
        <f t="shared" si="125"/>
        <v>3.1518655116341954</v>
      </c>
      <c r="AJ378" s="10">
        <f t="shared" si="126"/>
        <v>3.5166436788232933</v>
      </c>
      <c r="AK378" s="10">
        <f t="shared" si="127"/>
        <v>6.6685091904574882</v>
      </c>
      <c r="AL378" s="9">
        <f t="shared" si="123"/>
        <v>3.6121091448311393</v>
      </c>
      <c r="AM378" s="49">
        <f t="shared" si="128"/>
        <v>29.108434775981223</v>
      </c>
      <c r="AN378" s="29">
        <f t="shared" si="129"/>
        <v>1.1114181984095814E-4</v>
      </c>
      <c r="AO378" s="29">
        <f t="shared" si="130"/>
        <v>6.1333333333333337</v>
      </c>
      <c r="AP378" s="32"/>
    </row>
    <row r="379" spans="21:42" x14ac:dyDescent="0.25">
      <c r="U379" s="36">
        <f t="shared" si="131"/>
        <v>22140</v>
      </c>
      <c r="V379" s="16">
        <f t="shared" si="124"/>
        <v>25.49640193740429</v>
      </c>
      <c r="W379" s="27">
        <f t="shared" si="119"/>
        <v>294.8982009687021</v>
      </c>
      <c r="X379" s="8">
        <f t="shared" si="120"/>
        <v>1.197563605048761</v>
      </c>
      <c r="Y379" s="27">
        <f t="shared" si="132"/>
        <v>1.8288750931120026E-5</v>
      </c>
      <c r="Z379" s="27">
        <f t="shared" si="133"/>
        <v>1.527163221562279E-5</v>
      </c>
      <c r="AA379" s="10">
        <f t="shared" si="134"/>
        <v>1006.1487371661666</v>
      </c>
      <c r="AB379" s="29">
        <f t="shared" si="135"/>
        <v>2.5726572727571714E-2</v>
      </c>
      <c r="AC379" s="8">
        <f t="shared" si="136"/>
        <v>0.71526059256124719</v>
      </c>
      <c r="AD379" s="27">
        <f t="shared" si="137"/>
        <v>3.3910006799469463E-3</v>
      </c>
      <c r="AE379" s="47">
        <f t="shared" si="121"/>
        <v>496166.54661181889</v>
      </c>
      <c r="AF379" s="27">
        <f t="shared" si="138"/>
        <v>354888.37813863723</v>
      </c>
      <c r="AG379" s="9">
        <f t="shared" si="122"/>
        <v>13.180039267376078</v>
      </c>
      <c r="AH379" s="10">
        <f t="shared" si="139"/>
        <v>4.3797476673735209</v>
      </c>
      <c r="AI379" s="10">
        <f t="shared" si="125"/>
        <v>3.1519054943079148</v>
      </c>
      <c r="AJ379" s="10">
        <f t="shared" si="126"/>
        <v>3.5166808516338453</v>
      </c>
      <c r="AK379" s="10">
        <f t="shared" si="127"/>
        <v>6.66858634594176</v>
      </c>
      <c r="AL379" s="9">
        <f t="shared" si="123"/>
        <v>3.6121509373851199</v>
      </c>
      <c r="AM379" s="49">
        <f t="shared" si="128"/>
        <v>29.10855287478941</v>
      </c>
      <c r="AN379" s="29">
        <f t="shared" si="129"/>
        <v>1.11143105765696E-4</v>
      </c>
      <c r="AO379" s="29">
        <f t="shared" si="130"/>
        <v>6.15</v>
      </c>
      <c r="AP379" s="32"/>
    </row>
    <row r="380" spans="21:42" x14ac:dyDescent="0.25">
      <c r="U380" s="36">
        <f t="shared" si="131"/>
        <v>22200</v>
      </c>
      <c r="V380" s="16">
        <f t="shared" si="124"/>
        <v>25.496476659055016</v>
      </c>
      <c r="W380" s="27">
        <f t="shared" si="119"/>
        <v>294.89823832952749</v>
      </c>
      <c r="X380" s="8">
        <f t="shared" si="120"/>
        <v>1.1975634528263843</v>
      </c>
      <c r="Y380" s="27">
        <f t="shared" si="132"/>
        <v>1.8288752715337087E-5</v>
      </c>
      <c r="Z380" s="27">
        <f t="shared" si="133"/>
        <v>1.5271635646673731E-5</v>
      </c>
      <c r="AA380" s="10">
        <f t="shared" si="134"/>
        <v>1006.1487384588405</v>
      </c>
      <c r="AB380" s="29">
        <f t="shared" si="135"/>
        <v>2.5726575524497079E-2</v>
      </c>
      <c r="AC380" s="8">
        <f t="shared" si="136"/>
        <v>0.71526058549845895</v>
      </c>
      <c r="AD380" s="27">
        <f t="shared" si="137"/>
        <v>3.391000250339143E-3</v>
      </c>
      <c r="AE380" s="47">
        <f t="shared" si="121"/>
        <v>496171.20642745006</v>
      </c>
      <c r="AF380" s="27">
        <f t="shared" si="138"/>
        <v>354891.70761677466</v>
      </c>
      <c r="AG380" s="9">
        <f t="shared" si="122"/>
        <v>13.180070180263698</v>
      </c>
      <c r="AH380" s="10">
        <f t="shared" si="139"/>
        <v>4.3797584159302083</v>
      </c>
      <c r="AI380" s="10">
        <f t="shared" si="125"/>
        <v>3.1519446467827756</v>
      </c>
      <c r="AJ380" s="10">
        <f t="shared" si="126"/>
        <v>3.5167172525278767</v>
      </c>
      <c r="AK380" s="10">
        <f t="shared" si="127"/>
        <v>6.6686618993106528</v>
      </c>
      <c r="AL380" s="9">
        <f t="shared" si="123"/>
        <v>3.6121918621266036</v>
      </c>
      <c r="AM380" s="49">
        <f t="shared" si="128"/>
        <v>29.10866852118162</v>
      </c>
      <c r="AN380" s="29">
        <f t="shared" si="129"/>
        <v>1.1114436498851088E-4</v>
      </c>
      <c r="AO380" s="29">
        <f t="shared" si="130"/>
        <v>6.166666666666667</v>
      </c>
      <c r="AP380" s="32"/>
    </row>
    <row r="381" spans="21:42" x14ac:dyDescent="0.25">
      <c r="U381" s="36">
        <f t="shared" si="131"/>
        <v>22260</v>
      </c>
      <c r="V381" s="16">
        <f t="shared" si="124"/>
        <v>25.496549829006181</v>
      </c>
      <c r="W381" s="27">
        <f t="shared" si="119"/>
        <v>294.89827491450308</v>
      </c>
      <c r="X381" s="8">
        <f t="shared" si="120"/>
        <v>1.1975633037651559</v>
      </c>
      <c r="Y381" s="27">
        <f t="shared" si="132"/>
        <v>1.8288754462502294E-5</v>
      </c>
      <c r="Z381" s="27">
        <f t="shared" si="133"/>
        <v>1.5271639006474393E-5</v>
      </c>
      <c r="AA381" s="10">
        <f t="shared" si="134"/>
        <v>1006.1487397246715</v>
      </c>
      <c r="AB381" s="29">
        <f t="shared" si="135"/>
        <v>2.5726578263340277E-2</v>
      </c>
      <c r="AC381" s="8">
        <f t="shared" si="136"/>
        <v>0.71526057858234104</v>
      </c>
      <c r="AD381" s="27">
        <f t="shared" si="137"/>
        <v>3.3909998296528525E-3</v>
      </c>
      <c r="AE381" s="47">
        <f t="shared" si="121"/>
        <v>496175.76947016938</v>
      </c>
      <c r="AF381" s="27">
        <f t="shared" si="138"/>
        <v>354894.96794977161</v>
      </c>
      <c r="AG381" s="9">
        <f t="shared" si="122"/>
        <v>13.180100450955258</v>
      </c>
      <c r="AH381" s="10">
        <f t="shared" si="139"/>
        <v>4.3797689411982477</v>
      </c>
      <c r="AI381" s="10">
        <f t="shared" si="125"/>
        <v>3.1519829862937252</v>
      </c>
      <c r="AJ381" s="10">
        <f t="shared" si="126"/>
        <v>3.5167528975329145</v>
      </c>
      <c r="AK381" s="10">
        <f t="shared" si="127"/>
        <v>6.6687358838266402</v>
      </c>
      <c r="AL381" s="9">
        <f t="shared" si="123"/>
        <v>3.6122319370727629</v>
      </c>
      <c r="AM381" s="49">
        <f t="shared" si="128"/>
        <v>29.108781766078945</v>
      </c>
      <c r="AN381" s="29">
        <f t="shared" si="129"/>
        <v>1.1114559806377733E-4</v>
      </c>
      <c r="AO381" s="29">
        <f t="shared" si="130"/>
        <v>6.1833333333333336</v>
      </c>
      <c r="AP381" s="32"/>
    </row>
    <row r="382" spans="21:42" x14ac:dyDescent="0.25">
      <c r="U382" s="36">
        <f t="shared" si="131"/>
        <v>22320</v>
      </c>
      <c r="V382" s="16">
        <f t="shared" si="124"/>
        <v>25.496621479478563</v>
      </c>
      <c r="W382" s="27">
        <f t="shared" si="119"/>
        <v>294.89831073973926</v>
      </c>
      <c r="X382" s="8">
        <f t="shared" si="120"/>
        <v>1.1975631577994332</v>
      </c>
      <c r="Y382" s="27">
        <f t="shared" si="132"/>
        <v>1.8288756173385066E-5</v>
      </c>
      <c r="Z382" s="27">
        <f t="shared" si="133"/>
        <v>1.5271642296504289E-5</v>
      </c>
      <c r="AA382" s="10">
        <f t="shared" si="134"/>
        <v>1006.1487409642166</v>
      </c>
      <c r="AB382" s="29">
        <f t="shared" si="135"/>
        <v>2.5726580945307401E-2</v>
      </c>
      <c r="AC382" s="8">
        <f t="shared" si="136"/>
        <v>0.71526057180984859</v>
      </c>
      <c r="AD382" s="27">
        <f t="shared" si="137"/>
        <v>3.3909994177028164E-3</v>
      </c>
      <c r="AE382" s="47">
        <f t="shared" si="121"/>
        <v>496180.23774966702</v>
      </c>
      <c r="AF382" s="27">
        <f t="shared" si="138"/>
        <v>354898.16057357343</v>
      </c>
      <c r="AG382" s="9">
        <f t="shared" si="122"/>
        <v>13.180130092795984</v>
      </c>
      <c r="AH382" s="10">
        <f t="shared" si="139"/>
        <v>4.3797792478174715</v>
      </c>
      <c r="AI382" s="10">
        <f t="shared" si="125"/>
        <v>3.1520205297180404</v>
      </c>
      <c r="AJ382" s="10">
        <f t="shared" si="126"/>
        <v>3.5167878023437722</v>
      </c>
      <c r="AK382" s="10">
        <f t="shared" si="127"/>
        <v>6.668808332061813</v>
      </c>
      <c r="AL382" s="9">
        <f t="shared" si="123"/>
        <v>3.612271179866815</v>
      </c>
      <c r="AM382" s="49">
        <f t="shared" si="128"/>
        <v>29.108892659345379</v>
      </c>
      <c r="AN382" s="29">
        <f t="shared" si="129"/>
        <v>1.1114680553436355E-4</v>
      </c>
      <c r="AO382" s="29">
        <f t="shared" si="130"/>
        <v>6.2</v>
      </c>
      <c r="AP382" s="32"/>
    </row>
    <row r="383" spans="21:42" x14ac:dyDescent="0.25">
      <c r="U383" s="36">
        <f>U382+$W$2</f>
        <v>22380</v>
      </c>
      <c r="V383" s="16">
        <f t="shared" si="124"/>
        <v>25.496691642023979</v>
      </c>
      <c r="W383" s="27">
        <f t="shared" si="119"/>
        <v>294.89834582101196</v>
      </c>
      <c r="X383" s="8">
        <f t="shared" si="120"/>
        <v>1.197563014864937</v>
      </c>
      <c r="Y383" s="27">
        <f t="shared" si="132"/>
        <v>1.8288757848738698E-5</v>
      </c>
      <c r="Z383" s="27">
        <f t="shared" si="133"/>
        <v>1.5271645518212112E-5</v>
      </c>
      <c r="AA383" s="10">
        <f t="shared" si="134"/>
        <v>1006.1487421780217</v>
      </c>
      <c r="AB383" s="29">
        <f t="shared" si="135"/>
        <v>2.5726583571579347E-2</v>
      </c>
      <c r="AC383" s="8">
        <f t="shared" si="136"/>
        <v>0.71526056517799874</v>
      </c>
      <c r="AD383" s="27">
        <f t="shared" si="137"/>
        <v>3.3909990143076228E-3</v>
      </c>
      <c r="AE383" s="47">
        <f t="shared" si="121"/>
        <v>496184.61323390657</v>
      </c>
      <c r="AF383" s="27">
        <f t="shared" si="138"/>
        <v>354901.28689431073</v>
      </c>
      <c r="AG383" s="9">
        <f t="shared" si="122"/>
        <v>13.180159118853657</v>
      </c>
      <c r="AH383" s="10">
        <f t="shared" si="139"/>
        <v>4.3797893403312367</v>
      </c>
      <c r="AI383" s="10">
        <f t="shared" si="125"/>
        <v>3.1520572935827422</v>
      </c>
      <c r="AJ383" s="10">
        <f t="shared" si="126"/>
        <v>3.5168219823294806</v>
      </c>
      <c r="AK383" s="10">
        <f t="shared" si="127"/>
        <v>6.6688792759122233</v>
      </c>
      <c r="AL383" s="9">
        <f t="shared" si="123"/>
        <v>3.6123096077857872</v>
      </c>
      <c r="AM383" s="49">
        <f t="shared" si="128"/>
        <v>29.109001249809765</v>
      </c>
      <c r="AN383" s="29">
        <f t="shared" si="129"/>
        <v>1.111479879318704E-4</v>
      </c>
      <c r="AO383" s="29">
        <f t="shared" si="130"/>
        <v>6.2166666666666668</v>
      </c>
      <c r="AP383" s="32"/>
    </row>
    <row r="384" spans="21:42" x14ac:dyDescent="0.25">
      <c r="U384" s="36">
        <f t="shared" ref="U384:U447" si="140">U383+$W$2</f>
        <v>22440</v>
      </c>
      <c r="V384" s="16">
        <f t="shared" si="124"/>
        <v>25.496760347539176</v>
      </c>
      <c r="W384" s="27">
        <f t="shared" si="119"/>
        <v>294.89838017376957</v>
      </c>
      <c r="X384" s="8">
        <f t="shared" si="120"/>
        <v>1.1975628748987224</v>
      </c>
      <c r="Y384" s="27">
        <f t="shared" si="132"/>
        <v>1.8288759489301048E-5</v>
      </c>
      <c r="Z384" s="27">
        <f t="shared" si="133"/>
        <v>1.5271648673016624E-5</v>
      </c>
      <c r="AA384" s="10">
        <f t="shared" si="134"/>
        <v>1006.1487433666213</v>
      </c>
      <c r="AB384" s="29">
        <f t="shared" si="135"/>
        <v>2.5726586143312746E-2</v>
      </c>
      <c r="AC384" s="8">
        <f t="shared" si="136"/>
        <v>0.71526055868387139</v>
      </c>
      <c r="AD384" s="27">
        <f t="shared" si="137"/>
        <v>3.3909986192896266E-3</v>
      </c>
      <c r="AE384" s="47">
        <f t="shared" si="121"/>
        <v>496188.89784997434</v>
      </c>
      <c r="AF384" s="27">
        <f t="shared" si="138"/>
        <v>354904.34828890703</v>
      </c>
      <c r="AG384" s="9">
        <f t="shared" si="122"/>
        <v>13.180187541924294</v>
      </c>
      <c r="AH384" s="10">
        <f t="shared" si="139"/>
        <v>4.3797992231884653</v>
      </c>
      <c r="AI384" s="10">
        <f t="shared" si="125"/>
        <v>3.1520932940718889</v>
      </c>
      <c r="AJ384" s="10">
        <f t="shared" si="126"/>
        <v>3.5168554525400086</v>
      </c>
      <c r="AK384" s="10">
        <f t="shared" si="127"/>
        <v>6.668948746611898</v>
      </c>
      <c r="AL384" s="9">
        <f t="shared" si="123"/>
        <v>3.6123472377481112</v>
      </c>
      <c r="AM384" s="49">
        <f t="shared" si="128"/>
        <v>29.109107585287287</v>
      </c>
      <c r="AN384" s="29">
        <f t="shared" si="129"/>
        <v>1.1114914577686496E-4</v>
      </c>
      <c r="AO384" s="29">
        <f t="shared" si="130"/>
        <v>6.2333333333333334</v>
      </c>
      <c r="AP384" s="32"/>
    </row>
    <row r="385" spans="21:42" x14ac:dyDescent="0.25">
      <c r="U385" s="36">
        <f t="shared" si="140"/>
        <v>22500</v>
      </c>
      <c r="V385" s="16">
        <f t="shared" si="124"/>
        <v>25.496827626279423</v>
      </c>
      <c r="W385" s="27">
        <f t="shared" si="119"/>
        <v>294.89841381313971</v>
      </c>
      <c r="X385" s="8">
        <f t="shared" si="120"/>
        <v>1.1975627378391516</v>
      </c>
      <c r="Y385" s="27">
        <f t="shared" si="132"/>
        <v>1.828876109579449E-5</v>
      </c>
      <c r="Z385" s="27">
        <f t="shared" si="133"/>
        <v>1.5271651762307014E-5</v>
      </c>
      <c r="AA385" s="10">
        <f t="shared" si="134"/>
        <v>1006.1487445305387</v>
      </c>
      <c r="AB385" s="29">
        <f t="shared" si="135"/>
        <v>2.5726588661640012E-2</v>
      </c>
      <c r="AC385" s="8">
        <f t="shared" si="136"/>
        <v>0.71526055232460617</v>
      </c>
      <c r="AD385" s="27">
        <f t="shared" si="137"/>
        <v>3.3909982324748715E-3</v>
      </c>
      <c r="AE385" s="47">
        <f t="shared" si="121"/>
        <v>496193.09348494682</v>
      </c>
      <c r="AF385" s="27">
        <f t="shared" si="138"/>
        <v>354907.34610569803</v>
      </c>
      <c r="AG385" s="9">
        <f t="shared" si="122"/>
        <v>13.180215374537898</v>
      </c>
      <c r="AH385" s="10">
        <f t="shared" si="139"/>
        <v>4.3798089007455676</v>
      </c>
      <c r="AI385" s="10">
        <f t="shared" si="125"/>
        <v>3.1521285470336529</v>
      </c>
      <c r="AJ385" s="10">
        <f t="shared" si="126"/>
        <v>3.5168882277128728</v>
      </c>
      <c r="AK385" s="10">
        <f t="shared" si="127"/>
        <v>6.6690167747465257</v>
      </c>
      <c r="AL385" s="9">
        <f t="shared" si="123"/>
        <v>3.6123840863210344</v>
      </c>
      <c r="AM385" s="49">
        <f t="shared" si="128"/>
        <v>29.109211712600455</v>
      </c>
      <c r="AN385" s="29">
        <f t="shared" si="129"/>
        <v>1.1115027957910876E-4</v>
      </c>
      <c r="AO385" s="29">
        <f t="shared" si="130"/>
        <v>6.25</v>
      </c>
      <c r="AP385" s="32"/>
    </row>
    <row r="386" spans="21:42" x14ac:dyDescent="0.25">
      <c r="U386" s="36">
        <f t="shared" si="140"/>
        <v>22560</v>
      </c>
      <c r="V386" s="16">
        <f t="shared" si="124"/>
        <v>25.496893507871821</v>
      </c>
      <c r="W386" s="27">
        <f t="shared" si="119"/>
        <v>294.8984467539359</v>
      </c>
      <c r="X386" s="8">
        <f t="shared" si="120"/>
        <v>1.1975626036258666</v>
      </c>
      <c r="Y386" s="27">
        <f t="shared" si="132"/>
        <v>1.8288762668926533E-5</v>
      </c>
      <c r="Z386" s="27">
        <f t="shared" si="133"/>
        <v>1.5271654787443721E-5</v>
      </c>
      <c r="AA386" s="10">
        <f t="shared" si="134"/>
        <v>1006.1487456702864</v>
      </c>
      <c r="AB386" s="29">
        <f t="shared" si="135"/>
        <v>2.5726591127670222E-2</v>
      </c>
      <c r="AC386" s="8">
        <f t="shared" si="136"/>
        <v>0.71526054609740242</v>
      </c>
      <c r="AD386" s="27">
        <f t="shared" si="137"/>
        <v>3.3909978536930132E-3</v>
      </c>
      <c r="AE386" s="47">
        <f t="shared" si="121"/>
        <v>496197.20198670583</v>
      </c>
      <c r="AF386" s="27">
        <f t="shared" si="138"/>
        <v>354910.28166501428</v>
      </c>
      <c r="AG386" s="9">
        <f t="shared" si="122"/>
        <v>13.180242628963912</v>
      </c>
      <c r="AH386" s="10">
        <f t="shared" si="139"/>
        <v>4.379818377268399</v>
      </c>
      <c r="AI386" s="10">
        <f t="shared" si="125"/>
        <v>3.1521630679873107</v>
      </c>
      <c r="AJ386" s="10">
        <f t="shared" si="126"/>
        <v>3.516920322279693</v>
      </c>
      <c r="AK386" s="10">
        <f t="shared" si="127"/>
        <v>6.6690833902670033</v>
      </c>
      <c r="AL386" s="9">
        <f t="shared" si="123"/>
        <v>3.6124201697279599</v>
      </c>
      <c r="AM386" s="49">
        <f t="shared" si="128"/>
        <v>29.109313677599779</v>
      </c>
      <c r="AN386" s="29">
        <f t="shared" si="129"/>
        <v>1.1115138983778339E-4</v>
      </c>
      <c r="AO386" s="29">
        <f t="shared" si="130"/>
        <v>6.2666666666666666</v>
      </c>
      <c r="AP386" s="32"/>
    </row>
    <row r="387" spans="21:42" x14ac:dyDescent="0.25">
      <c r="U387" s="36">
        <f t="shared" si="140"/>
        <v>22620</v>
      </c>
      <c r="V387" s="16">
        <f t="shared" si="124"/>
        <v>25.496958021328354</v>
      </c>
      <c r="W387" s="27">
        <f t="shared" si="119"/>
        <v>294.89847901066418</v>
      </c>
      <c r="X387" s="8">
        <f t="shared" si="120"/>
        <v>1.1975624721997631</v>
      </c>
      <c r="Y387" s="27">
        <f t="shared" si="132"/>
        <v>1.8288764209389911E-5</v>
      </c>
      <c r="Z387" s="27">
        <f t="shared" si="133"/>
        <v>1.5271657749758878E-5</v>
      </c>
      <c r="AA387" s="10">
        <f t="shared" si="134"/>
        <v>1006.1487467863664</v>
      </c>
      <c r="AB387" s="29">
        <f t="shared" si="135"/>
        <v>2.5726593542489271E-2</v>
      </c>
      <c r="AC387" s="8">
        <f t="shared" si="136"/>
        <v>0.71526053999951877</v>
      </c>
      <c r="AD387" s="27">
        <f t="shared" si="137"/>
        <v>3.3909974827772437E-3</v>
      </c>
      <c r="AE387" s="47">
        <f t="shared" si="121"/>
        <v>496201.22516476433</v>
      </c>
      <c r="AF387" s="27">
        <f t="shared" si="138"/>
        <v>354913.15625977213</v>
      </c>
      <c r="AG387" s="9">
        <f t="shared" si="122"/>
        <v>13.18026931721672</v>
      </c>
      <c r="AH387" s="10">
        <f t="shared" si="139"/>
        <v>4.379827656934121</v>
      </c>
      <c r="AI387" s="10">
        <f t="shared" si="125"/>
        <v>3.1521968721300504</v>
      </c>
      <c r="AJ387" s="10">
        <f t="shared" si="126"/>
        <v>3.5169517503724359</v>
      </c>
      <c r="AK387" s="10">
        <f t="shared" si="127"/>
        <v>6.6691486225024867</v>
      </c>
      <c r="AL387" s="9">
        <f t="shared" si="123"/>
        <v>3.6124555038555135</v>
      </c>
      <c r="AM387" s="49">
        <f t="shared" si="128"/>
        <v>29.109413525183868</v>
      </c>
      <c r="AN387" s="29">
        <f t="shared" si="129"/>
        <v>1.1115247704170811E-4</v>
      </c>
      <c r="AO387" s="29">
        <f t="shared" si="130"/>
        <v>6.2833333333333332</v>
      </c>
      <c r="AP387" s="32"/>
    </row>
    <row r="388" spans="21:42" x14ac:dyDescent="0.25">
      <c r="U388" s="36">
        <f t="shared" si="140"/>
        <v>22680</v>
      </c>
      <c r="V388" s="16">
        <f t="shared" si="124"/>
        <v>25.49702119505864</v>
      </c>
      <c r="W388" s="27">
        <f t="shared" si="119"/>
        <v>294.89851059752931</v>
      </c>
      <c r="X388" s="8">
        <f t="shared" si="120"/>
        <v>1.197562343502963</v>
      </c>
      <c r="Y388" s="27">
        <f t="shared" si="132"/>
        <v>1.8288765717862979E-5</v>
      </c>
      <c r="Z388" s="27">
        <f t="shared" si="133"/>
        <v>1.5271660650556962E-5</v>
      </c>
      <c r="AA388" s="10">
        <f t="shared" si="134"/>
        <v>1006.14874787927</v>
      </c>
      <c r="AB388" s="29">
        <f t="shared" si="135"/>
        <v>2.5726595907160584E-2</v>
      </c>
      <c r="AC388" s="8">
        <f t="shared" si="136"/>
        <v>0.71526053402826872</v>
      </c>
      <c r="AD388" s="27">
        <f t="shared" si="137"/>
        <v>3.3909971195642185E-3</v>
      </c>
      <c r="AE388" s="47">
        <f t="shared" si="121"/>
        <v>496205.16479105741</v>
      </c>
      <c r="AF388" s="27">
        <f t="shared" si="138"/>
        <v>354915.97115603683</v>
      </c>
      <c r="AG388" s="9">
        <f t="shared" si="122"/>
        <v>13.180295451060925</v>
      </c>
      <c r="AH388" s="10">
        <f t="shared" si="139"/>
        <v>4.3798367438330699</v>
      </c>
      <c r="AI388" s="10">
        <f t="shared" si="125"/>
        <v>3.1522299743436619</v>
      </c>
      <c r="AJ388" s="10">
        <f t="shared" si="126"/>
        <v>3.5169825258297855</v>
      </c>
      <c r="AK388" s="10">
        <f t="shared" si="127"/>
        <v>6.6692125001734475</v>
      </c>
      <c r="AL388" s="9">
        <f t="shared" si="123"/>
        <v>3.6124901042606168</v>
      </c>
      <c r="AM388" s="49">
        <f t="shared" si="128"/>
        <v>29.109511299319255</v>
      </c>
      <c r="AN388" s="29">
        <f t="shared" si="129"/>
        <v>1.1115354166955746E-4</v>
      </c>
      <c r="AO388" s="29">
        <f t="shared" si="130"/>
        <v>6.3</v>
      </c>
      <c r="AP388" s="32"/>
    </row>
    <row r="389" spans="21:42" x14ac:dyDescent="0.25">
      <c r="U389" s="36">
        <f t="shared" si="140"/>
        <v>22740</v>
      </c>
      <c r="V389" s="16">
        <f t="shared" si="124"/>
        <v>25.497083056882449</v>
      </c>
      <c r="W389" s="27">
        <f t="shared" si="119"/>
        <v>294.89854152844123</v>
      </c>
      <c r="X389" s="8">
        <f t="shared" si="120"/>
        <v>1.1975622174787903</v>
      </c>
      <c r="Y389" s="27">
        <f t="shared" si="132"/>
        <v>1.8288767195010037E-5</v>
      </c>
      <c r="Z389" s="27">
        <f t="shared" si="133"/>
        <v>1.5271663491115395E-5</v>
      </c>
      <c r="AA389" s="10">
        <f t="shared" si="134"/>
        <v>1006.1487489494783</v>
      </c>
      <c r="AB389" s="29">
        <f t="shared" si="135"/>
        <v>2.5726598222725498E-2</v>
      </c>
      <c r="AC389" s="8">
        <f t="shared" si="136"/>
        <v>0.71526052818102304</v>
      </c>
      <c r="AD389" s="27">
        <f t="shared" si="137"/>
        <v>3.3909967638939844E-3</v>
      </c>
      <c r="AE389" s="47">
        <f t="shared" si="121"/>
        <v>496209.02260072186</v>
      </c>
      <c r="AF389" s="27">
        <f t="shared" si="138"/>
        <v>354918.72759358154</v>
      </c>
      <c r="AG389" s="9">
        <f t="shared" si="122"/>
        <v>13.180321042016512</v>
      </c>
      <c r="AH389" s="10">
        <f t="shared" si="139"/>
        <v>4.3798456419705403</v>
      </c>
      <c r="AI389" s="10">
        <f t="shared" si="125"/>
        <v>3.1522623892010664</v>
      </c>
      <c r="AJ389" s="10">
        <f t="shared" si="126"/>
        <v>3.5170126622030118</v>
      </c>
      <c r="AK389" s="10">
        <f t="shared" si="127"/>
        <v>6.6692750514040782</v>
      </c>
      <c r="AL389" s="9">
        <f t="shared" si="123"/>
        <v>3.6125239861772087</v>
      </c>
      <c r="AM389" s="49">
        <f t="shared" si="128"/>
        <v>29.109607043059658</v>
      </c>
      <c r="AN389" s="29">
        <f t="shared" si="129"/>
        <v>1.1115458419006798E-4</v>
      </c>
      <c r="AO389" s="29">
        <f t="shared" si="130"/>
        <v>6.3166666666666664</v>
      </c>
      <c r="AP389" s="32"/>
    </row>
    <row r="390" spans="21:42" x14ac:dyDescent="0.25">
      <c r="U390" s="36">
        <f t="shared" si="140"/>
        <v>22800</v>
      </c>
      <c r="V390" s="16">
        <f t="shared" si="124"/>
        <v>25.49714363404194</v>
      </c>
      <c r="W390" s="27">
        <f t="shared" si="119"/>
        <v>294.89857181702092</v>
      </c>
      <c r="X390" s="8">
        <f t="shared" si="120"/>
        <v>1.1975620940717466</v>
      </c>
      <c r="Y390" s="27">
        <f t="shared" si="132"/>
        <v>1.8288768641481604E-5</v>
      </c>
      <c r="Z390" s="27">
        <f t="shared" si="133"/>
        <v>1.5271666272685075E-5</v>
      </c>
      <c r="AA390" s="10">
        <f t="shared" si="134"/>
        <v>1006.1487499974627</v>
      </c>
      <c r="AB390" s="29">
        <f t="shared" si="135"/>
        <v>2.5726600490203737E-2</v>
      </c>
      <c r="AC390" s="8">
        <f t="shared" si="136"/>
        <v>0.71526052245520699</v>
      </c>
      <c r="AD390" s="27">
        <f t="shared" si="137"/>
        <v>3.3909964156099114E-3</v>
      </c>
      <c r="AE390" s="47">
        <f t="shared" si="121"/>
        <v>496212.80029286211</v>
      </c>
      <c r="AF390" s="27">
        <f t="shared" si="138"/>
        <v>354921.42678643385</v>
      </c>
      <c r="AG390" s="9">
        <f t="shared" si="122"/>
        <v>13.180346101363991</v>
      </c>
      <c r="AH390" s="10">
        <f t="shared" si="139"/>
        <v>4.3798543552685745</v>
      </c>
      <c r="AI390" s="10">
        <f t="shared" si="125"/>
        <v>3.1522941309727353</v>
      </c>
      <c r="AJ390" s="10">
        <f t="shared" si="126"/>
        <v>3.517042172762157</v>
      </c>
      <c r="AK390" s="10">
        <f t="shared" si="127"/>
        <v>6.6693363037348927</v>
      </c>
      <c r="AL390" s="9">
        <f t="shared" si="123"/>
        <v>3.6125571645230665</v>
      </c>
      <c r="AM390" s="49">
        <f t="shared" si="128"/>
        <v>29.109700798565008</v>
      </c>
      <c r="AN390" s="29">
        <f t="shared" si="129"/>
        <v>1.111556050622482E-4</v>
      </c>
      <c r="AO390" s="29">
        <f t="shared" si="130"/>
        <v>6.333333333333333</v>
      </c>
      <c r="AP390" s="32"/>
    </row>
    <row r="391" spans="21:42" x14ac:dyDescent="0.25">
      <c r="U391" s="36">
        <f t="shared" si="140"/>
        <v>22860</v>
      </c>
      <c r="V391" s="16">
        <f t="shared" si="124"/>
        <v>25.497202953213648</v>
      </c>
      <c r="W391" s="27">
        <f t="shared" si="119"/>
        <v>294.89860147660681</v>
      </c>
      <c r="X391" s="8">
        <f t="shared" si="120"/>
        <v>1.1975619732274845</v>
      </c>
      <c r="Y391" s="27">
        <f t="shared" si="132"/>
        <v>1.8288770057914659E-5</v>
      </c>
      <c r="Z391" s="27">
        <f t="shared" si="133"/>
        <v>1.5271668996490915E-5</v>
      </c>
      <c r="AA391" s="10">
        <f t="shared" si="134"/>
        <v>1006.1487510236846</v>
      </c>
      <c r="AB391" s="29">
        <f t="shared" si="135"/>
        <v>2.5726602710593856E-2</v>
      </c>
      <c r="AC391" s="8">
        <f t="shared" si="136"/>
        <v>0.71526051684829828</v>
      </c>
      <c r="AD391" s="27">
        <f t="shared" si="137"/>
        <v>3.3909960745586182E-3</v>
      </c>
      <c r="AE391" s="47">
        <f t="shared" si="121"/>
        <v>496216.49953129829</v>
      </c>
      <c r="AF391" s="27">
        <f t="shared" si="138"/>
        <v>354924.06992340978</v>
      </c>
      <c r="AG391" s="9">
        <f t="shared" si="122"/>
        <v>13.180370640149352</v>
      </c>
      <c r="AH391" s="10">
        <f t="shared" si="139"/>
        <v>4.3798628875676826</v>
      </c>
      <c r="AI391" s="10">
        <f t="shared" si="125"/>
        <v>3.1523252136329556</v>
      </c>
      <c r="AJ391" s="10">
        <f t="shared" si="126"/>
        <v>3.5170710705017503</v>
      </c>
      <c r="AK391" s="10">
        <f t="shared" si="127"/>
        <v>6.6693962841347059</v>
      </c>
      <c r="AL391" s="9">
        <f t="shared" si="123"/>
        <v>3.6125896539062987</v>
      </c>
      <c r="AM391" s="49">
        <f t="shared" si="128"/>
        <v>29.109792607119946</v>
      </c>
      <c r="AN391" s="29">
        <f t="shared" si="129"/>
        <v>1.1115660473557843E-4</v>
      </c>
      <c r="AO391" s="29">
        <f t="shared" si="130"/>
        <v>6.35</v>
      </c>
      <c r="AP391" s="32"/>
    </row>
    <row r="392" spans="21:42" x14ac:dyDescent="0.25">
      <c r="U392" s="36">
        <f t="shared" si="140"/>
        <v>22920</v>
      </c>
      <c r="V392" s="16">
        <f t="shared" si="124"/>
        <v>25.497261040520232</v>
      </c>
      <c r="W392" s="27">
        <f t="shared" si="119"/>
        <v>294.8986305202601</v>
      </c>
      <c r="X392" s="8">
        <f t="shared" si="120"/>
        <v>1.197561854892786</v>
      </c>
      <c r="Y392" s="27">
        <f t="shared" si="132"/>
        <v>1.8288771444932977E-5</v>
      </c>
      <c r="Z392" s="27">
        <f t="shared" si="133"/>
        <v>1.5271671663732404E-5</v>
      </c>
      <c r="AA392" s="10">
        <f t="shared" si="134"/>
        <v>1006.1487520285959</v>
      </c>
      <c r="AB392" s="29">
        <f t="shared" si="135"/>
        <v>2.5726604884873654E-2</v>
      </c>
      <c r="AC392" s="8">
        <f t="shared" si="136"/>
        <v>0.71526051135782842</v>
      </c>
      <c r="AD392" s="27">
        <f t="shared" si="137"/>
        <v>3.3909957405899114E-3</v>
      </c>
      <c r="AE392" s="47">
        <f t="shared" si="121"/>
        <v>496220.12194529938</v>
      </c>
      <c r="AF392" s="27">
        <f t="shared" si="138"/>
        <v>354926.65816863882</v>
      </c>
      <c r="AG392" s="9">
        <f t="shared" si="122"/>
        <v>13.180394669188962</v>
      </c>
      <c r="AH392" s="10">
        <f t="shared" si="139"/>
        <v>4.3798712426285418</v>
      </c>
      <c r="AI392" s="10">
        <f t="shared" si="125"/>
        <v>3.1523556508659749</v>
      </c>
      <c r="AJ392" s="10">
        <f t="shared" si="126"/>
        <v>3.5170993681464999</v>
      </c>
      <c r="AK392" s="10">
        <f t="shared" si="127"/>
        <v>6.6694550190124744</v>
      </c>
      <c r="AL392" s="9">
        <f t="shared" si="123"/>
        <v>3.6126214686317564</v>
      </c>
      <c r="AM392" s="49">
        <f t="shared" si="128"/>
        <v>29.109882509151987</v>
      </c>
      <c r="AN392" s="29">
        <f t="shared" si="129"/>
        <v>1.1115758365020791E-4</v>
      </c>
      <c r="AO392" s="29">
        <f t="shared" si="130"/>
        <v>6.3666666666666663</v>
      </c>
      <c r="AP392" s="32"/>
    </row>
    <row r="393" spans="21:42" x14ac:dyDescent="0.25">
      <c r="U393" s="36">
        <f t="shared" si="140"/>
        <v>22980</v>
      </c>
      <c r="V393" s="16">
        <f t="shared" si="124"/>
        <v>25.497317921541971</v>
      </c>
      <c r="W393" s="27">
        <f t="shared" si="119"/>
        <v>294.89865896077094</v>
      </c>
      <c r="X393" s="8">
        <f t="shared" si="120"/>
        <v>1.1975617390155378</v>
      </c>
      <c r="Y393" s="27">
        <f t="shared" si="132"/>
        <v>1.828877280314733E-5</v>
      </c>
      <c r="Z393" s="27">
        <f t="shared" si="133"/>
        <v>1.5271674275584084E-5</v>
      </c>
      <c r="AA393" s="10">
        <f t="shared" si="134"/>
        <v>1006.1487530126392</v>
      </c>
      <c r="AB393" s="29">
        <f t="shared" si="135"/>
        <v>2.5726607014000591E-2</v>
      </c>
      <c r="AC393" s="8">
        <f t="shared" si="136"/>
        <v>0.71526050598137891</v>
      </c>
      <c r="AD393" s="27">
        <f t="shared" si="137"/>
        <v>3.3909954135567144E-3</v>
      </c>
      <c r="AE393" s="47">
        <f t="shared" si="121"/>
        <v>496223.66913030203</v>
      </c>
      <c r="AF393" s="27">
        <f t="shared" si="138"/>
        <v>354929.19266207621</v>
      </c>
      <c r="AG393" s="9">
        <f t="shared" si="122"/>
        <v>13.180418199074337</v>
      </c>
      <c r="AH393" s="10">
        <f t="shared" si="139"/>
        <v>4.3798794241336552</v>
      </c>
      <c r="AI393" s="10">
        <f t="shared" si="125"/>
        <v>3.1523854560720168</v>
      </c>
      <c r="AJ393" s="10">
        <f t="shared" si="126"/>
        <v>3.5171270781570265</v>
      </c>
      <c r="AK393" s="10">
        <f t="shared" si="127"/>
        <v>6.6695125342290433</v>
      </c>
      <c r="AL393" s="9">
        <f t="shared" si="123"/>
        <v>3.6126526227073978</v>
      </c>
      <c r="AM393" s="49">
        <f t="shared" si="128"/>
        <v>29.109970544249368</v>
      </c>
      <c r="AN393" s="29">
        <f t="shared" si="129"/>
        <v>1.1115854223715072E-4</v>
      </c>
      <c r="AO393" s="29">
        <f t="shared" si="130"/>
        <v>6.3833333333333337</v>
      </c>
      <c r="AP393" s="32"/>
    </row>
    <row r="394" spans="21:42" x14ac:dyDescent="0.25">
      <c r="U394" s="36">
        <f t="shared" si="140"/>
        <v>23040</v>
      </c>
      <c r="V394" s="16">
        <f t="shared" si="124"/>
        <v>25.497373621328013</v>
      </c>
      <c r="W394" s="27">
        <f t="shared" si="119"/>
        <v>294.898686810664</v>
      </c>
      <c r="X394" s="8">
        <f t="shared" si="120"/>
        <v>1.1975616255447088</v>
      </c>
      <c r="Y394" s="27">
        <f t="shared" si="132"/>
        <v>1.8288774133155916E-5</v>
      </c>
      <c r="Z394" s="27">
        <f t="shared" si="133"/>
        <v>1.5271676833196202E-5</v>
      </c>
      <c r="AA394" s="10">
        <f t="shared" si="134"/>
        <v>1006.1487539762477</v>
      </c>
      <c r="AB394" s="29">
        <f t="shared" si="135"/>
        <v>2.5726609098912376E-2</v>
      </c>
      <c r="AC394" s="8">
        <f t="shared" si="136"/>
        <v>0.71526050071658254</v>
      </c>
      <c r="AD394" s="27">
        <f t="shared" si="137"/>
        <v>3.390995093315005E-3</v>
      </c>
      <c r="AE394" s="47">
        <f t="shared" si="121"/>
        <v>496227.14264860546</v>
      </c>
      <c r="AF394" s="27">
        <f t="shared" si="138"/>
        <v>354931.67452000058</v>
      </c>
      <c r="AG394" s="9">
        <f t="shared" si="122"/>
        <v>13.180441240176799</v>
      </c>
      <c r="AH394" s="10">
        <f t="shared" si="139"/>
        <v>4.3798874356889934</v>
      </c>
      <c r="AI394" s="10">
        <f t="shared" si="125"/>
        <v>3.1524146423731829</v>
      </c>
      <c r="AJ394" s="10">
        <f t="shared" si="126"/>
        <v>3.5171542127351474</v>
      </c>
      <c r="AK394" s="10">
        <f t="shared" si="127"/>
        <v>6.6695688551083308</v>
      </c>
      <c r="AL394" s="9">
        <f t="shared" si="123"/>
        <v>3.6126831298503452</v>
      </c>
      <c r="AM394" s="49">
        <f t="shared" si="128"/>
        <v>29.110056751178359</v>
      </c>
      <c r="AN394" s="29">
        <f t="shared" si="129"/>
        <v>1.1115948091847217E-4</v>
      </c>
      <c r="AO394" s="29">
        <f t="shared" si="130"/>
        <v>6.4</v>
      </c>
      <c r="AP394" s="32"/>
    </row>
    <row r="395" spans="21:42" x14ac:dyDescent="0.25">
      <c r="U395" s="36">
        <f t="shared" si="140"/>
        <v>23100</v>
      </c>
      <c r="V395" s="16">
        <f t="shared" si="124"/>
        <v>25.49742816440741</v>
      </c>
      <c r="W395" s="27">
        <f t="shared" ref="W395:W410" si="141">((V395+$W$4)/2)+273.15</f>
        <v>294.8987140822037</v>
      </c>
      <c r="X395" s="8">
        <f t="shared" ref="X395:X410" si="142">(351.99/W395)+344.84/(W395^2)</f>
        <v>1.1975615144303273</v>
      </c>
      <c r="Y395" s="27">
        <f t="shared" si="132"/>
        <v>1.8288775435544408E-5</v>
      </c>
      <c r="Z395" s="27">
        <f t="shared" si="133"/>
        <v>1.5271679337695039E-5</v>
      </c>
      <c r="AA395" s="10">
        <f t="shared" si="134"/>
        <v>1006.1487549198456</v>
      </c>
      <c r="AB395" s="29">
        <f t="shared" si="135"/>
        <v>2.5726611140527125E-2</v>
      </c>
      <c r="AC395" s="8">
        <f t="shared" si="136"/>
        <v>0.71526049556112004</v>
      </c>
      <c r="AD395" s="27">
        <f t="shared" si="137"/>
        <v>3.3909947797237518E-3</v>
      </c>
      <c r="AE395" s="47">
        <f t="shared" ref="AE395:AE410" si="143">$H$15*AD395*(V395-$W$4)*($C$34^3)/(Z395^2)</f>
        <v>496230.54403007042</v>
      </c>
      <c r="AF395" s="27">
        <f t="shared" si="138"/>
        <v>354934.10483551235</v>
      </c>
      <c r="AG395" s="9">
        <f t="shared" ref="AG395:AG410" si="144">0.54*POWER(AF395,1/4)</f>
        <v>13.18046380265209</v>
      </c>
      <c r="AH395" s="10">
        <f t="shared" si="139"/>
        <v>4.3798952808255569</v>
      </c>
      <c r="AI395" s="10">
        <f t="shared" si="125"/>
        <v>3.1524432226191967</v>
      </c>
      <c r="AJ395" s="10">
        <f t="shared" si="126"/>
        <v>3.5171807838295233</v>
      </c>
      <c r="AK395" s="10">
        <f t="shared" si="127"/>
        <v>6.6696240064487196</v>
      </c>
      <c r="AL395" s="9">
        <f t="shared" ref="AL395:AL458" si="145">AK395*$C$17/($C$2*$C$19)</f>
        <v>3.6127130034930559</v>
      </c>
      <c r="AM395" s="49">
        <f t="shared" si="128"/>
        <v>29.110141167900466</v>
      </c>
      <c r="AN395" s="29">
        <f t="shared" si="129"/>
        <v>1.1116040010747867E-4</v>
      </c>
      <c r="AO395" s="29">
        <f t="shared" si="130"/>
        <v>6.416666666666667</v>
      </c>
      <c r="AP395" s="32"/>
    </row>
    <row r="396" spans="21:42" x14ac:dyDescent="0.25">
      <c r="U396" s="36">
        <f t="shared" si="140"/>
        <v>23160</v>
      </c>
      <c r="V396" s="16">
        <f t="shared" ref="V396:V459" si="146">V395+$W$2*($R$10-AH395*$C$19*(V395-$W$4)-$W$3*$C$3*$C$19*(POWER(V395+273.15,4)-POWER($W$4+273.15,4)))/($C$29*$C$4)</f>
        <v>25.497481574799913</v>
      </c>
      <c r="W396" s="27">
        <f t="shared" si="141"/>
        <v>294.89874078739996</v>
      </c>
      <c r="X396" s="8">
        <f t="shared" si="142"/>
        <v>1.1975614056234594</v>
      </c>
      <c r="Y396" s="27">
        <f t="shared" si="132"/>
        <v>1.8288776710886327E-5</v>
      </c>
      <c r="Z396" s="27">
        <f t="shared" si="133"/>
        <v>1.527168179018349E-5</v>
      </c>
      <c r="AA396" s="10">
        <f t="shared" si="134"/>
        <v>1006.1487558438487</v>
      </c>
      <c r="AB396" s="29">
        <f t="shared" si="135"/>
        <v>2.5726613139743875E-2</v>
      </c>
      <c r="AC396" s="8">
        <f t="shared" si="136"/>
        <v>0.71526049051272167</v>
      </c>
      <c r="AD396" s="27">
        <f t="shared" si="137"/>
        <v>3.3909944726448512E-3</v>
      </c>
      <c r="AE396" s="47">
        <f t="shared" si="143"/>
        <v>496233.87477278785</v>
      </c>
      <c r="AF396" s="27">
        <f t="shared" si="138"/>
        <v>354936.48467901273</v>
      </c>
      <c r="AG396" s="9">
        <f t="shared" si="144"/>
        <v>13.180485896444866</v>
      </c>
      <c r="AH396" s="10">
        <f t="shared" si="139"/>
        <v>4.3799029630009603</v>
      </c>
      <c r="AI396" s="10">
        <f t="shared" ref="AI396:AI459" si="147">AH396*$C$19*(V396-$W$4)</f>
        <v>3.1524712093930796</v>
      </c>
      <c r="AJ396" s="10">
        <f t="shared" ref="AJ396:AJ459" si="148">$W$3*$C$19*$C$3*(POWER(V396+273.15,4)-POWER($W$4+273.15,4))</f>
        <v>3.5172068031405401</v>
      </c>
      <c r="AK396" s="10">
        <f t="shared" ref="AK396:AK459" si="149">AJ396+AI396</f>
        <v>6.6696780125336197</v>
      </c>
      <c r="AL396" s="9">
        <f t="shared" si="145"/>
        <v>3.6127422567890441</v>
      </c>
      <c r="AM396" s="49">
        <f t="shared" ref="AM396:AM459" si="150">V396+AL396</f>
        <v>29.110223831588957</v>
      </c>
      <c r="AN396" s="29">
        <f t="shared" ref="AN396:AN459" si="151">AK396*$W$2/(3.6*10^6)</f>
        <v>1.1116130020889366E-4</v>
      </c>
      <c r="AO396" s="29">
        <f t="shared" ref="AO396:AO459" si="152">U396/3600</f>
        <v>6.4333333333333336</v>
      </c>
      <c r="AP396" s="32"/>
    </row>
    <row r="397" spans="21:42" x14ac:dyDescent="0.25">
      <c r="U397" s="36">
        <f t="shared" si="140"/>
        <v>23220</v>
      </c>
      <c r="V397" s="16">
        <f t="shared" si="146"/>
        <v>25.497533876026544</v>
      </c>
      <c r="W397" s="27">
        <f t="shared" si="141"/>
        <v>294.89876693801324</v>
      </c>
      <c r="X397" s="8">
        <f t="shared" si="142"/>
        <v>1.1975612990761872</v>
      </c>
      <c r="Y397" s="27">
        <f t="shared" si="132"/>
        <v>1.828877795974338E-5</v>
      </c>
      <c r="Z397" s="27">
        <f t="shared" si="133"/>
        <v>1.527168419174163E-5</v>
      </c>
      <c r="AA397" s="10">
        <f t="shared" si="134"/>
        <v>1006.1487567486636</v>
      </c>
      <c r="AB397" s="29">
        <f t="shared" si="135"/>
        <v>2.5726615097443152E-2</v>
      </c>
      <c r="AC397" s="8">
        <f t="shared" si="136"/>
        <v>0.71526048556916344</v>
      </c>
      <c r="AD397" s="27">
        <f t="shared" si="137"/>
        <v>3.3909941719430679E-3</v>
      </c>
      <c r="AE397" s="47">
        <f t="shared" si="143"/>
        <v>496237.13634373347</v>
      </c>
      <c r="AF397" s="27">
        <f t="shared" si="138"/>
        <v>354938.81509866996</v>
      </c>
      <c r="AG397" s="9">
        <f t="shared" si="144"/>
        <v>13.180507531293019</v>
      </c>
      <c r="AH397" s="10">
        <f t="shared" si="139"/>
        <v>4.3799104856009627</v>
      </c>
      <c r="AI397" s="10">
        <f t="shared" si="147"/>
        <v>3.1524986150166807</v>
      </c>
      <c r="AJ397" s="10">
        <f t="shared" si="148"/>
        <v>3.517232282125847</v>
      </c>
      <c r="AK397" s="10">
        <f t="shared" si="149"/>
        <v>6.6697308971425278</v>
      </c>
      <c r="AL397" s="9">
        <f t="shared" si="145"/>
        <v>3.6127709026188692</v>
      </c>
      <c r="AM397" s="49">
        <f t="shared" si="150"/>
        <v>29.110304778645414</v>
      </c>
      <c r="AN397" s="29">
        <f t="shared" si="151"/>
        <v>1.1116218161904213E-4</v>
      </c>
      <c r="AO397" s="29">
        <f t="shared" si="152"/>
        <v>6.45</v>
      </c>
      <c r="AP397" s="32"/>
    </row>
    <row r="398" spans="21:42" x14ac:dyDescent="0.25">
      <c r="U398" s="36">
        <f t="shared" si="140"/>
        <v>23280</v>
      </c>
      <c r="V398" s="16">
        <f t="shared" si="146"/>
        <v>25.497585091119948</v>
      </c>
      <c r="W398" s="27">
        <f t="shared" si="141"/>
        <v>294.89879254555996</v>
      </c>
      <c r="X398" s="8">
        <f t="shared" si="142"/>
        <v>1.1975611947415872</v>
      </c>
      <c r="Y398" s="27">
        <f t="shared" si="132"/>
        <v>1.8288779182665521E-5</v>
      </c>
      <c r="Z398" s="27">
        <f t="shared" si="133"/>
        <v>1.5271686543427052E-5</v>
      </c>
      <c r="AA398" s="10">
        <f t="shared" si="134"/>
        <v>1006.1487576346889</v>
      </c>
      <c r="AB398" s="29">
        <f t="shared" si="135"/>
        <v>2.5726617014487065E-2</v>
      </c>
      <c r="AC398" s="8">
        <f t="shared" si="136"/>
        <v>0.71526048072826875</v>
      </c>
      <c r="AD398" s="27">
        <f t="shared" si="137"/>
        <v>3.3909938774859733E-3</v>
      </c>
      <c r="AE398" s="47">
        <f t="shared" si="143"/>
        <v>496240.3301794221</v>
      </c>
      <c r="AF398" s="27">
        <f t="shared" si="138"/>
        <v>354941.09712088824</v>
      </c>
      <c r="AG398" s="9">
        <f t="shared" si="144"/>
        <v>13.18052871673205</v>
      </c>
      <c r="AH398" s="10">
        <f t="shared" si="139"/>
        <v>4.3799178519409319</v>
      </c>
      <c r="AI398" s="10">
        <f t="shared" si="147"/>
        <v>3.1525254515560741</v>
      </c>
      <c r="AJ398" s="10">
        <f t="shared" si="148"/>
        <v>3.5172572320051398</v>
      </c>
      <c r="AK398" s="10">
        <f t="shared" si="149"/>
        <v>6.6697826835612144</v>
      </c>
      <c r="AL398" s="9">
        <f t="shared" si="145"/>
        <v>3.6127989535956577</v>
      </c>
      <c r="AM398" s="49">
        <f t="shared" si="150"/>
        <v>29.110384044715605</v>
      </c>
      <c r="AN398" s="29">
        <f t="shared" si="151"/>
        <v>1.1116304472602024E-4</v>
      </c>
      <c r="AO398" s="29">
        <f t="shared" si="152"/>
        <v>6.4666666666666668</v>
      </c>
      <c r="AP398" s="32"/>
    </row>
    <row r="399" spans="21:42" x14ac:dyDescent="0.25">
      <c r="U399" s="36">
        <f t="shared" si="140"/>
        <v>23340</v>
      </c>
      <c r="V399" s="16">
        <f t="shared" si="146"/>
        <v>25.497635242634527</v>
      </c>
      <c r="W399" s="27">
        <f t="shared" si="141"/>
        <v>294.89881762131722</v>
      </c>
      <c r="X399" s="8">
        <f t="shared" si="142"/>
        <v>1.1975610925737117</v>
      </c>
      <c r="Y399" s="27">
        <f t="shared" si="132"/>
        <v>1.8288780380191313E-5</v>
      </c>
      <c r="Z399" s="27">
        <f t="shared" si="133"/>
        <v>1.5271688846275383E-5</v>
      </c>
      <c r="AA399" s="10">
        <f t="shared" si="134"/>
        <v>1006.1487585023145</v>
      </c>
      <c r="AB399" s="29">
        <f t="shared" si="135"/>
        <v>2.5726618891719861E-2</v>
      </c>
      <c r="AC399" s="8">
        <f t="shared" si="136"/>
        <v>0.71526047598790499</v>
      </c>
      <c r="AD399" s="27">
        <f t="shared" si="137"/>
        <v>3.3909935891438905E-3</v>
      </c>
      <c r="AE399" s="47">
        <f t="shared" si="143"/>
        <v>496243.45768653712</v>
      </c>
      <c r="AF399" s="27">
        <f t="shared" si="138"/>
        <v>354943.3317507563</v>
      </c>
      <c r="AG399" s="9">
        <f t="shared" si="144"/>
        <v>13.180549462099275</v>
      </c>
      <c r="AH399" s="10">
        <f t="shared" si="139"/>
        <v>4.3799250652673454</v>
      </c>
      <c r="AI399" s="10">
        <f t="shared" si="147"/>
        <v>3.1525517308268909</v>
      </c>
      <c r="AJ399" s="10">
        <f t="shared" si="148"/>
        <v>3.5172816637651718</v>
      </c>
      <c r="AK399" s="10">
        <f t="shared" si="149"/>
        <v>6.6698333945920627</v>
      </c>
      <c r="AL399" s="9">
        <f t="shared" si="145"/>
        <v>3.6128264220707003</v>
      </c>
      <c r="AM399" s="49">
        <f t="shared" si="150"/>
        <v>29.110461664705227</v>
      </c>
      <c r="AN399" s="29">
        <f t="shared" si="151"/>
        <v>1.1116388990986771E-4</v>
      </c>
      <c r="AO399" s="29">
        <f t="shared" si="152"/>
        <v>6.4833333333333334</v>
      </c>
      <c r="AP399" s="32"/>
    </row>
    <row r="400" spans="21:42" x14ac:dyDescent="0.25">
      <c r="U400" s="36">
        <f t="shared" si="140"/>
        <v>23400</v>
      </c>
      <c r="V400" s="16">
        <f t="shared" si="146"/>
        <v>25.497684352656378</v>
      </c>
      <c r="W400" s="27">
        <f t="shared" si="141"/>
        <v>294.89884217632817</v>
      </c>
      <c r="X400" s="8">
        <f t="shared" si="142"/>
        <v>1.1975609925275654</v>
      </c>
      <c r="Y400" s="27">
        <f t="shared" ref="Y400:Y410" si="153">((1.459*10^-6)*W400^1.5)/(W400+109.1)</f>
        <v>1.8288781552848127E-5</v>
      </c>
      <c r="Z400" s="27">
        <f t="shared" ref="Z400:Z410" si="154">Y400/X400</f>
        <v>1.527169110130076E-5</v>
      </c>
      <c r="AA400" s="10">
        <f t="shared" ref="AA400:AA410" si="155">1030.5-0.19975*W400+(3.9734*10^-4)*W400^2</f>
        <v>1006.1487593519229</v>
      </c>
      <c r="AB400" s="29">
        <f t="shared" ref="AB400:AB410" si="156">((2.334*10^-3)*(W400^1.5))/(W400+164.54)</f>
        <v>2.5726620729968223E-2</v>
      </c>
      <c r="AC400" s="8">
        <f t="shared" ref="AC400:AC410" si="157">AA400*Y400/AB400</f>
        <v>0.71526047134598558</v>
      </c>
      <c r="AD400" s="27">
        <f t="shared" ref="AD400:AD410" si="158">1/W400</f>
        <v>3.3909933067898324E-3</v>
      </c>
      <c r="AE400" s="47">
        <f t="shared" si="143"/>
        <v>496246.52024254907</v>
      </c>
      <c r="AF400" s="27">
        <f t="shared" ref="AF400:AF410" si="159">AE400*AC400</f>
        <v>354945.51997249085</v>
      </c>
      <c r="AG400" s="9">
        <f t="shared" si="144"/>
        <v>13.180569776537913</v>
      </c>
      <c r="AH400" s="10">
        <f t="shared" ref="AH400:AH410" si="160">AG400*AB400/$C$34</f>
        <v>4.3799321287591919</v>
      </c>
      <c r="AI400" s="10">
        <f t="shared" si="147"/>
        <v>3.1525774643994948</v>
      </c>
      <c r="AJ400" s="10">
        <f t="shared" si="148"/>
        <v>3.5173055881645969</v>
      </c>
      <c r="AK400" s="10">
        <f t="shared" si="149"/>
        <v>6.6698830525640922</v>
      </c>
      <c r="AL400" s="9">
        <f t="shared" si="145"/>
        <v>3.6128533201388833</v>
      </c>
      <c r="AM400" s="49">
        <f t="shared" si="150"/>
        <v>29.11053767279526</v>
      </c>
      <c r="AN400" s="29">
        <f t="shared" si="151"/>
        <v>1.1116471754273487E-4</v>
      </c>
      <c r="AO400" s="29">
        <f t="shared" si="152"/>
        <v>6.5</v>
      </c>
      <c r="AP400" s="32"/>
    </row>
    <row r="401" spans="21:42" x14ac:dyDescent="0.25">
      <c r="U401" s="36">
        <f t="shared" si="140"/>
        <v>23460</v>
      </c>
      <c r="V401" s="16">
        <f t="shared" si="146"/>
        <v>25.497732442813007</v>
      </c>
      <c r="W401" s="27">
        <f t="shared" si="141"/>
        <v>294.89886622140648</v>
      </c>
      <c r="X401" s="8">
        <f t="shared" si="142"/>
        <v>1.1975608945590885</v>
      </c>
      <c r="Y401" s="27">
        <f t="shared" si="153"/>
        <v>1.8288782701152343E-5</v>
      </c>
      <c r="Z401" s="27">
        <f t="shared" si="154"/>
        <v>1.5271693309496222E-5</v>
      </c>
      <c r="AA401" s="10">
        <f t="shared" si="155"/>
        <v>1006.148760183888</v>
      </c>
      <c r="AB401" s="29">
        <f t="shared" si="156"/>
        <v>2.5726622530041664E-2</v>
      </c>
      <c r="AC401" s="8">
        <f t="shared" si="157"/>
        <v>0.71526046680046529</v>
      </c>
      <c r="AD401" s="27">
        <f t="shared" si="158"/>
        <v>3.3909930302994523E-3</v>
      </c>
      <c r="AE401" s="47">
        <f t="shared" si="143"/>
        <v>496249.5191963258</v>
      </c>
      <c r="AF401" s="27">
        <f t="shared" si="159"/>
        <v>354947.66274987045</v>
      </c>
      <c r="AG401" s="9">
        <f t="shared" si="144"/>
        <v>13.180589669001151</v>
      </c>
      <c r="AH401" s="10">
        <f t="shared" si="160"/>
        <v>4.3799390455293921</v>
      </c>
      <c r="AI401" s="10">
        <f t="shared" si="147"/>
        <v>3.1526026636040791</v>
      </c>
      <c r="AJ401" s="10">
        <f t="shared" si="148"/>
        <v>3.5173290157387243</v>
      </c>
      <c r="AK401" s="10">
        <f t="shared" si="149"/>
        <v>6.6699316793428034</v>
      </c>
      <c r="AL401" s="9">
        <f t="shared" si="145"/>
        <v>3.612879659644018</v>
      </c>
      <c r="AM401" s="49">
        <f t="shared" si="150"/>
        <v>29.110612102457026</v>
      </c>
      <c r="AN401" s="29">
        <f t="shared" si="151"/>
        <v>1.1116552798904671E-4</v>
      </c>
      <c r="AO401" s="29">
        <f t="shared" si="152"/>
        <v>6.5166666666666666</v>
      </c>
      <c r="AP401" s="32"/>
    </row>
    <row r="402" spans="21:42" x14ac:dyDescent="0.25">
      <c r="U402" s="36">
        <f t="shared" si="140"/>
        <v>23520</v>
      </c>
      <c r="V402" s="16">
        <f t="shared" si="146"/>
        <v>25.497779534282849</v>
      </c>
      <c r="W402" s="27">
        <f t="shared" si="141"/>
        <v>294.89888976714138</v>
      </c>
      <c r="X402" s="8">
        <f t="shared" si="142"/>
        <v>1.1975607986251353</v>
      </c>
      <c r="Y402" s="27">
        <f t="shared" si="153"/>
        <v>1.828878382560979E-5</v>
      </c>
      <c r="Z402" s="27">
        <f t="shared" si="154"/>
        <v>1.5271695471834338E-5</v>
      </c>
      <c r="AA402" s="10">
        <f t="shared" si="155"/>
        <v>1006.1487609985761</v>
      </c>
      <c r="AB402" s="29">
        <f t="shared" si="156"/>
        <v>2.5726624292733064E-2</v>
      </c>
      <c r="AC402" s="8">
        <f t="shared" si="157"/>
        <v>0.71526046234934293</v>
      </c>
      <c r="AD402" s="27">
        <f t="shared" si="158"/>
        <v>3.3909927595509835E-3</v>
      </c>
      <c r="AE402" s="47">
        <f t="shared" si="143"/>
        <v>496252.45586871373</v>
      </c>
      <c r="AF402" s="27">
        <f t="shared" si="159"/>
        <v>354949.76102665305</v>
      </c>
      <c r="AG402" s="9">
        <f t="shared" si="144"/>
        <v>13.180609148256032</v>
      </c>
      <c r="AH402" s="10">
        <f t="shared" si="160"/>
        <v>4.3799458186261839</v>
      </c>
      <c r="AI402" s="10">
        <f t="shared" si="147"/>
        <v>3.1526273395356612</v>
      </c>
      <c r="AJ402" s="10">
        <f t="shared" si="148"/>
        <v>3.5173519568041343</v>
      </c>
      <c r="AK402" s="10">
        <f t="shared" si="149"/>
        <v>6.669979296339795</v>
      </c>
      <c r="AL402" s="9">
        <f t="shared" si="145"/>
        <v>3.6129054521840551</v>
      </c>
      <c r="AM402" s="49">
        <f t="shared" si="150"/>
        <v>29.110684986466904</v>
      </c>
      <c r="AN402" s="29">
        <f t="shared" si="151"/>
        <v>1.1116632160566326E-4</v>
      </c>
      <c r="AO402" s="29">
        <f t="shared" si="152"/>
        <v>6.5333333333333332</v>
      </c>
      <c r="AP402" s="32"/>
    </row>
    <row r="403" spans="21:42" x14ac:dyDescent="0.25">
      <c r="U403" s="36">
        <f t="shared" si="140"/>
        <v>23580</v>
      </c>
      <c r="V403" s="16">
        <f t="shared" si="146"/>
        <v>25.497825647804593</v>
      </c>
      <c r="W403" s="27">
        <f t="shared" si="141"/>
        <v>294.89891282390226</v>
      </c>
      <c r="X403" s="8">
        <f t="shared" si="142"/>
        <v>1.1975607046834564</v>
      </c>
      <c r="Y403" s="27">
        <f t="shared" si="153"/>
        <v>1.8288784926715539E-5</v>
      </c>
      <c r="Z403" s="27">
        <f t="shared" si="154"/>
        <v>1.5271697589267255E-5</v>
      </c>
      <c r="AA403" s="10">
        <f t="shared" si="155"/>
        <v>1006.148761796346</v>
      </c>
      <c r="AB403" s="29">
        <f t="shared" si="156"/>
        <v>2.5726626018818546E-2</v>
      </c>
      <c r="AC403" s="8">
        <f t="shared" si="157"/>
        <v>0.71526045799065741</v>
      </c>
      <c r="AD403" s="27">
        <f t="shared" si="158"/>
        <v>3.3909924944251868E-3</v>
      </c>
      <c r="AE403" s="47">
        <f t="shared" si="143"/>
        <v>496255.33155314333</v>
      </c>
      <c r="AF403" s="27">
        <f t="shared" si="159"/>
        <v>354951.81572700682</v>
      </c>
      <c r="AG403" s="9">
        <f t="shared" si="144"/>
        <v>13.18062822288748</v>
      </c>
      <c r="AH403" s="10">
        <f t="shared" si="160"/>
        <v>4.379952451034435</v>
      </c>
      <c r="AI403" s="10">
        <f t="shared" si="147"/>
        <v>3.1526515030589355</v>
      </c>
      <c r="AJ403" s="10">
        <f t="shared" si="148"/>
        <v>3.5173744214631415</v>
      </c>
      <c r="AK403" s="10">
        <f t="shared" si="149"/>
        <v>6.6700259245220774</v>
      </c>
      <c r="AL403" s="9">
        <f t="shared" si="145"/>
        <v>3.6129307091161249</v>
      </c>
      <c r="AM403" s="49">
        <f t="shared" si="150"/>
        <v>29.110756356920717</v>
      </c>
      <c r="AN403" s="29">
        <f t="shared" si="151"/>
        <v>1.1116709874203462E-4</v>
      </c>
      <c r="AO403" s="29">
        <f t="shared" si="152"/>
        <v>6.55</v>
      </c>
      <c r="AP403" s="32"/>
    </row>
    <row r="404" spans="21:42" x14ac:dyDescent="0.25">
      <c r="U404" s="36">
        <f t="shared" si="140"/>
        <v>23640</v>
      </c>
      <c r="V404" s="16">
        <f t="shared" si="146"/>
        <v>25.497870803686311</v>
      </c>
      <c r="W404" s="27">
        <f t="shared" si="141"/>
        <v>294.89893540184312</v>
      </c>
      <c r="X404" s="8">
        <f t="shared" si="142"/>
        <v>1.1975606126926799</v>
      </c>
      <c r="Y404" s="27">
        <f t="shared" si="153"/>
        <v>1.8288786004954603E-5</v>
      </c>
      <c r="Z404" s="27">
        <f t="shared" si="154"/>
        <v>1.5271699662727555E-5</v>
      </c>
      <c r="AA404" s="10">
        <f t="shared" si="155"/>
        <v>1006.148762577549</v>
      </c>
      <c r="AB404" s="29">
        <f t="shared" si="156"/>
        <v>2.5726627709058376E-2</v>
      </c>
      <c r="AC404" s="8">
        <f t="shared" si="157"/>
        <v>0.71526045372248959</v>
      </c>
      <c r="AD404" s="27">
        <f t="shared" si="158"/>
        <v>3.3909922348053009E-3</v>
      </c>
      <c r="AE404" s="47">
        <f t="shared" si="143"/>
        <v>496258.14751617284</v>
      </c>
      <c r="AF404" s="27">
        <f t="shared" si="159"/>
        <v>354953.82775589998</v>
      </c>
      <c r="AG404" s="9">
        <f t="shared" si="144"/>
        <v>13.180646901301893</v>
      </c>
      <c r="AH404" s="10">
        <f t="shared" si="160"/>
        <v>4.3799589456769912</v>
      </c>
      <c r="AI404" s="10">
        <f t="shared" si="147"/>
        <v>3.1526751648130742</v>
      </c>
      <c r="AJ404" s="10">
        <f t="shared" si="148"/>
        <v>3.5173964196084215</v>
      </c>
      <c r="AK404" s="10">
        <f t="shared" si="149"/>
        <v>6.6700715844214962</v>
      </c>
      <c r="AL404" s="9">
        <f t="shared" si="145"/>
        <v>3.6129554415616436</v>
      </c>
      <c r="AM404" s="49">
        <f t="shared" si="150"/>
        <v>29.110826245247956</v>
      </c>
      <c r="AN404" s="29">
        <f t="shared" si="151"/>
        <v>1.1116785974035828E-4</v>
      </c>
      <c r="AO404" s="29">
        <f t="shared" si="152"/>
        <v>6.5666666666666664</v>
      </c>
      <c r="AP404" s="32"/>
    </row>
    <row r="405" spans="21:42" x14ac:dyDescent="0.25">
      <c r="U405" s="36">
        <f t="shared" si="140"/>
        <v>23700</v>
      </c>
      <c r="V405" s="16">
        <f t="shared" si="146"/>
        <v>25.4979150218144</v>
      </c>
      <c r="W405" s="27">
        <f t="shared" si="141"/>
        <v>294.89895751090717</v>
      </c>
      <c r="X405" s="8">
        <f t="shared" si="142"/>
        <v>1.1975605226122923</v>
      </c>
      <c r="Y405" s="27">
        <f t="shared" si="153"/>
        <v>1.8288787060801825E-5</v>
      </c>
      <c r="Z405" s="27">
        <f t="shared" si="154"/>
        <v>1.5271701693128359E-5</v>
      </c>
      <c r="AA405" s="10">
        <f t="shared" si="155"/>
        <v>1006.1487633425292</v>
      </c>
      <c r="AB405" s="29">
        <f t="shared" si="156"/>
        <v>2.572662936419692E-2</v>
      </c>
      <c r="AC405" s="8">
        <f t="shared" si="157"/>
        <v>0.71526044954296009</v>
      </c>
      <c r="AD405" s="27">
        <f t="shared" si="158"/>
        <v>3.3909919805769875E-3</v>
      </c>
      <c r="AE405" s="47">
        <f t="shared" si="143"/>
        <v>496260.90499806305</v>
      </c>
      <c r="AF405" s="27">
        <f t="shared" si="159"/>
        <v>354955.79799951077</v>
      </c>
      <c r="AG405" s="9">
        <f t="shared" si="144"/>
        <v>13.180665191730998</v>
      </c>
      <c r="AH405" s="10">
        <f t="shared" si="160"/>
        <v>4.3799653054159506</v>
      </c>
      <c r="AI405" s="10">
        <f t="shared" si="147"/>
        <v>3.1526983352163986</v>
      </c>
      <c r="AJ405" s="10">
        <f t="shared" si="148"/>
        <v>3.517417960927204</v>
      </c>
      <c r="AK405" s="10">
        <f t="shared" si="149"/>
        <v>6.6701162961436022</v>
      </c>
      <c r="AL405" s="9">
        <f t="shared" si="145"/>
        <v>3.6129796604111175</v>
      </c>
      <c r="AM405" s="49">
        <f t="shared" si="150"/>
        <v>29.110894682225517</v>
      </c>
      <c r="AN405" s="29">
        <f t="shared" si="151"/>
        <v>1.111686049357267E-4</v>
      </c>
      <c r="AO405" s="29">
        <f t="shared" si="152"/>
        <v>6.583333333333333</v>
      </c>
      <c r="AP405" s="32"/>
    </row>
    <row r="406" spans="21:42" x14ac:dyDescent="0.25">
      <c r="U406" s="36">
        <f t="shared" si="140"/>
        <v>23760</v>
      </c>
      <c r="V406" s="16">
        <f t="shared" si="146"/>
        <v>25.497958321662331</v>
      </c>
      <c r="W406" s="27">
        <f t="shared" si="141"/>
        <v>294.89897916083112</v>
      </c>
      <c r="X406" s="8">
        <f t="shared" si="142"/>
        <v>1.1975604344026221</v>
      </c>
      <c r="Y406" s="27">
        <f t="shared" si="153"/>
        <v>1.8288788094722109E-5</v>
      </c>
      <c r="Z406" s="27">
        <f t="shared" si="154"/>
        <v>1.5271703681363762E-5</v>
      </c>
      <c r="AA406" s="10">
        <f t="shared" si="155"/>
        <v>1006.1487640916232</v>
      </c>
      <c r="AB406" s="29">
        <f t="shared" si="156"/>
        <v>2.5726630984962969E-2</v>
      </c>
      <c r="AC406" s="8">
        <f t="shared" si="157"/>
        <v>0.71526044545022771</v>
      </c>
      <c r="AD406" s="27">
        <f t="shared" si="158"/>
        <v>3.3909917316282843E-3</v>
      </c>
      <c r="AE406" s="47">
        <f t="shared" si="143"/>
        <v>496263.60521332378</v>
      </c>
      <c r="AF406" s="27">
        <f t="shared" si="159"/>
        <v>354957.72732561792</v>
      </c>
      <c r="AG406" s="9">
        <f t="shared" si="144"/>
        <v>13.18068310223547</v>
      </c>
      <c r="AH406" s="10">
        <f t="shared" si="160"/>
        <v>4.3799715330539222</v>
      </c>
      <c r="AI406" s="10">
        <f t="shared" si="147"/>
        <v>3.1527210244709543</v>
      </c>
      <c r="AJ406" s="10">
        <f t="shared" si="148"/>
        <v>3.5174390549055845</v>
      </c>
      <c r="AK406" s="10">
        <f t="shared" si="149"/>
        <v>6.6701600793765383</v>
      </c>
      <c r="AL406" s="9">
        <f t="shared" si="145"/>
        <v>3.6130033763289582</v>
      </c>
      <c r="AM406" s="49">
        <f t="shared" si="150"/>
        <v>29.110961697991289</v>
      </c>
      <c r="AN406" s="29">
        <f t="shared" si="151"/>
        <v>1.1116933465627564E-4</v>
      </c>
      <c r="AO406" s="29">
        <f t="shared" si="152"/>
        <v>6.6</v>
      </c>
      <c r="AP406" s="32"/>
    </row>
    <row r="407" spans="21:42" x14ac:dyDescent="0.25">
      <c r="U407" s="36">
        <f t="shared" si="140"/>
        <v>23820</v>
      </c>
      <c r="V407" s="16">
        <f t="shared" si="146"/>
        <v>25.498000722299221</v>
      </c>
      <c r="W407" s="27">
        <f t="shared" si="141"/>
        <v>294.8990003611496</v>
      </c>
      <c r="X407" s="8">
        <f t="shared" si="142"/>
        <v>1.1975603480248207</v>
      </c>
      <c r="Y407" s="27">
        <f t="shared" si="153"/>
        <v>1.8288789107170955E-5</v>
      </c>
      <c r="Z407" s="27">
        <f t="shared" si="154"/>
        <v>1.5271705628309516E-5</v>
      </c>
      <c r="AA407" s="10">
        <f t="shared" si="155"/>
        <v>1006.1487648251613</v>
      </c>
      <c r="AB407" s="29">
        <f t="shared" si="156"/>
        <v>2.5726632572070536E-2</v>
      </c>
      <c r="AC407" s="8">
        <f t="shared" si="157"/>
        <v>0.71526044144249035</v>
      </c>
      <c r="AD407" s="27">
        <f t="shared" si="158"/>
        <v>3.390991487849551E-3</v>
      </c>
      <c r="AE407" s="47">
        <f t="shared" si="143"/>
        <v>496266.24935122766</v>
      </c>
      <c r="AF407" s="27">
        <f t="shared" si="159"/>
        <v>354959.61658396811</v>
      </c>
      <c r="AG407" s="9">
        <f t="shared" si="144"/>
        <v>13.180700640708359</v>
      </c>
      <c r="AH407" s="10">
        <f t="shared" si="160"/>
        <v>4.3799776313352989</v>
      </c>
      <c r="AI407" s="10">
        <f t="shared" si="147"/>
        <v>3.1527432425670243</v>
      </c>
      <c r="AJ407" s="10">
        <f t="shared" si="148"/>
        <v>3.5174597108326591</v>
      </c>
      <c r="AK407" s="10">
        <f t="shared" si="149"/>
        <v>6.6702029533996834</v>
      </c>
      <c r="AL407" s="9">
        <f t="shared" si="145"/>
        <v>3.6130265997581614</v>
      </c>
      <c r="AM407" s="49">
        <f t="shared" si="150"/>
        <v>29.111027322057382</v>
      </c>
      <c r="AN407" s="29">
        <f t="shared" si="151"/>
        <v>1.1117004922332806E-4</v>
      </c>
      <c r="AO407" s="29">
        <f t="shared" si="152"/>
        <v>6.6166666666666663</v>
      </c>
      <c r="AP407" s="32"/>
    </row>
    <row r="408" spans="21:42" x14ac:dyDescent="0.25">
      <c r="U408" s="36">
        <f t="shared" si="140"/>
        <v>23880</v>
      </c>
      <c r="V408" s="16">
        <f t="shared" si="146"/>
        <v>25.498042242398235</v>
      </c>
      <c r="W408" s="27">
        <f t="shared" si="141"/>
        <v>294.8990211211991</v>
      </c>
      <c r="X408" s="8">
        <f t="shared" si="142"/>
        <v>1.1975602634408473</v>
      </c>
      <c r="Y408" s="27">
        <f t="shared" si="153"/>
        <v>1.8288790098594082E-5</v>
      </c>
      <c r="Z408" s="27">
        <f t="shared" si="154"/>
        <v>1.5271707534822899E-5</v>
      </c>
      <c r="AA408" s="10">
        <f t="shared" si="155"/>
        <v>1006.1487655434661</v>
      </c>
      <c r="AB408" s="29">
        <f t="shared" si="156"/>
        <v>2.5726634126218367E-2</v>
      </c>
      <c r="AC408" s="8">
        <f t="shared" si="157"/>
        <v>0.71526043751798218</v>
      </c>
      <c r="AD408" s="27">
        <f t="shared" si="158"/>
        <v>3.3909912491334277E-3</v>
      </c>
      <c r="AE408" s="47">
        <f t="shared" si="143"/>
        <v>496268.83857636957</v>
      </c>
      <c r="AF408" s="27">
        <f t="shared" si="159"/>
        <v>354961.46660667495</v>
      </c>
      <c r="AG408" s="9">
        <f t="shared" si="144"/>
        <v>13.180717814878799</v>
      </c>
      <c r="AH408" s="10">
        <f t="shared" si="160"/>
        <v>4.3799836029474051</v>
      </c>
      <c r="AI408" s="10">
        <f t="shared" si="147"/>
        <v>3.1527649992874811</v>
      </c>
      <c r="AJ408" s="10">
        <f t="shared" si="148"/>
        <v>3.5174799378047945</v>
      </c>
      <c r="AK408" s="10">
        <f t="shared" si="149"/>
        <v>6.6702449370922761</v>
      </c>
      <c r="AL408" s="9">
        <f t="shared" si="145"/>
        <v>3.6130493409249826</v>
      </c>
      <c r="AM408" s="49">
        <f t="shared" si="150"/>
        <v>29.111091583323216</v>
      </c>
      <c r="AN408" s="29">
        <f t="shared" si="151"/>
        <v>1.1117074895153793E-4</v>
      </c>
      <c r="AO408" s="29">
        <f t="shared" si="152"/>
        <v>6.6333333333333337</v>
      </c>
      <c r="AP408" s="32"/>
    </row>
    <row r="409" spans="21:42" x14ac:dyDescent="0.25">
      <c r="U409" s="36">
        <f t="shared" si="140"/>
        <v>23940</v>
      </c>
      <c r="V409" s="16">
        <f t="shared" si="146"/>
        <v>25.4980829002448</v>
      </c>
      <c r="W409" s="27">
        <f t="shared" si="141"/>
        <v>294.89904145012235</v>
      </c>
      <c r="X409" s="8">
        <f t="shared" si="142"/>
        <v>1.1975601806134502</v>
      </c>
      <c r="Y409" s="27">
        <f t="shared" si="153"/>
        <v>1.8288791069428159E-5</v>
      </c>
      <c r="Z409" s="27">
        <f t="shared" si="154"/>
        <v>1.5271709401743572E-5</v>
      </c>
      <c r="AA409" s="10">
        <f t="shared" si="155"/>
        <v>1006.1487662468543</v>
      </c>
      <c r="AB409" s="29">
        <f t="shared" si="156"/>
        <v>2.5726635648090954E-2</v>
      </c>
      <c r="AC409" s="8">
        <f t="shared" si="157"/>
        <v>0.71526043367497583</v>
      </c>
      <c r="AD409" s="27">
        <f t="shared" si="158"/>
        <v>3.3909910153747808E-3</v>
      </c>
      <c r="AE409" s="47">
        <f t="shared" si="143"/>
        <v>496271.37402914674</v>
      </c>
      <c r="AF409" s="27">
        <f t="shared" si="159"/>
        <v>354963.27820856363</v>
      </c>
      <c r="AG409" s="9">
        <f t="shared" si="144"/>
        <v>13.18073463231522</v>
      </c>
      <c r="AH409" s="10">
        <f t="shared" si="160"/>
        <v>4.3799894505217418</v>
      </c>
      <c r="AI409" s="10">
        <f t="shared" si="147"/>
        <v>3.15278630421213</v>
      </c>
      <c r="AJ409" s="10">
        <f t="shared" si="148"/>
        <v>3.5174997447293257</v>
      </c>
      <c r="AK409" s="10">
        <f t="shared" si="149"/>
        <v>6.6702860489414562</v>
      </c>
      <c r="AL409" s="9">
        <f t="shared" si="145"/>
        <v>3.6130716098432889</v>
      </c>
      <c r="AM409" s="49">
        <f t="shared" si="150"/>
        <v>29.111154510088088</v>
      </c>
      <c r="AN409" s="29">
        <f t="shared" si="151"/>
        <v>1.1117143414902428E-4</v>
      </c>
      <c r="AO409" s="29">
        <f t="shared" si="152"/>
        <v>6.65</v>
      </c>
      <c r="AP409" s="32"/>
    </row>
    <row r="410" spans="21:42" x14ac:dyDescent="0.25">
      <c r="U410" s="36">
        <f t="shared" si="140"/>
        <v>24000</v>
      </c>
      <c r="V410" s="16">
        <f t="shared" si="146"/>
        <v>25.498122713744657</v>
      </c>
      <c r="W410" s="27">
        <f t="shared" si="141"/>
        <v>294.89906135687232</v>
      </c>
      <c r="X410" s="8">
        <f t="shared" si="142"/>
        <v>1.1975600995061508</v>
      </c>
      <c r="Y410" s="27">
        <f t="shared" si="153"/>
        <v>1.8288792020100829E-5</v>
      </c>
      <c r="Z410" s="27">
        <f t="shared" si="154"/>
        <v>1.5271711229893807E-5</v>
      </c>
      <c r="AA410" s="10">
        <f t="shared" si="155"/>
        <v>1006.1487669356354</v>
      </c>
      <c r="AB410" s="29">
        <f t="shared" si="156"/>
        <v>2.5726637138358655E-2</v>
      </c>
      <c r="AC410" s="8">
        <f t="shared" si="157"/>
        <v>0.71526042991177852</v>
      </c>
      <c r="AD410" s="27">
        <f t="shared" si="158"/>
        <v>3.3909907864706603E-3</v>
      </c>
      <c r="AE410" s="47">
        <f t="shared" si="143"/>
        <v>496273.85682627128</v>
      </c>
      <c r="AF410" s="27">
        <f t="shared" si="159"/>
        <v>354965.05218753521</v>
      </c>
      <c r="AG410" s="9">
        <f t="shared" si="144"/>
        <v>13.180751100428742</v>
      </c>
      <c r="AH410" s="10">
        <f t="shared" si="160"/>
        <v>4.3799951766351271</v>
      </c>
      <c r="AI410" s="10">
        <f t="shared" si="147"/>
        <v>3.1528071667219093</v>
      </c>
      <c r="AJ410" s="10">
        <f t="shared" si="148"/>
        <v>3.5175191403287482</v>
      </c>
      <c r="AK410" s="10">
        <f t="shared" si="149"/>
        <v>6.670326307050658</v>
      </c>
      <c r="AL410" s="9">
        <f t="shared" si="145"/>
        <v>3.613093416319106</v>
      </c>
      <c r="AM410" s="49">
        <f t="shared" si="150"/>
        <v>29.111216130063763</v>
      </c>
      <c r="AN410" s="29">
        <f t="shared" si="151"/>
        <v>1.1117210511751097E-4</v>
      </c>
      <c r="AO410" s="29">
        <f t="shared" si="152"/>
        <v>6.666666666666667</v>
      </c>
      <c r="AP410" s="32"/>
    </row>
    <row r="411" spans="21:42" x14ac:dyDescent="0.25">
      <c r="U411" s="36">
        <f t="shared" si="140"/>
        <v>24060</v>
      </c>
      <c r="V411" s="16">
        <f t="shared" si="146"/>
        <v>25.498161700431741</v>
      </c>
      <c r="W411" s="47">
        <f t="shared" ref="W411:W474" si="161">((V411+$W$4)/2)+273.15</f>
        <v>294.89908085021585</v>
      </c>
      <c r="X411" s="8">
        <f t="shared" ref="X411:X474" si="162">(351.99/W411)+344.84/(W411^2)</f>
        <v>1.1975600200832297</v>
      </c>
      <c r="Y411" s="47">
        <f t="shared" ref="Y411:Y474" si="163">((1.459*10^-6)*W411^1.5)/(W411+109.1)</f>
        <v>1.8288792951030675E-5</v>
      </c>
      <c r="Z411" s="47">
        <f t="shared" ref="Z411:Z474" si="164">Y411/X411</f>
        <v>1.5271713020078622E-5</v>
      </c>
      <c r="AA411" s="10">
        <f t="shared" ref="AA411:AA474" si="165">1030.5-0.19975*W411+(3.9734*10^-4)*W411^2</f>
        <v>1006.1487676101126</v>
      </c>
      <c r="AB411" s="29">
        <f t="shared" ref="AB411:AB474" si="166">((2.334*10^-3)*(W411^1.5))/(W411+164.54)</f>
        <v>2.5726638597677671E-2</v>
      </c>
      <c r="AC411" s="8">
        <f t="shared" ref="AC411:AC474" si="167">AA411*Y411/AB411</f>
        <v>0.71526042622673214</v>
      </c>
      <c r="AD411" s="47">
        <f t="shared" ref="AD411:AD474" si="168">1/W411</f>
        <v>3.3909905623202559E-3</v>
      </c>
      <c r="AE411" s="47">
        <f t="shared" ref="AE411:AE474" si="169">$H$15*AD411*(V411-$W$4)*($C$34^3)/(Z411^2)</f>
        <v>496276.2880612759</v>
      </c>
      <c r="AF411" s="47">
        <f t="shared" ref="AF411:AF474" si="170">AE411*AC411</f>
        <v>354966.78932492872</v>
      </c>
      <c r="AG411" s="9">
        <f t="shared" ref="AG411:AG474" si="171">0.54*POWER(AF411,1/4)</f>
        <v>13.180767226476537</v>
      </c>
      <c r="AH411" s="10">
        <f t="shared" ref="AH411:AH474" si="172">AG411*AB411/$C$34</f>
        <v>4.3800007838108161</v>
      </c>
      <c r="AI411" s="10">
        <f t="shared" si="147"/>
        <v>3.1528275960030014</v>
      </c>
      <c r="AJ411" s="10">
        <f t="shared" si="148"/>
        <v>3.5175381331444715</v>
      </c>
      <c r="AK411" s="10">
        <f t="shared" si="149"/>
        <v>6.6703657291474734</v>
      </c>
      <c r="AL411" s="9">
        <f t="shared" si="145"/>
        <v>3.6131147699548811</v>
      </c>
      <c r="AM411" s="49">
        <f t="shared" si="150"/>
        <v>29.11127647038662</v>
      </c>
      <c r="AN411" s="29">
        <f t="shared" si="151"/>
        <v>1.1117276215245788E-4</v>
      </c>
      <c r="AO411" s="29">
        <f t="shared" si="152"/>
        <v>6.6833333333333336</v>
      </c>
      <c r="AP411" s="32"/>
    </row>
    <row r="412" spans="21:42" x14ac:dyDescent="0.25">
      <c r="U412" s="36">
        <f t="shared" si="140"/>
        <v>24120</v>
      </c>
      <c r="V412" s="16">
        <f t="shared" si="146"/>
        <v>25.498199877475905</v>
      </c>
      <c r="W412" s="47">
        <f t="shared" si="161"/>
        <v>294.89909993873795</v>
      </c>
      <c r="X412" s="8">
        <f t="shared" si="162"/>
        <v>1.1975599423097076</v>
      </c>
      <c r="Y412" s="47">
        <f t="shared" si="163"/>
        <v>1.8288793862627763E-5</v>
      </c>
      <c r="Z412" s="47">
        <f t="shared" si="164"/>
        <v>1.5271714773086486E-5</v>
      </c>
      <c r="AA412" s="10">
        <f t="shared" si="165"/>
        <v>1006.1487682705833</v>
      </c>
      <c r="AB412" s="29">
        <f t="shared" si="166"/>
        <v>2.5726640026690794E-2</v>
      </c>
      <c r="AC412" s="8">
        <f t="shared" si="167"/>
        <v>0.71526042261821443</v>
      </c>
      <c r="AD412" s="47">
        <f t="shared" si="168"/>
        <v>3.3909903428248475E-3</v>
      </c>
      <c r="AE412" s="47">
        <f t="shared" si="169"/>
        <v>496278.66880497313</v>
      </c>
      <c r="AF412" s="47">
        <f t="shared" si="170"/>
        <v>354968.49038584996</v>
      </c>
      <c r="AG412" s="9">
        <f t="shared" si="171"/>
        <v>13.180783017564908</v>
      </c>
      <c r="AH412" s="10">
        <f t="shared" si="172"/>
        <v>4.3800062745196495</v>
      </c>
      <c r="AI412" s="10">
        <f t="shared" si="147"/>
        <v>3.1528476010509054</v>
      </c>
      <c r="AJ412" s="10">
        <f t="shared" si="148"/>
        <v>3.5175567315404459</v>
      </c>
      <c r="AK412" s="10">
        <f t="shared" si="149"/>
        <v>6.6704043325913513</v>
      </c>
      <c r="AL412" s="9">
        <f t="shared" si="145"/>
        <v>3.6131356801536487</v>
      </c>
      <c r="AM412" s="49">
        <f t="shared" si="150"/>
        <v>29.111335557629552</v>
      </c>
      <c r="AN412" s="29">
        <f t="shared" si="151"/>
        <v>1.111734055431892E-4</v>
      </c>
      <c r="AO412" s="29">
        <f t="shared" si="152"/>
        <v>6.7</v>
      </c>
      <c r="AP412" s="32"/>
    </row>
    <row r="413" spans="21:42" x14ac:dyDescent="0.25">
      <c r="U413" s="36">
        <f t="shared" si="140"/>
        <v>24180</v>
      </c>
      <c r="V413" s="16">
        <f t="shared" si="146"/>
        <v>25.49823726169047</v>
      </c>
      <c r="W413" s="47">
        <f t="shared" si="161"/>
        <v>294.89911863084524</v>
      </c>
      <c r="X413" s="8">
        <f t="shared" si="162"/>
        <v>1.197559866151332</v>
      </c>
      <c r="Y413" s="47">
        <f t="shared" si="163"/>
        <v>1.8288794755293496E-5</v>
      </c>
      <c r="Z413" s="47">
        <f t="shared" si="164"/>
        <v>1.5271716489689373E-5</v>
      </c>
      <c r="AA413" s="10">
        <f t="shared" si="165"/>
        <v>1006.1487689173382</v>
      </c>
      <c r="AB413" s="29">
        <f t="shared" si="166"/>
        <v>2.5726641426027267E-2</v>
      </c>
      <c r="AC413" s="8">
        <f t="shared" si="167"/>
        <v>0.715260419084636</v>
      </c>
      <c r="AD413" s="47">
        <f t="shared" si="168"/>
        <v>3.3909901278877681E-3</v>
      </c>
      <c r="AE413" s="47">
        <f t="shared" si="169"/>
        <v>496281.00010594586</v>
      </c>
      <c r="AF413" s="47">
        <f t="shared" si="170"/>
        <v>354970.15611952113</v>
      </c>
      <c r="AG413" s="9">
        <f t="shared" si="171"/>
        <v>13.180798480652507</v>
      </c>
      <c r="AH413" s="10">
        <f t="shared" si="172"/>
        <v>4.3800116511810971</v>
      </c>
      <c r="AI413" s="10">
        <f t="shared" si="147"/>
        <v>3.1528671906743524</v>
      </c>
      <c r="AJ413" s="10">
        <f t="shared" si="148"/>
        <v>3.5175749437071024</v>
      </c>
      <c r="AK413" s="10">
        <f t="shared" si="149"/>
        <v>6.6704421343814548</v>
      </c>
      <c r="AL413" s="9">
        <f t="shared" si="145"/>
        <v>3.6131561561232877</v>
      </c>
      <c r="AM413" s="49">
        <f t="shared" si="150"/>
        <v>29.111393417813758</v>
      </c>
      <c r="AN413" s="29">
        <f t="shared" si="151"/>
        <v>1.1117403557302424E-4</v>
      </c>
      <c r="AO413" s="29">
        <f t="shared" si="152"/>
        <v>6.7166666666666668</v>
      </c>
      <c r="AP413" s="32"/>
    </row>
    <row r="414" spans="21:42" x14ac:dyDescent="0.25">
      <c r="U414" s="36">
        <f t="shared" si="140"/>
        <v>24240</v>
      </c>
      <c r="V414" s="16">
        <f t="shared" si="146"/>
        <v>25.498273869539641</v>
      </c>
      <c r="W414" s="47">
        <f t="shared" si="161"/>
        <v>294.89913693476979</v>
      </c>
      <c r="X414" s="8">
        <f t="shared" si="162"/>
        <v>1.1975597915745622</v>
      </c>
      <c r="Y414" s="47">
        <f t="shared" si="163"/>
        <v>1.8288795629420998E-5</v>
      </c>
      <c r="Z414" s="47">
        <f t="shared" si="164"/>
        <v>1.5271718170643262E-5</v>
      </c>
      <c r="AA414" s="10">
        <f t="shared" si="165"/>
        <v>1006.148769550662</v>
      </c>
      <c r="AB414" s="29">
        <f t="shared" si="166"/>
        <v>2.5726642796303354E-2</v>
      </c>
      <c r="AC414" s="8">
        <f t="shared" si="167"/>
        <v>0.71526041562444076</v>
      </c>
      <c r="AD414" s="47">
        <f t="shared" si="168"/>
        <v>3.3909899174143564E-3</v>
      </c>
      <c r="AE414" s="47">
        <f t="shared" si="169"/>
        <v>496283.282990999</v>
      </c>
      <c r="AF414" s="47">
        <f t="shared" si="170"/>
        <v>354971.78725960391</v>
      </c>
      <c r="AG414" s="9">
        <f t="shared" si="171"/>
        <v>13.180813622553385</v>
      </c>
      <c r="AH414" s="10">
        <f t="shared" si="172"/>
        <v>4.3800169161643687</v>
      </c>
      <c r="AI414" s="10">
        <f t="shared" si="147"/>
        <v>3.1528863734992214</v>
      </c>
      <c r="AJ414" s="10">
        <f t="shared" si="148"/>
        <v>3.5175927776646945</v>
      </c>
      <c r="AK414" s="10">
        <f t="shared" si="149"/>
        <v>6.6704791511639154</v>
      </c>
      <c r="AL414" s="9">
        <f t="shared" si="145"/>
        <v>3.6131762068804538</v>
      </c>
      <c r="AM414" s="49">
        <f t="shared" si="150"/>
        <v>29.111450076420095</v>
      </c>
      <c r="AN414" s="29">
        <f t="shared" si="151"/>
        <v>1.1117465251939858E-4</v>
      </c>
      <c r="AO414" s="29">
        <f t="shared" si="152"/>
        <v>6.7333333333333334</v>
      </c>
      <c r="AP414" s="32"/>
    </row>
    <row r="415" spans="21:42" x14ac:dyDescent="0.25">
      <c r="U415" s="36">
        <f t="shared" si="140"/>
        <v>24300</v>
      </c>
      <c r="V415" s="16">
        <f t="shared" si="146"/>
        <v>25.498309717145741</v>
      </c>
      <c r="W415" s="47">
        <f t="shared" si="161"/>
        <v>294.89915485857284</v>
      </c>
      <c r="X415" s="8">
        <f t="shared" si="162"/>
        <v>1.1975597185465527</v>
      </c>
      <c r="Y415" s="47">
        <f t="shared" si="163"/>
        <v>1.828879648539535E-5</v>
      </c>
      <c r="Z415" s="47">
        <f t="shared" si="164"/>
        <v>1.5271719816688548E-5</v>
      </c>
      <c r="AA415" s="10">
        <f t="shared" si="165"/>
        <v>1006.1487701708337</v>
      </c>
      <c r="AB415" s="29">
        <f t="shared" si="166"/>
        <v>2.5726644138122683E-2</v>
      </c>
      <c r="AC415" s="8">
        <f t="shared" si="167"/>
        <v>0.71526041223610481</v>
      </c>
      <c r="AD415" s="47">
        <f t="shared" si="168"/>
        <v>3.3909897113119161E-3</v>
      </c>
      <c r="AE415" s="47">
        <f t="shared" si="169"/>
        <v>496285.51846560586</v>
      </c>
      <c r="AF415" s="47">
        <f t="shared" si="170"/>
        <v>354973.38452451827</v>
      </c>
      <c r="AG415" s="9">
        <f t="shared" si="171"/>
        <v>13.18082844993994</v>
      </c>
      <c r="AH415" s="10">
        <f t="shared" si="172"/>
        <v>4.3800220717894538</v>
      </c>
      <c r="AI415" s="10">
        <f t="shared" si="147"/>
        <v>3.1529051579723211</v>
      </c>
      <c r="AJ415" s="10">
        <f t="shared" si="148"/>
        <v>3.517610241267024</v>
      </c>
      <c r="AK415" s="10">
        <f t="shared" si="149"/>
        <v>6.6705153992393456</v>
      </c>
      <c r="AL415" s="9">
        <f t="shared" si="145"/>
        <v>3.6131958412546452</v>
      </c>
      <c r="AM415" s="49">
        <f t="shared" si="150"/>
        <v>29.111505558400385</v>
      </c>
      <c r="AN415" s="29">
        <f t="shared" si="151"/>
        <v>1.1117525665398908E-4</v>
      </c>
      <c r="AO415" s="29">
        <f t="shared" si="152"/>
        <v>6.75</v>
      </c>
      <c r="AP415" s="32"/>
    </row>
    <row r="416" spans="21:42" x14ac:dyDescent="0.25">
      <c r="U416" s="36">
        <f t="shared" si="140"/>
        <v>24360</v>
      </c>
      <c r="V416" s="16">
        <f t="shared" si="146"/>
        <v>25.498344820296317</v>
      </c>
      <c r="W416" s="47">
        <f t="shared" si="161"/>
        <v>294.89917241014814</v>
      </c>
      <c r="X416" s="8">
        <f t="shared" si="162"/>
        <v>1.1975596470351419</v>
      </c>
      <c r="Y416" s="47">
        <f t="shared" si="163"/>
        <v>1.8288797323593378E-5</v>
      </c>
      <c r="Z416" s="47">
        <f t="shared" si="164"/>
        <v>1.527172142855002E-5</v>
      </c>
      <c r="AA416" s="10">
        <f t="shared" si="165"/>
        <v>1006.1487707781264</v>
      </c>
      <c r="AB416" s="29">
        <f t="shared" si="166"/>
        <v>2.5726645452075994E-2</v>
      </c>
      <c r="AC416" s="8">
        <f t="shared" si="167"/>
        <v>0.71526040891813547</v>
      </c>
      <c r="AD416" s="47">
        <f t="shared" si="168"/>
        <v>3.3909895094896771E-3</v>
      </c>
      <c r="AE416" s="47">
        <f t="shared" si="169"/>
        <v>496287.70751437417</v>
      </c>
      <c r="AF416" s="47">
        <f t="shared" si="170"/>
        <v>354974.94861777528</v>
      </c>
      <c r="AG416" s="9">
        <f t="shared" si="171"/>
        <v>13.18084296934599</v>
      </c>
      <c r="AH416" s="10">
        <f t="shared" si="172"/>
        <v>4.3800271203280996</v>
      </c>
      <c r="AI416" s="10">
        <f t="shared" si="147"/>
        <v>3.1529235523650816</v>
      </c>
      <c r="AJ416" s="10">
        <f t="shared" si="148"/>
        <v>3.517627342204789</v>
      </c>
      <c r="AK416" s="10">
        <f t="shared" si="149"/>
        <v>6.670550894569871</v>
      </c>
      <c r="AL416" s="9">
        <f t="shared" si="145"/>
        <v>3.6132150678920132</v>
      </c>
      <c r="AM416" s="49">
        <f t="shared" si="150"/>
        <v>29.111559888188332</v>
      </c>
      <c r="AN416" s="29">
        <f t="shared" si="151"/>
        <v>1.1117584824283118E-4</v>
      </c>
      <c r="AO416" s="29">
        <f t="shared" si="152"/>
        <v>6.7666666666666666</v>
      </c>
      <c r="AP416" s="32"/>
    </row>
    <row r="417" spans="21:42" x14ac:dyDescent="0.25">
      <c r="U417" s="36">
        <f t="shared" si="140"/>
        <v>24420</v>
      </c>
      <c r="V417" s="16">
        <f t="shared" si="146"/>
        <v>25.49837919445109</v>
      </c>
      <c r="W417" s="47">
        <f t="shared" si="161"/>
        <v>294.89918959722553</v>
      </c>
      <c r="X417" s="8">
        <f t="shared" si="162"/>
        <v>1.1975595770088343</v>
      </c>
      <c r="Y417" s="47">
        <f t="shared" si="163"/>
        <v>1.8288798144384394E-5</v>
      </c>
      <c r="Z417" s="47">
        <f t="shared" si="164"/>
        <v>1.5271723006937699E-5</v>
      </c>
      <c r="AA417" s="10">
        <f t="shared" si="165"/>
        <v>1006.1487713728076</v>
      </c>
      <c r="AB417" s="29">
        <f t="shared" si="166"/>
        <v>2.5726646738742181E-2</v>
      </c>
      <c r="AC417" s="8">
        <f t="shared" si="167"/>
        <v>0.71526040566907201</v>
      </c>
      <c r="AD417" s="47">
        <f t="shared" si="168"/>
        <v>3.3909893118587537E-3</v>
      </c>
      <c r="AE417" s="47">
        <f t="shared" si="169"/>
        <v>496289.85110144626</v>
      </c>
      <c r="AF417" s="47">
        <f t="shared" si="170"/>
        <v>354976.48022826377</v>
      </c>
      <c r="AG417" s="9">
        <f t="shared" si="171"/>
        <v>13.180857187169496</v>
      </c>
      <c r="AH417" s="10">
        <f t="shared" si="172"/>
        <v>4.3800320640048893</v>
      </c>
      <c r="AI417" s="10">
        <f t="shared" si="147"/>
        <v>3.1529415647772412</v>
      </c>
      <c r="AJ417" s="10">
        <f t="shared" si="148"/>
        <v>3.5176440880089896</v>
      </c>
      <c r="AK417" s="10">
        <f t="shared" si="149"/>
        <v>6.6705856527862313</v>
      </c>
      <c r="AL417" s="9">
        <f t="shared" si="145"/>
        <v>3.6132338952592087</v>
      </c>
      <c r="AM417" s="49">
        <f t="shared" si="150"/>
        <v>29.1116130897103</v>
      </c>
      <c r="AN417" s="29">
        <f t="shared" si="151"/>
        <v>1.1117642754643719E-4</v>
      </c>
      <c r="AO417" s="29">
        <f t="shared" si="152"/>
        <v>6.7833333333333332</v>
      </c>
      <c r="AP417" s="32"/>
    </row>
    <row r="418" spans="21:42" x14ac:dyDescent="0.25">
      <c r="U418" s="36">
        <f t="shared" si="140"/>
        <v>24480</v>
      </c>
      <c r="V418" s="16">
        <f t="shared" si="146"/>
        <v>25.498412854748761</v>
      </c>
      <c r="W418" s="47">
        <f t="shared" si="161"/>
        <v>294.89920642737434</v>
      </c>
      <c r="X418" s="8">
        <f t="shared" si="162"/>
        <v>1.1975595084367892</v>
      </c>
      <c r="Y418" s="47">
        <f t="shared" si="163"/>
        <v>1.8288798948129763E-5</v>
      </c>
      <c r="Z418" s="47">
        <f t="shared" si="164"/>
        <v>1.5271724552546612E-5</v>
      </c>
      <c r="AA418" s="10">
        <f t="shared" si="165"/>
        <v>1006.1487719551391</v>
      </c>
      <c r="AB418" s="29">
        <f t="shared" si="166"/>
        <v>2.5726647998687763E-2</v>
      </c>
      <c r="AC418" s="8">
        <f t="shared" si="167"/>
        <v>0.71526040248748268</v>
      </c>
      <c r="AD418" s="47">
        <f t="shared" si="168"/>
        <v>3.3909891183321068E-3</v>
      </c>
      <c r="AE418" s="47">
        <f t="shared" si="169"/>
        <v>496291.95017095812</v>
      </c>
      <c r="AF418" s="47">
        <f t="shared" si="170"/>
        <v>354977.98003057722</v>
      </c>
      <c r="AG418" s="9">
        <f t="shared" si="171"/>
        <v>13.180871109675552</v>
      </c>
      <c r="AH418" s="10">
        <f t="shared" si="172"/>
        <v>4.3800369049981551</v>
      </c>
      <c r="AI418" s="10">
        <f t="shared" si="147"/>
        <v>3.1529592031403659</v>
      </c>
      <c r="AJ418" s="10">
        <f t="shared" si="148"/>
        <v>3.5176604860542642</v>
      </c>
      <c r="AK418" s="10">
        <f t="shared" si="149"/>
        <v>6.6706196891946306</v>
      </c>
      <c r="AL418" s="9">
        <f t="shared" si="145"/>
        <v>3.6132523316470913</v>
      </c>
      <c r="AM418" s="49">
        <f t="shared" si="150"/>
        <v>29.111665186395854</v>
      </c>
      <c r="AN418" s="29">
        <f t="shared" si="151"/>
        <v>1.111769948199105E-4</v>
      </c>
      <c r="AO418" s="29">
        <f t="shared" si="152"/>
        <v>6.8</v>
      </c>
      <c r="AP418" s="32"/>
    </row>
    <row r="419" spans="21:42" x14ac:dyDescent="0.25">
      <c r="U419" s="36">
        <f t="shared" si="140"/>
        <v>24540</v>
      </c>
      <c r="V419" s="16">
        <f t="shared" si="146"/>
        <v>25.498445816013671</v>
      </c>
      <c r="W419" s="47">
        <f t="shared" si="161"/>
        <v>294.89922290800683</v>
      </c>
      <c r="X419" s="8">
        <f t="shared" si="162"/>
        <v>1.1975594412888064</v>
      </c>
      <c r="Y419" s="47">
        <f t="shared" si="163"/>
        <v>1.8288799735183528E-5</v>
      </c>
      <c r="Z419" s="47">
        <f t="shared" si="164"/>
        <v>1.5271726066057507E-5</v>
      </c>
      <c r="AA419" s="10">
        <f t="shared" si="165"/>
        <v>1006.1487725253774</v>
      </c>
      <c r="AB419" s="29">
        <f t="shared" si="166"/>
        <v>2.5726649232467685E-2</v>
      </c>
      <c r="AC419" s="8">
        <f t="shared" si="167"/>
        <v>0.71526039937196728</v>
      </c>
      <c r="AD419" s="47">
        <f t="shared" si="168"/>
        <v>3.3909889288245014E-3</v>
      </c>
      <c r="AE419" s="47">
        <f t="shared" si="169"/>
        <v>496294.00564742862</v>
      </c>
      <c r="AF419" s="47">
        <f t="shared" si="170"/>
        <v>354979.4486852932</v>
      </c>
      <c r="AG419" s="9">
        <f t="shared" si="171"/>
        <v>13.180884742999005</v>
      </c>
      <c r="AH419" s="10">
        <f t="shared" si="172"/>
        <v>4.3800416454409712</v>
      </c>
      <c r="AI419" s="10">
        <f t="shared" si="147"/>
        <v>3.1529764752213589</v>
      </c>
      <c r="AJ419" s="10">
        <f t="shared" si="148"/>
        <v>3.5176765435621364</v>
      </c>
      <c r="AK419" s="10">
        <f t="shared" si="149"/>
        <v>6.6706530187834954</v>
      </c>
      <c r="AL419" s="9">
        <f t="shared" si="145"/>
        <v>3.6132703851743928</v>
      </c>
      <c r="AM419" s="49">
        <f t="shared" si="150"/>
        <v>29.111716201188063</v>
      </c>
      <c r="AN419" s="29">
        <f t="shared" si="151"/>
        <v>1.1117755031305825E-4</v>
      </c>
      <c r="AO419" s="29">
        <f t="shared" si="152"/>
        <v>6.8166666666666664</v>
      </c>
      <c r="AP419" s="32"/>
    </row>
    <row r="420" spans="21:42" x14ac:dyDescent="0.25">
      <c r="U420" s="36">
        <f t="shared" si="140"/>
        <v>24600</v>
      </c>
      <c r="V420" s="16">
        <f t="shared" si="146"/>
        <v>25.498478092762337</v>
      </c>
      <c r="W420" s="47">
        <f t="shared" si="161"/>
        <v>294.89923904638113</v>
      </c>
      <c r="X420" s="8">
        <f t="shared" si="162"/>
        <v>1.1975593755353131</v>
      </c>
      <c r="Y420" s="47">
        <f t="shared" si="163"/>
        <v>1.8288800505892278E-5</v>
      </c>
      <c r="Z420" s="47">
        <f t="shared" si="164"/>
        <v>1.527172754813691E-5</v>
      </c>
      <c r="AA420" s="10">
        <f t="shared" si="165"/>
        <v>1006.1487730837734</v>
      </c>
      <c r="AB420" s="29">
        <f t="shared" si="166"/>
        <v>2.5726650440625304E-2</v>
      </c>
      <c r="AC420" s="8">
        <f t="shared" si="167"/>
        <v>0.71526039632115268</v>
      </c>
      <c r="AD420" s="47">
        <f t="shared" si="168"/>
        <v>3.390988743252478E-3</v>
      </c>
      <c r="AE420" s="47">
        <f t="shared" si="169"/>
        <v>496296.01843618258</v>
      </c>
      <c r="AF420" s="47">
        <f t="shared" si="170"/>
        <v>354980.88683927403</v>
      </c>
      <c r="AG420" s="9">
        <f t="shared" si="171"/>
        <v>13.180898093147256</v>
      </c>
      <c r="AH420" s="10">
        <f t="shared" si="172"/>
        <v>4.3800462874220942</v>
      </c>
      <c r="AI420" s="10">
        <f t="shared" si="147"/>
        <v>3.1529933886258799</v>
      </c>
      <c r="AJ420" s="10">
        <f t="shared" si="148"/>
        <v>3.5176922676042315</v>
      </c>
      <c r="AK420" s="10">
        <f t="shared" si="149"/>
        <v>6.6706856562301109</v>
      </c>
      <c r="AL420" s="9">
        <f t="shared" si="145"/>
        <v>3.6132880637913098</v>
      </c>
      <c r="AM420" s="49">
        <f t="shared" si="150"/>
        <v>29.111766156553646</v>
      </c>
      <c r="AN420" s="29">
        <f t="shared" si="151"/>
        <v>1.1117809427050186E-4</v>
      </c>
      <c r="AO420" s="29">
        <f t="shared" si="152"/>
        <v>6.833333333333333</v>
      </c>
      <c r="AP420" s="32"/>
    </row>
    <row r="421" spans="21:42" x14ac:dyDescent="0.25">
      <c r="U421" s="36">
        <f t="shared" si="140"/>
        <v>24660</v>
      </c>
      <c r="V421" s="16">
        <f t="shared" si="146"/>
        <v>25.49850969920983</v>
      </c>
      <c r="W421" s="47">
        <f t="shared" si="161"/>
        <v>294.89925484960492</v>
      </c>
      <c r="X421" s="8">
        <f t="shared" si="162"/>
        <v>1.1975593111473493</v>
      </c>
      <c r="Y421" s="47">
        <f t="shared" si="163"/>
        <v>1.8288801260595452E-5</v>
      </c>
      <c r="Z421" s="47">
        <f t="shared" si="164"/>
        <v>1.5271728999437568E-5</v>
      </c>
      <c r="AA421" s="10">
        <f t="shared" si="165"/>
        <v>1006.1487736305735</v>
      </c>
      <c r="AB421" s="29">
        <f t="shared" si="166"/>
        <v>2.5726651623692684E-2</v>
      </c>
      <c r="AC421" s="8">
        <f t="shared" si="167"/>
        <v>0.71526039333369618</v>
      </c>
      <c r="AD421" s="47">
        <f t="shared" si="168"/>
        <v>3.3909885615343045E-3</v>
      </c>
      <c r="AE421" s="47">
        <f t="shared" si="169"/>
        <v>496297.98942373961</v>
      </c>
      <c r="AF421" s="47">
        <f t="shared" si="170"/>
        <v>354982.29512594658</v>
      </c>
      <c r="AG421" s="9">
        <f t="shared" si="171"/>
        <v>13.180911166002861</v>
      </c>
      <c r="AH421" s="10">
        <f t="shared" si="172"/>
        <v>4.3800508329868713</v>
      </c>
      <c r="AI421" s="10">
        <f t="shared" si="147"/>
        <v>3.1530099508016787</v>
      </c>
      <c r="AJ421" s="10">
        <f t="shared" si="148"/>
        <v>3.517707665105207</v>
      </c>
      <c r="AK421" s="10">
        <f t="shared" si="149"/>
        <v>6.6707176159068862</v>
      </c>
      <c r="AL421" s="9">
        <f t="shared" si="145"/>
        <v>3.6133053752828963</v>
      </c>
      <c r="AM421" s="49">
        <f t="shared" si="150"/>
        <v>29.111815074492725</v>
      </c>
      <c r="AN421" s="29">
        <f t="shared" si="151"/>
        <v>1.1117862693178144E-4</v>
      </c>
      <c r="AO421" s="29">
        <f t="shared" si="152"/>
        <v>6.85</v>
      </c>
      <c r="AP421" s="32"/>
    </row>
    <row r="422" spans="21:42" x14ac:dyDescent="0.25">
      <c r="U422" s="36">
        <f t="shared" si="140"/>
        <v>24720</v>
      </c>
      <c r="V422" s="16">
        <f t="shared" si="146"/>
        <v>25.498540649276052</v>
      </c>
      <c r="W422" s="47">
        <f t="shared" si="161"/>
        <v>294.899270324638</v>
      </c>
      <c r="X422" s="8">
        <f t="shared" si="162"/>
        <v>1.1975592480965584</v>
      </c>
      <c r="Y422" s="47">
        <f t="shared" si="163"/>
        <v>1.8288801999625509E-5</v>
      </c>
      <c r="Z422" s="47">
        <f t="shared" si="164"/>
        <v>1.5271730420598693E-5</v>
      </c>
      <c r="AA422" s="10">
        <f t="shared" si="165"/>
        <v>1006.148774166018</v>
      </c>
      <c r="AB422" s="29">
        <f t="shared" si="166"/>
        <v>2.5726652782190999E-2</v>
      </c>
      <c r="AC422" s="8">
        <f t="shared" si="167"/>
        <v>0.71526039040828115</v>
      </c>
      <c r="AD422" s="47">
        <f t="shared" si="168"/>
        <v>3.3909883835899503E-3</v>
      </c>
      <c r="AE422" s="47">
        <f t="shared" si="169"/>
        <v>496299.91947820806</v>
      </c>
      <c r="AF422" s="47">
        <f t="shared" si="170"/>
        <v>354983.67416558159</v>
      </c>
      <c r="AG422" s="9">
        <f t="shared" si="171"/>
        <v>13.180923967326118</v>
      </c>
      <c r="AH422" s="10">
        <f t="shared" si="172"/>
        <v>4.3800552841381712</v>
      </c>
      <c r="AI422" s="10">
        <f t="shared" si="147"/>
        <v>3.1530261690418988</v>
      </c>
      <c r="AJ422" s="10">
        <f t="shared" si="148"/>
        <v>3.5177227428460802</v>
      </c>
      <c r="AK422" s="10">
        <f t="shared" si="149"/>
        <v>6.670748911887979</v>
      </c>
      <c r="AL422" s="9">
        <f t="shared" si="145"/>
        <v>3.6133223272726549</v>
      </c>
      <c r="AM422" s="49">
        <f t="shared" si="150"/>
        <v>29.111862976548707</v>
      </c>
      <c r="AN422" s="29">
        <f t="shared" si="151"/>
        <v>1.1117914853146632E-4</v>
      </c>
      <c r="AO422" s="29">
        <f t="shared" si="152"/>
        <v>6.8666666666666663</v>
      </c>
      <c r="AP422" s="32"/>
    </row>
    <row r="423" spans="21:42" x14ac:dyDescent="0.25">
      <c r="U423" s="36">
        <f t="shared" si="140"/>
        <v>24780</v>
      </c>
      <c r="V423" s="16">
        <f t="shared" si="146"/>
        <v>25.498570956591845</v>
      </c>
      <c r="W423" s="47">
        <f t="shared" si="161"/>
        <v>294.89928547829589</v>
      </c>
      <c r="X423" s="8">
        <f t="shared" si="162"/>
        <v>1.1975591863551707</v>
      </c>
      <c r="Y423" s="47">
        <f t="shared" si="163"/>
        <v>1.8288802723307775E-5</v>
      </c>
      <c r="Z423" s="47">
        <f t="shared" si="164"/>
        <v>1.5271731812246066E-5</v>
      </c>
      <c r="AA423" s="10">
        <f t="shared" si="165"/>
        <v>1006.1487746903431</v>
      </c>
      <c r="AB423" s="29">
        <f t="shared" si="166"/>
        <v>2.5726653916630243E-2</v>
      </c>
      <c r="AC423" s="8">
        <f t="shared" si="167"/>
        <v>0.71526038754361965</v>
      </c>
      <c r="AD423" s="47">
        <f t="shared" si="168"/>
        <v>3.3909882093410442E-3</v>
      </c>
      <c r="AE423" s="47">
        <f t="shared" si="169"/>
        <v>496301.80944967759</v>
      </c>
      <c r="AF423" s="47">
        <f t="shared" si="170"/>
        <v>354985.02456557605</v>
      </c>
      <c r="AG423" s="9">
        <f t="shared" si="171"/>
        <v>13.180936502757715</v>
      </c>
      <c r="AH423" s="10">
        <f t="shared" si="172"/>
        <v>4.3800596428372147</v>
      </c>
      <c r="AI423" s="10">
        <f t="shared" si="147"/>
        <v>3.1530420504882422</v>
      </c>
      <c r="AJ423" s="10">
        <f t="shared" si="148"/>
        <v>3.5177375074669754</v>
      </c>
      <c r="AK423" s="10">
        <f t="shared" si="149"/>
        <v>6.6707795579552176</v>
      </c>
      <c r="AL423" s="9">
        <f t="shared" si="145"/>
        <v>3.6133389272257426</v>
      </c>
      <c r="AM423" s="49">
        <f t="shared" si="150"/>
        <v>29.111909883817589</v>
      </c>
      <c r="AN423" s="29">
        <f t="shared" si="151"/>
        <v>1.1117965929925363E-4</v>
      </c>
      <c r="AO423" s="29">
        <f t="shared" si="152"/>
        <v>6.8833333333333337</v>
      </c>
      <c r="AP423" s="32"/>
    </row>
    <row r="424" spans="21:42" x14ac:dyDescent="0.25">
      <c r="U424" s="36">
        <f t="shared" si="140"/>
        <v>24840</v>
      </c>
      <c r="V424" s="16">
        <f t="shared" si="146"/>
        <v>25.498600634505006</v>
      </c>
      <c r="W424" s="47">
        <f t="shared" si="161"/>
        <v>294.89930031725248</v>
      </c>
      <c r="X424" s="8">
        <f t="shared" si="162"/>
        <v>1.1975591258959939</v>
      </c>
      <c r="Y424" s="47">
        <f t="shared" si="163"/>
        <v>1.8288803431961123E-5</v>
      </c>
      <c r="Z424" s="47">
        <f t="shared" si="164"/>
        <v>1.5271733174992713E-5</v>
      </c>
      <c r="AA424" s="10">
        <f t="shared" si="165"/>
        <v>1006.1487752037793</v>
      </c>
      <c r="AB424" s="29">
        <f t="shared" si="166"/>
        <v>2.5726655027510256E-2</v>
      </c>
      <c r="AC424" s="8">
        <f t="shared" si="167"/>
        <v>0.71526038473844988</v>
      </c>
      <c r="AD424" s="47">
        <f t="shared" si="168"/>
        <v>3.3909880387108433E-3</v>
      </c>
      <c r="AE424" s="47">
        <f t="shared" si="169"/>
        <v>496303.66017056908</v>
      </c>
      <c r="AF424" s="47">
        <f t="shared" si="170"/>
        <v>354986.34692070214</v>
      </c>
      <c r="AG424" s="9">
        <f t="shared" si="171"/>
        <v>13.180948777821023</v>
      </c>
      <c r="AH424" s="10">
        <f t="shared" si="172"/>
        <v>4.3800639110045063</v>
      </c>
      <c r="AI424" s="10">
        <f t="shared" si="147"/>
        <v>3.1530576021341634</v>
      </c>
      <c r="AJ424" s="10">
        <f t="shared" si="148"/>
        <v>3.5177519654701874</v>
      </c>
      <c r="AK424" s="10">
        <f t="shared" si="149"/>
        <v>6.6708095676043513</v>
      </c>
      <c r="AL424" s="9">
        <f t="shared" si="145"/>
        <v>3.6133551824523567</v>
      </c>
      <c r="AM424" s="49">
        <f t="shared" si="150"/>
        <v>29.111955816957362</v>
      </c>
      <c r="AN424" s="29">
        <f t="shared" si="151"/>
        <v>1.1118015946007252E-4</v>
      </c>
      <c r="AO424" s="29">
        <f t="shared" si="152"/>
        <v>6.9</v>
      </c>
      <c r="AP424" s="32"/>
    </row>
    <row r="425" spans="21:42" x14ac:dyDescent="0.25">
      <c r="U425" s="36">
        <f t="shared" si="140"/>
        <v>24900</v>
      </c>
      <c r="V425" s="16">
        <f t="shared" si="146"/>
        <v>25.498629696086162</v>
      </c>
      <c r="W425" s="47">
        <f t="shared" si="161"/>
        <v>294.89931484804305</v>
      </c>
      <c r="X425" s="8">
        <f t="shared" si="162"/>
        <v>1.1975590666924008</v>
      </c>
      <c r="Y425" s="47">
        <f t="shared" si="163"/>
        <v>1.8288804125897574E-5</v>
      </c>
      <c r="Z425" s="47">
        <f t="shared" si="164"/>
        <v>1.5271734509438731E-5</v>
      </c>
      <c r="AA425" s="10">
        <f t="shared" si="165"/>
        <v>1006.1487757065532</v>
      </c>
      <c r="AB425" s="29">
        <f t="shared" si="166"/>
        <v>2.5726656115320164E-2</v>
      </c>
      <c r="AC425" s="8">
        <f t="shared" si="167"/>
        <v>0.71526038199153674</v>
      </c>
      <c r="AD425" s="47">
        <f t="shared" si="168"/>
        <v>3.3909878716241989E-3</v>
      </c>
      <c r="AE425" s="47">
        <f t="shared" si="169"/>
        <v>496305.47245602868</v>
      </c>
      <c r="AF425" s="47">
        <f t="shared" si="170"/>
        <v>354987.6418133892</v>
      </c>
      <c r="AG425" s="9">
        <f t="shared" si="171"/>
        <v>13.180960797924746</v>
      </c>
      <c r="AH425" s="10">
        <f t="shared" si="172"/>
        <v>4.3800680905206271</v>
      </c>
      <c r="AI425" s="10">
        <f t="shared" si="147"/>
        <v>3.153072830827909</v>
      </c>
      <c r="AJ425" s="10">
        <f t="shared" si="148"/>
        <v>3.517766123222954</v>
      </c>
      <c r="AK425" s="10">
        <f t="shared" si="149"/>
        <v>6.670838954050863</v>
      </c>
      <c r="AL425" s="9">
        <f t="shared" si="145"/>
        <v>3.6133711001108835</v>
      </c>
      <c r="AM425" s="49">
        <f t="shared" si="150"/>
        <v>29.112000796197044</v>
      </c>
      <c r="AN425" s="29">
        <f t="shared" si="151"/>
        <v>1.1118064923418105E-4</v>
      </c>
      <c r="AO425" s="29">
        <f t="shared" si="152"/>
        <v>6.916666666666667</v>
      </c>
      <c r="AP425" s="32"/>
    </row>
    <row r="426" spans="21:42" x14ac:dyDescent="0.25">
      <c r="U426" s="36">
        <f t="shared" si="140"/>
        <v>24960</v>
      </c>
      <c r="V426" s="16">
        <f t="shared" si="146"/>
        <v>25.498658154134521</v>
      </c>
      <c r="W426" s="47">
        <f t="shared" si="161"/>
        <v>294.89932907706725</v>
      </c>
      <c r="X426" s="8">
        <f t="shared" si="162"/>
        <v>1.1975590087183168</v>
      </c>
      <c r="Y426" s="47">
        <f t="shared" si="163"/>
        <v>1.8288804805422743E-5</v>
      </c>
      <c r="Z426" s="47">
        <f t="shared" si="164"/>
        <v>1.5271735816171824E-5</v>
      </c>
      <c r="AA426" s="10">
        <f t="shared" si="165"/>
        <v>1006.1487761988859</v>
      </c>
      <c r="AB426" s="29">
        <f t="shared" si="166"/>
        <v>2.572665718053907E-2</v>
      </c>
      <c r="AC426" s="8">
        <f t="shared" si="167"/>
        <v>0.71526037930166952</v>
      </c>
      <c r="AD426" s="47">
        <f t="shared" si="168"/>
        <v>3.3909877080075209E-3</v>
      </c>
      <c r="AE426" s="47">
        <f t="shared" si="169"/>
        <v>496307.24710427009</v>
      </c>
      <c r="AF426" s="47">
        <f t="shared" si="170"/>
        <v>354988.90981396765</v>
      </c>
      <c r="AG426" s="9">
        <f t="shared" si="171"/>
        <v>13.180972568365149</v>
      </c>
      <c r="AH426" s="10">
        <f t="shared" si="172"/>
        <v>4.3800721832270888</v>
      </c>
      <c r="AI426" s="10">
        <f t="shared" si="147"/>
        <v>3.1530877432755462</v>
      </c>
      <c r="AJ426" s="10">
        <f t="shared" si="148"/>
        <v>3.5177799869603734</v>
      </c>
      <c r="AK426" s="10">
        <f t="shared" si="149"/>
        <v>6.6708677302359192</v>
      </c>
      <c r="AL426" s="9">
        <f t="shared" si="145"/>
        <v>3.6133866872111229</v>
      </c>
      <c r="AM426" s="49">
        <f t="shared" si="150"/>
        <v>29.112044841345643</v>
      </c>
      <c r="AN426" s="29">
        <f t="shared" si="151"/>
        <v>1.1118112883726531E-4</v>
      </c>
      <c r="AO426" s="29">
        <f t="shared" si="152"/>
        <v>6.9333333333333336</v>
      </c>
      <c r="AP426" s="32"/>
    </row>
    <row r="427" spans="21:42" x14ac:dyDescent="0.25">
      <c r="U427" s="36">
        <f t="shared" si="140"/>
        <v>25020</v>
      </c>
      <c r="V427" s="16">
        <f t="shared" si="146"/>
        <v>25.498686021183506</v>
      </c>
      <c r="W427" s="47">
        <f t="shared" si="161"/>
        <v>294.89934301059174</v>
      </c>
      <c r="X427" s="8">
        <f t="shared" si="162"/>
        <v>1.1975589519482084</v>
      </c>
      <c r="Y427" s="47">
        <f t="shared" si="163"/>
        <v>1.828880547083597E-5</v>
      </c>
      <c r="Z427" s="47">
        <f t="shared" si="164"/>
        <v>1.5271737095767557E-5</v>
      </c>
      <c r="AA427" s="10">
        <f t="shared" si="165"/>
        <v>1006.1487766809943</v>
      </c>
      <c r="AB427" s="29">
        <f t="shared" si="166"/>
        <v>2.5726658223636178E-2</v>
      </c>
      <c r="AC427" s="8">
        <f t="shared" si="167"/>
        <v>0.71526037666766473</v>
      </c>
      <c r="AD427" s="47">
        <f t="shared" si="168"/>
        <v>3.3909875477887504E-3</v>
      </c>
      <c r="AE427" s="47">
        <f t="shared" si="169"/>
        <v>496308.98489692592</v>
      </c>
      <c r="AF427" s="47">
        <f t="shared" si="170"/>
        <v>354990.15148092154</v>
      </c>
      <c r="AG427" s="9">
        <f t="shared" si="171"/>
        <v>13.18098409432845</v>
      </c>
      <c r="AH427" s="10">
        <f t="shared" si="172"/>
        <v>4.3800761909271468</v>
      </c>
      <c r="AI427" s="10">
        <f t="shared" si="147"/>
        <v>3.1531023460439127</v>
      </c>
      <c r="AJ427" s="10">
        <f t="shared" si="148"/>
        <v>3.5177935627879755</v>
      </c>
      <c r="AK427" s="10">
        <f t="shared" si="149"/>
        <v>6.6708959088318878</v>
      </c>
      <c r="AL427" s="9">
        <f t="shared" si="145"/>
        <v>3.6134019506172721</v>
      </c>
      <c r="AM427" s="49">
        <f t="shared" si="150"/>
        <v>29.112087971800779</v>
      </c>
      <c r="AN427" s="29">
        <f t="shared" si="151"/>
        <v>1.1118159848053147E-4</v>
      </c>
      <c r="AO427" s="29">
        <f t="shared" si="152"/>
        <v>6.95</v>
      </c>
      <c r="AP427" s="32"/>
    </row>
    <row r="428" spans="21:42" x14ac:dyDescent="0.25">
      <c r="U428" s="36">
        <f t="shared" si="140"/>
        <v>25080</v>
      </c>
      <c r="V428" s="16">
        <f t="shared" si="146"/>
        <v>25.498713309506279</v>
      </c>
      <c r="W428" s="47">
        <f t="shared" si="161"/>
        <v>294.89935665475309</v>
      </c>
      <c r="X428" s="8">
        <f t="shared" si="162"/>
        <v>1.1975588963570731</v>
      </c>
      <c r="Y428" s="47">
        <f t="shared" si="163"/>
        <v>1.8288806122430278E-5</v>
      </c>
      <c r="Z428" s="47">
        <f t="shared" si="164"/>
        <v>1.5271738348789444E-5</v>
      </c>
      <c r="AA428" s="10">
        <f t="shared" si="165"/>
        <v>1006.1487771530907</v>
      </c>
      <c r="AB428" s="29">
        <f t="shared" si="166"/>
        <v>2.5726659245070862E-2</v>
      </c>
      <c r="AC428" s="8">
        <f t="shared" si="167"/>
        <v>0.71526037408836129</v>
      </c>
      <c r="AD428" s="47">
        <f t="shared" si="168"/>
        <v>3.3909873908973221E-3</v>
      </c>
      <c r="AE428" s="47">
        <f t="shared" si="169"/>
        <v>496310.68659940304</v>
      </c>
      <c r="AF428" s="47">
        <f t="shared" si="170"/>
        <v>354991.36736114044</v>
      </c>
      <c r="AG428" s="9">
        <f t="shared" si="171"/>
        <v>13.180995380893144</v>
      </c>
      <c r="AH428" s="10">
        <f t="shared" si="172"/>
        <v>4.3800801153865914</v>
      </c>
      <c r="AI428" s="10">
        <f t="shared" si="147"/>
        <v>3.15311664556351</v>
      </c>
      <c r="AJ428" s="10">
        <f t="shared" si="148"/>
        <v>3.5178068566845941</v>
      </c>
      <c r="AK428" s="10">
        <f t="shared" si="149"/>
        <v>6.6709235022481046</v>
      </c>
      <c r="AL428" s="9">
        <f t="shared" si="145"/>
        <v>3.6134168970510561</v>
      </c>
      <c r="AM428" s="49">
        <f t="shared" si="150"/>
        <v>29.112130206557335</v>
      </c>
      <c r="AN428" s="29">
        <f t="shared" si="151"/>
        <v>1.1118205837080174E-4</v>
      </c>
      <c r="AO428" s="29">
        <f t="shared" si="152"/>
        <v>6.9666666666666668</v>
      </c>
      <c r="AP428" s="32"/>
    </row>
    <row r="429" spans="21:42" x14ac:dyDescent="0.25">
      <c r="U429" s="36">
        <f t="shared" si="140"/>
        <v>25140</v>
      </c>
      <c r="V429" s="16">
        <f t="shared" si="146"/>
        <v>25.498740031121137</v>
      </c>
      <c r="W429" s="47">
        <f t="shared" si="161"/>
        <v>294.89937001556052</v>
      </c>
      <c r="X429" s="8">
        <f t="shared" si="162"/>
        <v>1.1975588419204271</v>
      </c>
      <c r="Y429" s="47">
        <f t="shared" si="163"/>
        <v>1.8288806760492618E-5</v>
      </c>
      <c r="Z429" s="47">
        <f t="shared" si="164"/>
        <v>1.5271739575789326E-5</v>
      </c>
      <c r="AA429" s="10">
        <f t="shared" si="165"/>
        <v>1006.1487776153829</v>
      </c>
      <c r="AB429" s="29">
        <f t="shared" si="166"/>
        <v>2.5726660245292934E-2</v>
      </c>
      <c r="AC429" s="8">
        <f t="shared" si="167"/>
        <v>0.71526037156262345</v>
      </c>
      <c r="AD429" s="47">
        <f t="shared" si="168"/>
        <v>3.390987237264137E-3</v>
      </c>
      <c r="AE429" s="47">
        <f t="shared" si="169"/>
        <v>496312.35296120995</v>
      </c>
      <c r="AF429" s="47">
        <f t="shared" si="170"/>
        <v>354992.55799015495</v>
      </c>
      <c r="AG429" s="9">
        <f t="shared" si="171"/>
        <v>13.181006433032188</v>
      </c>
      <c r="AH429" s="10">
        <f t="shared" si="172"/>
        <v>4.3800839583345113</v>
      </c>
      <c r="AI429" s="10">
        <f t="shared" si="147"/>
        <v>3.1531306481313144</v>
      </c>
      <c r="AJ429" s="10">
        <f t="shared" si="148"/>
        <v>3.5178198745048759</v>
      </c>
      <c r="AK429" s="10">
        <f t="shared" si="149"/>
        <v>6.6709505226361898</v>
      </c>
      <c r="AL429" s="9">
        <f t="shared" si="145"/>
        <v>3.613431533094603</v>
      </c>
      <c r="AM429" s="49">
        <f t="shared" si="150"/>
        <v>29.112171564215739</v>
      </c>
      <c r="AN429" s="29">
        <f t="shared" si="151"/>
        <v>1.1118250871060316E-4</v>
      </c>
      <c r="AO429" s="29">
        <f t="shared" si="152"/>
        <v>6.9833333333333334</v>
      </c>
      <c r="AP429" s="32"/>
    </row>
    <row r="430" spans="21:42" x14ac:dyDescent="0.25">
      <c r="U430" s="36">
        <f t="shared" si="140"/>
        <v>25200</v>
      </c>
      <c r="V430" s="16">
        <f t="shared" si="146"/>
        <v>25.498766197796822</v>
      </c>
      <c r="W430" s="47">
        <f t="shared" si="161"/>
        <v>294.8993830988984</v>
      </c>
      <c r="X430" s="8">
        <f t="shared" si="162"/>
        <v>1.1975587886142944</v>
      </c>
      <c r="Y430" s="47">
        <f t="shared" si="163"/>
        <v>1.8288807385304018E-5</v>
      </c>
      <c r="Z430" s="47">
        <f t="shared" si="164"/>
        <v>1.5271740777307605E-5</v>
      </c>
      <c r="AA430" s="10">
        <f t="shared" si="165"/>
        <v>1006.1487780680748</v>
      </c>
      <c r="AB430" s="29">
        <f t="shared" si="166"/>
        <v>2.5726661224742924E-2</v>
      </c>
      <c r="AC430" s="8">
        <f t="shared" si="167"/>
        <v>0.71526036908933943</v>
      </c>
      <c r="AD430" s="47">
        <f t="shared" si="168"/>
        <v>3.3909870868215307E-3</v>
      </c>
      <c r="AE430" s="47">
        <f t="shared" si="169"/>
        <v>496313.98471629026</v>
      </c>
      <c r="AF430" s="47">
        <f t="shared" si="170"/>
        <v>354993.72389237455</v>
      </c>
      <c r="AG430" s="9">
        <f t="shared" si="171"/>
        <v>13.181017255615213</v>
      </c>
      <c r="AH430" s="10">
        <f t="shared" si="172"/>
        <v>4.3800877214640836</v>
      </c>
      <c r="AI430" s="10">
        <f t="shared" si="147"/>
        <v>3.1531443599135782</v>
      </c>
      <c r="AJ430" s="10">
        <f t="shared" si="148"/>
        <v>3.517832621981936</v>
      </c>
      <c r="AK430" s="10">
        <f t="shared" si="149"/>
        <v>6.6709769818955138</v>
      </c>
      <c r="AL430" s="9">
        <f t="shared" si="145"/>
        <v>3.6134458651934027</v>
      </c>
      <c r="AM430" s="49">
        <f t="shared" si="150"/>
        <v>29.112212062990224</v>
      </c>
      <c r="AN430" s="29">
        <f t="shared" si="151"/>
        <v>1.1118294969825857E-4</v>
      </c>
      <c r="AO430" s="29">
        <f t="shared" si="152"/>
        <v>7</v>
      </c>
      <c r="AP430" s="32"/>
    </row>
    <row r="431" spans="21:42" x14ac:dyDescent="0.25">
      <c r="U431" s="36">
        <f t="shared" si="140"/>
        <v>25260</v>
      </c>
      <c r="V431" s="16">
        <f t="shared" si="146"/>
        <v>25.498791821057676</v>
      </c>
      <c r="W431" s="47">
        <f t="shared" si="161"/>
        <v>294.89939591052882</v>
      </c>
      <c r="X431" s="8">
        <f t="shared" si="162"/>
        <v>1.1975587364151987</v>
      </c>
      <c r="Y431" s="47">
        <f t="shared" si="163"/>
        <v>1.8288807997139704E-5</v>
      </c>
      <c r="Z431" s="47">
        <f t="shared" si="164"/>
        <v>1.5271741953873482E-5</v>
      </c>
      <c r="AA431" s="10">
        <f t="shared" si="165"/>
        <v>1006.1487785113654</v>
      </c>
      <c r="AB431" s="29">
        <f t="shared" si="166"/>
        <v>2.5726662183852268E-2</v>
      </c>
      <c r="AC431" s="8">
        <f t="shared" si="167"/>
        <v>0.71526036666741943</v>
      </c>
      <c r="AD431" s="47">
        <f t="shared" si="168"/>
        <v>3.3909869395032455E-3</v>
      </c>
      <c r="AE431" s="47">
        <f t="shared" si="169"/>
        <v>496315.58258334297</v>
      </c>
      <c r="AF431" s="47">
        <f t="shared" si="170"/>
        <v>354994.86558131577</v>
      </c>
      <c r="AG431" s="9">
        <f t="shared" si="171"/>
        <v>13.18102785341066</v>
      </c>
      <c r="AH431" s="10">
        <f t="shared" si="172"/>
        <v>4.3800914064333103</v>
      </c>
      <c r="AI431" s="10">
        <f t="shared" si="147"/>
        <v>3.1531577869485234</v>
      </c>
      <c r="AJ431" s="10">
        <f t="shared" si="148"/>
        <v>3.5178451047297714</v>
      </c>
      <c r="AK431" s="10">
        <f t="shared" si="149"/>
        <v>6.6710028916782953</v>
      </c>
      <c r="AL431" s="9">
        <f t="shared" si="145"/>
        <v>3.6134598996590763</v>
      </c>
      <c r="AM431" s="49">
        <f t="shared" si="150"/>
        <v>29.112251720716753</v>
      </c>
      <c r="AN431" s="29">
        <f t="shared" si="151"/>
        <v>1.1118338152797158E-4</v>
      </c>
      <c r="AO431" s="29">
        <f t="shared" si="152"/>
        <v>7.0166666666666666</v>
      </c>
      <c r="AP431" s="32"/>
    </row>
    <row r="432" spans="21:42" x14ac:dyDescent="0.25">
      <c r="U432" s="36">
        <f t="shared" si="140"/>
        <v>25320</v>
      </c>
      <c r="V432" s="16">
        <f t="shared" si="146"/>
        <v>25.498816912188737</v>
      </c>
      <c r="W432" s="47">
        <f t="shared" si="161"/>
        <v>294.89940845609436</v>
      </c>
      <c r="X432" s="8">
        <f t="shared" si="162"/>
        <v>1.1975586853001494</v>
      </c>
      <c r="Y432" s="47">
        <f t="shared" si="163"/>
        <v>1.8288808596269106E-5</v>
      </c>
      <c r="Z432" s="47">
        <f t="shared" si="164"/>
        <v>1.5271743106005115E-5</v>
      </c>
      <c r="AA432" s="10">
        <f t="shared" si="165"/>
        <v>1006.1487789454503</v>
      </c>
      <c r="AB432" s="29">
        <f t="shared" si="166"/>
        <v>2.5726663123043333E-2</v>
      </c>
      <c r="AC432" s="8">
        <f t="shared" si="167"/>
        <v>0.71526036429579676</v>
      </c>
      <c r="AD432" s="47">
        <f t="shared" si="168"/>
        <v>3.3909867952443976E-3</v>
      </c>
      <c r="AE432" s="47">
        <f t="shared" si="169"/>
        <v>496317.1472661455</v>
      </c>
      <c r="AF432" s="47">
        <f t="shared" si="170"/>
        <v>354995.98355983384</v>
      </c>
      <c r="AG432" s="9">
        <f t="shared" si="171"/>
        <v>13.181038231087923</v>
      </c>
      <c r="AH432" s="10">
        <f t="shared" si="172"/>
        <v>4.3800950148657387</v>
      </c>
      <c r="AI432" s="10">
        <f t="shared" si="147"/>
        <v>3.1531709351490025</v>
      </c>
      <c r="AJ432" s="10">
        <f t="shared" si="148"/>
        <v>3.5178573282458792</v>
      </c>
      <c r="AK432" s="10">
        <f t="shared" si="149"/>
        <v>6.6710282633948816</v>
      </c>
      <c r="AL432" s="9">
        <f t="shared" si="145"/>
        <v>3.6134736426722274</v>
      </c>
      <c r="AM432" s="49">
        <f t="shared" si="150"/>
        <v>29.112290554860962</v>
      </c>
      <c r="AN432" s="29">
        <f t="shared" si="151"/>
        <v>1.1118380438991469E-4</v>
      </c>
      <c r="AO432" s="29">
        <f t="shared" si="152"/>
        <v>7.0333333333333332</v>
      </c>
      <c r="AP432" s="32"/>
    </row>
    <row r="433" spans="21:42" x14ac:dyDescent="0.25">
      <c r="U433" s="36">
        <f t="shared" si="140"/>
        <v>25380</v>
      </c>
      <c r="V433" s="16">
        <f t="shared" si="146"/>
        <v>25.498841482240696</v>
      </c>
      <c r="W433" s="47">
        <f t="shared" si="161"/>
        <v>294.89942074112031</v>
      </c>
      <c r="X433" s="8">
        <f t="shared" si="162"/>
        <v>1.1975586352466341</v>
      </c>
      <c r="Y433" s="47">
        <f t="shared" si="163"/>
        <v>1.8288809182956072E-5</v>
      </c>
      <c r="Z433" s="47">
        <f t="shared" si="164"/>
        <v>1.5271744234209911E-5</v>
      </c>
      <c r="AA433" s="10">
        <f t="shared" si="165"/>
        <v>1006.1487793705204</v>
      </c>
      <c r="AB433" s="29">
        <f t="shared" si="166"/>
        <v>2.572666404272974E-2</v>
      </c>
      <c r="AC433" s="8">
        <f t="shared" si="167"/>
        <v>0.71526036197342679</v>
      </c>
      <c r="AD433" s="47">
        <f t="shared" si="168"/>
        <v>3.3909866539814522E-3</v>
      </c>
      <c r="AE433" s="47">
        <f t="shared" si="169"/>
        <v>496318.67945385905</v>
      </c>
      <c r="AF433" s="47">
        <f t="shared" si="170"/>
        <v>354997.07832034043</v>
      </c>
      <c r="AG433" s="9">
        <f t="shared" si="171"/>
        <v>13.181048393219379</v>
      </c>
      <c r="AH433" s="10">
        <f t="shared" si="172"/>
        <v>4.3800985483511861</v>
      </c>
      <c r="AI433" s="10">
        <f t="shared" si="147"/>
        <v>3.1531838103051006</v>
      </c>
      <c r="AJ433" s="10">
        <f t="shared" si="148"/>
        <v>3.5178692979135917</v>
      </c>
      <c r="AK433" s="10">
        <f t="shared" si="149"/>
        <v>6.6710531082186924</v>
      </c>
      <c r="AL433" s="9">
        <f t="shared" si="145"/>
        <v>3.6134871002851248</v>
      </c>
      <c r="AM433" s="49">
        <f t="shared" si="150"/>
        <v>29.112328582525819</v>
      </c>
      <c r="AN433" s="29">
        <f t="shared" si="151"/>
        <v>1.1118421847031154E-4</v>
      </c>
      <c r="AO433" s="29">
        <f t="shared" si="152"/>
        <v>7.05</v>
      </c>
      <c r="AP433" s="32"/>
    </row>
    <row r="434" spans="21:42" x14ac:dyDescent="0.25">
      <c r="U434" s="36">
        <f t="shared" si="140"/>
        <v>25440</v>
      </c>
      <c r="V434" s="16">
        <f t="shared" si="146"/>
        <v>25.498865542034771</v>
      </c>
      <c r="W434" s="47">
        <f t="shared" si="161"/>
        <v>294.89943277101736</v>
      </c>
      <c r="X434" s="8">
        <f t="shared" si="162"/>
        <v>1.1975585862326077</v>
      </c>
      <c r="Y434" s="47">
        <f t="shared" si="163"/>
        <v>1.8288809757459055E-5</v>
      </c>
      <c r="Z434" s="47">
        <f t="shared" si="164"/>
        <v>1.5271745338984803E-5</v>
      </c>
      <c r="AA434" s="10">
        <f t="shared" si="165"/>
        <v>1006.1487797867629</v>
      </c>
      <c r="AB434" s="29">
        <f t="shared" si="166"/>
        <v>2.5726664943316623E-2</v>
      </c>
      <c r="AC434" s="8">
        <f t="shared" si="167"/>
        <v>0.71526035969928647</v>
      </c>
      <c r="AD434" s="47">
        <f t="shared" si="168"/>
        <v>3.3909865156521919E-3</v>
      </c>
      <c r="AE434" s="47">
        <f t="shared" si="169"/>
        <v>496320.17982132855</v>
      </c>
      <c r="AF434" s="47">
        <f t="shared" si="170"/>
        <v>354998.15034501802</v>
      </c>
      <c r="AG434" s="9">
        <f t="shared" si="171"/>
        <v>13.181058344282373</v>
      </c>
      <c r="AH434" s="10">
        <f t="shared" si="172"/>
        <v>4.3801020084464461</v>
      </c>
      <c r="AI434" s="10">
        <f t="shared" si="147"/>
        <v>3.1531964180866896</v>
      </c>
      <c r="AJ434" s="10">
        <f t="shared" si="148"/>
        <v>3.5178810190043945</v>
      </c>
      <c r="AK434" s="10">
        <f t="shared" si="149"/>
        <v>6.6710774370910837</v>
      </c>
      <c r="AL434" s="9">
        <f t="shared" si="145"/>
        <v>3.6135002784243366</v>
      </c>
      <c r="AM434" s="49">
        <f t="shared" si="150"/>
        <v>29.112365820459107</v>
      </c>
      <c r="AN434" s="29">
        <f t="shared" si="151"/>
        <v>1.1118462395151805E-4</v>
      </c>
      <c r="AO434" s="29">
        <f t="shared" si="152"/>
        <v>7.0666666666666664</v>
      </c>
      <c r="AP434" s="32"/>
    </row>
    <row r="435" spans="21:42" x14ac:dyDescent="0.25">
      <c r="U435" s="36">
        <f t="shared" si="140"/>
        <v>25500</v>
      </c>
      <c r="V435" s="16">
        <f t="shared" si="146"/>
        <v>25.498889102167464</v>
      </c>
      <c r="W435" s="47">
        <f t="shared" si="161"/>
        <v>294.89944455108372</v>
      </c>
      <c r="X435" s="8">
        <f t="shared" si="162"/>
        <v>1.1975585382364833</v>
      </c>
      <c r="Y435" s="47">
        <f t="shared" si="163"/>
        <v>1.8288810320031051E-5</v>
      </c>
      <c r="Z435" s="47">
        <f t="shared" si="164"/>
        <v>1.527174642081633E-5</v>
      </c>
      <c r="AA435" s="10">
        <f t="shared" si="165"/>
        <v>1006.1487801943614</v>
      </c>
      <c r="AB435" s="29">
        <f t="shared" si="166"/>
        <v>2.5726665825200556E-2</v>
      </c>
      <c r="AC435" s="8">
        <f t="shared" si="167"/>
        <v>0.71526035747237526</v>
      </c>
      <c r="AD435" s="47">
        <f t="shared" si="168"/>
        <v>3.3909863801956934E-3</v>
      </c>
      <c r="AE435" s="47">
        <f t="shared" si="169"/>
        <v>496321.64902938897</v>
      </c>
      <c r="AF435" s="47">
        <f t="shared" si="170"/>
        <v>354999.20010603953</v>
      </c>
      <c r="AG435" s="9">
        <f t="shared" si="171"/>
        <v>13.181068088661259</v>
      </c>
      <c r="AH435" s="10">
        <f t="shared" si="172"/>
        <v>4.3801053966759582</v>
      </c>
      <c r="AI435" s="10">
        <f t="shared" si="147"/>
        <v>3.1532087640459108</v>
      </c>
      <c r="AJ435" s="10">
        <f t="shared" si="148"/>
        <v>3.5178924966804077</v>
      </c>
      <c r="AK435" s="10">
        <f t="shared" si="149"/>
        <v>6.6711012607263189</v>
      </c>
      <c r="AL435" s="9">
        <f t="shared" si="145"/>
        <v>3.6135131828934224</v>
      </c>
      <c r="AM435" s="49">
        <f t="shared" si="150"/>
        <v>29.112402285060888</v>
      </c>
      <c r="AN435" s="29">
        <f t="shared" si="151"/>
        <v>1.1118502101210532E-4</v>
      </c>
      <c r="AO435" s="29">
        <f t="shared" si="152"/>
        <v>7.083333333333333</v>
      </c>
      <c r="AP435" s="32"/>
    </row>
    <row r="436" spans="21:42" x14ac:dyDescent="0.25">
      <c r="U436" s="36">
        <f t="shared" si="140"/>
        <v>25560</v>
      </c>
      <c r="V436" s="16">
        <f t="shared" si="146"/>
        <v>25.498912173015235</v>
      </c>
      <c r="W436" s="47">
        <f t="shared" si="161"/>
        <v>294.8994560865076</v>
      </c>
      <c r="X436" s="8">
        <f t="shared" si="162"/>
        <v>1.197558491237122</v>
      </c>
      <c r="Y436" s="47">
        <f t="shared" si="163"/>
        <v>1.8288810870919816E-5</v>
      </c>
      <c r="Z436" s="47">
        <f t="shared" si="164"/>
        <v>1.5271747480180948E-5</v>
      </c>
      <c r="AA436" s="10">
        <f t="shared" si="165"/>
        <v>1006.148780593495</v>
      </c>
      <c r="AB436" s="29">
        <f t="shared" si="166"/>
        <v>2.572666668876996E-2</v>
      </c>
      <c r="AC436" s="8">
        <f t="shared" si="167"/>
        <v>0.71526035529171106</v>
      </c>
      <c r="AD436" s="47">
        <f t="shared" si="168"/>
        <v>3.3909862475522976E-3</v>
      </c>
      <c r="AE436" s="47">
        <f t="shared" si="169"/>
        <v>496323.08772515046</v>
      </c>
      <c r="AF436" s="47">
        <f t="shared" si="170"/>
        <v>355000.22806577018</v>
      </c>
      <c r="AG436" s="9">
        <f t="shared" si="171"/>
        <v>13.181077630649302</v>
      </c>
      <c r="AH436" s="10">
        <f t="shared" si="172"/>
        <v>4.3801087145325015</v>
      </c>
      <c r="AI436" s="10">
        <f t="shared" si="147"/>
        <v>3.1532208536196373</v>
      </c>
      <c r="AJ436" s="10">
        <f t="shared" si="148"/>
        <v>3.517903735996458</v>
      </c>
      <c r="AK436" s="10">
        <f t="shared" si="149"/>
        <v>6.6711245896160953</v>
      </c>
      <c r="AL436" s="9">
        <f t="shared" si="145"/>
        <v>3.6135258193753845</v>
      </c>
      <c r="AM436" s="49">
        <f t="shared" si="150"/>
        <v>29.112437992390618</v>
      </c>
      <c r="AN436" s="29">
        <f t="shared" si="151"/>
        <v>1.1118540982693492E-4</v>
      </c>
      <c r="AO436" s="29">
        <f t="shared" si="152"/>
        <v>7.1</v>
      </c>
      <c r="AP436" s="32"/>
    </row>
    <row r="437" spans="21:42" x14ac:dyDescent="0.25">
      <c r="U437" s="36">
        <f t="shared" si="140"/>
        <v>25620</v>
      </c>
      <c r="V437" s="16">
        <f t="shared" si="146"/>
        <v>25.498934764739062</v>
      </c>
      <c r="W437" s="47">
        <f t="shared" si="161"/>
        <v>294.89946738236949</v>
      </c>
      <c r="X437" s="8">
        <f t="shared" si="162"/>
        <v>1.1975584452138237</v>
      </c>
      <c r="Y437" s="47">
        <f t="shared" si="163"/>
        <v>1.8288811410367985E-5</v>
      </c>
      <c r="Z437" s="47">
        <f t="shared" si="164"/>
        <v>1.5271748517545231E-5</v>
      </c>
      <c r="AA437" s="10">
        <f t="shared" si="165"/>
        <v>1006.1487809843397</v>
      </c>
      <c r="AB437" s="29">
        <f t="shared" si="166"/>
        <v>2.5726667534405161E-2</v>
      </c>
      <c r="AC437" s="8">
        <f t="shared" si="167"/>
        <v>0.71526035315633407</v>
      </c>
      <c r="AD437" s="47">
        <f t="shared" si="168"/>
        <v>3.3909861176635845E-3</v>
      </c>
      <c r="AE437" s="47">
        <f t="shared" si="169"/>
        <v>496324.49654228351</v>
      </c>
      <c r="AF437" s="47">
        <f t="shared" si="170"/>
        <v>355001.23467697343</v>
      </c>
      <c r="AG437" s="9">
        <f t="shared" si="171"/>
        <v>13.181086974450558</v>
      </c>
      <c r="AH437" s="10">
        <f t="shared" si="172"/>
        <v>4.3801119634778356</v>
      </c>
      <c r="AI437" s="10">
        <f t="shared" si="147"/>
        <v>3.1532326921318479</v>
      </c>
      <c r="AJ437" s="10">
        <f t="shared" si="148"/>
        <v>3.517914741902473</v>
      </c>
      <c r="AK437" s="10">
        <f t="shared" si="149"/>
        <v>6.6711474340343209</v>
      </c>
      <c r="AL437" s="9">
        <f t="shared" si="145"/>
        <v>3.6135381934352568</v>
      </c>
      <c r="AM437" s="49">
        <f t="shared" si="150"/>
        <v>29.112472958174319</v>
      </c>
      <c r="AN437" s="29">
        <f t="shared" si="151"/>
        <v>1.1118579056723868E-4</v>
      </c>
      <c r="AO437" s="29">
        <f t="shared" si="152"/>
        <v>7.1166666666666663</v>
      </c>
      <c r="AP437" s="32"/>
    </row>
    <row r="438" spans="21:42" x14ac:dyDescent="0.25">
      <c r="U438" s="36">
        <f t="shared" si="140"/>
        <v>25680</v>
      </c>
      <c r="V438" s="16">
        <f t="shared" si="146"/>
        <v>25.498956887288919</v>
      </c>
      <c r="W438" s="47">
        <f t="shared" si="161"/>
        <v>294.89947844364445</v>
      </c>
      <c r="X438" s="8">
        <f t="shared" si="162"/>
        <v>1.197558400146318</v>
      </c>
      <c r="Y438" s="47">
        <f t="shared" si="163"/>
        <v>1.8288811938613127E-5</v>
      </c>
      <c r="Z438" s="47">
        <f t="shared" si="164"/>
        <v>1.5271749533366051E-5</v>
      </c>
      <c r="AA438" s="10">
        <f t="shared" si="165"/>
        <v>1006.1487813670678</v>
      </c>
      <c r="AB438" s="29">
        <f t="shared" si="166"/>
        <v>2.5726668362478573E-2</v>
      </c>
      <c r="AC438" s="8">
        <f t="shared" si="167"/>
        <v>0.71526035106530417</v>
      </c>
      <c r="AD438" s="47">
        <f t="shared" si="168"/>
        <v>3.3909859904723461E-3</v>
      </c>
      <c r="AE438" s="47">
        <f t="shared" si="169"/>
        <v>496325.87610129901</v>
      </c>
      <c r="AF438" s="47">
        <f t="shared" si="170"/>
        <v>355002.22038300982</v>
      </c>
      <c r="AG438" s="9">
        <f t="shared" si="171"/>
        <v>13.181096124181742</v>
      </c>
      <c r="AH438" s="10">
        <f t="shared" si="172"/>
        <v>4.3801151449433489</v>
      </c>
      <c r="AI438" s="10">
        <f t="shared" si="147"/>
        <v>3.1532442847959774</v>
      </c>
      <c r="AJ438" s="10">
        <f t="shared" si="148"/>
        <v>3.5179255192456065</v>
      </c>
      <c r="AK438" s="10">
        <f t="shared" si="149"/>
        <v>6.6711698040415843</v>
      </c>
      <c r="AL438" s="9">
        <f t="shared" si="145"/>
        <v>3.6135503105225242</v>
      </c>
      <c r="AM438" s="49">
        <f t="shared" si="150"/>
        <v>29.112507197811443</v>
      </c>
      <c r="AN438" s="29">
        <f t="shared" si="151"/>
        <v>1.1118616340069307E-4</v>
      </c>
      <c r="AO438" s="29">
        <f t="shared" si="152"/>
        <v>7.1333333333333337</v>
      </c>
      <c r="AP438" s="32"/>
    </row>
    <row r="439" spans="21:42" x14ac:dyDescent="0.25">
      <c r="U439" s="36">
        <f t="shared" si="140"/>
        <v>25740</v>
      </c>
      <c r="V439" s="16">
        <f t="shared" si="146"/>
        <v>25.498978550408168</v>
      </c>
      <c r="W439" s="47">
        <f t="shared" si="161"/>
        <v>294.89948927520408</v>
      </c>
      <c r="X439" s="8">
        <f t="shared" si="162"/>
        <v>1.1975583560147567</v>
      </c>
      <c r="Y439" s="47">
        <f t="shared" si="163"/>
        <v>1.8288812455887901E-5</v>
      </c>
      <c r="Z439" s="47">
        <f t="shared" si="164"/>
        <v>1.527175052809079E-5</v>
      </c>
      <c r="AA439" s="10">
        <f t="shared" si="165"/>
        <v>1006.1487817418475</v>
      </c>
      <c r="AB439" s="29">
        <f t="shared" si="166"/>
        <v>2.5726669173354921E-2</v>
      </c>
      <c r="AC439" s="8">
        <f t="shared" si="167"/>
        <v>0.71526034901769975</v>
      </c>
      <c r="AD439" s="47">
        <f t="shared" si="168"/>
        <v>3.390985865922565E-3</v>
      </c>
      <c r="AE439" s="47">
        <f t="shared" si="169"/>
        <v>496327.22700982296</v>
      </c>
      <c r="AF439" s="47">
        <f t="shared" si="170"/>
        <v>355003.18561803305</v>
      </c>
      <c r="AG439" s="9">
        <f t="shared" si="171"/>
        <v>13.181105083874048</v>
      </c>
      <c r="AH439" s="10">
        <f t="shared" si="172"/>
        <v>4.3801182603307014</v>
      </c>
      <c r="AI439" s="10">
        <f t="shared" si="147"/>
        <v>3.1532556367172226</v>
      </c>
      <c r="AJ439" s="10">
        <f t="shared" si="148"/>
        <v>3.5179360727723394</v>
      </c>
      <c r="AK439" s="10">
        <f t="shared" si="149"/>
        <v>6.6711917094895625</v>
      </c>
      <c r="AL439" s="9">
        <f t="shared" si="145"/>
        <v>3.613562175973513</v>
      </c>
      <c r="AM439" s="49">
        <f t="shared" si="150"/>
        <v>29.112540726381681</v>
      </c>
      <c r="AN439" s="29">
        <f t="shared" si="151"/>
        <v>1.111865284914927E-4</v>
      </c>
      <c r="AO439" s="29">
        <f t="shared" si="152"/>
        <v>7.15</v>
      </c>
      <c r="AP439" s="32"/>
    </row>
    <row r="440" spans="21:42" x14ac:dyDescent="0.25">
      <c r="U440" s="36">
        <f t="shared" si="140"/>
        <v>25800</v>
      </c>
      <c r="V440" s="16">
        <f t="shared" si="146"/>
        <v>25.498999763637826</v>
      </c>
      <c r="W440" s="47">
        <f t="shared" si="161"/>
        <v>294.89949988181888</v>
      </c>
      <c r="X440" s="8">
        <f t="shared" si="162"/>
        <v>1.197558312799702</v>
      </c>
      <c r="Y440" s="47">
        <f t="shared" si="163"/>
        <v>1.828881296242022E-5</v>
      </c>
      <c r="Z440" s="47">
        <f t="shared" si="164"/>
        <v>1.5271751502157643E-5</v>
      </c>
      <c r="AA440" s="10">
        <f t="shared" si="165"/>
        <v>1006.1487821088442</v>
      </c>
      <c r="AB440" s="29">
        <f t="shared" si="166"/>
        <v>2.5726669967391473E-2</v>
      </c>
      <c r="AC440" s="8">
        <f t="shared" si="167"/>
        <v>0.71526034701261898</v>
      </c>
      <c r="AD440" s="47">
        <f t="shared" si="168"/>
        <v>3.3909857439593846E-3</v>
      </c>
      <c r="AE440" s="47">
        <f t="shared" si="169"/>
        <v>496328.54986285465</v>
      </c>
      <c r="AF440" s="47">
        <f t="shared" si="170"/>
        <v>355004.13080717536</v>
      </c>
      <c r="AG440" s="9">
        <f t="shared" si="171"/>
        <v>13.181113857474873</v>
      </c>
      <c r="AH440" s="10">
        <f t="shared" si="172"/>
        <v>4.3801213110124406</v>
      </c>
      <c r="AI440" s="10">
        <f t="shared" si="147"/>
        <v>3.1532667528947806</v>
      </c>
      <c r="AJ440" s="10">
        <f t="shared" si="148"/>
        <v>3.517946407130518</v>
      </c>
      <c r="AK440" s="10">
        <f t="shared" si="149"/>
        <v>6.6712131600252986</v>
      </c>
      <c r="AL440" s="9">
        <f t="shared" si="145"/>
        <v>3.613573795013703</v>
      </c>
      <c r="AM440" s="49">
        <f t="shared" si="150"/>
        <v>29.11257355865153</v>
      </c>
      <c r="AN440" s="29">
        <f t="shared" si="151"/>
        <v>1.1118688600042165E-4</v>
      </c>
      <c r="AO440" s="29">
        <f t="shared" si="152"/>
        <v>7.166666666666667</v>
      </c>
      <c r="AP440" s="32"/>
    </row>
    <row r="441" spans="21:42" x14ac:dyDescent="0.25">
      <c r="U441" s="36">
        <f t="shared" si="140"/>
        <v>25860</v>
      </c>
      <c r="V441" s="16">
        <f t="shared" si="146"/>
        <v>25.499020536320792</v>
      </c>
      <c r="W441" s="47">
        <f t="shared" si="161"/>
        <v>294.89951026816038</v>
      </c>
      <c r="X441" s="8">
        <f t="shared" si="162"/>
        <v>1.197558270482121</v>
      </c>
      <c r="Y441" s="47">
        <f t="shared" si="163"/>
        <v>1.8288813458433004E-5</v>
      </c>
      <c r="Z441" s="47">
        <f t="shared" si="164"/>
        <v>1.5271752455995458E-5</v>
      </c>
      <c r="AA441" s="10">
        <f t="shared" si="165"/>
        <v>1006.1487824682192</v>
      </c>
      <c r="AB441" s="29">
        <f t="shared" si="166"/>
        <v>2.5726670744937685E-2</v>
      </c>
      <c r="AC441" s="8">
        <f t="shared" si="167"/>
        <v>0.71526034504917901</v>
      </c>
      <c r="AD441" s="47">
        <f t="shared" si="168"/>
        <v>3.3909856245290877E-3</v>
      </c>
      <c r="AE441" s="47">
        <f t="shared" si="169"/>
        <v>496329.84524305322</v>
      </c>
      <c r="AF441" s="47">
        <f t="shared" si="170"/>
        <v>355005.05636675184</v>
      </c>
      <c r="AG441" s="9">
        <f t="shared" si="171"/>
        <v>13.181122448849713</v>
      </c>
      <c r="AH441" s="10">
        <f t="shared" si="172"/>
        <v>4.380124298332567</v>
      </c>
      <c r="AI441" s="10">
        <f t="shared" si="147"/>
        <v>3.1532776382240275</v>
      </c>
      <c r="AJ441" s="10">
        <f t="shared" si="148"/>
        <v>3.5179565268716133</v>
      </c>
      <c r="AK441" s="10">
        <f t="shared" si="149"/>
        <v>6.6712341650956404</v>
      </c>
      <c r="AL441" s="9">
        <f t="shared" si="145"/>
        <v>3.6135851727601387</v>
      </c>
      <c r="AM441" s="49">
        <f t="shared" si="150"/>
        <v>29.112605709080931</v>
      </c>
      <c r="AN441" s="29">
        <f t="shared" si="151"/>
        <v>1.1118723608492734E-4</v>
      </c>
      <c r="AO441" s="29">
        <f t="shared" si="152"/>
        <v>7.1833333333333336</v>
      </c>
      <c r="AP441" s="32"/>
    </row>
    <row r="442" spans="21:42" x14ac:dyDescent="0.25">
      <c r="U442" s="36">
        <f t="shared" si="140"/>
        <v>25920</v>
      </c>
      <c r="V442" s="16">
        <f t="shared" si="146"/>
        <v>25.499040877605939</v>
      </c>
      <c r="W442" s="47">
        <f t="shared" si="161"/>
        <v>294.89952043880294</v>
      </c>
      <c r="X442" s="8">
        <f t="shared" si="162"/>
        <v>1.1975582290433757</v>
      </c>
      <c r="Y442" s="47">
        <f t="shared" si="163"/>
        <v>1.8288813944144887E-5</v>
      </c>
      <c r="Z442" s="47">
        <f t="shared" si="164"/>
        <v>1.5271753390024482E-5</v>
      </c>
      <c r="AA442" s="10">
        <f t="shared" si="165"/>
        <v>1006.1487828201311</v>
      </c>
      <c r="AB442" s="29">
        <f t="shared" si="166"/>
        <v>2.5726671506336257E-2</v>
      </c>
      <c r="AC442" s="8">
        <f t="shared" si="167"/>
        <v>0.71526034312651543</v>
      </c>
      <c r="AD442" s="47">
        <f t="shared" si="168"/>
        <v>3.3909855075790751E-3</v>
      </c>
      <c r="AE442" s="47">
        <f t="shared" si="169"/>
        <v>496331.11372095766</v>
      </c>
      <c r="AF442" s="47">
        <f t="shared" si="170"/>
        <v>355005.9627044177</v>
      </c>
      <c r="AG442" s="9">
        <f t="shared" si="171"/>
        <v>13.181130861783632</v>
      </c>
      <c r="AH442" s="10">
        <f t="shared" si="172"/>
        <v>4.3801272236072046</v>
      </c>
      <c r="AI442" s="10">
        <f t="shared" si="147"/>
        <v>3.1532882974987237</v>
      </c>
      <c r="AJ442" s="10">
        <f t="shared" si="148"/>
        <v>3.5179664364524603</v>
      </c>
      <c r="AK442" s="10">
        <f t="shared" si="149"/>
        <v>6.6712547339511836</v>
      </c>
      <c r="AL442" s="9">
        <f t="shared" si="145"/>
        <v>3.6135963142235576</v>
      </c>
      <c r="AM442" s="49">
        <f t="shared" si="150"/>
        <v>29.112637191829496</v>
      </c>
      <c r="AN442" s="29">
        <f t="shared" si="151"/>
        <v>1.1118757889918639E-4</v>
      </c>
      <c r="AO442" s="29">
        <f t="shared" si="152"/>
        <v>7.2</v>
      </c>
      <c r="AP442" s="32"/>
    </row>
    <row r="443" spans="21:42" x14ac:dyDescent="0.25">
      <c r="U443" s="36">
        <f t="shared" si="140"/>
        <v>25980</v>
      </c>
      <c r="V443" s="16">
        <f t="shared" si="146"/>
        <v>25.499060796452159</v>
      </c>
      <c r="W443" s="47">
        <f t="shared" si="161"/>
        <v>294.89953039822603</v>
      </c>
      <c r="X443" s="8">
        <f t="shared" si="162"/>
        <v>1.1975581884652147</v>
      </c>
      <c r="Y443" s="47">
        <f t="shared" si="163"/>
        <v>1.8288814419769669E-5</v>
      </c>
      <c r="Z443" s="47">
        <f t="shared" si="164"/>
        <v>1.5271754304655988E-5</v>
      </c>
      <c r="AA443" s="10">
        <f t="shared" si="165"/>
        <v>1006.1487831647347</v>
      </c>
      <c r="AB443" s="29">
        <f t="shared" si="166"/>
        <v>2.5726672251922374E-2</v>
      </c>
      <c r="AC443" s="8">
        <f t="shared" si="167"/>
        <v>0.71526034124378091</v>
      </c>
      <c r="AD443" s="47">
        <f t="shared" si="168"/>
        <v>3.3909853930578367E-3</v>
      </c>
      <c r="AE443" s="47">
        <f t="shared" si="169"/>
        <v>496332.35585527454</v>
      </c>
      <c r="AF443" s="47">
        <f t="shared" si="170"/>
        <v>355006.85021937336</v>
      </c>
      <c r="AG443" s="9">
        <f t="shared" si="171"/>
        <v>13.181139099983151</v>
      </c>
      <c r="AH443" s="10">
        <f t="shared" si="172"/>
        <v>4.3801300881250969</v>
      </c>
      <c r="AI443" s="10">
        <f t="shared" si="147"/>
        <v>3.1532987354130677</v>
      </c>
      <c r="AJ443" s="10">
        <f t="shared" si="148"/>
        <v>3.5179761402374496</v>
      </c>
      <c r="AK443" s="10">
        <f t="shared" si="149"/>
        <v>6.6712748756505178</v>
      </c>
      <c r="AL443" s="9">
        <f t="shared" si="145"/>
        <v>3.6136072243106967</v>
      </c>
      <c r="AM443" s="49">
        <f t="shared" si="150"/>
        <v>29.112668020762857</v>
      </c>
      <c r="AN443" s="29">
        <f t="shared" si="151"/>
        <v>1.111879145941753E-4</v>
      </c>
      <c r="AO443" s="29">
        <f t="shared" si="152"/>
        <v>7.2166666666666668</v>
      </c>
      <c r="AP443" s="32"/>
    </row>
    <row r="444" spans="21:42" x14ac:dyDescent="0.25">
      <c r="U444" s="36">
        <f t="shared" si="140"/>
        <v>26040</v>
      </c>
      <c r="V444" s="16">
        <f t="shared" si="146"/>
        <v>25.499080301632297</v>
      </c>
      <c r="W444" s="47">
        <f t="shared" si="161"/>
        <v>294.89954015081611</v>
      </c>
      <c r="X444" s="8">
        <f t="shared" si="162"/>
        <v>1.1975581487297662</v>
      </c>
      <c r="Y444" s="47">
        <f t="shared" si="163"/>
        <v>1.8288814885516881E-5</v>
      </c>
      <c r="Z444" s="47">
        <f t="shared" si="164"/>
        <v>1.5271755200292848E-5</v>
      </c>
      <c r="AA444" s="10">
        <f t="shared" si="165"/>
        <v>1006.1487835021817</v>
      </c>
      <c r="AB444" s="29">
        <f t="shared" si="166"/>
        <v>2.5726672982024475E-2</v>
      </c>
      <c r="AC444" s="8">
        <f t="shared" si="167"/>
        <v>0.71526033940014633</v>
      </c>
      <c r="AD444" s="47">
        <f t="shared" si="168"/>
        <v>3.3909852809149341E-3</v>
      </c>
      <c r="AE444" s="47">
        <f t="shared" si="169"/>
        <v>496333.57219309796</v>
      </c>
      <c r="AF444" s="47">
        <f t="shared" si="170"/>
        <v>355007.71930252225</v>
      </c>
      <c r="AG444" s="9">
        <f t="shared" si="171"/>
        <v>13.181147167077736</v>
      </c>
      <c r="AH444" s="10">
        <f t="shared" si="172"/>
        <v>4.3801328931482351</v>
      </c>
      <c r="AI444" s="10">
        <f t="shared" si="147"/>
        <v>3.1533089565638028</v>
      </c>
      <c r="AJ444" s="10">
        <f t="shared" si="148"/>
        <v>3.5179856425002543</v>
      </c>
      <c r="AK444" s="10">
        <f t="shared" si="149"/>
        <v>6.6712945990640566</v>
      </c>
      <c r="AL444" s="9">
        <f t="shared" si="145"/>
        <v>3.6136179078263639</v>
      </c>
      <c r="AM444" s="49">
        <f t="shared" si="150"/>
        <v>29.11269820945866</v>
      </c>
      <c r="AN444" s="29">
        <f t="shared" si="151"/>
        <v>1.1118824331773428E-4</v>
      </c>
      <c r="AO444" s="29">
        <f t="shared" si="152"/>
        <v>7.2333333333333334</v>
      </c>
      <c r="AP444" s="32"/>
    </row>
    <row r="445" spans="21:42" x14ac:dyDescent="0.25">
      <c r="U445" s="36">
        <f t="shared" si="140"/>
        <v>26100</v>
      </c>
      <c r="V445" s="16">
        <f t="shared" si="146"/>
        <v>25.499099401737023</v>
      </c>
      <c r="W445" s="47">
        <f t="shared" si="161"/>
        <v>294.89954970086848</v>
      </c>
      <c r="X445" s="8">
        <f t="shared" si="162"/>
        <v>1.1975581098195296</v>
      </c>
      <c r="Y445" s="47">
        <f t="shared" si="163"/>
        <v>1.8288815341591641E-5</v>
      </c>
      <c r="Z445" s="47">
        <f t="shared" si="164"/>
        <v>1.5271756077329508E-5</v>
      </c>
      <c r="AA445" s="10">
        <f t="shared" si="165"/>
        <v>1006.1487838326209</v>
      </c>
      <c r="AB445" s="29">
        <f t="shared" si="166"/>
        <v>2.5726673696964117E-2</v>
      </c>
      <c r="AC445" s="8">
        <f t="shared" si="167"/>
        <v>0.71526033759479968</v>
      </c>
      <c r="AD445" s="47">
        <f t="shared" si="168"/>
        <v>3.390985171100975E-3</v>
      </c>
      <c r="AE445" s="47">
        <f t="shared" si="169"/>
        <v>496334.76327016478</v>
      </c>
      <c r="AF445" s="47">
        <f t="shared" si="170"/>
        <v>355008.57033665304</v>
      </c>
      <c r="AG445" s="9">
        <f t="shared" si="171"/>
        <v>13.181155066621482</v>
      </c>
      <c r="AH445" s="10">
        <f t="shared" si="172"/>
        <v>4.3801356399123925</v>
      </c>
      <c r="AI445" s="10">
        <f t="shared" si="147"/>
        <v>3.1533189654522276</v>
      </c>
      <c r="AJ445" s="10">
        <f t="shared" si="148"/>
        <v>3.5179949474258172</v>
      </c>
      <c r="AK445" s="10">
        <f t="shared" si="149"/>
        <v>6.6713139128780448</v>
      </c>
      <c r="AL445" s="9">
        <f t="shared" si="145"/>
        <v>3.6136283694756077</v>
      </c>
      <c r="AM445" s="49">
        <f t="shared" si="150"/>
        <v>29.112727771212633</v>
      </c>
      <c r="AN445" s="29">
        <f t="shared" si="151"/>
        <v>1.1118856521463408E-4</v>
      </c>
      <c r="AO445" s="29">
        <f t="shared" si="152"/>
        <v>7.25</v>
      </c>
      <c r="AP445" s="32"/>
    </row>
    <row r="446" spans="21:42" x14ac:dyDescent="0.25">
      <c r="U446" s="36">
        <f t="shared" si="140"/>
        <v>26160</v>
      </c>
      <c r="V446" s="16">
        <f t="shared" si="146"/>
        <v>25.499118105178606</v>
      </c>
      <c r="W446" s="47">
        <f t="shared" si="161"/>
        <v>294.89955905258927</v>
      </c>
      <c r="X446" s="8">
        <f t="shared" si="162"/>
        <v>1.1975580717173673</v>
      </c>
      <c r="Y446" s="47">
        <f t="shared" si="163"/>
        <v>1.8288815788194787E-5</v>
      </c>
      <c r="Z446" s="47">
        <f t="shared" si="164"/>
        <v>1.5271756936152226E-5</v>
      </c>
      <c r="AA446" s="10">
        <f t="shared" si="165"/>
        <v>1006.1487841561976</v>
      </c>
      <c r="AB446" s="29">
        <f t="shared" si="166"/>
        <v>2.5726674397056126E-2</v>
      </c>
      <c r="AC446" s="8">
        <f t="shared" si="167"/>
        <v>0.71526033582694593</v>
      </c>
      <c r="AD446" s="47">
        <f t="shared" si="168"/>
        <v>3.3909850635675943E-3</v>
      </c>
      <c r="AE446" s="47">
        <f t="shared" si="169"/>
        <v>496335.92961108498</v>
      </c>
      <c r="AF446" s="47">
        <f t="shared" si="170"/>
        <v>355009.40369660401</v>
      </c>
      <c r="AG446" s="9">
        <f t="shared" si="171"/>
        <v>13.181162802094647</v>
      </c>
      <c r="AH446" s="10">
        <f t="shared" si="172"/>
        <v>4.3801383296276599</v>
      </c>
      <c r="AI446" s="10">
        <f t="shared" si="147"/>
        <v>3.1533287664861662</v>
      </c>
      <c r="AJ446" s="10">
        <f t="shared" si="148"/>
        <v>3.5180040591122648</v>
      </c>
      <c r="AK446" s="10">
        <f t="shared" si="149"/>
        <v>6.671332825598431</v>
      </c>
      <c r="AL446" s="9">
        <f t="shared" si="145"/>
        <v>3.6136386138658163</v>
      </c>
      <c r="AM446" s="49">
        <f t="shared" si="150"/>
        <v>29.112756719044423</v>
      </c>
      <c r="AN446" s="29">
        <f t="shared" si="151"/>
        <v>1.1118888042664052E-4</v>
      </c>
      <c r="AO446" s="29">
        <f t="shared" si="152"/>
        <v>7.2666666666666666</v>
      </c>
      <c r="AP446" s="32"/>
    </row>
    <row r="447" spans="21:42" x14ac:dyDescent="0.25">
      <c r="U447" s="36">
        <f t="shared" si="140"/>
        <v>26220</v>
      </c>
      <c r="V447" s="16">
        <f t="shared" si="146"/>
        <v>25.499136420194624</v>
      </c>
      <c r="W447" s="47">
        <f t="shared" si="161"/>
        <v>294.8995682100973</v>
      </c>
      <c r="X447" s="8">
        <f t="shared" si="162"/>
        <v>1.1975580344064973</v>
      </c>
      <c r="Y447" s="47">
        <f t="shared" si="163"/>
        <v>1.8288816225523109E-5</v>
      </c>
      <c r="Z447" s="47">
        <f t="shared" si="164"/>
        <v>1.5271757777139326E-5</v>
      </c>
      <c r="AA447" s="10">
        <f t="shared" si="165"/>
        <v>1006.1487844730545</v>
      </c>
      <c r="AB447" s="29">
        <f t="shared" si="166"/>
        <v>2.5726675082608983E-2</v>
      </c>
      <c r="AC447" s="8">
        <f t="shared" si="167"/>
        <v>0.71526033409580625</v>
      </c>
      <c r="AD447" s="47">
        <f t="shared" si="168"/>
        <v>3.3909849582674303E-3</v>
      </c>
      <c r="AE447" s="47">
        <f t="shared" si="169"/>
        <v>496337.07172956859</v>
      </c>
      <c r="AF447" s="47">
        <f t="shared" si="170"/>
        <v>355010.21974942536</v>
      </c>
      <c r="AG447" s="9">
        <f t="shared" si="171"/>
        <v>13.181170376905138</v>
      </c>
      <c r="AH447" s="10">
        <f t="shared" si="172"/>
        <v>4.3801409634790085</v>
      </c>
      <c r="AI447" s="10">
        <f t="shared" si="147"/>
        <v>3.1533383639819328</v>
      </c>
      <c r="AJ447" s="10">
        <f t="shared" si="148"/>
        <v>3.5180129815725314</v>
      </c>
      <c r="AK447" s="10">
        <f t="shared" si="149"/>
        <v>6.6713513455544646</v>
      </c>
      <c r="AL447" s="9">
        <f t="shared" si="145"/>
        <v>3.6136486455086678</v>
      </c>
      <c r="AM447" s="49">
        <f t="shared" si="150"/>
        <v>29.112785065703292</v>
      </c>
      <c r="AN447" s="29">
        <f t="shared" si="151"/>
        <v>1.111891890925744E-4</v>
      </c>
      <c r="AO447" s="29">
        <f t="shared" si="152"/>
        <v>7.2833333333333332</v>
      </c>
      <c r="AP447" s="32"/>
    </row>
    <row r="448" spans="21:42" x14ac:dyDescent="0.25">
      <c r="U448" s="36">
        <f t="shared" ref="U448:U490" si="173">U447+$W$2</f>
        <v>26280</v>
      </c>
      <c r="V448" s="16">
        <f t="shared" si="146"/>
        <v>25.499154354851594</v>
      </c>
      <c r="W448" s="47">
        <f t="shared" si="161"/>
        <v>294.89957717742578</v>
      </c>
      <c r="X448" s="8">
        <f t="shared" si="162"/>
        <v>1.1975579978704876</v>
      </c>
      <c r="Y448" s="47">
        <f t="shared" si="163"/>
        <v>1.828881665376914E-5</v>
      </c>
      <c r="Z448" s="47">
        <f t="shared" si="164"/>
        <v>1.5271758600661129E-5</v>
      </c>
      <c r="AA448" s="10">
        <f t="shared" si="165"/>
        <v>1006.1487847833314</v>
      </c>
      <c r="AB448" s="29">
        <f t="shared" si="166"/>
        <v>2.5726675753924497E-2</v>
      </c>
      <c r="AC448" s="8">
        <f t="shared" si="167"/>
        <v>0.71526033240061881</v>
      </c>
      <c r="AD448" s="47">
        <f t="shared" si="168"/>
        <v>3.3909848551541052E-3</v>
      </c>
      <c r="AE448" s="47">
        <f t="shared" si="169"/>
        <v>496338.19012866641</v>
      </c>
      <c r="AF448" s="47">
        <f t="shared" si="170"/>
        <v>355011.01885455148</v>
      </c>
      <c r="AG448" s="9">
        <f t="shared" si="171"/>
        <v>13.181177794390138</v>
      </c>
      <c r="AH448" s="10">
        <f t="shared" si="172"/>
        <v>4.3801435426267696</v>
      </c>
      <c r="AI448" s="10">
        <f t="shared" si="147"/>
        <v>3.153347762166204</v>
      </c>
      <c r="AJ448" s="10">
        <f t="shared" si="148"/>
        <v>3.5180217187362373</v>
      </c>
      <c r="AK448" s="10">
        <f t="shared" si="149"/>
        <v>6.6713694809024418</v>
      </c>
      <c r="AL448" s="9">
        <f t="shared" si="145"/>
        <v>3.6136584688221558</v>
      </c>
      <c r="AM448" s="49">
        <f t="shared" si="150"/>
        <v>29.11281282367375</v>
      </c>
      <c r="AN448" s="29">
        <f t="shared" si="151"/>
        <v>1.1118949134837402E-4</v>
      </c>
      <c r="AO448" s="29">
        <f t="shared" si="152"/>
        <v>7.3</v>
      </c>
      <c r="AP448" s="32"/>
    </row>
    <row r="449" spans="21:42" x14ac:dyDescent="0.25">
      <c r="U449" s="36">
        <f t="shared" si="173"/>
        <v>26340</v>
      </c>
      <c r="V449" s="16">
        <f t="shared" si="146"/>
        <v>25.499171917048514</v>
      </c>
      <c r="W449" s="47">
        <f t="shared" si="161"/>
        <v>294.89958595852426</v>
      </c>
      <c r="X449" s="8">
        <f t="shared" si="162"/>
        <v>1.1975579620932455</v>
      </c>
      <c r="Y449" s="47">
        <f t="shared" si="163"/>
        <v>1.8288817073121539E-5</v>
      </c>
      <c r="Z449" s="47">
        <f t="shared" si="164"/>
        <v>1.5271759407080385E-5</v>
      </c>
      <c r="AA449" s="10">
        <f t="shared" si="165"/>
        <v>1006.1487850871644</v>
      </c>
      <c r="AB449" s="29">
        <f t="shared" si="166"/>
        <v>2.5726676411298416E-2</v>
      </c>
      <c r="AC449" s="8">
        <f t="shared" si="167"/>
        <v>0.715260330740636</v>
      </c>
      <c r="AD449" s="47">
        <f t="shared" si="168"/>
        <v>3.3909847541822038E-3</v>
      </c>
      <c r="AE449" s="47">
        <f t="shared" si="169"/>
        <v>496339.28530097456</v>
      </c>
      <c r="AF449" s="47">
        <f t="shared" si="170"/>
        <v>355011.80136394594</v>
      </c>
      <c r="AG449" s="9">
        <f t="shared" si="171"/>
        <v>13.181185057817457</v>
      </c>
      <c r="AH449" s="10">
        <f t="shared" si="172"/>
        <v>4.38014606820719</v>
      </c>
      <c r="AI449" s="10">
        <f t="shared" si="147"/>
        <v>3.1533569651779034</v>
      </c>
      <c r="AJ449" s="10">
        <f t="shared" si="148"/>
        <v>3.5180302744513865</v>
      </c>
      <c r="AK449" s="10">
        <f t="shared" si="149"/>
        <v>6.6713872396292899</v>
      </c>
      <c r="AL449" s="9">
        <f t="shared" si="145"/>
        <v>3.6136680881325316</v>
      </c>
      <c r="AM449" s="49">
        <f t="shared" si="150"/>
        <v>29.112840005181045</v>
      </c>
      <c r="AN449" s="29">
        <f t="shared" si="151"/>
        <v>1.1118978732715483E-4</v>
      </c>
      <c r="AO449" s="29">
        <f t="shared" si="152"/>
        <v>7.3166666666666664</v>
      </c>
      <c r="AP449" s="32"/>
    </row>
    <row r="450" spans="21:42" x14ac:dyDescent="0.25">
      <c r="U450" s="36">
        <f t="shared" si="173"/>
        <v>26400</v>
      </c>
      <c r="V450" s="16">
        <f t="shared" si="146"/>
        <v>25.499189114520352</v>
      </c>
      <c r="W450" s="47">
        <f t="shared" si="161"/>
        <v>294.89959455726017</v>
      </c>
      <c r="X450" s="8">
        <f t="shared" si="162"/>
        <v>1.197557927059014</v>
      </c>
      <c r="Y450" s="47">
        <f t="shared" si="163"/>
        <v>1.8288817483764924E-5</v>
      </c>
      <c r="Z450" s="47">
        <f t="shared" si="164"/>
        <v>1.52717601967522E-5</v>
      </c>
      <c r="AA450" s="10">
        <f t="shared" si="165"/>
        <v>1006.1487853846875</v>
      </c>
      <c r="AB450" s="29">
        <f t="shared" si="166"/>
        <v>2.5726677055020169E-2</v>
      </c>
      <c r="AC450" s="8">
        <f t="shared" si="167"/>
        <v>0.71526032911512705</v>
      </c>
      <c r="AD450" s="47">
        <f t="shared" si="168"/>
        <v>3.3909846553072547E-3</v>
      </c>
      <c r="AE450" s="47">
        <f t="shared" si="169"/>
        <v>496340.35772886616</v>
      </c>
      <c r="AF450" s="47">
        <f t="shared" si="170"/>
        <v>355012.56762226869</v>
      </c>
      <c r="AG450" s="9">
        <f t="shared" si="171"/>
        <v>13.181192170387053</v>
      </c>
      <c r="AH450" s="10">
        <f t="shared" si="172"/>
        <v>4.380148541332896</v>
      </c>
      <c r="AI450" s="10">
        <f t="shared" si="147"/>
        <v>3.1533659770700018</v>
      </c>
      <c r="AJ450" s="10">
        <f t="shared" si="148"/>
        <v>3.5180386524861569</v>
      </c>
      <c r="AK450" s="10">
        <f t="shared" si="149"/>
        <v>6.6714046295561591</v>
      </c>
      <c r="AL450" s="9">
        <f t="shared" si="145"/>
        <v>3.6136775076762526</v>
      </c>
      <c r="AM450" s="49">
        <f t="shared" si="150"/>
        <v>29.112866622196606</v>
      </c>
      <c r="AN450" s="29">
        <f t="shared" si="151"/>
        <v>1.1119007715926931E-4</v>
      </c>
      <c r="AO450" s="29">
        <f t="shared" si="152"/>
        <v>7.333333333333333</v>
      </c>
      <c r="AP450" s="32"/>
    </row>
    <row r="451" spans="21:42" x14ac:dyDescent="0.25">
      <c r="U451" s="36">
        <f t="shared" si="173"/>
        <v>26460</v>
      </c>
      <c r="V451" s="16">
        <f t="shared" si="146"/>
        <v>25.499205954841443</v>
      </c>
      <c r="W451" s="47">
        <f t="shared" si="161"/>
        <v>294.89960297742073</v>
      </c>
      <c r="X451" s="8">
        <f t="shared" si="162"/>
        <v>1.1975578927523622</v>
      </c>
      <c r="Y451" s="47">
        <f t="shared" si="163"/>
        <v>1.8288817885880257E-5</v>
      </c>
      <c r="Z451" s="47">
        <f t="shared" si="164"/>
        <v>1.5271760970024454E-5</v>
      </c>
      <c r="AA451" s="10">
        <f t="shared" si="165"/>
        <v>1006.1487856760319</v>
      </c>
      <c r="AB451" s="29">
        <f t="shared" si="166"/>
        <v>2.572667768537339E-2</v>
      </c>
      <c r="AC451" s="8">
        <f t="shared" si="167"/>
        <v>0.71526032752337654</v>
      </c>
      <c r="AD451" s="47">
        <f t="shared" si="168"/>
        <v>3.3909845584857092E-3</v>
      </c>
      <c r="AE451" s="47">
        <f t="shared" si="169"/>
        <v>496341.40788468655</v>
      </c>
      <c r="AF451" s="47">
        <f t="shared" si="170"/>
        <v>355013.31796701474</v>
      </c>
      <c r="AG451" s="9">
        <f t="shared" si="171"/>
        <v>13.181199135232356</v>
      </c>
      <c r="AH451" s="10">
        <f t="shared" si="172"/>
        <v>4.3801509630934179</v>
      </c>
      <c r="AI451" s="10">
        <f t="shared" si="147"/>
        <v>3.1533748018113257</v>
      </c>
      <c r="AJ451" s="10">
        <f t="shared" si="148"/>
        <v>3.5180468565304071</v>
      </c>
      <c r="AK451" s="10">
        <f t="shared" si="149"/>
        <v>6.6714216583417327</v>
      </c>
      <c r="AL451" s="9">
        <f t="shared" si="145"/>
        <v>3.6136867316017716</v>
      </c>
      <c r="AM451" s="49">
        <f t="shared" si="150"/>
        <v>29.112892686443214</v>
      </c>
      <c r="AN451" s="29">
        <f t="shared" si="151"/>
        <v>1.1119036097236221E-4</v>
      </c>
      <c r="AO451" s="29">
        <f t="shared" si="152"/>
        <v>7.35</v>
      </c>
      <c r="AP451" s="32"/>
    </row>
    <row r="452" spans="21:42" x14ac:dyDescent="0.25">
      <c r="U452" s="36">
        <f t="shared" si="173"/>
        <v>26520</v>
      </c>
      <c r="V452" s="16">
        <f t="shared" si="146"/>
        <v>25.499222445428838</v>
      </c>
      <c r="W452" s="47">
        <f t="shared" si="161"/>
        <v>294.89961122271438</v>
      </c>
      <c r="X452" s="8">
        <f t="shared" si="162"/>
        <v>1.197557859158181</v>
      </c>
      <c r="Y452" s="47">
        <f t="shared" si="163"/>
        <v>1.8288818279644562E-5</v>
      </c>
      <c r="Z452" s="47">
        <f t="shared" si="164"/>
        <v>1.5271761727237648E-5</v>
      </c>
      <c r="AA452" s="10">
        <f t="shared" si="165"/>
        <v>1006.1487859613259</v>
      </c>
      <c r="AB452" s="29">
        <f t="shared" si="166"/>
        <v>2.5726678302635607E-2</v>
      </c>
      <c r="AC452" s="8">
        <f t="shared" si="167"/>
        <v>0.71526032596468303</v>
      </c>
      <c r="AD452" s="47">
        <f t="shared" si="168"/>
        <v>3.3909844636749249E-3</v>
      </c>
      <c r="AE452" s="47">
        <f t="shared" si="169"/>
        <v>496342.436230983</v>
      </c>
      <c r="AF452" s="47">
        <f t="shared" si="170"/>
        <v>355014.05272867781</v>
      </c>
      <c r="AG452" s="9">
        <f t="shared" si="171"/>
        <v>13.18120595542176</v>
      </c>
      <c r="AH452" s="10">
        <f t="shared" si="172"/>
        <v>4.3801533345556356</v>
      </c>
      <c r="AI452" s="10">
        <f t="shared" si="147"/>
        <v>3.153383443288281</v>
      </c>
      <c r="AJ452" s="10">
        <f t="shared" si="148"/>
        <v>3.5180548901973565</v>
      </c>
      <c r="AK452" s="10">
        <f t="shared" si="149"/>
        <v>6.6714383334856375</v>
      </c>
      <c r="AL452" s="9">
        <f t="shared" si="145"/>
        <v>3.6136957639713869</v>
      </c>
      <c r="AM452" s="49">
        <f t="shared" si="150"/>
        <v>29.112918209400224</v>
      </c>
      <c r="AN452" s="29">
        <f t="shared" si="151"/>
        <v>1.111906388914273E-4</v>
      </c>
      <c r="AO452" s="29">
        <f t="shared" si="152"/>
        <v>7.3666666666666663</v>
      </c>
      <c r="AP452" s="32"/>
    </row>
    <row r="453" spans="21:42" x14ac:dyDescent="0.25">
      <c r="U453" s="36">
        <f t="shared" si="173"/>
        <v>26580</v>
      </c>
      <c r="V453" s="16">
        <f t="shared" si="146"/>
        <v>25.499238593545556</v>
      </c>
      <c r="W453" s="47">
        <f t="shared" si="161"/>
        <v>294.89961929677276</v>
      </c>
      <c r="X453" s="8">
        <f t="shared" si="162"/>
        <v>1.1975578262616731</v>
      </c>
      <c r="Y453" s="47">
        <f t="shared" si="163"/>
        <v>1.8288818665231317E-5</v>
      </c>
      <c r="Z453" s="47">
        <f t="shared" si="164"/>
        <v>1.5271762468725337E-5</v>
      </c>
      <c r="AA453" s="10">
        <f t="shared" si="165"/>
        <v>1006.1487862406949</v>
      </c>
      <c r="AB453" s="29">
        <f t="shared" si="166"/>
        <v>2.5726678907078745E-2</v>
      </c>
      <c r="AC453" s="8">
        <f t="shared" si="167"/>
        <v>0.71526032443836007</v>
      </c>
      <c r="AD453" s="47">
        <f t="shared" si="168"/>
        <v>3.3909843708331416E-3</v>
      </c>
      <c r="AE453" s="47">
        <f t="shared" si="169"/>
        <v>496343.44322068722</v>
      </c>
      <c r="AF453" s="47">
        <f t="shared" si="170"/>
        <v>355014.7722308815</v>
      </c>
      <c r="AG453" s="9">
        <f t="shared" si="171"/>
        <v>13.181212633959868</v>
      </c>
      <c r="AH453" s="10">
        <f t="shared" si="172"/>
        <v>4.3801556567642796</v>
      </c>
      <c r="AI453" s="10">
        <f t="shared" si="147"/>
        <v>3.1533919053065826</v>
      </c>
      <c r="AJ453" s="10">
        <f t="shared" si="148"/>
        <v>3.5180627570252767</v>
      </c>
      <c r="AK453" s="10">
        <f t="shared" si="149"/>
        <v>6.6714546623318594</v>
      </c>
      <c r="AL453" s="9">
        <f t="shared" si="145"/>
        <v>3.6137046087630904</v>
      </c>
      <c r="AM453" s="49">
        <f t="shared" si="150"/>
        <v>29.112943202308646</v>
      </c>
      <c r="AN453" s="29">
        <f t="shared" si="151"/>
        <v>1.1119091103886433E-4</v>
      </c>
      <c r="AO453" s="29">
        <f t="shared" si="152"/>
        <v>7.3833333333333337</v>
      </c>
      <c r="AP453" s="32"/>
    </row>
    <row r="454" spans="21:42" x14ac:dyDescent="0.25">
      <c r="U454" s="36">
        <f t="shared" si="173"/>
        <v>26640</v>
      </c>
      <c r="V454" s="16">
        <f t="shared" si="146"/>
        <v>25.499254406303784</v>
      </c>
      <c r="W454" s="47">
        <f t="shared" si="161"/>
        <v>294.89962720315185</v>
      </c>
      <c r="X454" s="8">
        <f t="shared" si="162"/>
        <v>1.1975577940483506</v>
      </c>
      <c r="Y454" s="47">
        <f t="shared" si="163"/>
        <v>1.8288819042810358E-5</v>
      </c>
      <c r="Z454" s="47">
        <f t="shared" si="164"/>
        <v>1.5271763194814095E-5</v>
      </c>
      <c r="AA454" s="10">
        <f t="shared" si="165"/>
        <v>1006.1487865142623</v>
      </c>
      <c r="AB454" s="29">
        <f t="shared" si="166"/>
        <v>2.5726679498969049E-2</v>
      </c>
      <c r="AC454" s="8">
        <f t="shared" si="167"/>
        <v>0.71526032294373521</v>
      </c>
      <c r="AD454" s="47">
        <f t="shared" si="168"/>
        <v>3.3909842799194701E-3</v>
      </c>
      <c r="AE454" s="47">
        <f t="shared" si="169"/>
        <v>496344.42929732898</v>
      </c>
      <c r="AF454" s="47">
        <f t="shared" si="170"/>
        <v>355015.47679053148</v>
      </c>
      <c r="AG454" s="9">
        <f t="shared" si="171"/>
        <v>13.181219173788895</v>
      </c>
      <c r="AH454" s="10">
        <f t="shared" si="172"/>
        <v>4.3801579307423779</v>
      </c>
      <c r="AI454" s="10">
        <f t="shared" si="147"/>
        <v>3.1534001915929193</v>
      </c>
      <c r="AJ454" s="10">
        <f t="shared" si="148"/>
        <v>3.5180704604788731</v>
      </c>
      <c r="AK454" s="10">
        <f t="shared" si="149"/>
        <v>6.6714706520717924</v>
      </c>
      <c r="AL454" s="9">
        <f t="shared" si="145"/>
        <v>3.6137132698722203</v>
      </c>
      <c r="AM454" s="49">
        <f t="shared" si="150"/>
        <v>29.112967676176005</v>
      </c>
      <c r="AN454" s="29">
        <f t="shared" si="151"/>
        <v>1.1119117753452987E-4</v>
      </c>
      <c r="AO454" s="29">
        <f t="shared" si="152"/>
        <v>7.4</v>
      </c>
      <c r="AP454" s="32"/>
    </row>
    <row r="455" spans="21:42" x14ac:dyDescent="0.25">
      <c r="U455" s="36">
        <f t="shared" si="173"/>
        <v>26700</v>
      </c>
      <c r="V455" s="16">
        <f t="shared" si="146"/>
        <v>25.499269890668021</v>
      </c>
      <c r="W455" s="47">
        <f t="shared" si="161"/>
        <v>294.89963494533401</v>
      </c>
      <c r="X455" s="8">
        <f t="shared" si="162"/>
        <v>1.1975577625040246</v>
      </c>
      <c r="Y455" s="47">
        <f t="shared" si="163"/>
        <v>1.8288819412547975E-5</v>
      </c>
      <c r="Z455" s="47">
        <f t="shared" si="164"/>
        <v>1.5271763905823719E-5</v>
      </c>
      <c r="AA455" s="10">
        <f t="shared" si="165"/>
        <v>1006.1487867821482</v>
      </c>
      <c r="AB455" s="29">
        <f t="shared" si="166"/>
        <v>2.5726680078567193E-2</v>
      </c>
      <c r="AC455" s="8">
        <f t="shared" si="167"/>
        <v>0.71526032148015017</v>
      </c>
      <c r="AD455" s="47">
        <f t="shared" si="168"/>
        <v>3.3909841908938664E-3</v>
      </c>
      <c r="AE455" s="47">
        <f t="shared" si="169"/>
        <v>496345.39489522629</v>
      </c>
      <c r="AF455" s="47">
        <f t="shared" si="170"/>
        <v>355016.16671795165</v>
      </c>
      <c r="AG455" s="9">
        <f t="shared" si="171"/>
        <v>13.181225577789924</v>
      </c>
      <c r="AH455" s="10">
        <f t="shared" si="172"/>
        <v>4.3801601574916997</v>
      </c>
      <c r="AI455" s="10">
        <f t="shared" si="147"/>
        <v>3.1534083057965954</v>
      </c>
      <c r="AJ455" s="10">
        <f t="shared" si="148"/>
        <v>3.5180780039509174</v>
      </c>
      <c r="AK455" s="10">
        <f t="shared" si="149"/>
        <v>6.6714863097475128</v>
      </c>
      <c r="AL455" s="9">
        <f t="shared" si="145"/>
        <v>3.613721751113236</v>
      </c>
      <c r="AM455" s="49">
        <f t="shared" si="150"/>
        <v>29.112991641781257</v>
      </c>
      <c r="AN455" s="29">
        <f t="shared" si="151"/>
        <v>1.1119143849579188E-4</v>
      </c>
      <c r="AO455" s="29">
        <f t="shared" si="152"/>
        <v>7.416666666666667</v>
      </c>
      <c r="AP455" s="32"/>
    </row>
    <row r="456" spans="21:42" x14ac:dyDescent="0.25">
      <c r="U456" s="36">
        <f t="shared" si="173"/>
        <v>26760</v>
      </c>
      <c r="V456" s="16">
        <f t="shared" si="146"/>
        <v>25.499285053458131</v>
      </c>
      <c r="W456" s="47">
        <f t="shared" si="161"/>
        <v>294.89964252672905</v>
      </c>
      <c r="X456" s="8">
        <f t="shared" si="162"/>
        <v>1.1975577316148025</v>
      </c>
      <c r="Y456" s="47">
        <f t="shared" si="163"/>
        <v>1.8288819774606947E-5</v>
      </c>
      <c r="Z456" s="47">
        <f t="shared" si="164"/>
        <v>1.5271764602067295E-5</v>
      </c>
      <c r="AA456" s="10">
        <f t="shared" si="165"/>
        <v>1006.148787044471</v>
      </c>
      <c r="AB456" s="29">
        <f t="shared" si="166"/>
        <v>2.5726680646128354E-2</v>
      </c>
      <c r="AC456" s="8">
        <f t="shared" si="167"/>
        <v>0.71526032004696061</v>
      </c>
      <c r="AD456" s="47">
        <f t="shared" si="168"/>
        <v>3.3909841037171222E-3</v>
      </c>
      <c r="AE456" s="47">
        <f t="shared" si="169"/>
        <v>496346.34043968219</v>
      </c>
      <c r="AF456" s="47">
        <f t="shared" si="170"/>
        <v>355016.84231702477</v>
      </c>
      <c r="AG456" s="9">
        <f t="shared" si="171"/>
        <v>13.18123184878422</v>
      </c>
      <c r="AH456" s="10">
        <f t="shared" si="172"/>
        <v>4.3801623379931991</v>
      </c>
      <c r="AI456" s="10">
        <f t="shared" si="147"/>
        <v>3.1534162514911315</v>
      </c>
      <c r="AJ456" s="10">
        <f t="shared" si="148"/>
        <v>3.5180853907638028</v>
      </c>
      <c r="AK456" s="10">
        <f t="shared" si="149"/>
        <v>6.6715016422549347</v>
      </c>
      <c r="AL456" s="9">
        <f t="shared" si="145"/>
        <v>3.613730056221423</v>
      </c>
      <c r="AM456" s="49">
        <f t="shared" si="150"/>
        <v>29.113015109679555</v>
      </c>
      <c r="AN456" s="29">
        <f t="shared" si="151"/>
        <v>1.1119169403758225E-4</v>
      </c>
      <c r="AO456" s="29">
        <f t="shared" si="152"/>
        <v>7.4333333333333336</v>
      </c>
      <c r="AP456" s="32"/>
    </row>
    <row r="457" spans="21:42" x14ac:dyDescent="0.25">
      <c r="U457" s="36">
        <f t="shared" si="173"/>
        <v>26820</v>
      </c>
      <c r="V457" s="16">
        <f t="shared" si="146"/>
        <v>25.499299901352355</v>
      </c>
      <c r="W457" s="47">
        <f t="shared" si="161"/>
        <v>294.89964995067618</v>
      </c>
      <c r="X457" s="8">
        <f t="shared" si="162"/>
        <v>1.1975577013670793</v>
      </c>
      <c r="Y457" s="47">
        <f t="shared" si="163"/>
        <v>1.8288820129146824E-5</v>
      </c>
      <c r="Z457" s="47">
        <f t="shared" si="164"/>
        <v>1.5271765283851551E-5</v>
      </c>
      <c r="AA457" s="10">
        <f t="shared" si="165"/>
        <v>1006.1487873013458</v>
      </c>
      <c r="AB457" s="29">
        <f t="shared" si="166"/>
        <v>2.5726681201902617E-2</v>
      </c>
      <c r="AC457" s="8">
        <f t="shared" si="167"/>
        <v>0.71526031864353545</v>
      </c>
      <c r="AD457" s="47">
        <f t="shared" si="168"/>
        <v>3.39098401835084E-3</v>
      </c>
      <c r="AE457" s="47">
        <f t="shared" si="169"/>
        <v>496347.26634715765</v>
      </c>
      <c r="AF457" s="47">
        <f t="shared" si="170"/>
        <v>355017.50388531573</v>
      </c>
      <c r="AG457" s="9">
        <f t="shared" si="171"/>
        <v>13.181237989534385</v>
      </c>
      <c r="AH457" s="10">
        <f t="shared" si="172"/>
        <v>4.3801644732074685</v>
      </c>
      <c r="AI457" s="10">
        <f t="shared" si="147"/>
        <v>3.1534240321758586</v>
      </c>
      <c r="AJ457" s="10">
        <f t="shared" si="148"/>
        <v>3.5180926241708477</v>
      </c>
      <c r="AK457" s="10">
        <f t="shared" si="149"/>
        <v>6.6715166563467063</v>
      </c>
      <c r="AL457" s="9">
        <f t="shared" si="145"/>
        <v>3.6137381888544655</v>
      </c>
      <c r="AM457" s="49">
        <f t="shared" si="150"/>
        <v>29.113038090206821</v>
      </c>
      <c r="AN457" s="29">
        <f t="shared" si="151"/>
        <v>1.1119194427244511E-4</v>
      </c>
      <c r="AO457" s="29">
        <f t="shared" si="152"/>
        <v>7.45</v>
      </c>
      <c r="AP457" s="32"/>
    </row>
    <row r="458" spans="21:42" x14ac:dyDescent="0.25">
      <c r="U458" s="36">
        <f t="shared" si="173"/>
        <v>26880</v>
      </c>
      <c r="V458" s="16">
        <f t="shared" si="146"/>
        <v>25.499314440890249</v>
      </c>
      <c r="W458" s="47">
        <f t="shared" si="161"/>
        <v>294.89965722044508</v>
      </c>
      <c r="X458" s="8">
        <f t="shared" si="162"/>
        <v>1.1975576717475329</v>
      </c>
      <c r="Y458" s="47">
        <f t="shared" si="163"/>
        <v>1.8288820476323728E-5</v>
      </c>
      <c r="Z458" s="47">
        <f t="shared" si="164"/>
        <v>1.5271765951476737E-5</v>
      </c>
      <c r="AA458" s="10">
        <f t="shared" si="165"/>
        <v>1006.148787552886</v>
      </c>
      <c r="AB458" s="29">
        <f t="shared" si="166"/>
        <v>2.5726681746134756E-2</v>
      </c>
      <c r="AC458" s="8">
        <f t="shared" si="167"/>
        <v>0.71526031726925565</v>
      </c>
      <c r="AD458" s="47">
        <f t="shared" si="168"/>
        <v>3.3909839347574227E-3</v>
      </c>
      <c r="AE458" s="47">
        <f t="shared" si="169"/>
        <v>496348.17302547232</v>
      </c>
      <c r="AF458" s="47">
        <f t="shared" si="170"/>
        <v>355018.15171421471</v>
      </c>
      <c r="AG458" s="9">
        <f t="shared" si="171"/>
        <v>13.181244002745681</v>
      </c>
      <c r="AH458" s="10">
        <f t="shared" si="172"/>
        <v>4.3801665640751457</v>
      </c>
      <c r="AI458" s="10">
        <f t="shared" si="147"/>
        <v>3.153431651277443</v>
      </c>
      <c r="AJ458" s="10">
        <f t="shared" si="148"/>
        <v>3.5180997073578535</v>
      </c>
      <c r="AK458" s="10">
        <f t="shared" si="149"/>
        <v>6.6715313586352964</v>
      </c>
      <c r="AL458" s="9">
        <f t="shared" si="145"/>
        <v>3.613746152594119</v>
      </c>
      <c r="AM458" s="49">
        <f t="shared" si="150"/>
        <v>29.113060593484366</v>
      </c>
      <c r="AN458" s="29">
        <f t="shared" si="151"/>
        <v>1.1119218931058828E-4</v>
      </c>
      <c r="AO458" s="29">
        <f t="shared" si="152"/>
        <v>7.4666666666666668</v>
      </c>
      <c r="AP458" s="32"/>
    </row>
    <row r="459" spans="21:42" x14ac:dyDescent="0.25">
      <c r="U459" s="36">
        <f t="shared" si="173"/>
        <v>26940</v>
      </c>
      <c r="V459" s="16">
        <f t="shared" si="146"/>
        <v>25.49932867847556</v>
      </c>
      <c r="W459" s="47">
        <f t="shared" si="161"/>
        <v>294.89966433923775</v>
      </c>
      <c r="X459" s="8">
        <f t="shared" si="162"/>
        <v>1.1975576427431172</v>
      </c>
      <c r="Y459" s="47">
        <f t="shared" si="163"/>
        <v>1.8288820816290562E-5</v>
      </c>
      <c r="Z459" s="47">
        <f t="shared" si="164"/>
        <v>1.5271766605236901E-5</v>
      </c>
      <c r="AA459" s="10">
        <f t="shared" si="165"/>
        <v>1006.1487877992024</v>
      </c>
      <c r="AB459" s="29">
        <f t="shared" si="166"/>
        <v>2.5726682279064418E-2</v>
      </c>
      <c r="AC459" s="8">
        <f t="shared" si="167"/>
        <v>0.71526031592351724</v>
      </c>
      <c r="AD459" s="47">
        <f t="shared" si="168"/>
        <v>3.3909838529000503E-3</v>
      </c>
      <c r="AE459" s="47">
        <f t="shared" si="169"/>
        <v>496349.06087397318</v>
      </c>
      <c r="AF459" s="47">
        <f t="shared" si="170"/>
        <v>355018.78608905914</v>
      </c>
      <c r="AG459" s="9">
        <f t="shared" si="171"/>
        <v>13.181249891067143</v>
      </c>
      <c r="AH459" s="10">
        <f t="shared" si="172"/>
        <v>4.3801686115173091</v>
      </c>
      <c r="AI459" s="10">
        <f t="shared" si="147"/>
        <v>3.1534391121513825</v>
      </c>
      <c r="AJ459" s="10">
        <f t="shared" si="148"/>
        <v>3.5181066434444253</v>
      </c>
      <c r="AK459" s="10">
        <f t="shared" si="149"/>
        <v>6.6715457555958082</v>
      </c>
      <c r="AL459" s="9">
        <f t="shared" ref="AL459:AL490" si="174">AK459*$C$17/($C$2*$C$19)</f>
        <v>3.6137539509477294</v>
      </c>
      <c r="AM459" s="49">
        <f t="shared" si="150"/>
        <v>29.113082629423289</v>
      </c>
      <c r="AN459" s="29">
        <f t="shared" si="151"/>
        <v>1.1119242925993013E-4</v>
      </c>
      <c r="AO459" s="29">
        <f t="shared" si="152"/>
        <v>7.4833333333333334</v>
      </c>
      <c r="AP459" s="32"/>
    </row>
    <row r="460" spans="21:42" x14ac:dyDescent="0.25">
      <c r="U460" s="36">
        <f t="shared" si="173"/>
        <v>27000</v>
      </c>
      <c r="V460" s="16">
        <f t="shared" ref="V460:V490" si="175">V459+$W$2*($R$10-AH459*$C$19*(V459-$W$4)-$W$3*$C$3*$C$19*(POWER(V459+273.15,4)-POWER($W$4+273.15,4)))/($C$29*$C$4)</f>
        <v>25.499342620379057</v>
      </c>
      <c r="W460" s="47">
        <f t="shared" si="161"/>
        <v>294.89967131018949</v>
      </c>
      <c r="X460" s="8">
        <f t="shared" si="162"/>
        <v>1.1975576143410578</v>
      </c>
      <c r="Y460" s="47">
        <f t="shared" si="163"/>
        <v>1.8288821149197055E-5</v>
      </c>
      <c r="Z460" s="47">
        <f t="shared" si="164"/>
        <v>1.5271767245419978E-5</v>
      </c>
      <c r="AA460" s="10">
        <f t="shared" si="165"/>
        <v>1006.1487880404035</v>
      </c>
      <c r="AB460" s="29">
        <f t="shared" si="166"/>
        <v>2.572668280092635E-2</v>
      </c>
      <c r="AC460" s="8">
        <f t="shared" si="167"/>
        <v>0.71526031460572659</v>
      </c>
      <c r="AD460" s="47">
        <f t="shared" si="168"/>
        <v>3.3909837727426713E-3</v>
      </c>
      <c r="AE460" s="47">
        <f t="shared" si="169"/>
        <v>496349.93028371537</v>
      </c>
      <c r="AF460" s="47">
        <f t="shared" si="170"/>
        <v>355019.40728926071</v>
      </c>
      <c r="AG460" s="9">
        <f t="shared" si="171"/>
        <v>13.181255657092798</v>
      </c>
      <c r="AH460" s="10">
        <f t="shared" si="172"/>
        <v>4.3801706164359233</v>
      </c>
      <c r="AI460" s="10">
        <f t="shared" ref="AI460:AI490" si="176">AH460*$C$19*(V460-$W$4)</f>
        <v>3.1534464180835129</v>
      </c>
      <c r="AJ460" s="10">
        <f t="shared" ref="AJ460:AJ490" si="177">$W$3*$C$19*$C$3*(POWER(V460+273.15,4)-POWER($W$4+273.15,4))</f>
        <v>3.5181134354854757</v>
      </c>
      <c r="AK460" s="10">
        <f t="shared" ref="AK460:AK490" si="178">AJ460+AI460</f>
        <v>6.6715598535689882</v>
      </c>
      <c r="AL460" s="9">
        <f t="shared" si="174"/>
        <v>3.6137615873498685</v>
      </c>
      <c r="AM460" s="49">
        <f t="shared" ref="AM460:AM490" si="179">V460+AL460</f>
        <v>29.113104207728924</v>
      </c>
      <c r="AN460" s="29">
        <f t="shared" ref="AN460:AN490" si="180">AK460*$W$2/(3.6*10^6)</f>
        <v>1.1119266422614979E-4</v>
      </c>
      <c r="AO460" s="29">
        <f t="shared" ref="AO460:AO490" si="181">U460/3600</f>
        <v>7.5</v>
      </c>
      <c r="AP460" s="32"/>
    </row>
    <row r="461" spans="21:42" x14ac:dyDescent="0.25">
      <c r="U461" s="36">
        <f t="shared" si="173"/>
        <v>27060</v>
      </c>
      <c r="V461" s="16">
        <f t="shared" si="175"/>
        <v>25.499356272741277</v>
      </c>
      <c r="W461" s="47">
        <f t="shared" si="161"/>
        <v>294.8996781363706</v>
      </c>
      <c r="X461" s="8">
        <f t="shared" si="162"/>
        <v>1.197557586528845</v>
      </c>
      <c r="Y461" s="47">
        <f t="shared" si="163"/>
        <v>1.8288821475189814E-5</v>
      </c>
      <c r="Z461" s="47">
        <f t="shared" si="164"/>
        <v>1.527176787230791E-5</v>
      </c>
      <c r="AA461" s="10">
        <f t="shared" si="165"/>
        <v>1006.1487882765953</v>
      </c>
      <c r="AB461" s="29">
        <f t="shared" si="166"/>
        <v>2.5726683311950372E-2</v>
      </c>
      <c r="AC461" s="8">
        <f t="shared" si="167"/>
        <v>0.71526031331530326</v>
      </c>
      <c r="AD461" s="47">
        <f t="shared" si="168"/>
        <v>3.3909836942499797E-3</v>
      </c>
      <c r="AE461" s="47">
        <f t="shared" si="169"/>
        <v>496350.78163763252</v>
      </c>
      <c r="AF461" s="47">
        <f t="shared" si="170"/>
        <v>355020.01558842871</v>
      </c>
      <c r="AG461" s="9">
        <f t="shared" si="171"/>
        <v>13.181261303362785</v>
      </c>
      <c r="AH461" s="10">
        <f t="shared" si="172"/>
        <v>4.3801725797142073</v>
      </c>
      <c r="AI461" s="10">
        <f t="shared" si="176"/>
        <v>3.1534535722914319</v>
      </c>
      <c r="AJ461" s="10">
        <f t="shared" si="177"/>
        <v>3.5181200864723423</v>
      </c>
      <c r="AK461" s="10">
        <f t="shared" si="178"/>
        <v>6.6715736587637746</v>
      </c>
      <c r="AL461" s="9">
        <f t="shared" si="174"/>
        <v>3.6137690651637109</v>
      </c>
      <c r="AM461" s="49">
        <f t="shared" si="179"/>
        <v>29.113125337904989</v>
      </c>
      <c r="AN461" s="29">
        <f t="shared" si="180"/>
        <v>1.1119289431272957E-4</v>
      </c>
      <c r="AO461" s="29">
        <f t="shared" si="181"/>
        <v>7.5166666666666666</v>
      </c>
      <c r="AP461" s="32"/>
    </row>
    <row r="462" spans="21:42" x14ac:dyDescent="0.25">
      <c r="U462" s="36">
        <f t="shared" si="173"/>
        <v>27120</v>
      </c>
      <c r="V462" s="16">
        <f t="shared" si="175"/>
        <v>25.499369641575246</v>
      </c>
      <c r="W462" s="47">
        <f t="shared" si="161"/>
        <v>294.89968482078757</v>
      </c>
      <c r="X462" s="8">
        <f t="shared" si="162"/>
        <v>1.1975575592942296</v>
      </c>
      <c r="Y462" s="47">
        <f t="shared" si="163"/>
        <v>1.828882179441252E-5</v>
      </c>
      <c r="Z462" s="47">
        <f t="shared" si="164"/>
        <v>1.5271768486176885E-5</v>
      </c>
      <c r="AA462" s="10">
        <f t="shared" si="165"/>
        <v>1006.1487885078819</v>
      </c>
      <c r="AB462" s="29">
        <f t="shared" si="166"/>
        <v>2.5726683812361692E-2</v>
      </c>
      <c r="AC462" s="8">
        <f t="shared" si="167"/>
        <v>0.71526031205167906</v>
      </c>
      <c r="AD462" s="47">
        <f t="shared" si="168"/>
        <v>3.3909836173874057E-3</v>
      </c>
      <c r="AE462" s="47">
        <f t="shared" si="169"/>
        <v>496351.61531070009</v>
      </c>
      <c r="AF462" s="47">
        <f t="shared" si="170"/>
        <v>355020.61125448631</v>
      </c>
      <c r="AG462" s="9">
        <f t="shared" si="171"/>
        <v>13.181266832364438</v>
      </c>
      <c r="AH462" s="10">
        <f t="shared" si="172"/>
        <v>4.3801745022170486</v>
      </c>
      <c r="AI462" s="10">
        <f t="shared" si="176"/>
        <v>3.1534605779259359</v>
      </c>
      <c r="AJ462" s="10">
        <f t="shared" si="177"/>
        <v>3.5181265993343565</v>
      </c>
      <c r="AK462" s="10">
        <f t="shared" si="178"/>
        <v>6.6715871772602924</v>
      </c>
      <c r="AL462" s="9">
        <f t="shared" si="174"/>
        <v>3.6137763876826581</v>
      </c>
      <c r="AM462" s="49">
        <f t="shared" si="179"/>
        <v>29.113146029257905</v>
      </c>
      <c r="AN462" s="29">
        <f t="shared" si="180"/>
        <v>1.1119311962100488E-4</v>
      </c>
      <c r="AO462" s="29">
        <f t="shared" si="181"/>
        <v>7.5333333333333332</v>
      </c>
      <c r="AP462" s="32"/>
    </row>
    <row r="463" spans="21:42" x14ac:dyDescent="0.25">
      <c r="U463" s="36">
        <f t="shared" si="173"/>
        <v>27180</v>
      </c>
      <c r="V463" s="16">
        <f t="shared" si="175"/>
        <v>25.49938273276911</v>
      </c>
      <c r="W463" s="47">
        <f t="shared" si="161"/>
        <v>294.89969136638456</v>
      </c>
      <c r="X463" s="8">
        <f t="shared" si="162"/>
        <v>1.1975575326252155</v>
      </c>
      <c r="Y463" s="47">
        <f t="shared" si="163"/>
        <v>1.8288822107005635E-5</v>
      </c>
      <c r="Z463" s="47">
        <f t="shared" si="164"/>
        <v>1.5271769087297167E-5</v>
      </c>
      <c r="AA463" s="10">
        <f t="shared" si="165"/>
        <v>1006.1487887343653</v>
      </c>
      <c r="AB463" s="29">
        <f t="shared" si="166"/>
        <v>2.5726684302380523E-2</v>
      </c>
      <c r="AC463" s="8">
        <f t="shared" si="167"/>
        <v>0.71526031081429753</v>
      </c>
      <c r="AD463" s="47">
        <f t="shared" si="168"/>
        <v>3.3909835421210934E-3</v>
      </c>
      <c r="AE463" s="47">
        <f t="shared" si="169"/>
        <v>496352.43167011719</v>
      </c>
      <c r="AF463" s="47">
        <f t="shared" si="170"/>
        <v>355021.19454980042</v>
      </c>
      <c r="AG463" s="9">
        <f t="shared" si="171"/>
        <v>13.181272246533499</v>
      </c>
      <c r="AH463" s="10">
        <f t="shared" si="172"/>
        <v>4.3801763847913415</v>
      </c>
      <c r="AI463" s="10">
        <f t="shared" si="176"/>
        <v>3.1534674380723726</v>
      </c>
      <c r="AJ463" s="10">
        <f t="shared" si="177"/>
        <v>3.5181329769399725</v>
      </c>
      <c r="AK463" s="10">
        <f t="shared" si="178"/>
        <v>6.6716004150123451</v>
      </c>
      <c r="AL463" s="9">
        <f t="shared" si="174"/>
        <v>3.6137835581316868</v>
      </c>
      <c r="AM463" s="49">
        <f t="shared" si="179"/>
        <v>29.113166290900796</v>
      </c>
      <c r="AN463" s="29">
        <f t="shared" si="180"/>
        <v>1.1119334025020574E-4</v>
      </c>
      <c r="AO463" s="29">
        <f t="shared" si="181"/>
        <v>7.55</v>
      </c>
      <c r="AP463" s="32"/>
    </row>
    <row r="464" spans="21:42" x14ac:dyDescent="0.25">
      <c r="U464" s="36">
        <f t="shared" si="173"/>
        <v>27240</v>
      </c>
      <c r="V464" s="16">
        <f t="shared" si="175"/>
        <v>25.499395552088743</v>
      </c>
      <c r="W464" s="47">
        <f t="shared" si="161"/>
        <v>294.89969777604438</v>
      </c>
      <c r="X464" s="8">
        <f t="shared" si="162"/>
        <v>1.1975575065100574</v>
      </c>
      <c r="Y464" s="47">
        <f t="shared" si="163"/>
        <v>1.828882241310693E-5</v>
      </c>
      <c r="Z464" s="47">
        <f t="shared" si="164"/>
        <v>1.5271769675933583E-5</v>
      </c>
      <c r="AA464" s="10">
        <f t="shared" si="165"/>
        <v>1006.1487889561453</v>
      </c>
      <c r="AB464" s="29">
        <f t="shared" si="166"/>
        <v>2.5726684782222817E-2</v>
      </c>
      <c r="AC464" s="8">
        <f t="shared" si="167"/>
        <v>0.71526030960261378</v>
      </c>
      <c r="AD464" s="47">
        <f t="shared" si="168"/>
        <v>3.3909834684178949E-3</v>
      </c>
      <c r="AE464" s="47">
        <f t="shared" si="169"/>
        <v>496353.23107544676</v>
      </c>
      <c r="AF464" s="47">
        <f t="shared" si="170"/>
        <v>355021.76573128178</v>
      </c>
      <c r="AG464" s="9">
        <f t="shared" si="171"/>
        <v>13.18127754825505</v>
      </c>
      <c r="AH464" s="10">
        <f t="shared" si="172"/>
        <v>4.3801782282664181</v>
      </c>
      <c r="AI464" s="10">
        <f t="shared" si="176"/>
        <v>3.1534741557520438</v>
      </c>
      <c r="AJ464" s="10">
        <f t="shared" si="177"/>
        <v>3.5181392220980769</v>
      </c>
      <c r="AK464" s="10">
        <f t="shared" si="178"/>
        <v>6.6716133778501208</v>
      </c>
      <c r="AL464" s="9">
        <f t="shared" si="174"/>
        <v>3.613790579668815</v>
      </c>
      <c r="AM464" s="49">
        <f t="shared" si="179"/>
        <v>29.113186131757558</v>
      </c>
      <c r="AN464" s="29">
        <f t="shared" si="180"/>
        <v>1.1119355629750202E-4</v>
      </c>
      <c r="AO464" s="29">
        <f t="shared" si="181"/>
        <v>7.5666666666666664</v>
      </c>
      <c r="AP464" s="32"/>
    </row>
    <row r="465" spans="21:42" x14ac:dyDescent="0.25">
      <c r="U465" s="36">
        <f t="shared" si="173"/>
        <v>27300</v>
      </c>
      <c r="V465" s="16">
        <f t="shared" si="175"/>
        <v>25.499408105180279</v>
      </c>
      <c r="W465" s="47">
        <f t="shared" si="161"/>
        <v>294.8997040525901</v>
      </c>
      <c r="X465" s="8">
        <f t="shared" si="162"/>
        <v>1.1975574809372531</v>
      </c>
      <c r="Y465" s="47">
        <f t="shared" si="163"/>
        <v>1.8288822712851179E-5</v>
      </c>
      <c r="Z465" s="47">
        <f t="shared" si="164"/>
        <v>1.5271770252345352E-5</v>
      </c>
      <c r="AA465" s="10">
        <f t="shared" si="165"/>
        <v>1006.1487891733194</v>
      </c>
      <c r="AB465" s="29">
        <f t="shared" si="166"/>
        <v>2.5726685252099844E-2</v>
      </c>
      <c r="AC465" s="8">
        <f t="shared" si="167"/>
        <v>0.71526030841609423</v>
      </c>
      <c r="AD465" s="47">
        <f t="shared" si="168"/>
        <v>3.3909833962453479E-3</v>
      </c>
      <c r="AE465" s="47">
        <f t="shared" si="169"/>
        <v>496354.01387879148</v>
      </c>
      <c r="AF465" s="47">
        <f t="shared" si="170"/>
        <v>355022.3250505107</v>
      </c>
      <c r="AG465" s="9">
        <f t="shared" si="171"/>
        <v>13.181282739864658</v>
      </c>
      <c r="AH465" s="10">
        <f t="shared" si="172"/>
        <v>4.3801800334543604</v>
      </c>
      <c r="AI465" s="10">
        <f t="shared" si="176"/>
        <v>3.1534807339235003</v>
      </c>
      <c r="AJ465" s="10">
        <f t="shared" si="177"/>
        <v>3.5181453375592526</v>
      </c>
      <c r="AK465" s="10">
        <f t="shared" si="178"/>
        <v>6.6716260714827529</v>
      </c>
      <c r="AL465" s="9">
        <f t="shared" si="174"/>
        <v>3.6137974553864907</v>
      </c>
      <c r="AM465" s="49">
        <f t="shared" si="179"/>
        <v>29.113205560566769</v>
      </c>
      <c r="AN465" s="29">
        <f t="shared" si="180"/>
        <v>1.1119376785804588E-4</v>
      </c>
      <c r="AO465" s="29">
        <f t="shared" si="181"/>
        <v>7.583333333333333</v>
      </c>
      <c r="AP465" s="32"/>
    </row>
    <row r="466" spans="21:42" x14ac:dyDescent="0.25">
      <c r="U466" s="36">
        <f t="shared" si="173"/>
        <v>27360</v>
      </c>
      <c r="V466" s="16">
        <f t="shared" si="175"/>
        <v>25.499420397572596</v>
      </c>
      <c r="W466" s="47">
        <f t="shared" si="161"/>
        <v>294.89971019878629</v>
      </c>
      <c r="X466" s="8">
        <f t="shared" si="162"/>
        <v>1.1975574558955386</v>
      </c>
      <c r="Y466" s="47">
        <f t="shared" si="163"/>
        <v>1.8288823006370429E-5</v>
      </c>
      <c r="Z466" s="47">
        <f t="shared" si="164"/>
        <v>1.527177081678638E-5</v>
      </c>
      <c r="AA466" s="10">
        <f t="shared" si="165"/>
        <v>1006.1487893859834</v>
      </c>
      <c r="AB466" s="29">
        <f t="shared" si="166"/>
        <v>2.5726685712218606E-2</v>
      </c>
      <c r="AC466" s="8">
        <f t="shared" si="167"/>
        <v>0.71526030725421597</v>
      </c>
      <c r="AD466" s="47">
        <f t="shared" si="168"/>
        <v>3.3909833255716631E-3</v>
      </c>
      <c r="AE466" s="47">
        <f t="shared" si="169"/>
        <v>496354.78042493603</v>
      </c>
      <c r="AF466" s="47">
        <f t="shared" si="170"/>
        <v>355022.87275383866</v>
      </c>
      <c r="AG466" s="9">
        <f t="shared" si="171"/>
        <v>13.181287823649345</v>
      </c>
      <c r="AH466" s="10">
        <f t="shared" si="172"/>
        <v>4.3801818011503926</v>
      </c>
      <c r="AI466" s="10">
        <f t="shared" si="176"/>
        <v>3.1534871754838587</v>
      </c>
      <c r="AJ466" s="10">
        <f t="shared" si="177"/>
        <v>3.518151326016898</v>
      </c>
      <c r="AK466" s="10">
        <f t="shared" si="178"/>
        <v>6.6716385015007571</v>
      </c>
      <c r="AL466" s="9">
        <f t="shared" si="174"/>
        <v>3.6138041883129097</v>
      </c>
      <c r="AM466" s="49">
        <f t="shared" si="179"/>
        <v>29.113224585885504</v>
      </c>
      <c r="AN466" s="29">
        <f t="shared" si="180"/>
        <v>1.1119397502501262E-4</v>
      </c>
      <c r="AO466" s="29">
        <f t="shared" si="181"/>
        <v>7.6</v>
      </c>
      <c r="AP466" s="32"/>
    </row>
    <row r="467" spans="21:42" x14ac:dyDescent="0.25">
      <c r="U467" s="36">
        <f t="shared" si="173"/>
        <v>27420</v>
      </c>
      <c r="V467" s="16">
        <f t="shared" si="175"/>
        <v>25.499432434679758</v>
      </c>
      <c r="W467" s="47">
        <f t="shared" si="161"/>
        <v>294.89971621733986</v>
      </c>
      <c r="X467" s="8">
        <f t="shared" si="162"/>
        <v>1.1975574313738853</v>
      </c>
      <c r="Y467" s="47">
        <f t="shared" si="163"/>
        <v>1.8288823293793953E-5</v>
      </c>
      <c r="Z467" s="47">
        <f t="shared" si="164"/>
        <v>1.5271771369505254E-5</v>
      </c>
      <c r="AA467" s="10">
        <f t="shared" si="165"/>
        <v>1006.1487895942307</v>
      </c>
      <c r="AB467" s="29">
        <f t="shared" si="166"/>
        <v>2.5726686162781752E-2</v>
      </c>
      <c r="AC467" s="8">
        <f t="shared" si="167"/>
        <v>0.71526030611646729</v>
      </c>
      <c r="AD467" s="47">
        <f t="shared" si="168"/>
        <v>3.3909832563657136E-3</v>
      </c>
      <c r="AE467" s="47">
        <f t="shared" si="169"/>
        <v>496355.53105150862</v>
      </c>
      <c r="AF467" s="47">
        <f t="shared" si="170"/>
        <v>355023.40908250376</v>
      </c>
      <c r="AG467" s="9">
        <f t="shared" si="171"/>
        <v>13.181292801848668</v>
      </c>
      <c r="AH467" s="10">
        <f t="shared" si="172"/>
        <v>4.3801835321332252</v>
      </c>
      <c r="AI467" s="10">
        <f t="shared" si="176"/>
        <v>3.1534934832700849</v>
      </c>
      <c r="AJ467" s="10">
        <f t="shared" si="177"/>
        <v>3.5181571901085893</v>
      </c>
      <c r="AK467" s="10">
        <f t="shared" si="178"/>
        <v>6.6716506733786742</v>
      </c>
      <c r="AL467" s="9">
        <f t="shared" si="174"/>
        <v>3.6138107814134481</v>
      </c>
      <c r="AM467" s="49">
        <f t="shared" si="179"/>
        <v>29.113243216093206</v>
      </c>
      <c r="AN467" s="29">
        <f t="shared" si="180"/>
        <v>1.1119417788964456E-4</v>
      </c>
      <c r="AO467" s="29">
        <f t="shared" si="181"/>
        <v>7.6166666666666663</v>
      </c>
      <c r="AP467" s="32"/>
    </row>
    <row r="468" spans="21:42" x14ac:dyDescent="0.25">
      <c r="U468" s="36">
        <f t="shared" si="173"/>
        <v>27480</v>
      </c>
      <c r="V468" s="16">
        <f t="shared" si="175"/>
        <v>25.499444221803394</v>
      </c>
      <c r="W468" s="47">
        <f t="shared" si="161"/>
        <v>294.89972211090168</v>
      </c>
      <c r="X468" s="8">
        <f t="shared" si="162"/>
        <v>1.1975574073614916</v>
      </c>
      <c r="Y468" s="47">
        <f t="shared" si="163"/>
        <v>1.8288823575248318E-5</v>
      </c>
      <c r="Z468" s="47">
        <f t="shared" si="164"/>
        <v>1.5271771910745403E-5</v>
      </c>
      <c r="AA468" s="10">
        <f t="shared" si="165"/>
        <v>1006.1487897981533</v>
      </c>
      <c r="AB468" s="29">
        <f t="shared" si="166"/>
        <v>2.5726686603987685E-2</v>
      </c>
      <c r="AC468" s="8">
        <f t="shared" si="167"/>
        <v>0.71526030500234716</v>
      </c>
      <c r="AD468" s="47">
        <f t="shared" si="168"/>
        <v>3.3909831885970184E-3</v>
      </c>
      <c r="AE468" s="47">
        <f t="shared" si="169"/>
        <v>496356.26608912548</v>
      </c>
      <c r="AF468" s="47">
        <f t="shared" si="170"/>
        <v>355023.9342727341</v>
      </c>
      <c r="AG468" s="9">
        <f t="shared" si="171"/>
        <v>13.181297676655646</v>
      </c>
      <c r="AH468" s="10">
        <f t="shared" si="172"/>
        <v>4.3801852271653807</v>
      </c>
      <c r="AI468" s="10">
        <f t="shared" si="176"/>
        <v>3.1534996600602243</v>
      </c>
      <c r="AJ468" s="10">
        <f t="shared" si="177"/>
        <v>3.5181629324170185</v>
      </c>
      <c r="AK468" s="10">
        <f t="shared" si="178"/>
        <v>6.6716625924772428</v>
      </c>
      <c r="AL468" s="9">
        <f t="shared" si="174"/>
        <v>3.6138172375918396</v>
      </c>
      <c r="AM468" s="49">
        <f t="shared" si="179"/>
        <v>29.113261459395233</v>
      </c>
      <c r="AN468" s="29">
        <f t="shared" si="180"/>
        <v>1.1119437654128737E-4</v>
      </c>
      <c r="AO468" s="29">
        <f t="shared" si="181"/>
        <v>7.6333333333333337</v>
      </c>
      <c r="AP468" s="32"/>
    </row>
    <row r="469" spans="21:42" x14ac:dyDescent="0.25">
      <c r="U469" s="36">
        <f t="shared" si="173"/>
        <v>27540</v>
      </c>
      <c r="V469" s="16">
        <f t="shared" si="175"/>
        <v>25.499455764135032</v>
      </c>
      <c r="W469" s="47">
        <f t="shared" si="161"/>
        <v>294.89972788206751</v>
      </c>
      <c r="X469" s="8">
        <f t="shared" si="162"/>
        <v>1.1975573838477827</v>
      </c>
      <c r="Y469" s="47">
        <f t="shared" si="163"/>
        <v>1.8288823850857531E-5</v>
      </c>
      <c r="Z469" s="47">
        <f t="shared" si="164"/>
        <v>1.5271772440745237E-5</v>
      </c>
      <c r="AA469" s="10">
        <f t="shared" si="165"/>
        <v>1006.1487899978409</v>
      </c>
      <c r="AB469" s="29">
        <f t="shared" si="166"/>
        <v>2.5726687036030812E-2</v>
      </c>
      <c r="AC469" s="8">
        <f t="shared" si="167"/>
        <v>0.71526030391136441</v>
      </c>
      <c r="AD469" s="47">
        <f t="shared" si="168"/>
        <v>3.3909831222357287E-3</v>
      </c>
      <c r="AE469" s="47">
        <f t="shared" si="169"/>
        <v>496356.98586153379</v>
      </c>
      <c r="AF469" s="47">
        <f t="shared" si="170"/>
        <v>355024.44855584949</v>
      </c>
      <c r="AG469" s="9">
        <f t="shared" si="171"/>
        <v>13.18130245021772</v>
      </c>
      <c r="AH469" s="10">
        <f t="shared" si="172"/>
        <v>4.3801868869935578</v>
      </c>
      <c r="AI469" s="10">
        <f t="shared" si="176"/>
        <v>3.1535057085746421</v>
      </c>
      <c r="AJ469" s="10">
        <f t="shared" si="177"/>
        <v>3.5181685554712727</v>
      </c>
      <c r="AK469" s="10">
        <f t="shared" si="178"/>
        <v>6.6716742640459152</v>
      </c>
      <c r="AL469" s="9">
        <f t="shared" si="174"/>
        <v>3.6138235596915371</v>
      </c>
      <c r="AM469" s="49">
        <f t="shared" si="179"/>
        <v>29.113279323826568</v>
      </c>
      <c r="AN469" s="29">
        <f t="shared" si="180"/>
        <v>1.1119457106743192E-4</v>
      </c>
      <c r="AO469" s="29">
        <f t="shared" si="181"/>
        <v>7.65</v>
      </c>
      <c r="AP469" s="32"/>
    </row>
    <row r="470" spans="21:42" x14ac:dyDescent="0.25">
      <c r="U470" s="36">
        <f t="shared" si="173"/>
        <v>27600</v>
      </c>
      <c r="V470" s="16">
        <f t="shared" si="175"/>
        <v>25.499467066758392</v>
      </c>
      <c r="W470" s="47">
        <f t="shared" si="161"/>
        <v>294.89973353337916</v>
      </c>
      <c r="X470" s="8">
        <f t="shared" si="162"/>
        <v>1.1975573608224015</v>
      </c>
      <c r="Y470" s="47">
        <f t="shared" si="163"/>
        <v>1.828882412074294E-5</v>
      </c>
      <c r="Z470" s="47">
        <f t="shared" si="164"/>
        <v>1.5271772959738154E-5</v>
      </c>
      <c r="AA470" s="10">
        <f t="shared" si="165"/>
        <v>1006.1487901933815</v>
      </c>
      <c r="AB470" s="29">
        <f t="shared" si="166"/>
        <v>2.5726687459101331E-2</v>
      </c>
      <c r="AC470" s="8">
        <f t="shared" si="167"/>
        <v>0.71526030284303943</v>
      </c>
      <c r="AD470" s="47">
        <f t="shared" si="168"/>
        <v>3.3909830572526165E-3</v>
      </c>
      <c r="AE470" s="47">
        <f t="shared" si="169"/>
        <v>496357.69068576163</v>
      </c>
      <c r="AF470" s="47">
        <f t="shared" si="170"/>
        <v>355024.95215836953</v>
      </c>
      <c r="AG470" s="9">
        <f t="shared" si="171"/>
        <v>13.181307124637767</v>
      </c>
      <c r="AH470" s="10">
        <f t="shared" si="172"/>
        <v>4.3801885123489273</v>
      </c>
      <c r="AI470" s="10">
        <f t="shared" si="176"/>
        <v>3.1535116314772047</v>
      </c>
      <c r="AJ470" s="10">
        <f t="shared" si="177"/>
        <v>3.5181740617479837</v>
      </c>
      <c r="AK470" s="10">
        <f t="shared" si="178"/>
        <v>6.6716856932251885</v>
      </c>
      <c r="AL470" s="9">
        <f t="shared" si="174"/>
        <v>3.613829750496977</v>
      </c>
      <c r="AM470" s="49">
        <f t="shared" si="179"/>
        <v>29.113296817255367</v>
      </c>
      <c r="AN470" s="29">
        <f t="shared" si="180"/>
        <v>1.1119476155375314E-4</v>
      </c>
      <c r="AO470" s="29">
        <f t="shared" si="181"/>
        <v>7.666666666666667</v>
      </c>
      <c r="AP470" s="32"/>
    </row>
    <row r="471" spans="21:42" x14ac:dyDescent="0.25">
      <c r="U471" s="36">
        <f t="shared" si="173"/>
        <v>27660</v>
      </c>
      <c r="V471" s="16">
        <f t="shared" si="175"/>
        <v>25.499478134651618</v>
      </c>
      <c r="W471" s="47">
        <f t="shared" si="161"/>
        <v>294.89973906732581</v>
      </c>
      <c r="X471" s="8">
        <f t="shared" si="162"/>
        <v>1.1975573382752063</v>
      </c>
      <c r="Y471" s="47">
        <f t="shared" si="163"/>
        <v>1.8288824385023467E-5</v>
      </c>
      <c r="Z471" s="47">
        <f t="shared" si="164"/>
        <v>1.5271773467952796E-5</v>
      </c>
      <c r="AA471" s="10">
        <f t="shared" si="165"/>
        <v>1006.1487903848611</v>
      </c>
      <c r="AB471" s="29">
        <f t="shared" si="166"/>
        <v>2.5726687873385667E-2</v>
      </c>
      <c r="AC471" s="8">
        <f t="shared" si="167"/>
        <v>0.71526030179690125</v>
      </c>
      <c r="AD471" s="47">
        <f t="shared" si="168"/>
        <v>3.3909829936190597E-3</v>
      </c>
      <c r="AE471" s="47">
        <f t="shared" si="169"/>
        <v>496358.38087224681</v>
      </c>
      <c r="AF471" s="47">
        <f t="shared" si="170"/>
        <v>355025.44530210452</v>
      </c>
      <c r="AG471" s="9">
        <f t="shared" si="171"/>
        <v>13.18131170197494</v>
      </c>
      <c r="AH471" s="10">
        <f t="shared" si="172"/>
        <v>4.3801901039474886</v>
      </c>
      <c r="AI471" s="10">
        <f t="shared" si="176"/>
        <v>3.1535174313764722</v>
      </c>
      <c r="AJ471" s="10">
        <f t="shared" si="177"/>
        <v>3.5181794536723023</v>
      </c>
      <c r="AK471" s="10">
        <f t="shared" si="178"/>
        <v>6.6716968850487746</v>
      </c>
      <c r="AL471" s="9">
        <f t="shared" si="174"/>
        <v>3.6138358127347527</v>
      </c>
      <c r="AM471" s="49">
        <f t="shared" si="179"/>
        <v>29.11331394738637</v>
      </c>
      <c r="AN471" s="29">
        <f t="shared" si="180"/>
        <v>1.1119494808414624E-4</v>
      </c>
      <c r="AO471" s="29">
        <f t="shared" si="181"/>
        <v>7.6833333333333336</v>
      </c>
      <c r="AP471" s="32"/>
    </row>
    <row r="472" spans="21:42" x14ac:dyDescent="0.25">
      <c r="U472" s="36">
        <f t="shared" si="173"/>
        <v>27720</v>
      </c>
      <c r="V472" s="16">
        <f t="shared" si="175"/>
        <v>25.49948897268947</v>
      </c>
      <c r="W472" s="47">
        <f t="shared" si="161"/>
        <v>294.89974448634473</v>
      </c>
      <c r="X472" s="8">
        <f t="shared" si="162"/>
        <v>1.1975573161962672</v>
      </c>
      <c r="Y472" s="47">
        <f t="shared" si="163"/>
        <v>1.8288824643815431E-5</v>
      </c>
      <c r="Z472" s="47">
        <f t="shared" si="164"/>
        <v>1.5271773965612919E-5</v>
      </c>
      <c r="AA472" s="10">
        <f t="shared" si="165"/>
        <v>1006.1487905723642</v>
      </c>
      <c r="AB472" s="29">
        <f t="shared" si="166"/>
        <v>2.5726688279066188E-2</v>
      </c>
      <c r="AC472" s="8">
        <f t="shared" si="167"/>
        <v>0.71526030077248892</v>
      </c>
      <c r="AD472" s="47">
        <f t="shared" si="168"/>
        <v>3.3909829313070322E-3</v>
      </c>
      <c r="AE472" s="47">
        <f t="shared" si="169"/>
        <v>496359.05672498938</v>
      </c>
      <c r="AF472" s="47">
        <f t="shared" si="170"/>
        <v>355025.92820426478</v>
      </c>
      <c r="AG472" s="9">
        <f t="shared" si="171"/>
        <v>13.181316184245668</v>
      </c>
      <c r="AH472" s="10">
        <f t="shared" si="172"/>
        <v>4.380191662490355</v>
      </c>
      <c r="AI472" s="10">
        <f t="shared" si="176"/>
        <v>3.1535231108268262</v>
      </c>
      <c r="AJ472" s="10">
        <f t="shared" si="177"/>
        <v>3.5181847336189693</v>
      </c>
      <c r="AK472" s="10">
        <f t="shared" si="178"/>
        <v>6.6717078444457956</v>
      </c>
      <c r="AL472" s="9">
        <f t="shared" si="174"/>
        <v>3.6138417490748056</v>
      </c>
      <c r="AM472" s="49">
        <f t="shared" si="179"/>
        <v>29.113330721764275</v>
      </c>
      <c r="AN472" s="29">
        <f t="shared" si="180"/>
        <v>1.1119513074076326E-4</v>
      </c>
      <c r="AO472" s="29">
        <f t="shared" si="181"/>
        <v>7.7</v>
      </c>
      <c r="AP472" s="32"/>
    </row>
    <row r="473" spans="21:42" x14ac:dyDescent="0.25">
      <c r="U473" s="36">
        <f t="shared" si="173"/>
        <v>27780</v>
      </c>
      <c r="V473" s="16">
        <f t="shared" si="175"/>
        <v>25.499499585645481</v>
      </c>
      <c r="W473" s="47">
        <f t="shared" si="161"/>
        <v>294.89974979282272</v>
      </c>
      <c r="X473" s="8">
        <f t="shared" si="162"/>
        <v>1.197557294575859</v>
      </c>
      <c r="Y473" s="47">
        <f t="shared" si="163"/>
        <v>1.8288824897232845E-5</v>
      </c>
      <c r="Z473" s="47">
        <f t="shared" si="164"/>
        <v>1.5271774452937744E-5</v>
      </c>
      <c r="AA473" s="10">
        <f t="shared" si="165"/>
        <v>1006.1487907559733</v>
      </c>
      <c r="AB473" s="29">
        <f t="shared" si="166"/>
        <v>2.57266886763216E-2</v>
      </c>
      <c r="AC473" s="8">
        <f t="shared" si="167"/>
        <v>0.71526029976935135</v>
      </c>
      <c r="AD473" s="47">
        <f t="shared" si="168"/>
        <v>3.3909828702890885E-3</v>
      </c>
      <c r="AE473" s="47">
        <f t="shared" si="169"/>
        <v>496359.71854166896</v>
      </c>
      <c r="AF473" s="47">
        <f t="shared" si="170"/>
        <v>355026.40107754502</v>
      </c>
      <c r="AG473" s="9">
        <f t="shared" si="171"/>
        <v>13.181320573424468</v>
      </c>
      <c r="AH473" s="10">
        <f t="shared" si="172"/>
        <v>4.3801931886640872</v>
      </c>
      <c r="AI473" s="10">
        <f t="shared" si="176"/>
        <v>3.1535286723296139</v>
      </c>
      <c r="AJ473" s="10">
        <f t="shared" si="177"/>
        <v>3.5181899039135298</v>
      </c>
      <c r="AK473" s="10">
        <f t="shared" si="178"/>
        <v>6.6717185762431441</v>
      </c>
      <c r="AL473" s="9">
        <f t="shared" si="174"/>
        <v>3.6138475621317028</v>
      </c>
      <c r="AM473" s="49">
        <f t="shared" si="179"/>
        <v>29.113347147777183</v>
      </c>
      <c r="AN473" s="29">
        <f t="shared" si="180"/>
        <v>1.1119530960405241E-4</v>
      </c>
      <c r="AO473" s="29">
        <f t="shared" si="181"/>
        <v>7.7166666666666668</v>
      </c>
      <c r="AP473" s="32"/>
    </row>
    <row r="474" spans="21:42" x14ac:dyDescent="0.25">
      <c r="U474" s="36">
        <f t="shared" si="173"/>
        <v>27840</v>
      </c>
      <c r="V474" s="16">
        <f t="shared" si="175"/>
        <v>25.499509978194041</v>
      </c>
      <c r="W474" s="47">
        <f t="shared" si="161"/>
        <v>294.899754989097</v>
      </c>
      <c r="X474" s="8">
        <f t="shared" si="162"/>
        <v>1.1975572734044591</v>
      </c>
      <c r="Y474" s="47">
        <f t="shared" si="163"/>
        <v>1.8288825145387407E-5</v>
      </c>
      <c r="Z474" s="47">
        <f t="shared" si="164"/>
        <v>1.5271774930141984E-5</v>
      </c>
      <c r="AA474" s="10">
        <f t="shared" si="165"/>
        <v>1006.1487909357693</v>
      </c>
      <c r="AB474" s="29">
        <f t="shared" si="166"/>
        <v>2.5726689065326994E-2</v>
      </c>
      <c r="AC474" s="8">
        <f t="shared" si="167"/>
        <v>0.71526029878704678</v>
      </c>
      <c r="AD474" s="47">
        <f t="shared" si="168"/>
        <v>3.3909828105383533E-3</v>
      </c>
      <c r="AE474" s="47">
        <f t="shared" si="169"/>
        <v>496360.36661377922</v>
      </c>
      <c r="AF474" s="47">
        <f t="shared" si="170"/>
        <v>355026.86413021979</v>
      </c>
      <c r="AG474" s="9">
        <f t="shared" si="171"/>
        <v>13.181324871444804</v>
      </c>
      <c r="AH474" s="10">
        <f t="shared" si="172"/>
        <v>4.3801946831409904</v>
      </c>
      <c r="AI474" s="10">
        <f t="shared" si="176"/>
        <v>3.1535341183342411</v>
      </c>
      <c r="AJ474" s="10">
        <f t="shared" si="177"/>
        <v>3.5181949668331103</v>
      </c>
      <c r="AK474" s="10">
        <f t="shared" si="178"/>
        <v>6.6717290851673514</v>
      </c>
      <c r="AL474" s="9">
        <f t="shared" si="174"/>
        <v>3.6138532544656483</v>
      </c>
      <c r="AM474" s="49">
        <f t="shared" si="179"/>
        <v>29.11336323265969</v>
      </c>
      <c r="AN474" s="29">
        <f t="shared" si="180"/>
        <v>1.1119548475278919E-4</v>
      </c>
      <c r="AO474" s="29">
        <f t="shared" si="181"/>
        <v>7.7333333333333334</v>
      </c>
      <c r="AP474" s="32"/>
    </row>
    <row r="475" spans="21:42" x14ac:dyDescent="0.25">
      <c r="U475" s="36">
        <f t="shared" si="173"/>
        <v>27900</v>
      </c>
      <c r="V475" s="16">
        <f t="shared" si="175"/>
        <v>25.499520154912478</v>
      </c>
      <c r="W475" s="47">
        <f t="shared" ref="W475:W490" si="182">((V475+$W$4)/2)+273.15</f>
        <v>294.89976007745622</v>
      </c>
      <c r="X475" s="8">
        <f t="shared" ref="X475:X490" si="183">(351.99/W475)+344.84/(W475^2)</f>
        <v>1.1975572526727429</v>
      </c>
      <c r="Y475" s="47">
        <f t="shared" ref="Y475:Y490" si="184">((1.459*10^-6)*W475^1.5)/(W475+109.1)</f>
        <v>1.8288825388388301E-5</v>
      </c>
      <c r="Z475" s="47">
        <f t="shared" ref="Z475:Z490" si="185">Y475/X475</f>
        <v>1.5271775397435716E-5</v>
      </c>
      <c r="AA475" s="10">
        <f t="shared" ref="AA475:AA490" si="186">1030.5-0.19975*W475+(3.9734*10^-4)*W475^2</f>
        <v>1006.1487911118313</v>
      </c>
      <c r="AB475" s="29">
        <f t="shared" ref="AB475:AB490" si="187">((2.334*10^-3)*(W475^1.5))/(W475+164.54)</f>
        <v>2.5726689446253535E-2</v>
      </c>
      <c r="AC475" s="8">
        <f t="shared" ref="AC475:AC490" si="188">AA475*Y475/AB475</f>
        <v>0.71526029782514267</v>
      </c>
      <c r="AD475" s="47">
        <f t="shared" ref="AD475:AD490" si="189">1/W475</f>
        <v>3.3909827520285105E-3</v>
      </c>
      <c r="AE475" s="47">
        <f t="shared" ref="AE475:AE490" si="190">$H$15*AD475*(V475-$W$4)*($C$34^3)/(Z475^2)</f>
        <v>496361.00122677273</v>
      </c>
      <c r="AF475" s="47">
        <f t="shared" ref="AF475:AF490" si="191">AE475*AC475</f>
        <v>355027.31756624748</v>
      </c>
      <c r="AG475" s="9">
        <f t="shared" ref="AG475:AG490" si="192">0.54*POWER(AF475,1/4)</f>
        <v>13.18132908020006</v>
      </c>
      <c r="AH475" s="10">
        <f t="shared" ref="AH475:AH490" si="193">AG475*AB475/$C$34</f>
        <v>4.3801961465793786</v>
      </c>
      <c r="AI475" s="10">
        <f t="shared" si="176"/>
        <v>3.1535394512392343</v>
      </c>
      <c r="AJ475" s="10">
        <f t="shared" si="177"/>
        <v>3.5181999246076088</v>
      </c>
      <c r="AK475" s="10">
        <f t="shared" si="178"/>
        <v>6.6717393758468431</v>
      </c>
      <c r="AL475" s="9">
        <f t="shared" si="174"/>
        <v>3.6138588285837066</v>
      </c>
      <c r="AM475" s="49">
        <f t="shared" si="179"/>
        <v>29.113378983496183</v>
      </c>
      <c r="AN475" s="29">
        <f t="shared" si="180"/>
        <v>1.1119565626411405E-4</v>
      </c>
      <c r="AO475" s="29">
        <f t="shared" si="181"/>
        <v>7.75</v>
      </c>
      <c r="AP475" s="32"/>
    </row>
    <row r="476" spans="21:42" x14ac:dyDescent="0.25">
      <c r="U476" s="36">
        <f t="shared" si="173"/>
        <v>27960</v>
      </c>
      <c r="V476" s="16">
        <f t="shared" si="175"/>
        <v>25.499530120283055</v>
      </c>
      <c r="W476" s="47">
        <f t="shared" si="182"/>
        <v>294.89976506014148</v>
      </c>
      <c r="X476" s="8">
        <f t="shared" si="183"/>
        <v>1.1975572323715793</v>
      </c>
      <c r="Y476" s="47">
        <f t="shared" si="184"/>
        <v>1.8288825626342608E-5</v>
      </c>
      <c r="Z476" s="47">
        <f t="shared" si="185"/>
        <v>1.5271775855024798E-5</v>
      </c>
      <c r="AA476" s="10">
        <f t="shared" si="186"/>
        <v>1006.1487912842368</v>
      </c>
      <c r="AB476" s="29">
        <f t="shared" si="187"/>
        <v>2.572668981926908E-2</v>
      </c>
      <c r="AC476" s="8">
        <f t="shared" si="188"/>
        <v>0.71526029688321513</v>
      </c>
      <c r="AD476" s="47">
        <f t="shared" si="189"/>
        <v>3.3909826947337894E-3</v>
      </c>
      <c r="AE476" s="47">
        <f t="shared" si="190"/>
        <v>496361.62266016391</v>
      </c>
      <c r="AF476" s="47">
        <f t="shared" si="191"/>
        <v>355027.76158534322</v>
      </c>
      <c r="AG476" s="9">
        <f t="shared" si="192"/>
        <v>13.181333201544241</v>
      </c>
      <c r="AH476" s="10">
        <f t="shared" si="193"/>
        <v>4.380197579623923</v>
      </c>
      <c r="AI476" s="10">
        <f t="shared" si="176"/>
        <v>3.1535446733933323</v>
      </c>
      <c r="AJ476" s="10">
        <f t="shared" si="177"/>
        <v>3.5182047794206333</v>
      </c>
      <c r="AK476" s="10">
        <f t="shared" si="178"/>
        <v>6.671749452813966</v>
      </c>
      <c r="AL476" s="9">
        <f t="shared" si="174"/>
        <v>3.6138642869408981</v>
      </c>
      <c r="AM476" s="49">
        <f t="shared" si="179"/>
        <v>29.113394407223954</v>
      </c>
      <c r="AN476" s="29">
        <f t="shared" si="180"/>
        <v>1.111958242135661E-4</v>
      </c>
      <c r="AO476" s="29">
        <f t="shared" si="181"/>
        <v>7.7666666666666666</v>
      </c>
      <c r="AP476" s="32"/>
    </row>
    <row r="477" spans="21:42" x14ac:dyDescent="0.25">
      <c r="U477" s="36">
        <f t="shared" si="173"/>
        <v>28020</v>
      </c>
      <c r="V477" s="16">
        <f t="shared" si="175"/>
        <v>25.49953987869495</v>
      </c>
      <c r="W477" s="47">
        <f t="shared" si="182"/>
        <v>294.89976993934744</v>
      </c>
      <c r="X477" s="8">
        <f t="shared" si="183"/>
        <v>1.1975572124920264</v>
      </c>
      <c r="Y477" s="47">
        <f t="shared" si="184"/>
        <v>1.8288825859355134E-5</v>
      </c>
      <c r="Z477" s="47">
        <f t="shared" si="185"/>
        <v>1.5271776303110784E-5</v>
      </c>
      <c r="AA477" s="10">
        <f t="shared" si="186"/>
        <v>1006.148791453062</v>
      </c>
      <c r="AB477" s="29">
        <f t="shared" si="187"/>
        <v>2.572669018453792E-2</v>
      </c>
      <c r="AC477" s="8">
        <f t="shared" si="188"/>
        <v>0.71526029596084961</v>
      </c>
      <c r="AD477" s="47">
        <f t="shared" si="189"/>
        <v>3.3909826386289547E-3</v>
      </c>
      <c r="AE477" s="47">
        <f t="shared" si="190"/>
        <v>496362.23118766421</v>
      </c>
      <c r="AF477" s="47">
        <f t="shared" si="191"/>
        <v>355028.19638307637</v>
      </c>
      <c r="AG477" s="9">
        <f t="shared" si="192"/>
        <v>13.181337237292839</v>
      </c>
      <c r="AH477" s="10">
        <f t="shared" si="193"/>
        <v>4.3801989829058838</v>
      </c>
      <c r="AI477" s="10">
        <f t="shared" si="176"/>
        <v>3.153549787096487</v>
      </c>
      <c r="AJ477" s="10">
        <f t="shared" si="177"/>
        <v>3.5182095334104195</v>
      </c>
      <c r="AK477" s="10">
        <f t="shared" si="178"/>
        <v>6.6717593205069061</v>
      </c>
      <c r="AL477" s="9">
        <f t="shared" si="174"/>
        <v>3.6138696319412404</v>
      </c>
      <c r="AM477" s="49">
        <f t="shared" si="179"/>
        <v>29.113409510636192</v>
      </c>
      <c r="AN477" s="29">
        <f t="shared" si="180"/>
        <v>1.1119598867511511E-4</v>
      </c>
      <c r="AO477" s="29">
        <f t="shared" si="181"/>
        <v>7.7833333333333332</v>
      </c>
      <c r="AP477" s="32"/>
    </row>
    <row r="478" spans="21:42" x14ac:dyDescent="0.25">
      <c r="U478" s="36">
        <f t="shared" si="173"/>
        <v>28080</v>
      </c>
      <c r="V478" s="16">
        <f t="shared" si="175"/>
        <v>25.499549434446195</v>
      </c>
      <c r="W478" s="47">
        <f t="shared" si="182"/>
        <v>294.89977471722307</v>
      </c>
      <c r="X478" s="8">
        <f t="shared" si="183"/>
        <v>1.1975571930253286</v>
      </c>
      <c r="Y478" s="47">
        <f t="shared" si="184"/>
        <v>1.8288826087528517E-5</v>
      </c>
      <c r="Z478" s="47">
        <f t="shared" si="185"/>
        <v>1.5271776741891028E-5</v>
      </c>
      <c r="AA478" s="10">
        <f t="shared" si="186"/>
        <v>1006.1487916183811</v>
      </c>
      <c r="AB478" s="29">
        <f t="shared" si="187"/>
        <v>2.5726690542220966E-2</v>
      </c>
      <c r="AC478" s="8">
        <f t="shared" si="188"/>
        <v>0.71526029505763911</v>
      </c>
      <c r="AD478" s="47">
        <f t="shared" si="189"/>
        <v>3.3909825836892947E-3</v>
      </c>
      <c r="AE478" s="47">
        <f t="shared" si="190"/>
        <v>496362.82707730145</v>
      </c>
      <c r="AF478" s="47">
        <f t="shared" si="191"/>
        <v>355028.62215095456</v>
      </c>
      <c r="AG478" s="9">
        <f t="shared" si="192"/>
        <v>13.181341189223643</v>
      </c>
      <c r="AH478" s="10">
        <f t="shared" si="193"/>
        <v>4.3802003570434218</v>
      </c>
      <c r="AI478" s="10">
        <f t="shared" si="176"/>
        <v>3.1535547946008973</v>
      </c>
      <c r="AJ478" s="10">
        <f t="shared" si="177"/>
        <v>3.518214188670759</v>
      </c>
      <c r="AK478" s="10">
        <f t="shared" si="178"/>
        <v>6.6717689832716562</v>
      </c>
      <c r="AL478" s="9">
        <f t="shared" si="174"/>
        <v>3.6138748659388136</v>
      </c>
      <c r="AM478" s="49">
        <f t="shared" si="179"/>
        <v>29.11342430038501</v>
      </c>
      <c r="AN478" s="29">
        <f t="shared" si="180"/>
        <v>1.1119614972119426E-4</v>
      </c>
      <c r="AO478" s="29">
        <f t="shared" si="181"/>
        <v>7.8</v>
      </c>
      <c r="AP478" s="32"/>
    </row>
    <row r="479" spans="21:42" x14ac:dyDescent="0.25">
      <c r="U479" s="36">
        <f t="shared" si="173"/>
        <v>28140</v>
      </c>
      <c r="V479" s="16">
        <f t="shared" si="175"/>
        <v>25.499558791745564</v>
      </c>
      <c r="W479" s="47">
        <f t="shared" si="182"/>
        <v>294.89977939587277</v>
      </c>
      <c r="X479" s="8">
        <f t="shared" si="183"/>
        <v>1.1975571739629118</v>
      </c>
      <c r="Y479" s="47">
        <f t="shared" si="184"/>
        <v>1.8288826310963235E-5</v>
      </c>
      <c r="Z479" s="47">
        <f t="shared" si="185"/>
        <v>1.5271777171558774E-5</v>
      </c>
      <c r="AA479" s="10">
        <f t="shared" si="186"/>
        <v>1006.1487917802668</v>
      </c>
      <c r="AB479" s="29">
        <f t="shared" si="187"/>
        <v>2.5726690892475704E-2</v>
      </c>
      <c r="AC479" s="8">
        <f t="shared" si="188"/>
        <v>0.71526029417318671</v>
      </c>
      <c r="AD479" s="47">
        <f t="shared" si="189"/>
        <v>3.3909825298906121E-3</v>
      </c>
      <c r="AE479" s="47">
        <f t="shared" si="190"/>
        <v>496363.41059153865</v>
      </c>
      <c r="AF479" s="47">
        <f t="shared" si="191"/>
        <v>355029.03907651018</v>
      </c>
      <c r="AG479" s="9">
        <f t="shared" si="192"/>
        <v>13.181345059077534</v>
      </c>
      <c r="AH479" s="10">
        <f t="shared" si="193"/>
        <v>4.3802017026418492</v>
      </c>
      <c r="AI479" s="10">
        <f t="shared" si="176"/>
        <v>3.1535596981119909</v>
      </c>
      <c r="AJ479" s="10">
        <f t="shared" si="177"/>
        <v>3.5182187472520896</v>
      </c>
      <c r="AK479" s="10">
        <f t="shared" si="178"/>
        <v>6.6717784453640805</v>
      </c>
      <c r="AL479" s="9">
        <f t="shared" si="174"/>
        <v>3.6138799912388766</v>
      </c>
      <c r="AM479" s="49">
        <f t="shared" si="179"/>
        <v>29.113438782984439</v>
      </c>
      <c r="AN479" s="29">
        <f t="shared" si="180"/>
        <v>1.1119630742273467E-4</v>
      </c>
      <c r="AO479" s="29">
        <f t="shared" si="181"/>
        <v>7.8166666666666664</v>
      </c>
      <c r="AP479" s="32"/>
    </row>
    <row r="480" spans="21:42" x14ac:dyDescent="0.25">
      <c r="U480" s="36">
        <f t="shared" si="173"/>
        <v>28200</v>
      </c>
      <c r="V480" s="16">
        <f t="shared" si="175"/>
        <v>25.499567954714422</v>
      </c>
      <c r="W480" s="47">
        <f t="shared" si="182"/>
        <v>294.89978397735717</v>
      </c>
      <c r="X480" s="8">
        <f t="shared" si="183"/>
        <v>1.19755715529638</v>
      </c>
      <c r="Y480" s="47">
        <f t="shared" si="184"/>
        <v>1.828882652975768E-5</v>
      </c>
      <c r="Z480" s="47">
        <f t="shared" si="185"/>
        <v>1.5271777592303251E-5</v>
      </c>
      <c r="AA480" s="10">
        <f t="shared" si="186"/>
        <v>1006.1487919387906</v>
      </c>
      <c r="AB480" s="29">
        <f t="shared" si="187"/>
        <v>2.5726691235456386E-2</v>
      </c>
      <c r="AC480" s="8">
        <f t="shared" si="188"/>
        <v>0.71526029330710239</v>
      </c>
      <c r="AD480" s="47">
        <f t="shared" si="189"/>
        <v>3.3909824772092117E-3</v>
      </c>
      <c r="AE480" s="47">
        <f t="shared" si="190"/>
        <v>496363.98198738764</v>
      </c>
      <c r="AF480" s="47">
        <f t="shared" si="191"/>
        <v>355029.44734338019</v>
      </c>
      <c r="AG480" s="9">
        <f t="shared" si="192"/>
        <v>13.181348848559225</v>
      </c>
      <c r="AH480" s="10">
        <f t="shared" si="193"/>
        <v>4.3802030202939051</v>
      </c>
      <c r="AI480" s="10">
        <f t="shared" si="176"/>
        <v>3.1535644997893919</v>
      </c>
      <c r="AJ480" s="10">
        <f t="shared" si="177"/>
        <v>3.5182232111620872</v>
      </c>
      <c r="AK480" s="10">
        <f t="shared" si="178"/>
        <v>6.6717877109514792</v>
      </c>
      <c r="AL480" s="9">
        <f t="shared" si="174"/>
        <v>3.6138850100987177</v>
      </c>
      <c r="AM480" s="49">
        <f t="shared" si="179"/>
        <v>29.113452964813138</v>
      </c>
      <c r="AN480" s="29">
        <f t="shared" si="180"/>
        <v>1.1119646184919132E-4</v>
      </c>
      <c r="AO480" s="29">
        <f t="shared" si="181"/>
        <v>7.833333333333333</v>
      </c>
      <c r="AP480" s="32"/>
    </row>
    <row r="481" spans="21:42" x14ac:dyDescent="0.25">
      <c r="U481" s="36">
        <f t="shared" si="173"/>
        <v>28260</v>
      </c>
      <c r="V481" s="16">
        <f t="shared" si="175"/>
        <v>25.499576927388553</v>
      </c>
      <c r="W481" s="47">
        <f t="shared" si="182"/>
        <v>294.89978846369428</v>
      </c>
      <c r="X481" s="8">
        <f t="shared" si="183"/>
        <v>1.1975571370175113</v>
      </c>
      <c r="Y481" s="47">
        <f t="shared" si="184"/>
        <v>1.828882674400827E-5</v>
      </c>
      <c r="Z481" s="47">
        <f t="shared" si="185"/>
        <v>1.527177800430982E-5</v>
      </c>
      <c r="AA481" s="10">
        <f t="shared" si="186"/>
        <v>1006.1487920940222</v>
      </c>
      <c r="AB481" s="29">
        <f t="shared" si="187"/>
        <v>2.5726691571314148E-2</v>
      </c>
      <c r="AC481" s="8">
        <f t="shared" si="188"/>
        <v>0.7152602924590048</v>
      </c>
      <c r="AD481" s="47">
        <f t="shared" si="189"/>
        <v>3.3909824256218891E-3</v>
      </c>
      <c r="AE481" s="47">
        <f t="shared" si="190"/>
        <v>496364.54151651839</v>
      </c>
      <c r="AF481" s="47">
        <f t="shared" si="191"/>
        <v>355029.84713138477</v>
      </c>
      <c r="AG481" s="9">
        <f t="shared" si="192"/>
        <v>13.181352559337979</v>
      </c>
      <c r="AH481" s="10">
        <f t="shared" si="193"/>
        <v>4.3802043105800239</v>
      </c>
      <c r="AI481" s="10">
        <f t="shared" si="176"/>
        <v>3.1535692017478878</v>
      </c>
      <c r="AJ481" s="10">
        <f t="shared" si="177"/>
        <v>3.51822758236692</v>
      </c>
      <c r="AK481" s="10">
        <f t="shared" si="178"/>
        <v>6.6717967841148074</v>
      </c>
      <c r="AL481" s="9">
        <f t="shared" si="174"/>
        <v>3.6138899247288538</v>
      </c>
      <c r="AM481" s="49">
        <f t="shared" si="179"/>
        <v>29.113466852117405</v>
      </c>
      <c r="AN481" s="29">
        <f t="shared" si="180"/>
        <v>1.1119661306858013E-4</v>
      </c>
      <c r="AO481" s="29">
        <f t="shared" si="181"/>
        <v>7.85</v>
      </c>
      <c r="AP481" s="32"/>
    </row>
    <row r="482" spans="21:42" x14ac:dyDescent="0.25">
      <c r="U482" s="36">
        <f t="shared" si="173"/>
        <v>28320</v>
      </c>
      <c r="V482" s="16">
        <f t="shared" si="175"/>
        <v>25.49958571371992</v>
      </c>
      <c r="W482" s="47">
        <f t="shared" si="182"/>
        <v>294.89979285685996</v>
      </c>
      <c r="X482" s="8">
        <f t="shared" si="183"/>
        <v>1.1975571191182555</v>
      </c>
      <c r="Y482" s="47">
        <f t="shared" si="184"/>
        <v>1.8288826953809346E-5</v>
      </c>
      <c r="Z482" s="47">
        <f t="shared" si="185"/>
        <v>1.5271778407759917E-5</v>
      </c>
      <c r="AA482" s="10">
        <f t="shared" si="186"/>
        <v>1006.14879224603</v>
      </c>
      <c r="AB482" s="29">
        <f t="shared" si="187"/>
        <v>2.5726691900196882E-2</v>
      </c>
      <c r="AC482" s="8">
        <f t="shared" si="188"/>
        <v>0.71526029162852034</v>
      </c>
      <c r="AD482" s="47">
        <f t="shared" si="189"/>
        <v>3.390982375105924E-3</v>
      </c>
      <c r="AE482" s="47">
        <f t="shared" si="190"/>
        <v>496365.08942537988</v>
      </c>
      <c r="AF482" s="47">
        <f t="shared" si="191"/>
        <v>355030.23861661379</v>
      </c>
      <c r="AG482" s="9">
        <f t="shared" si="192"/>
        <v>13.181356193048451</v>
      </c>
      <c r="AH482" s="10">
        <f t="shared" si="193"/>
        <v>4.3802055740685821</v>
      </c>
      <c r="AI482" s="10">
        <f t="shared" si="176"/>
        <v>3.153573806058346</v>
      </c>
      <c r="AJ482" s="10">
        <f t="shared" si="177"/>
        <v>3.5182318627917804</v>
      </c>
      <c r="AK482" s="10">
        <f t="shared" si="178"/>
        <v>6.6718056688501264</v>
      </c>
      <c r="AL482" s="9">
        <f t="shared" si="174"/>
        <v>3.6138947372938182</v>
      </c>
      <c r="AM482" s="49">
        <f t="shared" si="179"/>
        <v>29.113480451013739</v>
      </c>
      <c r="AN482" s="29">
        <f t="shared" si="180"/>
        <v>1.1119676114750211E-4</v>
      </c>
      <c r="AO482" s="29">
        <f t="shared" si="181"/>
        <v>7.8666666666666663</v>
      </c>
      <c r="AP482" s="32"/>
    </row>
    <row r="483" spans="21:42" x14ac:dyDescent="0.25">
      <c r="U483" s="36">
        <f t="shared" si="173"/>
        <v>28380</v>
      </c>
      <c r="V483" s="16">
        <f t="shared" si="175"/>
        <v>25.499594317578421</v>
      </c>
      <c r="W483" s="47">
        <f t="shared" si="182"/>
        <v>294.89979715878917</v>
      </c>
      <c r="X483" s="8">
        <f t="shared" si="183"/>
        <v>1.1975571015907287</v>
      </c>
      <c r="Y483" s="47">
        <f t="shared" si="184"/>
        <v>1.8288827159253325E-5</v>
      </c>
      <c r="Z483" s="47">
        <f t="shared" si="185"/>
        <v>1.5271778802831253E-5</v>
      </c>
      <c r="AA483" s="10">
        <f t="shared" si="186"/>
        <v>1006.1487923948808</v>
      </c>
      <c r="AB483" s="29">
        <f t="shared" si="187"/>
        <v>2.5726692222249457E-2</v>
      </c>
      <c r="AC483" s="8">
        <f t="shared" si="188"/>
        <v>0.71526029081528331</v>
      </c>
      <c r="AD483" s="47">
        <f t="shared" si="189"/>
        <v>3.3909823256390668E-3</v>
      </c>
      <c r="AE483" s="47">
        <f t="shared" si="190"/>
        <v>496365.62595529953</v>
      </c>
      <c r="AF483" s="47">
        <f t="shared" si="191"/>
        <v>355030.62197149766</v>
      </c>
      <c r="AG483" s="9">
        <f t="shared" si="192"/>
        <v>13.181359751291295</v>
      </c>
      <c r="AH483" s="10">
        <f t="shared" si="193"/>
        <v>4.3802068113161461</v>
      </c>
      <c r="AI483" s="10">
        <f t="shared" si="176"/>
        <v>3.1535783147486267</v>
      </c>
      <c r="AJ483" s="10">
        <f t="shared" si="177"/>
        <v>3.5182360543219797</v>
      </c>
      <c r="AK483" s="10">
        <f t="shared" si="178"/>
        <v>6.6718143690706064</v>
      </c>
      <c r="AL483" s="9">
        <f t="shared" si="174"/>
        <v>3.6138994499132453</v>
      </c>
      <c r="AM483" s="49">
        <f t="shared" si="179"/>
        <v>29.113493767491665</v>
      </c>
      <c r="AN483" s="29">
        <f t="shared" si="180"/>
        <v>1.1119690615117678E-4</v>
      </c>
      <c r="AO483" s="29">
        <f t="shared" si="181"/>
        <v>7.8833333333333337</v>
      </c>
      <c r="AP483" s="32"/>
    </row>
    <row r="484" spans="21:42" x14ac:dyDescent="0.25">
      <c r="U484" s="36">
        <f t="shared" si="173"/>
        <v>28440</v>
      </c>
      <c r="V484" s="16">
        <f t="shared" si="175"/>
        <v>25.499602742753581</v>
      </c>
      <c r="W484" s="47">
        <f t="shared" si="182"/>
        <v>294.89980137137678</v>
      </c>
      <c r="X484" s="8">
        <f t="shared" si="183"/>
        <v>1.1975570844272108</v>
      </c>
      <c r="Y484" s="47">
        <f t="shared" si="184"/>
        <v>1.8288827360430633E-5</v>
      </c>
      <c r="Z484" s="47">
        <f t="shared" si="185"/>
        <v>1.5271779189697786E-5</v>
      </c>
      <c r="AA484" s="10">
        <f t="shared" si="186"/>
        <v>1006.1487925406404</v>
      </c>
      <c r="AB484" s="29">
        <f t="shared" si="187"/>
        <v>2.572669253761364E-2</v>
      </c>
      <c r="AC484" s="8">
        <f t="shared" si="188"/>
        <v>0.71526029001893532</v>
      </c>
      <c r="AD484" s="47">
        <f t="shared" si="189"/>
        <v>3.3909822771995288E-3</v>
      </c>
      <c r="AE484" s="47">
        <f t="shared" si="190"/>
        <v>496366.15134259692</v>
      </c>
      <c r="AF484" s="47">
        <f t="shared" si="191"/>
        <v>355030.99736488861</v>
      </c>
      <c r="AG484" s="9">
        <f t="shared" si="192"/>
        <v>13.18136323563396</v>
      </c>
      <c r="AH484" s="10">
        <f t="shared" si="193"/>
        <v>4.3802080228677198</v>
      </c>
      <c r="AI484" s="10">
        <f t="shared" si="176"/>
        <v>3.1535827298044792</v>
      </c>
      <c r="AJ484" s="10">
        <f t="shared" si="177"/>
        <v>3.5182401588035908</v>
      </c>
      <c r="AK484" s="10">
        <f t="shared" si="178"/>
        <v>6.6718228886080695</v>
      </c>
      <c r="AL484" s="9">
        <f t="shared" si="174"/>
        <v>3.6139040646627039</v>
      </c>
      <c r="AM484" s="49">
        <f t="shared" si="179"/>
        <v>29.113506807416286</v>
      </c>
      <c r="AN484" s="29">
        <f t="shared" si="180"/>
        <v>1.1119704814346784E-4</v>
      </c>
      <c r="AO484" s="29">
        <f t="shared" si="181"/>
        <v>7.9</v>
      </c>
      <c r="AP484" s="32"/>
    </row>
    <row r="485" spans="21:42" x14ac:dyDescent="0.25">
      <c r="U485" s="36">
        <f t="shared" si="173"/>
        <v>28500</v>
      </c>
      <c r="V485" s="16">
        <f t="shared" si="175"/>
        <v>25.499610992956232</v>
      </c>
      <c r="W485" s="47">
        <f t="shared" si="182"/>
        <v>294.89980549647811</v>
      </c>
      <c r="X485" s="8">
        <f t="shared" si="183"/>
        <v>1.1975570676201419</v>
      </c>
      <c r="Y485" s="47">
        <f t="shared" si="184"/>
        <v>1.8288827557429964E-5</v>
      </c>
      <c r="Z485" s="47">
        <f t="shared" si="185"/>
        <v>1.5271779568529986E-5</v>
      </c>
      <c r="AA485" s="10">
        <f t="shared" si="186"/>
        <v>1006.148792683373</v>
      </c>
      <c r="AB485" s="29">
        <f t="shared" si="187"/>
        <v>2.572669284642844E-2</v>
      </c>
      <c r="AC485" s="8">
        <f t="shared" si="188"/>
        <v>0.7152602892391261</v>
      </c>
      <c r="AD485" s="47">
        <f t="shared" si="189"/>
        <v>3.3909822297659761E-3</v>
      </c>
      <c r="AE485" s="47">
        <f t="shared" si="190"/>
        <v>496366.66581867635</v>
      </c>
      <c r="AF485" s="47">
        <f t="shared" si="191"/>
        <v>355031.36496212712</v>
      </c>
      <c r="AG485" s="9">
        <f t="shared" si="192"/>
        <v>13.181366647611283</v>
      </c>
      <c r="AH485" s="10">
        <f t="shared" si="193"/>
        <v>4.3802092092569991</v>
      </c>
      <c r="AI485" s="10">
        <f t="shared" si="176"/>
        <v>3.1535870531704235</v>
      </c>
      <c r="AJ485" s="10">
        <f t="shared" si="177"/>
        <v>3.5182441780443741</v>
      </c>
      <c r="AK485" s="10">
        <f t="shared" si="178"/>
        <v>6.6718312312147976</v>
      </c>
      <c r="AL485" s="9">
        <f t="shared" si="174"/>
        <v>3.6139085835746818</v>
      </c>
      <c r="AM485" s="49">
        <f t="shared" si="179"/>
        <v>29.113519576530912</v>
      </c>
      <c r="AN485" s="29">
        <f t="shared" si="180"/>
        <v>1.1119718718691329E-4</v>
      </c>
      <c r="AO485" s="29">
        <f t="shared" si="181"/>
        <v>7.916666666666667</v>
      </c>
      <c r="AP485" s="32"/>
    </row>
    <row r="486" spans="21:42" x14ac:dyDescent="0.25">
      <c r="U486" s="36">
        <f t="shared" si="173"/>
        <v>28560</v>
      </c>
      <c r="V486" s="16">
        <f t="shared" si="175"/>
        <v>25.499619071820138</v>
      </c>
      <c r="W486" s="47">
        <f t="shared" si="182"/>
        <v>294.89980953591004</v>
      </c>
      <c r="X486" s="8">
        <f t="shared" si="183"/>
        <v>1.1975570511621199</v>
      </c>
      <c r="Y486" s="47">
        <f t="shared" si="184"/>
        <v>1.8288827750338021E-5</v>
      </c>
      <c r="Z486" s="47">
        <f t="shared" si="185"/>
        <v>1.5271779939494641E-5</v>
      </c>
      <c r="AA486" s="10">
        <f t="shared" si="186"/>
        <v>1006.1487928231413</v>
      </c>
      <c r="AB486" s="29">
        <f t="shared" si="187"/>
        <v>2.5726693148829805E-2</v>
      </c>
      <c r="AC486" s="8">
        <f t="shared" si="188"/>
        <v>0.71526028847551137</v>
      </c>
      <c r="AD486" s="47">
        <f t="shared" si="189"/>
        <v>3.3909821833175164E-3</v>
      </c>
      <c r="AE486" s="47">
        <f t="shared" si="190"/>
        <v>496367.16961014457</v>
      </c>
      <c r="AF486" s="47">
        <f t="shared" si="191"/>
        <v>355031.72492512508</v>
      </c>
      <c r="AG486" s="9">
        <f t="shared" si="192"/>
        <v>13.181369988726264</v>
      </c>
      <c r="AH486" s="10">
        <f t="shared" si="193"/>
        <v>4.3802103710065827</v>
      </c>
      <c r="AI486" s="10">
        <f t="shared" si="176"/>
        <v>3.1535912867505917</v>
      </c>
      <c r="AJ486" s="10">
        <f t="shared" si="177"/>
        <v>3.518248113814638</v>
      </c>
      <c r="AK486" s="10">
        <f t="shared" si="178"/>
        <v>6.6718394005652293</v>
      </c>
      <c r="AL486" s="9">
        <f t="shared" si="174"/>
        <v>3.613913008639499</v>
      </c>
      <c r="AM486" s="49">
        <f t="shared" si="179"/>
        <v>29.113532080459638</v>
      </c>
      <c r="AN486" s="29">
        <f t="shared" si="180"/>
        <v>1.1119732334275382E-4</v>
      </c>
      <c r="AO486" s="29">
        <f t="shared" si="181"/>
        <v>7.9333333333333336</v>
      </c>
      <c r="AP486" s="32"/>
    </row>
    <row r="487" spans="21:42" x14ac:dyDescent="0.25">
      <c r="U487" s="36">
        <f t="shared" si="173"/>
        <v>28620</v>
      </c>
      <c r="V487" s="16">
        <f t="shared" si="175"/>
        <v>25.499626982903607</v>
      </c>
      <c r="W487" s="47">
        <f t="shared" si="182"/>
        <v>294.89981349145177</v>
      </c>
      <c r="X487" s="8">
        <f t="shared" si="183"/>
        <v>1.1975570350458955</v>
      </c>
      <c r="Y487" s="47">
        <f t="shared" si="184"/>
        <v>1.8288827939239796E-5</v>
      </c>
      <c r="Z487" s="47">
        <f t="shared" si="185"/>
        <v>1.5271780302755176E-5</v>
      </c>
      <c r="AA487" s="10">
        <f t="shared" si="186"/>
        <v>1006.148792960007</v>
      </c>
      <c r="AB487" s="29">
        <f t="shared" si="187"/>
        <v>2.5726693444950943E-2</v>
      </c>
      <c r="AC487" s="8">
        <f t="shared" si="188"/>
        <v>0.71526028772775552</v>
      </c>
      <c r="AD487" s="47">
        <f t="shared" si="189"/>
        <v>3.3909821378336914E-3</v>
      </c>
      <c r="AE487" s="47">
        <f t="shared" si="190"/>
        <v>496367.66293889686</v>
      </c>
      <c r="AF487" s="47">
        <f t="shared" si="191"/>
        <v>355032.07741242892</v>
      </c>
      <c r="AG487" s="9">
        <f t="shared" si="192"/>
        <v>13.18137326045067</v>
      </c>
      <c r="AH487" s="10">
        <f t="shared" si="193"/>
        <v>4.3802115086282178</v>
      </c>
      <c r="AI487" s="10">
        <f t="shared" si="176"/>
        <v>3.1535954324095772</v>
      </c>
      <c r="AJ487" s="10">
        <f t="shared" si="177"/>
        <v>3.5182519678477977</v>
      </c>
      <c r="AK487" s="10">
        <f t="shared" si="178"/>
        <v>6.6718474002573753</v>
      </c>
      <c r="AL487" s="9">
        <f t="shared" si="174"/>
        <v>3.6139173418060784</v>
      </c>
      <c r="AM487" s="49">
        <f t="shared" si="179"/>
        <v>29.113544324709686</v>
      </c>
      <c r="AN487" s="29">
        <f t="shared" si="180"/>
        <v>1.1119745667095626E-4</v>
      </c>
      <c r="AO487" s="29">
        <f t="shared" si="181"/>
        <v>7.95</v>
      </c>
      <c r="AP487" s="32"/>
    </row>
    <row r="488" spans="21:42" x14ac:dyDescent="0.25">
      <c r="U488" s="36">
        <f t="shared" si="173"/>
        <v>28680</v>
      </c>
      <c r="V488" s="16">
        <f t="shared" si="175"/>
        <v>25.499634729691042</v>
      </c>
      <c r="W488" s="47">
        <f t="shared" si="182"/>
        <v>294.89981736484549</v>
      </c>
      <c r="X488" s="8">
        <f t="shared" si="183"/>
        <v>1.1975570192643707</v>
      </c>
      <c r="Y488" s="47">
        <f t="shared" si="184"/>
        <v>1.8288828124218496E-5</v>
      </c>
      <c r="Z488" s="47">
        <f t="shared" si="185"/>
        <v>1.5271780658471582E-5</v>
      </c>
      <c r="AA488" s="10">
        <f t="shared" si="186"/>
        <v>1006.1487930940301</v>
      </c>
      <c r="AB488" s="29">
        <f t="shared" si="187"/>
        <v>2.5726693734922302E-2</v>
      </c>
      <c r="AC488" s="8">
        <f t="shared" si="188"/>
        <v>0.71526028699552857</v>
      </c>
      <c r="AD488" s="47">
        <f t="shared" si="189"/>
        <v>3.3909820932944679E-3</v>
      </c>
      <c r="AE488" s="47">
        <f t="shared" si="190"/>
        <v>496368.14602222218</v>
      </c>
      <c r="AF488" s="47">
        <f t="shared" si="191"/>
        <v>355032.42257929308</v>
      </c>
      <c r="AG488" s="9">
        <f t="shared" si="192"/>
        <v>13.181376464225696</v>
      </c>
      <c r="AH488" s="10">
        <f t="shared" si="193"/>
        <v>4.3802126226230298</v>
      </c>
      <c r="AI488" s="10">
        <f t="shared" si="176"/>
        <v>3.1535994919732566</v>
      </c>
      <c r="AJ488" s="10">
        <f t="shared" si="177"/>
        <v>3.5182557418413767</v>
      </c>
      <c r="AK488" s="10">
        <f t="shared" si="178"/>
        <v>6.6718552338146333</v>
      </c>
      <c r="AL488" s="9">
        <f t="shared" si="174"/>
        <v>3.6139215849829265</v>
      </c>
      <c r="AM488" s="49">
        <f t="shared" si="179"/>
        <v>29.113556314673968</v>
      </c>
      <c r="AN488" s="29">
        <f t="shared" si="180"/>
        <v>1.1119758723024388E-4</v>
      </c>
      <c r="AO488" s="29">
        <f t="shared" si="181"/>
        <v>7.9666666666666668</v>
      </c>
      <c r="AP488" s="32"/>
    </row>
    <row r="489" spans="21:42" x14ac:dyDescent="0.25">
      <c r="U489" s="36">
        <f t="shared" si="173"/>
        <v>28740</v>
      </c>
      <c r="V489" s="16">
        <f t="shared" si="175"/>
        <v>25.499642315594485</v>
      </c>
      <c r="W489" s="47">
        <f t="shared" si="182"/>
        <v>294.89982115779719</v>
      </c>
      <c r="X489" s="8">
        <f t="shared" si="183"/>
        <v>1.1975570038105945</v>
      </c>
      <c r="Y489" s="47">
        <f t="shared" si="184"/>
        <v>1.8288828305355594E-5</v>
      </c>
      <c r="Z489" s="47">
        <f t="shared" si="185"/>
        <v>1.5271781006800536E-5</v>
      </c>
      <c r="AA489" s="10">
        <f t="shared" si="186"/>
        <v>1006.1487932252701</v>
      </c>
      <c r="AB489" s="29">
        <f t="shared" si="187"/>
        <v>2.5726694018871579E-2</v>
      </c>
      <c r="AC489" s="8">
        <f t="shared" si="188"/>
        <v>0.71526028627850913</v>
      </c>
      <c r="AD489" s="47">
        <f t="shared" si="189"/>
        <v>3.3909820496802285E-3</v>
      </c>
      <c r="AE489" s="47">
        <f t="shared" si="190"/>
        <v>496368.61907289573</v>
      </c>
      <c r="AF489" s="47">
        <f t="shared" si="191"/>
        <v>355032.76057774766</v>
      </c>
      <c r="AG489" s="9">
        <f t="shared" si="192"/>
        <v>13.181379601462609</v>
      </c>
      <c r="AH489" s="10">
        <f t="shared" si="193"/>
        <v>4.3802137134817256</v>
      </c>
      <c r="AI489" s="10">
        <f t="shared" si="176"/>
        <v>3.1536034672295816</v>
      </c>
      <c r="AJ489" s="10">
        <f t="shared" si="177"/>
        <v>3.5182594374575658</v>
      </c>
      <c r="AK489" s="10">
        <f t="shared" si="178"/>
        <v>6.6718629046871474</v>
      </c>
      <c r="AL489" s="9">
        <f t="shared" si="174"/>
        <v>3.6139257400388716</v>
      </c>
      <c r="AM489" s="49">
        <f t="shared" si="179"/>
        <v>29.113568055633358</v>
      </c>
      <c r="AN489" s="29">
        <f t="shared" si="180"/>
        <v>1.1119771507811913E-4</v>
      </c>
      <c r="AO489" s="29">
        <f t="shared" si="181"/>
        <v>7.9833333333333334</v>
      </c>
      <c r="AP489" s="32"/>
    </row>
    <row r="490" spans="21:42" x14ac:dyDescent="0.25">
      <c r="U490" s="36">
        <f t="shared" si="173"/>
        <v>28800</v>
      </c>
      <c r="V490" s="16">
        <f t="shared" si="175"/>
        <v>25.499649743955128</v>
      </c>
      <c r="W490" s="47">
        <f t="shared" si="182"/>
        <v>294.89982487197756</v>
      </c>
      <c r="X490" s="8">
        <f t="shared" si="183"/>
        <v>1.1975569886777597</v>
      </c>
      <c r="Y490" s="47">
        <f t="shared" si="184"/>
        <v>1.8288828482730877E-5</v>
      </c>
      <c r="Z490" s="47">
        <f t="shared" si="185"/>
        <v>1.5271781347895469E-5</v>
      </c>
      <c r="AA490" s="10">
        <f t="shared" si="186"/>
        <v>1006.1487933537843</v>
      </c>
      <c r="AB490" s="29">
        <f t="shared" si="187"/>
        <v>2.5726694296923869E-2</v>
      </c>
      <c r="AC490" s="8">
        <f t="shared" si="188"/>
        <v>0.71526028557637999</v>
      </c>
      <c r="AD490" s="47">
        <f t="shared" si="189"/>
        <v>3.3909820069717633E-3</v>
      </c>
      <c r="AE490" s="47">
        <f t="shared" si="190"/>
        <v>496369.08229927439</v>
      </c>
      <c r="AF490" s="47">
        <f t="shared" si="191"/>
        <v>355033.09155666467</v>
      </c>
      <c r="AG490" s="9">
        <f t="shared" si="192"/>
        <v>13.18138267354335</v>
      </c>
      <c r="AH490" s="10">
        <f t="shared" si="193"/>
        <v>4.3802147816848258</v>
      </c>
      <c r="AI490" s="10">
        <f t="shared" si="176"/>
        <v>3.1536073599293832</v>
      </c>
      <c r="AJ490" s="10">
        <f t="shared" si="177"/>
        <v>3.5182630563240553</v>
      </c>
      <c r="AK490" s="10">
        <f t="shared" si="178"/>
        <v>6.671870416253439</v>
      </c>
      <c r="AL490" s="9">
        <f t="shared" si="174"/>
        <v>3.6139298088039458</v>
      </c>
      <c r="AM490" s="49">
        <f t="shared" si="179"/>
        <v>29.113579552759074</v>
      </c>
      <c r="AN490" s="29">
        <f t="shared" si="180"/>
        <v>1.1119784027089065E-4</v>
      </c>
      <c r="AO490" s="29">
        <f t="shared" si="181"/>
        <v>8</v>
      </c>
      <c r="AP490" s="32"/>
    </row>
    <row r="491" spans="21:42" x14ac:dyDescent="0.25">
      <c r="U491" s="36"/>
      <c r="V491" s="16"/>
      <c r="W491" s="47"/>
      <c r="Y491" s="47"/>
      <c r="Z491" s="47"/>
      <c r="AA491" s="10"/>
      <c r="AB491" s="29"/>
      <c r="AC491" s="8"/>
      <c r="AD491" s="47"/>
      <c r="AE491" s="47"/>
      <c r="AF491" s="47"/>
      <c r="AG491" s="9"/>
      <c r="AH491" s="10"/>
      <c r="AI491" s="10"/>
      <c r="AJ491" s="10"/>
      <c r="AK491" s="10"/>
      <c r="AL491" s="9"/>
      <c r="AM491" s="49"/>
      <c r="AN491" s="29"/>
      <c r="AO491" s="29"/>
      <c r="AP491" s="32"/>
    </row>
    <row r="492" spans="21:42" x14ac:dyDescent="0.25">
      <c r="U492" s="36"/>
      <c r="V492" s="16"/>
      <c r="W492" s="47"/>
      <c r="Y492" s="47"/>
      <c r="Z492" s="47"/>
      <c r="AA492" s="10"/>
      <c r="AB492" s="29"/>
      <c r="AC492" s="8"/>
      <c r="AD492" s="47"/>
      <c r="AE492" s="47"/>
      <c r="AF492" s="47"/>
      <c r="AG492" s="9"/>
      <c r="AH492" s="10"/>
      <c r="AI492" s="10"/>
      <c r="AJ492" s="10"/>
      <c r="AK492" s="10"/>
      <c r="AL492" s="9"/>
      <c r="AM492" s="49"/>
      <c r="AN492" s="29"/>
      <c r="AO492" s="29"/>
      <c r="AP492" s="32"/>
    </row>
    <row r="493" spans="21:42" x14ac:dyDescent="0.25">
      <c r="U493" s="36"/>
      <c r="V493" s="16"/>
      <c r="W493" s="47"/>
      <c r="Y493" s="47"/>
      <c r="Z493" s="47"/>
      <c r="AA493" s="10"/>
      <c r="AB493" s="29"/>
      <c r="AC493" s="8"/>
      <c r="AD493" s="47"/>
      <c r="AE493" s="47"/>
      <c r="AF493" s="47"/>
      <c r="AG493" s="9"/>
      <c r="AH493" s="10"/>
      <c r="AI493" s="10"/>
      <c r="AJ493" s="10"/>
      <c r="AK493" s="10"/>
      <c r="AL493" s="9"/>
      <c r="AM493" s="49"/>
      <c r="AN493" s="29"/>
      <c r="AO493" s="29"/>
      <c r="AP493" s="32"/>
    </row>
    <row r="494" spans="21:42" x14ac:dyDescent="0.25">
      <c r="U494" s="36"/>
      <c r="V494" s="16"/>
      <c r="W494" s="47"/>
      <c r="Y494" s="47"/>
      <c r="Z494" s="47"/>
      <c r="AA494" s="10"/>
      <c r="AB494" s="29"/>
      <c r="AC494" s="8"/>
      <c r="AD494" s="47"/>
      <c r="AE494" s="47"/>
      <c r="AF494" s="47"/>
      <c r="AG494" s="9"/>
      <c r="AH494" s="10"/>
      <c r="AI494" s="10"/>
      <c r="AJ494" s="10"/>
      <c r="AK494" s="10"/>
      <c r="AL494" s="9"/>
      <c r="AM494" s="49"/>
      <c r="AN494" s="29"/>
      <c r="AO494" s="29"/>
      <c r="AP494" s="32"/>
    </row>
    <row r="495" spans="21:42" x14ac:dyDescent="0.25">
      <c r="U495" s="36"/>
      <c r="V495" s="16"/>
      <c r="W495" s="47"/>
      <c r="Y495" s="47"/>
      <c r="Z495" s="47"/>
      <c r="AA495" s="10"/>
      <c r="AB495" s="29"/>
      <c r="AC495" s="8"/>
      <c r="AD495" s="47"/>
      <c r="AE495" s="47"/>
      <c r="AF495" s="47"/>
      <c r="AG495" s="9"/>
      <c r="AH495" s="10"/>
      <c r="AI495" s="10"/>
      <c r="AJ495" s="10"/>
      <c r="AK495" s="10"/>
      <c r="AL495" s="9"/>
      <c r="AM495" s="49"/>
      <c r="AN495" s="29"/>
      <c r="AO495" s="29"/>
      <c r="AP495" s="32"/>
    </row>
    <row r="496" spans="21:42" x14ac:dyDescent="0.25">
      <c r="U496" s="36"/>
      <c r="V496" s="16"/>
      <c r="W496" s="47"/>
      <c r="Y496" s="47"/>
      <c r="Z496" s="47"/>
      <c r="AA496" s="10"/>
      <c r="AB496" s="29"/>
      <c r="AC496" s="8"/>
      <c r="AD496" s="47"/>
      <c r="AE496" s="47"/>
      <c r="AF496" s="47"/>
      <c r="AG496" s="9"/>
      <c r="AH496" s="10"/>
      <c r="AI496" s="10"/>
      <c r="AJ496" s="10"/>
      <c r="AK496" s="10"/>
      <c r="AL496" s="9"/>
      <c r="AM496" s="49"/>
      <c r="AN496" s="29"/>
      <c r="AO496" s="29"/>
      <c r="AP496" s="32"/>
    </row>
    <row r="497" spans="21:42" x14ac:dyDescent="0.25">
      <c r="U497" s="36"/>
      <c r="V497" s="16"/>
      <c r="W497" s="47"/>
      <c r="Y497" s="47"/>
      <c r="Z497" s="47"/>
      <c r="AA497" s="10"/>
      <c r="AB497" s="29"/>
      <c r="AC497" s="8"/>
      <c r="AD497" s="47"/>
      <c r="AE497" s="47"/>
      <c r="AF497" s="47"/>
      <c r="AG497" s="9"/>
      <c r="AH497" s="10"/>
      <c r="AI497" s="10"/>
      <c r="AJ497" s="10"/>
      <c r="AK497" s="10"/>
      <c r="AL497" s="9"/>
      <c r="AM497" s="49"/>
      <c r="AN497" s="29"/>
      <c r="AO497" s="29"/>
      <c r="AP497" s="32"/>
    </row>
    <row r="498" spans="21:42" x14ac:dyDescent="0.25">
      <c r="U498" s="36"/>
      <c r="V498" s="16"/>
      <c r="W498" s="47"/>
      <c r="Y498" s="47"/>
      <c r="Z498" s="47"/>
      <c r="AA498" s="10"/>
      <c r="AB498" s="29"/>
      <c r="AC498" s="8"/>
      <c r="AD498" s="47"/>
      <c r="AE498" s="47"/>
      <c r="AF498" s="47"/>
      <c r="AG498" s="9"/>
      <c r="AH498" s="10"/>
      <c r="AI498" s="10"/>
      <c r="AJ498" s="10"/>
      <c r="AK498" s="10"/>
      <c r="AL498" s="9"/>
      <c r="AM498" s="49"/>
      <c r="AN498" s="29"/>
      <c r="AO498" s="29"/>
      <c r="AP498" s="32"/>
    </row>
    <row r="499" spans="21:42" x14ac:dyDescent="0.25">
      <c r="U499" s="36"/>
      <c r="V499" s="16"/>
      <c r="W499" s="47"/>
      <c r="Y499" s="47"/>
      <c r="Z499" s="47"/>
      <c r="AA499" s="10"/>
      <c r="AB499" s="29"/>
      <c r="AC499" s="8"/>
      <c r="AD499" s="47"/>
      <c r="AE499" s="47"/>
      <c r="AF499" s="47"/>
      <c r="AG499" s="9"/>
      <c r="AH499" s="10"/>
      <c r="AI499" s="10"/>
      <c r="AJ499" s="10"/>
      <c r="AK499" s="10"/>
      <c r="AL499" s="9"/>
      <c r="AM499" s="49"/>
      <c r="AN499" s="29"/>
      <c r="AO499" s="29"/>
      <c r="AP499" s="32"/>
    </row>
    <row r="500" spans="21:42" x14ac:dyDescent="0.25">
      <c r="U500" s="36"/>
      <c r="V500" s="16"/>
      <c r="W500" s="47"/>
      <c r="Y500" s="47"/>
      <c r="Z500" s="47"/>
      <c r="AA500" s="10"/>
      <c r="AB500" s="29"/>
      <c r="AC500" s="8"/>
      <c r="AD500" s="47"/>
      <c r="AE500" s="47"/>
      <c r="AF500" s="47"/>
      <c r="AG500" s="9"/>
      <c r="AH500" s="10"/>
      <c r="AI500" s="10"/>
      <c r="AJ500" s="10"/>
      <c r="AK500" s="10"/>
      <c r="AL500" s="9"/>
      <c r="AM500" s="49"/>
      <c r="AN500" s="29"/>
      <c r="AO500" s="29"/>
      <c r="AP500" s="32"/>
    </row>
    <row r="501" spans="21:42" x14ac:dyDescent="0.25">
      <c r="U501" s="36"/>
      <c r="V501" s="16"/>
      <c r="W501" s="47"/>
      <c r="Y501" s="47"/>
      <c r="Z501" s="47"/>
      <c r="AA501" s="10"/>
      <c r="AB501" s="29"/>
      <c r="AC501" s="8"/>
      <c r="AD501" s="47"/>
      <c r="AE501" s="47"/>
      <c r="AF501" s="47"/>
      <c r="AG501" s="9"/>
      <c r="AH501" s="10"/>
      <c r="AI501" s="10"/>
      <c r="AJ501" s="10"/>
      <c r="AK501" s="10"/>
      <c r="AL501" s="9"/>
      <c r="AM501" s="49"/>
      <c r="AN501" s="29"/>
      <c r="AO501" s="29"/>
      <c r="AP501" s="32"/>
    </row>
    <row r="502" spans="21:42" x14ac:dyDescent="0.25">
      <c r="U502" s="36"/>
      <c r="V502" s="16"/>
      <c r="W502" s="47"/>
      <c r="Y502" s="47"/>
      <c r="Z502" s="47"/>
      <c r="AA502" s="10"/>
      <c r="AB502" s="29"/>
      <c r="AC502" s="8"/>
      <c r="AD502" s="47"/>
      <c r="AE502" s="47"/>
      <c r="AF502" s="47"/>
      <c r="AG502" s="9"/>
      <c r="AH502" s="10"/>
      <c r="AI502" s="10"/>
      <c r="AJ502" s="10"/>
      <c r="AK502" s="10"/>
      <c r="AL502" s="9"/>
      <c r="AM502" s="49"/>
      <c r="AN502" s="29"/>
      <c r="AO502" s="29"/>
      <c r="AP502" s="32"/>
    </row>
    <row r="503" spans="21:42" x14ac:dyDescent="0.25">
      <c r="U503" s="36"/>
      <c r="V503" s="16"/>
      <c r="W503" s="47"/>
      <c r="Y503" s="47"/>
      <c r="Z503" s="47"/>
      <c r="AA503" s="10"/>
      <c r="AB503" s="29"/>
      <c r="AC503" s="8"/>
      <c r="AD503" s="47"/>
      <c r="AE503" s="47"/>
      <c r="AF503" s="47"/>
      <c r="AG503" s="9"/>
      <c r="AH503" s="10"/>
      <c r="AI503" s="10"/>
      <c r="AJ503" s="10"/>
      <c r="AK503" s="10"/>
      <c r="AL503" s="9"/>
      <c r="AM503" s="49"/>
      <c r="AN503" s="29"/>
      <c r="AO503" s="29"/>
      <c r="AP503" s="32"/>
    </row>
    <row r="504" spans="21:42" x14ac:dyDescent="0.25">
      <c r="U504" s="36"/>
      <c r="V504" s="16"/>
      <c r="W504" s="47"/>
      <c r="Y504" s="47"/>
      <c r="Z504" s="47"/>
      <c r="AA504" s="10"/>
      <c r="AB504" s="29"/>
      <c r="AC504" s="8"/>
      <c r="AD504" s="47"/>
      <c r="AE504" s="47"/>
      <c r="AF504" s="47"/>
      <c r="AG504" s="9"/>
      <c r="AH504" s="10"/>
      <c r="AI504" s="10"/>
      <c r="AJ504" s="10"/>
      <c r="AK504" s="10"/>
      <c r="AL504" s="9"/>
      <c r="AM504" s="49"/>
      <c r="AN504" s="29"/>
      <c r="AO504" s="29"/>
      <c r="AP504" s="32"/>
    </row>
    <row r="505" spans="21:42" x14ac:dyDescent="0.25">
      <c r="U505" s="36"/>
      <c r="V505" s="16"/>
      <c r="W505" s="47"/>
      <c r="Y505" s="47"/>
      <c r="Z505" s="47"/>
      <c r="AA505" s="10"/>
      <c r="AB505" s="29"/>
      <c r="AC505" s="8"/>
      <c r="AD505" s="47"/>
      <c r="AE505" s="47"/>
      <c r="AF505" s="47"/>
      <c r="AG505" s="9"/>
      <c r="AH505" s="10"/>
      <c r="AI505" s="10"/>
      <c r="AJ505" s="10"/>
      <c r="AK505" s="10"/>
      <c r="AL505" s="9"/>
      <c r="AM505" s="49"/>
      <c r="AN505" s="29"/>
      <c r="AO505" s="29"/>
      <c r="AP505" s="32"/>
    </row>
    <row r="506" spans="21:42" x14ac:dyDescent="0.25">
      <c r="U506" s="36"/>
      <c r="V506" s="16"/>
      <c r="W506" s="47"/>
      <c r="Y506" s="47"/>
      <c r="Z506" s="47"/>
      <c r="AA506" s="10"/>
      <c r="AB506" s="29"/>
      <c r="AC506" s="8"/>
      <c r="AD506" s="47"/>
      <c r="AE506" s="47"/>
      <c r="AF506" s="47"/>
      <c r="AG506" s="9"/>
      <c r="AH506" s="10"/>
      <c r="AI506" s="10"/>
      <c r="AJ506" s="10"/>
      <c r="AK506" s="10"/>
      <c r="AL506" s="9"/>
      <c r="AM506" s="49"/>
      <c r="AN506" s="29"/>
      <c r="AO506" s="29"/>
      <c r="AP506" s="32"/>
    </row>
    <row r="507" spans="21:42" x14ac:dyDescent="0.25">
      <c r="U507" s="36"/>
      <c r="V507" s="16"/>
      <c r="W507" s="47"/>
      <c r="Y507" s="47"/>
      <c r="Z507" s="47"/>
      <c r="AA507" s="10"/>
      <c r="AB507" s="29"/>
      <c r="AC507" s="8"/>
      <c r="AD507" s="47"/>
      <c r="AE507" s="47"/>
      <c r="AF507" s="47"/>
      <c r="AG507" s="9"/>
      <c r="AH507" s="10"/>
      <c r="AI507" s="10"/>
      <c r="AJ507" s="10"/>
      <c r="AK507" s="10"/>
      <c r="AL507" s="9"/>
      <c r="AM507" s="49"/>
      <c r="AN507" s="29"/>
      <c r="AO507" s="29"/>
      <c r="AP507" s="32"/>
    </row>
    <row r="508" spans="21:42" x14ac:dyDescent="0.25">
      <c r="U508" s="36"/>
      <c r="V508" s="16"/>
      <c r="W508" s="47"/>
      <c r="Y508" s="47"/>
      <c r="Z508" s="47"/>
      <c r="AA508" s="10"/>
      <c r="AB508" s="29"/>
      <c r="AC508" s="8"/>
      <c r="AD508" s="47"/>
      <c r="AE508" s="47"/>
      <c r="AF508" s="47"/>
      <c r="AG508" s="9"/>
      <c r="AH508" s="10"/>
      <c r="AI508" s="10"/>
      <c r="AJ508" s="10"/>
      <c r="AK508" s="10"/>
      <c r="AL508" s="9"/>
      <c r="AM508" s="49"/>
      <c r="AN508" s="29"/>
      <c r="AO508" s="29"/>
      <c r="AP508" s="32"/>
    </row>
    <row r="509" spans="21:42" x14ac:dyDescent="0.25">
      <c r="U509" s="36"/>
      <c r="V509" s="16"/>
      <c r="W509" s="47"/>
      <c r="Y509" s="47"/>
      <c r="Z509" s="47"/>
      <c r="AA509" s="10"/>
      <c r="AB509" s="29"/>
      <c r="AC509" s="8"/>
      <c r="AD509" s="47"/>
      <c r="AE509" s="47"/>
      <c r="AF509" s="47"/>
      <c r="AG509" s="9"/>
      <c r="AH509" s="10"/>
      <c r="AI509" s="10"/>
      <c r="AJ509" s="10"/>
      <c r="AK509" s="10"/>
      <c r="AL509" s="9"/>
      <c r="AM509" s="49"/>
      <c r="AN509" s="29"/>
      <c r="AO509" s="29"/>
      <c r="AP509" s="32"/>
    </row>
    <row r="510" spans="21:42" x14ac:dyDescent="0.25">
      <c r="U510" s="36"/>
      <c r="V510" s="16"/>
      <c r="W510" s="47"/>
      <c r="Y510" s="47"/>
      <c r="Z510" s="47"/>
      <c r="AA510" s="10"/>
      <c r="AB510" s="29"/>
      <c r="AC510" s="8"/>
      <c r="AD510" s="47"/>
      <c r="AE510" s="47"/>
      <c r="AF510" s="47"/>
      <c r="AG510" s="9"/>
      <c r="AH510" s="10"/>
      <c r="AI510" s="10"/>
      <c r="AJ510" s="10"/>
      <c r="AK510" s="10"/>
      <c r="AL510" s="9"/>
      <c r="AM510" s="49"/>
      <c r="AN510" s="29"/>
      <c r="AO510" s="29"/>
      <c r="AP510" s="32"/>
    </row>
    <row r="511" spans="21:42" x14ac:dyDescent="0.25">
      <c r="U511" s="36"/>
      <c r="V511" s="16"/>
      <c r="W511" s="47"/>
      <c r="Y511" s="47"/>
      <c r="Z511" s="47"/>
      <c r="AA511" s="10"/>
      <c r="AB511" s="29"/>
      <c r="AC511" s="8"/>
      <c r="AD511" s="47"/>
      <c r="AE511" s="47"/>
      <c r="AF511" s="47"/>
      <c r="AG511" s="9"/>
      <c r="AH511" s="10"/>
      <c r="AI511" s="10"/>
      <c r="AJ511" s="10"/>
      <c r="AK511" s="10"/>
      <c r="AL511" s="9"/>
      <c r="AM511" s="49"/>
      <c r="AN511" s="29"/>
      <c r="AO511" s="29"/>
      <c r="AP511" s="32"/>
    </row>
    <row r="512" spans="21:42" x14ac:dyDescent="0.25">
      <c r="U512" s="36"/>
      <c r="V512" s="16"/>
      <c r="W512" s="47"/>
      <c r="Y512" s="47"/>
      <c r="Z512" s="47"/>
      <c r="AA512" s="10"/>
      <c r="AB512" s="29"/>
      <c r="AC512" s="8"/>
      <c r="AD512" s="47"/>
      <c r="AE512" s="47"/>
      <c r="AF512" s="47"/>
      <c r="AG512" s="9"/>
      <c r="AH512" s="10"/>
      <c r="AI512" s="10"/>
      <c r="AJ512" s="10"/>
      <c r="AK512" s="10"/>
      <c r="AL512" s="9"/>
      <c r="AM512" s="49"/>
      <c r="AN512" s="29"/>
      <c r="AO512" s="29"/>
      <c r="AP512" s="32"/>
    </row>
    <row r="513" spans="21:42" x14ac:dyDescent="0.25">
      <c r="U513" s="36"/>
      <c r="V513" s="16"/>
      <c r="W513" s="47"/>
      <c r="Y513" s="47"/>
      <c r="Z513" s="47"/>
      <c r="AA513" s="10"/>
      <c r="AB513" s="29"/>
      <c r="AC513" s="8"/>
      <c r="AD513" s="47"/>
      <c r="AE513" s="47"/>
      <c r="AF513" s="47"/>
      <c r="AG513" s="9"/>
      <c r="AH513" s="10"/>
      <c r="AI513" s="10"/>
      <c r="AJ513" s="10"/>
      <c r="AK513" s="10"/>
      <c r="AL513" s="9"/>
      <c r="AM513" s="49"/>
      <c r="AN513" s="29"/>
      <c r="AO513" s="29"/>
      <c r="AP513" s="32"/>
    </row>
    <row r="514" spans="21:42" x14ac:dyDescent="0.25">
      <c r="U514" s="36"/>
      <c r="V514" s="16"/>
      <c r="W514" s="47"/>
      <c r="Y514" s="47"/>
      <c r="Z514" s="47"/>
      <c r="AA514" s="10"/>
      <c r="AB514" s="29"/>
      <c r="AC514" s="8"/>
      <c r="AD514" s="47"/>
      <c r="AE514" s="47"/>
      <c r="AF514" s="47"/>
      <c r="AG514" s="9"/>
      <c r="AH514" s="10"/>
      <c r="AI514" s="10"/>
      <c r="AJ514" s="10"/>
      <c r="AK514" s="10"/>
      <c r="AL514" s="9"/>
      <c r="AM514" s="49"/>
      <c r="AN514" s="29"/>
      <c r="AO514" s="29"/>
      <c r="AP514" s="32"/>
    </row>
    <row r="515" spans="21:42" x14ac:dyDescent="0.25">
      <c r="U515" s="36"/>
      <c r="V515" s="16"/>
      <c r="W515" s="47"/>
      <c r="Y515" s="47"/>
      <c r="Z515" s="47"/>
      <c r="AA515" s="10"/>
      <c r="AB515" s="29"/>
      <c r="AC515" s="8"/>
      <c r="AD515" s="47"/>
      <c r="AE515" s="47"/>
      <c r="AF515" s="47"/>
      <c r="AG515" s="9"/>
      <c r="AH515" s="10"/>
      <c r="AI515" s="10"/>
      <c r="AJ515" s="10"/>
      <c r="AK515" s="10"/>
      <c r="AL515" s="9"/>
      <c r="AM515" s="49"/>
      <c r="AN515" s="29"/>
      <c r="AO515" s="29"/>
      <c r="AP515" s="32"/>
    </row>
    <row r="516" spans="21:42" x14ac:dyDescent="0.25">
      <c r="U516" s="36"/>
      <c r="V516" s="16"/>
      <c r="W516" s="47"/>
      <c r="Y516" s="47"/>
      <c r="Z516" s="47"/>
      <c r="AA516" s="10"/>
      <c r="AB516" s="29"/>
      <c r="AC516" s="8"/>
      <c r="AD516" s="47"/>
      <c r="AE516" s="47"/>
      <c r="AF516" s="47"/>
      <c r="AG516" s="9"/>
      <c r="AH516" s="10"/>
      <c r="AI516" s="10"/>
      <c r="AJ516" s="10"/>
      <c r="AK516" s="10"/>
      <c r="AL516" s="9"/>
      <c r="AM516" s="49"/>
      <c r="AN516" s="29"/>
      <c r="AO516" s="29"/>
      <c r="AP516" s="32"/>
    </row>
    <row r="517" spans="21:42" x14ac:dyDescent="0.25">
      <c r="U517" s="36"/>
      <c r="V517" s="16"/>
      <c r="W517" s="47"/>
      <c r="Y517" s="47"/>
      <c r="Z517" s="47"/>
      <c r="AA517" s="10"/>
      <c r="AB517" s="29"/>
      <c r="AC517" s="8"/>
      <c r="AD517" s="47"/>
      <c r="AE517" s="47"/>
      <c r="AF517" s="47"/>
      <c r="AG517" s="9"/>
      <c r="AH517" s="10"/>
      <c r="AI517" s="10"/>
      <c r="AJ517" s="10"/>
      <c r="AK517" s="10"/>
      <c r="AL517" s="9"/>
      <c r="AM517" s="49"/>
      <c r="AN517" s="29"/>
      <c r="AO517" s="29"/>
      <c r="AP517" s="32"/>
    </row>
    <row r="518" spans="21:42" x14ac:dyDescent="0.25">
      <c r="U518" s="36"/>
      <c r="V518" s="16"/>
      <c r="W518" s="47"/>
      <c r="Y518" s="47"/>
      <c r="Z518" s="47"/>
      <c r="AA518" s="10"/>
      <c r="AB518" s="29"/>
      <c r="AC518" s="8"/>
      <c r="AD518" s="47"/>
      <c r="AE518" s="47"/>
      <c r="AF518" s="47"/>
      <c r="AG518" s="9"/>
      <c r="AH518" s="10"/>
      <c r="AI518" s="10"/>
      <c r="AJ518" s="10"/>
      <c r="AK518" s="10"/>
      <c r="AL518" s="9"/>
      <c r="AM518" s="49"/>
      <c r="AN518" s="29"/>
      <c r="AO518" s="29"/>
      <c r="AP518" s="32"/>
    </row>
    <row r="519" spans="21:42" x14ac:dyDescent="0.25">
      <c r="U519" s="36"/>
      <c r="V519" s="16"/>
      <c r="W519" s="47"/>
      <c r="Y519" s="47"/>
      <c r="Z519" s="47"/>
      <c r="AA519" s="10"/>
      <c r="AB519" s="29"/>
      <c r="AC519" s="8"/>
      <c r="AD519" s="47"/>
      <c r="AE519" s="47"/>
      <c r="AF519" s="47"/>
      <c r="AG519" s="9"/>
      <c r="AH519" s="10"/>
      <c r="AI519" s="10"/>
      <c r="AJ519" s="10"/>
      <c r="AK519" s="10"/>
      <c r="AL519" s="9"/>
      <c r="AM519" s="49"/>
      <c r="AN519" s="29"/>
      <c r="AO519" s="29"/>
      <c r="AP519" s="32"/>
    </row>
    <row r="520" spans="21:42" x14ac:dyDescent="0.25">
      <c r="U520" s="36"/>
      <c r="V520" s="16"/>
      <c r="W520" s="47"/>
      <c r="Y520" s="47"/>
      <c r="Z520" s="47"/>
      <c r="AA520" s="10"/>
      <c r="AB520" s="29"/>
      <c r="AC520" s="8"/>
      <c r="AD520" s="47"/>
      <c r="AE520" s="47"/>
      <c r="AF520" s="47"/>
      <c r="AG520" s="9"/>
      <c r="AH520" s="10"/>
      <c r="AI520" s="10"/>
      <c r="AJ520" s="10"/>
      <c r="AK520" s="10"/>
      <c r="AL520" s="9"/>
      <c r="AM520" s="49"/>
      <c r="AN520" s="29"/>
      <c r="AO520" s="29"/>
      <c r="AP520" s="32"/>
    </row>
    <row r="521" spans="21:42" x14ac:dyDescent="0.25">
      <c r="U521" s="36"/>
      <c r="V521" s="16"/>
      <c r="W521" s="47"/>
      <c r="Y521" s="47"/>
      <c r="Z521" s="47"/>
      <c r="AA521" s="10"/>
      <c r="AB521" s="29"/>
      <c r="AC521" s="8"/>
      <c r="AD521" s="47"/>
      <c r="AE521" s="47"/>
      <c r="AF521" s="47"/>
      <c r="AG521" s="9"/>
      <c r="AH521" s="10"/>
      <c r="AI521" s="10"/>
      <c r="AJ521" s="10"/>
      <c r="AK521" s="10"/>
      <c r="AL521" s="9"/>
      <c r="AM521" s="49"/>
      <c r="AN521" s="29"/>
      <c r="AO521" s="29"/>
      <c r="AP521" s="32"/>
    </row>
    <row r="522" spans="21:42" x14ac:dyDescent="0.25">
      <c r="U522" s="36"/>
      <c r="V522" s="16"/>
      <c r="W522" s="47"/>
      <c r="Y522" s="47"/>
      <c r="Z522" s="47"/>
      <c r="AA522" s="10"/>
      <c r="AB522" s="29"/>
      <c r="AC522" s="8"/>
      <c r="AD522" s="47"/>
      <c r="AE522" s="47"/>
      <c r="AF522" s="47"/>
      <c r="AG522" s="9"/>
      <c r="AH522" s="10"/>
      <c r="AI522" s="10"/>
      <c r="AJ522" s="10"/>
      <c r="AK522" s="10"/>
      <c r="AL522" s="9"/>
      <c r="AM522" s="49"/>
      <c r="AN522" s="29"/>
      <c r="AO522" s="29"/>
      <c r="AP522" s="32"/>
    </row>
    <row r="523" spans="21:42" x14ac:dyDescent="0.25">
      <c r="U523" s="36"/>
      <c r="V523" s="16"/>
      <c r="W523" s="47"/>
      <c r="Y523" s="47"/>
      <c r="Z523" s="47"/>
      <c r="AA523" s="10"/>
      <c r="AB523" s="29"/>
      <c r="AC523" s="8"/>
      <c r="AD523" s="47"/>
      <c r="AE523" s="47"/>
      <c r="AF523" s="47"/>
      <c r="AG523" s="9"/>
      <c r="AH523" s="10"/>
      <c r="AI523" s="10"/>
      <c r="AJ523" s="10"/>
      <c r="AK523" s="10"/>
      <c r="AL523" s="9"/>
      <c r="AM523" s="49"/>
      <c r="AN523" s="29"/>
      <c r="AO523" s="29"/>
      <c r="AP523" s="32"/>
    </row>
    <row r="524" spans="21:42" x14ac:dyDescent="0.25">
      <c r="U524" s="36"/>
      <c r="V524" s="16"/>
      <c r="W524" s="47"/>
      <c r="Y524" s="47"/>
      <c r="Z524" s="47"/>
      <c r="AA524" s="10"/>
      <c r="AB524" s="29"/>
      <c r="AC524" s="8"/>
      <c r="AD524" s="47"/>
      <c r="AE524" s="47"/>
      <c r="AF524" s="47"/>
      <c r="AG524" s="9"/>
      <c r="AH524" s="10"/>
      <c r="AI524" s="10"/>
      <c r="AJ524" s="10"/>
      <c r="AK524" s="10"/>
      <c r="AL524" s="9"/>
      <c r="AM524" s="49"/>
      <c r="AN524" s="29"/>
      <c r="AO524" s="29"/>
      <c r="AP524" s="32"/>
    </row>
    <row r="525" spans="21:42" x14ac:dyDescent="0.25">
      <c r="U525" s="36"/>
      <c r="V525" s="16"/>
      <c r="W525" s="47"/>
      <c r="Y525" s="47"/>
      <c r="Z525" s="47"/>
      <c r="AA525" s="10"/>
      <c r="AB525" s="29"/>
      <c r="AC525" s="8"/>
      <c r="AD525" s="47"/>
      <c r="AE525" s="47"/>
      <c r="AF525" s="47"/>
      <c r="AG525" s="9"/>
      <c r="AH525" s="10"/>
      <c r="AI525" s="10"/>
      <c r="AJ525" s="10"/>
      <c r="AK525" s="10"/>
      <c r="AL525" s="9"/>
      <c r="AM525" s="49"/>
      <c r="AN525" s="29"/>
      <c r="AO525" s="29"/>
      <c r="AP525" s="32"/>
    </row>
    <row r="526" spans="21:42" x14ac:dyDescent="0.25">
      <c r="U526" s="36"/>
      <c r="V526" s="16"/>
      <c r="W526" s="47"/>
      <c r="Y526" s="47"/>
      <c r="Z526" s="47"/>
      <c r="AA526" s="10"/>
      <c r="AB526" s="29"/>
      <c r="AC526" s="8"/>
      <c r="AD526" s="47"/>
      <c r="AE526" s="47"/>
      <c r="AF526" s="47"/>
      <c r="AG526" s="9"/>
      <c r="AH526" s="10"/>
      <c r="AI526" s="10"/>
      <c r="AJ526" s="10"/>
      <c r="AK526" s="10"/>
      <c r="AL526" s="9"/>
      <c r="AM526" s="49"/>
      <c r="AN526" s="29"/>
      <c r="AO526" s="29"/>
      <c r="AP526" s="32"/>
    </row>
    <row r="527" spans="21:42" x14ac:dyDescent="0.25">
      <c r="U527" s="36"/>
      <c r="V527" s="16"/>
      <c r="W527" s="47"/>
      <c r="Y527" s="47"/>
      <c r="Z527" s="47"/>
      <c r="AA527" s="10"/>
      <c r="AB527" s="29"/>
      <c r="AC527" s="8"/>
      <c r="AD527" s="47"/>
      <c r="AE527" s="47"/>
      <c r="AF527" s="47"/>
      <c r="AG527" s="9"/>
      <c r="AH527" s="10"/>
      <c r="AI527" s="10"/>
      <c r="AJ527" s="10"/>
      <c r="AK527" s="10"/>
      <c r="AL527" s="9"/>
      <c r="AM527" s="49"/>
      <c r="AN527" s="29"/>
      <c r="AO527" s="29"/>
      <c r="AP527" s="32"/>
    </row>
    <row r="528" spans="21:42" x14ac:dyDescent="0.25">
      <c r="U528" s="36"/>
      <c r="V528" s="16"/>
      <c r="W528" s="47"/>
      <c r="Y528" s="47"/>
      <c r="Z528" s="47"/>
      <c r="AA528" s="10"/>
      <c r="AB528" s="29"/>
      <c r="AC528" s="8"/>
      <c r="AD528" s="47"/>
      <c r="AE528" s="47"/>
      <c r="AF528" s="47"/>
      <c r="AG528" s="9"/>
      <c r="AH528" s="10"/>
      <c r="AI528" s="10"/>
      <c r="AJ528" s="10"/>
      <c r="AK528" s="10"/>
      <c r="AL528" s="9"/>
      <c r="AM528" s="49"/>
      <c r="AN528" s="29"/>
      <c r="AO528" s="29"/>
      <c r="AP528" s="32"/>
    </row>
    <row r="529" spans="21:42" x14ac:dyDescent="0.25">
      <c r="U529" s="36"/>
      <c r="V529" s="16"/>
      <c r="W529" s="47"/>
      <c r="Y529" s="47"/>
      <c r="Z529" s="47"/>
      <c r="AA529" s="10"/>
      <c r="AB529" s="29"/>
      <c r="AC529" s="8"/>
      <c r="AD529" s="47"/>
      <c r="AE529" s="47"/>
      <c r="AF529" s="47"/>
      <c r="AG529" s="9"/>
      <c r="AH529" s="10"/>
      <c r="AI529" s="10"/>
      <c r="AJ529" s="10"/>
      <c r="AK529" s="10"/>
      <c r="AL529" s="9"/>
      <c r="AM529" s="49"/>
      <c r="AN529" s="29"/>
      <c r="AO529" s="29"/>
      <c r="AP529" s="32"/>
    </row>
    <row r="530" spans="21:42" x14ac:dyDescent="0.25">
      <c r="U530" s="36"/>
      <c r="V530" s="16"/>
      <c r="W530" s="47"/>
      <c r="Y530" s="47"/>
      <c r="Z530" s="47"/>
      <c r="AA530" s="10"/>
      <c r="AB530" s="29"/>
      <c r="AC530" s="8"/>
      <c r="AD530" s="47"/>
      <c r="AE530" s="47"/>
      <c r="AF530" s="47"/>
      <c r="AG530" s="9"/>
      <c r="AH530" s="10"/>
      <c r="AI530" s="10"/>
      <c r="AJ530" s="10"/>
      <c r="AK530" s="10"/>
      <c r="AL530" s="9"/>
      <c r="AM530" s="49"/>
      <c r="AN530" s="29"/>
      <c r="AO530" s="29"/>
      <c r="AP530" s="32"/>
    </row>
    <row r="531" spans="21:42" x14ac:dyDescent="0.25">
      <c r="U531" s="36"/>
      <c r="V531" s="16"/>
      <c r="W531" s="47"/>
      <c r="Y531" s="47"/>
      <c r="Z531" s="47"/>
      <c r="AA531" s="10"/>
      <c r="AB531" s="29"/>
      <c r="AC531" s="8"/>
      <c r="AD531" s="47"/>
      <c r="AE531" s="47"/>
      <c r="AF531" s="47"/>
      <c r="AG531" s="9"/>
      <c r="AH531" s="10"/>
      <c r="AI531" s="10"/>
      <c r="AJ531" s="10"/>
      <c r="AK531" s="10"/>
      <c r="AL531" s="9"/>
      <c r="AM531" s="49"/>
      <c r="AN531" s="29"/>
      <c r="AO531" s="29"/>
      <c r="AP531" s="32"/>
    </row>
    <row r="532" spans="21:42" x14ac:dyDescent="0.25">
      <c r="U532" s="36"/>
      <c r="V532" s="16"/>
      <c r="W532" s="47"/>
      <c r="Y532" s="47"/>
      <c r="Z532" s="47"/>
      <c r="AA532" s="10"/>
      <c r="AB532" s="29"/>
      <c r="AC532" s="8"/>
      <c r="AD532" s="47"/>
      <c r="AE532" s="47"/>
      <c r="AF532" s="47"/>
      <c r="AG532" s="9"/>
      <c r="AH532" s="10"/>
      <c r="AI532" s="10"/>
      <c r="AJ532" s="10"/>
      <c r="AK532" s="10"/>
      <c r="AL532" s="9"/>
      <c r="AM532" s="49"/>
      <c r="AN532" s="29"/>
      <c r="AO532" s="29"/>
      <c r="AP532" s="32"/>
    </row>
    <row r="533" spans="21:42" x14ac:dyDescent="0.25">
      <c r="U533" s="36"/>
      <c r="V533" s="16"/>
      <c r="W533" s="47"/>
      <c r="Y533" s="47"/>
      <c r="Z533" s="47"/>
      <c r="AA533" s="10"/>
      <c r="AB533" s="29"/>
      <c r="AC533" s="8"/>
      <c r="AD533" s="47"/>
      <c r="AE533" s="47"/>
      <c r="AF533" s="47"/>
      <c r="AG533" s="9"/>
      <c r="AH533" s="10"/>
      <c r="AI533" s="10"/>
      <c r="AJ533" s="10"/>
      <c r="AK533" s="10"/>
      <c r="AL533" s="9"/>
      <c r="AM533" s="49"/>
      <c r="AN533" s="29"/>
      <c r="AO533" s="29"/>
      <c r="AP533" s="32"/>
    </row>
    <row r="534" spans="21:42" x14ac:dyDescent="0.25">
      <c r="U534" s="36"/>
      <c r="V534" s="16"/>
      <c r="W534" s="47"/>
      <c r="Y534" s="47"/>
      <c r="Z534" s="47"/>
      <c r="AA534" s="10"/>
      <c r="AB534" s="29"/>
      <c r="AC534" s="8"/>
      <c r="AD534" s="47"/>
      <c r="AE534" s="47"/>
      <c r="AF534" s="47"/>
      <c r="AG534" s="9"/>
      <c r="AH534" s="10"/>
      <c r="AI534" s="10"/>
      <c r="AJ534" s="10"/>
      <c r="AK534" s="10"/>
      <c r="AL534" s="9"/>
      <c r="AM534" s="49"/>
      <c r="AN534" s="29"/>
      <c r="AO534" s="29"/>
      <c r="AP534" s="32"/>
    </row>
    <row r="535" spans="21:42" x14ac:dyDescent="0.25">
      <c r="U535" s="36"/>
      <c r="V535" s="16"/>
      <c r="W535" s="47"/>
      <c r="Y535" s="47"/>
      <c r="Z535" s="47"/>
      <c r="AA535" s="10"/>
      <c r="AB535" s="29"/>
      <c r="AC535" s="8"/>
      <c r="AD535" s="47"/>
      <c r="AE535" s="47"/>
      <c r="AF535" s="47"/>
      <c r="AG535" s="9"/>
      <c r="AH535" s="10"/>
      <c r="AI535" s="10"/>
      <c r="AJ535" s="10"/>
      <c r="AK535" s="10"/>
      <c r="AL535" s="9"/>
      <c r="AM535" s="49"/>
      <c r="AN535" s="29"/>
      <c r="AO535" s="29"/>
      <c r="AP535" s="32"/>
    </row>
    <row r="536" spans="21:42" x14ac:dyDescent="0.25">
      <c r="U536" s="36"/>
      <c r="V536" s="16"/>
      <c r="W536" s="47"/>
      <c r="Y536" s="47"/>
      <c r="Z536" s="47"/>
      <c r="AA536" s="10"/>
      <c r="AB536" s="29"/>
      <c r="AC536" s="8"/>
      <c r="AD536" s="47"/>
      <c r="AE536" s="47"/>
      <c r="AF536" s="47"/>
      <c r="AG536" s="9"/>
      <c r="AH536" s="10"/>
      <c r="AI536" s="10"/>
      <c r="AJ536" s="10"/>
      <c r="AK536" s="10"/>
      <c r="AL536" s="9"/>
      <c r="AM536" s="49"/>
      <c r="AN536" s="29"/>
      <c r="AO536" s="29"/>
      <c r="AP536" s="32"/>
    </row>
    <row r="537" spans="21:42" x14ac:dyDescent="0.25">
      <c r="U537" s="36"/>
      <c r="V537" s="16"/>
      <c r="W537" s="47"/>
      <c r="Y537" s="47"/>
      <c r="Z537" s="47"/>
      <c r="AA537" s="10"/>
      <c r="AB537" s="29"/>
      <c r="AC537" s="8"/>
      <c r="AD537" s="47"/>
      <c r="AE537" s="47"/>
      <c r="AF537" s="47"/>
      <c r="AG537" s="9"/>
      <c r="AH537" s="10"/>
      <c r="AI537" s="10"/>
      <c r="AJ537" s="10"/>
      <c r="AK537" s="10"/>
      <c r="AL537" s="9"/>
      <c r="AM537" s="49"/>
      <c r="AN537" s="29"/>
      <c r="AO537" s="29"/>
      <c r="AP537" s="32"/>
    </row>
    <row r="538" spans="21:42" x14ac:dyDescent="0.25">
      <c r="U538" s="36"/>
      <c r="V538" s="16"/>
      <c r="W538" s="47"/>
      <c r="Y538" s="47"/>
      <c r="Z538" s="47"/>
      <c r="AA538" s="10"/>
      <c r="AB538" s="29"/>
      <c r="AC538" s="8"/>
      <c r="AD538" s="47"/>
      <c r="AE538" s="47"/>
      <c r="AF538" s="47"/>
      <c r="AG538" s="9"/>
      <c r="AH538" s="10"/>
      <c r="AI538" s="10"/>
      <c r="AJ538" s="10"/>
      <c r="AK538" s="10"/>
      <c r="AL538" s="9"/>
      <c r="AM538" s="49"/>
      <c r="AN538" s="29"/>
      <c r="AO538" s="29"/>
      <c r="AP538" s="32"/>
    </row>
    <row r="539" spans="21:42" x14ac:dyDescent="0.25">
      <c r="U539" s="36"/>
      <c r="V539" s="16"/>
      <c r="W539" s="47"/>
      <c r="Y539" s="47"/>
      <c r="Z539" s="47"/>
      <c r="AA539" s="10"/>
      <c r="AB539" s="29"/>
      <c r="AC539" s="8"/>
      <c r="AD539" s="47"/>
      <c r="AE539" s="47"/>
      <c r="AF539" s="47"/>
      <c r="AG539" s="9"/>
      <c r="AH539" s="10"/>
      <c r="AI539" s="10"/>
      <c r="AJ539" s="10"/>
      <c r="AK539" s="10"/>
      <c r="AL539" s="9"/>
      <c r="AM539" s="49"/>
      <c r="AN539" s="29"/>
      <c r="AO539" s="29"/>
      <c r="AP539" s="32"/>
    </row>
    <row r="540" spans="21:42" x14ac:dyDescent="0.25">
      <c r="U540" s="36"/>
      <c r="V540" s="16"/>
      <c r="W540" s="47"/>
      <c r="Y540" s="47"/>
      <c r="Z540" s="47"/>
      <c r="AA540" s="10"/>
      <c r="AB540" s="29"/>
      <c r="AC540" s="8"/>
      <c r="AD540" s="47"/>
      <c r="AE540" s="47"/>
      <c r="AF540" s="47"/>
      <c r="AG540" s="9"/>
      <c r="AH540" s="10"/>
      <c r="AI540" s="10"/>
      <c r="AJ540" s="10"/>
      <c r="AK540" s="10"/>
      <c r="AL540" s="9"/>
      <c r="AM540" s="49"/>
      <c r="AN540" s="29"/>
      <c r="AO540" s="29"/>
      <c r="AP540" s="32"/>
    </row>
    <row r="541" spans="21:42" x14ac:dyDescent="0.25">
      <c r="U541" s="36"/>
      <c r="V541" s="16"/>
      <c r="W541" s="47"/>
      <c r="Y541" s="47"/>
      <c r="Z541" s="47"/>
      <c r="AA541" s="10"/>
      <c r="AB541" s="29"/>
      <c r="AC541" s="8"/>
      <c r="AD541" s="47"/>
      <c r="AE541" s="47"/>
      <c r="AF541" s="47"/>
      <c r="AG541" s="9"/>
      <c r="AH541" s="10"/>
      <c r="AI541" s="10"/>
      <c r="AJ541" s="10"/>
      <c r="AK541" s="10"/>
      <c r="AL541" s="9"/>
      <c r="AM541" s="49"/>
      <c r="AN541" s="29"/>
      <c r="AO541" s="29"/>
      <c r="AP541" s="32"/>
    </row>
    <row r="542" spans="21:42" x14ac:dyDescent="0.25">
      <c r="U542" s="36"/>
      <c r="V542" s="16"/>
      <c r="W542" s="47"/>
      <c r="Y542" s="47"/>
      <c r="Z542" s="47"/>
      <c r="AA542" s="10"/>
      <c r="AB542" s="29"/>
      <c r="AC542" s="8"/>
      <c r="AD542" s="47"/>
      <c r="AE542" s="47"/>
      <c r="AF542" s="47"/>
      <c r="AG542" s="9"/>
      <c r="AH542" s="10"/>
      <c r="AI542" s="10"/>
      <c r="AJ542" s="10"/>
      <c r="AK542" s="10"/>
      <c r="AL542" s="9"/>
      <c r="AM542" s="49"/>
      <c r="AN542" s="29"/>
      <c r="AO542" s="29"/>
      <c r="AP542" s="32"/>
    </row>
    <row r="543" spans="21:42" x14ac:dyDescent="0.25">
      <c r="U543" s="36"/>
      <c r="V543" s="16"/>
      <c r="W543" s="47"/>
      <c r="Y543" s="47"/>
      <c r="Z543" s="47"/>
      <c r="AA543" s="10"/>
      <c r="AB543" s="29"/>
      <c r="AC543" s="8"/>
      <c r="AD543" s="47"/>
      <c r="AE543" s="47"/>
      <c r="AF543" s="47"/>
      <c r="AG543" s="9"/>
      <c r="AH543" s="10"/>
      <c r="AI543" s="10"/>
      <c r="AJ543" s="10"/>
      <c r="AK543" s="10"/>
      <c r="AL543" s="9"/>
      <c r="AM543" s="49"/>
      <c r="AN543" s="29"/>
      <c r="AO543" s="29"/>
      <c r="AP543" s="32"/>
    </row>
    <row r="544" spans="21:42" x14ac:dyDescent="0.25">
      <c r="U544" s="36"/>
      <c r="V544" s="16"/>
      <c r="W544" s="47"/>
      <c r="Y544" s="47"/>
      <c r="Z544" s="47"/>
      <c r="AA544" s="10"/>
      <c r="AB544" s="29"/>
      <c r="AC544" s="8"/>
      <c r="AD544" s="47"/>
      <c r="AE544" s="47"/>
      <c r="AF544" s="47"/>
      <c r="AG544" s="9"/>
      <c r="AH544" s="10"/>
      <c r="AI544" s="10"/>
      <c r="AJ544" s="10"/>
      <c r="AK544" s="10"/>
      <c r="AL544" s="9"/>
      <c r="AM544" s="49"/>
      <c r="AN544" s="29"/>
      <c r="AO544" s="29"/>
      <c r="AP544" s="32"/>
    </row>
    <row r="545" spans="21:42" x14ac:dyDescent="0.25">
      <c r="U545" s="36"/>
      <c r="V545" s="16"/>
      <c r="W545" s="47"/>
      <c r="Y545" s="47"/>
      <c r="Z545" s="47"/>
      <c r="AA545" s="10"/>
      <c r="AB545" s="29"/>
      <c r="AC545" s="8"/>
      <c r="AD545" s="47"/>
      <c r="AE545" s="47"/>
      <c r="AF545" s="47"/>
      <c r="AG545" s="9"/>
      <c r="AH545" s="10"/>
      <c r="AI545" s="10"/>
      <c r="AJ545" s="10"/>
      <c r="AK545" s="10"/>
      <c r="AL545" s="9"/>
      <c r="AM545" s="49"/>
      <c r="AN545" s="29"/>
      <c r="AO545" s="29"/>
      <c r="AP545" s="32"/>
    </row>
    <row r="546" spans="21:42" x14ac:dyDescent="0.25">
      <c r="U546" s="36"/>
      <c r="V546" s="16"/>
      <c r="W546" s="47"/>
      <c r="Y546" s="47"/>
      <c r="Z546" s="47"/>
      <c r="AA546" s="10"/>
      <c r="AB546" s="29"/>
      <c r="AC546" s="8"/>
      <c r="AD546" s="47"/>
      <c r="AE546" s="47"/>
      <c r="AF546" s="47"/>
      <c r="AG546" s="9"/>
      <c r="AH546" s="10"/>
      <c r="AI546" s="10"/>
      <c r="AJ546" s="10"/>
      <c r="AK546" s="10"/>
      <c r="AL546" s="9"/>
      <c r="AM546" s="49"/>
      <c r="AN546" s="29"/>
      <c r="AO546" s="29"/>
      <c r="AP546" s="32"/>
    </row>
    <row r="547" spans="21:42" x14ac:dyDescent="0.25">
      <c r="U547" s="36"/>
      <c r="V547" s="16"/>
      <c r="W547" s="47"/>
      <c r="Y547" s="47"/>
      <c r="Z547" s="47"/>
      <c r="AA547" s="10"/>
      <c r="AB547" s="29"/>
      <c r="AC547" s="8"/>
      <c r="AD547" s="47"/>
      <c r="AE547" s="47"/>
      <c r="AF547" s="47"/>
      <c r="AG547" s="9"/>
      <c r="AH547" s="10"/>
      <c r="AI547" s="10"/>
      <c r="AJ547" s="10"/>
      <c r="AK547" s="10"/>
      <c r="AL547" s="9"/>
      <c r="AM547" s="49"/>
      <c r="AN547" s="29"/>
      <c r="AO547" s="29"/>
      <c r="AP547" s="32"/>
    </row>
    <row r="548" spans="21:42" x14ac:dyDescent="0.25">
      <c r="U548" s="36"/>
      <c r="V548" s="16"/>
      <c r="W548" s="47"/>
      <c r="Y548" s="47"/>
      <c r="Z548" s="47"/>
      <c r="AA548" s="10"/>
      <c r="AB548" s="29"/>
      <c r="AC548" s="8"/>
      <c r="AD548" s="47"/>
      <c r="AE548" s="47"/>
      <c r="AF548" s="47"/>
      <c r="AG548" s="9"/>
      <c r="AH548" s="10"/>
      <c r="AI548" s="10"/>
      <c r="AJ548" s="10"/>
      <c r="AK548" s="10"/>
      <c r="AL548" s="9"/>
      <c r="AM548" s="49"/>
      <c r="AN548" s="29"/>
      <c r="AO548" s="29"/>
      <c r="AP548" s="32"/>
    </row>
    <row r="549" spans="21:42" x14ac:dyDescent="0.25">
      <c r="U549" s="36"/>
      <c r="V549" s="16"/>
      <c r="W549" s="47"/>
      <c r="Y549" s="47"/>
      <c r="Z549" s="47"/>
      <c r="AA549" s="10"/>
      <c r="AB549" s="29"/>
      <c r="AC549" s="8"/>
      <c r="AD549" s="47"/>
      <c r="AE549" s="47"/>
      <c r="AF549" s="47"/>
      <c r="AG549" s="9"/>
      <c r="AH549" s="10"/>
      <c r="AI549" s="10"/>
      <c r="AJ549" s="10"/>
      <c r="AK549" s="10"/>
      <c r="AL549" s="9"/>
      <c r="AM549" s="49"/>
      <c r="AN549" s="29"/>
      <c r="AO549" s="29"/>
      <c r="AP549" s="32"/>
    </row>
    <row r="550" spans="21:42" x14ac:dyDescent="0.25">
      <c r="U550" s="36"/>
      <c r="V550" s="16"/>
      <c r="W550" s="47"/>
      <c r="Y550" s="47"/>
      <c r="Z550" s="47"/>
      <c r="AA550" s="10"/>
      <c r="AB550" s="29"/>
      <c r="AC550" s="8"/>
      <c r="AD550" s="47"/>
      <c r="AE550" s="47"/>
      <c r="AF550" s="47"/>
      <c r="AG550" s="9"/>
      <c r="AH550" s="10"/>
      <c r="AI550" s="10"/>
      <c r="AJ550" s="10"/>
      <c r="AK550" s="10"/>
      <c r="AL550" s="9"/>
      <c r="AM550" s="49"/>
      <c r="AN550" s="29"/>
      <c r="AO550" s="29"/>
      <c r="AP550" s="32"/>
    </row>
    <row r="551" spans="21:42" x14ac:dyDescent="0.25">
      <c r="U551" s="36"/>
      <c r="V551" s="16"/>
      <c r="W551" s="47"/>
      <c r="Y551" s="47"/>
      <c r="Z551" s="47"/>
      <c r="AA551" s="10"/>
      <c r="AB551" s="29"/>
      <c r="AC551" s="8"/>
      <c r="AD551" s="47"/>
      <c r="AE551" s="47"/>
      <c r="AF551" s="47"/>
      <c r="AG551" s="9"/>
      <c r="AH551" s="10"/>
      <c r="AI551" s="10"/>
      <c r="AJ551" s="10"/>
      <c r="AK551" s="10"/>
      <c r="AL551" s="9"/>
      <c r="AM551" s="49"/>
      <c r="AN551" s="29"/>
      <c r="AO551" s="29"/>
      <c r="AP551" s="32"/>
    </row>
    <row r="552" spans="21:42" x14ac:dyDescent="0.25">
      <c r="U552" s="36"/>
      <c r="V552" s="16"/>
      <c r="W552" s="47"/>
      <c r="Y552" s="47"/>
      <c r="Z552" s="47"/>
      <c r="AA552" s="10"/>
      <c r="AB552" s="29"/>
      <c r="AC552" s="8"/>
      <c r="AD552" s="47"/>
      <c r="AE552" s="47"/>
      <c r="AF552" s="47"/>
      <c r="AG552" s="9"/>
      <c r="AH552" s="10"/>
      <c r="AI552" s="10"/>
      <c r="AJ552" s="10"/>
      <c r="AK552" s="10"/>
      <c r="AL552" s="9"/>
      <c r="AM552" s="49"/>
      <c r="AN552" s="29"/>
      <c r="AO552" s="29"/>
      <c r="AP552" s="32"/>
    </row>
    <row r="553" spans="21:42" x14ac:dyDescent="0.25">
      <c r="U553" s="36"/>
      <c r="V553" s="16"/>
      <c r="W553" s="47"/>
      <c r="Y553" s="47"/>
      <c r="Z553" s="47"/>
      <c r="AA553" s="10"/>
      <c r="AB553" s="29"/>
      <c r="AC553" s="8"/>
      <c r="AD553" s="47"/>
      <c r="AE553" s="47"/>
      <c r="AF553" s="47"/>
      <c r="AG553" s="9"/>
      <c r="AH553" s="10"/>
      <c r="AI553" s="10"/>
      <c r="AJ553" s="10"/>
      <c r="AK553" s="10"/>
      <c r="AL553" s="9"/>
      <c r="AM553" s="49"/>
      <c r="AN553" s="29"/>
      <c r="AO553" s="29"/>
      <c r="AP553" s="32"/>
    </row>
    <row r="554" spans="21:42" x14ac:dyDescent="0.25">
      <c r="U554" s="36"/>
      <c r="V554" s="16"/>
      <c r="W554" s="47"/>
      <c r="Y554" s="47"/>
      <c r="Z554" s="47"/>
      <c r="AA554" s="10"/>
      <c r="AB554" s="29"/>
      <c r="AC554" s="8"/>
      <c r="AD554" s="47"/>
      <c r="AE554" s="47"/>
      <c r="AF554" s="47"/>
      <c r="AG554" s="9"/>
      <c r="AH554" s="10"/>
      <c r="AI554" s="10"/>
      <c r="AJ554" s="10"/>
      <c r="AK554" s="10"/>
      <c r="AL554" s="9"/>
      <c r="AM554" s="49"/>
      <c r="AN554" s="29"/>
      <c r="AO554" s="29"/>
      <c r="AP554" s="32"/>
    </row>
    <row r="555" spans="21:42" x14ac:dyDescent="0.25">
      <c r="U555" s="36"/>
      <c r="V555" s="16"/>
      <c r="W555" s="47"/>
      <c r="Y555" s="47"/>
      <c r="Z555" s="47"/>
      <c r="AA555" s="10"/>
      <c r="AB555" s="29"/>
      <c r="AC555" s="8"/>
      <c r="AD555" s="47"/>
      <c r="AE555" s="47"/>
      <c r="AF555" s="47"/>
      <c r="AG555" s="9"/>
      <c r="AH555" s="10"/>
      <c r="AI555" s="10"/>
      <c r="AJ555" s="10"/>
      <c r="AK555" s="10"/>
      <c r="AL555" s="9"/>
      <c r="AM555" s="49"/>
      <c r="AN555" s="29"/>
      <c r="AO555" s="29"/>
      <c r="AP555" s="32"/>
    </row>
    <row r="556" spans="21:42" x14ac:dyDescent="0.25">
      <c r="U556" s="36"/>
      <c r="V556" s="16"/>
      <c r="W556" s="47"/>
      <c r="Y556" s="47"/>
      <c r="Z556" s="47"/>
      <c r="AA556" s="10"/>
      <c r="AB556" s="29"/>
      <c r="AC556" s="8"/>
      <c r="AD556" s="47"/>
      <c r="AE556" s="47"/>
      <c r="AF556" s="47"/>
      <c r="AG556" s="9"/>
      <c r="AH556" s="10"/>
      <c r="AI556" s="10"/>
      <c r="AJ556" s="10"/>
      <c r="AK556" s="10"/>
      <c r="AL556" s="9"/>
      <c r="AM556" s="49"/>
      <c r="AN556" s="29"/>
      <c r="AO556" s="29"/>
      <c r="AP556" s="32"/>
    </row>
    <row r="557" spans="21:42" x14ac:dyDescent="0.25">
      <c r="U557" s="36"/>
      <c r="V557" s="16"/>
      <c r="W557" s="47"/>
      <c r="Y557" s="47"/>
      <c r="Z557" s="47"/>
      <c r="AA557" s="10"/>
      <c r="AB557" s="29"/>
      <c r="AC557" s="8"/>
      <c r="AD557" s="47"/>
      <c r="AE557" s="47"/>
      <c r="AF557" s="47"/>
      <c r="AG557" s="9"/>
      <c r="AH557" s="10"/>
      <c r="AI557" s="10"/>
      <c r="AJ557" s="10"/>
      <c r="AK557" s="10"/>
      <c r="AL557" s="9"/>
      <c r="AM557" s="49"/>
      <c r="AN557" s="29"/>
      <c r="AO557" s="29"/>
      <c r="AP557" s="32"/>
    </row>
    <row r="558" spans="21:42" x14ac:dyDescent="0.25">
      <c r="U558" s="36"/>
      <c r="V558" s="16"/>
      <c r="W558" s="47"/>
      <c r="Y558" s="47"/>
      <c r="Z558" s="47"/>
      <c r="AA558" s="10"/>
      <c r="AB558" s="29"/>
      <c r="AC558" s="8"/>
      <c r="AD558" s="47"/>
      <c r="AE558" s="47"/>
      <c r="AF558" s="47"/>
      <c r="AG558" s="9"/>
      <c r="AH558" s="10"/>
      <c r="AI558" s="10"/>
      <c r="AJ558" s="10"/>
      <c r="AK558" s="10"/>
      <c r="AL558" s="9"/>
      <c r="AM558" s="49"/>
      <c r="AN558" s="29"/>
      <c r="AO558" s="29"/>
      <c r="AP558" s="32"/>
    </row>
    <row r="559" spans="21:42" x14ac:dyDescent="0.25">
      <c r="U559" s="36"/>
      <c r="V559" s="16"/>
      <c r="W559" s="47"/>
      <c r="Y559" s="47"/>
      <c r="Z559" s="47"/>
      <c r="AA559" s="10"/>
      <c r="AB559" s="29"/>
      <c r="AC559" s="8"/>
      <c r="AD559" s="47"/>
      <c r="AE559" s="47"/>
      <c r="AF559" s="47"/>
      <c r="AG559" s="9"/>
      <c r="AH559" s="10"/>
      <c r="AI559" s="10"/>
      <c r="AJ559" s="10"/>
      <c r="AK559" s="10"/>
      <c r="AL559" s="9"/>
      <c r="AM559" s="49"/>
      <c r="AN559" s="29"/>
      <c r="AO559" s="29"/>
      <c r="AP559" s="32"/>
    </row>
    <row r="560" spans="21:42" x14ac:dyDescent="0.25">
      <c r="U560" s="36"/>
      <c r="V560" s="16"/>
      <c r="W560" s="47"/>
      <c r="Y560" s="47"/>
      <c r="Z560" s="47"/>
      <c r="AA560" s="10"/>
      <c r="AB560" s="29"/>
      <c r="AC560" s="8"/>
      <c r="AD560" s="47"/>
      <c r="AE560" s="47"/>
      <c r="AF560" s="47"/>
      <c r="AG560" s="9"/>
      <c r="AH560" s="10"/>
      <c r="AI560" s="10"/>
      <c r="AJ560" s="10"/>
      <c r="AK560" s="10"/>
      <c r="AL560" s="9"/>
      <c r="AM560" s="49"/>
      <c r="AN560" s="29"/>
      <c r="AO560" s="29"/>
      <c r="AP560" s="32"/>
    </row>
    <row r="561" spans="21:42" x14ac:dyDescent="0.25">
      <c r="U561" s="36"/>
      <c r="V561" s="16"/>
      <c r="W561" s="47"/>
      <c r="Y561" s="47"/>
      <c r="Z561" s="47"/>
      <c r="AA561" s="10"/>
      <c r="AB561" s="29"/>
      <c r="AC561" s="8"/>
      <c r="AD561" s="47"/>
      <c r="AE561" s="47"/>
      <c r="AF561" s="47"/>
      <c r="AG561" s="9"/>
      <c r="AH561" s="10"/>
      <c r="AI561" s="10"/>
      <c r="AJ561" s="10"/>
      <c r="AK561" s="10"/>
      <c r="AL561" s="9"/>
      <c r="AM561" s="49"/>
      <c r="AN561" s="29"/>
      <c r="AO561" s="29"/>
      <c r="AP561" s="32"/>
    </row>
    <row r="562" spans="21:42" x14ac:dyDescent="0.25">
      <c r="U562" s="36"/>
      <c r="V562" s="16"/>
      <c r="W562" s="47"/>
      <c r="Y562" s="47"/>
      <c r="Z562" s="47"/>
      <c r="AA562" s="10"/>
      <c r="AB562" s="29"/>
      <c r="AC562" s="8"/>
      <c r="AD562" s="47"/>
      <c r="AE562" s="47"/>
      <c r="AF562" s="47"/>
      <c r="AG562" s="9"/>
      <c r="AH562" s="10"/>
      <c r="AI562" s="10"/>
      <c r="AJ562" s="10"/>
      <c r="AK562" s="10"/>
      <c r="AL562" s="9"/>
      <c r="AM562" s="49"/>
      <c r="AN562" s="29"/>
      <c r="AO562" s="29"/>
      <c r="AP562" s="32"/>
    </row>
    <row r="563" spans="21:42" x14ac:dyDescent="0.25">
      <c r="U563" s="36"/>
      <c r="V563" s="16"/>
      <c r="W563" s="47"/>
      <c r="Y563" s="47"/>
      <c r="Z563" s="47"/>
      <c r="AA563" s="10"/>
      <c r="AB563" s="29"/>
      <c r="AC563" s="8"/>
      <c r="AD563" s="47"/>
      <c r="AE563" s="47"/>
      <c r="AF563" s="47"/>
      <c r="AG563" s="9"/>
      <c r="AH563" s="10"/>
      <c r="AI563" s="10"/>
      <c r="AJ563" s="10"/>
      <c r="AK563" s="10"/>
      <c r="AL563" s="9"/>
      <c r="AM563" s="49"/>
      <c r="AN563" s="29"/>
      <c r="AO563" s="29"/>
      <c r="AP563" s="32"/>
    </row>
    <row r="564" spans="21:42" x14ac:dyDescent="0.25">
      <c r="U564" s="36"/>
      <c r="V564" s="16"/>
      <c r="W564" s="47"/>
      <c r="Y564" s="47"/>
      <c r="Z564" s="47"/>
      <c r="AA564" s="10"/>
      <c r="AB564" s="29"/>
      <c r="AC564" s="8"/>
      <c r="AD564" s="47"/>
      <c r="AE564" s="47"/>
      <c r="AF564" s="47"/>
      <c r="AG564" s="9"/>
      <c r="AH564" s="10"/>
      <c r="AI564" s="10"/>
      <c r="AJ564" s="10"/>
      <c r="AK564" s="10"/>
      <c r="AL564" s="9"/>
      <c r="AM564" s="49"/>
      <c r="AN564" s="29"/>
      <c r="AO564" s="29"/>
      <c r="AP564" s="32"/>
    </row>
    <row r="565" spans="21:42" x14ac:dyDescent="0.25">
      <c r="U565" s="36"/>
      <c r="V565" s="16"/>
      <c r="W565" s="47"/>
      <c r="Y565" s="47"/>
      <c r="Z565" s="47"/>
      <c r="AA565" s="10"/>
      <c r="AB565" s="29"/>
      <c r="AC565" s="8"/>
      <c r="AD565" s="47"/>
      <c r="AE565" s="47"/>
      <c r="AF565" s="47"/>
      <c r="AG565" s="9"/>
      <c r="AH565" s="10"/>
      <c r="AI565" s="10"/>
      <c r="AJ565" s="10"/>
      <c r="AK565" s="10"/>
      <c r="AL565" s="9"/>
      <c r="AM565" s="49"/>
      <c r="AN565" s="29"/>
      <c r="AO565" s="29"/>
      <c r="AP565" s="32"/>
    </row>
    <row r="566" spans="21:42" x14ac:dyDescent="0.25">
      <c r="U566" s="36"/>
      <c r="V566" s="16"/>
      <c r="W566" s="47"/>
      <c r="Y566" s="47"/>
      <c r="Z566" s="47"/>
      <c r="AA566" s="10"/>
      <c r="AB566" s="29"/>
      <c r="AC566" s="8"/>
      <c r="AD566" s="47"/>
      <c r="AE566" s="47"/>
      <c r="AF566" s="47"/>
      <c r="AG566" s="9"/>
      <c r="AH566" s="10"/>
      <c r="AI566" s="10"/>
      <c r="AJ566" s="10"/>
      <c r="AK566" s="10"/>
      <c r="AL566" s="9"/>
      <c r="AM566" s="49"/>
      <c r="AN566" s="29"/>
      <c r="AO566" s="29"/>
      <c r="AP566" s="32"/>
    </row>
    <row r="567" spans="21:42" x14ac:dyDescent="0.25">
      <c r="U567" s="36"/>
      <c r="V567" s="16"/>
      <c r="W567" s="47"/>
      <c r="Y567" s="47"/>
      <c r="Z567" s="47"/>
      <c r="AA567" s="10"/>
      <c r="AB567" s="29"/>
      <c r="AC567" s="8"/>
      <c r="AD567" s="47"/>
      <c r="AE567" s="47"/>
      <c r="AF567" s="47"/>
      <c r="AG567" s="9"/>
      <c r="AH567" s="10"/>
      <c r="AI567" s="10"/>
      <c r="AJ567" s="10"/>
      <c r="AK567" s="10"/>
      <c r="AL567" s="9"/>
      <c r="AM567" s="49"/>
      <c r="AN567" s="29"/>
      <c r="AO567" s="29"/>
      <c r="AP567" s="32"/>
    </row>
    <row r="568" spans="21:42" x14ac:dyDescent="0.25">
      <c r="U568" s="36"/>
      <c r="V568" s="16"/>
      <c r="W568" s="47"/>
      <c r="Y568" s="47"/>
      <c r="Z568" s="47"/>
      <c r="AA568" s="10"/>
      <c r="AB568" s="29"/>
      <c r="AC568" s="8"/>
      <c r="AD568" s="47"/>
      <c r="AE568" s="47"/>
      <c r="AF568" s="47"/>
      <c r="AG568" s="9"/>
      <c r="AH568" s="10"/>
      <c r="AI568" s="10"/>
      <c r="AJ568" s="10"/>
      <c r="AK568" s="10"/>
      <c r="AL568" s="9"/>
      <c r="AM568" s="49"/>
      <c r="AN568" s="29"/>
      <c r="AO568" s="29"/>
      <c r="AP568" s="32"/>
    </row>
    <row r="569" spans="21:42" x14ac:dyDescent="0.25">
      <c r="U569" s="36"/>
      <c r="V569" s="16"/>
      <c r="W569" s="47"/>
      <c r="Y569" s="47"/>
      <c r="Z569" s="47"/>
      <c r="AA569" s="10"/>
      <c r="AB569" s="29"/>
      <c r="AC569" s="8"/>
      <c r="AD569" s="47"/>
      <c r="AE569" s="47"/>
      <c r="AF569" s="47"/>
      <c r="AG569" s="9"/>
      <c r="AH569" s="10"/>
      <c r="AI569" s="10"/>
      <c r="AJ569" s="10"/>
      <c r="AK569" s="10"/>
      <c r="AL569" s="9"/>
      <c r="AM569" s="49"/>
      <c r="AN569" s="29"/>
      <c r="AO569" s="29"/>
      <c r="AP569" s="32"/>
    </row>
    <row r="570" spans="21:42" x14ac:dyDescent="0.25">
      <c r="U570" s="36"/>
      <c r="V570" s="16"/>
      <c r="W570" s="47"/>
      <c r="Y570" s="47"/>
      <c r="Z570" s="47"/>
      <c r="AA570" s="10"/>
      <c r="AB570" s="29"/>
      <c r="AC570" s="8"/>
      <c r="AD570" s="47"/>
      <c r="AE570" s="47"/>
      <c r="AF570" s="47"/>
      <c r="AG570" s="9"/>
      <c r="AH570" s="10"/>
      <c r="AI570" s="10"/>
      <c r="AJ570" s="10"/>
      <c r="AK570" s="10"/>
      <c r="AL570" s="9"/>
      <c r="AM570" s="49"/>
      <c r="AN570" s="29"/>
      <c r="AO570" s="29"/>
      <c r="AP570" s="32"/>
    </row>
    <row r="571" spans="21:42" x14ac:dyDescent="0.25">
      <c r="U571" s="36"/>
      <c r="V571" s="16"/>
      <c r="W571" s="47"/>
      <c r="Y571" s="47"/>
      <c r="Z571" s="47"/>
      <c r="AA571" s="10"/>
      <c r="AB571" s="29"/>
      <c r="AC571" s="8"/>
      <c r="AD571" s="47"/>
      <c r="AE571" s="47"/>
      <c r="AF571" s="47"/>
      <c r="AG571" s="9"/>
      <c r="AH571" s="10"/>
      <c r="AI571" s="10"/>
      <c r="AJ571" s="10"/>
      <c r="AK571" s="10"/>
      <c r="AL571" s="9"/>
      <c r="AM571" s="49"/>
      <c r="AN571" s="29"/>
      <c r="AO571" s="29"/>
      <c r="AP571" s="32"/>
    </row>
    <row r="572" spans="21:42" x14ac:dyDescent="0.25">
      <c r="U572" s="36"/>
      <c r="V572" s="16"/>
      <c r="W572" s="47"/>
      <c r="Y572" s="47"/>
      <c r="Z572" s="47"/>
      <c r="AA572" s="10"/>
      <c r="AB572" s="29"/>
      <c r="AC572" s="8"/>
      <c r="AD572" s="47"/>
      <c r="AE572" s="47"/>
      <c r="AF572" s="47"/>
      <c r="AG572" s="9"/>
      <c r="AH572" s="10"/>
      <c r="AI572" s="10"/>
      <c r="AJ572" s="10"/>
      <c r="AK572" s="10"/>
      <c r="AL572" s="9"/>
      <c r="AM572" s="49"/>
      <c r="AN572" s="29"/>
      <c r="AO572" s="29"/>
      <c r="AP572" s="32"/>
    </row>
    <row r="573" spans="21:42" x14ac:dyDescent="0.25">
      <c r="U573" s="36"/>
      <c r="V573" s="16"/>
      <c r="W573" s="47"/>
      <c r="Y573" s="47"/>
      <c r="Z573" s="47"/>
      <c r="AA573" s="10"/>
      <c r="AB573" s="29"/>
      <c r="AC573" s="8"/>
      <c r="AD573" s="47"/>
      <c r="AE573" s="47"/>
      <c r="AF573" s="47"/>
      <c r="AG573" s="9"/>
      <c r="AH573" s="10"/>
      <c r="AI573" s="10"/>
      <c r="AJ573" s="10"/>
      <c r="AK573" s="10"/>
      <c r="AL573" s="9"/>
      <c r="AM573" s="49"/>
      <c r="AN573" s="29"/>
      <c r="AO573" s="29"/>
      <c r="AP573" s="32"/>
    </row>
    <row r="574" spans="21:42" x14ac:dyDescent="0.25">
      <c r="U574" s="36"/>
      <c r="V574" s="16"/>
      <c r="W574" s="47"/>
      <c r="Y574" s="47"/>
      <c r="Z574" s="47"/>
      <c r="AA574" s="10"/>
      <c r="AB574" s="29"/>
      <c r="AC574" s="8"/>
      <c r="AD574" s="47"/>
      <c r="AE574" s="47"/>
      <c r="AF574" s="47"/>
      <c r="AG574" s="9"/>
      <c r="AH574" s="10"/>
      <c r="AI574" s="10"/>
      <c r="AJ574" s="10"/>
      <c r="AK574" s="10"/>
      <c r="AL574" s="9"/>
      <c r="AM574" s="49"/>
      <c r="AN574" s="29"/>
      <c r="AO574" s="29"/>
      <c r="AP574" s="32"/>
    </row>
    <row r="575" spans="21:42" x14ac:dyDescent="0.25">
      <c r="U575" s="36"/>
      <c r="V575" s="16"/>
      <c r="W575" s="47"/>
      <c r="Y575" s="47"/>
      <c r="Z575" s="47"/>
      <c r="AA575" s="10"/>
      <c r="AB575" s="29"/>
      <c r="AC575" s="8"/>
      <c r="AD575" s="47"/>
      <c r="AE575" s="47"/>
      <c r="AF575" s="47"/>
      <c r="AG575" s="9"/>
      <c r="AH575" s="10"/>
      <c r="AI575" s="10"/>
      <c r="AJ575" s="10"/>
      <c r="AK575" s="10"/>
      <c r="AL575" s="9"/>
      <c r="AM575" s="49"/>
      <c r="AN575" s="29"/>
      <c r="AO575" s="29"/>
      <c r="AP575" s="32"/>
    </row>
    <row r="576" spans="21:42" x14ac:dyDescent="0.25">
      <c r="U576" s="36"/>
      <c r="V576" s="16"/>
      <c r="W576" s="47"/>
      <c r="Y576" s="47"/>
      <c r="Z576" s="47"/>
      <c r="AA576" s="10"/>
      <c r="AB576" s="29"/>
      <c r="AC576" s="8"/>
      <c r="AD576" s="47"/>
      <c r="AE576" s="47"/>
      <c r="AF576" s="47"/>
      <c r="AG576" s="9"/>
      <c r="AH576" s="10"/>
      <c r="AI576" s="10"/>
      <c r="AJ576" s="10"/>
      <c r="AK576" s="10"/>
      <c r="AL576" s="9"/>
      <c r="AM576" s="49"/>
      <c r="AN576" s="29"/>
      <c r="AO576" s="29"/>
      <c r="AP576" s="32"/>
    </row>
    <row r="577" spans="21:42" x14ac:dyDescent="0.25">
      <c r="U577" s="36"/>
      <c r="V577" s="16"/>
      <c r="W577" s="47"/>
      <c r="Y577" s="47"/>
      <c r="Z577" s="47"/>
      <c r="AA577" s="10"/>
      <c r="AB577" s="29"/>
      <c r="AC577" s="8"/>
      <c r="AD577" s="47"/>
      <c r="AE577" s="47"/>
      <c r="AF577" s="47"/>
      <c r="AG577" s="9"/>
      <c r="AH577" s="10"/>
      <c r="AI577" s="10"/>
      <c r="AJ577" s="10"/>
      <c r="AK577" s="10"/>
      <c r="AL577" s="9"/>
      <c r="AM577" s="49"/>
      <c r="AN577" s="29"/>
      <c r="AO577" s="29"/>
      <c r="AP577" s="32"/>
    </row>
    <row r="578" spans="21:42" x14ac:dyDescent="0.25">
      <c r="U578" s="36"/>
      <c r="V578" s="16"/>
      <c r="W578" s="47"/>
      <c r="Y578" s="47"/>
      <c r="Z578" s="47"/>
      <c r="AA578" s="10"/>
      <c r="AB578" s="29"/>
      <c r="AC578" s="8"/>
      <c r="AD578" s="47"/>
      <c r="AE578" s="47"/>
      <c r="AF578" s="47"/>
      <c r="AG578" s="9"/>
      <c r="AH578" s="10"/>
      <c r="AI578" s="10"/>
      <c r="AJ578" s="10"/>
      <c r="AK578" s="10"/>
      <c r="AL578" s="9"/>
      <c r="AM578" s="49"/>
      <c r="AN578" s="29"/>
      <c r="AO578" s="29"/>
      <c r="AP578" s="32"/>
    </row>
    <row r="579" spans="21:42" x14ac:dyDescent="0.25">
      <c r="U579" s="36"/>
      <c r="V579" s="16"/>
      <c r="W579" s="47"/>
      <c r="Y579" s="47"/>
      <c r="Z579" s="47"/>
      <c r="AA579" s="10"/>
      <c r="AB579" s="29"/>
      <c r="AC579" s="8"/>
      <c r="AD579" s="47"/>
      <c r="AE579" s="47"/>
      <c r="AF579" s="47"/>
      <c r="AG579" s="9"/>
      <c r="AH579" s="10"/>
      <c r="AI579" s="10"/>
      <c r="AJ579" s="10"/>
      <c r="AK579" s="10"/>
      <c r="AL579" s="9"/>
      <c r="AM579" s="49"/>
      <c r="AN579" s="29"/>
      <c r="AO579" s="29"/>
      <c r="AP579" s="32"/>
    </row>
    <row r="580" spans="21:42" x14ac:dyDescent="0.25">
      <c r="U580" s="36"/>
      <c r="V580" s="16"/>
      <c r="W580" s="47"/>
      <c r="Y580" s="47"/>
      <c r="Z580" s="47"/>
      <c r="AA580" s="10"/>
      <c r="AB580" s="29"/>
      <c r="AC580" s="8"/>
      <c r="AD580" s="47"/>
      <c r="AE580" s="47"/>
      <c r="AF580" s="47"/>
      <c r="AG580" s="9"/>
      <c r="AH580" s="10"/>
      <c r="AI580" s="10"/>
      <c r="AJ580" s="10"/>
      <c r="AK580" s="10"/>
      <c r="AL580" s="9"/>
      <c r="AM580" s="49"/>
      <c r="AN580" s="29"/>
      <c r="AO580" s="29"/>
      <c r="AP580" s="32"/>
    </row>
    <row r="581" spans="21:42" x14ac:dyDescent="0.25">
      <c r="U581" s="36"/>
      <c r="V581" s="16"/>
      <c r="W581" s="47"/>
      <c r="Y581" s="47"/>
      <c r="Z581" s="47"/>
      <c r="AA581" s="10"/>
      <c r="AB581" s="29"/>
      <c r="AC581" s="8"/>
      <c r="AD581" s="47"/>
      <c r="AE581" s="47"/>
      <c r="AF581" s="47"/>
      <c r="AG581" s="9"/>
      <c r="AH581" s="10"/>
      <c r="AI581" s="10"/>
      <c r="AJ581" s="10"/>
      <c r="AK581" s="10"/>
      <c r="AL581" s="9"/>
      <c r="AM581" s="49"/>
      <c r="AN581" s="29"/>
      <c r="AO581" s="29"/>
      <c r="AP581" s="32"/>
    </row>
    <row r="582" spans="21:42" x14ac:dyDescent="0.25">
      <c r="U582" s="36"/>
      <c r="V582" s="16"/>
      <c r="W582" s="47"/>
      <c r="Y582" s="47"/>
      <c r="Z582" s="47"/>
      <c r="AA582" s="10"/>
      <c r="AB582" s="29"/>
      <c r="AC582" s="8"/>
      <c r="AD582" s="47"/>
      <c r="AE582" s="47"/>
      <c r="AF582" s="47"/>
      <c r="AG582" s="9"/>
      <c r="AH582" s="10"/>
      <c r="AI582" s="10"/>
      <c r="AJ582" s="10"/>
      <c r="AK582" s="10"/>
      <c r="AL582" s="9"/>
      <c r="AM582" s="49"/>
      <c r="AN582" s="29"/>
      <c r="AO582" s="29"/>
      <c r="AP582" s="32"/>
    </row>
    <row r="583" spans="21:42" x14ac:dyDescent="0.25">
      <c r="U583" s="36"/>
      <c r="V583" s="16"/>
      <c r="W583" s="47"/>
      <c r="Y583" s="47"/>
      <c r="Z583" s="47"/>
      <c r="AA583" s="10"/>
      <c r="AB583" s="29"/>
      <c r="AC583" s="8"/>
      <c r="AD583" s="47"/>
      <c r="AE583" s="47"/>
      <c r="AF583" s="47"/>
      <c r="AG583" s="9"/>
      <c r="AH583" s="10"/>
      <c r="AI583" s="10"/>
      <c r="AJ583" s="10"/>
      <c r="AK583" s="10"/>
      <c r="AL583" s="9"/>
      <c r="AM583" s="49"/>
      <c r="AN583" s="29"/>
      <c r="AO583" s="29"/>
      <c r="AP583" s="32"/>
    </row>
    <row r="584" spans="21:42" x14ac:dyDescent="0.25">
      <c r="U584" s="36"/>
      <c r="V584" s="16"/>
      <c r="W584" s="47"/>
      <c r="Y584" s="47"/>
      <c r="Z584" s="47"/>
      <c r="AA584" s="10"/>
      <c r="AB584" s="29"/>
      <c r="AC584" s="8"/>
      <c r="AD584" s="47"/>
      <c r="AE584" s="47"/>
      <c r="AF584" s="47"/>
      <c r="AG584" s="9"/>
      <c r="AH584" s="10"/>
      <c r="AI584" s="10"/>
      <c r="AJ584" s="10"/>
      <c r="AK584" s="10"/>
      <c r="AL584" s="9"/>
      <c r="AM584" s="49"/>
      <c r="AN584" s="29"/>
      <c r="AO584" s="29"/>
      <c r="AP584" s="32"/>
    </row>
    <row r="585" spans="21:42" x14ac:dyDescent="0.25">
      <c r="U585" s="36"/>
      <c r="V585" s="16"/>
      <c r="W585" s="47"/>
      <c r="Y585" s="47"/>
      <c r="Z585" s="47"/>
      <c r="AA585" s="10"/>
      <c r="AB585" s="29"/>
      <c r="AC585" s="8"/>
      <c r="AD585" s="47"/>
      <c r="AE585" s="47"/>
      <c r="AF585" s="47"/>
      <c r="AG585" s="9"/>
      <c r="AH585" s="10"/>
      <c r="AI585" s="10"/>
      <c r="AJ585" s="10"/>
      <c r="AK585" s="10"/>
      <c r="AL585" s="9"/>
      <c r="AM585" s="49"/>
      <c r="AN585" s="29"/>
      <c r="AO585" s="29"/>
      <c r="AP585" s="32"/>
    </row>
    <row r="586" spans="21:42" x14ac:dyDescent="0.25">
      <c r="U586" s="36"/>
      <c r="V586" s="16"/>
      <c r="W586" s="47"/>
      <c r="Y586" s="47"/>
      <c r="Z586" s="47"/>
      <c r="AA586" s="10"/>
      <c r="AB586" s="29"/>
      <c r="AC586" s="8"/>
      <c r="AD586" s="47"/>
      <c r="AE586" s="47"/>
      <c r="AF586" s="47"/>
      <c r="AG586" s="9"/>
      <c r="AH586" s="10"/>
      <c r="AI586" s="10"/>
      <c r="AJ586" s="10"/>
      <c r="AK586" s="10"/>
      <c r="AL586" s="9"/>
      <c r="AM586" s="49"/>
      <c r="AN586" s="29"/>
      <c r="AO586" s="29"/>
      <c r="AP586" s="32"/>
    </row>
    <row r="587" spans="21:42" x14ac:dyDescent="0.25">
      <c r="U587" s="36"/>
      <c r="V587" s="16"/>
      <c r="W587" s="47"/>
      <c r="Y587" s="47"/>
      <c r="Z587" s="47"/>
      <c r="AA587" s="10"/>
      <c r="AB587" s="29"/>
      <c r="AC587" s="8"/>
      <c r="AD587" s="47"/>
      <c r="AE587" s="47"/>
      <c r="AF587" s="47"/>
      <c r="AG587" s="9"/>
      <c r="AH587" s="10"/>
      <c r="AI587" s="10"/>
      <c r="AJ587" s="10"/>
      <c r="AK587" s="10"/>
      <c r="AL587" s="9"/>
      <c r="AM587" s="49"/>
      <c r="AN587" s="29"/>
      <c r="AO587" s="29"/>
      <c r="AP587" s="32"/>
    </row>
    <row r="588" spans="21:42" x14ac:dyDescent="0.25">
      <c r="U588" s="36"/>
      <c r="V588" s="16"/>
      <c r="W588" s="47"/>
      <c r="Y588" s="47"/>
      <c r="Z588" s="47"/>
      <c r="AA588" s="10"/>
      <c r="AB588" s="29"/>
      <c r="AC588" s="8"/>
      <c r="AD588" s="47"/>
      <c r="AE588" s="47"/>
      <c r="AF588" s="47"/>
      <c r="AG588" s="9"/>
      <c r="AH588" s="10"/>
      <c r="AI588" s="10"/>
      <c r="AJ588" s="10"/>
      <c r="AK588" s="10"/>
      <c r="AL588" s="9"/>
      <c r="AM588" s="49"/>
      <c r="AN588" s="29"/>
      <c r="AO588" s="29"/>
      <c r="AP588" s="32"/>
    </row>
    <row r="589" spans="21:42" x14ac:dyDescent="0.25">
      <c r="U589" s="36"/>
      <c r="V589" s="16"/>
      <c r="W589" s="47"/>
      <c r="Y589" s="47"/>
      <c r="Z589" s="47"/>
      <c r="AA589" s="10"/>
      <c r="AB589" s="29"/>
      <c r="AC589" s="8"/>
      <c r="AD589" s="47"/>
      <c r="AE589" s="47"/>
      <c r="AF589" s="47"/>
      <c r="AG589" s="9"/>
      <c r="AH589" s="10"/>
      <c r="AI589" s="10"/>
      <c r="AJ589" s="10"/>
      <c r="AK589" s="10"/>
      <c r="AL589" s="9"/>
      <c r="AM589" s="49"/>
      <c r="AN589" s="29"/>
      <c r="AO589" s="29"/>
      <c r="AP589" s="32"/>
    </row>
    <row r="590" spans="21:42" x14ac:dyDescent="0.25">
      <c r="U590" s="36"/>
      <c r="V590" s="16"/>
      <c r="W590" s="47"/>
      <c r="Y590" s="47"/>
      <c r="Z590" s="47"/>
      <c r="AA590" s="10"/>
      <c r="AB590" s="29"/>
      <c r="AC590" s="8"/>
      <c r="AD590" s="47"/>
      <c r="AE590" s="47"/>
      <c r="AF590" s="47"/>
      <c r="AG590" s="9"/>
      <c r="AH590" s="10"/>
      <c r="AI590" s="10"/>
      <c r="AJ590" s="10"/>
      <c r="AK590" s="10"/>
      <c r="AL590" s="9"/>
      <c r="AM590" s="49"/>
      <c r="AN590" s="29"/>
      <c r="AO590" s="29"/>
      <c r="AP590" s="32"/>
    </row>
    <row r="591" spans="21:42" x14ac:dyDescent="0.25">
      <c r="U591" s="36"/>
      <c r="V591" s="16"/>
      <c r="W591" s="47"/>
      <c r="Y591" s="47"/>
      <c r="Z591" s="47"/>
      <c r="AA591" s="10"/>
      <c r="AB591" s="29"/>
      <c r="AC591" s="8"/>
      <c r="AD591" s="47"/>
      <c r="AE591" s="47"/>
      <c r="AF591" s="47"/>
      <c r="AG591" s="9"/>
      <c r="AH591" s="10"/>
      <c r="AI591" s="10"/>
      <c r="AJ591" s="10"/>
      <c r="AK591" s="10"/>
      <c r="AL591" s="9"/>
      <c r="AM591" s="49"/>
      <c r="AN591" s="29"/>
      <c r="AO591" s="29"/>
      <c r="AP591" s="32"/>
    </row>
    <row r="592" spans="21:42" x14ac:dyDescent="0.25">
      <c r="U592" s="36"/>
      <c r="V592" s="16"/>
      <c r="W592" s="47"/>
      <c r="Y592" s="47"/>
      <c r="Z592" s="47"/>
      <c r="AA592" s="10"/>
      <c r="AB592" s="29"/>
      <c r="AC592" s="8"/>
      <c r="AD592" s="47"/>
      <c r="AE592" s="47"/>
      <c r="AF592" s="47"/>
      <c r="AG592" s="9"/>
      <c r="AH592" s="10"/>
      <c r="AI592" s="10"/>
      <c r="AJ592" s="10"/>
      <c r="AK592" s="10"/>
      <c r="AL592" s="9"/>
      <c r="AM592" s="49"/>
      <c r="AN592" s="29"/>
      <c r="AO592" s="29"/>
      <c r="AP592" s="32"/>
    </row>
    <row r="593" spans="21:42" x14ac:dyDescent="0.25">
      <c r="U593" s="36"/>
      <c r="V593" s="16"/>
      <c r="W593" s="47"/>
      <c r="Y593" s="47"/>
      <c r="Z593" s="47"/>
      <c r="AA593" s="10"/>
      <c r="AB593" s="29"/>
      <c r="AC593" s="8"/>
      <c r="AD593" s="47"/>
      <c r="AE593" s="47"/>
      <c r="AF593" s="47"/>
      <c r="AG593" s="9"/>
      <c r="AH593" s="10"/>
      <c r="AI593" s="10"/>
      <c r="AJ593" s="10"/>
      <c r="AK593" s="10"/>
      <c r="AL593" s="9"/>
      <c r="AM593" s="49"/>
      <c r="AN593" s="29"/>
      <c r="AO593" s="29"/>
      <c r="AP593" s="32"/>
    </row>
    <row r="594" spans="21:42" x14ac:dyDescent="0.25">
      <c r="U594" s="36"/>
      <c r="V594" s="16"/>
      <c r="W594" s="47"/>
      <c r="Y594" s="47"/>
      <c r="Z594" s="47"/>
      <c r="AA594" s="10"/>
      <c r="AB594" s="29"/>
      <c r="AC594" s="8"/>
      <c r="AD594" s="47"/>
      <c r="AE594" s="47"/>
      <c r="AF594" s="47"/>
      <c r="AG594" s="9"/>
      <c r="AH594" s="10"/>
      <c r="AI594" s="10"/>
      <c r="AJ594" s="10"/>
      <c r="AK594" s="10"/>
      <c r="AL594" s="9"/>
      <c r="AM594" s="49"/>
      <c r="AN594" s="29"/>
      <c r="AO594" s="29"/>
      <c r="AP594" s="32"/>
    </row>
    <row r="595" spans="21:42" x14ac:dyDescent="0.25">
      <c r="U595" s="36"/>
      <c r="V595" s="16"/>
      <c r="W595" s="47"/>
      <c r="Y595" s="47"/>
      <c r="Z595" s="47"/>
      <c r="AA595" s="10"/>
      <c r="AB595" s="29"/>
      <c r="AC595" s="8"/>
      <c r="AD595" s="47"/>
      <c r="AE595" s="47"/>
      <c r="AF595" s="47"/>
      <c r="AG595" s="9"/>
      <c r="AH595" s="10"/>
      <c r="AI595" s="10"/>
      <c r="AJ595" s="10"/>
      <c r="AK595" s="10"/>
      <c r="AL595" s="9"/>
      <c r="AM595" s="49"/>
      <c r="AN595" s="29"/>
      <c r="AO595" s="29"/>
      <c r="AP595" s="32"/>
    </row>
    <row r="596" spans="21:42" x14ac:dyDescent="0.25">
      <c r="U596" s="36"/>
      <c r="V596" s="16"/>
      <c r="W596" s="47"/>
      <c r="Y596" s="47"/>
      <c r="Z596" s="47"/>
      <c r="AA596" s="10"/>
      <c r="AB596" s="29"/>
      <c r="AC596" s="8"/>
      <c r="AD596" s="47"/>
      <c r="AE596" s="47"/>
      <c r="AF596" s="47"/>
      <c r="AG596" s="9"/>
      <c r="AH596" s="10"/>
      <c r="AI596" s="10"/>
      <c r="AJ596" s="10"/>
      <c r="AK596" s="10"/>
      <c r="AL596" s="9"/>
      <c r="AM596" s="49"/>
      <c r="AN596" s="29"/>
      <c r="AO596" s="29"/>
      <c r="AP596" s="32"/>
    </row>
    <row r="597" spans="21:42" x14ac:dyDescent="0.25">
      <c r="U597" s="36"/>
      <c r="V597" s="16"/>
      <c r="W597" s="47"/>
      <c r="Y597" s="47"/>
      <c r="Z597" s="47"/>
      <c r="AA597" s="10"/>
      <c r="AB597" s="29"/>
      <c r="AC597" s="8"/>
      <c r="AD597" s="47"/>
      <c r="AE597" s="47"/>
      <c r="AF597" s="47"/>
      <c r="AG597" s="9"/>
      <c r="AH597" s="10"/>
      <c r="AI597" s="10"/>
      <c r="AJ597" s="10"/>
      <c r="AK597" s="10"/>
      <c r="AL597" s="9"/>
      <c r="AM597" s="49"/>
      <c r="AN597" s="29"/>
      <c r="AO597" s="29"/>
      <c r="AP597" s="32"/>
    </row>
    <row r="598" spans="21:42" x14ac:dyDescent="0.25">
      <c r="U598" s="36"/>
      <c r="V598" s="16"/>
      <c r="W598" s="47"/>
      <c r="Y598" s="47"/>
      <c r="Z598" s="47"/>
      <c r="AA598" s="10"/>
      <c r="AB598" s="29"/>
      <c r="AC598" s="8"/>
      <c r="AD598" s="47"/>
      <c r="AE598" s="47"/>
      <c r="AF598" s="47"/>
      <c r="AG598" s="9"/>
      <c r="AH598" s="10"/>
      <c r="AI598" s="10"/>
      <c r="AJ598" s="10"/>
      <c r="AK598" s="10"/>
      <c r="AL598" s="9"/>
      <c r="AM598" s="49"/>
      <c r="AN598" s="29"/>
      <c r="AO598" s="29"/>
      <c r="AP598" s="32"/>
    </row>
    <row r="599" spans="21:42" x14ac:dyDescent="0.25">
      <c r="U599" s="36"/>
      <c r="V599" s="16"/>
      <c r="W599" s="47"/>
      <c r="Y599" s="47"/>
      <c r="Z599" s="47"/>
      <c r="AA599" s="10"/>
      <c r="AB599" s="29"/>
      <c r="AC599" s="8"/>
      <c r="AD599" s="47"/>
      <c r="AE599" s="47"/>
      <c r="AF599" s="47"/>
      <c r="AG599" s="9"/>
      <c r="AH599" s="10"/>
      <c r="AI599" s="10"/>
      <c r="AJ599" s="10"/>
      <c r="AK599" s="10"/>
      <c r="AL599" s="9"/>
      <c r="AM599" s="49"/>
      <c r="AN599" s="29"/>
      <c r="AO599" s="29"/>
      <c r="AP599" s="32"/>
    </row>
    <row r="600" spans="21:42" x14ac:dyDescent="0.25">
      <c r="U600" s="36"/>
      <c r="V600" s="16"/>
      <c r="W600" s="47"/>
      <c r="Y600" s="47"/>
      <c r="Z600" s="47"/>
      <c r="AA600" s="10"/>
      <c r="AB600" s="29"/>
      <c r="AC600" s="8"/>
      <c r="AD600" s="47"/>
      <c r="AE600" s="47"/>
      <c r="AF600" s="47"/>
      <c r="AG600" s="9"/>
      <c r="AH600" s="10"/>
      <c r="AI600" s="10"/>
      <c r="AJ600" s="10"/>
      <c r="AK600" s="10"/>
      <c r="AL600" s="9"/>
      <c r="AM600" s="49"/>
      <c r="AN600" s="29"/>
      <c r="AO600" s="29"/>
      <c r="AP600" s="32"/>
    </row>
    <row r="601" spans="21:42" x14ac:dyDescent="0.25">
      <c r="U601" s="36"/>
      <c r="V601" s="16"/>
      <c r="W601" s="47"/>
      <c r="Y601" s="47"/>
      <c r="Z601" s="47"/>
      <c r="AA601" s="10"/>
      <c r="AB601" s="29"/>
      <c r="AC601" s="8"/>
      <c r="AD601" s="47"/>
      <c r="AE601" s="47"/>
      <c r="AF601" s="47"/>
      <c r="AG601" s="9"/>
      <c r="AH601" s="10"/>
      <c r="AI601" s="10"/>
      <c r="AJ601" s="10"/>
      <c r="AK601" s="10"/>
      <c r="AL601" s="9"/>
      <c r="AM601" s="49"/>
      <c r="AN601" s="29"/>
      <c r="AO601" s="29"/>
      <c r="AP601" s="32"/>
    </row>
    <row r="602" spans="21:42" x14ac:dyDescent="0.25">
      <c r="U602" s="36"/>
      <c r="V602" s="16"/>
      <c r="W602" s="47"/>
      <c r="Y602" s="47"/>
      <c r="Z602" s="47"/>
      <c r="AA602" s="10"/>
      <c r="AB602" s="29"/>
      <c r="AC602" s="8"/>
      <c r="AD602" s="47"/>
      <c r="AE602" s="47"/>
      <c r="AF602" s="47"/>
      <c r="AG602" s="9"/>
      <c r="AH602" s="10"/>
      <c r="AI602" s="10"/>
      <c r="AJ602" s="10"/>
      <c r="AK602" s="10"/>
      <c r="AL602" s="9"/>
      <c r="AM602" s="49"/>
      <c r="AN602" s="29"/>
      <c r="AO602" s="29"/>
      <c r="AP602" s="32"/>
    </row>
    <row r="603" spans="21:42" x14ac:dyDescent="0.25">
      <c r="U603" s="36"/>
      <c r="V603" s="16"/>
      <c r="W603" s="47"/>
      <c r="Y603" s="47"/>
      <c r="Z603" s="47"/>
      <c r="AA603" s="10"/>
      <c r="AB603" s="29"/>
      <c r="AC603" s="8"/>
      <c r="AD603" s="47"/>
      <c r="AE603" s="47"/>
      <c r="AF603" s="47"/>
      <c r="AG603" s="9"/>
      <c r="AH603" s="10"/>
      <c r="AI603" s="10"/>
      <c r="AJ603" s="10"/>
      <c r="AK603" s="10"/>
      <c r="AL603" s="9"/>
      <c r="AM603" s="49"/>
      <c r="AN603" s="29"/>
      <c r="AO603" s="29"/>
      <c r="AP603" s="32"/>
    </row>
    <row r="604" spans="21:42" x14ac:dyDescent="0.25">
      <c r="U604" s="36"/>
      <c r="V604" s="16"/>
      <c r="W604" s="47"/>
      <c r="Y604" s="47"/>
      <c r="Z604" s="47"/>
      <c r="AA604" s="10"/>
      <c r="AB604" s="29"/>
      <c r="AC604" s="8"/>
      <c r="AD604" s="47"/>
      <c r="AE604" s="47"/>
      <c r="AF604" s="47"/>
      <c r="AG604" s="9"/>
      <c r="AH604" s="10"/>
      <c r="AI604" s="10"/>
      <c r="AJ604" s="10"/>
      <c r="AK604" s="10"/>
      <c r="AL604" s="9"/>
      <c r="AM604" s="49"/>
      <c r="AN604" s="29"/>
      <c r="AO604" s="29"/>
      <c r="AP604" s="32"/>
    </row>
    <row r="605" spans="21:42" x14ac:dyDescent="0.25">
      <c r="U605" s="36"/>
      <c r="V605" s="16"/>
      <c r="W605" s="47"/>
      <c r="Y605" s="47"/>
      <c r="Z605" s="47"/>
      <c r="AA605" s="10"/>
      <c r="AB605" s="29"/>
      <c r="AC605" s="8"/>
      <c r="AD605" s="47"/>
      <c r="AE605" s="47"/>
      <c r="AF605" s="47"/>
      <c r="AG605" s="9"/>
      <c r="AH605" s="10"/>
      <c r="AI605" s="10"/>
      <c r="AJ605" s="10"/>
      <c r="AK605" s="10"/>
      <c r="AL605" s="9"/>
      <c r="AM605" s="49"/>
      <c r="AN605" s="29"/>
      <c r="AO605" s="29"/>
      <c r="AP605" s="32"/>
    </row>
    <row r="606" spans="21:42" x14ac:dyDescent="0.25">
      <c r="U606" s="36"/>
      <c r="V606" s="16"/>
      <c r="W606" s="47"/>
      <c r="Y606" s="47"/>
      <c r="Z606" s="47"/>
      <c r="AA606" s="10"/>
      <c r="AB606" s="29"/>
      <c r="AC606" s="8"/>
      <c r="AD606" s="47"/>
      <c r="AE606" s="47"/>
      <c r="AF606" s="47"/>
      <c r="AG606" s="9"/>
      <c r="AH606" s="10"/>
      <c r="AI606" s="10"/>
      <c r="AJ606" s="10"/>
      <c r="AK606" s="10"/>
      <c r="AL606" s="9"/>
      <c r="AM606" s="49"/>
      <c r="AN606" s="29"/>
      <c r="AO606" s="29"/>
      <c r="AP606" s="32"/>
    </row>
    <row r="607" spans="21:42" x14ac:dyDescent="0.25">
      <c r="U607" s="36"/>
      <c r="V607" s="16"/>
      <c r="W607" s="47"/>
      <c r="Y607" s="47"/>
      <c r="Z607" s="47"/>
      <c r="AA607" s="10"/>
      <c r="AB607" s="29"/>
      <c r="AC607" s="8"/>
      <c r="AD607" s="47"/>
      <c r="AE607" s="47"/>
      <c r="AF607" s="47"/>
      <c r="AG607" s="9"/>
      <c r="AH607" s="10"/>
      <c r="AI607" s="10"/>
      <c r="AJ607" s="10"/>
      <c r="AK607" s="10"/>
      <c r="AL607" s="9"/>
      <c r="AM607" s="49"/>
      <c r="AN607" s="29"/>
      <c r="AO607" s="29"/>
      <c r="AP607" s="32"/>
    </row>
    <row r="608" spans="21:42" x14ac:dyDescent="0.25">
      <c r="U608" s="36"/>
      <c r="V608" s="16"/>
      <c r="W608" s="47"/>
      <c r="Y608" s="47"/>
      <c r="Z608" s="47"/>
      <c r="AA608" s="10"/>
      <c r="AB608" s="29"/>
      <c r="AC608" s="8"/>
      <c r="AD608" s="47"/>
      <c r="AE608" s="47"/>
      <c r="AF608" s="47"/>
      <c r="AG608" s="9"/>
      <c r="AH608" s="10"/>
      <c r="AI608" s="10"/>
      <c r="AJ608" s="10"/>
      <c r="AK608" s="10"/>
      <c r="AL608" s="9"/>
      <c r="AM608" s="49"/>
      <c r="AN608" s="29"/>
      <c r="AO608" s="29"/>
      <c r="AP608" s="32"/>
    </row>
    <row r="609" spans="21:42" x14ac:dyDescent="0.25">
      <c r="U609" s="36"/>
      <c r="V609" s="16"/>
      <c r="W609" s="47"/>
      <c r="Y609" s="47"/>
      <c r="Z609" s="47"/>
      <c r="AA609" s="10"/>
      <c r="AB609" s="29"/>
      <c r="AC609" s="8"/>
      <c r="AD609" s="47"/>
      <c r="AE609" s="47"/>
      <c r="AF609" s="47"/>
      <c r="AG609" s="9"/>
      <c r="AH609" s="10"/>
      <c r="AI609" s="10"/>
      <c r="AJ609" s="10"/>
      <c r="AK609" s="10"/>
      <c r="AL609" s="9"/>
      <c r="AM609" s="49"/>
      <c r="AN609" s="29"/>
      <c r="AO609" s="29"/>
      <c r="AP609" s="32"/>
    </row>
    <row r="610" spans="21:42" x14ac:dyDescent="0.25">
      <c r="U610" s="36"/>
      <c r="V610" s="16"/>
      <c r="W610" s="47"/>
      <c r="Y610" s="47"/>
      <c r="Z610" s="47"/>
      <c r="AA610" s="10"/>
      <c r="AB610" s="29"/>
      <c r="AC610" s="8"/>
      <c r="AD610" s="47"/>
      <c r="AE610" s="47"/>
      <c r="AF610" s="47"/>
      <c r="AG610" s="9"/>
      <c r="AH610" s="10"/>
      <c r="AI610" s="10"/>
      <c r="AJ610" s="10"/>
      <c r="AK610" s="10"/>
      <c r="AL610" s="9"/>
      <c r="AM610" s="49"/>
      <c r="AN610" s="29"/>
      <c r="AO610" s="29"/>
      <c r="AP610" s="32"/>
    </row>
    <row r="611" spans="21:42" x14ac:dyDescent="0.25">
      <c r="U611" s="36"/>
      <c r="V611" s="16"/>
      <c r="W611" s="47"/>
      <c r="Y611" s="47"/>
      <c r="Z611" s="47"/>
      <c r="AA611" s="10"/>
      <c r="AB611" s="29"/>
      <c r="AC611" s="8"/>
      <c r="AD611" s="47"/>
      <c r="AE611" s="47"/>
      <c r="AF611" s="47"/>
      <c r="AG611" s="9"/>
      <c r="AH611" s="10"/>
      <c r="AI611" s="47"/>
      <c r="AJ611" s="47"/>
      <c r="AK611" s="48"/>
      <c r="AL611" s="48"/>
      <c r="AM611" s="48"/>
      <c r="AN611" s="47"/>
      <c r="AO611" s="47"/>
      <c r="AP611" s="32"/>
    </row>
    <row r="612" spans="21:42" x14ac:dyDescent="0.25">
      <c r="U612" s="36"/>
      <c r="V612" s="16"/>
      <c r="W612" s="47"/>
      <c r="Y612" s="47"/>
      <c r="Z612" s="47"/>
      <c r="AA612" s="10"/>
      <c r="AB612" s="29"/>
      <c r="AC612" s="8"/>
      <c r="AD612" s="47"/>
      <c r="AE612" s="47"/>
      <c r="AF612" s="47"/>
      <c r="AG612" s="9"/>
      <c r="AH612" s="10"/>
      <c r="AI612" s="47"/>
      <c r="AJ612" s="47"/>
      <c r="AK612" s="48"/>
      <c r="AL612" s="48"/>
      <c r="AM612" s="48"/>
      <c r="AN612" s="47"/>
      <c r="AO612" s="47"/>
      <c r="AP612" s="32"/>
    </row>
    <row r="613" spans="21:42" x14ac:dyDescent="0.25">
      <c r="U613" s="36"/>
      <c r="V613" s="16"/>
      <c r="W613" s="47"/>
      <c r="Y613" s="47"/>
      <c r="Z613" s="47"/>
      <c r="AA613" s="10"/>
      <c r="AB613" s="29"/>
      <c r="AC613" s="8"/>
      <c r="AD613" s="47"/>
      <c r="AE613" s="47"/>
      <c r="AF613" s="47"/>
      <c r="AG613" s="9"/>
      <c r="AH613" s="10"/>
      <c r="AI613" s="47"/>
      <c r="AJ613" s="47"/>
      <c r="AK613" s="48"/>
      <c r="AL613" s="48"/>
      <c r="AM613" s="48"/>
      <c r="AN613" s="47"/>
      <c r="AO613" s="47"/>
      <c r="AP613" s="32"/>
    </row>
    <row r="614" spans="21:42" x14ac:dyDescent="0.25">
      <c r="U614" s="36"/>
      <c r="V614" s="16"/>
      <c r="W614" s="47"/>
      <c r="Y614" s="47"/>
      <c r="Z614" s="47"/>
      <c r="AA614" s="10"/>
      <c r="AB614" s="29"/>
      <c r="AC614" s="8"/>
      <c r="AD614" s="47"/>
      <c r="AE614" s="47"/>
      <c r="AF614" s="47"/>
      <c r="AG614" s="9"/>
      <c r="AH614" s="10"/>
      <c r="AI614" s="47"/>
      <c r="AJ614" s="47"/>
      <c r="AK614" s="48"/>
      <c r="AL614" s="48"/>
      <c r="AM614" s="48"/>
      <c r="AN614" s="47"/>
      <c r="AO614" s="47"/>
      <c r="AP614" s="32"/>
    </row>
    <row r="615" spans="21:42" x14ac:dyDescent="0.25">
      <c r="U615" s="36"/>
      <c r="V615" s="16"/>
      <c r="W615" s="47"/>
      <c r="Y615" s="47"/>
      <c r="Z615" s="47"/>
      <c r="AA615" s="10"/>
      <c r="AB615" s="29"/>
      <c r="AC615" s="8"/>
      <c r="AD615" s="47"/>
      <c r="AE615" s="47"/>
      <c r="AF615" s="47"/>
      <c r="AG615" s="9"/>
      <c r="AH615" s="10"/>
      <c r="AI615" s="47"/>
      <c r="AJ615" s="47"/>
      <c r="AK615" s="48"/>
      <c r="AL615" s="48"/>
      <c r="AM615" s="48"/>
      <c r="AN615" s="47"/>
      <c r="AO615" s="47"/>
      <c r="AP615" s="32"/>
    </row>
    <row r="616" spans="21:42" x14ac:dyDescent="0.25">
      <c r="U616" s="36"/>
      <c r="V616" s="16"/>
      <c r="W616" s="47"/>
      <c r="Y616" s="47"/>
      <c r="Z616" s="47"/>
      <c r="AA616" s="10"/>
      <c r="AB616" s="29"/>
      <c r="AC616" s="8"/>
      <c r="AD616" s="47"/>
      <c r="AE616" s="47"/>
      <c r="AF616" s="47"/>
      <c r="AG616" s="9"/>
      <c r="AH616" s="10"/>
      <c r="AI616" s="47"/>
      <c r="AJ616" s="47"/>
      <c r="AK616" s="48"/>
      <c r="AL616" s="48"/>
      <c r="AM616" s="48"/>
      <c r="AN616" s="47"/>
      <c r="AO616" s="47"/>
      <c r="AP616" s="32"/>
    </row>
    <row r="617" spans="21:42" x14ac:dyDescent="0.25">
      <c r="U617" s="36"/>
      <c r="V617" s="16"/>
      <c r="W617" s="47"/>
      <c r="Y617" s="47"/>
      <c r="Z617" s="47"/>
      <c r="AA617" s="10"/>
      <c r="AB617" s="29"/>
      <c r="AC617" s="8"/>
      <c r="AD617" s="47"/>
      <c r="AE617" s="47"/>
      <c r="AF617" s="47"/>
      <c r="AG617" s="9"/>
      <c r="AH617" s="10"/>
      <c r="AI617" s="47"/>
      <c r="AJ617" s="47"/>
      <c r="AK617" s="48"/>
      <c r="AL617" s="48"/>
      <c r="AM617" s="48"/>
      <c r="AN617" s="47"/>
      <c r="AO617" s="47"/>
      <c r="AP617" s="32"/>
    </row>
    <row r="618" spans="21:42" x14ac:dyDescent="0.25">
      <c r="U618" s="36"/>
      <c r="V618" s="16"/>
      <c r="W618" s="47"/>
      <c r="Y618" s="47"/>
      <c r="Z618" s="47"/>
      <c r="AA618" s="10"/>
      <c r="AB618" s="29"/>
      <c r="AC618" s="8"/>
      <c r="AD618" s="47"/>
      <c r="AE618" s="47"/>
      <c r="AF618" s="47"/>
      <c r="AG618" s="9"/>
      <c r="AH618" s="10"/>
      <c r="AI618" s="47"/>
      <c r="AJ618" s="47"/>
      <c r="AK618" s="48"/>
      <c r="AL618" s="48"/>
      <c r="AM618" s="48"/>
      <c r="AN618" s="47"/>
      <c r="AO618" s="47"/>
      <c r="AP618" s="32"/>
    </row>
    <row r="619" spans="21:42" x14ac:dyDescent="0.25">
      <c r="U619" s="36"/>
      <c r="V619" s="16"/>
      <c r="W619" s="47"/>
      <c r="Y619" s="47"/>
      <c r="Z619" s="47"/>
      <c r="AA619" s="10"/>
      <c r="AB619" s="29"/>
      <c r="AC619" s="8"/>
      <c r="AD619" s="47"/>
      <c r="AE619" s="47"/>
      <c r="AF619" s="47"/>
      <c r="AG619" s="9"/>
      <c r="AH619" s="10"/>
      <c r="AI619" s="47"/>
      <c r="AJ619" s="47"/>
      <c r="AK619" s="48"/>
      <c r="AL619" s="48"/>
      <c r="AM619" s="48"/>
      <c r="AN619" s="47"/>
      <c r="AO619" s="47"/>
      <c r="AP619" s="32"/>
    </row>
    <row r="620" spans="21:42" x14ac:dyDescent="0.25">
      <c r="U620" s="36"/>
      <c r="V620" s="16"/>
      <c r="W620" s="47"/>
      <c r="Y620" s="47"/>
      <c r="Z620" s="47"/>
      <c r="AA620" s="10"/>
      <c r="AB620" s="29"/>
      <c r="AC620" s="8"/>
      <c r="AD620" s="47"/>
      <c r="AE620" s="47"/>
      <c r="AF620" s="47"/>
      <c r="AG620" s="9"/>
      <c r="AH620" s="10"/>
      <c r="AI620" s="47"/>
      <c r="AJ620" s="47"/>
      <c r="AK620" s="48"/>
      <c r="AL620" s="48"/>
      <c r="AM620" s="48"/>
      <c r="AN620" s="47"/>
      <c r="AO620" s="47"/>
      <c r="AP620" s="32"/>
    </row>
    <row r="621" spans="21:42" x14ac:dyDescent="0.25">
      <c r="U621" s="36"/>
      <c r="V621" s="16"/>
      <c r="W621" s="47"/>
      <c r="Y621" s="47"/>
      <c r="Z621" s="47"/>
      <c r="AA621" s="10"/>
      <c r="AB621" s="29"/>
      <c r="AC621" s="8"/>
      <c r="AD621" s="47"/>
      <c r="AE621" s="47"/>
      <c r="AF621" s="47"/>
      <c r="AG621" s="9"/>
      <c r="AH621" s="10"/>
      <c r="AI621" s="47"/>
      <c r="AJ621" s="47"/>
      <c r="AK621" s="48"/>
      <c r="AL621" s="48"/>
      <c r="AM621" s="48"/>
      <c r="AN621" s="47"/>
      <c r="AO621" s="47"/>
      <c r="AP621" s="32"/>
    </row>
    <row r="622" spans="21:42" x14ac:dyDescent="0.25">
      <c r="U622" s="36"/>
      <c r="V622" s="16"/>
      <c r="W622" s="47"/>
      <c r="Y622" s="47"/>
      <c r="Z622" s="47"/>
      <c r="AA622" s="10"/>
      <c r="AB622" s="29"/>
      <c r="AC622" s="8"/>
      <c r="AD622" s="47"/>
      <c r="AE622" s="47"/>
      <c r="AF622" s="47"/>
      <c r="AG622" s="9"/>
      <c r="AH622" s="10"/>
      <c r="AI622" s="47"/>
      <c r="AJ622" s="47"/>
      <c r="AK622" s="48"/>
      <c r="AL622" s="48"/>
      <c r="AM622" s="48"/>
      <c r="AN622" s="47"/>
      <c r="AO622" s="47"/>
      <c r="AP622" s="32"/>
    </row>
    <row r="623" spans="21:42" x14ac:dyDescent="0.25">
      <c r="U623" s="36"/>
      <c r="V623" s="16"/>
      <c r="W623" s="47"/>
      <c r="Y623" s="47"/>
      <c r="Z623" s="47"/>
      <c r="AA623" s="10"/>
      <c r="AB623" s="29"/>
      <c r="AC623" s="8"/>
      <c r="AD623" s="47"/>
      <c r="AE623" s="47"/>
      <c r="AF623" s="47"/>
      <c r="AG623" s="9"/>
      <c r="AH623" s="10"/>
      <c r="AI623" s="47"/>
      <c r="AJ623" s="47"/>
      <c r="AK623" s="48"/>
      <c r="AL623" s="48"/>
      <c r="AM623" s="48"/>
      <c r="AN623" s="47"/>
      <c r="AO623" s="47"/>
      <c r="AP623" s="32"/>
    </row>
    <row r="624" spans="21:42" x14ac:dyDescent="0.25">
      <c r="U624" s="36"/>
      <c r="V624" s="16"/>
      <c r="W624" s="47"/>
      <c r="Y624" s="47"/>
      <c r="Z624" s="47"/>
      <c r="AA624" s="10"/>
      <c r="AB624" s="29"/>
      <c r="AC624" s="8"/>
      <c r="AD624" s="47"/>
      <c r="AE624" s="47"/>
      <c r="AF624" s="47"/>
      <c r="AG624" s="9"/>
      <c r="AH624" s="10"/>
      <c r="AI624" s="47"/>
      <c r="AJ624" s="47"/>
      <c r="AK624" s="48"/>
      <c r="AL624" s="48"/>
      <c r="AM624" s="48"/>
      <c r="AN624" s="47"/>
      <c r="AO624" s="47"/>
      <c r="AP624" s="32"/>
    </row>
    <row r="625" spans="21:42" x14ac:dyDescent="0.25">
      <c r="U625" s="36"/>
      <c r="V625" s="16"/>
      <c r="W625" s="47"/>
      <c r="Y625" s="47"/>
      <c r="Z625" s="47"/>
      <c r="AA625" s="10"/>
      <c r="AB625" s="29"/>
      <c r="AC625" s="8"/>
      <c r="AD625" s="47"/>
      <c r="AE625" s="47"/>
      <c r="AF625" s="47"/>
      <c r="AG625" s="9"/>
      <c r="AH625" s="10"/>
      <c r="AI625" s="47"/>
      <c r="AJ625" s="47"/>
      <c r="AK625" s="48"/>
      <c r="AL625" s="48"/>
      <c r="AM625" s="48"/>
      <c r="AN625" s="47"/>
      <c r="AO625" s="47"/>
      <c r="AP625" s="32"/>
    </row>
    <row r="626" spans="21:42" x14ac:dyDescent="0.25">
      <c r="U626" s="36"/>
      <c r="V626" s="16"/>
      <c r="W626" s="47"/>
      <c r="Y626" s="47"/>
      <c r="Z626" s="47"/>
      <c r="AA626" s="10"/>
      <c r="AB626" s="29"/>
      <c r="AC626" s="8"/>
      <c r="AD626" s="47"/>
      <c r="AE626" s="47"/>
      <c r="AF626" s="47"/>
      <c r="AG626" s="9"/>
      <c r="AH626" s="10"/>
      <c r="AI626" s="47"/>
      <c r="AJ626" s="47"/>
      <c r="AK626" s="48"/>
      <c r="AL626" s="48"/>
      <c r="AM626" s="48"/>
      <c r="AN626" s="47"/>
      <c r="AO626" s="47"/>
      <c r="AP626" s="32"/>
    </row>
    <row r="627" spans="21:42" x14ac:dyDescent="0.25">
      <c r="U627" s="36"/>
      <c r="V627" s="16"/>
      <c r="W627" s="47"/>
      <c r="Y627" s="47"/>
      <c r="Z627" s="47"/>
      <c r="AA627" s="10"/>
      <c r="AB627" s="29"/>
      <c r="AC627" s="8"/>
      <c r="AD627" s="47"/>
      <c r="AE627" s="47"/>
      <c r="AF627" s="47"/>
      <c r="AG627" s="9"/>
      <c r="AH627" s="10"/>
      <c r="AI627" s="47"/>
      <c r="AJ627" s="47"/>
      <c r="AK627" s="48"/>
      <c r="AL627" s="48"/>
      <c r="AM627" s="48"/>
      <c r="AN627" s="47"/>
      <c r="AO627" s="47"/>
      <c r="AP627" s="32"/>
    </row>
    <row r="628" spans="21:42" x14ac:dyDescent="0.25">
      <c r="U628" s="36"/>
      <c r="V628" s="16"/>
      <c r="W628" s="47"/>
      <c r="Y628" s="47"/>
      <c r="Z628" s="47"/>
      <c r="AA628" s="10"/>
      <c r="AB628" s="29"/>
      <c r="AC628" s="8"/>
      <c r="AD628" s="47"/>
      <c r="AE628" s="47"/>
      <c r="AF628" s="47"/>
      <c r="AG628" s="9"/>
      <c r="AH628" s="10"/>
      <c r="AI628" s="47"/>
      <c r="AJ628" s="47"/>
      <c r="AK628" s="48"/>
      <c r="AL628" s="48"/>
      <c r="AM628" s="48"/>
      <c r="AN628" s="47"/>
      <c r="AO628" s="47"/>
      <c r="AP628" s="32"/>
    </row>
    <row r="629" spans="21:42" x14ac:dyDescent="0.25">
      <c r="U629" s="36"/>
      <c r="V629" s="16"/>
      <c r="W629" s="47"/>
      <c r="Y629" s="47"/>
      <c r="Z629" s="47"/>
      <c r="AA629" s="10"/>
      <c r="AB629" s="29"/>
      <c r="AC629" s="8"/>
      <c r="AD629" s="47"/>
      <c r="AE629" s="47"/>
      <c r="AF629" s="47"/>
      <c r="AG629" s="9"/>
      <c r="AH629" s="10"/>
      <c r="AI629" s="47"/>
      <c r="AJ629" s="47"/>
      <c r="AK629" s="48"/>
      <c r="AL629" s="48"/>
      <c r="AM629" s="48"/>
      <c r="AN629" s="47"/>
      <c r="AO629" s="47"/>
      <c r="AP629" s="32"/>
    </row>
    <row r="630" spans="21:42" x14ac:dyDescent="0.25">
      <c r="U630" s="36"/>
      <c r="V630" s="16"/>
      <c r="W630" s="47"/>
      <c r="Y630" s="47"/>
      <c r="Z630" s="47"/>
      <c r="AA630" s="10"/>
      <c r="AB630" s="29"/>
      <c r="AC630" s="8"/>
      <c r="AD630" s="47"/>
      <c r="AE630" s="47"/>
      <c r="AF630" s="47"/>
      <c r="AG630" s="9"/>
      <c r="AH630" s="10"/>
      <c r="AI630" s="47"/>
      <c r="AJ630" s="47"/>
      <c r="AK630" s="48"/>
      <c r="AL630" s="48"/>
      <c r="AM630" s="48"/>
      <c r="AN630" s="47"/>
      <c r="AO630" s="47"/>
      <c r="AP630" s="32"/>
    </row>
    <row r="631" spans="21:42" x14ac:dyDescent="0.25">
      <c r="U631" s="36"/>
      <c r="V631" s="16"/>
      <c r="W631" s="47"/>
      <c r="Y631" s="47"/>
      <c r="Z631" s="47"/>
      <c r="AA631" s="10"/>
      <c r="AB631" s="29"/>
      <c r="AC631" s="8"/>
      <c r="AD631" s="47"/>
      <c r="AE631" s="47"/>
      <c r="AF631" s="47"/>
      <c r="AG631" s="9"/>
      <c r="AH631" s="10"/>
      <c r="AI631" s="47"/>
      <c r="AJ631" s="47"/>
      <c r="AK631" s="48"/>
      <c r="AL631" s="48"/>
      <c r="AM631" s="48"/>
      <c r="AN631" s="47"/>
      <c r="AO631" s="47"/>
      <c r="AP631" s="32"/>
    </row>
    <row r="632" spans="21:42" x14ac:dyDescent="0.25">
      <c r="U632" s="36"/>
      <c r="V632" s="16"/>
      <c r="W632" s="47"/>
      <c r="Y632" s="47"/>
      <c r="Z632" s="47"/>
      <c r="AA632" s="10"/>
      <c r="AB632" s="29"/>
      <c r="AC632" s="8"/>
      <c r="AD632" s="47"/>
      <c r="AE632" s="47"/>
      <c r="AF632" s="47"/>
      <c r="AG632" s="9"/>
      <c r="AH632" s="10"/>
      <c r="AI632" s="47"/>
      <c r="AJ632" s="47"/>
      <c r="AK632" s="48"/>
      <c r="AL632" s="48"/>
      <c r="AM632" s="48"/>
      <c r="AN632" s="47"/>
      <c r="AO632" s="47"/>
      <c r="AP632" s="32"/>
    </row>
    <row r="633" spans="21:42" x14ac:dyDescent="0.25">
      <c r="U633" s="36"/>
      <c r="V633" s="16"/>
      <c r="W633" s="47"/>
      <c r="Y633" s="47"/>
      <c r="Z633" s="47"/>
      <c r="AA633" s="10"/>
      <c r="AB633" s="29"/>
      <c r="AC633" s="8"/>
      <c r="AD633" s="47"/>
      <c r="AE633" s="47"/>
      <c r="AF633" s="47"/>
      <c r="AG633" s="9"/>
      <c r="AH633" s="10"/>
      <c r="AI633" s="47"/>
      <c r="AJ633" s="47"/>
      <c r="AK633" s="48"/>
      <c r="AL633" s="48"/>
      <c r="AM633" s="48"/>
      <c r="AN633" s="47"/>
      <c r="AO633" s="47"/>
      <c r="AP633" s="32"/>
    </row>
    <row r="634" spans="21:42" x14ac:dyDescent="0.25">
      <c r="U634" s="36"/>
      <c r="V634" s="16"/>
      <c r="W634" s="47"/>
      <c r="Y634" s="47"/>
      <c r="Z634" s="47"/>
      <c r="AA634" s="10"/>
      <c r="AB634" s="29"/>
      <c r="AC634" s="8"/>
      <c r="AD634" s="47"/>
      <c r="AE634" s="47"/>
      <c r="AF634" s="47"/>
      <c r="AG634" s="9"/>
      <c r="AH634" s="10"/>
      <c r="AI634" s="47"/>
      <c r="AJ634" s="47"/>
      <c r="AK634" s="48"/>
      <c r="AL634" s="48"/>
      <c r="AM634" s="48"/>
      <c r="AN634" s="47"/>
      <c r="AO634" s="47"/>
      <c r="AP634" s="32"/>
    </row>
    <row r="635" spans="21:42" x14ac:dyDescent="0.25">
      <c r="U635" s="36"/>
      <c r="V635" s="16"/>
      <c r="W635" s="47"/>
      <c r="Y635" s="47"/>
      <c r="Z635" s="47"/>
      <c r="AA635" s="10"/>
      <c r="AB635" s="29"/>
      <c r="AC635" s="8"/>
      <c r="AD635" s="47"/>
      <c r="AE635" s="47"/>
      <c r="AF635" s="47"/>
      <c r="AG635" s="9"/>
      <c r="AH635" s="10"/>
      <c r="AI635" s="47"/>
      <c r="AJ635" s="47"/>
      <c r="AK635" s="48"/>
      <c r="AL635" s="48"/>
      <c r="AM635" s="48"/>
      <c r="AN635" s="47"/>
      <c r="AO635" s="47"/>
      <c r="AP635" s="32"/>
    </row>
    <row r="636" spans="21:42" x14ac:dyDescent="0.25">
      <c r="U636" s="36"/>
      <c r="V636" s="36"/>
      <c r="AA636" s="10"/>
      <c r="AB636" s="29"/>
      <c r="AC636" s="8"/>
      <c r="AG636" s="9"/>
      <c r="AH636" s="10"/>
      <c r="AJ636" s="27"/>
      <c r="AK636" s="48"/>
      <c r="AL636" s="48"/>
      <c r="AM636" s="48"/>
      <c r="AN636" s="47"/>
      <c r="AO636" s="47"/>
      <c r="AP636" s="32"/>
    </row>
    <row r="637" spans="21:42" x14ac:dyDescent="0.25">
      <c r="U637" s="36"/>
      <c r="V637" s="36"/>
      <c r="AA637" s="10"/>
      <c r="AB637" s="29"/>
      <c r="AC637" s="8"/>
      <c r="AG637" s="9"/>
      <c r="AH637" s="10"/>
      <c r="AJ637" s="27"/>
      <c r="AK637" s="48"/>
      <c r="AL637" s="48"/>
      <c r="AM637" s="48"/>
      <c r="AN637" s="47"/>
      <c r="AO637" s="47"/>
      <c r="AP637" s="32"/>
    </row>
    <row r="638" spans="21:42" x14ac:dyDescent="0.25">
      <c r="U638" s="36"/>
      <c r="V638" s="36"/>
      <c r="AA638" s="10"/>
      <c r="AB638" s="29"/>
      <c r="AC638" s="8"/>
      <c r="AG638" s="9"/>
      <c r="AH638" s="10"/>
      <c r="AJ638" s="27"/>
      <c r="AK638" s="48"/>
      <c r="AL638" s="48"/>
      <c r="AM638" s="48"/>
      <c r="AN638" s="47"/>
      <c r="AO638" s="47"/>
      <c r="AP638" s="32"/>
    </row>
    <row r="639" spans="21:42" x14ac:dyDescent="0.25">
      <c r="U639" s="36"/>
      <c r="V639" s="36"/>
      <c r="AA639" s="10"/>
      <c r="AB639" s="29"/>
      <c r="AC639" s="8"/>
      <c r="AG639" s="9"/>
      <c r="AH639" s="10"/>
      <c r="AJ639" s="27"/>
      <c r="AK639" s="48"/>
      <c r="AL639" s="48"/>
      <c r="AM639" s="48"/>
      <c r="AN639" s="47"/>
      <c r="AO639" s="47"/>
      <c r="AP639" s="32"/>
    </row>
    <row r="640" spans="21:42" x14ac:dyDescent="0.25">
      <c r="U640" s="36"/>
      <c r="V640" s="36"/>
      <c r="AA640" s="10"/>
      <c r="AB640" s="29"/>
      <c r="AC640" s="8"/>
      <c r="AG640" s="9"/>
      <c r="AH640" s="10"/>
      <c r="AJ640" s="27"/>
      <c r="AK640" s="48"/>
      <c r="AL640" s="48"/>
      <c r="AM640" s="48"/>
      <c r="AN640" s="47"/>
      <c r="AO640" s="47"/>
      <c r="AP640" s="32"/>
    </row>
    <row r="641" spans="21:42" x14ac:dyDescent="0.25">
      <c r="U641" s="36"/>
      <c r="V641" s="36"/>
      <c r="AA641" s="10"/>
      <c r="AB641" s="29"/>
      <c r="AC641" s="8"/>
      <c r="AG641" s="9"/>
      <c r="AH641" s="10"/>
      <c r="AJ641" s="27"/>
      <c r="AK641" s="48"/>
      <c r="AL641" s="48"/>
      <c r="AM641" s="48"/>
      <c r="AN641" s="47"/>
      <c r="AO641" s="47"/>
      <c r="AP641" s="32"/>
    </row>
    <row r="642" spans="21:42" x14ac:dyDescent="0.25">
      <c r="U642" s="36"/>
      <c r="V642" s="36"/>
      <c r="AA642" s="10"/>
      <c r="AB642" s="29"/>
      <c r="AC642" s="8"/>
      <c r="AG642" s="9"/>
      <c r="AH642" s="10"/>
      <c r="AJ642" s="27"/>
      <c r="AK642" s="48"/>
      <c r="AL642" s="48"/>
      <c r="AM642" s="48"/>
      <c r="AN642" s="47"/>
      <c r="AO642" s="47"/>
      <c r="AP642" s="32"/>
    </row>
    <row r="643" spans="21:42" x14ac:dyDescent="0.25">
      <c r="U643" s="36"/>
      <c r="V643" s="36"/>
      <c r="AA643" s="10"/>
      <c r="AB643" s="29"/>
      <c r="AC643" s="8"/>
      <c r="AG643" s="9"/>
      <c r="AH643" s="10"/>
      <c r="AJ643" s="27"/>
      <c r="AK643" s="48"/>
      <c r="AL643" s="48"/>
      <c r="AM643" s="48"/>
      <c r="AN643" s="47"/>
      <c r="AO643" s="47"/>
      <c r="AP643" s="32"/>
    </row>
    <row r="644" spans="21:42" x14ac:dyDescent="0.25">
      <c r="U644" s="36"/>
      <c r="V644" s="36"/>
      <c r="AA644" s="10"/>
      <c r="AB644" s="29"/>
      <c r="AC644" s="8"/>
      <c r="AG644" s="9"/>
      <c r="AH644" s="10"/>
      <c r="AJ644" s="27"/>
      <c r="AK644" s="48"/>
      <c r="AL644" s="48"/>
      <c r="AM644" s="48"/>
      <c r="AN644" s="47"/>
      <c r="AO644" s="47"/>
      <c r="AP644" s="32"/>
    </row>
    <row r="645" spans="21:42" x14ac:dyDescent="0.25">
      <c r="U645" s="36"/>
      <c r="V645" s="36"/>
      <c r="AA645" s="10"/>
      <c r="AB645" s="29"/>
      <c r="AC645" s="8"/>
      <c r="AG645" s="9"/>
      <c r="AH645" s="10"/>
      <c r="AJ645" s="27"/>
      <c r="AK645" s="48"/>
      <c r="AL645" s="48"/>
      <c r="AM645" s="48"/>
      <c r="AN645" s="47"/>
      <c r="AO645" s="47"/>
      <c r="AP645" s="32"/>
    </row>
    <row r="646" spans="21:42" x14ac:dyDescent="0.25">
      <c r="U646" s="36"/>
      <c r="V646" s="36"/>
      <c r="AA646" s="10"/>
      <c r="AB646" s="29"/>
      <c r="AC646" s="8"/>
      <c r="AG646" s="9"/>
      <c r="AH646" s="10"/>
      <c r="AJ646" s="27"/>
      <c r="AK646" s="48"/>
      <c r="AL646" s="48"/>
      <c r="AM646" s="48"/>
      <c r="AN646" s="47"/>
      <c r="AO646" s="47"/>
      <c r="AP646" s="32"/>
    </row>
    <row r="647" spans="21:42" x14ac:dyDescent="0.25">
      <c r="U647" s="36"/>
      <c r="V647" s="36"/>
      <c r="AA647" s="10"/>
      <c r="AB647" s="29"/>
      <c r="AC647" s="8"/>
      <c r="AG647" s="9"/>
      <c r="AH647" s="10"/>
      <c r="AJ647" s="27"/>
      <c r="AK647" s="48"/>
      <c r="AL647" s="48"/>
      <c r="AM647" s="48"/>
      <c r="AN647" s="47"/>
      <c r="AO647" s="47"/>
      <c r="AP647" s="32"/>
    </row>
    <row r="648" spans="21:42" x14ac:dyDescent="0.25">
      <c r="U648" s="36"/>
      <c r="V648" s="36"/>
      <c r="AA648" s="10"/>
      <c r="AB648" s="29"/>
      <c r="AC648" s="8"/>
      <c r="AG648" s="9"/>
      <c r="AH648" s="10"/>
      <c r="AJ648" s="27"/>
      <c r="AK648" s="48"/>
      <c r="AL648" s="48"/>
      <c r="AM648" s="48"/>
      <c r="AN648" s="47"/>
      <c r="AO648" s="47"/>
      <c r="AP648" s="32"/>
    </row>
    <row r="649" spans="21:42" x14ac:dyDescent="0.25">
      <c r="U649" s="36"/>
      <c r="V649" s="36"/>
      <c r="AA649" s="10"/>
      <c r="AB649" s="29"/>
      <c r="AC649" s="8"/>
      <c r="AG649" s="9"/>
      <c r="AH649" s="10"/>
      <c r="AJ649" s="27"/>
      <c r="AK649" s="48"/>
      <c r="AL649" s="48"/>
      <c r="AM649" s="48"/>
      <c r="AN649" s="47"/>
      <c r="AO649" s="47"/>
      <c r="AP649" s="32"/>
    </row>
    <row r="650" spans="21:42" x14ac:dyDescent="0.25">
      <c r="U650" s="36"/>
      <c r="V650" s="36"/>
      <c r="AA650" s="10"/>
      <c r="AB650" s="29"/>
      <c r="AC650" s="8"/>
      <c r="AG650" s="9"/>
      <c r="AH650" s="10"/>
      <c r="AJ650" s="27"/>
      <c r="AK650" s="48"/>
      <c r="AL650" s="48"/>
      <c r="AM650" s="48"/>
      <c r="AN650" s="47"/>
      <c r="AO650" s="47"/>
      <c r="AP650" s="32"/>
    </row>
    <row r="651" spans="21:42" x14ac:dyDescent="0.25">
      <c r="U651" s="36"/>
      <c r="V651" s="36"/>
      <c r="AA651" s="10"/>
      <c r="AB651" s="29"/>
      <c r="AC651" s="8"/>
      <c r="AG651" s="9"/>
      <c r="AH651" s="10"/>
      <c r="AJ651" s="27"/>
      <c r="AK651" s="48"/>
      <c r="AL651" s="48"/>
      <c r="AM651" s="48"/>
      <c r="AN651" s="47"/>
      <c r="AO651" s="47"/>
      <c r="AP651" s="32"/>
    </row>
    <row r="652" spans="21:42" x14ac:dyDescent="0.25">
      <c r="U652" s="36"/>
      <c r="V652" s="36"/>
      <c r="AA652" s="10"/>
      <c r="AB652" s="29"/>
      <c r="AC652" s="8"/>
      <c r="AG652" s="9"/>
      <c r="AH652" s="10"/>
      <c r="AJ652" s="27"/>
      <c r="AK652" s="48"/>
      <c r="AL652" s="48"/>
      <c r="AM652" s="48"/>
      <c r="AN652" s="47"/>
      <c r="AO652" s="47"/>
      <c r="AP652" s="32"/>
    </row>
    <row r="653" spans="21:42" x14ac:dyDescent="0.25">
      <c r="U653" s="36"/>
      <c r="V653" s="36"/>
      <c r="AA653" s="10"/>
      <c r="AB653" s="29"/>
      <c r="AC653" s="8"/>
      <c r="AG653" s="9"/>
      <c r="AH653" s="10"/>
      <c r="AJ653" s="27"/>
      <c r="AK653" s="48"/>
      <c r="AL653" s="48"/>
      <c r="AM653" s="48"/>
      <c r="AN653" s="47"/>
      <c r="AO653" s="47"/>
      <c r="AP653" s="32"/>
    </row>
    <row r="654" spans="21:42" x14ac:dyDescent="0.25">
      <c r="U654" s="36"/>
      <c r="V654" s="36"/>
      <c r="AA654" s="10"/>
      <c r="AB654" s="29"/>
      <c r="AC654" s="8"/>
      <c r="AG654" s="9"/>
      <c r="AH654" s="10"/>
      <c r="AJ654" s="27"/>
      <c r="AK654" s="48"/>
      <c r="AL654" s="48"/>
      <c r="AM654" s="48"/>
      <c r="AN654" s="47"/>
      <c r="AO654" s="47"/>
      <c r="AP654" s="32"/>
    </row>
    <row r="655" spans="21:42" x14ac:dyDescent="0.25">
      <c r="U655" s="36"/>
      <c r="V655" s="36"/>
      <c r="AA655" s="10"/>
      <c r="AB655" s="29"/>
      <c r="AC655" s="8"/>
      <c r="AG655" s="9"/>
      <c r="AH655" s="10"/>
      <c r="AJ655" s="27"/>
      <c r="AK655" s="48"/>
      <c r="AL655" s="48"/>
      <c r="AM655" s="48"/>
      <c r="AN655" s="47"/>
      <c r="AO655" s="47"/>
      <c r="AP655" s="32"/>
    </row>
    <row r="656" spans="21:42" x14ac:dyDescent="0.25">
      <c r="U656" s="36"/>
      <c r="V656" s="36"/>
      <c r="AA656" s="10"/>
      <c r="AB656" s="29"/>
      <c r="AC656" s="8"/>
      <c r="AG656" s="9"/>
      <c r="AH656" s="10"/>
      <c r="AJ656" s="27"/>
      <c r="AK656" s="48"/>
      <c r="AL656" s="48"/>
      <c r="AM656" s="48"/>
      <c r="AN656" s="47"/>
      <c r="AO656" s="47"/>
      <c r="AP656" s="32"/>
    </row>
    <row r="657" spans="21:42" x14ac:dyDescent="0.25">
      <c r="U657" s="36"/>
      <c r="V657" s="36"/>
      <c r="AA657" s="10"/>
      <c r="AB657" s="29"/>
      <c r="AC657" s="8"/>
      <c r="AG657" s="9"/>
      <c r="AH657" s="10"/>
      <c r="AJ657" s="27"/>
      <c r="AK657" s="48"/>
      <c r="AL657" s="48"/>
      <c r="AM657" s="48"/>
      <c r="AN657" s="47"/>
      <c r="AO657" s="47"/>
      <c r="AP657" s="32"/>
    </row>
    <row r="658" spans="21:42" x14ac:dyDescent="0.25">
      <c r="U658" s="36"/>
      <c r="V658" s="36"/>
      <c r="AA658" s="10"/>
      <c r="AB658" s="29"/>
      <c r="AC658" s="8"/>
      <c r="AG658" s="9"/>
      <c r="AH658" s="10"/>
      <c r="AJ658" s="27"/>
      <c r="AK658" s="48"/>
      <c r="AL658" s="48"/>
      <c r="AM658" s="48"/>
      <c r="AN658" s="47"/>
      <c r="AO658" s="47"/>
      <c r="AP658" s="32"/>
    </row>
    <row r="659" spans="21:42" x14ac:dyDescent="0.25">
      <c r="U659" s="36"/>
      <c r="V659" s="36"/>
      <c r="AA659" s="10"/>
      <c r="AB659" s="29"/>
      <c r="AC659" s="8"/>
      <c r="AG659" s="9"/>
      <c r="AH659" s="10"/>
      <c r="AJ659" s="27"/>
      <c r="AK659" s="48"/>
      <c r="AL659" s="48"/>
      <c r="AM659" s="48"/>
      <c r="AN659" s="47"/>
      <c r="AO659" s="47"/>
      <c r="AP659" s="32"/>
    </row>
    <row r="660" spans="21:42" x14ac:dyDescent="0.25">
      <c r="U660" s="36"/>
      <c r="V660" s="36"/>
      <c r="AA660" s="10"/>
      <c r="AB660" s="29"/>
      <c r="AC660" s="8"/>
      <c r="AG660" s="9"/>
      <c r="AH660" s="10"/>
      <c r="AJ660" s="27"/>
      <c r="AK660" s="48"/>
      <c r="AL660" s="48"/>
      <c r="AM660" s="48"/>
      <c r="AN660" s="47"/>
      <c r="AO660" s="47"/>
      <c r="AP660" s="32"/>
    </row>
    <row r="661" spans="21:42" x14ac:dyDescent="0.25">
      <c r="U661" s="36"/>
      <c r="V661" s="36"/>
      <c r="AA661" s="10"/>
      <c r="AB661" s="29"/>
      <c r="AC661" s="8"/>
      <c r="AG661" s="9"/>
      <c r="AH661" s="10"/>
      <c r="AJ661" s="27"/>
      <c r="AK661" s="48"/>
      <c r="AL661" s="48"/>
      <c r="AM661" s="48"/>
      <c r="AN661" s="47"/>
      <c r="AO661" s="47"/>
      <c r="AP661" s="32"/>
    </row>
    <row r="662" spans="21:42" x14ac:dyDescent="0.25">
      <c r="U662" s="36"/>
      <c r="V662" s="36"/>
      <c r="AA662" s="10"/>
      <c r="AB662" s="29"/>
      <c r="AC662" s="8"/>
      <c r="AG662" s="9"/>
      <c r="AH662" s="10"/>
      <c r="AJ662" s="27"/>
      <c r="AK662" s="48"/>
      <c r="AL662" s="48"/>
      <c r="AM662" s="48"/>
      <c r="AN662" s="47"/>
      <c r="AO662" s="47"/>
      <c r="AP662" s="32"/>
    </row>
    <row r="663" spans="21:42" x14ac:dyDescent="0.25">
      <c r="U663" s="36"/>
      <c r="V663" s="36"/>
      <c r="AA663" s="10"/>
      <c r="AB663" s="29"/>
      <c r="AC663" s="8"/>
      <c r="AG663" s="9"/>
      <c r="AH663" s="10"/>
      <c r="AJ663" s="27"/>
      <c r="AK663" s="48"/>
      <c r="AL663" s="48"/>
      <c r="AM663" s="48"/>
      <c r="AN663" s="47"/>
      <c r="AO663" s="47"/>
      <c r="AP663" s="32"/>
    </row>
    <row r="664" spans="21:42" x14ac:dyDescent="0.25">
      <c r="U664" s="36"/>
      <c r="V664" s="36"/>
      <c r="AA664" s="10"/>
      <c r="AB664" s="29"/>
      <c r="AC664" s="8"/>
      <c r="AG664" s="9"/>
      <c r="AH664" s="10"/>
      <c r="AJ664" s="27"/>
      <c r="AK664" s="48"/>
      <c r="AL664" s="48"/>
      <c r="AM664" s="48"/>
      <c r="AN664" s="47"/>
      <c r="AO664" s="47"/>
      <c r="AP664" s="32"/>
    </row>
    <row r="665" spans="21:42" x14ac:dyDescent="0.25">
      <c r="U665" s="36"/>
      <c r="V665" s="36"/>
      <c r="AA665" s="10"/>
      <c r="AB665" s="29"/>
      <c r="AC665" s="8"/>
      <c r="AG665" s="9"/>
      <c r="AH665" s="10"/>
      <c r="AJ665" s="27"/>
      <c r="AK665" s="48"/>
      <c r="AL665" s="48"/>
      <c r="AM665" s="48"/>
      <c r="AN665" s="47"/>
      <c r="AO665" s="47"/>
      <c r="AP665" s="32"/>
    </row>
    <row r="666" spans="21:42" x14ac:dyDescent="0.25">
      <c r="U666" s="36"/>
      <c r="V666" s="36"/>
      <c r="AA666" s="10"/>
      <c r="AB666" s="29"/>
      <c r="AC666" s="8"/>
      <c r="AG666" s="9"/>
      <c r="AH666" s="10"/>
      <c r="AJ666" s="27"/>
      <c r="AK666" s="48"/>
      <c r="AL666" s="48"/>
      <c r="AM666" s="48"/>
      <c r="AN666" s="47"/>
      <c r="AO666" s="47"/>
      <c r="AP666" s="32"/>
    </row>
    <row r="667" spans="21:42" x14ac:dyDescent="0.25">
      <c r="U667" s="36"/>
      <c r="V667" s="36"/>
      <c r="AA667" s="10"/>
      <c r="AB667" s="29"/>
      <c r="AC667" s="8"/>
      <c r="AG667" s="9"/>
      <c r="AH667" s="10"/>
      <c r="AJ667" s="27"/>
      <c r="AK667" s="48"/>
      <c r="AL667" s="48"/>
      <c r="AM667" s="48"/>
      <c r="AN667" s="47"/>
      <c r="AO667" s="47"/>
      <c r="AP667" s="32"/>
    </row>
    <row r="668" spans="21:42" x14ac:dyDescent="0.25">
      <c r="U668" s="36"/>
      <c r="V668" s="36"/>
      <c r="AA668" s="10"/>
      <c r="AB668" s="29"/>
      <c r="AC668" s="8"/>
      <c r="AG668" s="9"/>
      <c r="AH668" s="10"/>
      <c r="AJ668" s="27"/>
      <c r="AK668" s="48"/>
      <c r="AL668" s="48"/>
      <c r="AM668" s="48"/>
      <c r="AN668" s="47"/>
      <c r="AO668" s="47"/>
      <c r="AP668" s="32"/>
    </row>
    <row r="669" spans="21:42" x14ac:dyDescent="0.25">
      <c r="U669" s="36"/>
      <c r="V669" s="36"/>
      <c r="AA669" s="10"/>
      <c r="AB669" s="29"/>
      <c r="AC669" s="8"/>
      <c r="AG669" s="9"/>
      <c r="AH669" s="10"/>
      <c r="AJ669" s="27"/>
      <c r="AK669" s="48"/>
      <c r="AL669" s="48"/>
      <c r="AM669" s="48"/>
      <c r="AN669" s="47"/>
      <c r="AO669" s="47"/>
      <c r="AP669" s="32"/>
    </row>
    <row r="670" spans="21:42" x14ac:dyDescent="0.25">
      <c r="U670" s="36"/>
      <c r="V670" s="36"/>
      <c r="AA670" s="10"/>
      <c r="AB670" s="29"/>
      <c r="AC670" s="8"/>
      <c r="AG670" s="9"/>
      <c r="AH670" s="10"/>
      <c r="AJ670" s="27"/>
      <c r="AK670" s="48"/>
      <c r="AL670" s="48"/>
      <c r="AM670" s="48"/>
      <c r="AN670" s="47"/>
      <c r="AO670" s="47"/>
      <c r="AP670" s="32"/>
    </row>
    <row r="671" spans="21:42" x14ac:dyDescent="0.25">
      <c r="U671" s="36"/>
      <c r="V671" s="36"/>
      <c r="AA671" s="10"/>
      <c r="AB671" s="29"/>
      <c r="AC671" s="8"/>
      <c r="AG671" s="9"/>
      <c r="AH671" s="10"/>
      <c r="AJ671" s="27"/>
      <c r="AK671" s="48"/>
      <c r="AL671" s="48"/>
      <c r="AM671" s="48"/>
      <c r="AN671" s="47"/>
      <c r="AO671" s="47"/>
      <c r="AP671" s="32"/>
    </row>
    <row r="672" spans="21:42" x14ac:dyDescent="0.25">
      <c r="U672" s="36"/>
      <c r="V672" s="36"/>
      <c r="AA672" s="10"/>
      <c r="AB672" s="29"/>
      <c r="AC672" s="8"/>
      <c r="AG672" s="9"/>
      <c r="AH672" s="10"/>
      <c r="AJ672" s="27"/>
      <c r="AK672" s="48"/>
      <c r="AL672" s="48"/>
      <c r="AM672" s="48"/>
      <c r="AN672" s="47"/>
      <c r="AO672" s="47"/>
      <c r="AP672" s="32"/>
    </row>
    <row r="673" spans="21:42" x14ac:dyDescent="0.25">
      <c r="U673" s="36"/>
      <c r="V673" s="36"/>
      <c r="AA673" s="10"/>
      <c r="AB673" s="29"/>
      <c r="AC673" s="8"/>
      <c r="AG673" s="9"/>
      <c r="AH673" s="10"/>
      <c r="AJ673" s="27"/>
      <c r="AK673" s="48"/>
      <c r="AL673" s="48"/>
      <c r="AM673" s="48"/>
      <c r="AN673" s="47"/>
      <c r="AO673" s="47"/>
      <c r="AP673" s="32"/>
    </row>
    <row r="674" spans="21:42" x14ac:dyDescent="0.25">
      <c r="U674" s="36"/>
      <c r="V674" s="36"/>
      <c r="AA674" s="10"/>
      <c r="AB674" s="29"/>
      <c r="AC674" s="8"/>
      <c r="AG674" s="9"/>
      <c r="AH674" s="10"/>
      <c r="AJ674" s="27"/>
      <c r="AK674" s="48"/>
      <c r="AL674" s="48"/>
      <c r="AM674" s="48"/>
      <c r="AN674" s="47"/>
      <c r="AO674" s="47"/>
      <c r="AP674" s="32"/>
    </row>
    <row r="675" spans="21:42" x14ac:dyDescent="0.25">
      <c r="U675" s="36"/>
      <c r="V675" s="36"/>
      <c r="AA675" s="10"/>
      <c r="AB675" s="29"/>
      <c r="AC675" s="8"/>
      <c r="AG675" s="9"/>
      <c r="AH675" s="10"/>
      <c r="AJ675" s="27"/>
      <c r="AK675" s="48"/>
      <c r="AL675" s="48"/>
      <c r="AM675" s="48"/>
      <c r="AN675" s="47"/>
      <c r="AO675" s="47"/>
      <c r="AP675" s="32"/>
    </row>
    <row r="676" spans="21:42" x14ac:dyDescent="0.25">
      <c r="U676" s="36"/>
      <c r="V676" s="36"/>
      <c r="AA676" s="10"/>
      <c r="AB676" s="29"/>
      <c r="AC676" s="8"/>
      <c r="AG676" s="9"/>
      <c r="AH676" s="10"/>
      <c r="AJ676" s="27"/>
      <c r="AK676" s="48"/>
      <c r="AL676" s="48"/>
      <c r="AM676" s="48"/>
      <c r="AN676" s="47"/>
      <c r="AO676" s="47"/>
      <c r="AP676" s="32"/>
    </row>
    <row r="677" spans="21:42" x14ac:dyDescent="0.25">
      <c r="U677" s="36"/>
      <c r="V677" s="36"/>
      <c r="AA677" s="10"/>
      <c r="AB677" s="29"/>
      <c r="AC677" s="8"/>
      <c r="AG677" s="9"/>
      <c r="AH677" s="10"/>
      <c r="AJ677" s="27"/>
      <c r="AK677" s="48"/>
      <c r="AL677" s="48"/>
      <c r="AM677" s="48"/>
      <c r="AN677" s="47"/>
      <c r="AO677" s="47"/>
      <c r="AP677" s="32"/>
    </row>
    <row r="678" spans="21:42" x14ac:dyDescent="0.25">
      <c r="U678" s="36"/>
      <c r="V678" s="36"/>
      <c r="AA678" s="10"/>
      <c r="AB678" s="29"/>
      <c r="AC678" s="8"/>
      <c r="AG678" s="9"/>
      <c r="AH678" s="10"/>
      <c r="AJ678" s="27"/>
      <c r="AK678" s="48"/>
      <c r="AL678" s="48"/>
      <c r="AM678" s="48"/>
      <c r="AN678" s="47"/>
      <c r="AO678" s="47"/>
      <c r="AP678" s="32"/>
    </row>
    <row r="679" spans="21:42" x14ac:dyDescent="0.25">
      <c r="U679" s="36"/>
      <c r="V679" s="36"/>
      <c r="AA679" s="10"/>
      <c r="AB679" s="29"/>
      <c r="AC679" s="8"/>
      <c r="AG679" s="9"/>
      <c r="AH679" s="10"/>
      <c r="AJ679" s="27"/>
      <c r="AK679" s="48"/>
      <c r="AL679" s="48"/>
      <c r="AM679" s="48"/>
      <c r="AN679" s="47"/>
      <c r="AO679" s="47"/>
      <c r="AP679" s="32"/>
    </row>
    <row r="680" spans="21:42" x14ac:dyDescent="0.25">
      <c r="U680" s="36"/>
      <c r="V680" s="36"/>
      <c r="AA680" s="10"/>
      <c r="AB680" s="29"/>
      <c r="AC680" s="8"/>
      <c r="AG680" s="9"/>
      <c r="AH680" s="10"/>
      <c r="AJ680" s="27"/>
      <c r="AK680" s="48"/>
      <c r="AL680" s="48"/>
      <c r="AM680" s="48"/>
      <c r="AN680" s="47"/>
      <c r="AO680" s="47"/>
      <c r="AP680" s="32"/>
    </row>
    <row r="681" spans="21:42" x14ac:dyDescent="0.25">
      <c r="U681" s="36"/>
      <c r="V681" s="36"/>
      <c r="AA681" s="10"/>
      <c r="AB681" s="29"/>
      <c r="AC681" s="8"/>
      <c r="AG681" s="9"/>
      <c r="AH681" s="10"/>
      <c r="AJ681" s="27"/>
      <c r="AK681" s="48"/>
      <c r="AL681" s="48"/>
      <c r="AM681" s="48"/>
      <c r="AN681" s="47"/>
      <c r="AO681" s="47"/>
      <c r="AP681" s="32"/>
    </row>
    <row r="682" spans="21:42" x14ac:dyDescent="0.25">
      <c r="U682" s="36"/>
      <c r="V682" s="36"/>
      <c r="AA682" s="10"/>
      <c r="AB682" s="29"/>
      <c r="AC682" s="8"/>
      <c r="AG682" s="9"/>
      <c r="AH682" s="10"/>
      <c r="AJ682" s="27"/>
      <c r="AK682" s="48"/>
      <c r="AL682" s="48"/>
      <c r="AM682" s="48"/>
      <c r="AN682" s="47"/>
      <c r="AO682" s="47"/>
      <c r="AP682" s="32"/>
    </row>
    <row r="683" spans="21:42" x14ac:dyDescent="0.25">
      <c r="U683" s="36"/>
      <c r="V683" s="36"/>
      <c r="AA683" s="10"/>
      <c r="AB683" s="29"/>
      <c r="AC683" s="8"/>
      <c r="AG683" s="9"/>
      <c r="AH683" s="10"/>
      <c r="AJ683" s="27"/>
      <c r="AK683" s="48"/>
      <c r="AL683" s="48"/>
      <c r="AM683" s="48"/>
      <c r="AN683" s="47"/>
      <c r="AO683" s="47"/>
      <c r="AP683" s="32"/>
    </row>
    <row r="684" spans="21:42" x14ac:dyDescent="0.25">
      <c r="U684" s="36"/>
      <c r="V684" s="36"/>
      <c r="AA684" s="10"/>
      <c r="AB684" s="29"/>
      <c r="AC684" s="8"/>
      <c r="AG684" s="9"/>
      <c r="AH684" s="10"/>
      <c r="AJ684" s="27"/>
      <c r="AK684" s="48"/>
      <c r="AL684" s="48"/>
      <c r="AM684" s="48"/>
      <c r="AN684" s="47"/>
      <c r="AO684" s="47"/>
      <c r="AP684" s="32"/>
    </row>
    <row r="685" spans="21:42" x14ac:dyDescent="0.25">
      <c r="U685" s="36"/>
      <c r="V685" s="36"/>
      <c r="AA685" s="10"/>
      <c r="AB685" s="29"/>
      <c r="AC685" s="8"/>
      <c r="AG685" s="9"/>
      <c r="AH685" s="10"/>
      <c r="AJ685" s="27"/>
      <c r="AK685" s="48"/>
      <c r="AL685" s="48"/>
      <c r="AM685" s="48"/>
      <c r="AN685" s="47"/>
      <c r="AO685" s="47"/>
      <c r="AP685" s="32"/>
    </row>
    <row r="686" spans="21:42" x14ac:dyDescent="0.25">
      <c r="U686" s="36"/>
      <c r="V686" s="36"/>
      <c r="AA686" s="10"/>
      <c r="AB686" s="29"/>
      <c r="AC686" s="8"/>
      <c r="AG686" s="9"/>
      <c r="AH686" s="10"/>
      <c r="AJ686" s="27"/>
      <c r="AK686" s="48"/>
      <c r="AL686" s="48"/>
      <c r="AM686" s="48"/>
      <c r="AN686" s="47"/>
      <c r="AO686" s="47"/>
      <c r="AP686" s="32"/>
    </row>
    <row r="687" spans="21:42" x14ac:dyDescent="0.25">
      <c r="U687" s="36"/>
      <c r="V687" s="36"/>
      <c r="AA687" s="10"/>
      <c r="AB687" s="29"/>
      <c r="AC687" s="8"/>
      <c r="AG687" s="9"/>
      <c r="AH687" s="10"/>
      <c r="AJ687" s="27"/>
      <c r="AK687" s="48"/>
      <c r="AL687" s="48"/>
      <c r="AM687" s="48"/>
      <c r="AN687" s="47"/>
      <c r="AO687" s="47"/>
      <c r="AP687" s="32"/>
    </row>
    <row r="688" spans="21:42" x14ac:dyDescent="0.25">
      <c r="U688" s="36"/>
      <c r="V688" s="36"/>
      <c r="AA688" s="10"/>
      <c r="AB688" s="29"/>
      <c r="AC688" s="8"/>
      <c r="AG688" s="9"/>
      <c r="AH688" s="10"/>
      <c r="AJ688" s="27"/>
      <c r="AK688" s="48"/>
      <c r="AL688" s="48"/>
      <c r="AM688" s="48"/>
      <c r="AN688" s="47"/>
      <c r="AO688" s="47"/>
      <c r="AP688" s="32"/>
    </row>
    <row r="689" spans="21:42" x14ac:dyDescent="0.25">
      <c r="U689" s="36"/>
      <c r="V689" s="36"/>
      <c r="AA689" s="10"/>
      <c r="AB689" s="29"/>
      <c r="AC689" s="8"/>
      <c r="AG689" s="9"/>
      <c r="AH689" s="10"/>
      <c r="AJ689" s="27"/>
      <c r="AK689" s="48"/>
      <c r="AL689" s="48"/>
      <c r="AM689" s="48"/>
      <c r="AN689" s="47"/>
      <c r="AO689" s="47"/>
      <c r="AP689" s="32"/>
    </row>
    <row r="690" spans="21:42" x14ac:dyDescent="0.25">
      <c r="U690" s="36"/>
      <c r="V690" s="36"/>
      <c r="AA690" s="10"/>
      <c r="AB690" s="29"/>
      <c r="AC690" s="8"/>
      <c r="AG690" s="9"/>
      <c r="AH690" s="10"/>
      <c r="AJ690" s="27"/>
      <c r="AK690" s="48"/>
      <c r="AL690" s="48"/>
      <c r="AM690" s="48"/>
      <c r="AN690" s="47"/>
      <c r="AO690" s="47"/>
      <c r="AP690" s="32"/>
    </row>
    <row r="691" spans="21:42" x14ac:dyDescent="0.25">
      <c r="U691" s="36"/>
      <c r="V691" s="36"/>
      <c r="AA691" s="10"/>
      <c r="AB691" s="29"/>
      <c r="AC691" s="8"/>
      <c r="AG691" s="9"/>
      <c r="AH691" s="10"/>
      <c r="AJ691" s="27"/>
      <c r="AK691" s="48"/>
      <c r="AL691" s="48"/>
      <c r="AM691" s="48"/>
      <c r="AN691" s="47"/>
      <c r="AO691" s="47"/>
      <c r="AP691" s="32"/>
    </row>
    <row r="692" spans="21:42" x14ac:dyDescent="0.25">
      <c r="U692" s="36"/>
      <c r="V692" s="36"/>
      <c r="AA692" s="10"/>
      <c r="AB692" s="29"/>
      <c r="AC692" s="8"/>
      <c r="AG692" s="9"/>
      <c r="AH692" s="10"/>
      <c r="AJ692" s="27"/>
      <c r="AK692" s="48"/>
      <c r="AL692" s="48"/>
      <c r="AM692" s="48"/>
      <c r="AN692" s="47"/>
      <c r="AO692" s="47"/>
      <c r="AP692" s="32"/>
    </row>
    <row r="693" spans="21:42" x14ac:dyDescent="0.25">
      <c r="U693" s="36"/>
      <c r="V693" s="36"/>
      <c r="AA693" s="10"/>
      <c r="AB693" s="29"/>
      <c r="AC693" s="8"/>
      <c r="AG693" s="9"/>
      <c r="AH693" s="10"/>
      <c r="AJ693" s="27"/>
      <c r="AK693" s="48"/>
      <c r="AL693" s="48"/>
      <c r="AM693" s="48"/>
      <c r="AN693" s="47"/>
      <c r="AO693" s="47"/>
      <c r="AP693" s="32"/>
    </row>
    <row r="694" spans="21:42" x14ac:dyDescent="0.25">
      <c r="U694" s="36"/>
      <c r="V694" s="36"/>
      <c r="AA694" s="10"/>
      <c r="AB694" s="29"/>
      <c r="AC694" s="8"/>
      <c r="AG694" s="9"/>
      <c r="AH694" s="10"/>
      <c r="AJ694" s="27"/>
      <c r="AK694" s="48"/>
      <c r="AL694" s="48"/>
      <c r="AM694" s="48"/>
      <c r="AN694" s="47"/>
      <c r="AO694" s="47"/>
      <c r="AP694" s="32"/>
    </row>
    <row r="695" spans="21:42" x14ac:dyDescent="0.25">
      <c r="U695" s="36"/>
      <c r="V695" s="36"/>
      <c r="AA695" s="10"/>
      <c r="AB695" s="29"/>
      <c r="AC695" s="8"/>
      <c r="AG695" s="9"/>
      <c r="AH695" s="10"/>
      <c r="AJ695" s="27"/>
      <c r="AK695" s="48"/>
      <c r="AL695" s="48"/>
      <c r="AM695" s="48"/>
      <c r="AN695" s="47"/>
      <c r="AO695" s="47"/>
      <c r="AP695" s="32"/>
    </row>
    <row r="696" spans="21:42" x14ac:dyDescent="0.25">
      <c r="U696" s="36"/>
      <c r="V696" s="36"/>
      <c r="AA696" s="10"/>
      <c r="AB696" s="29"/>
      <c r="AC696" s="8"/>
      <c r="AG696" s="9"/>
      <c r="AH696" s="10"/>
      <c r="AJ696" s="27"/>
      <c r="AK696" s="48"/>
      <c r="AL696" s="48"/>
      <c r="AM696" s="48"/>
      <c r="AN696" s="47"/>
      <c r="AO696" s="47"/>
      <c r="AP696" s="32"/>
    </row>
    <row r="697" spans="21:42" x14ac:dyDescent="0.25">
      <c r="U697" s="36"/>
      <c r="V697" s="36"/>
      <c r="AA697" s="10"/>
      <c r="AB697" s="29"/>
      <c r="AC697" s="8"/>
      <c r="AG697" s="9"/>
      <c r="AH697" s="10"/>
      <c r="AJ697" s="27"/>
      <c r="AK697" s="48"/>
      <c r="AL697" s="48"/>
      <c r="AM697" s="48"/>
      <c r="AN697" s="47"/>
      <c r="AO697" s="47"/>
      <c r="AP697" s="32"/>
    </row>
    <row r="698" spans="21:42" x14ac:dyDescent="0.25">
      <c r="U698" s="36"/>
      <c r="V698" s="36"/>
      <c r="AA698" s="10"/>
      <c r="AB698" s="29"/>
      <c r="AC698" s="8"/>
      <c r="AG698" s="9"/>
      <c r="AH698" s="10"/>
      <c r="AJ698" s="27"/>
      <c r="AK698" s="48"/>
      <c r="AL698" s="48"/>
      <c r="AM698" s="48"/>
      <c r="AN698" s="47"/>
      <c r="AO698" s="47"/>
      <c r="AP698" s="32"/>
    </row>
    <row r="699" spans="21:42" x14ac:dyDescent="0.25">
      <c r="U699" s="36"/>
      <c r="V699" s="36"/>
      <c r="AA699" s="10"/>
      <c r="AB699" s="29"/>
      <c r="AC699" s="8"/>
      <c r="AG699" s="9"/>
      <c r="AH699" s="10"/>
      <c r="AJ699" s="27"/>
      <c r="AK699" s="48"/>
      <c r="AL699" s="48"/>
      <c r="AM699" s="48"/>
      <c r="AN699" s="47"/>
      <c r="AO699" s="47"/>
      <c r="AP699" s="32"/>
    </row>
    <row r="700" spans="21:42" x14ac:dyDescent="0.25">
      <c r="U700" s="36"/>
      <c r="V700" s="36"/>
      <c r="AA700" s="10"/>
      <c r="AB700" s="29"/>
      <c r="AC700" s="8"/>
      <c r="AG700" s="9"/>
      <c r="AH700" s="10"/>
      <c r="AJ700" s="27"/>
      <c r="AK700" s="48"/>
      <c r="AL700" s="48"/>
      <c r="AM700" s="48"/>
      <c r="AN700" s="47"/>
      <c r="AO700" s="47"/>
      <c r="AP700" s="32"/>
    </row>
    <row r="701" spans="21:42" x14ac:dyDescent="0.25">
      <c r="U701" s="36"/>
      <c r="V701" s="36"/>
      <c r="AA701" s="10"/>
      <c r="AB701" s="29"/>
      <c r="AC701" s="8"/>
      <c r="AG701" s="9"/>
      <c r="AH701" s="10"/>
      <c r="AJ701" s="27"/>
      <c r="AK701" s="48"/>
      <c r="AL701" s="48"/>
      <c r="AM701" s="48"/>
      <c r="AN701" s="47"/>
      <c r="AO701" s="47"/>
      <c r="AP701" s="32"/>
    </row>
    <row r="702" spans="21:42" x14ac:dyDescent="0.25">
      <c r="U702" s="36"/>
      <c r="V702" s="36"/>
      <c r="AA702" s="10"/>
      <c r="AB702" s="29"/>
      <c r="AC702" s="8"/>
      <c r="AG702" s="9"/>
      <c r="AH702" s="10"/>
      <c r="AJ702" s="27"/>
      <c r="AK702" s="48"/>
      <c r="AL702" s="48"/>
      <c r="AM702" s="48"/>
      <c r="AN702" s="47"/>
      <c r="AO702" s="47"/>
      <c r="AP702" s="32"/>
    </row>
    <row r="703" spans="21:42" x14ac:dyDescent="0.25">
      <c r="U703" s="36"/>
      <c r="V703" s="36"/>
      <c r="AA703" s="10"/>
      <c r="AB703" s="29"/>
      <c r="AC703" s="8"/>
      <c r="AG703" s="9"/>
      <c r="AH703" s="10"/>
      <c r="AJ703" s="27"/>
      <c r="AK703" s="48"/>
      <c r="AL703" s="48"/>
      <c r="AM703" s="48"/>
      <c r="AN703" s="47"/>
      <c r="AO703" s="47"/>
      <c r="AP703" s="32"/>
    </row>
    <row r="704" spans="21:42" x14ac:dyDescent="0.25">
      <c r="U704" s="36"/>
      <c r="V704" s="36"/>
      <c r="AA704" s="10"/>
      <c r="AB704" s="29"/>
      <c r="AC704" s="8"/>
      <c r="AG704" s="9"/>
      <c r="AH704" s="10"/>
      <c r="AJ704" s="27"/>
      <c r="AK704" s="48"/>
      <c r="AL704" s="48"/>
      <c r="AM704" s="48"/>
      <c r="AN704" s="47"/>
      <c r="AO704" s="47"/>
      <c r="AP704" s="32"/>
    </row>
    <row r="705" spans="21:42" x14ac:dyDescent="0.25">
      <c r="U705" s="36"/>
      <c r="V705" s="36"/>
      <c r="AA705" s="10"/>
      <c r="AB705" s="29"/>
      <c r="AC705" s="8"/>
      <c r="AG705" s="9"/>
      <c r="AH705" s="10"/>
      <c r="AJ705" s="27"/>
      <c r="AK705" s="48"/>
      <c r="AL705" s="48"/>
      <c r="AM705" s="48"/>
      <c r="AN705" s="47"/>
      <c r="AO705" s="47"/>
      <c r="AP705" s="32"/>
    </row>
    <row r="706" spans="21:42" x14ac:dyDescent="0.25">
      <c r="U706" s="36"/>
      <c r="V706" s="36"/>
      <c r="AA706" s="10"/>
      <c r="AB706" s="29"/>
      <c r="AC706" s="8"/>
      <c r="AG706" s="9"/>
      <c r="AH706" s="10"/>
      <c r="AJ706" s="27"/>
      <c r="AK706" s="48"/>
      <c r="AL706" s="48"/>
      <c r="AM706" s="48"/>
      <c r="AN706" s="47"/>
      <c r="AO706" s="47"/>
      <c r="AP706" s="32"/>
    </row>
    <row r="707" spans="21:42" x14ac:dyDescent="0.25">
      <c r="U707" s="36"/>
      <c r="V707" s="36"/>
      <c r="AA707" s="10"/>
      <c r="AB707" s="29"/>
      <c r="AC707" s="8"/>
      <c r="AG707" s="9"/>
      <c r="AH707" s="10"/>
      <c r="AJ707" s="27"/>
      <c r="AK707" s="48"/>
      <c r="AL707" s="48"/>
      <c r="AM707" s="48"/>
      <c r="AN707" s="47"/>
      <c r="AO707" s="47"/>
      <c r="AP707" s="32"/>
    </row>
    <row r="708" spans="21:42" x14ac:dyDescent="0.25">
      <c r="U708" s="36"/>
      <c r="V708" s="36"/>
      <c r="AA708" s="10"/>
      <c r="AB708" s="29"/>
      <c r="AC708" s="8"/>
      <c r="AG708" s="9"/>
      <c r="AH708" s="10"/>
      <c r="AJ708" s="27"/>
      <c r="AK708" s="48"/>
      <c r="AL708" s="48"/>
      <c r="AM708" s="48"/>
      <c r="AN708" s="47"/>
      <c r="AO708" s="47"/>
      <c r="AP708" s="32"/>
    </row>
    <row r="709" spans="21:42" x14ac:dyDescent="0.25">
      <c r="U709" s="36"/>
      <c r="V709" s="36"/>
      <c r="AA709" s="10"/>
      <c r="AB709" s="29"/>
      <c r="AC709" s="8"/>
      <c r="AG709" s="9"/>
      <c r="AH709" s="10"/>
      <c r="AJ709" s="27"/>
      <c r="AK709" s="48"/>
      <c r="AL709" s="48"/>
      <c r="AM709" s="48"/>
      <c r="AN709" s="47"/>
      <c r="AO709" s="47"/>
      <c r="AP709" s="32"/>
    </row>
    <row r="710" spans="21:42" x14ac:dyDescent="0.25">
      <c r="U710" s="36"/>
      <c r="V710" s="36"/>
      <c r="AA710" s="10"/>
      <c r="AB710" s="29"/>
      <c r="AC710" s="8"/>
      <c r="AG710" s="9"/>
      <c r="AH710" s="10"/>
      <c r="AJ710" s="27"/>
      <c r="AK710" s="48"/>
      <c r="AL710" s="48"/>
      <c r="AM710" s="48"/>
      <c r="AN710" s="47"/>
      <c r="AO710" s="47"/>
      <c r="AP710" s="32"/>
    </row>
    <row r="711" spans="21:42" x14ac:dyDescent="0.25">
      <c r="U711" s="36"/>
      <c r="V711" s="36"/>
      <c r="AA711" s="10"/>
      <c r="AB711" s="29"/>
      <c r="AC711" s="8"/>
      <c r="AG711" s="9"/>
      <c r="AH711" s="10"/>
      <c r="AJ711" s="27"/>
      <c r="AK711" s="48"/>
      <c r="AL711" s="48"/>
      <c r="AM711" s="48"/>
      <c r="AN711" s="47"/>
      <c r="AO711" s="47"/>
      <c r="AP711" s="32"/>
    </row>
    <row r="712" spans="21:42" x14ac:dyDescent="0.25">
      <c r="U712" s="36"/>
      <c r="V712" s="36"/>
      <c r="AA712" s="10"/>
      <c r="AB712" s="29"/>
      <c r="AC712" s="8"/>
      <c r="AG712" s="9"/>
      <c r="AH712" s="10"/>
      <c r="AJ712" s="27"/>
      <c r="AK712" s="48"/>
      <c r="AL712" s="48"/>
      <c r="AM712" s="48"/>
      <c r="AN712" s="47"/>
      <c r="AO712" s="47"/>
      <c r="AP712" s="32"/>
    </row>
    <row r="713" spans="21:42" x14ac:dyDescent="0.25">
      <c r="U713" s="36"/>
      <c r="V713" s="36"/>
      <c r="AA713" s="10"/>
      <c r="AB713" s="29"/>
      <c r="AC713" s="8"/>
      <c r="AG713" s="9"/>
      <c r="AH713" s="10"/>
      <c r="AJ713" s="27"/>
      <c r="AK713" s="48"/>
      <c r="AL713" s="48"/>
      <c r="AM713" s="48"/>
      <c r="AN713" s="47"/>
      <c r="AO713" s="47"/>
      <c r="AP713" s="32"/>
    </row>
    <row r="714" spans="21:42" x14ac:dyDescent="0.25">
      <c r="U714" s="36"/>
      <c r="V714" s="36"/>
      <c r="AA714" s="10"/>
      <c r="AB714" s="29"/>
      <c r="AC714" s="8"/>
      <c r="AG714" s="9"/>
      <c r="AH714" s="10"/>
      <c r="AJ714" s="27"/>
      <c r="AK714" s="48"/>
      <c r="AL714" s="48"/>
      <c r="AM714" s="48"/>
      <c r="AN714" s="47"/>
      <c r="AO714" s="47"/>
      <c r="AP714" s="32"/>
    </row>
    <row r="715" spans="21:42" x14ac:dyDescent="0.25">
      <c r="U715" s="36"/>
      <c r="V715" s="36"/>
      <c r="AA715" s="10"/>
      <c r="AB715" s="29"/>
      <c r="AC715" s="8"/>
      <c r="AG715" s="9"/>
      <c r="AH715" s="10"/>
      <c r="AJ715" s="27"/>
      <c r="AK715" s="48"/>
      <c r="AL715" s="48"/>
      <c r="AM715" s="48"/>
      <c r="AN715" s="47"/>
      <c r="AO715" s="47"/>
      <c r="AP715" s="32"/>
    </row>
    <row r="716" spans="21:42" x14ac:dyDescent="0.25">
      <c r="U716" s="36"/>
      <c r="V716" s="36"/>
      <c r="AA716" s="10"/>
      <c r="AB716" s="29"/>
      <c r="AC716" s="8"/>
      <c r="AG716" s="9"/>
      <c r="AH716" s="10"/>
      <c r="AJ716" s="27"/>
      <c r="AK716" s="48"/>
      <c r="AL716" s="48"/>
      <c r="AM716" s="48"/>
      <c r="AN716" s="47"/>
      <c r="AO716" s="47"/>
      <c r="AP716" s="32"/>
    </row>
    <row r="717" spans="21:42" x14ac:dyDescent="0.25">
      <c r="U717" s="36"/>
      <c r="V717" s="36"/>
      <c r="AA717" s="10"/>
      <c r="AB717" s="29"/>
      <c r="AC717" s="8"/>
      <c r="AG717" s="9"/>
      <c r="AH717" s="10"/>
      <c r="AJ717" s="27"/>
      <c r="AK717" s="48"/>
      <c r="AL717" s="48"/>
      <c r="AM717" s="48"/>
      <c r="AN717" s="47"/>
      <c r="AO717" s="47"/>
      <c r="AP717" s="32"/>
    </row>
    <row r="718" spans="21:42" x14ac:dyDescent="0.25">
      <c r="U718" s="36"/>
      <c r="V718" s="36"/>
      <c r="AA718" s="10"/>
      <c r="AB718" s="29"/>
      <c r="AC718" s="8"/>
      <c r="AG718" s="9"/>
      <c r="AH718" s="10"/>
      <c r="AJ718" s="27"/>
      <c r="AK718" s="48"/>
      <c r="AL718" s="48"/>
      <c r="AM718" s="48"/>
      <c r="AN718" s="47"/>
      <c r="AO718" s="47"/>
      <c r="AP718" s="32"/>
    </row>
    <row r="719" spans="21:42" x14ac:dyDescent="0.25">
      <c r="U719" s="36"/>
      <c r="V719" s="36"/>
      <c r="AA719" s="10"/>
      <c r="AB719" s="29"/>
      <c r="AC719" s="8"/>
      <c r="AG719" s="9"/>
      <c r="AH719" s="10"/>
      <c r="AJ719" s="27"/>
      <c r="AK719" s="48"/>
      <c r="AL719" s="48"/>
      <c r="AM719" s="48"/>
      <c r="AN719" s="47"/>
      <c r="AO719" s="47"/>
      <c r="AP719" s="32"/>
    </row>
    <row r="720" spans="21:42" x14ac:dyDescent="0.25">
      <c r="U720" s="36"/>
      <c r="V720" s="36"/>
      <c r="AA720" s="10"/>
      <c r="AB720" s="29"/>
      <c r="AC720" s="8"/>
      <c r="AG720" s="9"/>
      <c r="AH720" s="10"/>
      <c r="AJ720" s="27"/>
      <c r="AK720" s="48"/>
      <c r="AL720" s="48"/>
      <c r="AM720" s="48"/>
      <c r="AN720" s="47"/>
      <c r="AO720" s="47"/>
      <c r="AP720" s="32"/>
    </row>
    <row r="721" spans="21:42" x14ac:dyDescent="0.25">
      <c r="U721" s="36"/>
      <c r="V721" s="36"/>
      <c r="AA721" s="10"/>
      <c r="AB721" s="29"/>
      <c r="AC721" s="8"/>
      <c r="AG721" s="9"/>
      <c r="AH721" s="10"/>
      <c r="AJ721" s="27"/>
      <c r="AK721" s="48"/>
      <c r="AL721" s="48"/>
      <c r="AM721" s="48"/>
      <c r="AN721" s="47"/>
      <c r="AO721" s="47"/>
      <c r="AP721" s="32"/>
    </row>
    <row r="722" spans="21:42" x14ac:dyDescent="0.25">
      <c r="U722" s="36"/>
      <c r="V722" s="36"/>
      <c r="AA722" s="10"/>
      <c r="AB722" s="29"/>
      <c r="AC722" s="8"/>
      <c r="AG722" s="9"/>
      <c r="AH722" s="10"/>
      <c r="AJ722" s="27"/>
      <c r="AK722" s="48"/>
      <c r="AL722" s="48"/>
      <c r="AM722" s="48"/>
      <c r="AN722" s="47"/>
      <c r="AO722" s="47"/>
      <c r="AP722" s="32"/>
    </row>
    <row r="723" spans="21:42" x14ac:dyDescent="0.25">
      <c r="U723" s="36"/>
      <c r="V723" s="36"/>
      <c r="AA723" s="10"/>
      <c r="AB723" s="29"/>
      <c r="AC723" s="8"/>
      <c r="AG723" s="9"/>
      <c r="AH723" s="10"/>
      <c r="AJ723" s="27"/>
      <c r="AK723" s="48"/>
      <c r="AL723" s="48"/>
      <c r="AM723" s="48"/>
      <c r="AN723" s="47"/>
      <c r="AO723" s="47"/>
      <c r="AP723" s="32"/>
    </row>
    <row r="724" spans="21:42" x14ac:dyDescent="0.25">
      <c r="U724" s="36"/>
      <c r="V724" s="36"/>
      <c r="AA724" s="10"/>
      <c r="AB724" s="29"/>
      <c r="AC724" s="8"/>
      <c r="AG724" s="9"/>
      <c r="AH724" s="10"/>
      <c r="AJ724" s="27"/>
      <c r="AK724" s="48"/>
      <c r="AL724" s="48"/>
      <c r="AM724" s="48"/>
      <c r="AN724" s="47"/>
      <c r="AO724" s="47"/>
      <c r="AP724" s="32"/>
    </row>
    <row r="725" spans="21:42" x14ac:dyDescent="0.25">
      <c r="U725" s="36"/>
      <c r="V725" s="36"/>
      <c r="AA725" s="10"/>
      <c r="AB725" s="29"/>
      <c r="AC725" s="8"/>
      <c r="AG725" s="9"/>
      <c r="AH725" s="10"/>
      <c r="AJ725" s="27"/>
      <c r="AK725" s="48"/>
      <c r="AL725" s="48"/>
      <c r="AM725" s="48"/>
      <c r="AN725" s="47"/>
      <c r="AO725" s="47"/>
      <c r="AP725" s="32"/>
    </row>
    <row r="726" spans="21:42" x14ac:dyDescent="0.25">
      <c r="U726" s="36"/>
      <c r="V726" s="36"/>
      <c r="AA726" s="10"/>
      <c r="AB726" s="29"/>
      <c r="AC726" s="8"/>
      <c r="AG726" s="9"/>
      <c r="AH726" s="10"/>
      <c r="AJ726" s="27"/>
      <c r="AK726" s="48"/>
      <c r="AL726" s="48"/>
      <c r="AM726" s="48"/>
      <c r="AN726" s="47"/>
      <c r="AO726" s="47"/>
      <c r="AP726" s="32"/>
    </row>
    <row r="727" spans="21:42" x14ac:dyDescent="0.25">
      <c r="U727" s="36"/>
      <c r="V727" s="36"/>
      <c r="AA727" s="10"/>
      <c r="AB727" s="29"/>
      <c r="AC727" s="8"/>
      <c r="AG727" s="9"/>
      <c r="AH727" s="10"/>
      <c r="AJ727" s="27"/>
      <c r="AK727" s="48"/>
      <c r="AL727" s="48"/>
      <c r="AM727" s="48"/>
      <c r="AN727" s="47"/>
      <c r="AO727" s="47"/>
      <c r="AP727" s="32"/>
    </row>
    <row r="728" spans="21:42" x14ac:dyDescent="0.25">
      <c r="U728" s="36"/>
      <c r="V728" s="36"/>
      <c r="AA728" s="10"/>
      <c r="AB728" s="29"/>
      <c r="AC728" s="8"/>
      <c r="AG728" s="9"/>
      <c r="AH728" s="10"/>
      <c r="AJ728" s="27"/>
      <c r="AK728" s="48"/>
      <c r="AL728" s="48"/>
      <c r="AM728" s="48"/>
      <c r="AN728" s="47"/>
      <c r="AO728" s="47"/>
      <c r="AP728" s="32"/>
    </row>
    <row r="729" spans="21:42" x14ac:dyDescent="0.25">
      <c r="U729" s="36"/>
      <c r="V729" s="36"/>
      <c r="AA729" s="10"/>
      <c r="AB729" s="29"/>
      <c r="AC729" s="8"/>
      <c r="AG729" s="9"/>
      <c r="AH729" s="10"/>
      <c r="AJ729" s="27"/>
      <c r="AK729" s="48"/>
      <c r="AL729" s="48"/>
      <c r="AM729" s="48"/>
      <c r="AN729" s="47"/>
      <c r="AO729" s="47"/>
      <c r="AP729" s="32"/>
    </row>
    <row r="730" spans="21:42" x14ac:dyDescent="0.25">
      <c r="U730" s="36"/>
      <c r="V730" s="36"/>
      <c r="AA730" s="10"/>
      <c r="AB730" s="29"/>
      <c r="AC730" s="8"/>
      <c r="AG730" s="9"/>
      <c r="AH730" s="10"/>
      <c r="AJ730" s="27"/>
      <c r="AK730" s="48"/>
      <c r="AL730" s="48"/>
      <c r="AM730" s="48"/>
      <c r="AN730" s="47"/>
      <c r="AO730" s="47"/>
      <c r="AP730" s="32"/>
    </row>
    <row r="731" spans="21:42" x14ac:dyDescent="0.25">
      <c r="U731" s="36"/>
      <c r="V731" s="36"/>
      <c r="AA731" s="10"/>
      <c r="AB731" s="29"/>
      <c r="AC731" s="8"/>
      <c r="AG731" s="9"/>
      <c r="AH731" s="10"/>
      <c r="AJ731" s="27"/>
      <c r="AK731" s="48"/>
      <c r="AL731" s="48"/>
      <c r="AM731" s="48"/>
      <c r="AN731" s="47"/>
      <c r="AO731" s="47"/>
      <c r="AP731" s="32"/>
    </row>
    <row r="732" spans="21:42" x14ac:dyDescent="0.25">
      <c r="U732" s="36"/>
      <c r="V732" s="36"/>
      <c r="AA732" s="10"/>
      <c r="AB732" s="29"/>
      <c r="AC732" s="8"/>
      <c r="AG732" s="9"/>
      <c r="AH732" s="10"/>
      <c r="AJ732" s="27"/>
      <c r="AK732" s="48"/>
      <c r="AL732" s="48"/>
      <c r="AM732" s="48"/>
      <c r="AN732" s="47"/>
      <c r="AO732" s="47"/>
      <c r="AP732" s="32"/>
    </row>
    <row r="733" spans="21:42" x14ac:dyDescent="0.25">
      <c r="U733" s="36"/>
      <c r="V733" s="36"/>
      <c r="AA733" s="10"/>
      <c r="AB733" s="29"/>
      <c r="AC733" s="8"/>
      <c r="AG733" s="9"/>
      <c r="AH733" s="10"/>
      <c r="AJ733" s="27"/>
      <c r="AK733" s="48"/>
      <c r="AL733" s="48"/>
      <c r="AM733" s="48"/>
      <c r="AN733" s="47"/>
      <c r="AO733" s="47"/>
      <c r="AP733" s="32"/>
    </row>
    <row r="734" spans="21:42" x14ac:dyDescent="0.25">
      <c r="U734" s="36"/>
      <c r="V734" s="36"/>
      <c r="AA734" s="10"/>
      <c r="AB734" s="29"/>
      <c r="AC734" s="8"/>
      <c r="AG734" s="9"/>
      <c r="AH734" s="10"/>
      <c r="AJ734" s="27"/>
      <c r="AK734" s="48"/>
      <c r="AL734" s="48"/>
      <c r="AM734" s="48"/>
      <c r="AN734" s="47"/>
      <c r="AO734" s="47"/>
      <c r="AP734" s="32"/>
    </row>
    <row r="735" spans="21:42" x14ac:dyDescent="0.25">
      <c r="U735" s="36"/>
      <c r="V735" s="36"/>
      <c r="AA735" s="10"/>
      <c r="AB735" s="29"/>
      <c r="AC735" s="8"/>
      <c r="AG735" s="9"/>
      <c r="AH735" s="10"/>
      <c r="AJ735" s="27"/>
      <c r="AK735" s="48"/>
      <c r="AL735" s="48"/>
      <c r="AM735" s="48"/>
      <c r="AN735" s="47"/>
      <c r="AO735" s="47"/>
      <c r="AP735" s="32"/>
    </row>
    <row r="736" spans="21:42" x14ac:dyDescent="0.25">
      <c r="U736" s="36"/>
      <c r="V736" s="36"/>
      <c r="AA736" s="10"/>
      <c r="AB736" s="29"/>
      <c r="AC736" s="8"/>
      <c r="AG736" s="9"/>
      <c r="AH736" s="10"/>
      <c r="AJ736" s="27"/>
      <c r="AK736" s="48"/>
      <c r="AL736" s="48"/>
      <c r="AM736" s="48"/>
      <c r="AN736" s="47"/>
      <c r="AO736" s="47"/>
      <c r="AP736" s="32"/>
    </row>
    <row r="737" spans="21:42" x14ac:dyDescent="0.25">
      <c r="U737" s="36"/>
      <c r="V737" s="36"/>
      <c r="AA737" s="10"/>
      <c r="AB737" s="29"/>
      <c r="AC737" s="8"/>
      <c r="AG737" s="9"/>
      <c r="AH737" s="10"/>
      <c r="AJ737" s="27"/>
      <c r="AK737" s="48"/>
      <c r="AL737" s="48"/>
      <c r="AM737" s="48"/>
      <c r="AN737" s="47"/>
      <c r="AO737" s="47"/>
      <c r="AP737" s="32"/>
    </row>
    <row r="738" spans="21:42" x14ac:dyDescent="0.25">
      <c r="U738" s="36"/>
      <c r="V738" s="36"/>
      <c r="AA738" s="10"/>
      <c r="AB738" s="29"/>
      <c r="AC738" s="8"/>
      <c r="AG738" s="9"/>
      <c r="AH738" s="10"/>
      <c r="AJ738" s="27"/>
      <c r="AK738" s="48"/>
      <c r="AL738" s="48"/>
      <c r="AM738" s="48"/>
      <c r="AN738" s="47"/>
      <c r="AO738" s="47"/>
      <c r="AP738" s="32"/>
    </row>
    <row r="739" spans="21:42" x14ac:dyDescent="0.25">
      <c r="U739" s="36"/>
      <c r="V739" s="36"/>
      <c r="AA739" s="10"/>
      <c r="AB739" s="29"/>
      <c r="AC739" s="8"/>
      <c r="AG739" s="9"/>
      <c r="AH739" s="10"/>
      <c r="AJ739" s="27"/>
      <c r="AK739" s="48"/>
      <c r="AL739" s="48"/>
      <c r="AM739" s="48"/>
      <c r="AN739" s="47"/>
      <c r="AO739" s="47"/>
      <c r="AP739" s="32"/>
    </row>
    <row r="740" spans="21:42" x14ac:dyDescent="0.25">
      <c r="U740" s="36"/>
      <c r="V740" s="36"/>
      <c r="AA740" s="10"/>
      <c r="AB740" s="29"/>
      <c r="AC740" s="8"/>
      <c r="AG740" s="9"/>
      <c r="AH740" s="10"/>
      <c r="AJ740" s="27"/>
      <c r="AK740" s="48"/>
      <c r="AL740" s="48"/>
      <c r="AM740" s="48"/>
      <c r="AN740" s="47"/>
      <c r="AO740" s="47"/>
      <c r="AP740" s="32"/>
    </row>
    <row r="741" spans="21:42" x14ac:dyDescent="0.25">
      <c r="U741" s="36"/>
      <c r="V741" s="36"/>
      <c r="AA741" s="10"/>
      <c r="AB741" s="29"/>
      <c r="AC741" s="8"/>
      <c r="AG741" s="9"/>
      <c r="AH741" s="10"/>
      <c r="AJ741" s="27"/>
      <c r="AK741" s="48"/>
      <c r="AL741" s="48"/>
      <c r="AM741" s="48"/>
      <c r="AN741" s="47"/>
      <c r="AO741" s="47"/>
      <c r="AP741" s="32"/>
    </row>
    <row r="742" spans="21:42" x14ac:dyDescent="0.25">
      <c r="U742" s="36"/>
      <c r="V742" s="36"/>
      <c r="AA742" s="10"/>
      <c r="AB742" s="29"/>
      <c r="AC742" s="8"/>
      <c r="AG742" s="9"/>
      <c r="AH742" s="10"/>
      <c r="AJ742" s="27"/>
      <c r="AK742" s="48"/>
      <c r="AL742" s="48"/>
      <c r="AM742" s="48"/>
      <c r="AN742" s="47"/>
      <c r="AO742" s="47"/>
      <c r="AP742" s="32"/>
    </row>
    <row r="743" spans="21:42" x14ac:dyDescent="0.25">
      <c r="U743" s="36"/>
      <c r="V743" s="36"/>
      <c r="AA743" s="10"/>
      <c r="AB743" s="29"/>
      <c r="AC743" s="8"/>
      <c r="AG743" s="9"/>
      <c r="AH743" s="10"/>
      <c r="AJ743" s="27"/>
      <c r="AK743" s="48"/>
      <c r="AL743" s="48"/>
      <c r="AM743" s="48"/>
      <c r="AN743" s="47"/>
      <c r="AO743" s="47"/>
      <c r="AP743" s="32"/>
    </row>
    <row r="744" spans="21:42" x14ac:dyDescent="0.25">
      <c r="U744" s="36"/>
      <c r="V744" s="36"/>
      <c r="AA744" s="10"/>
      <c r="AB744" s="29"/>
      <c r="AC744" s="8"/>
      <c r="AG744" s="9"/>
      <c r="AH744" s="10"/>
      <c r="AJ744" s="27"/>
      <c r="AK744" s="48"/>
      <c r="AL744" s="48"/>
      <c r="AM744" s="48"/>
      <c r="AN744" s="47"/>
      <c r="AO744" s="47"/>
      <c r="AP744" s="32"/>
    </row>
    <row r="745" spans="21:42" x14ac:dyDescent="0.25">
      <c r="U745" s="36"/>
      <c r="V745" s="36"/>
      <c r="AA745" s="10"/>
      <c r="AB745" s="29"/>
      <c r="AC745" s="8"/>
      <c r="AG745" s="9"/>
      <c r="AH745" s="10"/>
      <c r="AJ745" s="27"/>
      <c r="AK745" s="48"/>
      <c r="AL745" s="48"/>
      <c r="AM745" s="48"/>
      <c r="AN745" s="47"/>
      <c r="AO745" s="47"/>
      <c r="AP745" s="32"/>
    </row>
    <row r="746" spans="21:42" x14ac:dyDescent="0.25">
      <c r="U746" s="36"/>
      <c r="V746" s="36"/>
      <c r="AA746" s="10"/>
      <c r="AB746" s="29"/>
      <c r="AC746" s="8"/>
      <c r="AG746" s="9"/>
      <c r="AH746" s="10"/>
      <c r="AJ746" s="27"/>
      <c r="AK746" s="48"/>
      <c r="AL746" s="48"/>
      <c r="AM746" s="48"/>
      <c r="AN746" s="47"/>
      <c r="AO746" s="47"/>
      <c r="AP746" s="32"/>
    </row>
    <row r="747" spans="21:42" x14ac:dyDescent="0.25">
      <c r="U747" s="36"/>
      <c r="V747" s="36"/>
      <c r="AA747" s="10"/>
      <c r="AB747" s="29"/>
      <c r="AC747" s="8"/>
      <c r="AG747" s="9"/>
      <c r="AH747" s="10"/>
      <c r="AJ747" s="27"/>
      <c r="AK747" s="48"/>
      <c r="AL747" s="48"/>
      <c r="AM747" s="48"/>
      <c r="AN747" s="47"/>
      <c r="AO747" s="47"/>
      <c r="AP747" s="32"/>
    </row>
    <row r="748" spans="21:42" x14ac:dyDescent="0.25">
      <c r="U748" s="36"/>
      <c r="V748" s="36"/>
      <c r="AA748" s="10"/>
      <c r="AB748" s="29"/>
      <c r="AC748" s="8"/>
      <c r="AG748" s="9"/>
      <c r="AH748" s="10"/>
      <c r="AJ748" s="27"/>
      <c r="AK748" s="48"/>
      <c r="AL748" s="48"/>
      <c r="AM748" s="48"/>
      <c r="AN748" s="47"/>
      <c r="AO748" s="47"/>
      <c r="AP748" s="32"/>
    </row>
    <row r="749" spans="21:42" x14ac:dyDescent="0.25">
      <c r="U749" s="36"/>
      <c r="V749" s="36"/>
      <c r="AA749" s="10"/>
      <c r="AB749" s="29"/>
      <c r="AC749" s="8"/>
      <c r="AG749" s="9"/>
      <c r="AH749" s="10"/>
      <c r="AJ749" s="27"/>
      <c r="AK749" s="48"/>
      <c r="AL749" s="48"/>
      <c r="AM749" s="48"/>
      <c r="AN749" s="47"/>
      <c r="AO749" s="47"/>
      <c r="AP749" s="32"/>
    </row>
    <row r="750" spans="21:42" x14ac:dyDescent="0.25">
      <c r="U750" s="36"/>
      <c r="V750" s="36"/>
      <c r="AA750" s="10"/>
      <c r="AB750" s="29"/>
      <c r="AC750" s="8"/>
      <c r="AG750" s="9"/>
      <c r="AH750" s="10"/>
      <c r="AJ750" s="27"/>
      <c r="AK750" s="48"/>
      <c r="AL750" s="48"/>
      <c r="AM750" s="48"/>
      <c r="AN750" s="47"/>
      <c r="AO750" s="47"/>
      <c r="AP750" s="32"/>
    </row>
    <row r="751" spans="21:42" x14ac:dyDescent="0.25">
      <c r="U751" s="36"/>
      <c r="V751" s="36"/>
      <c r="AA751" s="10"/>
      <c r="AB751" s="29"/>
      <c r="AC751" s="8"/>
      <c r="AG751" s="9"/>
      <c r="AH751" s="10"/>
      <c r="AJ751" s="27"/>
      <c r="AK751" s="48"/>
      <c r="AL751" s="48"/>
      <c r="AM751" s="48"/>
      <c r="AN751" s="47"/>
      <c r="AO751" s="47"/>
      <c r="AP751" s="32"/>
    </row>
    <row r="752" spans="21:42" x14ac:dyDescent="0.25">
      <c r="U752" s="36"/>
      <c r="V752" s="36"/>
      <c r="AA752" s="10"/>
      <c r="AB752" s="29"/>
      <c r="AC752" s="8"/>
      <c r="AG752" s="9"/>
      <c r="AH752" s="10"/>
      <c r="AJ752" s="27"/>
      <c r="AK752" s="48"/>
      <c r="AL752" s="48"/>
      <c r="AM752" s="48"/>
      <c r="AN752" s="47"/>
      <c r="AO752" s="47"/>
      <c r="AP752" s="32"/>
    </row>
    <row r="753" spans="21:42" x14ac:dyDescent="0.25">
      <c r="U753" s="36"/>
      <c r="V753" s="36"/>
      <c r="AA753" s="10"/>
      <c r="AB753" s="29"/>
      <c r="AC753" s="8"/>
      <c r="AG753" s="9"/>
      <c r="AH753" s="10"/>
      <c r="AJ753" s="27"/>
      <c r="AK753" s="48"/>
      <c r="AL753" s="48"/>
      <c r="AM753" s="48"/>
      <c r="AN753" s="47"/>
      <c r="AO753" s="47"/>
      <c r="AP753" s="32"/>
    </row>
    <row r="754" spans="21:42" x14ac:dyDescent="0.25">
      <c r="U754" s="36"/>
      <c r="V754" s="36"/>
      <c r="AA754" s="10"/>
      <c r="AB754" s="29"/>
      <c r="AC754" s="8"/>
      <c r="AG754" s="9"/>
      <c r="AH754" s="10"/>
      <c r="AJ754" s="27"/>
      <c r="AK754" s="48"/>
      <c r="AL754" s="48"/>
      <c r="AM754" s="48"/>
      <c r="AN754" s="47"/>
      <c r="AO754" s="47"/>
      <c r="AP754" s="32"/>
    </row>
    <row r="755" spans="21:42" x14ac:dyDescent="0.25">
      <c r="U755" s="36"/>
      <c r="V755" s="36"/>
      <c r="AA755" s="10"/>
      <c r="AB755" s="29"/>
      <c r="AC755" s="8"/>
      <c r="AG755" s="9"/>
      <c r="AH755" s="10"/>
      <c r="AJ755" s="27"/>
      <c r="AK755" s="48"/>
      <c r="AL755" s="48"/>
      <c r="AM755" s="48"/>
      <c r="AN755" s="47"/>
      <c r="AO755" s="47"/>
      <c r="AP755" s="32"/>
    </row>
    <row r="756" spans="21:42" x14ac:dyDescent="0.25">
      <c r="U756" s="36"/>
      <c r="V756" s="36"/>
      <c r="AA756" s="10"/>
      <c r="AB756" s="29"/>
      <c r="AC756" s="8"/>
      <c r="AG756" s="9"/>
      <c r="AH756" s="10"/>
      <c r="AJ756" s="27"/>
      <c r="AK756" s="48"/>
      <c r="AL756" s="48"/>
      <c r="AM756" s="48"/>
      <c r="AN756" s="47"/>
      <c r="AO756" s="47"/>
      <c r="AP756" s="32"/>
    </row>
    <row r="757" spans="21:42" x14ac:dyDescent="0.25">
      <c r="U757" s="36"/>
      <c r="V757" s="36"/>
      <c r="AA757" s="10"/>
      <c r="AB757" s="29"/>
      <c r="AC757" s="8"/>
      <c r="AG757" s="9"/>
      <c r="AH757" s="10"/>
      <c r="AJ757" s="27"/>
      <c r="AK757" s="48"/>
      <c r="AL757" s="48"/>
      <c r="AM757" s="48"/>
      <c r="AN757" s="47"/>
      <c r="AO757" s="47"/>
      <c r="AP757" s="32"/>
    </row>
    <row r="758" spans="21:42" x14ac:dyDescent="0.25">
      <c r="U758" s="36"/>
      <c r="V758" s="36"/>
      <c r="AA758" s="10"/>
      <c r="AB758" s="29"/>
      <c r="AC758" s="8"/>
      <c r="AG758" s="9"/>
      <c r="AH758" s="10"/>
      <c r="AJ758" s="27"/>
      <c r="AK758" s="48"/>
      <c r="AL758" s="48"/>
      <c r="AM758" s="48"/>
      <c r="AN758" s="47"/>
      <c r="AO758" s="47"/>
      <c r="AP758" s="32"/>
    </row>
    <row r="759" spans="21:42" x14ac:dyDescent="0.25">
      <c r="U759" s="36"/>
      <c r="V759" s="36"/>
      <c r="AA759" s="10"/>
      <c r="AB759" s="29"/>
      <c r="AC759" s="8"/>
      <c r="AG759" s="9"/>
      <c r="AH759" s="10"/>
      <c r="AJ759" s="27"/>
      <c r="AK759" s="48"/>
      <c r="AL759" s="48"/>
      <c r="AM759" s="48"/>
      <c r="AN759" s="47"/>
      <c r="AO759" s="47"/>
      <c r="AP759" s="32"/>
    </row>
    <row r="760" spans="21:42" x14ac:dyDescent="0.25">
      <c r="U760" s="36"/>
      <c r="V760" s="36"/>
      <c r="AA760" s="10"/>
      <c r="AB760" s="29"/>
      <c r="AC760" s="8"/>
      <c r="AG760" s="9"/>
      <c r="AH760" s="10"/>
      <c r="AJ760" s="27"/>
      <c r="AK760" s="48"/>
      <c r="AL760" s="48"/>
      <c r="AM760" s="48"/>
      <c r="AN760" s="47"/>
      <c r="AO760" s="47"/>
      <c r="AP760" s="32"/>
    </row>
    <row r="761" spans="21:42" x14ac:dyDescent="0.25">
      <c r="U761" s="36"/>
      <c r="V761" s="36"/>
      <c r="AA761" s="10"/>
      <c r="AB761" s="29"/>
      <c r="AC761" s="8"/>
      <c r="AG761" s="9"/>
      <c r="AH761" s="10"/>
      <c r="AJ761" s="27"/>
      <c r="AK761" s="48"/>
      <c r="AL761" s="48"/>
      <c r="AM761" s="48"/>
      <c r="AN761" s="47"/>
      <c r="AO761" s="47"/>
      <c r="AP761" s="32"/>
    </row>
    <row r="762" spans="21:42" x14ac:dyDescent="0.25">
      <c r="U762" s="36"/>
      <c r="V762" s="36"/>
      <c r="AA762" s="10"/>
      <c r="AB762" s="29"/>
      <c r="AC762" s="8"/>
      <c r="AG762" s="9"/>
      <c r="AH762" s="10"/>
      <c r="AJ762" s="27"/>
      <c r="AK762" s="48"/>
      <c r="AL762" s="48"/>
      <c r="AM762" s="48"/>
      <c r="AN762" s="47"/>
      <c r="AO762" s="47"/>
      <c r="AP762" s="32"/>
    </row>
    <row r="763" spans="21:42" x14ac:dyDescent="0.25">
      <c r="U763" s="36"/>
      <c r="V763" s="36"/>
      <c r="AA763" s="10"/>
      <c r="AB763" s="29"/>
      <c r="AC763" s="8"/>
      <c r="AG763" s="9"/>
      <c r="AH763" s="10"/>
      <c r="AJ763" s="27"/>
      <c r="AK763" s="48"/>
      <c r="AL763" s="48"/>
      <c r="AM763" s="48"/>
      <c r="AN763" s="47"/>
      <c r="AO763" s="47"/>
      <c r="AP763" s="32"/>
    </row>
    <row r="764" spans="21:42" x14ac:dyDescent="0.25">
      <c r="U764" s="36"/>
      <c r="V764" s="36"/>
      <c r="AA764" s="10"/>
      <c r="AB764" s="29"/>
      <c r="AC764" s="8"/>
      <c r="AG764" s="9"/>
      <c r="AH764" s="10"/>
      <c r="AJ764" s="27"/>
      <c r="AK764" s="48"/>
      <c r="AL764" s="48"/>
      <c r="AM764" s="48"/>
      <c r="AN764" s="47"/>
      <c r="AO764" s="47"/>
      <c r="AP764" s="32"/>
    </row>
    <row r="765" spans="21:42" x14ac:dyDescent="0.25">
      <c r="U765" s="36"/>
      <c r="V765" s="36"/>
      <c r="AA765" s="10"/>
      <c r="AB765" s="29"/>
      <c r="AC765" s="8"/>
      <c r="AG765" s="9"/>
      <c r="AH765" s="10"/>
      <c r="AJ765" s="27"/>
      <c r="AK765" s="48"/>
      <c r="AL765" s="48"/>
      <c r="AM765" s="48"/>
      <c r="AN765" s="47"/>
      <c r="AO765" s="47"/>
      <c r="AP765" s="32"/>
    </row>
    <row r="766" spans="21:42" x14ac:dyDescent="0.25">
      <c r="U766" s="36"/>
      <c r="V766" s="36"/>
      <c r="AA766" s="10"/>
      <c r="AB766" s="29"/>
      <c r="AC766" s="8"/>
      <c r="AG766" s="9"/>
      <c r="AH766" s="10"/>
      <c r="AJ766" s="27"/>
      <c r="AK766" s="48"/>
      <c r="AL766" s="48"/>
      <c r="AM766" s="48"/>
      <c r="AN766" s="47"/>
      <c r="AO766" s="47"/>
      <c r="AP766" s="32"/>
    </row>
    <row r="767" spans="21:42" x14ac:dyDescent="0.25">
      <c r="U767" s="36"/>
      <c r="V767" s="36"/>
      <c r="AA767" s="10"/>
      <c r="AB767" s="29"/>
      <c r="AC767" s="8"/>
      <c r="AG767" s="9"/>
      <c r="AH767" s="10"/>
      <c r="AJ767" s="27"/>
      <c r="AK767" s="48"/>
      <c r="AL767" s="48"/>
      <c r="AM767" s="48"/>
      <c r="AN767" s="47"/>
      <c r="AO767" s="47"/>
      <c r="AP767" s="32"/>
    </row>
    <row r="768" spans="21:42" x14ac:dyDescent="0.25">
      <c r="U768" s="36"/>
      <c r="V768" s="36"/>
      <c r="AA768" s="10"/>
      <c r="AB768" s="29"/>
      <c r="AC768" s="8"/>
      <c r="AG768" s="9"/>
      <c r="AH768" s="10"/>
      <c r="AJ768" s="27"/>
      <c r="AK768" s="48"/>
      <c r="AL768" s="48"/>
      <c r="AM768" s="48"/>
      <c r="AN768" s="47"/>
      <c r="AO768" s="47"/>
      <c r="AP768" s="32"/>
    </row>
    <row r="769" spans="21:42" x14ac:dyDescent="0.25">
      <c r="U769" s="36"/>
      <c r="V769" s="36"/>
      <c r="AA769" s="10"/>
      <c r="AB769" s="29"/>
      <c r="AC769" s="8"/>
      <c r="AG769" s="9"/>
      <c r="AH769" s="10"/>
      <c r="AJ769" s="27"/>
      <c r="AK769" s="48"/>
      <c r="AL769" s="48"/>
      <c r="AM769" s="48"/>
      <c r="AN769" s="47"/>
      <c r="AO769" s="47"/>
      <c r="AP769" s="32"/>
    </row>
    <row r="770" spans="21:42" x14ac:dyDescent="0.25">
      <c r="U770" s="36"/>
      <c r="V770" s="36"/>
      <c r="AA770" s="10"/>
      <c r="AB770" s="29"/>
      <c r="AC770" s="8"/>
      <c r="AG770" s="9"/>
      <c r="AH770" s="10"/>
      <c r="AJ770" s="27"/>
      <c r="AK770" s="48"/>
      <c r="AL770" s="48"/>
      <c r="AM770" s="48"/>
      <c r="AN770" s="47"/>
      <c r="AO770" s="47"/>
      <c r="AP770" s="32"/>
    </row>
    <row r="771" spans="21:42" x14ac:dyDescent="0.25">
      <c r="U771" s="36"/>
      <c r="V771" s="36"/>
      <c r="AA771" s="10"/>
      <c r="AB771" s="29"/>
      <c r="AC771" s="8"/>
      <c r="AG771" s="9"/>
      <c r="AH771" s="10"/>
      <c r="AJ771" s="27"/>
      <c r="AK771" s="48"/>
      <c r="AL771" s="48"/>
      <c r="AM771" s="48"/>
      <c r="AN771" s="47"/>
      <c r="AO771" s="47"/>
      <c r="AP771" s="32"/>
    </row>
    <row r="772" spans="21:42" x14ac:dyDescent="0.25">
      <c r="U772" s="36"/>
      <c r="V772" s="36"/>
      <c r="AA772" s="10"/>
      <c r="AB772" s="29"/>
      <c r="AC772" s="8"/>
      <c r="AG772" s="9"/>
      <c r="AH772" s="10"/>
      <c r="AJ772" s="27"/>
      <c r="AK772" s="48"/>
      <c r="AL772" s="48"/>
      <c r="AM772" s="48"/>
      <c r="AN772" s="47"/>
      <c r="AO772" s="47"/>
      <c r="AP772" s="32"/>
    </row>
    <row r="773" spans="21:42" x14ac:dyDescent="0.25">
      <c r="U773" s="36"/>
      <c r="V773" s="36"/>
      <c r="AA773" s="10"/>
      <c r="AB773" s="29"/>
      <c r="AC773" s="8"/>
      <c r="AG773" s="9"/>
      <c r="AH773" s="10"/>
      <c r="AJ773" s="27"/>
      <c r="AK773" s="48"/>
      <c r="AL773" s="48"/>
      <c r="AM773" s="48"/>
      <c r="AN773" s="47"/>
      <c r="AO773" s="47"/>
      <c r="AP773" s="32"/>
    </row>
    <row r="774" spans="21:42" x14ac:dyDescent="0.25">
      <c r="U774" s="36"/>
      <c r="V774" s="36"/>
      <c r="AA774" s="10"/>
      <c r="AB774" s="29"/>
      <c r="AC774" s="8"/>
      <c r="AG774" s="9"/>
      <c r="AH774" s="10"/>
      <c r="AJ774" s="27"/>
      <c r="AK774" s="48"/>
      <c r="AL774" s="48"/>
      <c r="AM774" s="48"/>
      <c r="AN774" s="47"/>
      <c r="AO774" s="47"/>
      <c r="AP774" s="32"/>
    </row>
    <row r="775" spans="21:42" x14ac:dyDescent="0.25">
      <c r="U775" s="36"/>
      <c r="V775" s="36"/>
      <c r="AA775" s="10"/>
      <c r="AB775" s="29"/>
      <c r="AC775" s="8"/>
      <c r="AG775" s="9"/>
      <c r="AH775" s="10"/>
      <c r="AJ775" s="27"/>
      <c r="AK775" s="48"/>
      <c r="AL775" s="48"/>
      <c r="AM775" s="48"/>
      <c r="AN775" s="47"/>
      <c r="AO775" s="47"/>
      <c r="AP775" s="32"/>
    </row>
    <row r="776" spans="21:42" x14ac:dyDescent="0.25">
      <c r="U776" s="36"/>
      <c r="V776" s="36"/>
      <c r="AA776" s="10"/>
      <c r="AB776" s="29"/>
      <c r="AC776" s="8"/>
      <c r="AG776" s="9"/>
      <c r="AH776" s="10"/>
      <c r="AJ776" s="27"/>
      <c r="AK776" s="48"/>
      <c r="AL776" s="48"/>
      <c r="AM776" s="48"/>
      <c r="AN776" s="47"/>
      <c r="AO776" s="47"/>
      <c r="AP776" s="32"/>
    </row>
    <row r="777" spans="21:42" x14ac:dyDescent="0.25">
      <c r="U777" s="36"/>
      <c r="V777" s="36"/>
      <c r="AA777" s="10"/>
      <c r="AB777" s="29"/>
      <c r="AC777" s="8"/>
      <c r="AG777" s="9"/>
      <c r="AH777" s="10"/>
      <c r="AJ777" s="27"/>
      <c r="AK777" s="48"/>
      <c r="AL777" s="48"/>
      <c r="AM777" s="48"/>
      <c r="AN777" s="47"/>
      <c r="AO777" s="47"/>
      <c r="AP777" s="32"/>
    </row>
    <row r="778" spans="21:42" x14ac:dyDescent="0.25">
      <c r="U778" s="36"/>
      <c r="V778" s="36"/>
      <c r="AA778" s="10"/>
      <c r="AB778" s="29"/>
      <c r="AC778" s="8"/>
      <c r="AG778" s="9"/>
      <c r="AH778" s="10"/>
      <c r="AJ778" s="27"/>
      <c r="AK778" s="48"/>
      <c r="AL778" s="48"/>
      <c r="AM778" s="48"/>
      <c r="AN778" s="47"/>
      <c r="AO778" s="47"/>
      <c r="AP778" s="32"/>
    </row>
    <row r="779" spans="21:42" x14ac:dyDescent="0.25">
      <c r="U779" s="36"/>
      <c r="V779" s="36"/>
      <c r="AA779" s="10"/>
      <c r="AB779" s="29"/>
      <c r="AC779" s="8"/>
      <c r="AG779" s="9"/>
      <c r="AH779" s="10"/>
      <c r="AJ779" s="27"/>
      <c r="AK779" s="48"/>
      <c r="AL779" s="48"/>
      <c r="AM779" s="48"/>
      <c r="AN779" s="47"/>
      <c r="AO779" s="47"/>
      <c r="AP779" s="32"/>
    </row>
    <row r="780" spans="21:42" x14ac:dyDescent="0.25">
      <c r="U780" s="36"/>
      <c r="V780" s="36"/>
      <c r="AA780" s="10"/>
      <c r="AB780" s="29"/>
      <c r="AC780" s="8"/>
      <c r="AG780" s="9"/>
      <c r="AH780" s="10"/>
      <c r="AJ780" s="27"/>
      <c r="AK780" s="48"/>
      <c r="AL780" s="48"/>
      <c r="AM780" s="48"/>
      <c r="AN780" s="47"/>
      <c r="AO780" s="47"/>
      <c r="AP780" s="32"/>
    </row>
    <row r="781" spans="21:42" x14ac:dyDescent="0.25">
      <c r="U781" s="36"/>
      <c r="V781" s="36"/>
      <c r="AA781" s="10"/>
      <c r="AB781" s="29"/>
      <c r="AC781" s="8"/>
      <c r="AG781" s="9"/>
      <c r="AH781" s="10"/>
      <c r="AJ781" s="27"/>
      <c r="AK781" s="48"/>
      <c r="AL781" s="48"/>
      <c r="AM781" s="48"/>
      <c r="AN781" s="47"/>
      <c r="AO781" s="47"/>
      <c r="AP781" s="32"/>
    </row>
    <row r="782" spans="21:42" x14ac:dyDescent="0.25">
      <c r="U782" s="36"/>
      <c r="V782" s="36"/>
      <c r="AA782" s="10"/>
      <c r="AB782" s="29"/>
      <c r="AC782" s="8"/>
      <c r="AG782" s="9"/>
      <c r="AH782" s="10"/>
      <c r="AJ782" s="27"/>
      <c r="AK782" s="48"/>
      <c r="AL782" s="48"/>
      <c r="AM782" s="48"/>
      <c r="AN782" s="47"/>
      <c r="AO782" s="47"/>
      <c r="AP782" s="32"/>
    </row>
    <row r="783" spans="21:42" x14ac:dyDescent="0.25">
      <c r="U783" s="36"/>
      <c r="V783" s="36"/>
      <c r="AA783" s="10"/>
      <c r="AB783" s="29"/>
      <c r="AC783" s="8"/>
      <c r="AG783" s="9"/>
      <c r="AH783" s="10"/>
      <c r="AJ783" s="27"/>
      <c r="AK783" s="48"/>
      <c r="AL783" s="48"/>
      <c r="AM783" s="48"/>
      <c r="AN783" s="47"/>
      <c r="AO783" s="47"/>
      <c r="AP783" s="32"/>
    </row>
    <row r="784" spans="21:42" x14ac:dyDescent="0.25">
      <c r="U784" s="36"/>
      <c r="V784" s="36"/>
      <c r="AA784" s="10"/>
      <c r="AB784" s="29"/>
      <c r="AC784" s="8"/>
      <c r="AG784" s="9"/>
      <c r="AH784" s="10"/>
      <c r="AJ784" s="27"/>
      <c r="AK784" s="48"/>
      <c r="AL784" s="48"/>
      <c r="AM784" s="48"/>
      <c r="AN784" s="47"/>
      <c r="AO784" s="47"/>
      <c r="AP784" s="32"/>
    </row>
    <row r="785" spans="21:42" x14ac:dyDescent="0.25">
      <c r="U785" s="36"/>
      <c r="V785" s="36"/>
      <c r="AA785" s="10"/>
      <c r="AB785" s="29"/>
      <c r="AC785" s="8"/>
      <c r="AG785" s="9"/>
      <c r="AH785" s="10"/>
      <c r="AJ785" s="27"/>
      <c r="AK785" s="48"/>
      <c r="AL785" s="48"/>
      <c r="AM785" s="48"/>
      <c r="AN785" s="47"/>
      <c r="AO785" s="47"/>
      <c r="AP785" s="32"/>
    </row>
    <row r="786" spans="21:42" x14ac:dyDescent="0.25">
      <c r="U786" s="36"/>
      <c r="V786" s="36"/>
      <c r="AA786" s="10"/>
      <c r="AB786" s="29"/>
      <c r="AC786" s="8"/>
      <c r="AG786" s="9"/>
      <c r="AH786" s="10"/>
      <c r="AJ786" s="27"/>
      <c r="AK786" s="48"/>
      <c r="AL786" s="48"/>
      <c r="AM786" s="48"/>
      <c r="AN786" s="47"/>
      <c r="AO786" s="47"/>
      <c r="AP786" s="32"/>
    </row>
    <row r="787" spans="21:42" x14ac:dyDescent="0.25">
      <c r="U787" s="36"/>
      <c r="V787" s="36"/>
      <c r="AA787" s="10"/>
      <c r="AB787" s="29"/>
      <c r="AC787" s="8"/>
      <c r="AG787" s="9"/>
      <c r="AH787" s="10"/>
      <c r="AJ787" s="27"/>
      <c r="AK787" s="48"/>
      <c r="AL787" s="48"/>
      <c r="AM787" s="48"/>
      <c r="AN787" s="47"/>
      <c r="AO787" s="47"/>
      <c r="AP787" s="32"/>
    </row>
    <row r="788" spans="21:42" x14ac:dyDescent="0.25">
      <c r="U788" s="36"/>
      <c r="V788" s="36"/>
      <c r="AA788" s="10"/>
      <c r="AB788" s="29"/>
      <c r="AC788" s="8"/>
      <c r="AG788" s="9"/>
      <c r="AH788" s="10"/>
      <c r="AJ788" s="27"/>
      <c r="AK788" s="48"/>
      <c r="AL788" s="48"/>
      <c r="AM788" s="48"/>
      <c r="AN788" s="47"/>
      <c r="AO788" s="47"/>
      <c r="AP788" s="32"/>
    </row>
    <row r="789" spans="21:42" x14ac:dyDescent="0.25">
      <c r="U789" s="36"/>
      <c r="V789" s="36"/>
      <c r="AA789" s="10"/>
      <c r="AB789" s="29"/>
      <c r="AC789" s="8"/>
      <c r="AG789" s="9"/>
      <c r="AH789" s="10"/>
      <c r="AJ789" s="27"/>
      <c r="AK789" s="48"/>
      <c r="AL789" s="48"/>
      <c r="AM789" s="48"/>
      <c r="AN789" s="47"/>
      <c r="AO789" s="47"/>
      <c r="AP789" s="32"/>
    </row>
    <row r="790" spans="21:42" x14ac:dyDescent="0.25">
      <c r="U790" s="36"/>
      <c r="V790" s="36"/>
      <c r="AA790" s="10"/>
      <c r="AB790" s="29"/>
      <c r="AC790" s="8"/>
      <c r="AG790" s="9"/>
      <c r="AH790" s="10"/>
      <c r="AJ790" s="27"/>
      <c r="AK790" s="48"/>
      <c r="AL790" s="48"/>
      <c r="AM790" s="48"/>
      <c r="AN790" s="47"/>
      <c r="AO790" s="47"/>
      <c r="AP790" s="32"/>
    </row>
    <row r="791" spans="21:42" x14ac:dyDescent="0.25">
      <c r="U791" s="36"/>
      <c r="V791" s="36"/>
      <c r="AA791" s="10"/>
      <c r="AB791" s="29"/>
      <c r="AC791" s="8"/>
      <c r="AG791" s="9"/>
      <c r="AH791" s="10"/>
      <c r="AJ791" s="27"/>
      <c r="AK791" s="48"/>
      <c r="AL791" s="48"/>
      <c r="AM791" s="48"/>
      <c r="AN791" s="47"/>
      <c r="AO791" s="47"/>
      <c r="AP791" s="32"/>
    </row>
    <row r="792" spans="21:42" x14ac:dyDescent="0.25">
      <c r="U792" s="36"/>
      <c r="V792" s="36"/>
      <c r="AA792" s="10"/>
      <c r="AB792" s="29"/>
      <c r="AC792" s="8"/>
      <c r="AG792" s="9"/>
      <c r="AH792" s="10"/>
      <c r="AJ792" s="27"/>
      <c r="AK792" s="48"/>
      <c r="AL792" s="48"/>
      <c r="AM792" s="48"/>
      <c r="AN792" s="47"/>
      <c r="AO792" s="47"/>
      <c r="AP792" s="32"/>
    </row>
    <row r="793" spans="21:42" x14ac:dyDescent="0.25">
      <c r="U793" s="36"/>
      <c r="V793" s="36"/>
      <c r="AA793" s="10"/>
      <c r="AB793" s="29"/>
      <c r="AC793" s="8"/>
      <c r="AG793" s="9"/>
      <c r="AH793" s="10"/>
      <c r="AJ793" s="27"/>
      <c r="AK793" s="48"/>
      <c r="AL793" s="48"/>
      <c r="AM793" s="48"/>
      <c r="AN793" s="47"/>
      <c r="AO793" s="47"/>
      <c r="AP793" s="32"/>
    </row>
    <row r="794" spans="21:42" x14ac:dyDescent="0.25">
      <c r="U794" s="36"/>
      <c r="V794" s="36"/>
      <c r="AA794" s="10"/>
      <c r="AB794" s="29"/>
      <c r="AC794" s="8"/>
      <c r="AG794" s="9"/>
      <c r="AH794" s="10"/>
      <c r="AJ794" s="27"/>
      <c r="AK794" s="48"/>
      <c r="AL794" s="48"/>
      <c r="AM794" s="48"/>
      <c r="AN794" s="47"/>
      <c r="AO794" s="47"/>
      <c r="AP794" s="32"/>
    </row>
    <row r="795" spans="21:42" x14ac:dyDescent="0.25">
      <c r="U795" s="36"/>
      <c r="V795" s="36"/>
      <c r="AA795" s="10"/>
      <c r="AB795" s="29"/>
      <c r="AC795" s="8"/>
      <c r="AG795" s="9"/>
      <c r="AH795" s="10"/>
      <c r="AJ795" s="27"/>
      <c r="AK795" s="48"/>
      <c r="AL795" s="48"/>
      <c r="AM795" s="48"/>
      <c r="AN795" s="47"/>
      <c r="AO795" s="47"/>
      <c r="AP795" s="32"/>
    </row>
    <row r="796" spans="21:42" x14ac:dyDescent="0.25">
      <c r="U796" s="36"/>
      <c r="V796" s="36"/>
      <c r="AA796" s="10"/>
      <c r="AB796" s="29"/>
      <c r="AC796" s="8"/>
      <c r="AG796" s="9"/>
      <c r="AH796" s="10"/>
      <c r="AJ796" s="27"/>
      <c r="AK796" s="48"/>
      <c r="AL796" s="48"/>
      <c r="AM796" s="48"/>
      <c r="AN796" s="47"/>
      <c r="AO796" s="47"/>
      <c r="AP796" s="32"/>
    </row>
    <row r="797" spans="21:42" x14ac:dyDescent="0.25">
      <c r="U797" s="36"/>
      <c r="V797" s="36"/>
      <c r="AA797" s="10"/>
      <c r="AB797" s="29"/>
      <c r="AC797" s="8"/>
      <c r="AG797" s="9"/>
      <c r="AH797" s="10"/>
      <c r="AJ797" s="27"/>
      <c r="AK797" s="48"/>
      <c r="AL797" s="48"/>
      <c r="AM797" s="48"/>
      <c r="AN797" s="47"/>
      <c r="AO797" s="47"/>
      <c r="AP797" s="32"/>
    </row>
    <row r="798" spans="21:42" x14ac:dyDescent="0.25">
      <c r="U798" s="36"/>
      <c r="V798" s="36"/>
      <c r="AA798" s="10"/>
      <c r="AB798" s="29"/>
      <c r="AC798" s="8"/>
      <c r="AG798" s="9"/>
      <c r="AH798" s="10"/>
      <c r="AJ798" s="27"/>
      <c r="AK798" s="48"/>
      <c r="AL798" s="48"/>
      <c r="AM798" s="48"/>
      <c r="AN798" s="47"/>
      <c r="AO798" s="47"/>
      <c r="AP798" s="32"/>
    </row>
    <row r="799" spans="21:42" x14ac:dyDescent="0.25">
      <c r="U799" s="36"/>
      <c r="V799" s="36"/>
      <c r="AA799" s="10"/>
      <c r="AB799" s="29"/>
      <c r="AC799" s="8"/>
      <c r="AG799" s="9"/>
      <c r="AH799" s="10"/>
      <c r="AJ799" s="27"/>
      <c r="AK799" s="48"/>
      <c r="AL799" s="48"/>
      <c r="AM799" s="48"/>
      <c r="AN799" s="47"/>
      <c r="AO799" s="47"/>
      <c r="AP799" s="32"/>
    </row>
    <row r="800" spans="21:42" x14ac:dyDescent="0.25">
      <c r="U800" s="36"/>
      <c r="V800" s="36"/>
      <c r="AA800" s="10"/>
      <c r="AB800" s="29"/>
      <c r="AC800" s="8"/>
      <c r="AG800" s="9"/>
      <c r="AH800" s="10"/>
      <c r="AJ800" s="27"/>
      <c r="AK800" s="48"/>
      <c r="AL800" s="48"/>
      <c r="AM800" s="48"/>
      <c r="AN800" s="47"/>
      <c r="AO800" s="47"/>
      <c r="AP800" s="32"/>
    </row>
    <row r="801" spans="21:42" x14ac:dyDescent="0.25">
      <c r="U801" s="36"/>
      <c r="V801" s="36"/>
      <c r="AA801" s="10"/>
      <c r="AB801" s="29"/>
      <c r="AC801" s="8"/>
      <c r="AG801" s="9"/>
      <c r="AH801" s="10"/>
      <c r="AJ801" s="27"/>
      <c r="AK801" s="48"/>
      <c r="AL801" s="48"/>
      <c r="AM801" s="48"/>
      <c r="AN801" s="47"/>
      <c r="AO801" s="47"/>
      <c r="AP801" s="32"/>
    </row>
    <row r="802" spans="21:42" x14ac:dyDescent="0.25">
      <c r="U802" s="36"/>
      <c r="V802" s="36"/>
      <c r="AA802" s="10"/>
      <c r="AB802" s="29"/>
      <c r="AC802" s="8"/>
      <c r="AG802" s="9"/>
      <c r="AH802" s="10"/>
      <c r="AJ802" s="27"/>
      <c r="AK802" s="48"/>
      <c r="AL802" s="48"/>
      <c r="AM802" s="48"/>
      <c r="AN802" s="47"/>
      <c r="AO802" s="47"/>
      <c r="AP802" s="32"/>
    </row>
    <row r="803" spans="21:42" x14ac:dyDescent="0.25">
      <c r="U803" s="36"/>
      <c r="V803" s="36"/>
      <c r="AA803" s="10"/>
      <c r="AB803" s="29"/>
      <c r="AC803" s="8"/>
      <c r="AG803" s="9"/>
      <c r="AH803" s="10"/>
      <c r="AJ803" s="27"/>
      <c r="AK803" s="48"/>
      <c r="AL803" s="48"/>
      <c r="AM803" s="48"/>
      <c r="AN803" s="47"/>
      <c r="AO803" s="47"/>
      <c r="AP803" s="32"/>
    </row>
    <row r="804" spans="21:42" x14ac:dyDescent="0.25">
      <c r="U804" s="36"/>
      <c r="V804" s="36"/>
      <c r="AA804" s="10"/>
      <c r="AB804" s="29"/>
      <c r="AC804" s="8"/>
      <c r="AG804" s="9"/>
      <c r="AH804" s="10"/>
      <c r="AJ804" s="27"/>
      <c r="AK804" s="48"/>
      <c r="AL804" s="48"/>
      <c r="AM804" s="48"/>
      <c r="AN804" s="47"/>
      <c r="AO804" s="47"/>
      <c r="AP804" s="32"/>
    </row>
    <row r="805" spans="21:42" x14ac:dyDescent="0.25">
      <c r="U805" s="36"/>
      <c r="V805" s="36"/>
      <c r="AA805" s="10"/>
      <c r="AB805" s="29"/>
      <c r="AC805" s="8"/>
      <c r="AG805" s="9"/>
      <c r="AH805" s="10"/>
      <c r="AJ805" s="27"/>
      <c r="AK805" s="48"/>
      <c r="AL805" s="48"/>
      <c r="AM805" s="48"/>
      <c r="AN805" s="47"/>
      <c r="AO805" s="47"/>
      <c r="AP805" s="32"/>
    </row>
    <row r="806" spans="21:42" x14ac:dyDescent="0.25">
      <c r="U806" s="36"/>
      <c r="V806" s="36"/>
      <c r="AA806" s="10"/>
      <c r="AB806" s="29"/>
      <c r="AC806" s="8"/>
      <c r="AG806" s="9"/>
      <c r="AH806" s="10"/>
      <c r="AJ806" s="27"/>
      <c r="AK806" s="48"/>
      <c r="AL806" s="48"/>
      <c r="AM806" s="48"/>
      <c r="AN806" s="47"/>
      <c r="AO806" s="47"/>
      <c r="AP806" s="32"/>
    </row>
    <row r="807" spans="21:42" x14ac:dyDescent="0.25">
      <c r="U807" s="36"/>
      <c r="V807" s="36"/>
      <c r="AA807" s="10"/>
      <c r="AB807" s="29"/>
      <c r="AC807" s="8"/>
      <c r="AG807" s="9"/>
      <c r="AH807" s="10"/>
      <c r="AJ807" s="27"/>
      <c r="AK807" s="48"/>
      <c r="AL807" s="48"/>
      <c r="AM807" s="48"/>
      <c r="AN807" s="47"/>
      <c r="AO807" s="47"/>
      <c r="AP807" s="32"/>
    </row>
    <row r="808" spans="21:42" x14ac:dyDescent="0.25">
      <c r="U808" s="36"/>
      <c r="V808" s="36"/>
      <c r="AA808" s="10"/>
      <c r="AB808" s="29"/>
      <c r="AC808" s="8"/>
      <c r="AG808" s="9"/>
      <c r="AH808" s="10"/>
      <c r="AJ808" s="27"/>
      <c r="AK808" s="48"/>
      <c r="AL808" s="48"/>
      <c r="AM808" s="48"/>
      <c r="AN808" s="47"/>
      <c r="AO808" s="47"/>
      <c r="AP808" s="32"/>
    </row>
    <row r="809" spans="21:42" x14ac:dyDescent="0.25">
      <c r="U809" s="36"/>
      <c r="V809" s="36"/>
      <c r="AA809" s="10"/>
      <c r="AB809" s="29"/>
      <c r="AC809" s="8"/>
      <c r="AG809" s="9"/>
      <c r="AH809" s="10"/>
      <c r="AJ809" s="27"/>
      <c r="AK809" s="48"/>
      <c r="AL809" s="48"/>
      <c r="AM809" s="48"/>
      <c r="AN809" s="47"/>
      <c r="AO809" s="47"/>
      <c r="AP809" s="32"/>
    </row>
    <row r="810" spans="21:42" x14ac:dyDescent="0.25">
      <c r="U810" s="36"/>
      <c r="V810" s="36"/>
      <c r="AA810" s="10"/>
      <c r="AB810" s="29"/>
      <c r="AC810" s="8"/>
      <c r="AG810" s="9"/>
      <c r="AH810" s="10"/>
      <c r="AJ810" s="27"/>
      <c r="AK810" s="48"/>
      <c r="AL810" s="48"/>
      <c r="AM810" s="48"/>
      <c r="AN810" s="47"/>
      <c r="AO810" s="47"/>
      <c r="AP810" s="32"/>
    </row>
    <row r="811" spans="21:42" x14ac:dyDescent="0.25">
      <c r="U811" s="36"/>
      <c r="V811" s="36"/>
      <c r="AA811" s="10"/>
      <c r="AB811" s="29"/>
      <c r="AC811" s="8"/>
      <c r="AG811" s="9"/>
      <c r="AH811" s="10"/>
      <c r="AJ811" s="27"/>
      <c r="AK811" s="48"/>
      <c r="AL811" s="48"/>
      <c r="AM811" s="48"/>
      <c r="AN811" s="47"/>
      <c r="AO811" s="47"/>
      <c r="AP811" s="32"/>
    </row>
    <row r="812" spans="21:42" x14ac:dyDescent="0.25">
      <c r="U812" s="36"/>
      <c r="V812" s="36"/>
      <c r="AA812" s="10"/>
      <c r="AB812" s="29"/>
      <c r="AC812" s="8"/>
      <c r="AG812" s="9"/>
      <c r="AH812" s="10"/>
      <c r="AJ812" s="27"/>
      <c r="AK812" s="48"/>
      <c r="AL812" s="48"/>
      <c r="AM812" s="48"/>
      <c r="AN812" s="47"/>
      <c r="AO812" s="47"/>
      <c r="AP812" s="32"/>
    </row>
    <row r="813" spans="21:42" x14ac:dyDescent="0.25">
      <c r="U813" s="36"/>
      <c r="V813" s="36"/>
      <c r="AA813" s="10"/>
      <c r="AB813" s="29"/>
      <c r="AC813" s="8"/>
      <c r="AG813" s="9"/>
      <c r="AH813" s="10"/>
      <c r="AJ813" s="27"/>
      <c r="AK813" s="48"/>
      <c r="AL813" s="48"/>
      <c r="AM813" s="48"/>
      <c r="AN813" s="47"/>
      <c r="AO813" s="47"/>
      <c r="AP813" s="32"/>
    </row>
    <row r="814" spans="21:42" x14ac:dyDescent="0.25">
      <c r="U814" s="36"/>
      <c r="V814" s="36"/>
      <c r="AA814" s="10"/>
      <c r="AB814" s="29"/>
      <c r="AC814" s="8"/>
      <c r="AG814" s="9"/>
      <c r="AH814" s="10"/>
      <c r="AJ814" s="27"/>
      <c r="AK814" s="48"/>
      <c r="AL814" s="48"/>
      <c r="AM814" s="48"/>
      <c r="AN814" s="47"/>
      <c r="AO814" s="47"/>
      <c r="AP814" s="32"/>
    </row>
    <row r="815" spans="21:42" x14ac:dyDescent="0.25">
      <c r="U815" s="36"/>
      <c r="V815" s="36"/>
      <c r="AA815" s="10"/>
      <c r="AB815" s="29"/>
      <c r="AC815" s="8"/>
      <c r="AG815" s="9"/>
      <c r="AH815" s="10"/>
      <c r="AJ815" s="27"/>
      <c r="AK815" s="48"/>
      <c r="AL815" s="48"/>
      <c r="AM815" s="48"/>
      <c r="AN815" s="47"/>
      <c r="AO815" s="47"/>
      <c r="AP815" s="32"/>
    </row>
    <row r="816" spans="21:42" x14ac:dyDescent="0.25">
      <c r="U816" s="36"/>
      <c r="V816" s="36"/>
      <c r="AA816" s="10"/>
      <c r="AB816" s="29"/>
      <c r="AC816" s="8"/>
      <c r="AG816" s="9"/>
      <c r="AH816" s="10"/>
      <c r="AJ816" s="27"/>
      <c r="AK816" s="48"/>
      <c r="AL816" s="48"/>
      <c r="AM816" s="48"/>
      <c r="AN816" s="47"/>
      <c r="AO816" s="47"/>
      <c r="AP816" s="32"/>
    </row>
    <row r="817" spans="21:42" x14ac:dyDescent="0.25">
      <c r="U817" s="36"/>
      <c r="V817" s="36"/>
      <c r="AA817" s="10"/>
      <c r="AB817" s="29"/>
      <c r="AC817" s="8"/>
      <c r="AG817" s="9"/>
      <c r="AH817" s="10"/>
      <c r="AJ817" s="27"/>
      <c r="AK817" s="48"/>
      <c r="AL817" s="48"/>
      <c r="AM817" s="48"/>
      <c r="AN817" s="47"/>
      <c r="AO817" s="47"/>
      <c r="AP817" s="32"/>
    </row>
    <row r="818" spans="21:42" x14ac:dyDescent="0.25">
      <c r="U818" s="36"/>
      <c r="V818" s="36"/>
      <c r="AA818" s="10"/>
      <c r="AB818" s="29"/>
      <c r="AC818" s="8"/>
      <c r="AG818" s="9"/>
      <c r="AH818" s="10"/>
      <c r="AJ818" s="27"/>
      <c r="AK818" s="48"/>
      <c r="AL818" s="48"/>
      <c r="AM818" s="48"/>
      <c r="AN818" s="47"/>
      <c r="AO818" s="47"/>
      <c r="AP818" s="32"/>
    </row>
    <row r="819" spans="21:42" x14ac:dyDescent="0.25">
      <c r="U819" s="36"/>
      <c r="V819" s="36"/>
      <c r="AA819" s="10"/>
      <c r="AB819" s="29"/>
      <c r="AC819" s="8"/>
      <c r="AG819" s="9"/>
      <c r="AH819" s="10"/>
      <c r="AJ819" s="27"/>
      <c r="AK819" s="48"/>
      <c r="AL819" s="48"/>
      <c r="AM819" s="48"/>
      <c r="AN819" s="47"/>
      <c r="AO819" s="47"/>
      <c r="AP819" s="32"/>
    </row>
    <row r="820" spans="21:42" x14ac:dyDescent="0.25">
      <c r="U820" s="36"/>
      <c r="V820" s="36"/>
      <c r="AA820" s="10"/>
      <c r="AB820" s="29"/>
      <c r="AC820" s="8"/>
      <c r="AG820" s="9"/>
      <c r="AH820" s="10"/>
      <c r="AJ820" s="27"/>
      <c r="AK820" s="48"/>
      <c r="AL820" s="48"/>
      <c r="AM820" s="48"/>
      <c r="AN820" s="47"/>
      <c r="AO820" s="47"/>
      <c r="AP820" s="32"/>
    </row>
    <row r="821" spans="21:42" x14ac:dyDescent="0.25">
      <c r="U821" s="36"/>
      <c r="V821" s="36"/>
      <c r="AA821" s="10"/>
      <c r="AB821" s="29"/>
      <c r="AC821" s="8"/>
      <c r="AG821" s="9"/>
      <c r="AH821" s="10"/>
      <c r="AJ821" s="27"/>
      <c r="AK821" s="48"/>
      <c r="AL821" s="48"/>
      <c r="AM821" s="48"/>
      <c r="AN821" s="47"/>
      <c r="AO821" s="47"/>
      <c r="AP821" s="32"/>
    </row>
    <row r="822" spans="21:42" x14ac:dyDescent="0.25">
      <c r="U822" s="36"/>
      <c r="V822" s="36"/>
      <c r="AA822" s="10"/>
      <c r="AB822" s="29"/>
      <c r="AC822" s="8"/>
      <c r="AG822" s="9"/>
      <c r="AH822" s="10"/>
      <c r="AJ822" s="27"/>
      <c r="AK822" s="48"/>
      <c r="AL822" s="48"/>
      <c r="AM822" s="48"/>
      <c r="AN822" s="47"/>
      <c r="AO822" s="47"/>
      <c r="AP822" s="32"/>
    </row>
    <row r="823" spans="21:42" x14ac:dyDescent="0.25">
      <c r="U823" s="36"/>
      <c r="V823" s="36"/>
      <c r="AA823" s="10"/>
      <c r="AB823" s="29"/>
      <c r="AC823" s="8"/>
      <c r="AG823" s="9"/>
      <c r="AH823" s="10"/>
      <c r="AJ823" s="27"/>
      <c r="AK823" s="48"/>
      <c r="AL823" s="48"/>
      <c r="AM823" s="48"/>
      <c r="AN823" s="47"/>
      <c r="AO823" s="47"/>
      <c r="AP823" s="32"/>
    </row>
    <row r="824" spans="21:42" x14ac:dyDescent="0.25">
      <c r="U824" s="36"/>
      <c r="V824" s="36"/>
      <c r="AA824" s="10"/>
      <c r="AB824" s="29"/>
      <c r="AC824" s="8"/>
      <c r="AG824" s="9"/>
      <c r="AH824" s="10"/>
      <c r="AJ824" s="27"/>
      <c r="AK824" s="48"/>
      <c r="AL824" s="48"/>
      <c r="AM824" s="48"/>
      <c r="AN824" s="47"/>
      <c r="AO824" s="47"/>
      <c r="AP824" s="32"/>
    </row>
    <row r="825" spans="21:42" x14ac:dyDescent="0.25">
      <c r="U825" s="36"/>
      <c r="V825" s="36"/>
      <c r="AA825" s="10"/>
      <c r="AB825" s="29"/>
      <c r="AC825" s="8"/>
      <c r="AG825" s="9"/>
      <c r="AH825" s="10"/>
      <c r="AJ825" s="27"/>
      <c r="AK825" s="48"/>
      <c r="AL825" s="48"/>
      <c r="AM825" s="48"/>
      <c r="AN825" s="47"/>
      <c r="AO825" s="47"/>
      <c r="AP825" s="32"/>
    </row>
    <row r="826" spans="21:42" x14ac:dyDescent="0.25">
      <c r="U826" s="36"/>
      <c r="V826" s="36"/>
      <c r="AA826" s="10"/>
      <c r="AB826" s="29"/>
      <c r="AC826" s="8"/>
      <c r="AG826" s="9"/>
      <c r="AH826" s="10"/>
      <c r="AJ826" s="27"/>
      <c r="AK826" s="48"/>
      <c r="AL826" s="48"/>
      <c r="AM826" s="48"/>
      <c r="AN826" s="47"/>
      <c r="AO826" s="47"/>
      <c r="AP826" s="32"/>
    </row>
    <row r="827" spans="21:42" x14ac:dyDescent="0.25">
      <c r="U827" s="36"/>
      <c r="V827" s="36"/>
      <c r="AA827" s="10"/>
      <c r="AB827" s="29"/>
      <c r="AC827" s="8"/>
      <c r="AG827" s="9"/>
      <c r="AH827" s="10"/>
      <c r="AJ827" s="27"/>
      <c r="AK827" s="48"/>
      <c r="AL827" s="48"/>
      <c r="AM827" s="48"/>
      <c r="AN827" s="47"/>
      <c r="AO827" s="47"/>
      <c r="AP827" s="32"/>
    </row>
    <row r="828" spans="21:42" x14ac:dyDescent="0.25">
      <c r="U828" s="36"/>
      <c r="V828" s="36"/>
      <c r="AA828" s="10"/>
      <c r="AB828" s="29"/>
      <c r="AC828" s="8"/>
      <c r="AG828" s="9"/>
      <c r="AH828" s="10"/>
      <c r="AJ828" s="27"/>
      <c r="AK828" s="48"/>
      <c r="AL828" s="48"/>
      <c r="AM828" s="48"/>
      <c r="AN828" s="47"/>
      <c r="AO828" s="47"/>
      <c r="AP828" s="32"/>
    </row>
    <row r="829" spans="21:42" x14ac:dyDescent="0.25">
      <c r="U829" s="36"/>
      <c r="V829" s="36"/>
      <c r="AA829" s="10"/>
      <c r="AB829" s="29"/>
      <c r="AC829" s="8"/>
      <c r="AG829" s="9"/>
      <c r="AH829" s="10"/>
      <c r="AJ829" s="27"/>
      <c r="AK829" s="48"/>
      <c r="AL829" s="48"/>
      <c r="AM829" s="48"/>
      <c r="AN829" s="47"/>
      <c r="AO829" s="47"/>
      <c r="AP829" s="32"/>
    </row>
    <row r="830" spans="21:42" x14ac:dyDescent="0.25">
      <c r="U830" s="36"/>
      <c r="V830" s="36"/>
      <c r="AA830" s="10"/>
      <c r="AB830" s="29"/>
      <c r="AC830" s="8"/>
      <c r="AG830" s="9"/>
      <c r="AH830" s="10"/>
      <c r="AJ830" s="27"/>
      <c r="AK830" s="48"/>
      <c r="AL830" s="48"/>
      <c r="AM830" s="48"/>
      <c r="AN830" s="47"/>
      <c r="AO830" s="47"/>
      <c r="AP830" s="32"/>
    </row>
    <row r="831" spans="21:42" x14ac:dyDescent="0.25">
      <c r="U831" s="36"/>
      <c r="V831" s="36"/>
      <c r="AA831" s="10"/>
      <c r="AB831" s="29"/>
      <c r="AC831" s="8"/>
      <c r="AG831" s="9"/>
      <c r="AH831" s="10"/>
      <c r="AJ831" s="27"/>
      <c r="AK831" s="48"/>
      <c r="AL831" s="48"/>
      <c r="AM831" s="48"/>
      <c r="AN831" s="47"/>
      <c r="AO831" s="47"/>
      <c r="AP831" s="32"/>
    </row>
    <row r="832" spans="21:42" x14ac:dyDescent="0.25">
      <c r="U832" s="36"/>
      <c r="V832" s="36"/>
      <c r="AA832" s="10"/>
      <c r="AB832" s="29"/>
      <c r="AC832" s="8"/>
      <c r="AG832" s="9"/>
      <c r="AH832" s="10"/>
      <c r="AJ832" s="27"/>
      <c r="AK832" s="48"/>
      <c r="AL832" s="48"/>
      <c r="AM832" s="48"/>
      <c r="AN832" s="47"/>
      <c r="AO832" s="47"/>
      <c r="AP832" s="32"/>
    </row>
    <row r="833" spans="21:42" x14ac:dyDescent="0.25">
      <c r="U833" s="36"/>
      <c r="V833" s="36"/>
      <c r="AA833" s="10"/>
      <c r="AB833" s="29"/>
      <c r="AC833" s="8"/>
      <c r="AG833" s="9"/>
      <c r="AH833" s="10"/>
      <c r="AJ833" s="27"/>
      <c r="AK833" s="48"/>
      <c r="AL833" s="48"/>
      <c r="AM833" s="48"/>
      <c r="AN833" s="47"/>
      <c r="AO833" s="47"/>
      <c r="AP833" s="32"/>
    </row>
    <row r="834" spans="21:42" x14ac:dyDescent="0.25">
      <c r="U834" s="36"/>
      <c r="V834" s="36"/>
      <c r="AA834" s="10"/>
      <c r="AB834" s="29"/>
      <c r="AC834" s="8"/>
      <c r="AG834" s="9"/>
      <c r="AH834" s="10"/>
      <c r="AJ834" s="27"/>
      <c r="AK834" s="48"/>
      <c r="AL834" s="48"/>
      <c r="AM834" s="48"/>
      <c r="AN834" s="47"/>
      <c r="AO834" s="47"/>
      <c r="AP834" s="32"/>
    </row>
    <row r="835" spans="21:42" x14ac:dyDescent="0.25">
      <c r="U835" s="36"/>
      <c r="V835" s="36"/>
      <c r="AA835" s="10"/>
      <c r="AB835" s="29"/>
      <c r="AC835" s="8"/>
      <c r="AG835" s="9"/>
      <c r="AH835" s="10"/>
      <c r="AJ835" s="27"/>
      <c r="AK835" s="48"/>
      <c r="AL835" s="48"/>
      <c r="AM835" s="48"/>
      <c r="AN835" s="47"/>
      <c r="AO835" s="47"/>
      <c r="AP835" s="32"/>
    </row>
    <row r="836" spans="21:42" x14ac:dyDescent="0.25">
      <c r="U836" s="36"/>
      <c r="V836" s="36"/>
      <c r="AA836" s="10"/>
      <c r="AB836" s="29"/>
      <c r="AC836" s="8"/>
      <c r="AG836" s="9"/>
      <c r="AH836" s="10"/>
      <c r="AJ836" s="27"/>
      <c r="AK836" s="48"/>
      <c r="AL836" s="48"/>
      <c r="AM836" s="48"/>
      <c r="AN836" s="47"/>
      <c r="AO836" s="47"/>
      <c r="AP836" s="32"/>
    </row>
    <row r="837" spans="21:42" x14ac:dyDescent="0.25">
      <c r="U837" s="36"/>
      <c r="V837" s="36"/>
      <c r="AA837" s="10"/>
      <c r="AB837" s="29"/>
      <c r="AC837" s="8"/>
      <c r="AG837" s="9"/>
      <c r="AH837" s="10"/>
      <c r="AJ837" s="27"/>
      <c r="AK837" s="48"/>
      <c r="AL837" s="48"/>
      <c r="AM837" s="48"/>
      <c r="AN837" s="47"/>
      <c r="AO837" s="47"/>
      <c r="AP837" s="32"/>
    </row>
    <row r="838" spans="21:42" x14ac:dyDescent="0.25">
      <c r="U838" s="36"/>
      <c r="V838" s="36"/>
      <c r="AA838" s="10"/>
      <c r="AB838" s="29"/>
      <c r="AC838" s="8"/>
      <c r="AG838" s="9"/>
      <c r="AH838" s="10"/>
      <c r="AJ838" s="27"/>
      <c r="AK838" s="48"/>
      <c r="AL838" s="48"/>
      <c r="AM838" s="48"/>
      <c r="AN838" s="47"/>
      <c r="AO838" s="47"/>
      <c r="AP838" s="32"/>
    </row>
    <row r="839" spans="21:42" x14ac:dyDescent="0.25">
      <c r="U839" s="36"/>
      <c r="V839" s="36"/>
      <c r="AA839" s="10"/>
      <c r="AB839" s="29"/>
      <c r="AC839" s="8"/>
      <c r="AG839" s="9"/>
      <c r="AH839" s="10"/>
      <c r="AJ839" s="27"/>
      <c r="AK839" s="48"/>
      <c r="AL839" s="48"/>
      <c r="AM839" s="48"/>
      <c r="AN839" s="47"/>
      <c r="AO839" s="47"/>
      <c r="AP839" s="32"/>
    </row>
    <row r="840" spans="21:42" x14ac:dyDescent="0.25">
      <c r="U840" s="36"/>
      <c r="V840" s="36"/>
      <c r="AA840" s="10"/>
      <c r="AB840" s="29"/>
      <c r="AC840" s="8"/>
      <c r="AG840" s="9"/>
      <c r="AH840" s="10"/>
      <c r="AJ840" s="27"/>
      <c r="AK840" s="48"/>
      <c r="AL840" s="48"/>
      <c r="AM840" s="48"/>
      <c r="AN840" s="47"/>
      <c r="AO840" s="47"/>
      <c r="AP840" s="32"/>
    </row>
    <row r="841" spans="21:42" x14ac:dyDescent="0.25">
      <c r="U841" s="36"/>
      <c r="V841" s="36"/>
      <c r="AA841" s="10"/>
      <c r="AB841" s="29"/>
      <c r="AC841" s="8"/>
      <c r="AG841" s="9"/>
      <c r="AH841" s="10"/>
      <c r="AJ841" s="27"/>
      <c r="AK841" s="48"/>
      <c r="AL841" s="48"/>
      <c r="AM841" s="48"/>
      <c r="AN841" s="47"/>
      <c r="AO841" s="47"/>
      <c r="AP841" s="32"/>
    </row>
    <row r="842" spans="21:42" x14ac:dyDescent="0.25">
      <c r="U842" s="36"/>
      <c r="V842" s="36"/>
      <c r="AA842" s="10"/>
      <c r="AB842" s="29"/>
      <c r="AC842" s="8"/>
      <c r="AG842" s="9"/>
      <c r="AH842" s="10"/>
      <c r="AJ842" s="27"/>
      <c r="AK842" s="48"/>
      <c r="AL842" s="48"/>
      <c r="AM842" s="48"/>
      <c r="AN842" s="47"/>
      <c r="AO842" s="47"/>
      <c r="AP842" s="32"/>
    </row>
    <row r="843" spans="21:42" x14ac:dyDescent="0.25">
      <c r="U843" s="36"/>
      <c r="V843" s="36"/>
      <c r="AA843" s="10"/>
      <c r="AB843" s="29"/>
      <c r="AC843" s="8"/>
      <c r="AG843" s="9"/>
      <c r="AH843" s="10"/>
      <c r="AJ843" s="27"/>
      <c r="AK843" s="48"/>
      <c r="AL843" s="48"/>
      <c r="AM843" s="48"/>
      <c r="AN843" s="47"/>
      <c r="AO843" s="47"/>
      <c r="AP843" s="32"/>
    </row>
    <row r="844" spans="21:42" x14ac:dyDescent="0.25">
      <c r="U844" s="36"/>
      <c r="V844" s="36"/>
      <c r="AA844" s="10"/>
      <c r="AB844" s="29"/>
      <c r="AC844" s="8"/>
      <c r="AG844" s="9"/>
      <c r="AH844" s="10"/>
      <c r="AJ844" s="27"/>
      <c r="AK844" s="48"/>
      <c r="AL844" s="48"/>
      <c r="AM844" s="48"/>
      <c r="AN844" s="47"/>
      <c r="AO844" s="47"/>
      <c r="AP844" s="32"/>
    </row>
    <row r="845" spans="21:42" x14ac:dyDescent="0.25">
      <c r="U845" s="36"/>
      <c r="V845" s="36"/>
      <c r="AA845" s="10"/>
      <c r="AB845" s="29"/>
      <c r="AC845" s="8"/>
      <c r="AG845" s="9"/>
      <c r="AH845" s="10"/>
      <c r="AJ845" s="27"/>
      <c r="AK845" s="48"/>
      <c r="AL845" s="48"/>
      <c r="AM845" s="48"/>
      <c r="AN845" s="47"/>
      <c r="AO845" s="47"/>
      <c r="AP845" s="32"/>
    </row>
    <row r="846" spans="21:42" x14ac:dyDescent="0.25">
      <c r="U846" s="36"/>
      <c r="V846" s="36"/>
      <c r="AA846" s="10"/>
      <c r="AB846" s="29"/>
      <c r="AC846" s="8"/>
      <c r="AG846" s="9"/>
      <c r="AH846" s="10"/>
      <c r="AJ846" s="27"/>
      <c r="AK846" s="48"/>
      <c r="AL846" s="48"/>
      <c r="AM846" s="48"/>
      <c r="AN846" s="47"/>
      <c r="AO846" s="47"/>
      <c r="AP846" s="32"/>
    </row>
    <row r="847" spans="21:42" x14ac:dyDescent="0.25">
      <c r="U847" s="36"/>
      <c r="V847" s="36"/>
      <c r="AA847" s="10"/>
      <c r="AB847" s="29"/>
      <c r="AC847" s="8"/>
      <c r="AG847" s="9"/>
      <c r="AH847" s="10"/>
      <c r="AJ847" s="27"/>
      <c r="AK847" s="48"/>
      <c r="AL847" s="48"/>
      <c r="AM847" s="48"/>
      <c r="AN847" s="47"/>
      <c r="AO847" s="47"/>
      <c r="AP847" s="32"/>
    </row>
    <row r="848" spans="21:42" x14ac:dyDescent="0.25">
      <c r="U848" s="36"/>
      <c r="V848" s="36"/>
      <c r="AA848" s="10"/>
      <c r="AB848" s="29"/>
      <c r="AC848" s="8"/>
      <c r="AG848" s="9"/>
      <c r="AH848" s="10"/>
      <c r="AJ848" s="27"/>
      <c r="AK848" s="48"/>
      <c r="AL848" s="48"/>
      <c r="AM848" s="48"/>
      <c r="AN848" s="47"/>
      <c r="AO848" s="47"/>
      <c r="AP848" s="32"/>
    </row>
    <row r="849" spans="21:42" x14ac:dyDescent="0.25">
      <c r="U849" s="36"/>
      <c r="V849" s="36"/>
      <c r="AA849" s="10"/>
      <c r="AB849" s="29"/>
      <c r="AC849" s="8"/>
      <c r="AG849" s="9"/>
      <c r="AH849" s="10"/>
      <c r="AJ849" s="27"/>
      <c r="AK849" s="48"/>
      <c r="AL849" s="48"/>
      <c r="AM849" s="48"/>
      <c r="AN849" s="47"/>
      <c r="AO849" s="47"/>
      <c r="AP849" s="32"/>
    </row>
    <row r="850" spans="21:42" x14ac:dyDescent="0.25">
      <c r="U850" s="36"/>
      <c r="V850" s="36"/>
      <c r="AA850" s="10"/>
      <c r="AB850" s="29"/>
      <c r="AC850" s="8"/>
      <c r="AG850" s="9"/>
      <c r="AH850" s="10"/>
      <c r="AJ850" s="27"/>
      <c r="AK850" s="48"/>
      <c r="AL850" s="48"/>
      <c r="AM850" s="48"/>
      <c r="AN850" s="47"/>
      <c r="AO850" s="47"/>
      <c r="AP850" s="32"/>
    </row>
    <row r="851" spans="21:42" x14ac:dyDescent="0.25">
      <c r="U851" s="36"/>
      <c r="V851" s="36"/>
      <c r="AA851" s="10"/>
      <c r="AB851" s="29"/>
      <c r="AC851" s="8"/>
      <c r="AG851" s="9"/>
      <c r="AH851" s="10"/>
      <c r="AJ851" s="27"/>
      <c r="AK851" s="48"/>
      <c r="AL851" s="48"/>
      <c r="AM851" s="48"/>
      <c r="AN851" s="47"/>
      <c r="AO851" s="47"/>
      <c r="AP851" s="32"/>
    </row>
    <row r="852" spans="21:42" x14ac:dyDescent="0.25">
      <c r="U852" s="36"/>
      <c r="V852" s="36"/>
      <c r="AA852" s="10"/>
      <c r="AB852" s="29"/>
      <c r="AC852" s="8"/>
      <c r="AG852" s="9"/>
      <c r="AH852" s="10"/>
      <c r="AJ852" s="27"/>
      <c r="AK852" s="48"/>
      <c r="AL852" s="48"/>
      <c r="AM852" s="48"/>
      <c r="AN852" s="47"/>
      <c r="AO852" s="47"/>
      <c r="AP852" s="32"/>
    </row>
    <row r="853" spans="21:42" x14ac:dyDescent="0.25">
      <c r="U853" s="36"/>
      <c r="V853" s="36"/>
      <c r="AA853" s="10"/>
      <c r="AB853" s="29"/>
      <c r="AC853" s="8"/>
      <c r="AG853" s="9"/>
      <c r="AH853" s="10"/>
      <c r="AJ853" s="27"/>
      <c r="AK853" s="48"/>
      <c r="AL853" s="48"/>
      <c r="AM853" s="48"/>
      <c r="AN853" s="47"/>
      <c r="AO853" s="47"/>
      <c r="AP853" s="32"/>
    </row>
    <row r="854" spans="21:42" x14ac:dyDescent="0.25">
      <c r="U854" s="36"/>
      <c r="V854" s="36"/>
      <c r="AA854" s="10"/>
      <c r="AB854" s="29"/>
      <c r="AC854" s="8"/>
      <c r="AG854" s="9"/>
      <c r="AH854" s="10"/>
      <c r="AJ854" s="27"/>
      <c r="AK854" s="48"/>
      <c r="AL854" s="48"/>
      <c r="AM854" s="48"/>
      <c r="AN854" s="47"/>
      <c r="AO854" s="47"/>
      <c r="AP854" s="32"/>
    </row>
    <row r="855" spans="21:42" x14ac:dyDescent="0.25">
      <c r="U855" s="36"/>
      <c r="V855" s="36"/>
      <c r="AA855" s="10"/>
      <c r="AB855" s="29"/>
      <c r="AC855" s="8"/>
      <c r="AG855" s="9"/>
      <c r="AH855" s="10"/>
      <c r="AJ855" s="27"/>
      <c r="AK855" s="48"/>
      <c r="AL855" s="48"/>
      <c r="AM855" s="48"/>
      <c r="AN855" s="47"/>
      <c r="AO855" s="47"/>
      <c r="AP855" s="32"/>
    </row>
    <row r="856" spans="21:42" x14ac:dyDescent="0.25">
      <c r="U856" s="36"/>
      <c r="V856" s="36"/>
      <c r="AA856" s="10"/>
      <c r="AB856" s="29"/>
      <c r="AC856" s="8"/>
      <c r="AG856" s="9"/>
      <c r="AH856" s="10"/>
      <c r="AJ856" s="27"/>
      <c r="AK856" s="48"/>
      <c r="AL856" s="48"/>
      <c r="AM856" s="48"/>
      <c r="AN856" s="47"/>
      <c r="AO856" s="47"/>
      <c r="AP856" s="32"/>
    </row>
    <row r="857" spans="21:42" x14ac:dyDescent="0.25">
      <c r="U857" s="36"/>
      <c r="V857" s="36"/>
      <c r="AA857" s="10"/>
      <c r="AB857" s="29"/>
      <c r="AC857" s="8"/>
      <c r="AG857" s="9"/>
      <c r="AH857" s="10"/>
      <c r="AJ857" s="27"/>
      <c r="AK857" s="48"/>
      <c r="AL857" s="48"/>
      <c r="AM857" s="48"/>
      <c r="AN857" s="47"/>
      <c r="AO857" s="47"/>
      <c r="AP857" s="32"/>
    </row>
    <row r="858" spans="21:42" x14ac:dyDescent="0.25">
      <c r="U858" s="36"/>
      <c r="V858" s="36"/>
      <c r="AA858" s="10"/>
      <c r="AB858" s="29"/>
      <c r="AC858" s="8"/>
      <c r="AG858" s="9"/>
      <c r="AH858" s="10"/>
      <c r="AJ858" s="27"/>
      <c r="AK858" s="48"/>
      <c r="AL858" s="48"/>
      <c r="AM858" s="48"/>
      <c r="AN858" s="47"/>
      <c r="AO858" s="47"/>
      <c r="AP858" s="32"/>
    </row>
    <row r="859" spans="21:42" x14ac:dyDescent="0.25">
      <c r="U859" s="36"/>
      <c r="V859" s="36"/>
      <c r="AA859" s="10"/>
      <c r="AB859" s="29"/>
      <c r="AC859" s="8"/>
      <c r="AG859" s="9"/>
      <c r="AH859" s="10"/>
      <c r="AJ859" s="27"/>
      <c r="AK859" s="48"/>
      <c r="AL859" s="48"/>
      <c r="AM859" s="48"/>
      <c r="AN859" s="47"/>
      <c r="AO859" s="47"/>
      <c r="AP859" s="32"/>
    </row>
    <row r="860" spans="21:42" x14ac:dyDescent="0.25">
      <c r="U860" s="36"/>
      <c r="V860" s="36"/>
      <c r="AA860" s="10"/>
      <c r="AB860" s="29"/>
      <c r="AC860" s="8"/>
      <c r="AG860" s="9"/>
      <c r="AH860" s="10"/>
      <c r="AJ860" s="27"/>
      <c r="AK860" s="48"/>
      <c r="AL860" s="48"/>
      <c r="AM860" s="48"/>
      <c r="AN860" s="47"/>
      <c r="AO860" s="47"/>
      <c r="AP860" s="32"/>
    </row>
    <row r="861" spans="21:42" x14ac:dyDescent="0.25">
      <c r="U861" s="36"/>
      <c r="V861" s="36"/>
      <c r="AA861" s="10"/>
      <c r="AB861" s="29"/>
      <c r="AC861" s="8"/>
      <c r="AG861" s="9"/>
      <c r="AH861" s="10"/>
      <c r="AJ861" s="27"/>
      <c r="AK861" s="48"/>
      <c r="AL861" s="48"/>
      <c r="AM861" s="48"/>
      <c r="AN861" s="47"/>
      <c r="AO861" s="47"/>
      <c r="AP861" s="32"/>
    </row>
    <row r="862" spans="21:42" x14ac:dyDescent="0.25">
      <c r="U862" s="36"/>
      <c r="V862" s="36"/>
      <c r="AA862" s="10"/>
      <c r="AB862" s="29"/>
      <c r="AC862" s="8"/>
      <c r="AG862" s="9"/>
      <c r="AH862" s="10"/>
      <c r="AJ862" s="27"/>
      <c r="AK862" s="48"/>
      <c r="AL862" s="48"/>
      <c r="AM862" s="48"/>
      <c r="AN862" s="47"/>
      <c r="AO862" s="47"/>
      <c r="AP862" s="32"/>
    </row>
    <row r="863" spans="21:42" x14ac:dyDescent="0.25">
      <c r="U863" s="36"/>
      <c r="V863" s="36"/>
      <c r="AA863" s="10"/>
      <c r="AB863" s="29"/>
      <c r="AC863" s="8"/>
      <c r="AG863" s="9"/>
      <c r="AH863" s="10"/>
      <c r="AJ863" s="27"/>
      <c r="AK863" s="48"/>
      <c r="AL863" s="48"/>
      <c r="AM863" s="48"/>
      <c r="AN863" s="47"/>
      <c r="AO863" s="47"/>
      <c r="AP863" s="32"/>
    </row>
    <row r="864" spans="21:42" x14ac:dyDescent="0.25">
      <c r="U864" s="36"/>
      <c r="V864" s="36"/>
      <c r="AA864" s="10"/>
      <c r="AB864" s="29"/>
      <c r="AC864" s="8"/>
      <c r="AG864" s="9"/>
      <c r="AH864" s="10"/>
      <c r="AJ864" s="27"/>
      <c r="AK864" s="48"/>
      <c r="AL864" s="48"/>
      <c r="AM864" s="48"/>
      <c r="AN864" s="47"/>
      <c r="AO864" s="47"/>
      <c r="AP864" s="32"/>
    </row>
    <row r="865" spans="21:42" x14ac:dyDescent="0.25">
      <c r="U865" s="36"/>
      <c r="V865" s="36"/>
      <c r="AA865" s="10"/>
      <c r="AB865" s="29"/>
      <c r="AC865" s="8"/>
      <c r="AG865" s="9"/>
      <c r="AH865" s="10"/>
      <c r="AJ865" s="27"/>
      <c r="AK865" s="48"/>
      <c r="AL865" s="48"/>
      <c r="AM865" s="48"/>
      <c r="AN865" s="47"/>
      <c r="AO865" s="47"/>
      <c r="AP865" s="32"/>
    </row>
    <row r="866" spans="21:42" x14ac:dyDescent="0.25">
      <c r="U866" s="36"/>
      <c r="V866" s="36"/>
      <c r="AA866" s="10"/>
      <c r="AB866" s="29"/>
      <c r="AC866" s="8"/>
      <c r="AG866" s="9"/>
      <c r="AH866" s="10"/>
      <c r="AJ866" s="27"/>
      <c r="AK866" s="48"/>
      <c r="AL866" s="48"/>
      <c r="AM866" s="48"/>
      <c r="AN866" s="47"/>
      <c r="AO866" s="47"/>
      <c r="AP866" s="32"/>
    </row>
    <row r="867" spans="21:42" x14ac:dyDescent="0.25">
      <c r="U867" s="36"/>
      <c r="V867" s="36"/>
      <c r="AA867" s="10"/>
      <c r="AB867" s="29"/>
      <c r="AC867" s="8"/>
      <c r="AG867" s="9"/>
      <c r="AH867" s="10"/>
      <c r="AJ867" s="27"/>
      <c r="AK867" s="48"/>
      <c r="AL867" s="48"/>
      <c r="AM867" s="48"/>
      <c r="AN867" s="47"/>
      <c r="AO867" s="47"/>
      <c r="AP867" s="32"/>
    </row>
    <row r="868" spans="21:42" x14ac:dyDescent="0.25">
      <c r="U868" s="36"/>
      <c r="V868" s="36"/>
      <c r="AA868" s="10"/>
      <c r="AB868" s="29"/>
      <c r="AC868" s="8"/>
      <c r="AG868" s="9"/>
      <c r="AH868" s="10"/>
      <c r="AJ868" s="27"/>
      <c r="AK868" s="48"/>
      <c r="AL868" s="48"/>
      <c r="AM868" s="48"/>
      <c r="AN868" s="47"/>
      <c r="AO868" s="47"/>
      <c r="AP868" s="32"/>
    </row>
    <row r="869" spans="21:42" x14ac:dyDescent="0.25">
      <c r="U869" s="36"/>
      <c r="V869" s="36"/>
      <c r="AA869" s="10"/>
      <c r="AB869" s="29"/>
      <c r="AC869" s="8"/>
      <c r="AG869" s="9"/>
      <c r="AH869" s="10"/>
      <c r="AJ869" s="27"/>
      <c r="AK869" s="48"/>
      <c r="AL869" s="48"/>
      <c r="AM869" s="48"/>
      <c r="AN869" s="47"/>
      <c r="AO869" s="47"/>
      <c r="AP869" s="32"/>
    </row>
    <row r="870" spans="21:42" x14ac:dyDescent="0.25">
      <c r="U870" s="36"/>
      <c r="V870" s="36"/>
      <c r="AA870" s="10"/>
      <c r="AB870" s="29"/>
      <c r="AC870" s="8"/>
      <c r="AG870" s="9"/>
      <c r="AH870" s="10"/>
      <c r="AJ870" s="27"/>
      <c r="AK870" s="48"/>
      <c r="AL870" s="48"/>
      <c r="AM870" s="48"/>
      <c r="AN870" s="47"/>
      <c r="AO870" s="47"/>
      <c r="AP870" s="32"/>
    </row>
    <row r="871" spans="21:42" x14ac:dyDescent="0.25">
      <c r="U871" s="36"/>
      <c r="V871" s="36"/>
      <c r="AA871" s="10"/>
      <c r="AB871" s="29"/>
      <c r="AC871" s="8"/>
      <c r="AG871" s="9"/>
      <c r="AH871" s="10"/>
      <c r="AJ871" s="27"/>
      <c r="AK871" s="48"/>
      <c r="AL871" s="48"/>
      <c r="AM871" s="48"/>
      <c r="AN871" s="47"/>
      <c r="AO871" s="47"/>
      <c r="AP871" s="32"/>
    </row>
    <row r="872" spans="21:42" x14ac:dyDescent="0.25">
      <c r="U872" s="36"/>
      <c r="V872" s="36"/>
      <c r="AA872" s="10"/>
      <c r="AB872" s="29"/>
      <c r="AC872" s="8"/>
      <c r="AG872" s="9"/>
      <c r="AH872" s="10"/>
      <c r="AJ872" s="27"/>
      <c r="AK872" s="48"/>
      <c r="AL872" s="48"/>
      <c r="AM872" s="48"/>
      <c r="AN872" s="47"/>
      <c r="AO872" s="47"/>
      <c r="AP872" s="32"/>
    </row>
    <row r="873" spans="21:42" x14ac:dyDescent="0.25">
      <c r="U873" s="36"/>
      <c r="V873" s="36"/>
      <c r="AA873" s="10"/>
      <c r="AB873" s="29"/>
      <c r="AC873" s="8"/>
      <c r="AG873" s="9"/>
      <c r="AH873" s="10"/>
      <c r="AJ873" s="27"/>
      <c r="AK873" s="48"/>
      <c r="AL873" s="48"/>
      <c r="AM873" s="48"/>
      <c r="AN873" s="47"/>
      <c r="AO873" s="47"/>
      <c r="AP873" s="32"/>
    </row>
    <row r="874" spans="21:42" x14ac:dyDescent="0.25">
      <c r="U874" s="36"/>
      <c r="V874" s="36"/>
      <c r="AA874" s="10"/>
      <c r="AB874" s="29"/>
      <c r="AC874" s="8"/>
      <c r="AG874" s="9"/>
      <c r="AH874" s="10"/>
      <c r="AJ874" s="27"/>
      <c r="AK874" s="48"/>
      <c r="AL874" s="48"/>
      <c r="AM874" s="48"/>
      <c r="AN874" s="47"/>
      <c r="AO874" s="47"/>
      <c r="AP874" s="32"/>
    </row>
    <row r="875" spans="21:42" x14ac:dyDescent="0.25">
      <c r="U875" s="36"/>
      <c r="V875" s="36"/>
      <c r="AA875" s="10"/>
      <c r="AB875" s="29"/>
      <c r="AC875" s="8"/>
      <c r="AG875" s="9"/>
      <c r="AH875" s="10"/>
      <c r="AJ875" s="27"/>
      <c r="AK875" s="48"/>
      <c r="AL875" s="48"/>
      <c r="AM875" s="48"/>
      <c r="AN875" s="47"/>
      <c r="AO875" s="47"/>
      <c r="AP875" s="32"/>
    </row>
    <row r="876" spans="21:42" x14ac:dyDescent="0.25">
      <c r="U876" s="36"/>
      <c r="V876" s="36"/>
      <c r="AA876" s="10"/>
      <c r="AB876" s="29"/>
      <c r="AC876" s="8"/>
      <c r="AG876" s="9"/>
      <c r="AH876" s="10"/>
      <c r="AJ876" s="27"/>
      <c r="AK876" s="48"/>
      <c r="AL876" s="48"/>
      <c r="AM876" s="48"/>
      <c r="AN876" s="47"/>
      <c r="AO876" s="47"/>
      <c r="AP876" s="32"/>
    </row>
    <row r="877" spans="21:42" x14ac:dyDescent="0.25">
      <c r="U877" s="36"/>
      <c r="V877" s="36"/>
      <c r="AA877" s="10"/>
      <c r="AB877" s="29"/>
      <c r="AC877" s="8"/>
      <c r="AG877" s="9"/>
      <c r="AH877" s="10"/>
      <c r="AJ877" s="27"/>
      <c r="AK877" s="48"/>
      <c r="AL877" s="48"/>
      <c r="AM877" s="48"/>
      <c r="AN877" s="47"/>
      <c r="AO877" s="47"/>
      <c r="AP877" s="32"/>
    </row>
    <row r="878" spans="21:42" x14ac:dyDescent="0.25">
      <c r="U878" s="36"/>
      <c r="V878" s="36"/>
      <c r="AA878" s="10"/>
      <c r="AB878" s="29"/>
      <c r="AC878" s="8"/>
      <c r="AG878" s="9"/>
      <c r="AH878" s="10"/>
      <c r="AJ878" s="27"/>
      <c r="AK878" s="48"/>
      <c r="AL878" s="48"/>
      <c r="AM878" s="48"/>
      <c r="AN878" s="47"/>
      <c r="AO878" s="47"/>
      <c r="AP878" s="32"/>
    </row>
    <row r="879" spans="21:42" x14ac:dyDescent="0.25">
      <c r="U879" s="36"/>
      <c r="V879" s="36"/>
      <c r="AA879" s="10"/>
      <c r="AB879" s="29"/>
      <c r="AC879" s="8"/>
      <c r="AG879" s="9"/>
      <c r="AH879" s="10"/>
      <c r="AJ879" s="27"/>
      <c r="AK879" s="48"/>
      <c r="AL879" s="48"/>
      <c r="AM879" s="48"/>
      <c r="AN879" s="47"/>
      <c r="AO879" s="47"/>
      <c r="AP879" s="32"/>
    </row>
    <row r="880" spans="21:42" x14ac:dyDescent="0.25">
      <c r="U880" s="36"/>
      <c r="V880" s="36"/>
      <c r="AA880" s="10"/>
      <c r="AB880" s="29"/>
      <c r="AC880" s="8"/>
      <c r="AG880" s="9"/>
      <c r="AH880" s="10"/>
      <c r="AJ880" s="27"/>
      <c r="AK880" s="48"/>
      <c r="AL880" s="48"/>
      <c r="AM880" s="48"/>
      <c r="AN880" s="47"/>
      <c r="AO880" s="47"/>
      <c r="AP880" s="32"/>
    </row>
    <row r="881" spans="21:42" x14ac:dyDescent="0.25">
      <c r="U881" s="36"/>
      <c r="V881" s="36"/>
      <c r="AA881" s="10"/>
      <c r="AB881" s="29"/>
      <c r="AC881" s="8"/>
      <c r="AG881" s="9"/>
      <c r="AH881" s="10"/>
      <c r="AJ881" s="27"/>
      <c r="AK881" s="48"/>
      <c r="AL881" s="48"/>
      <c r="AM881" s="48"/>
      <c r="AN881" s="47"/>
      <c r="AO881" s="47"/>
      <c r="AP881" s="32"/>
    </row>
    <row r="882" spans="21:42" x14ac:dyDescent="0.25">
      <c r="U882" s="36"/>
      <c r="V882" s="36"/>
      <c r="AA882" s="10"/>
      <c r="AB882" s="29"/>
      <c r="AC882" s="8"/>
      <c r="AG882" s="9"/>
      <c r="AH882" s="10"/>
      <c r="AJ882" s="27"/>
      <c r="AK882" s="48"/>
      <c r="AL882" s="48"/>
      <c r="AM882" s="48"/>
      <c r="AN882" s="47"/>
      <c r="AO882" s="47"/>
      <c r="AP882" s="32"/>
    </row>
    <row r="883" spans="21:42" x14ac:dyDescent="0.25">
      <c r="U883" s="36"/>
      <c r="V883" s="36"/>
      <c r="AA883" s="10"/>
      <c r="AB883" s="29"/>
      <c r="AC883" s="8"/>
      <c r="AG883" s="9"/>
      <c r="AH883" s="10"/>
      <c r="AJ883" s="27"/>
      <c r="AK883" s="48"/>
      <c r="AL883" s="48"/>
      <c r="AM883" s="48"/>
      <c r="AN883" s="47"/>
      <c r="AO883" s="47"/>
      <c r="AP883" s="32"/>
    </row>
    <row r="884" spans="21:42" x14ac:dyDescent="0.25">
      <c r="U884" s="36"/>
      <c r="V884" s="36"/>
      <c r="AA884" s="10"/>
      <c r="AB884" s="29"/>
      <c r="AC884" s="8"/>
      <c r="AG884" s="9"/>
      <c r="AH884" s="10"/>
      <c r="AJ884" s="27"/>
      <c r="AK884" s="48"/>
      <c r="AL884" s="48"/>
      <c r="AM884" s="48"/>
      <c r="AN884" s="47"/>
      <c r="AO884" s="47"/>
      <c r="AP884" s="32"/>
    </row>
    <row r="885" spans="21:42" x14ac:dyDescent="0.25">
      <c r="U885" s="36"/>
      <c r="V885" s="36"/>
      <c r="AA885" s="10"/>
      <c r="AB885" s="29"/>
      <c r="AC885" s="8"/>
      <c r="AG885" s="9"/>
      <c r="AH885" s="10"/>
      <c r="AJ885" s="27"/>
      <c r="AK885" s="48"/>
      <c r="AL885" s="48"/>
      <c r="AM885" s="48"/>
      <c r="AN885" s="47"/>
      <c r="AO885" s="47"/>
      <c r="AP885" s="32"/>
    </row>
    <row r="886" spans="21:42" x14ac:dyDescent="0.25">
      <c r="U886" s="36"/>
      <c r="V886" s="36"/>
      <c r="AA886" s="10"/>
      <c r="AB886" s="29"/>
      <c r="AC886" s="8"/>
      <c r="AG886" s="9"/>
      <c r="AH886" s="10"/>
      <c r="AJ886" s="27"/>
      <c r="AK886" s="48"/>
      <c r="AL886" s="48"/>
      <c r="AM886" s="48"/>
      <c r="AN886" s="47"/>
      <c r="AO886" s="47"/>
      <c r="AP886" s="32"/>
    </row>
    <row r="887" spans="21:42" x14ac:dyDescent="0.25">
      <c r="U887" s="36"/>
      <c r="V887" s="36"/>
      <c r="AA887" s="10"/>
      <c r="AB887" s="29"/>
      <c r="AC887" s="8"/>
      <c r="AG887" s="9"/>
      <c r="AH887" s="10"/>
      <c r="AJ887" s="27"/>
      <c r="AK887" s="48"/>
      <c r="AL887" s="48"/>
      <c r="AM887" s="48"/>
      <c r="AN887" s="47"/>
      <c r="AO887" s="47"/>
      <c r="AP887" s="32"/>
    </row>
    <row r="888" spans="21:42" x14ac:dyDescent="0.25">
      <c r="U888" s="36"/>
      <c r="V888" s="36"/>
      <c r="AA888" s="10"/>
      <c r="AB888" s="29"/>
      <c r="AC888" s="8"/>
      <c r="AG888" s="9"/>
      <c r="AH888" s="10"/>
      <c r="AJ888" s="27"/>
      <c r="AK888" s="48"/>
      <c r="AL888" s="48"/>
      <c r="AM888" s="48"/>
      <c r="AN888" s="47"/>
      <c r="AO888" s="47"/>
      <c r="AP888" s="32"/>
    </row>
    <row r="889" spans="21:42" x14ac:dyDescent="0.25">
      <c r="U889" s="36"/>
      <c r="V889" s="36"/>
      <c r="AA889" s="10"/>
      <c r="AB889" s="29"/>
      <c r="AC889" s="8"/>
      <c r="AG889" s="9"/>
      <c r="AH889" s="10"/>
      <c r="AJ889" s="27"/>
      <c r="AK889" s="48"/>
      <c r="AL889" s="48"/>
      <c r="AM889" s="48"/>
      <c r="AN889" s="47"/>
      <c r="AO889" s="47"/>
      <c r="AP889" s="32"/>
    </row>
    <row r="890" spans="21:42" x14ac:dyDescent="0.25">
      <c r="U890" s="36"/>
      <c r="V890" s="36"/>
      <c r="AA890" s="10"/>
      <c r="AB890" s="29"/>
      <c r="AC890" s="8"/>
      <c r="AG890" s="9"/>
      <c r="AH890" s="10"/>
      <c r="AJ890" s="27"/>
      <c r="AK890" s="48"/>
      <c r="AL890" s="48"/>
      <c r="AM890" s="48"/>
      <c r="AN890" s="47"/>
      <c r="AO890" s="47"/>
      <c r="AP890" s="32"/>
    </row>
    <row r="891" spans="21:42" x14ac:dyDescent="0.25">
      <c r="U891" s="36"/>
      <c r="V891" s="36"/>
      <c r="AA891" s="10"/>
      <c r="AB891" s="29"/>
      <c r="AC891" s="8"/>
      <c r="AG891" s="9"/>
      <c r="AH891" s="10"/>
      <c r="AJ891" s="27"/>
      <c r="AK891" s="48"/>
      <c r="AL891" s="48"/>
      <c r="AM891" s="48"/>
      <c r="AN891" s="47"/>
      <c r="AO891" s="47"/>
      <c r="AP891" s="32"/>
    </row>
    <row r="892" spans="21:42" x14ac:dyDescent="0.25">
      <c r="U892" s="36"/>
      <c r="V892" s="36"/>
      <c r="AA892" s="10"/>
      <c r="AB892" s="29"/>
      <c r="AC892" s="8"/>
      <c r="AG892" s="9"/>
      <c r="AH892" s="10"/>
      <c r="AJ892" s="27"/>
      <c r="AK892" s="48"/>
      <c r="AL892" s="48"/>
      <c r="AM892" s="48"/>
      <c r="AN892" s="47"/>
      <c r="AO892" s="47"/>
      <c r="AP892" s="32"/>
    </row>
    <row r="893" spans="21:42" x14ac:dyDescent="0.25">
      <c r="U893" s="36"/>
      <c r="V893" s="36"/>
      <c r="AA893" s="10"/>
      <c r="AB893" s="29"/>
      <c r="AC893" s="8"/>
      <c r="AG893" s="9"/>
      <c r="AH893" s="10"/>
      <c r="AJ893" s="27"/>
      <c r="AK893" s="48"/>
      <c r="AL893" s="48"/>
      <c r="AM893" s="48"/>
      <c r="AN893" s="47"/>
      <c r="AO893" s="47"/>
      <c r="AP893" s="32"/>
    </row>
    <row r="894" spans="21:42" x14ac:dyDescent="0.25">
      <c r="U894" s="36"/>
      <c r="V894" s="36"/>
      <c r="AA894" s="10"/>
      <c r="AB894" s="29"/>
      <c r="AC894" s="8"/>
      <c r="AG894" s="9"/>
      <c r="AH894" s="10"/>
      <c r="AJ894" s="27"/>
      <c r="AK894" s="48"/>
      <c r="AL894" s="48"/>
      <c r="AM894" s="48"/>
      <c r="AN894" s="47"/>
      <c r="AO894" s="47"/>
      <c r="AP894" s="32"/>
    </row>
    <row r="895" spans="21:42" x14ac:dyDescent="0.25">
      <c r="U895" s="36"/>
      <c r="V895" s="36"/>
      <c r="AA895" s="10"/>
      <c r="AB895" s="29"/>
      <c r="AC895" s="8"/>
      <c r="AG895" s="9"/>
      <c r="AH895" s="10"/>
      <c r="AJ895" s="27"/>
      <c r="AK895" s="48"/>
      <c r="AL895" s="48"/>
      <c r="AM895" s="48"/>
      <c r="AN895" s="47"/>
      <c r="AO895" s="47"/>
      <c r="AP895" s="32"/>
    </row>
    <row r="896" spans="21:42" x14ac:dyDescent="0.25">
      <c r="U896" s="36"/>
      <c r="V896" s="36"/>
      <c r="AA896" s="10"/>
      <c r="AB896" s="29"/>
      <c r="AC896" s="8"/>
      <c r="AG896" s="9"/>
      <c r="AH896" s="10"/>
      <c r="AJ896" s="27"/>
      <c r="AK896" s="48"/>
      <c r="AL896" s="48"/>
      <c r="AM896" s="48"/>
      <c r="AN896" s="47"/>
      <c r="AO896" s="47"/>
      <c r="AP896" s="32"/>
    </row>
    <row r="897" spans="21:42" x14ac:dyDescent="0.25">
      <c r="U897" s="36"/>
      <c r="V897" s="36"/>
      <c r="AA897" s="10"/>
      <c r="AB897" s="29"/>
      <c r="AC897" s="8"/>
      <c r="AG897" s="9"/>
      <c r="AH897" s="10"/>
      <c r="AJ897" s="27"/>
      <c r="AK897" s="48"/>
      <c r="AL897" s="48"/>
      <c r="AM897" s="48"/>
      <c r="AN897" s="47"/>
      <c r="AO897" s="47"/>
      <c r="AP897" s="32"/>
    </row>
    <row r="898" spans="21:42" x14ac:dyDescent="0.25">
      <c r="U898" s="36"/>
      <c r="V898" s="36"/>
      <c r="AA898" s="10"/>
      <c r="AB898" s="29"/>
      <c r="AC898" s="8"/>
      <c r="AG898" s="9"/>
      <c r="AH898" s="10"/>
      <c r="AJ898" s="27"/>
      <c r="AK898" s="48"/>
      <c r="AL898" s="48"/>
      <c r="AM898" s="48"/>
      <c r="AN898" s="47"/>
      <c r="AO898" s="47"/>
      <c r="AP898" s="32"/>
    </row>
    <row r="899" spans="21:42" x14ac:dyDescent="0.25">
      <c r="U899" s="36"/>
      <c r="V899" s="36"/>
      <c r="AA899" s="10"/>
      <c r="AB899" s="29"/>
      <c r="AC899" s="8"/>
      <c r="AG899" s="9"/>
      <c r="AH899" s="10"/>
      <c r="AJ899" s="27"/>
      <c r="AK899" s="48"/>
      <c r="AL899" s="48"/>
      <c r="AM899" s="48"/>
      <c r="AN899" s="47"/>
      <c r="AO899" s="47"/>
      <c r="AP899" s="32"/>
    </row>
    <row r="900" spans="21:42" x14ac:dyDescent="0.25">
      <c r="U900" s="36"/>
      <c r="V900" s="36"/>
      <c r="AA900" s="10"/>
      <c r="AB900" s="29"/>
      <c r="AC900" s="8"/>
      <c r="AG900" s="9"/>
      <c r="AH900" s="10"/>
      <c r="AJ900" s="27"/>
      <c r="AK900" s="48"/>
      <c r="AL900" s="48"/>
      <c r="AM900" s="48"/>
      <c r="AN900" s="47"/>
      <c r="AO900" s="47"/>
      <c r="AP900" s="32"/>
    </row>
    <row r="901" spans="21:42" x14ac:dyDescent="0.25">
      <c r="U901" s="36"/>
      <c r="V901" s="36"/>
      <c r="AA901" s="10"/>
      <c r="AB901" s="29"/>
      <c r="AC901" s="8"/>
      <c r="AG901" s="9"/>
      <c r="AH901" s="10"/>
      <c r="AJ901" s="27"/>
      <c r="AK901" s="48"/>
      <c r="AL901" s="48"/>
      <c r="AM901" s="48"/>
      <c r="AN901" s="47"/>
      <c r="AO901" s="47"/>
      <c r="AP901" s="32"/>
    </row>
    <row r="902" spans="21:42" x14ac:dyDescent="0.25">
      <c r="U902" s="36"/>
      <c r="V902" s="36"/>
      <c r="AA902" s="10"/>
      <c r="AB902" s="29"/>
      <c r="AC902" s="8"/>
      <c r="AG902" s="9"/>
      <c r="AH902" s="10"/>
      <c r="AJ902" s="27"/>
      <c r="AK902" s="48"/>
      <c r="AL902" s="48"/>
      <c r="AM902" s="48"/>
      <c r="AN902" s="47"/>
      <c r="AO902" s="47"/>
      <c r="AP902" s="32"/>
    </row>
    <row r="903" spans="21:42" x14ac:dyDescent="0.25">
      <c r="U903" s="36"/>
      <c r="V903" s="36"/>
      <c r="AA903" s="10"/>
      <c r="AB903" s="29"/>
      <c r="AC903" s="8"/>
      <c r="AG903" s="9"/>
      <c r="AH903" s="10"/>
      <c r="AJ903" s="27"/>
      <c r="AK903" s="48"/>
      <c r="AL903" s="48"/>
      <c r="AM903" s="48"/>
      <c r="AN903" s="47"/>
      <c r="AO903" s="47"/>
      <c r="AP903" s="32"/>
    </row>
    <row r="904" spans="21:42" x14ac:dyDescent="0.25">
      <c r="U904" s="36"/>
      <c r="V904" s="36"/>
      <c r="AA904" s="10"/>
      <c r="AB904" s="29"/>
      <c r="AC904" s="8"/>
      <c r="AG904" s="9"/>
      <c r="AH904" s="10"/>
      <c r="AJ904" s="27"/>
      <c r="AK904" s="48"/>
      <c r="AL904" s="48"/>
      <c r="AM904" s="48"/>
      <c r="AN904" s="47"/>
      <c r="AO904" s="47"/>
      <c r="AP904" s="32"/>
    </row>
    <row r="905" spans="21:42" x14ac:dyDescent="0.25">
      <c r="U905" s="36"/>
      <c r="V905" s="36"/>
      <c r="AA905" s="10"/>
      <c r="AB905" s="29"/>
      <c r="AC905" s="8"/>
      <c r="AG905" s="9"/>
      <c r="AH905" s="10"/>
      <c r="AJ905" s="27"/>
      <c r="AK905" s="48"/>
      <c r="AL905" s="48"/>
      <c r="AM905" s="48"/>
      <c r="AN905" s="47"/>
      <c r="AO905" s="47"/>
      <c r="AP905" s="32"/>
    </row>
    <row r="906" spans="21:42" x14ac:dyDescent="0.25">
      <c r="U906" s="36"/>
      <c r="V906" s="36"/>
      <c r="AA906" s="10"/>
      <c r="AB906" s="29"/>
      <c r="AC906" s="8"/>
      <c r="AG906" s="9"/>
      <c r="AH906" s="10"/>
      <c r="AJ906" s="27"/>
      <c r="AK906" s="48"/>
      <c r="AL906" s="48"/>
      <c r="AM906" s="48"/>
      <c r="AN906" s="47"/>
      <c r="AO906" s="47"/>
      <c r="AP906" s="32"/>
    </row>
    <row r="907" spans="21:42" x14ac:dyDescent="0.25">
      <c r="U907" s="36"/>
      <c r="V907" s="36"/>
      <c r="AA907" s="10"/>
      <c r="AB907" s="29"/>
      <c r="AC907" s="8"/>
      <c r="AG907" s="9"/>
      <c r="AH907" s="10"/>
      <c r="AJ907" s="27"/>
      <c r="AK907" s="48"/>
      <c r="AL907" s="48"/>
      <c r="AM907" s="48"/>
      <c r="AN907" s="47"/>
      <c r="AO907" s="47"/>
      <c r="AP907" s="32"/>
    </row>
    <row r="908" spans="21:42" x14ac:dyDescent="0.25">
      <c r="U908" s="36"/>
      <c r="V908" s="36"/>
      <c r="AA908" s="10"/>
      <c r="AB908" s="29"/>
      <c r="AC908" s="8"/>
      <c r="AG908" s="9"/>
      <c r="AH908" s="10"/>
      <c r="AJ908" s="27"/>
      <c r="AK908" s="48"/>
      <c r="AL908" s="48"/>
      <c r="AM908" s="48"/>
      <c r="AN908" s="47"/>
      <c r="AO908" s="47"/>
      <c r="AP908" s="32"/>
    </row>
    <row r="909" spans="21:42" x14ac:dyDescent="0.25">
      <c r="U909" s="36"/>
      <c r="V909" s="36"/>
      <c r="AA909" s="10"/>
      <c r="AB909" s="29"/>
      <c r="AC909" s="8"/>
      <c r="AG909" s="9"/>
      <c r="AH909" s="10"/>
      <c r="AJ909" s="27"/>
      <c r="AK909" s="48"/>
      <c r="AL909" s="48"/>
      <c r="AM909" s="48"/>
      <c r="AN909" s="47"/>
      <c r="AO909" s="47"/>
      <c r="AP909" s="32"/>
    </row>
    <row r="910" spans="21:42" x14ac:dyDescent="0.25">
      <c r="U910" s="36"/>
      <c r="V910" s="36"/>
      <c r="AA910" s="10"/>
      <c r="AB910" s="29"/>
      <c r="AC910" s="8"/>
      <c r="AG910" s="9"/>
      <c r="AH910" s="10"/>
      <c r="AJ910" s="27"/>
      <c r="AK910" s="48"/>
      <c r="AL910" s="48"/>
      <c r="AM910" s="48"/>
      <c r="AN910" s="47"/>
      <c r="AO910" s="47"/>
      <c r="AP910" s="32"/>
    </row>
    <row r="911" spans="21:42" x14ac:dyDescent="0.25">
      <c r="U911" s="36"/>
      <c r="V911" s="36"/>
      <c r="AA911" s="10"/>
      <c r="AB911" s="29"/>
      <c r="AC911" s="8"/>
      <c r="AG911" s="9"/>
      <c r="AH911" s="10"/>
      <c r="AJ911" s="27"/>
      <c r="AK911" s="48"/>
      <c r="AL911" s="48"/>
      <c r="AM911" s="48"/>
      <c r="AN911" s="47"/>
      <c r="AO911" s="47"/>
      <c r="AP911" s="32"/>
    </row>
    <row r="912" spans="21:42" x14ac:dyDescent="0.25">
      <c r="U912" s="36"/>
      <c r="V912" s="36"/>
      <c r="AA912" s="10"/>
      <c r="AB912" s="29"/>
      <c r="AC912" s="8"/>
      <c r="AG912" s="9"/>
      <c r="AH912" s="10"/>
      <c r="AJ912" s="27"/>
      <c r="AK912" s="48"/>
      <c r="AL912" s="48"/>
      <c r="AM912" s="48"/>
      <c r="AN912" s="47"/>
      <c r="AO912" s="47"/>
      <c r="AP912" s="32"/>
    </row>
    <row r="913" spans="21:42" x14ac:dyDescent="0.25">
      <c r="U913" s="36"/>
      <c r="V913" s="36"/>
      <c r="AA913" s="10"/>
      <c r="AB913" s="29"/>
      <c r="AC913" s="8"/>
      <c r="AG913" s="9"/>
      <c r="AH913" s="10"/>
      <c r="AJ913" s="27"/>
      <c r="AK913" s="48"/>
      <c r="AL913" s="48"/>
      <c r="AM913" s="48"/>
      <c r="AN913" s="47"/>
      <c r="AO913" s="47"/>
      <c r="AP913" s="32"/>
    </row>
    <row r="914" spans="21:42" x14ac:dyDescent="0.25">
      <c r="U914" s="36"/>
      <c r="V914" s="36"/>
      <c r="AA914" s="10"/>
      <c r="AB914" s="29"/>
      <c r="AC914" s="8"/>
      <c r="AG914" s="9"/>
      <c r="AH914" s="10"/>
      <c r="AJ914" s="27"/>
      <c r="AK914" s="48"/>
      <c r="AL914" s="48"/>
      <c r="AM914" s="48"/>
      <c r="AN914" s="47"/>
      <c r="AO914" s="47"/>
      <c r="AP914" s="32"/>
    </row>
    <row r="915" spans="21:42" x14ac:dyDescent="0.25">
      <c r="U915" s="36"/>
      <c r="V915" s="36"/>
      <c r="AA915" s="10"/>
      <c r="AB915" s="29"/>
      <c r="AC915" s="8"/>
      <c r="AG915" s="9"/>
      <c r="AH915" s="10"/>
      <c r="AJ915" s="27"/>
      <c r="AK915" s="48"/>
      <c r="AL915" s="48"/>
      <c r="AM915" s="48"/>
      <c r="AN915" s="47"/>
      <c r="AO915" s="47"/>
      <c r="AP915" s="32"/>
    </row>
    <row r="916" spans="21:42" x14ac:dyDescent="0.25">
      <c r="U916" s="36"/>
      <c r="V916" s="36"/>
      <c r="AA916" s="10"/>
      <c r="AB916" s="29"/>
      <c r="AC916" s="8"/>
      <c r="AG916" s="9"/>
      <c r="AH916" s="10"/>
      <c r="AJ916" s="27"/>
      <c r="AK916" s="48"/>
      <c r="AL916" s="48"/>
      <c r="AM916" s="48"/>
      <c r="AN916" s="47"/>
      <c r="AO916" s="47"/>
      <c r="AP916" s="32"/>
    </row>
    <row r="917" spans="21:42" x14ac:dyDescent="0.25">
      <c r="U917" s="36"/>
      <c r="V917" s="36"/>
      <c r="AA917" s="10"/>
      <c r="AB917" s="29"/>
      <c r="AC917" s="8"/>
      <c r="AG917" s="9"/>
      <c r="AH917" s="10"/>
      <c r="AJ917" s="27"/>
      <c r="AK917" s="48"/>
      <c r="AL917" s="48"/>
      <c r="AM917" s="48"/>
      <c r="AN917" s="47"/>
      <c r="AO917" s="47"/>
      <c r="AP917" s="32"/>
    </row>
    <row r="918" spans="21:42" x14ac:dyDescent="0.25">
      <c r="U918" s="36"/>
      <c r="V918" s="36"/>
      <c r="AA918" s="10"/>
      <c r="AB918" s="29"/>
      <c r="AC918" s="8"/>
      <c r="AG918" s="9"/>
      <c r="AH918" s="10"/>
      <c r="AJ918" s="27"/>
      <c r="AK918" s="48"/>
      <c r="AL918" s="48"/>
      <c r="AM918" s="48"/>
      <c r="AN918" s="47"/>
      <c r="AO918" s="47"/>
      <c r="AP918" s="32"/>
    </row>
    <row r="919" spans="21:42" x14ac:dyDescent="0.25">
      <c r="U919" s="36"/>
      <c r="V919" s="36"/>
      <c r="AA919" s="10"/>
      <c r="AB919" s="29"/>
      <c r="AC919" s="8"/>
      <c r="AG919" s="9"/>
      <c r="AH919" s="10"/>
      <c r="AJ919" s="27"/>
      <c r="AK919" s="48"/>
      <c r="AL919" s="48"/>
      <c r="AM919" s="48"/>
      <c r="AN919" s="47"/>
      <c r="AO919" s="47"/>
      <c r="AP919" s="32"/>
    </row>
    <row r="920" spans="21:42" x14ac:dyDescent="0.25">
      <c r="U920" s="36"/>
      <c r="V920" s="36"/>
      <c r="AA920" s="10"/>
      <c r="AB920" s="29"/>
      <c r="AC920" s="8"/>
      <c r="AG920" s="9"/>
      <c r="AH920" s="10"/>
      <c r="AJ920" s="27"/>
      <c r="AK920" s="48"/>
      <c r="AL920" s="48"/>
      <c r="AM920" s="48"/>
      <c r="AN920" s="47"/>
      <c r="AO920" s="47"/>
      <c r="AP920" s="32"/>
    </row>
    <row r="921" spans="21:42" x14ac:dyDescent="0.25">
      <c r="U921" s="36"/>
      <c r="V921" s="36"/>
      <c r="AA921" s="10"/>
      <c r="AB921" s="29"/>
      <c r="AC921" s="8"/>
      <c r="AG921" s="9"/>
      <c r="AH921" s="10"/>
      <c r="AJ921" s="27"/>
      <c r="AK921" s="48"/>
      <c r="AL921" s="48"/>
      <c r="AM921" s="48"/>
      <c r="AN921" s="47"/>
      <c r="AO921" s="47"/>
      <c r="AP921" s="32"/>
    </row>
    <row r="922" spans="21:42" x14ac:dyDescent="0.25">
      <c r="U922" s="36"/>
      <c r="V922" s="36"/>
      <c r="AA922" s="10"/>
      <c r="AB922" s="29"/>
      <c r="AC922" s="8"/>
      <c r="AG922" s="9"/>
      <c r="AH922" s="10"/>
      <c r="AJ922" s="27"/>
      <c r="AK922" s="48"/>
      <c r="AL922" s="48"/>
      <c r="AM922" s="48"/>
      <c r="AN922" s="47"/>
      <c r="AO922" s="47"/>
      <c r="AP922" s="32"/>
    </row>
    <row r="923" spans="21:42" x14ac:dyDescent="0.25">
      <c r="U923" s="36"/>
      <c r="V923" s="36"/>
      <c r="AA923" s="10"/>
      <c r="AB923" s="29"/>
      <c r="AC923" s="8"/>
      <c r="AG923" s="9"/>
      <c r="AH923" s="10"/>
      <c r="AJ923" s="27"/>
      <c r="AK923" s="48"/>
      <c r="AL923" s="48"/>
      <c r="AM923" s="48"/>
      <c r="AN923" s="47"/>
      <c r="AO923" s="47"/>
      <c r="AP923" s="32"/>
    </row>
    <row r="924" spans="21:42" x14ac:dyDescent="0.25">
      <c r="U924" s="36"/>
      <c r="V924" s="36"/>
      <c r="AA924" s="10"/>
      <c r="AB924" s="29"/>
      <c r="AC924" s="8"/>
      <c r="AG924" s="9"/>
      <c r="AH924" s="10"/>
      <c r="AJ924" s="27"/>
      <c r="AK924" s="48"/>
      <c r="AL924" s="48"/>
      <c r="AM924" s="48"/>
      <c r="AN924" s="47"/>
      <c r="AO924" s="47"/>
      <c r="AP924" s="32"/>
    </row>
    <row r="925" spans="21:42" x14ac:dyDescent="0.25">
      <c r="U925" s="36"/>
      <c r="V925" s="36"/>
      <c r="AA925" s="10"/>
      <c r="AB925" s="29"/>
      <c r="AC925" s="8"/>
      <c r="AG925" s="9"/>
      <c r="AH925" s="10"/>
      <c r="AJ925" s="27"/>
      <c r="AK925" s="48"/>
      <c r="AL925" s="48"/>
      <c r="AM925" s="48"/>
      <c r="AN925" s="47"/>
      <c r="AO925" s="47"/>
      <c r="AP925" s="32"/>
    </row>
    <row r="926" spans="21:42" x14ac:dyDescent="0.25">
      <c r="U926" s="36"/>
      <c r="V926" s="36"/>
      <c r="AA926" s="10"/>
      <c r="AB926" s="29"/>
      <c r="AC926" s="8"/>
      <c r="AG926" s="9"/>
      <c r="AH926" s="10"/>
      <c r="AJ926" s="27"/>
      <c r="AK926" s="48"/>
      <c r="AL926" s="48"/>
      <c r="AM926" s="48"/>
      <c r="AN926" s="47"/>
      <c r="AO926" s="47"/>
      <c r="AP926" s="32"/>
    </row>
    <row r="927" spans="21:42" x14ac:dyDescent="0.25">
      <c r="U927" s="36"/>
      <c r="V927" s="36"/>
      <c r="AA927" s="10"/>
      <c r="AB927" s="29"/>
      <c r="AC927" s="8"/>
      <c r="AG927" s="9"/>
      <c r="AH927" s="10"/>
      <c r="AJ927" s="27"/>
      <c r="AK927" s="48"/>
      <c r="AL927" s="48"/>
      <c r="AM927" s="48"/>
      <c r="AN927" s="47"/>
      <c r="AO927" s="47"/>
      <c r="AP927" s="32"/>
    </row>
    <row r="928" spans="21:42" x14ac:dyDescent="0.25">
      <c r="U928" s="36"/>
      <c r="V928" s="36"/>
      <c r="AA928" s="10"/>
      <c r="AB928" s="29"/>
      <c r="AC928" s="8"/>
      <c r="AG928" s="9"/>
      <c r="AH928" s="10"/>
      <c r="AJ928" s="27"/>
      <c r="AK928" s="48"/>
      <c r="AL928" s="48"/>
      <c r="AM928" s="48"/>
      <c r="AN928" s="47"/>
      <c r="AO928" s="47"/>
      <c r="AP928" s="32"/>
    </row>
    <row r="929" spans="21:42" x14ac:dyDescent="0.25">
      <c r="U929" s="36"/>
      <c r="V929" s="36"/>
      <c r="AA929" s="10"/>
      <c r="AB929" s="29"/>
      <c r="AC929" s="8"/>
      <c r="AG929" s="9"/>
      <c r="AH929" s="10"/>
      <c r="AJ929" s="27"/>
      <c r="AK929" s="48"/>
      <c r="AL929" s="48"/>
      <c r="AM929" s="48"/>
      <c r="AN929" s="47"/>
      <c r="AO929" s="47"/>
      <c r="AP929" s="32"/>
    </row>
    <row r="930" spans="21:42" x14ac:dyDescent="0.25">
      <c r="U930" s="36"/>
      <c r="V930" s="36"/>
      <c r="AA930" s="10"/>
      <c r="AB930" s="29"/>
      <c r="AC930" s="8"/>
      <c r="AG930" s="9"/>
      <c r="AH930" s="10"/>
      <c r="AJ930" s="27"/>
      <c r="AK930" s="48"/>
      <c r="AL930" s="48"/>
      <c r="AM930" s="48"/>
      <c r="AN930" s="47"/>
      <c r="AO930" s="47"/>
      <c r="AP930" s="32"/>
    </row>
    <row r="931" spans="21:42" x14ac:dyDescent="0.25">
      <c r="U931" s="36"/>
      <c r="V931" s="36"/>
      <c r="AA931" s="10"/>
      <c r="AB931" s="29"/>
      <c r="AC931" s="8"/>
      <c r="AG931" s="9"/>
      <c r="AH931" s="10"/>
      <c r="AJ931" s="27"/>
      <c r="AK931" s="48"/>
      <c r="AL931" s="48"/>
      <c r="AM931" s="48"/>
      <c r="AN931" s="47"/>
      <c r="AO931" s="47"/>
      <c r="AP931" s="32"/>
    </row>
    <row r="932" spans="21:42" x14ac:dyDescent="0.25">
      <c r="U932" s="36"/>
      <c r="V932" s="36"/>
      <c r="AA932" s="10"/>
      <c r="AB932" s="29"/>
      <c r="AC932" s="8"/>
      <c r="AG932" s="9"/>
      <c r="AH932" s="10"/>
      <c r="AJ932" s="27"/>
      <c r="AK932" s="48"/>
      <c r="AL932" s="48"/>
      <c r="AM932" s="48"/>
      <c r="AN932" s="47"/>
      <c r="AO932" s="47"/>
      <c r="AP932" s="32"/>
    </row>
    <row r="933" spans="21:42" x14ac:dyDescent="0.25">
      <c r="U933" s="36"/>
      <c r="V933" s="36"/>
      <c r="AA933" s="10"/>
      <c r="AB933" s="29"/>
      <c r="AC933" s="8"/>
      <c r="AG933" s="9"/>
      <c r="AH933" s="10"/>
      <c r="AJ933" s="27"/>
      <c r="AK933" s="48"/>
      <c r="AL933" s="48"/>
      <c r="AM933" s="48"/>
      <c r="AN933" s="47"/>
      <c r="AO933" s="47"/>
      <c r="AP933" s="32"/>
    </row>
    <row r="934" spans="21:42" x14ac:dyDescent="0.25">
      <c r="U934" s="36"/>
      <c r="V934" s="36"/>
      <c r="AA934" s="10"/>
      <c r="AB934" s="29"/>
      <c r="AC934" s="8"/>
      <c r="AG934" s="9"/>
      <c r="AH934" s="10"/>
      <c r="AJ934" s="27"/>
      <c r="AK934" s="48"/>
      <c r="AL934" s="48"/>
      <c r="AM934" s="48"/>
      <c r="AN934" s="47"/>
      <c r="AO934" s="47"/>
      <c r="AP934" s="32"/>
    </row>
    <row r="935" spans="21:42" x14ac:dyDescent="0.25">
      <c r="U935" s="36"/>
      <c r="V935" s="36"/>
      <c r="AA935" s="10"/>
      <c r="AB935" s="29"/>
      <c r="AC935" s="8"/>
      <c r="AG935" s="9"/>
      <c r="AH935" s="10"/>
      <c r="AJ935" s="27"/>
      <c r="AK935" s="48"/>
      <c r="AL935" s="48"/>
      <c r="AM935" s="48"/>
      <c r="AN935" s="47"/>
      <c r="AO935" s="47"/>
      <c r="AP935" s="32"/>
    </row>
    <row r="936" spans="21:42" x14ac:dyDescent="0.25">
      <c r="U936" s="36"/>
      <c r="V936" s="36"/>
      <c r="AA936" s="10"/>
      <c r="AB936" s="29"/>
      <c r="AC936" s="8"/>
      <c r="AG936" s="9"/>
      <c r="AH936" s="10"/>
      <c r="AJ936" s="27"/>
      <c r="AK936" s="48"/>
      <c r="AL936" s="48"/>
      <c r="AM936" s="48"/>
      <c r="AN936" s="47"/>
      <c r="AO936" s="47"/>
      <c r="AP936" s="32"/>
    </row>
    <row r="937" spans="21:42" x14ac:dyDescent="0.25">
      <c r="U937" s="36"/>
      <c r="V937" s="36"/>
      <c r="AA937" s="10"/>
      <c r="AB937" s="29"/>
      <c r="AC937" s="8"/>
      <c r="AG937" s="9"/>
      <c r="AH937" s="10"/>
      <c r="AJ937" s="27"/>
      <c r="AK937" s="48"/>
      <c r="AL937" s="48"/>
      <c r="AM937" s="48"/>
      <c r="AN937" s="47"/>
      <c r="AO937" s="47"/>
      <c r="AP937" s="32"/>
    </row>
    <row r="938" spans="21:42" x14ac:dyDescent="0.25">
      <c r="U938" s="36"/>
      <c r="V938" s="36"/>
      <c r="AA938" s="10"/>
      <c r="AB938" s="29"/>
      <c r="AC938" s="8"/>
      <c r="AG938" s="9"/>
      <c r="AH938" s="10"/>
      <c r="AJ938" s="27"/>
      <c r="AK938" s="48"/>
      <c r="AL938" s="48"/>
      <c r="AM938" s="48"/>
      <c r="AN938" s="47"/>
      <c r="AO938" s="47"/>
      <c r="AP938" s="32"/>
    </row>
    <row r="939" spans="21:42" x14ac:dyDescent="0.25">
      <c r="U939" s="36"/>
      <c r="V939" s="36"/>
      <c r="AA939" s="10"/>
      <c r="AB939" s="29"/>
      <c r="AC939" s="8"/>
      <c r="AG939" s="9"/>
      <c r="AH939" s="10"/>
      <c r="AJ939" s="27"/>
      <c r="AK939" s="48"/>
      <c r="AL939" s="48"/>
      <c r="AM939" s="48"/>
      <c r="AN939" s="47"/>
      <c r="AO939" s="47"/>
      <c r="AP939" s="32"/>
    </row>
    <row r="940" spans="21:42" x14ac:dyDescent="0.25">
      <c r="U940" s="36"/>
      <c r="V940" s="36"/>
      <c r="AA940" s="10"/>
      <c r="AB940" s="29"/>
      <c r="AC940" s="8"/>
      <c r="AG940" s="9"/>
      <c r="AH940" s="10"/>
      <c r="AJ940" s="27"/>
      <c r="AK940" s="48"/>
      <c r="AL940" s="48"/>
      <c r="AM940" s="48"/>
      <c r="AN940" s="47"/>
      <c r="AO940" s="47"/>
      <c r="AP940" s="32"/>
    </row>
    <row r="941" spans="21:42" x14ac:dyDescent="0.25">
      <c r="U941" s="36"/>
      <c r="V941" s="36"/>
      <c r="AA941" s="10"/>
      <c r="AB941" s="29"/>
      <c r="AC941" s="8"/>
      <c r="AG941" s="9"/>
      <c r="AH941" s="10"/>
      <c r="AJ941" s="27"/>
      <c r="AK941" s="48"/>
      <c r="AL941" s="48"/>
      <c r="AM941" s="48"/>
      <c r="AN941" s="47"/>
      <c r="AO941" s="47"/>
      <c r="AP941" s="32"/>
    </row>
    <row r="942" spans="21:42" x14ac:dyDescent="0.25">
      <c r="U942" s="36"/>
      <c r="V942" s="36"/>
      <c r="AA942" s="10"/>
      <c r="AB942" s="29"/>
      <c r="AC942" s="8"/>
      <c r="AG942" s="9"/>
      <c r="AH942" s="10"/>
      <c r="AJ942" s="27"/>
      <c r="AK942" s="48"/>
      <c r="AL942" s="48"/>
      <c r="AM942" s="48"/>
      <c r="AN942" s="47"/>
      <c r="AO942" s="47"/>
      <c r="AP942" s="32"/>
    </row>
    <row r="943" spans="21:42" x14ac:dyDescent="0.25">
      <c r="U943" s="36"/>
      <c r="V943" s="36"/>
      <c r="AA943" s="10"/>
      <c r="AB943" s="29"/>
      <c r="AC943" s="8"/>
      <c r="AG943" s="9"/>
      <c r="AH943" s="10"/>
      <c r="AJ943" s="27"/>
      <c r="AK943" s="48"/>
      <c r="AL943" s="48"/>
      <c r="AM943" s="48"/>
      <c r="AN943" s="47"/>
      <c r="AO943" s="47"/>
      <c r="AP943" s="32"/>
    </row>
    <row r="944" spans="21:42" x14ac:dyDescent="0.25">
      <c r="U944" s="36"/>
      <c r="V944" s="36"/>
      <c r="AA944" s="10"/>
      <c r="AB944" s="29"/>
      <c r="AC944" s="8"/>
      <c r="AG944" s="9"/>
      <c r="AH944" s="10"/>
      <c r="AJ944" s="27"/>
      <c r="AK944" s="48"/>
      <c r="AL944" s="48"/>
      <c r="AM944" s="48"/>
      <c r="AN944" s="47"/>
      <c r="AO944" s="47"/>
      <c r="AP944" s="32"/>
    </row>
    <row r="945" spans="21:42" x14ac:dyDescent="0.25">
      <c r="U945" s="36"/>
      <c r="V945" s="36"/>
      <c r="AA945" s="10"/>
      <c r="AB945" s="29"/>
      <c r="AC945" s="8"/>
      <c r="AG945" s="9"/>
      <c r="AH945" s="10"/>
      <c r="AJ945" s="27"/>
      <c r="AK945" s="48"/>
      <c r="AL945" s="48"/>
      <c r="AM945" s="48"/>
      <c r="AN945" s="47"/>
      <c r="AO945" s="47"/>
      <c r="AP945" s="32"/>
    </row>
    <row r="946" spans="21:42" x14ac:dyDescent="0.25">
      <c r="U946" s="36"/>
      <c r="V946" s="36"/>
      <c r="AA946" s="10"/>
      <c r="AB946" s="29"/>
      <c r="AC946" s="8"/>
      <c r="AG946" s="9"/>
      <c r="AH946" s="10"/>
      <c r="AJ946" s="27"/>
      <c r="AK946" s="48"/>
      <c r="AL946" s="48"/>
      <c r="AM946" s="48"/>
      <c r="AN946" s="47"/>
      <c r="AO946" s="47"/>
      <c r="AP946" s="32"/>
    </row>
    <row r="947" spans="21:42" x14ac:dyDescent="0.25">
      <c r="U947" s="36"/>
      <c r="V947" s="36"/>
      <c r="AA947" s="10"/>
      <c r="AB947" s="29"/>
      <c r="AC947" s="8"/>
      <c r="AG947" s="9"/>
      <c r="AH947" s="10"/>
      <c r="AJ947" s="27"/>
      <c r="AK947" s="48"/>
      <c r="AL947" s="48"/>
      <c r="AM947" s="48"/>
      <c r="AN947" s="47"/>
      <c r="AO947" s="47"/>
      <c r="AP947" s="32"/>
    </row>
    <row r="948" spans="21:42" x14ac:dyDescent="0.25">
      <c r="U948" s="36"/>
      <c r="V948" s="36"/>
      <c r="AA948" s="10"/>
      <c r="AB948" s="29"/>
      <c r="AC948" s="8"/>
      <c r="AG948" s="9"/>
      <c r="AH948" s="10"/>
      <c r="AJ948" s="27"/>
      <c r="AK948" s="48"/>
      <c r="AL948" s="48"/>
      <c r="AM948" s="48"/>
      <c r="AN948" s="47"/>
      <c r="AO948" s="47"/>
      <c r="AP948" s="32"/>
    </row>
    <row r="949" spans="21:42" x14ac:dyDescent="0.25">
      <c r="U949" s="36"/>
      <c r="V949" s="36"/>
      <c r="AA949" s="10"/>
      <c r="AB949" s="29"/>
      <c r="AC949" s="8"/>
      <c r="AG949" s="9"/>
      <c r="AH949" s="10"/>
      <c r="AJ949" s="27"/>
      <c r="AK949" s="48"/>
      <c r="AL949" s="48"/>
      <c r="AM949" s="48"/>
      <c r="AN949" s="47"/>
      <c r="AO949" s="47"/>
      <c r="AP949" s="32"/>
    </row>
    <row r="950" spans="21:42" x14ac:dyDescent="0.25">
      <c r="U950" s="36"/>
      <c r="V950" s="36"/>
      <c r="AA950" s="10"/>
      <c r="AB950" s="29"/>
      <c r="AC950" s="8"/>
      <c r="AG950" s="9"/>
      <c r="AH950" s="10"/>
      <c r="AJ950" s="27"/>
      <c r="AK950" s="48"/>
      <c r="AL950" s="48"/>
      <c r="AM950" s="48"/>
      <c r="AN950" s="47"/>
      <c r="AO950" s="47"/>
      <c r="AP950" s="32"/>
    </row>
    <row r="951" spans="21:42" x14ac:dyDescent="0.25">
      <c r="U951" s="36"/>
      <c r="V951" s="36"/>
      <c r="AA951" s="10"/>
      <c r="AB951" s="29"/>
      <c r="AC951" s="8"/>
      <c r="AG951" s="9"/>
      <c r="AH951" s="10"/>
      <c r="AJ951" s="27"/>
      <c r="AK951" s="48"/>
      <c r="AL951" s="48"/>
      <c r="AM951" s="48"/>
      <c r="AN951" s="47"/>
      <c r="AO951" s="47"/>
      <c r="AP951" s="32"/>
    </row>
    <row r="952" spans="21:42" x14ac:dyDescent="0.25">
      <c r="U952" s="36"/>
      <c r="V952" s="36"/>
      <c r="AA952" s="10"/>
      <c r="AB952" s="29"/>
      <c r="AC952" s="8"/>
      <c r="AG952" s="9"/>
      <c r="AH952" s="10"/>
      <c r="AJ952" s="27"/>
      <c r="AK952" s="48"/>
      <c r="AL952" s="48"/>
      <c r="AM952" s="48"/>
      <c r="AN952" s="47"/>
      <c r="AO952" s="47"/>
      <c r="AP952" s="32"/>
    </row>
    <row r="953" spans="21:42" x14ac:dyDescent="0.25">
      <c r="U953" s="36"/>
      <c r="V953" s="36"/>
      <c r="AA953" s="10"/>
      <c r="AB953" s="29"/>
      <c r="AC953" s="8"/>
      <c r="AG953" s="9"/>
      <c r="AH953" s="10"/>
      <c r="AJ953" s="27"/>
      <c r="AK953" s="48"/>
      <c r="AL953" s="48"/>
      <c r="AM953" s="48"/>
      <c r="AN953" s="47"/>
      <c r="AO953" s="47"/>
      <c r="AP953" s="32"/>
    </row>
    <row r="954" spans="21:42" x14ac:dyDescent="0.25">
      <c r="U954" s="36"/>
      <c r="V954" s="36"/>
      <c r="AA954" s="10"/>
      <c r="AB954" s="29"/>
      <c r="AC954" s="8"/>
      <c r="AG954" s="9"/>
      <c r="AH954" s="10"/>
      <c r="AJ954" s="27"/>
      <c r="AK954" s="48"/>
      <c r="AL954" s="48"/>
      <c r="AM954" s="48"/>
      <c r="AN954" s="47"/>
      <c r="AO954" s="47"/>
      <c r="AP954" s="32"/>
    </row>
    <row r="955" spans="21:42" x14ac:dyDescent="0.25">
      <c r="U955" s="36"/>
      <c r="V955" s="36"/>
      <c r="AA955" s="10"/>
      <c r="AB955" s="29"/>
      <c r="AC955" s="8"/>
      <c r="AG955" s="9"/>
      <c r="AH955" s="10"/>
      <c r="AJ955" s="27"/>
      <c r="AK955" s="48"/>
      <c r="AL955" s="48"/>
      <c r="AM955" s="48"/>
      <c r="AN955" s="47"/>
      <c r="AO955" s="47"/>
      <c r="AP955" s="32"/>
    </row>
    <row r="956" spans="21:42" x14ac:dyDescent="0.25">
      <c r="U956" s="36"/>
      <c r="V956" s="36"/>
      <c r="AA956" s="10"/>
      <c r="AB956" s="29"/>
      <c r="AC956" s="8"/>
      <c r="AG956" s="9"/>
      <c r="AH956" s="10"/>
      <c r="AJ956" s="27"/>
      <c r="AK956" s="48"/>
      <c r="AL956" s="48"/>
      <c r="AM956" s="48"/>
      <c r="AN956" s="47"/>
      <c r="AO956" s="47"/>
      <c r="AP956" s="32"/>
    </row>
    <row r="957" spans="21:42" x14ac:dyDescent="0.25">
      <c r="U957" s="36"/>
      <c r="V957" s="36"/>
      <c r="AA957" s="10"/>
      <c r="AB957" s="29"/>
      <c r="AC957" s="8"/>
      <c r="AG957" s="9"/>
      <c r="AH957" s="10"/>
      <c r="AJ957" s="27"/>
      <c r="AK957" s="48"/>
      <c r="AL957" s="48"/>
      <c r="AM957" s="48"/>
      <c r="AN957" s="47"/>
      <c r="AO957" s="47"/>
      <c r="AP957" s="32"/>
    </row>
    <row r="958" spans="21:42" x14ac:dyDescent="0.25">
      <c r="U958" s="36"/>
      <c r="V958" s="36"/>
      <c r="AA958" s="10"/>
      <c r="AB958" s="29"/>
      <c r="AC958" s="8"/>
      <c r="AG958" s="9"/>
      <c r="AH958" s="10"/>
      <c r="AJ958" s="27"/>
      <c r="AK958" s="48"/>
      <c r="AL958" s="48"/>
      <c r="AM958" s="48"/>
      <c r="AN958" s="47"/>
      <c r="AO958" s="47"/>
      <c r="AP958" s="32"/>
    </row>
    <row r="959" spans="21:42" x14ac:dyDescent="0.25">
      <c r="U959" s="36"/>
      <c r="V959" s="36"/>
      <c r="AA959" s="10"/>
      <c r="AB959" s="29"/>
      <c r="AC959" s="8"/>
      <c r="AG959" s="9"/>
      <c r="AH959" s="10"/>
      <c r="AJ959" s="27"/>
      <c r="AK959" s="48"/>
      <c r="AL959" s="48"/>
      <c r="AM959" s="48"/>
      <c r="AN959" s="47"/>
      <c r="AO959" s="47"/>
      <c r="AP959" s="32"/>
    </row>
    <row r="960" spans="21:42" x14ac:dyDescent="0.25">
      <c r="U960" s="36"/>
      <c r="V960" s="36"/>
      <c r="AA960" s="10"/>
      <c r="AB960" s="29"/>
      <c r="AC960" s="8"/>
      <c r="AG960" s="9"/>
      <c r="AH960" s="10"/>
      <c r="AJ960" s="27"/>
      <c r="AK960" s="48"/>
      <c r="AL960" s="48"/>
      <c r="AM960" s="48"/>
      <c r="AN960" s="47"/>
      <c r="AO960" s="47"/>
      <c r="AP960" s="32"/>
    </row>
    <row r="961" spans="21:42" x14ac:dyDescent="0.25">
      <c r="U961" s="36"/>
      <c r="V961" s="36"/>
      <c r="AA961" s="10"/>
      <c r="AB961" s="29"/>
      <c r="AC961" s="8"/>
      <c r="AG961" s="9"/>
      <c r="AH961" s="10"/>
      <c r="AJ961" s="27"/>
      <c r="AK961" s="48"/>
      <c r="AL961" s="48"/>
      <c r="AM961" s="48"/>
      <c r="AN961" s="47"/>
      <c r="AO961" s="47"/>
      <c r="AP961" s="32"/>
    </row>
    <row r="962" spans="21:42" x14ac:dyDescent="0.25">
      <c r="U962" s="36"/>
      <c r="V962" s="36"/>
      <c r="AA962" s="10"/>
      <c r="AB962" s="29"/>
      <c r="AC962" s="8"/>
      <c r="AG962" s="9"/>
      <c r="AH962" s="10"/>
      <c r="AJ962" s="27"/>
      <c r="AK962" s="48"/>
      <c r="AL962" s="48"/>
      <c r="AM962" s="48"/>
      <c r="AN962" s="47"/>
      <c r="AO962" s="47"/>
      <c r="AP962" s="32"/>
    </row>
    <row r="963" spans="21:42" x14ac:dyDescent="0.25">
      <c r="U963" s="36"/>
      <c r="V963" s="36"/>
      <c r="AA963" s="10"/>
      <c r="AB963" s="29"/>
      <c r="AC963" s="8"/>
      <c r="AG963" s="9"/>
      <c r="AH963" s="10"/>
      <c r="AJ963" s="27"/>
      <c r="AK963" s="48"/>
      <c r="AL963" s="48"/>
      <c r="AM963" s="48"/>
      <c r="AN963" s="47"/>
      <c r="AO963" s="47"/>
      <c r="AP963" s="32"/>
    </row>
    <row r="964" spans="21:42" x14ac:dyDescent="0.25">
      <c r="U964" s="36"/>
      <c r="V964" s="36"/>
      <c r="AA964" s="10"/>
      <c r="AB964" s="29"/>
      <c r="AC964" s="8"/>
      <c r="AG964" s="9"/>
      <c r="AH964" s="10"/>
      <c r="AJ964" s="27"/>
      <c r="AK964" s="48"/>
      <c r="AL964" s="48"/>
      <c r="AM964" s="48"/>
      <c r="AN964" s="47"/>
      <c r="AO964" s="47"/>
      <c r="AP964" s="32"/>
    </row>
    <row r="965" spans="21:42" x14ac:dyDescent="0.25">
      <c r="U965" s="36"/>
      <c r="V965" s="36"/>
      <c r="AA965" s="10"/>
      <c r="AB965" s="29"/>
      <c r="AC965" s="8"/>
      <c r="AG965" s="9"/>
      <c r="AH965" s="10"/>
      <c r="AJ965" s="27"/>
      <c r="AK965" s="48"/>
      <c r="AL965" s="48"/>
      <c r="AM965" s="48"/>
      <c r="AN965" s="47"/>
      <c r="AO965" s="47"/>
      <c r="AP965" s="32"/>
    </row>
    <row r="966" spans="21:42" x14ac:dyDescent="0.25">
      <c r="U966" s="36"/>
      <c r="V966" s="36"/>
      <c r="AA966" s="10"/>
      <c r="AB966" s="29"/>
      <c r="AC966" s="8"/>
      <c r="AG966" s="9"/>
      <c r="AH966" s="10"/>
      <c r="AJ966" s="27"/>
      <c r="AK966" s="48"/>
      <c r="AL966" s="48"/>
      <c r="AM966" s="48"/>
      <c r="AN966" s="47"/>
      <c r="AO966" s="47"/>
      <c r="AP966" s="32"/>
    </row>
    <row r="967" spans="21:42" x14ac:dyDescent="0.25">
      <c r="U967" s="36"/>
      <c r="V967" s="36"/>
      <c r="AA967" s="10"/>
      <c r="AB967" s="29"/>
      <c r="AC967" s="8"/>
      <c r="AG967" s="9"/>
      <c r="AH967" s="10"/>
      <c r="AJ967" s="27"/>
      <c r="AK967" s="48"/>
      <c r="AL967" s="48"/>
      <c r="AM967" s="48"/>
      <c r="AN967" s="47"/>
      <c r="AO967" s="47"/>
      <c r="AP967" s="32"/>
    </row>
    <row r="968" spans="21:42" x14ac:dyDescent="0.25">
      <c r="U968" s="36"/>
      <c r="V968" s="36"/>
      <c r="AA968" s="10"/>
      <c r="AB968" s="29"/>
      <c r="AC968" s="8"/>
      <c r="AG968" s="9"/>
      <c r="AH968" s="10"/>
      <c r="AJ968" s="27"/>
      <c r="AK968" s="48"/>
      <c r="AL968" s="48"/>
      <c r="AM968" s="48"/>
      <c r="AN968" s="47"/>
      <c r="AO968" s="47"/>
      <c r="AP968" s="32"/>
    </row>
    <row r="969" spans="21:42" x14ac:dyDescent="0.25">
      <c r="U969" s="36"/>
      <c r="V969" s="36"/>
      <c r="AA969" s="10"/>
      <c r="AB969" s="29"/>
      <c r="AC969" s="8"/>
      <c r="AG969" s="9"/>
      <c r="AH969" s="10"/>
      <c r="AJ969" s="27"/>
      <c r="AK969" s="48"/>
      <c r="AL969" s="48"/>
      <c r="AM969" s="48"/>
      <c r="AN969" s="47"/>
      <c r="AO969" s="47"/>
      <c r="AP969" s="32"/>
    </row>
    <row r="970" spans="21:42" x14ac:dyDescent="0.25">
      <c r="U970" s="36"/>
      <c r="V970" s="36"/>
      <c r="AA970" s="10"/>
      <c r="AB970" s="29"/>
      <c r="AC970" s="8"/>
      <c r="AG970" s="9"/>
      <c r="AH970" s="10"/>
      <c r="AJ970" s="27"/>
      <c r="AK970" s="48"/>
      <c r="AL970" s="48"/>
      <c r="AM970" s="48"/>
      <c r="AN970" s="47"/>
      <c r="AO970" s="47"/>
      <c r="AP970" s="32"/>
    </row>
    <row r="971" spans="21:42" x14ac:dyDescent="0.25">
      <c r="U971" s="36"/>
      <c r="V971" s="36"/>
      <c r="AA971" s="10"/>
      <c r="AB971" s="29"/>
      <c r="AC971" s="8"/>
      <c r="AG971" s="9"/>
      <c r="AH971" s="10"/>
      <c r="AJ971" s="27"/>
      <c r="AK971" s="48"/>
      <c r="AL971" s="48"/>
      <c r="AM971" s="48"/>
      <c r="AN971" s="47"/>
      <c r="AO971" s="47"/>
      <c r="AP971" s="32"/>
    </row>
    <row r="972" spans="21:42" x14ac:dyDescent="0.25">
      <c r="U972" s="36"/>
      <c r="V972" s="36"/>
      <c r="AA972" s="10"/>
      <c r="AB972" s="29"/>
      <c r="AC972" s="8"/>
      <c r="AG972" s="9"/>
      <c r="AH972" s="10"/>
      <c r="AJ972" s="27"/>
      <c r="AK972" s="48"/>
      <c r="AL972" s="48"/>
      <c r="AM972" s="48"/>
      <c r="AN972" s="47"/>
      <c r="AO972" s="47"/>
      <c r="AP972" s="32"/>
    </row>
    <row r="973" spans="21:42" x14ac:dyDescent="0.25">
      <c r="U973" s="36"/>
      <c r="V973" s="36"/>
      <c r="AA973" s="10"/>
      <c r="AB973" s="29"/>
      <c r="AC973" s="8"/>
      <c r="AG973" s="9"/>
      <c r="AH973" s="10"/>
      <c r="AJ973" s="27"/>
      <c r="AK973" s="48"/>
      <c r="AL973" s="48"/>
      <c r="AM973" s="48"/>
      <c r="AN973" s="47"/>
      <c r="AO973" s="47"/>
      <c r="AP973" s="32"/>
    </row>
    <row r="974" spans="21:42" x14ac:dyDescent="0.25">
      <c r="U974" s="36"/>
      <c r="V974" s="36"/>
      <c r="AA974" s="10"/>
      <c r="AB974" s="29"/>
      <c r="AC974" s="8"/>
      <c r="AG974" s="9"/>
      <c r="AH974" s="10"/>
    </row>
    <row r="975" spans="21:42" x14ac:dyDescent="0.25">
      <c r="U975" s="36"/>
      <c r="V975" s="36"/>
      <c r="AA975" s="10"/>
      <c r="AB975" s="29"/>
      <c r="AC975" s="8"/>
      <c r="AG975" s="9"/>
      <c r="AH975" s="10"/>
    </row>
    <row r="976" spans="21:42" x14ac:dyDescent="0.25">
      <c r="U976" s="36"/>
      <c r="V976" s="36"/>
      <c r="AA976" s="10"/>
      <c r="AB976" s="29"/>
      <c r="AC976" s="8"/>
      <c r="AG976" s="9"/>
      <c r="AH976" s="10"/>
    </row>
    <row r="977" spans="21:34" x14ac:dyDescent="0.25">
      <c r="U977" s="36"/>
      <c r="V977" s="36"/>
      <c r="AA977" s="10"/>
      <c r="AB977" s="29"/>
      <c r="AC977" s="8"/>
      <c r="AG977" s="9"/>
      <c r="AH977" s="10"/>
    </row>
    <row r="978" spans="21:34" x14ac:dyDescent="0.25">
      <c r="U978" s="36"/>
      <c r="V978" s="36"/>
      <c r="AA978" s="10"/>
      <c r="AB978" s="29"/>
      <c r="AC978" s="8"/>
      <c r="AG978" s="9"/>
      <c r="AH978" s="10"/>
    </row>
    <row r="979" spans="21:34" x14ac:dyDescent="0.25">
      <c r="U979" s="36"/>
      <c r="V979" s="36"/>
      <c r="AA979" s="10"/>
      <c r="AB979" s="29"/>
      <c r="AC979" s="8"/>
      <c r="AG979" s="9"/>
      <c r="AH979" s="10"/>
    </row>
    <row r="980" spans="21:34" x14ac:dyDescent="0.25">
      <c r="U980" s="36"/>
      <c r="V980" s="36"/>
      <c r="AA980" s="10"/>
      <c r="AB980" s="29"/>
      <c r="AC980" s="8"/>
      <c r="AG980" s="9"/>
      <c r="AH980" s="10"/>
    </row>
    <row r="981" spans="21:34" x14ac:dyDescent="0.25">
      <c r="U981" s="36"/>
      <c r="V981" s="36"/>
      <c r="AA981" s="10"/>
      <c r="AB981" s="29"/>
      <c r="AC981" s="8"/>
      <c r="AG981" s="9"/>
      <c r="AH981" s="10"/>
    </row>
    <row r="982" spans="21:34" x14ac:dyDescent="0.25">
      <c r="U982" s="36"/>
      <c r="V982" s="36"/>
      <c r="AA982" s="10"/>
      <c r="AB982" s="29"/>
      <c r="AC982" s="8"/>
      <c r="AG982" s="9"/>
      <c r="AH982" s="10"/>
    </row>
    <row r="983" spans="21:34" x14ac:dyDescent="0.25">
      <c r="U983" s="36"/>
      <c r="V983" s="36"/>
      <c r="AA983" s="10"/>
      <c r="AB983" s="29"/>
      <c r="AC983" s="8"/>
      <c r="AG983" s="9"/>
      <c r="AH983" s="10"/>
    </row>
    <row r="984" spans="21:34" x14ac:dyDescent="0.25">
      <c r="U984" s="36"/>
      <c r="V984" s="36"/>
      <c r="AA984" s="10"/>
      <c r="AB984" s="29"/>
      <c r="AC984" s="8"/>
      <c r="AG984" s="9"/>
      <c r="AH984" s="10"/>
    </row>
    <row r="985" spans="21:34" x14ac:dyDescent="0.25">
      <c r="U985" s="36"/>
      <c r="V985" s="36"/>
      <c r="AA985" s="10"/>
      <c r="AB985" s="29"/>
      <c r="AC985" s="8"/>
      <c r="AG985" s="9"/>
      <c r="AH985" s="10"/>
    </row>
    <row r="986" spans="21:34" x14ac:dyDescent="0.25">
      <c r="U986" s="36"/>
      <c r="V986" s="36"/>
      <c r="AA986" s="10"/>
      <c r="AB986" s="29"/>
      <c r="AC986" s="8"/>
      <c r="AG986" s="9"/>
      <c r="AH986" s="10"/>
    </row>
    <row r="987" spans="21:34" x14ac:dyDescent="0.25">
      <c r="U987" s="36"/>
      <c r="V987" s="36"/>
      <c r="AA987" s="10"/>
      <c r="AB987" s="29"/>
      <c r="AC987" s="8"/>
      <c r="AG987" s="9"/>
      <c r="AH987" s="10"/>
    </row>
    <row r="988" spans="21:34" x14ac:dyDescent="0.25">
      <c r="U988" s="36"/>
      <c r="V988" s="36"/>
      <c r="AA988" s="10"/>
      <c r="AB988" s="29"/>
      <c r="AC988" s="8"/>
      <c r="AG988" s="9"/>
      <c r="AH988" s="10"/>
    </row>
    <row r="989" spans="21:34" x14ac:dyDescent="0.25">
      <c r="U989" s="36"/>
      <c r="V989" s="36"/>
      <c r="AA989" s="10"/>
      <c r="AB989" s="29"/>
      <c r="AC989" s="8"/>
      <c r="AG989" s="9"/>
      <c r="AH989" s="10"/>
    </row>
    <row r="990" spans="21:34" x14ac:dyDescent="0.25">
      <c r="U990" s="36"/>
      <c r="V990" s="36"/>
      <c r="AA990" s="10"/>
      <c r="AB990" s="29"/>
      <c r="AC990" s="8"/>
      <c r="AG990" s="9"/>
      <c r="AH990" s="10"/>
    </row>
    <row r="991" spans="21:34" x14ac:dyDescent="0.25">
      <c r="U991" s="36"/>
      <c r="V991" s="36"/>
      <c r="AA991" s="10"/>
      <c r="AB991" s="29"/>
      <c r="AC991" s="8"/>
      <c r="AG991" s="9"/>
      <c r="AH991" s="10"/>
    </row>
    <row r="992" spans="21:34" x14ac:dyDescent="0.25">
      <c r="U992" s="36"/>
      <c r="V992" s="36"/>
      <c r="AA992" s="10"/>
      <c r="AB992" s="29"/>
      <c r="AC992" s="8"/>
      <c r="AG992" s="9"/>
      <c r="AH992" s="10"/>
    </row>
    <row r="993" spans="21:34" x14ac:dyDescent="0.25">
      <c r="U993" s="36"/>
      <c r="V993" s="36"/>
      <c r="AA993" s="10"/>
      <c r="AB993" s="29"/>
      <c r="AC993" s="8"/>
      <c r="AG993" s="9"/>
      <c r="AH993" s="10"/>
    </row>
    <row r="994" spans="21:34" x14ac:dyDescent="0.25">
      <c r="U994" s="36"/>
      <c r="V994" s="36"/>
      <c r="AA994" s="10"/>
      <c r="AB994" s="29"/>
      <c r="AC994" s="8"/>
      <c r="AG994" s="9"/>
      <c r="AH994" s="10"/>
    </row>
    <row r="995" spans="21:34" x14ac:dyDescent="0.25">
      <c r="U995" s="36"/>
      <c r="V995" s="36"/>
      <c r="AA995" s="10"/>
      <c r="AB995" s="29"/>
      <c r="AC995" s="8"/>
      <c r="AG995" s="9"/>
      <c r="AH995" s="10"/>
    </row>
    <row r="996" spans="21:34" x14ac:dyDescent="0.25">
      <c r="U996" s="36"/>
      <c r="V996" s="36"/>
      <c r="AA996" s="10"/>
      <c r="AB996" s="29"/>
      <c r="AC996" s="8"/>
      <c r="AG996" s="9"/>
      <c r="AH996" s="10"/>
    </row>
    <row r="997" spans="21:34" x14ac:dyDescent="0.25">
      <c r="U997" s="36"/>
      <c r="V997" s="36"/>
      <c r="AA997" s="10"/>
      <c r="AB997" s="29"/>
      <c r="AC997" s="8"/>
      <c r="AG997" s="9"/>
      <c r="AH997" s="10"/>
    </row>
    <row r="998" spans="21:34" x14ac:dyDescent="0.25">
      <c r="U998" s="36"/>
      <c r="V998" s="36"/>
      <c r="AA998" s="10"/>
      <c r="AB998" s="29"/>
      <c r="AC998" s="8"/>
      <c r="AG998" s="9"/>
      <c r="AH998" s="10"/>
    </row>
    <row r="999" spans="21:34" x14ac:dyDescent="0.25">
      <c r="U999" s="36"/>
      <c r="V999" s="36"/>
      <c r="AA999" s="10"/>
      <c r="AB999" s="29"/>
      <c r="AC999" s="8"/>
      <c r="AG999" s="9"/>
      <c r="AH999" s="10"/>
    </row>
    <row r="1000" spans="21:34" x14ac:dyDescent="0.25">
      <c r="U1000" s="36"/>
      <c r="V1000" s="36"/>
      <c r="AA1000" s="10"/>
      <c r="AB1000" s="29"/>
      <c r="AC1000" s="8"/>
      <c r="AG1000" s="9"/>
      <c r="AH1000" s="10"/>
    </row>
    <row r="1001" spans="21:34" x14ac:dyDescent="0.25">
      <c r="U1001" s="36"/>
      <c r="V1001" s="36"/>
      <c r="AA1001" s="10"/>
      <c r="AB1001" s="29"/>
      <c r="AC1001" s="8"/>
      <c r="AG1001" s="9"/>
      <c r="AH1001" s="10"/>
    </row>
    <row r="1002" spans="21:34" x14ac:dyDescent="0.25">
      <c r="U1002" s="36"/>
      <c r="V1002" s="36"/>
      <c r="AA1002" s="10"/>
      <c r="AB1002" s="29"/>
      <c r="AC1002" s="8"/>
      <c r="AG1002" s="9"/>
      <c r="AH1002" s="10"/>
    </row>
    <row r="1003" spans="21:34" x14ac:dyDescent="0.25">
      <c r="U1003" s="36"/>
      <c r="V1003" s="36"/>
      <c r="AA1003" s="10"/>
      <c r="AB1003" s="29"/>
      <c r="AC1003" s="8"/>
      <c r="AG1003" s="9"/>
      <c r="AH1003" s="10"/>
    </row>
    <row r="1004" spans="21:34" x14ac:dyDescent="0.25">
      <c r="U1004" s="36"/>
      <c r="V1004" s="36"/>
      <c r="AA1004" s="10"/>
      <c r="AB1004" s="29"/>
      <c r="AC1004" s="8"/>
      <c r="AG1004" s="9"/>
      <c r="AH1004" s="10"/>
    </row>
    <row r="1005" spans="21:34" x14ac:dyDescent="0.25">
      <c r="U1005" s="36"/>
      <c r="V1005" s="36"/>
      <c r="AA1005" s="10"/>
      <c r="AB1005" s="29"/>
      <c r="AC1005" s="8"/>
      <c r="AG1005" s="9"/>
      <c r="AH1005" s="10"/>
    </row>
    <row r="1006" spans="21:34" x14ac:dyDescent="0.25">
      <c r="U1006" s="36"/>
      <c r="V1006" s="36"/>
      <c r="AA1006" s="10"/>
      <c r="AB1006" s="29"/>
      <c r="AC1006" s="8"/>
      <c r="AG1006" s="9"/>
      <c r="AH1006" s="10"/>
    </row>
    <row r="1007" spans="21:34" x14ac:dyDescent="0.25">
      <c r="U1007" s="36"/>
      <c r="V1007" s="36"/>
      <c r="AA1007" s="10"/>
      <c r="AB1007" s="29"/>
      <c r="AC1007" s="8"/>
      <c r="AG1007" s="9"/>
      <c r="AH1007" s="10"/>
    </row>
    <row r="1008" spans="21:34" x14ac:dyDescent="0.25">
      <c r="U1008" s="36"/>
      <c r="V1008" s="36"/>
      <c r="AA1008" s="10"/>
      <c r="AB1008" s="29"/>
      <c r="AC1008" s="8"/>
      <c r="AG1008" s="9"/>
      <c r="AH1008" s="10"/>
    </row>
    <row r="1009" spans="21:34" x14ac:dyDescent="0.25">
      <c r="U1009" s="36"/>
      <c r="V1009" s="36"/>
      <c r="AA1009" s="10"/>
      <c r="AB1009" s="29"/>
      <c r="AC1009" s="8"/>
      <c r="AG1009" s="9"/>
      <c r="AH1009" s="10"/>
    </row>
    <row r="1010" spans="21:34" x14ac:dyDescent="0.25">
      <c r="U1010" s="36"/>
      <c r="V1010" s="36"/>
      <c r="AA1010" s="10"/>
      <c r="AB1010" s="29"/>
      <c r="AC1010" s="8"/>
      <c r="AG1010" s="9"/>
      <c r="AH1010" s="10"/>
    </row>
    <row r="1011" spans="21:34" x14ac:dyDescent="0.25">
      <c r="U1011" s="36"/>
      <c r="V1011" s="36"/>
      <c r="AA1011" s="10"/>
      <c r="AB1011" s="29"/>
      <c r="AC1011" s="8"/>
      <c r="AG1011" s="9"/>
      <c r="AH1011" s="10"/>
    </row>
    <row r="1012" spans="21:34" x14ac:dyDescent="0.25">
      <c r="U1012" s="36"/>
      <c r="V1012" s="36"/>
      <c r="AA1012" s="10"/>
      <c r="AB1012" s="29"/>
      <c r="AC1012" s="8"/>
      <c r="AG1012" s="9"/>
      <c r="AH1012" s="10"/>
    </row>
    <row r="1013" spans="21:34" x14ac:dyDescent="0.25">
      <c r="U1013" s="36"/>
      <c r="V1013" s="36"/>
      <c r="AA1013" s="10"/>
      <c r="AB1013" s="29"/>
      <c r="AC1013" s="8"/>
      <c r="AG1013" s="9"/>
      <c r="AH1013" s="10"/>
    </row>
    <row r="1014" spans="21:34" x14ac:dyDescent="0.25">
      <c r="U1014" s="36"/>
      <c r="V1014" s="36"/>
      <c r="AA1014" s="10"/>
      <c r="AB1014" s="29"/>
      <c r="AC1014" s="8"/>
      <c r="AG1014" s="9"/>
      <c r="AH1014" s="10"/>
    </row>
    <row r="1015" spans="21:34" x14ac:dyDescent="0.25">
      <c r="U1015" s="36"/>
      <c r="V1015" s="36"/>
      <c r="AA1015" s="10"/>
      <c r="AB1015" s="29"/>
      <c r="AC1015" s="8"/>
      <c r="AG1015" s="9"/>
      <c r="AH1015" s="10"/>
    </row>
    <row r="1016" spans="21:34" x14ac:dyDescent="0.25">
      <c r="U1016" s="36"/>
      <c r="V1016" s="36"/>
      <c r="AA1016" s="10"/>
      <c r="AB1016" s="29"/>
      <c r="AC1016" s="8"/>
      <c r="AG1016" s="9"/>
      <c r="AH1016" s="10"/>
    </row>
    <row r="1017" spans="21:34" x14ac:dyDescent="0.25">
      <c r="U1017" s="36"/>
      <c r="V1017" s="36"/>
      <c r="AA1017" s="10"/>
      <c r="AB1017" s="29"/>
      <c r="AC1017" s="8"/>
      <c r="AG1017" s="9"/>
      <c r="AH1017" s="10"/>
    </row>
    <row r="1018" spans="21:34" x14ac:dyDescent="0.25">
      <c r="U1018" s="36"/>
      <c r="V1018" s="36"/>
      <c r="AA1018" s="10"/>
      <c r="AB1018" s="29"/>
      <c r="AC1018" s="8"/>
      <c r="AG1018" s="9"/>
      <c r="AH1018" s="10"/>
    </row>
    <row r="1019" spans="21:34" x14ac:dyDescent="0.25">
      <c r="U1019" s="36"/>
      <c r="V1019" s="36"/>
      <c r="AA1019" s="10"/>
      <c r="AB1019" s="29"/>
      <c r="AC1019" s="8"/>
      <c r="AG1019" s="9"/>
      <c r="AH1019" s="10"/>
    </row>
    <row r="1020" spans="21:34" x14ac:dyDescent="0.25">
      <c r="U1020" s="36"/>
      <c r="V1020" s="36"/>
      <c r="AA1020" s="10"/>
      <c r="AB1020" s="29"/>
      <c r="AC1020" s="8"/>
      <c r="AG1020" s="9"/>
      <c r="AH1020" s="10"/>
    </row>
    <row r="1021" spans="21:34" x14ac:dyDescent="0.25">
      <c r="U1021" s="36"/>
      <c r="V1021" s="36"/>
      <c r="AA1021" s="10"/>
      <c r="AB1021" s="29"/>
      <c r="AC1021" s="8"/>
      <c r="AG1021" s="9"/>
      <c r="AH1021" s="10"/>
    </row>
    <row r="1022" spans="21:34" x14ac:dyDescent="0.25">
      <c r="U1022" s="36"/>
      <c r="V1022" s="36"/>
      <c r="AA1022" s="10"/>
      <c r="AB1022" s="29"/>
      <c r="AC1022" s="8"/>
      <c r="AG1022" s="9"/>
      <c r="AH1022" s="10"/>
    </row>
    <row r="1023" spans="21:34" x14ac:dyDescent="0.25">
      <c r="U1023" s="36"/>
      <c r="V1023" s="36"/>
      <c r="AA1023" s="10"/>
      <c r="AB1023" s="29"/>
      <c r="AC1023" s="8"/>
      <c r="AG1023" s="9"/>
      <c r="AH1023" s="10"/>
    </row>
    <row r="1024" spans="21:34" x14ac:dyDescent="0.25">
      <c r="U1024" s="36"/>
      <c r="V1024" s="36"/>
      <c r="AA1024" s="10"/>
      <c r="AB1024" s="29"/>
      <c r="AC1024" s="8"/>
      <c r="AG1024" s="9"/>
      <c r="AH1024" s="10"/>
    </row>
    <row r="1025" spans="21:34" x14ac:dyDescent="0.25">
      <c r="U1025" s="36"/>
      <c r="V1025" s="36"/>
      <c r="AA1025" s="10"/>
      <c r="AB1025" s="29"/>
      <c r="AC1025" s="8"/>
      <c r="AG1025" s="9"/>
      <c r="AH1025" s="10"/>
    </row>
    <row r="1026" spans="21:34" x14ac:dyDescent="0.25">
      <c r="U1026" s="36"/>
      <c r="V1026" s="36"/>
      <c r="AA1026" s="10"/>
      <c r="AB1026" s="29"/>
      <c r="AC1026" s="8"/>
      <c r="AG1026" s="9"/>
      <c r="AH1026" s="10"/>
    </row>
    <row r="1027" spans="21:34" x14ac:dyDescent="0.25">
      <c r="U1027" s="36"/>
      <c r="V1027" s="36"/>
      <c r="AA1027" s="10"/>
      <c r="AB1027" s="29"/>
      <c r="AC1027" s="8"/>
      <c r="AG1027" s="9"/>
      <c r="AH1027" s="10"/>
    </row>
    <row r="1028" spans="21:34" x14ac:dyDescent="0.25">
      <c r="U1028" s="36"/>
      <c r="V1028" s="36"/>
      <c r="AA1028" s="10"/>
      <c r="AB1028" s="29"/>
      <c r="AC1028" s="8"/>
      <c r="AG1028" s="9"/>
      <c r="AH1028" s="10"/>
    </row>
    <row r="1029" spans="21:34" x14ac:dyDescent="0.25">
      <c r="U1029" s="36"/>
      <c r="V1029" s="36"/>
      <c r="AA1029" s="10"/>
      <c r="AB1029" s="29"/>
      <c r="AC1029" s="8"/>
      <c r="AG1029" s="9"/>
      <c r="AH1029" s="10"/>
    </row>
    <row r="1030" spans="21:34" x14ac:dyDescent="0.25">
      <c r="U1030" s="36"/>
      <c r="V1030" s="36"/>
      <c r="AA1030" s="10"/>
      <c r="AB1030" s="29"/>
      <c r="AC1030" s="8"/>
      <c r="AG1030" s="9"/>
      <c r="AH1030" s="10"/>
    </row>
    <row r="1031" spans="21:34" x14ac:dyDescent="0.25">
      <c r="U1031" s="36"/>
      <c r="V1031" s="36"/>
      <c r="AA1031" s="10"/>
      <c r="AB1031" s="29"/>
      <c r="AC1031" s="8"/>
      <c r="AG1031" s="9"/>
      <c r="AH1031" s="10"/>
    </row>
    <row r="1032" spans="21:34" x14ac:dyDescent="0.25">
      <c r="U1032" s="36"/>
      <c r="V1032" s="36"/>
      <c r="AA1032" s="10"/>
      <c r="AB1032" s="29"/>
      <c r="AC1032" s="8"/>
      <c r="AG1032" s="9"/>
      <c r="AH1032" s="10"/>
    </row>
    <row r="1033" spans="21:34" x14ac:dyDescent="0.25">
      <c r="U1033" s="36"/>
      <c r="V1033" s="36"/>
      <c r="AA1033" s="10"/>
      <c r="AB1033" s="29"/>
      <c r="AC1033" s="8"/>
      <c r="AG1033" s="9"/>
      <c r="AH1033" s="10"/>
    </row>
    <row r="1034" spans="21:34" x14ac:dyDescent="0.25">
      <c r="U1034" s="36"/>
      <c r="V1034" s="36"/>
      <c r="AA1034" s="10"/>
      <c r="AB1034" s="29"/>
      <c r="AC1034" s="8"/>
      <c r="AG1034" s="9"/>
      <c r="AH1034" s="10"/>
    </row>
    <row r="1035" spans="21:34" x14ac:dyDescent="0.25">
      <c r="U1035" s="36"/>
      <c r="V1035" s="36"/>
      <c r="AA1035" s="10"/>
      <c r="AB1035" s="29"/>
      <c r="AC1035" s="8"/>
      <c r="AG1035" s="9"/>
      <c r="AH1035" s="10"/>
    </row>
    <row r="1036" spans="21:34" x14ac:dyDescent="0.25">
      <c r="U1036" s="36"/>
      <c r="V1036" s="36"/>
      <c r="AA1036" s="10"/>
      <c r="AB1036" s="29"/>
      <c r="AC1036" s="8"/>
      <c r="AG1036" s="9"/>
      <c r="AH1036" s="10"/>
    </row>
    <row r="1037" spans="21:34" x14ac:dyDescent="0.25">
      <c r="U1037" s="36"/>
      <c r="V1037" s="36"/>
      <c r="AA1037" s="10"/>
      <c r="AB1037" s="29"/>
      <c r="AC1037" s="8"/>
      <c r="AG1037" s="9"/>
      <c r="AH1037" s="10"/>
    </row>
    <row r="1038" spans="21:34" x14ac:dyDescent="0.25">
      <c r="U1038" s="36"/>
      <c r="V1038" s="36"/>
      <c r="AA1038" s="10"/>
      <c r="AB1038" s="29"/>
      <c r="AC1038" s="8"/>
      <c r="AG1038" s="9"/>
      <c r="AH1038" s="10"/>
    </row>
    <row r="1039" spans="21:34" x14ac:dyDescent="0.25">
      <c r="U1039" s="36"/>
      <c r="V1039" s="36"/>
      <c r="AA1039" s="10"/>
      <c r="AB1039" s="29"/>
      <c r="AC1039" s="8"/>
      <c r="AG1039" s="9"/>
      <c r="AH1039" s="10"/>
    </row>
    <row r="1040" spans="21:34" x14ac:dyDescent="0.25">
      <c r="U1040" s="36"/>
      <c r="V1040" s="36"/>
      <c r="AA1040" s="10"/>
      <c r="AB1040" s="29"/>
      <c r="AC1040" s="8"/>
      <c r="AG1040" s="9"/>
      <c r="AH1040" s="10"/>
    </row>
    <row r="1041" spans="21:34" x14ac:dyDescent="0.25">
      <c r="U1041" s="36"/>
      <c r="V1041" s="36"/>
      <c r="AA1041" s="10"/>
      <c r="AB1041" s="29"/>
      <c r="AC1041" s="8"/>
      <c r="AG1041" s="9"/>
      <c r="AH1041" s="10"/>
    </row>
    <row r="1042" spans="21:34" x14ac:dyDescent="0.25">
      <c r="U1042" s="36"/>
      <c r="V1042" s="36"/>
      <c r="AA1042" s="10"/>
      <c r="AB1042" s="29"/>
      <c r="AC1042" s="8"/>
      <c r="AG1042" s="9"/>
      <c r="AH1042" s="10"/>
    </row>
    <row r="1043" spans="21:34" x14ac:dyDescent="0.25">
      <c r="U1043" s="36"/>
      <c r="V1043" s="36"/>
      <c r="AA1043" s="10"/>
      <c r="AB1043" s="29"/>
      <c r="AC1043" s="8"/>
      <c r="AG1043" s="9"/>
      <c r="AH1043" s="10"/>
    </row>
    <row r="1044" spans="21:34" x14ac:dyDescent="0.25">
      <c r="U1044" s="36"/>
      <c r="V1044" s="36"/>
      <c r="AA1044" s="10"/>
      <c r="AB1044" s="29"/>
      <c r="AC1044" s="8"/>
      <c r="AG1044" s="9"/>
      <c r="AH1044" s="10"/>
    </row>
    <row r="1045" spans="21:34" x14ac:dyDescent="0.25">
      <c r="U1045" s="36"/>
      <c r="V1045" s="36"/>
      <c r="AA1045" s="10"/>
      <c r="AB1045" s="29"/>
      <c r="AC1045" s="8"/>
      <c r="AG1045" s="9"/>
      <c r="AH1045" s="10"/>
    </row>
    <row r="1046" spans="21:34" x14ac:dyDescent="0.25">
      <c r="U1046" s="36"/>
      <c r="V1046" s="36"/>
      <c r="AA1046" s="10"/>
      <c r="AB1046" s="29"/>
      <c r="AC1046" s="8"/>
      <c r="AG1046" s="9"/>
      <c r="AH1046" s="10"/>
    </row>
    <row r="1047" spans="21:34" x14ac:dyDescent="0.25">
      <c r="U1047" s="36"/>
      <c r="V1047" s="36"/>
      <c r="AA1047" s="10"/>
      <c r="AB1047" s="29"/>
      <c r="AC1047" s="8"/>
      <c r="AG1047" s="9"/>
      <c r="AH1047" s="10"/>
    </row>
    <row r="1048" spans="21:34" x14ac:dyDescent="0.25">
      <c r="U1048" s="36"/>
      <c r="V1048" s="36"/>
      <c r="AA1048" s="10"/>
      <c r="AB1048" s="29"/>
      <c r="AC1048" s="8"/>
      <c r="AG1048" s="9"/>
      <c r="AH1048" s="10"/>
    </row>
    <row r="1049" spans="21:34" x14ac:dyDescent="0.25">
      <c r="U1049" s="36"/>
      <c r="V1049" s="36"/>
      <c r="AA1049" s="10"/>
      <c r="AB1049" s="29"/>
      <c r="AC1049" s="8"/>
      <c r="AG1049" s="9"/>
      <c r="AH1049" s="10"/>
    </row>
    <row r="1050" spans="21:34" x14ac:dyDescent="0.25">
      <c r="U1050" s="36"/>
      <c r="V1050" s="36"/>
      <c r="AA1050" s="10"/>
      <c r="AB1050" s="29"/>
      <c r="AC1050" s="8"/>
      <c r="AG1050" s="9"/>
      <c r="AH1050" s="10"/>
    </row>
    <row r="1051" spans="21:34" x14ac:dyDescent="0.25">
      <c r="U1051" s="36"/>
      <c r="V1051" s="36"/>
      <c r="AA1051" s="10"/>
      <c r="AB1051" s="29"/>
      <c r="AC1051" s="8"/>
      <c r="AG1051" s="9"/>
      <c r="AH1051" s="10"/>
    </row>
    <row r="1052" spans="21:34" x14ac:dyDescent="0.25">
      <c r="U1052" s="36"/>
      <c r="V1052" s="36"/>
      <c r="AA1052" s="10"/>
      <c r="AB1052" s="29"/>
      <c r="AC1052" s="8"/>
      <c r="AG1052" s="9"/>
      <c r="AH1052" s="10"/>
    </row>
    <row r="1053" spans="21:34" x14ac:dyDescent="0.25">
      <c r="U1053" s="36"/>
      <c r="V1053" s="36"/>
      <c r="AA1053" s="10"/>
      <c r="AB1053" s="29"/>
      <c r="AC1053" s="8"/>
      <c r="AG1053" s="9"/>
      <c r="AH1053" s="10"/>
    </row>
    <row r="1054" spans="21:34" x14ac:dyDescent="0.25">
      <c r="U1054" s="36"/>
      <c r="V1054" s="36"/>
      <c r="AA1054" s="10"/>
      <c r="AB1054" s="29"/>
      <c r="AC1054" s="8"/>
      <c r="AG1054" s="9"/>
      <c r="AH1054" s="10"/>
    </row>
    <row r="1055" spans="21:34" x14ac:dyDescent="0.25">
      <c r="U1055" s="36"/>
      <c r="V1055" s="36"/>
      <c r="AA1055" s="10"/>
      <c r="AB1055" s="29"/>
      <c r="AC1055" s="8"/>
      <c r="AG1055" s="9"/>
      <c r="AH1055" s="10"/>
    </row>
    <row r="1056" spans="21:34" x14ac:dyDescent="0.25">
      <c r="U1056" s="36"/>
      <c r="V1056" s="36"/>
      <c r="AA1056" s="10"/>
      <c r="AB1056" s="29"/>
      <c r="AC1056" s="8"/>
      <c r="AG1056" s="9"/>
      <c r="AH1056" s="10"/>
    </row>
    <row r="1057" spans="21:34" x14ac:dyDescent="0.25">
      <c r="U1057" s="36"/>
      <c r="V1057" s="36"/>
      <c r="AA1057" s="10"/>
      <c r="AB1057" s="29"/>
      <c r="AC1057" s="8"/>
      <c r="AG1057" s="9"/>
      <c r="AH1057" s="10"/>
    </row>
    <row r="1058" spans="21:34" x14ac:dyDescent="0.25">
      <c r="U1058" s="36"/>
      <c r="V1058" s="36"/>
      <c r="AA1058" s="10"/>
      <c r="AB1058" s="29"/>
      <c r="AC1058" s="8"/>
      <c r="AG1058" s="9"/>
      <c r="AH1058" s="10"/>
    </row>
    <row r="1059" spans="21:34" x14ac:dyDescent="0.25">
      <c r="U1059" s="36"/>
      <c r="V1059" s="36"/>
      <c r="AA1059" s="10"/>
      <c r="AB1059" s="29"/>
      <c r="AC1059" s="8"/>
      <c r="AG1059" s="9"/>
      <c r="AH1059" s="10"/>
    </row>
    <row r="1060" spans="21:34" x14ac:dyDescent="0.25">
      <c r="U1060" s="36"/>
      <c r="V1060" s="36"/>
      <c r="AA1060" s="10"/>
      <c r="AB1060" s="29"/>
      <c r="AC1060" s="8"/>
      <c r="AG1060" s="9"/>
      <c r="AH1060" s="10"/>
    </row>
    <row r="1061" spans="21:34" x14ac:dyDescent="0.25">
      <c r="U1061" s="36"/>
      <c r="V1061" s="36"/>
      <c r="AA1061" s="10"/>
      <c r="AB1061" s="29"/>
      <c r="AC1061" s="8"/>
      <c r="AG1061" s="9"/>
      <c r="AH1061" s="10"/>
    </row>
    <row r="1062" spans="21:34" x14ac:dyDescent="0.25">
      <c r="U1062" s="36"/>
      <c r="V1062" s="36"/>
      <c r="AA1062" s="10"/>
      <c r="AB1062" s="29"/>
      <c r="AC1062" s="8"/>
      <c r="AG1062" s="9"/>
      <c r="AH1062" s="10"/>
    </row>
    <row r="1063" spans="21:34" x14ac:dyDescent="0.25">
      <c r="U1063" s="36"/>
      <c r="V1063" s="36"/>
      <c r="AA1063" s="10"/>
      <c r="AB1063" s="29"/>
      <c r="AC1063" s="8"/>
      <c r="AG1063" s="9"/>
      <c r="AH1063" s="10"/>
    </row>
    <row r="1064" spans="21:34" x14ac:dyDescent="0.25">
      <c r="U1064" s="36"/>
      <c r="V1064" s="36"/>
      <c r="AA1064" s="10"/>
      <c r="AB1064" s="29"/>
      <c r="AC1064" s="8"/>
      <c r="AG1064" s="9"/>
      <c r="AH1064" s="10"/>
    </row>
    <row r="1065" spans="21:34" x14ac:dyDescent="0.25">
      <c r="U1065" s="36"/>
      <c r="V1065" s="36"/>
      <c r="AA1065" s="10"/>
      <c r="AB1065" s="29"/>
      <c r="AC1065" s="8"/>
      <c r="AG1065" s="9"/>
      <c r="AH1065" s="10"/>
    </row>
    <row r="1066" spans="21:34" x14ac:dyDescent="0.25">
      <c r="U1066" s="36"/>
      <c r="V1066" s="36"/>
      <c r="AA1066" s="10"/>
      <c r="AB1066" s="29"/>
      <c r="AC1066" s="8"/>
      <c r="AG1066" s="9"/>
      <c r="AH1066" s="10"/>
    </row>
    <row r="1067" spans="21:34" x14ac:dyDescent="0.25">
      <c r="U1067" s="36"/>
      <c r="V1067" s="36"/>
      <c r="AA1067" s="10"/>
      <c r="AB1067" s="29"/>
      <c r="AC1067" s="8"/>
      <c r="AG1067" s="9"/>
      <c r="AH1067" s="10"/>
    </row>
    <row r="1068" spans="21:34" x14ac:dyDescent="0.25">
      <c r="U1068" s="36"/>
      <c r="V1068" s="36"/>
      <c r="AA1068" s="10"/>
      <c r="AB1068" s="29"/>
      <c r="AC1068" s="8"/>
      <c r="AG1068" s="9"/>
      <c r="AH1068" s="10"/>
    </row>
    <row r="1069" spans="21:34" x14ac:dyDescent="0.25">
      <c r="U1069" s="36"/>
      <c r="V1069" s="36"/>
      <c r="AA1069" s="10"/>
      <c r="AB1069" s="29"/>
      <c r="AC1069" s="8"/>
      <c r="AG1069" s="9"/>
      <c r="AH1069" s="10"/>
    </row>
    <row r="1070" spans="21:34" x14ac:dyDescent="0.25">
      <c r="U1070" s="36"/>
      <c r="V1070" s="36"/>
      <c r="AA1070" s="10"/>
      <c r="AB1070" s="29"/>
      <c r="AC1070" s="8"/>
      <c r="AG1070" s="9"/>
      <c r="AH1070" s="10"/>
    </row>
    <row r="1071" spans="21:34" x14ac:dyDescent="0.25">
      <c r="U1071" s="36"/>
      <c r="V1071" s="36"/>
      <c r="AA1071" s="10"/>
      <c r="AB1071" s="29"/>
      <c r="AC1071" s="8"/>
      <c r="AG1071" s="9"/>
      <c r="AH1071" s="10"/>
    </row>
    <row r="1072" spans="21:34" x14ac:dyDescent="0.25">
      <c r="U1072" s="36"/>
      <c r="V1072" s="36"/>
      <c r="AA1072" s="10"/>
      <c r="AB1072" s="29"/>
      <c r="AC1072" s="8"/>
      <c r="AG1072" s="9"/>
      <c r="AH1072" s="10"/>
    </row>
    <row r="1073" spans="21:34" x14ac:dyDescent="0.25">
      <c r="U1073" s="36"/>
      <c r="V1073" s="36"/>
      <c r="AA1073" s="10"/>
      <c r="AB1073" s="29"/>
      <c r="AC1073" s="8"/>
      <c r="AG1073" s="9"/>
      <c r="AH1073" s="10"/>
    </row>
    <row r="1074" spans="21:34" x14ac:dyDescent="0.25">
      <c r="U1074" s="36"/>
      <c r="V1074" s="36"/>
      <c r="AA1074" s="10"/>
      <c r="AB1074" s="29"/>
      <c r="AC1074" s="8"/>
      <c r="AG1074" s="9"/>
      <c r="AH1074" s="10"/>
    </row>
    <row r="1075" spans="21:34" x14ac:dyDescent="0.25">
      <c r="U1075" s="36"/>
      <c r="V1075" s="36"/>
      <c r="AA1075" s="10"/>
      <c r="AB1075" s="29"/>
      <c r="AC1075" s="8"/>
      <c r="AG1075" s="9"/>
      <c r="AH1075" s="10"/>
    </row>
    <row r="1076" spans="21:34" x14ac:dyDescent="0.25">
      <c r="U1076" s="36"/>
      <c r="V1076" s="36"/>
      <c r="AA1076" s="10"/>
      <c r="AB1076" s="29"/>
      <c r="AC1076" s="8"/>
      <c r="AG1076" s="9"/>
      <c r="AH1076" s="10"/>
    </row>
    <row r="1077" spans="21:34" x14ac:dyDescent="0.25">
      <c r="U1077" s="36"/>
      <c r="V1077" s="36"/>
      <c r="AA1077" s="10"/>
      <c r="AB1077" s="29"/>
      <c r="AC1077" s="8"/>
      <c r="AG1077" s="9"/>
      <c r="AH1077" s="10"/>
    </row>
    <row r="1078" spans="21:34" x14ac:dyDescent="0.25">
      <c r="U1078" s="36"/>
      <c r="V1078" s="36"/>
      <c r="AA1078" s="10"/>
      <c r="AB1078" s="29"/>
      <c r="AC1078" s="8"/>
      <c r="AG1078" s="9"/>
      <c r="AH1078" s="10"/>
    </row>
    <row r="1079" spans="21:34" x14ac:dyDescent="0.25">
      <c r="U1079" s="36"/>
      <c r="V1079" s="36"/>
      <c r="AA1079" s="10"/>
      <c r="AB1079" s="29"/>
      <c r="AC1079" s="8"/>
      <c r="AG1079" s="9"/>
      <c r="AH1079" s="10"/>
    </row>
    <row r="1080" spans="21:34" x14ac:dyDescent="0.25">
      <c r="U1080" s="36"/>
      <c r="V1080" s="36"/>
      <c r="AA1080" s="10"/>
      <c r="AB1080" s="29"/>
      <c r="AC1080" s="8"/>
      <c r="AG1080" s="9"/>
      <c r="AH1080" s="10"/>
    </row>
    <row r="1081" spans="21:34" x14ac:dyDescent="0.25">
      <c r="U1081" s="36"/>
      <c r="V1081" s="36"/>
      <c r="AA1081" s="10"/>
      <c r="AB1081" s="29"/>
      <c r="AC1081" s="8"/>
      <c r="AG1081" s="9"/>
      <c r="AH1081" s="10"/>
    </row>
    <row r="1082" spans="21:34" x14ac:dyDescent="0.25">
      <c r="U1082" s="36"/>
      <c r="V1082" s="36"/>
      <c r="AA1082" s="10"/>
      <c r="AB1082" s="29"/>
      <c r="AC1082" s="8"/>
      <c r="AG1082" s="9"/>
      <c r="AH1082" s="10"/>
    </row>
    <row r="1083" spans="21:34" x14ac:dyDescent="0.25">
      <c r="U1083" s="36"/>
      <c r="V1083" s="36"/>
      <c r="AA1083" s="10"/>
      <c r="AB1083" s="29"/>
      <c r="AC1083" s="8"/>
      <c r="AG1083" s="9"/>
      <c r="AH1083" s="10"/>
    </row>
    <row r="1084" spans="21:34" x14ac:dyDescent="0.25">
      <c r="U1084" s="36"/>
      <c r="V1084" s="36"/>
      <c r="AA1084" s="10"/>
      <c r="AB1084" s="29"/>
      <c r="AC1084" s="8"/>
      <c r="AG1084" s="9"/>
      <c r="AH1084" s="10"/>
    </row>
    <row r="1085" spans="21:34" x14ac:dyDescent="0.25">
      <c r="U1085" s="36"/>
      <c r="V1085" s="36"/>
      <c r="AA1085" s="10"/>
      <c r="AB1085" s="29"/>
      <c r="AC1085" s="8"/>
      <c r="AG1085" s="9"/>
      <c r="AH1085" s="10"/>
    </row>
    <row r="1086" spans="21:34" x14ac:dyDescent="0.25">
      <c r="U1086" s="36"/>
      <c r="V1086" s="36"/>
      <c r="AA1086" s="10"/>
      <c r="AB1086" s="29"/>
      <c r="AC1086" s="8"/>
      <c r="AG1086" s="9"/>
      <c r="AH1086" s="10"/>
    </row>
    <row r="1087" spans="21:34" x14ac:dyDescent="0.25">
      <c r="U1087" s="36"/>
      <c r="V1087" s="36"/>
      <c r="AA1087" s="10"/>
      <c r="AB1087" s="29"/>
      <c r="AC1087" s="8"/>
      <c r="AG1087" s="9"/>
      <c r="AH1087" s="10"/>
    </row>
    <row r="1088" spans="21:34" x14ac:dyDescent="0.25">
      <c r="U1088" s="36"/>
      <c r="V1088" s="36"/>
      <c r="AA1088" s="10"/>
      <c r="AB1088" s="29"/>
      <c r="AC1088" s="8"/>
      <c r="AG1088" s="9"/>
      <c r="AH1088" s="10"/>
    </row>
    <row r="1089" spans="21:34" x14ac:dyDescent="0.25">
      <c r="U1089" s="36"/>
      <c r="V1089" s="36"/>
      <c r="AA1089" s="10"/>
      <c r="AB1089" s="29"/>
      <c r="AC1089" s="8"/>
      <c r="AG1089" s="9"/>
      <c r="AH1089" s="10"/>
    </row>
    <row r="1090" spans="21:34" x14ac:dyDescent="0.25">
      <c r="U1090" s="36"/>
      <c r="V1090" s="36"/>
      <c r="AA1090" s="10"/>
      <c r="AB1090" s="29"/>
      <c r="AC1090" s="8"/>
      <c r="AG1090" s="9"/>
      <c r="AH1090" s="10"/>
    </row>
    <row r="1091" spans="21:34" x14ac:dyDescent="0.25">
      <c r="U1091" s="36"/>
      <c r="V1091" s="36"/>
      <c r="AA1091" s="10"/>
      <c r="AB1091" s="29"/>
      <c r="AC1091" s="8"/>
      <c r="AG1091" s="9"/>
      <c r="AH1091" s="10"/>
    </row>
    <row r="1092" spans="21:34" x14ac:dyDescent="0.25">
      <c r="U1092" s="36"/>
      <c r="V1092" s="36"/>
      <c r="AA1092" s="10"/>
      <c r="AB1092" s="29"/>
      <c r="AC1092" s="8"/>
      <c r="AG1092" s="9"/>
      <c r="AH1092" s="10"/>
    </row>
    <row r="1093" spans="21:34" x14ac:dyDescent="0.25">
      <c r="U1093" s="36"/>
      <c r="V1093" s="36"/>
      <c r="AA1093" s="10"/>
      <c r="AB1093" s="29"/>
      <c r="AC1093" s="8"/>
      <c r="AG1093" s="9"/>
      <c r="AH1093" s="10"/>
    </row>
    <row r="1094" spans="21:34" x14ac:dyDescent="0.25">
      <c r="U1094" s="36"/>
      <c r="V1094" s="36"/>
      <c r="AA1094" s="10"/>
      <c r="AB1094" s="29"/>
      <c r="AC1094" s="8"/>
      <c r="AG1094" s="9"/>
      <c r="AH1094" s="10"/>
    </row>
    <row r="1095" spans="21:34" x14ac:dyDescent="0.25">
      <c r="U1095" s="36"/>
      <c r="V1095" s="36"/>
      <c r="AA1095" s="10"/>
      <c r="AB1095" s="29"/>
      <c r="AC1095" s="8"/>
      <c r="AG1095" s="9"/>
      <c r="AH1095" s="10"/>
    </row>
    <row r="1096" spans="21:34" x14ac:dyDescent="0.25">
      <c r="U1096" s="36"/>
      <c r="V1096" s="36"/>
      <c r="AA1096" s="10"/>
      <c r="AB1096" s="29"/>
      <c r="AC1096" s="8"/>
      <c r="AG1096" s="9"/>
      <c r="AH1096" s="10"/>
    </row>
    <row r="1097" spans="21:34" x14ac:dyDescent="0.25">
      <c r="U1097" s="36"/>
      <c r="V1097" s="36"/>
      <c r="AA1097" s="10"/>
      <c r="AB1097" s="29"/>
      <c r="AC1097" s="8"/>
      <c r="AG1097" s="9"/>
      <c r="AH1097" s="10"/>
    </row>
    <row r="1098" spans="21:34" x14ac:dyDescent="0.25">
      <c r="U1098" s="36"/>
      <c r="V1098" s="36"/>
      <c r="AA1098" s="10"/>
      <c r="AB1098" s="29"/>
      <c r="AC1098" s="8"/>
      <c r="AG1098" s="9"/>
      <c r="AH1098" s="10"/>
    </row>
    <row r="1099" spans="21:34" x14ac:dyDescent="0.25">
      <c r="U1099" s="36"/>
      <c r="V1099" s="36"/>
      <c r="AA1099" s="10"/>
      <c r="AB1099" s="29"/>
      <c r="AC1099" s="8"/>
      <c r="AG1099" s="9"/>
      <c r="AH1099" s="10"/>
    </row>
    <row r="1100" spans="21:34" x14ac:dyDescent="0.25">
      <c r="U1100" s="36"/>
      <c r="V1100" s="36"/>
      <c r="AA1100" s="10"/>
      <c r="AB1100" s="29"/>
      <c r="AC1100" s="8"/>
      <c r="AG1100" s="9"/>
      <c r="AH1100" s="10"/>
    </row>
    <row r="1101" spans="21:34" x14ac:dyDescent="0.25">
      <c r="U1101" s="36"/>
      <c r="V1101" s="36"/>
      <c r="AA1101" s="10"/>
      <c r="AB1101" s="29"/>
      <c r="AC1101" s="8"/>
      <c r="AG1101" s="9"/>
      <c r="AH1101" s="10"/>
    </row>
    <row r="1102" spans="21:34" x14ac:dyDescent="0.25">
      <c r="U1102" s="36"/>
      <c r="V1102" s="36"/>
      <c r="AA1102" s="10"/>
      <c r="AB1102" s="29"/>
      <c r="AC1102" s="8"/>
      <c r="AG1102" s="9"/>
      <c r="AH1102" s="10"/>
    </row>
    <row r="1103" spans="21:34" x14ac:dyDescent="0.25">
      <c r="U1103" s="36"/>
      <c r="V1103" s="36"/>
      <c r="AA1103" s="10"/>
      <c r="AB1103" s="29"/>
      <c r="AC1103" s="8"/>
      <c r="AG1103" s="9"/>
      <c r="AH1103" s="10"/>
    </row>
    <row r="1104" spans="21:34" x14ac:dyDescent="0.25">
      <c r="U1104" s="36"/>
      <c r="V1104" s="36"/>
      <c r="AA1104" s="10"/>
      <c r="AB1104" s="29"/>
      <c r="AC1104" s="8"/>
      <c r="AG1104" s="9"/>
      <c r="AH1104" s="10"/>
    </row>
    <row r="1105" spans="21:34" x14ac:dyDescent="0.25">
      <c r="U1105" s="36"/>
      <c r="V1105" s="36"/>
      <c r="AA1105" s="10"/>
      <c r="AB1105" s="29"/>
      <c r="AC1105" s="8"/>
      <c r="AG1105" s="9"/>
      <c r="AH1105" s="10"/>
    </row>
    <row r="1106" spans="21:34" x14ac:dyDescent="0.25">
      <c r="U1106" s="36"/>
      <c r="V1106" s="36"/>
      <c r="AA1106" s="10"/>
      <c r="AB1106" s="29"/>
      <c r="AC1106" s="8"/>
      <c r="AG1106" s="9"/>
      <c r="AH1106" s="10"/>
    </row>
    <row r="1107" spans="21:34" x14ac:dyDescent="0.25">
      <c r="U1107" s="36"/>
      <c r="V1107" s="36"/>
      <c r="AA1107" s="10"/>
      <c r="AB1107" s="29"/>
      <c r="AC1107" s="8"/>
      <c r="AG1107" s="9"/>
      <c r="AH1107" s="10"/>
    </row>
    <row r="1108" spans="21:34" x14ac:dyDescent="0.25">
      <c r="U1108" s="36"/>
      <c r="V1108" s="36"/>
      <c r="AA1108" s="10"/>
      <c r="AB1108" s="29"/>
      <c r="AC1108" s="8"/>
      <c r="AG1108" s="9"/>
      <c r="AH1108" s="10"/>
    </row>
    <row r="1109" spans="21:34" x14ac:dyDescent="0.25">
      <c r="U1109" s="36"/>
      <c r="V1109" s="36"/>
      <c r="AA1109" s="10"/>
      <c r="AB1109" s="29"/>
      <c r="AC1109" s="8"/>
      <c r="AG1109" s="9"/>
      <c r="AH1109" s="10"/>
    </row>
    <row r="1110" spans="21:34" x14ac:dyDescent="0.25">
      <c r="U1110" s="36"/>
      <c r="V1110" s="36"/>
      <c r="AA1110" s="10"/>
      <c r="AB1110" s="29"/>
      <c r="AC1110" s="8"/>
      <c r="AG1110" s="9"/>
      <c r="AH1110" s="10"/>
    </row>
    <row r="1111" spans="21:34" x14ac:dyDescent="0.25">
      <c r="U1111" s="36"/>
      <c r="V1111" s="36"/>
      <c r="AA1111" s="10"/>
      <c r="AB1111" s="29"/>
      <c r="AC1111" s="8"/>
      <c r="AG1111" s="9"/>
      <c r="AH1111" s="10"/>
    </row>
    <row r="1112" spans="21:34" x14ac:dyDescent="0.25">
      <c r="U1112" s="36"/>
      <c r="V1112" s="36"/>
      <c r="AA1112" s="10"/>
      <c r="AB1112" s="29"/>
      <c r="AC1112" s="8"/>
      <c r="AG1112" s="9"/>
      <c r="AH1112" s="10"/>
    </row>
    <row r="1113" spans="21:34" x14ac:dyDescent="0.25">
      <c r="U1113" s="36"/>
      <c r="V1113" s="36"/>
      <c r="AA1113" s="10"/>
      <c r="AB1113" s="29"/>
      <c r="AC1113" s="8"/>
      <c r="AG1113" s="9"/>
      <c r="AH1113" s="10"/>
    </row>
    <row r="1114" spans="21:34" x14ac:dyDescent="0.25">
      <c r="U1114" s="36"/>
      <c r="V1114" s="36"/>
      <c r="AA1114" s="10"/>
      <c r="AB1114" s="29"/>
      <c r="AC1114" s="8"/>
      <c r="AG1114" s="9"/>
      <c r="AH1114" s="10"/>
    </row>
    <row r="1115" spans="21:34" x14ac:dyDescent="0.25">
      <c r="U1115" s="36"/>
      <c r="V1115" s="36"/>
      <c r="AA1115" s="10"/>
      <c r="AB1115" s="29"/>
      <c r="AC1115" s="8"/>
      <c r="AG1115" s="9"/>
      <c r="AH1115" s="10"/>
    </row>
    <row r="1116" spans="21:34" x14ac:dyDescent="0.25">
      <c r="U1116" s="36"/>
      <c r="V1116" s="36"/>
      <c r="AA1116" s="10"/>
      <c r="AB1116" s="29"/>
      <c r="AC1116" s="8"/>
      <c r="AG1116" s="9"/>
      <c r="AH1116" s="10"/>
    </row>
    <row r="1117" spans="21:34" x14ac:dyDescent="0.25">
      <c r="U1117" s="36"/>
      <c r="V1117" s="36"/>
      <c r="AA1117" s="10"/>
      <c r="AB1117" s="29"/>
      <c r="AC1117" s="8"/>
      <c r="AG1117" s="9"/>
      <c r="AH1117" s="10"/>
    </row>
    <row r="1118" spans="21:34" x14ac:dyDescent="0.25">
      <c r="U1118" s="36"/>
      <c r="V1118" s="36"/>
      <c r="AA1118" s="10"/>
      <c r="AB1118" s="29"/>
      <c r="AC1118" s="8"/>
      <c r="AG1118" s="9"/>
      <c r="AH1118" s="10"/>
    </row>
    <row r="1119" spans="21:34" x14ac:dyDescent="0.25">
      <c r="U1119" s="36"/>
      <c r="V1119" s="36"/>
      <c r="AA1119" s="10"/>
      <c r="AB1119" s="29"/>
      <c r="AC1119" s="8"/>
      <c r="AG1119" s="9"/>
      <c r="AH1119" s="10"/>
    </row>
    <row r="1120" spans="21:34" x14ac:dyDescent="0.25">
      <c r="U1120" s="36"/>
      <c r="V1120" s="36"/>
      <c r="AA1120" s="10"/>
      <c r="AB1120" s="29"/>
      <c r="AC1120" s="8"/>
      <c r="AG1120" s="9"/>
      <c r="AH1120" s="10"/>
    </row>
    <row r="1121" spans="21:34" x14ac:dyDescent="0.25">
      <c r="U1121" s="36"/>
      <c r="V1121" s="36"/>
      <c r="AA1121" s="10"/>
      <c r="AB1121" s="29"/>
      <c r="AC1121" s="8"/>
      <c r="AG1121" s="9"/>
      <c r="AH1121" s="10"/>
    </row>
    <row r="1122" spans="21:34" x14ac:dyDescent="0.25">
      <c r="U1122" s="36"/>
      <c r="V1122" s="36"/>
      <c r="AA1122" s="10"/>
      <c r="AB1122" s="29"/>
      <c r="AC1122" s="8"/>
      <c r="AG1122" s="9"/>
      <c r="AH1122" s="10"/>
    </row>
    <row r="1123" spans="21:34" x14ac:dyDescent="0.25">
      <c r="U1123" s="36"/>
      <c r="V1123" s="36"/>
      <c r="AA1123" s="10"/>
      <c r="AB1123" s="29"/>
      <c r="AC1123" s="8"/>
      <c r="AG1123" s="9"/>
      <c r="AH1123" s="10"/>
    </row>
    <row r="1124" spans="21:34" x14ac:dyDescent="0.25">
      <c r="U1124" s="36"/>
      <c r="V1124" s="36"/>
      <c r="AA1124" s="10"/>
      <c r="AB1124" s="29"/>
      <c r="AC1124" s="8"/>
      <c r="AG1124" s="9"/>
      <c r="AH1124" s="10"/>
    </row>
    <row r="1125" spans="21:34" x14ac:dyDescent="0.25">
      <c r="U1125" s="36"/>
      <c r="V1125" s="36"/>
      <c r="AA1125" s="10"/>
      <c r="AB1125" s="29"/>
      <c r="AC1125" s="8"/>
      <c r="AG1125" s="9"/>
      <c r="AH1125" s="10"/>
    </row>
    <row r="1126" spans="21:34" x14ac:dyDescent="0.25">
      <c r="U1126" s="36"/>
      <c r="V1126" s="36"/>
      <c r="AA1126" s="10"/>
      <c r="AB1126" s="29"/>
      <c r="AC1126" s="8"/>
      <c r="AG1126" s="9"/>
      <c r="AH1126" s="10"/>
    </row>
    <row r="1127" spans="21:34" x14ac:dyDescent="0.25">
      <c r="U1127" s="36"/>
      <c r="V1127" s="36"/>
      <c r="AA1127" s="10"/>
      <c r="AB1127" s="29"/>
      <c r="AC1127" s="8"/>
      <c r="AG1127" s="9"/>
      <c r="AH1127" s="10"/>
    </row>
    <row r="1128" spans="21:34" x14ac:dyDescent="0.25">
      <c r="U1128" s="36"/>
      <c r="V1128" s="36"/>
      <c r="AA1128" s="10"/>
      <c r="AB1128" s="29"/>
      <c r="AC1128" s="8"/>
      <c r="AG1128" s="9"/>
      <c r="AH1128" s="10"/>
    </row>
    <row r="1129" spans="21:34" x14ac:dyDescent="0.25">
      <c r="U1129" s="36"/>
      <c r="V1129" s="36"/>
      <c r="AA1129" s="10"/>
      <c r="AB1129" s="29"/>
      <c r="AC1129" s="8"/>
      <c r="AG1129" s="9"/>
      <c r="AH1129" s="10"/>
    </row>
    <row r="1130" spans="21:34" x14ac:dyDescent="0.25">
      <c r="U1130" s="36"/>
      <c r="V1130" s="36"/>
      <c r="AA1130" s="10"/>
      <c r="AB1130" s="29"/>
      <c r="AC1130" s="8"/>
      <c r="AG1130" s="9"/>
      <c r="AH1130" s="10"/>
    </row>
    <row r="1131" spans="21:34" x14ac:dyDescent="0.25">
      <c r="U1131" s="36"/>
      <c r="V1131" s="36"/>
      <c r="AA1131" s="10"/>
      <c r="AB1131" s="29"/>
      <c r="AC1131" s="8"/>
      <c r="AG1131" s="9"/>
      <c r="AH1131" s="10"/>
    </row>
    <row r="1132" spans="21:34" x14ac:dyDescent="0.25">
      <c r="U1132" s="36"/>
      <c r="V1132" s="36"/>
      <c r="AA1132" s="10"/>
      <c r="AB1132" s="29"/>
      <c r="AC1132" s="8"/>
      <c r="AG1132" s="9"/>
      <c r="AH1132" s="10"/>
    </row>
    <row r="1133" spans="21:34" x14ac:dyDescent="0.25">
      <c r="U1133" s="36"/>
      <c r="V1133" s="36"/>
      <c r="AA1133" s="10"/>
      <c r="AB1133" s="29"/>
      <c r="AC1133" s="8"/>
      <c r="AG1133" s="9"/>
      <c r="AH1133" s="10"/>
    </row>
    <row r="1134" spans="21:34" x14ac:dyDescent="0.25">
      <c r="U1134" s="36"/>
      <c r="V1134" s="36"/>
      <c r="AA1134" s="10"/>
      <c r="AB1134" s="29"/>
      <c r="AC1134" s="8"/>
      <c r="AG1134" s="9"/>
      <c r="AH1134" s="10"/>
    </row>
    <row r="1135" spans="21:34" x14ac:dyDescent="0.25">
      <c r="U1135" s="36"/>
      <c r="V1135" s="36"/>
      <c r="AA1135" s="10"/>
      <c r="AB1135" s="29"/>
      <c r="AC1135" s="8"/>
      <c r="AG1135" s="9"/>
      <c r="AH1135" s="10"/>
    </row>
    <row r="1136" spans="21:34" x14ac:dyDescent="0.25">
      <c r="U1136" s="36"/>
      <c r="V1136" s="36"/>
      <c r="AA1136" s="10"/>
      <c r="AB1136" s="29"/>
      <c r="AC1136" s="8"/>
      <c r="AG1136" s="9"/>
      <c r="AH1136" s="10"/>
    </row>
    <row r="1137" spans="21:34" x14ac:dyDescent="0.25">
      <c r="U1137" s="36"/>
      <c r="V1137" s="36"/>
      <c r="AA1137" s="10"/>
      <c r="AB1137" s="29"/>
      <c r="AC1137" s="8"/>
      <c r="AG1137" s="9"/>
      <c r="AH1137" s="10"/>
    </row>
    <row r="1138" spans="21:34" x14ac:dyDescent="0.25">
      <c r="U1138" s="36"/>
      <c r="V1138" s="36"/>
      <c r="AA1138" s="10"/>
      <c r="AB1138" s="29"/>
      <c r="AC1138" s="8"/>
      <c r="AG1138" s="9"/>
      <c r="AH1138" s="10"/>
    </row>
    <row r="1139" spans="21:34" x14ac:dyDescent="0.25">
      <c r="U1139" s="36"/>
      <c r="V1139" s="36"/>
      <c r="AA1139" s="10"/>
      <c r="AB1139" s="29"/>
      <c r="AC1139" s="8"/>
      <c r="AG1139" s="9"/>
      <c r="AH1139" s="10"/>
    </row>
    <row r="1140" spans="21:34" x14ac:dyDescent="0.25">
      <c r="U1140" s="36"/>
      <c r="V1140" s="36"/>
      <c r="AA1140" s="10"/>
      <c r="AB1140" s="29"/>
      <c r="AC1140" s="8"/>
      <c r="AG1140" s="9"/>
      <c r="AH1140" s="10"/>
    </row>
    <row r="1141" spans="21:34" x14ac:dyDescent="0.25">
      <c r="U1141" s="36"/>
      <c r="V1141" s="36"/>
      <c r="AA1141" s="10"/>
      <c r="AB1141" s="29"/>
      <c r="AC1141" s="8"/>
      <c r="AG1141" s="9"/>
      <c r="AH1141" s="10"/>
    </row>
    <row r="1142" spans="21:34" x14ac:dyDescent="0.25">
      <c r="U1142" s="36"/>
      <c r="V1142" s="36"/>
      <c r="AA1142" s="10"/>
      <c r="AB1142" s="29"/>
      <c r="AC1142" s="8"/>
      <c r="AG1142" s="9"/>
      <c r="AH1142" s="10"/>
    </row>
    <row r="1143" spans="21:34" x14ac:dyDescent="0.25">
      <c r="U1143" s="36"/>
      <c r="V1143" s="36"/>
      <c r="AA1143" s="10"/>
      <c r="AB1143" s="29"/>
      <c r="AC1143" s="8"/>
      <c r="AG1143" s="9"/>
      <c r="AH1143" s="10"/>
    </row>
    <row r="1144" spans="21:34" x14ac:dyDescent="0.25">
      <c r="U1144" s="36"/>
      <c r="V1144" s="36"/>
      <c r="AA1144" s="10"/>
      <c r="AB1144" s="29"/>
      <c r="AC1144" s="8"/>
      <c r="AG1144" s="9"/>
      <c r="AH1144" s="10"/>
    </row>
    <row r="1145" spans="21:34" x14ac:dyDescent="0.25">
      <c r="U1145" s="36"/>
      <c r="V1145" s="36"/>
      <c r="AA1145" s="10"/>
      <c r="AB1145" s="29"/>
      <c r="AC1145" s="8"/>
      <c r="AG1145" s="9"/>
      <c r="AH1145" s="10"/>
    </row>
    <row r="1146" spans="21:34" x14ac:dyDescent="0.25">
      <c r="U1146" s="36"/>
      <c r="V1146" s="36"/>
      <c r="AA1146" s="10"/>
      <c r="AB1146" s="29"/>
      <c r="AC1146" s="8"/>
      <c r="AG1146" s="9"/>
      <c r="AH1146" s="10"/>
    </row>
    <row r="1147" spans="21:34" x14ac:dyDescent="0.25">
      <c r="U1147" s="36"/>
      <c r="V1147" s="36"/>
      <c r="AA1147" s="10"/>
      <c r="AB1147" s="29"/>
      <c r="AC1147" s="8"/>
      <c r="AG1147" s="9"/>
      <c r="AH1147" s="10"/>
    </row>
    <row r="1148" spans="21:34" x14ac:dyDescent="0.25">
      <c r="U1148" s="36"/>
      <c r="V1148" s="36"/>
      <c r="AA1148" s="10"/>
      <c r="AB1148" s="29"/>
      <c r="AC1148" s="8"/>
      <c r="AG1148" s="9"/>
      <c r="AH1148" s="10"/>
    </row>
    <row r="1149" spans="21:34" x14ac:dyDescent="0.25">
      <c r="U1149" s="36"/>
      <c r="V1149" s="36"/>
      <c r="AA1149" s="10"/>
      <c r="AB1149" s="29"/>
      <c r="AC1149" s="8"/>
      <c r="AG1149" s="9"/>
      <c r="AH1149" s="10"/>
    </row>
    <row r="1150" spans="21:34" x14ac:dyDescent="0.25">
      <c r="U1150" s="36"/>
      <c r="V1150" s="36"/>
      <c r="AA1150" s="10"/>
      <c r="AB1150" s="29"/>
      <c r="AC1150" s="8"/>
      <c r="AG1150" s="9"/>
      <c r="AH1150" s="10"/>
    </row>
    <row r="1151" spans="21:34" x14ac:dyDescent="0.25">
      <c r="U1151" s="36"/>
      <c r="V1151" s="36"/>
      <c r="AA1151" s="10"/>
      <c r="AB1151" s="29"/>
      <c r="AC1151" s="8"/>
      <c r="AG1151" s="9"/>
      <c r="AH1151" s="10"/>
    </row>
    <row r="1152" spans="21:34" x14ac:dyDescent="0.25">
      <c r="U1152" s="36"/>
      <c r="V1152" s="36"/>
      <c r="AA1152" s="10"/>
      <c r="AB1152" s="29"/>
      <c r="AC1152" s="8"/>
      <c r="AG1152" s="9"/>
      <c r="AH1152" s="10"/>
    </row>
    <row r="1153" spans="21:34" x14ac:dyDescent="0.25">
      <c r="U1153" s="36"/>
      <c r="V1153" s="36"/>
      <c r="AA1153" s="10"/>
      <c r="AB1153" s="29"/>
      <c r="AC1153" s="8"/>
      <c r="AG1153" s="9"/>
      <c r="AH1153" s="10"/>
    </row>
    <row r="1154" spans="21:34" x14ac:dyDescent="0.25">
      <c r="U1154" s="36"/>
      <c r="V1154" s="36"/>
      <c r="AA1154" s="10"/>
      <c r="AB1154" s="29"/>
      <c r="AC1154" s="8"/>
      <c r="AG1154" s="9"/>
      <c r="AH1154" s="10"/>
    </row>
    <row r="1155" spans="21:34" x14ac:dyDescent="0.25">
      <c r="U1155" s="36"/>
      <c r="V1155" s="36"/>
      <c r="AA1155" s="10"/>
      <c r="AB1155" s="29"/>
      <c r="AC1155" s="8"/>
      <c r="AG1155" s="9"/>
      <c r="AH1155" s="10"/>
    </row>
    <row r="1156" spans="21:34" x14ac:dyDescent="0.25">
      <c r="U1156" s="36"/>
      <c r="V1156" s="36"/>
      <c r="AA1156" s="10"/>
      <c r="AB1156" s="29"/>
      <c r="AC1156" s="8"/>
      <c r="AG1156" s="9"/>
      <c r="AH1156" s="10"/>
    </row>
    <row r="1157" spans="21:34" x14ac:dyDescent="0.25">
      <c r="U1157" s="36"/>
      <c r="V1157" s="36"/>
      <c r="AA1157" s="10"/>
      <c r="AB1157" s="29"/>
      <c r="AC1157" s="8"/>
      <c r="AG1157" s="9"/>
      <c r="AH1157" s="10"/>
    </row>
    <row r="1158" spans="21:34" x14ac:dyDescent="0.25">
      <c r="U1158" s="36"/>
      <c r="V1158" s="36"/>
      <c r="AA1158" s="10"/>
      <c r="AB1158" s="29"/>
      <c r="AC1158" s="8"/>
      <c r="AG1158" s="9"/>
      <c r="AH1158" s="10"/>
    </row>
    <row r="1159" spans="21:34" x14ac:dyDescent="0.25">
      <c r="U1159" s="36"/>
      <c r="V1159" s="36"/>
      <c r="AA1159" s="10"/>
      <c r="AB1159" s="29"/>
      <c r="AC1159" s="8"/>
      <c r="AG1159" s="9"/>
      <c r="AH1159" s="10"/>
    </row>
    <row r="1160" spans="21:34" x14ac:dyDescent="0.25">
      <c r="U1160" s="36"/>
      <c r="V1160" s="36"/>
      <c r="AA1160" s="10"/>
      <c r="AB1160" s="29"/>
      <c r="AC1160" s="8"/>
      <c r="AG1160" s="9"/>
      <c r="AH1160" s="10"/>
    </row>
    <row r="1161" spans="21:34" x14ac:dyDescent="0.25">
      <c r="U1161" s="36"/>
      <c r="V1161" s="36"/>
      <c r="AA1161" s="10"/>
      <c r="AB1161" s="29"/>
      <c r="AC1161" s="8"/>
      <c r="AG1161" s="9"/>
      <c r="AH1161" s="10"/>
    </row>
    <row r="1162" spans="21:34" x14ac:dyDescent="0.25">
      <c r="U1162" s="36"/>
      <c r="V1162" s="36"/>
      <c r="AA1162" s="10"/>
      <c r="AB1162" s="29"/>
      <c r="AC1162" s="8"/>
      <c r="AG1162" s="9"/>
      <c r="AH1162" s="10"/>
    </row>
    <row r="1163" spans="21:34" x14ac:dyDescent="0.25">
      <c r="U1163" s="36"/>
      <c r="V1163" s="36"/>
      <c r="AA1163" s="10"/>
      <c r="AB1163" s="29"/>
      <c r="AC1163" s="8"/>
      <c r="AG1163" s="9"/>
      <c r="AH1163" s="10"/>
    </row>
    <row r="1164" spans="21:34" x14ac:dyDescent="0.25">
      <c r="U1164" s="36"/>
      <c r="V1164" s="36"/>
      <c r="AA1164" s="10"/>
      <c r="AB1164" s="29"/>
      <c r="AC1164" s="8"/>
      <c r="AG1164" s="9"/>
      <c r="AH1164" s="10"/>
    </row>
    <row r="1165" spans="21:34" x14ac:dyDescent="0.25">
      <c r="U1165" s="36"/>
      <c r="V1165" s="36"/>
      <c r="AA1165" s="10"/>
      <c r="AB1165" s="29"/>
      <c r="AC1165" s="8"/>
      <c r="AG1165" s="9"/>
      <c r="AH1165" s="10"/>
    </row>
    <row r="1166" spans="21:34" x14ac:dyDescent="0.25">
      <c r="U1166" s="36"/>
      <c r="V1166" s="36"/>
      <c r="AA1166" s="10"/>
      <c r="AB1166" s="29"/>
      <c r="AC1166" s="8"/>
      <c r="AG1166" s="9"/>
      <c r="AH1166" s="10"/>
    </row>
    <row r="1167" spans="21:34" x14ac:dyDescent="0.25">
      <c r="U1167" s="36"/>
      <c r="V1167" s="36"/>
      <c r="AA1167" s="10"/>
      <c r="AB1167" s="29"/>
      <c r="AC1167" s="8"/>
      <c r="AG1167" s="9"/>
      <c r="AH1167" s="10"/>
    </row>
    <row r="1168" spans="21:34" x14ac:dyDescent="0.25">
      <c r="U1168" s="36"/>
      <c r="V1168" s="36"/>
      <c r="AA1168" s="10"/>
      <c r="AB1168" s="29"/>
      <c r="AC1168" s="8"/>
      <c r="AG1168" s="9"/>
      <c r="AH1168" s="10"/>
    </row>
    <row r="1169" spans="21:34" x14ac:dyDescent="0.25">
      <c r="U1169" s="36"/>
      <c r="V1169" s="36"/>
      <c r="AA1169" s="10"/>
      <c r="AB1169" s="29"/>
      <c r="AC1169" s="8"/>
      <c r="AG1169" s="9"/>
      <c r="AH1169" s="10"/>
    </row>
    <row r="1170" spans="21:34" x14ac:dyDescent="0.25">
      <c r="U1170" s="36"/>
      <c r="V1170" s="36"/>
      <c r="AA1170" s="10"/>
      <c r="AB1170" s="29"/>
      <c r="AC1170" s="8"/>
      <c r="AG1170" s="9"/>
      <c r="AH1170" s="10"/>
    </row>
    <row r="1171" spans="21:34" x14ac:dyDescent="0.25">
      <c r="U1171" s="36"/>
      <c r="V1171" s="36"/>
      <c r="AA1171" s="10"/>
      <c r="AB1171" s="29"/>
      <c r="AC1171" s="8"/>
      <c r="AG1171" s="9"/>
      <c r="AH1171" s="10"/>
    </row>
    <row r="1172" spans="21:34" x14ac:dyDescent="0.25">
      <c r="U1172" s="36"/>
      <c r="V1172" s="36"/>
      <c r="AA1172" s="10"/>
      <c r="AB1172" s="29"/>
      <c r="AC1172" s="8"/>
      <c r="AG1172" s="9"/>
      <c r="AH1172" s="10"/>
    </row>
    <row r="1173" spans="21:34" x14ac:dyDescent="0.25">
      <c r="U1173" s="36"/>
      <c r="V1173" s="36"/>
      <c r="AA1173" s="10"/>
      <c r="AB1173" s="29"/>
      <c r="AC1173" s="8"/>
      <c r="AG1173" s="9"/>
      <c r="AH1173" s="10"/>
    </row>
    <row r="1174" spans="21:34" x14ac:dyDescent="0.25">
      <c r="U1174" s="36"/>
      <c r="V1174" s="36"/>
      <c r="AA1174" s="10"/>
      <c r="AB1174" s="29"/>
      <c r="AC1174" s="8"/>
      <c r="AG1174" s="9"/>
      <c r="AH1174" s="10"/>
    </row>
    <row r="1175" spans="21:34" x14ac:dyDescent="0.25">
      <c r="U1175" s="36"/>
      <c r="V1175" s="36"/>
      <c r="AA1175" s="10"/>
      <c r="AB1175" s="29"/>
      <c r="AC1175" s="8"/>
      <c r="AG1175" s="9"/>
      <c r="AH1175" s="10"/>
    </row>
    <row r="1176" spans="21:34" x14ac:dyDescent="0.25">
      <c r="U1176" s="36"/>
      <c r="V1176" s="36"/>
      <c r="AA1176" s="10"/>
      <c r="AB1176" s="29"/>
      <c r="AC1176" s="8"/>
      <c r="AG1176" s="9"/>
      <c r="AH1176" s="10"/>
    </row>
    <row r="1177" spans="21:34" x14ac:dyDescent="0.25">
      <c r="U1177" s="36"/>
      <c r="V1177" s="36"/>
      <c r="AA1177" s="10"/>
      <c r="AB1177" s="29"/>
      <c r="AC1177" s="8"/>
      <c r="AG1177" s="9"/>
      <c r="AH1177" s="10"/>
    </row>
    <row r="1178" spans="21:34" x14ac:dyDescent="0.25">
      <c r="U1178" s="36"/>
      <c r="V1178" s="36"/>
      <c r="AA1178" s="10"/>
      <c r="AB1178" s="29"/>
      <c r="AC1178" s="8"/>
      <c r="AG1178" s="9"/>
      <c r="AH1178" s="10"/>
    </row>
    <row r="1179" spans="21:34" x14ac:dyDescent="0.25">
      <c r="U1179" s="36"/>
      <c r="V1179" s="36"/>
      <c r="AA1179" s="10"/>
      <c r="AB1179" s="29"/>
      <c r="AC1179" s="8"/>
      <c r="AG1179" s="9"/>
      <c r="AH1179" s="10"/>
    </row>
    <row r="1180" spans="21:34" x14ac:dyDescent="0.25">
      <c r="U1180" s="36"/>
      <c r="V1180" s="36"/>
      <c r="AA1180" s="10"/>
      <c r="AB1180" s="29"/>
      <c r="AC1180" s="8"/>
      <c r="AG1180" s="9"/>
      <c r="AH1180" s="10"/>
    </row>
    <row r="1181" spans="21:34" x14ac:dyDescent="0.25">
      <c r="U1181" s="36"/>
      <c r="V1181" s="36"/>
      <c r="AA1181" s="10"/>
      <c r="AB1181" s="29"/>
      <c r="AC1181" s="8"/>
      <c r="AG1181" s="9"/>
      <c r="AH1181" s="10"/>
    </row>
    <row r="1182" spans="21:34" x14ac:dyDescent="0.25">
      <c r="U1182" s="36"/>
      <c r="V1182" s="36"/>
      <c r="AA1182" s="10"/>
      <c r="AB1182" s="29"/>
      <c r="AC1182" s="8"/>
      <c r="AG1182" s="9"/>
      <c r="AH1182" s="10"/>
    </row>
    <row r="1183" spans="21:34" x14ac:dyDescent="0.25">
      <c r="U1183" s="36"/>
      <c r="V1183" s="36"/>
      <c r="AA1183" s="10"/>
      <c r="AB1183" s="29"/>
      <c r="AC1183" s="8"/>
      <c r="AG1183" s="9"/>
      <c r="AH1183" s="10"/>
    </row>
    <row r="1184" spans="21:34" x14ac:dyDescent="0.25">
      <c r="U1184" s="36"/>
      <c r="V1184" s="36"/>
      <c r="AA1184" s="10"/>
      <c r="AB1184" s="29"/>
      <c r="AC1184" s="8"/>
      <c r="AG1184" s="9"/>
      <c r="AH1184" s="10"/>
    </row>
    <row r="1185" spans="21:34" x14ac:dyDescent="0.25">
      <c r="U1185" s="36"/>
      <c r="V1185" s="36"/>
      <c r="AA1185" s="10"/>
      <c r="AB1185" s="29"/>
      <c r="AC1185" s="8"/>
      <c r="AG1185" s="9"/>
      <c r="AH1185" s="10"/>
    </row>
    <row r="1186" spans="21:34" x14ac:dyDescent="0.25">
      <c r="U1186" s="36"/>
      <c r="V1186" s="36"/>
      <c r="AA1186" s="10"/>
      <c r="AB1186" s="29"/>
      <c r="AC1186" s="8"/>
      <c r="AG1186" s="9"/>
      <c r="AH1186" s="10"/>
    </row>
    <row r="1187" spans="21:34" x14ac:dyDescent="0.25">
      <c r="U1187" s="36"/>
      <c r="V1187" s="36"/>
      <c r="AA1187" s="10"/>
      <c r="AB1187" s="29"/>
      <c r="AC1187" s="8"/>
      <c r="AG1187" s="9"/>
      <c r="AH1187" s="10"/>
    </row>
    <row r="1188" spans="21:34" x14ac:dyDescent="0.25">
      <c r="U1188" s="36"/>
      <c r="V1188" s="36"/>
      <c r="AA1188" s="10"/>
      <c r="AB1188" s="29"/>
      <c r="AC1188" s="8"/>
      <c r="AG1188" s="9"/>
      <c r="AH1188" s="10"/>
    </row>
    <row r="1189" spans="21:34" x14ac:dyDescent="0.25">
      <c r="U1189" s="36"/>
      <c r="V1189" s="36"/>
      <c r="AA1189" s="10"/>
      <c r="AB1189" s="29"/>
      <c r="AC1189" s="8"/>
      <c r="AG1189" s="9"/>
      <c r="AH1189" s="10"/>
    </row>
    <row r="1190" spans="21:34" x14ac:dyDescent="0.25">
      <c r="U1190" s="36"/>
      <c r="V1190" s="36"/>
      <c r="AA1190" s="10"/>
      <c r="AB1190" s="29"/>
      <c r="AC1190" s="8"/>
      <c r="AG1190" s="9"/>
      <c r="AH1190" s="10"/>
    </row>
    <row r="1191" spans="21:34" x14ac:dyDescent="0.25">
      <c r="U1191" s="36"/>
      <c r="V1191" s="36"/>
      <c r="AA1191" s="10"/>
      <c r="AB1191" s="29"/>
      <c r="AC1191" s="8"/>
      <c r="AG1191" s="9"/>
      <c r="AH1191" s="10"/>
    </row>
    <row r="1192" spans="21:34" x14ac:dyDescent="0.25">
      <c r="U1192" s="36"/>
      <c r="V1192" s="36"/>
      <c r="AA1192" s="10"/>
      <c r="AB1192" s="29"/>
      <c r="AC1192" s="8"/>
      <c r="AG1192" s="9"/>
      <c r="AH1192" s="10"/>
    </row>
    <row r="1193" spans="21:34" x14ac:dyDescent="0.25">
      <c r="U1193" s="36"/>
      <c r="V1193" s="36"/>
      <c r="AA1193" s="10"/>
      <c r="AB1193" s="29"/>
      <c r="AC1193" s="8"/>
      <c r="AG1193" s="9"/>
      <c r="AH1193" s="10"/>
    </row>
    <row r="1194" spans="21:34" x14ac:dyDescent="0.25">
      <c r="U1194" s="36"/>
      <c r="V1194" s="36"/>
      <c r="AA1194" s="10"/>
      <c r="AB1194" s="29"/>
      <c r="AC1194" s="8"/>
      <c r="AG1194" s="9"/>
      <c r="AH1194" s="10"/>
    </row>
    <row r="1195" spans="21:34" x14ac:dyDescent="0.25">
      <c r="U1195" s="36"/>
      <c r="V1195" s="36"/>
      <c r="AA1195" s="10"/>
      <c r="AB1195" s="29"/>
      <c r="AC1195" s="8"/>
      <c r="AG1195" s="9"/>
      <c r="AH1195" s="10"/>
    </row>
    <row r="1196" spans="21:34" x14ac:dyDescent="0.25">
      <c r="U1196" s="36"/>
      <c r="V1196" s="36"/>
      <c r="AA1196" s="10"/>
      <c r="AB1196" s="29"/>
      <c r="AC1196" s="8"/>
      <c r="AG1196" s="9"/>
      <c r="AH1196" s="10"/>
    </row>
    <row r="1197" spans="21:34" x14ac:dyDescent="0.25">
      <c r="U1197" s="36"/>
      <c r="V1197" s="36"/>
      <c r="AA1197" s="10"/>
      <c r="AB1197" s="29"/>
      <c r="AC1197" s="8"/>
      <c r="AG1197" s="9"/>
      <c r="AH1197" s="10"/>
    </row>
    <row r="1198" spans="21:34" x14ac:dyDescent="0.25">
      <c r="U1198" s="36"/>
      <c r="V1198" s="36"/>
      <c r="AA1198" s="10"/>
      <c r="AB1198" s="29"/>
      <c r="AC1198" s="8"/>
      <c r="AG1198" s="9"/>
      <c r="AH1198" s="10"/>
    </row>
    <row r="1199" spans="21:34" x14ac:dyDescent="0.25">
      <c r="U1199" s="36"/>
      <c r="V1199" s="36"/>
      <c r="AA1199" s="10"/>
      <c r="AB1199" s="29"/>
      <c r="AC1199" s="8"/>
      <c r="AG1199" s="9"/>
      <c r="AH1199" s="10"/>
    </row>
    <row r="1200" spans="21:34" x14ac:dyDescent="0.25">
      <c r="U1200" s="36"/>
      <c r="V1200" s="36"/>
      <c r="AA1200" s="10"/>
      <c r="AB1200" s="29"/>
      <c r="AC1200" s="8"/>
      <c r="AG1200" s="9"/>
      <c r="AH1200" s="10"/>
    </row>
    <row r="1201" spans="21:34" x14ac:dyDescent="0.25">
      <c r="U1201" s="36"/>
      <c r="V1201" s="36"/>
      <c r="AA1201" s="10"/>
      <c r="AB1201" s="29"/>
      <c r="AC1201" s="8"/>
      <c r="AG1201" s="9"/>
      <c r="AH1201" s="10"/>
    </row>
    <row r="1202" spans="21:34" x14ac:dyDescent="0.25">
      <c r="U1202" s="36"/>
      <c r="V1202" s="36"/>
      <c r="AA1202" s="10"/>
      <c r="AB1202" s="29"/>
      <c r="AC1202" s="8"/>
      <c r="AG1202" s="9"/>
      <c r="AH1202" s="10"/>
    </row>
    <row r="1203" spans="21:34" x14ac:dyDescent="0.25">
      <c r="U1203" s="36"/>
      <c r="V1203" s="36"/>
      <c r="AA1203" s="10"/>
      <c r="AB1203" s="29"/>
      <c r="AC1203" s="8"/>
      <c r="AG1203" s="9"/>
      <c r="AH1203" s="10"/>
    </row>
    <row r="1204" spans="21:34" x14ac:dyDescent="0.25">
      <c r="U1204" s="36"/>
      <c r="V1204" s="36"/>
      <c r="AA1204" s="10"/>
      <c r="AB1204" s="29"/>
      <c r="AC1204" s="8"/>
      <c r="AG1204" s="9"/>
      <c r="AH1204" s="10"/>
    </row>
    <row r="1205" spans="21:34" x14ac:dyDescent="0.25">
      <c r="U1205" s="36"/>
      <c r="V1205" s="36"/>
      <c r="AA1205" s="10"/>
      <c r="AB1205" s="29"/>
      <c r="AC1205" s="8"/>
      <c r="AG1205" s="9"/>
      <c r="AH1205" s="10"/>
    </row>
    <row r="1206" spans="21:34" x14ac:dyDescent="0.25">
      <c r="U1206" s="36"/>
      <c r="V1206" s="36"/>
      <c r="AA1206" s="10"/>
      <c r="AB1206" s="29"/>
      <c r="AC1206" s="8"/>
      <c r="AG1206" s="9"/>
      <c r="AH1206" s="10"/>
    </row>
    <row r="1207" spans="21:34" x14ac:dyDescent="0.25">
      <c r="U1207" s="36"/>
      <c r="V1207" s="36"/>
      <c r="AA1207" s="10"/>
      <c r="AB1207" s="29"/>
      <c r="AC1207" s="8"/>
      <c r="AG1207" s="9"/>
      <c r="AH1207" s="10"/>
    </row>
    <row r="1208" spans="21:34" x14ac:dyDescent="0.25">
      <c r="U1208" s="36"/>
      <c r="V1208" s="36"/>
      <c r="AA1208" s="10"/>
      <c r="AB1208" s="29"/>
      <c r="AC1208" s="8"/>
      <c r="AG1208" s="9"/>
      <c r="AH1208" s="10"/>
    </row>
    <row r="1209" spans="21:34" x14ac:dyDescent="0.25">
      <c r="U1209" s="36"/>
      <c r="V1209" s="36"/>
      <c r="AA1209" s="10"/>
      <c r="AB1209" s="29"/>
      <c r="AC1209" s="8"/>
      <c r="AG1209" s="9"/>
      <c r="AH1209" s="10"/>
    </row>
    <row r="1210" spans="21:34" x14ac:dyDescent="0.25">
      <c r="U1210" s="36"/>
      <c r="V1210" s="36"/>
      <c r="AA1210" s="10"/>
      <c r="AB1210" s="29"/>
      <c r="AC1210" s="8"/>
      <c r="AG1210" s="9"/>
      <c r="AH1210" s="10"/>
    </row>
    <row r="1211" spans="21:34" x14ac:dyDescent="0.25">
      <c r="U1211" s="36"/>
      <c r="V1211" s="36"/>
      <c r="AA1211" s="10"/>
      <c r="AB1211" s="29"/>
      <c r="AC1211" s="8"/>
      <c r="AG1211" s="9"/>
      <c r="AH1211" s="10"/>
    </row>
    <row r="1212" spans="21:34" x14ac:dyDescent="0.25">
      <c r="U1212" s="36"/>
      <c r="V1212" s="36"/>
      <c r="AA1212" s="10"/>
      <c r="AB1212" s="29"/>
      <c r="AC1212" s="8"/>
      <c r="AG1212" s="9"/>
      <c r="AH1212" s="10"/>
    </row>
    <row r="1213" spans="21:34" x14ac:dyDescent="0.25">
      <c r="U1213" s="36"/>
      <c r="V1213" s="36"/>
      <c r="AA1213" s="10"/>
      <c r="AB1213" s="29"/>
      <c r="AC1213" s="8"/>
      <c r="AG1213" s="9"/>
      <c r="AH1213" s="10"/>
    </row>
    <row r="1214" spans="21:34" x14ac:dyDescent="0.25">
      <c r="U1214" s="36"/>
      <c r="V1214" s="36"/>
      <c r="AA1214" s="10"/>
      <c r="AB1214" s="29"/>
      <c r="AC1214" s="8"/>
      <c r="AG1214" s="9"/>
      <c r="AH1214" s="10"/>
    </row>
    <row r="1215" spans="21:34" x14ac:dyDescent="0.25">
      <c r="U1215" s="36"/>
      <c r="V1215" s="36"/>
      <c r="AA1215" s="10"/>
      <c r="AB1215" s="29"/>
      <c r="AC1215" s="8"/>
      <c r="AG1215" s="9"/>
      <c r="AH1215" s="10"/>
    </row>
    <row r="1216" spans="21:34" x14ac:dyDescent="0.25">
      <c r="U1216" s="36"/>
      <c r="V1216" s="36"/>
      <c r="AA1216" s="10"/>
      <c r="AB1216" s="29"/>
      <c r="AC1216" s="8"/>
      <c r="AG1216" s="9"/>
      <c r="AH1216" s="10"/>
    </row>
    <row r="1217" spans="21:34" x14ac:dyDescent="0.25">
      <c r="U1217" s="36"/>
      <c r="V1217" s="36"/>
      <c r="AA1217" s="10"/>
      <c r="AB1217" s="29"/>
      <c r="AC1217" s="8"/>
      <c r="AG1217" s="9"/>
      <c r="AH1217" s="10"/>
    </row>
    <row r="1218" spans="21:34" x14ac:dyDescent="0.25">
      <c r="U1218" s="36"/>
      <c r="V1218" s="36"/>
      <c r="AA1218" s="10"/>
      <c r="AB1218" s="29"/>
      <c r="AC1218" s="8"/>
      <c r="AG1218" s="9"/>
      <c r="AH1218" s="10"/>
    </row>
    <row r="1219" spans="21:34" x14ac:dyDescent="0.25">
      <c r="U1219" s="36"/>
      <c r="V1219" s="36"/>
      <c r="AA1219" s="10"/>
      <c r="AB1219" s="29"/>
      <c r="AC1219" s="8"/>
      <c r="AG1219" s="9"/>
      <c r="AH1219" s="10"/>
    </row>
    <row r="1220" spans="21:34" x14ac:dyDescent="0.25">
      <c r="U1220" s="36"/>
      <c r="V1220" s="36"/>
      <c r="AA1220" s="10"/>
      <c r="AB1220" s="29"/>
      <c r="AC1220" s="8"/>
      <c r="AG1220" s="9"/>
      <c r="AH1220" s="10"/>
    </row>
    <row r="1221" spans="21:34" x14ac:dyDescent="0.25">
      <c r="U1221" s="36"/>
      <c r="V1221" s="36"/>
      <c r="AA1221" s="10"/>
      <c r="AB1221" s="29"/>
      <c r="AC1221" s="8"/>
      <c r="AG1221" s="9"/>
      <c r="AH1221" s="10"/>
    </row>
    <row r="1222" spans="21:34" x14ac:dyDescent="0.25">
      <c r="U1222" s="36"/>
      <c r="V1222" s="36"/>
      <c r="AA1222" s="10"/>
      <c r="AB1222" s="29"/>
      <c r="AC1222" s="8"/>
      <c r="AG1222" s="9"/>
      <c r="AH1222" s="10"/>
    </row>
    <row r="1223" spans="21:34" x14ac:dyDescent="0.25">
      <c r="U1223" s="36"/>
      <c r="V1223" s="36"/>
      <c r="AA1223" s="10"/>
      <c r="AB1223" s="29"/>
      <c r="AC1223" s="8"/>
      <c r="AG1223" s="9"/>
      <c r="AH1223" s="10"/>
    </row>
    <row r="1224" spans="21:34" x14ac:dyDescent="0.25">
      <c r="U1224" s="36"/>
      <c r="V1224" s="36"/>
      <c r="AA1224" s="10"/>
      <c r="AB1224" s="29"/>
      <c r="AC1224" s="8"/>
      <c r="AG1224" s="9"/>
      <c r="AH1224" s="10"/>
    </row>
    <row r="1225" spans="21:34" x14ac:dyDescent="0.25">
      <c r="U1225" s="36"/>
      <c r="V1225" s="36"/>
      <c r="AA1225" s="10"/>
      <c r="AB1225" s="29"/>
      <c r="AC1225" s="8"/>
      <c r="AG1225" s="9"/>
      <c r="AH1225" s="10"/>
    </row>
    <row r="1226" spans="21:34" x14ac:dyDescent="0.25">
      <c r="U1226" s="36"/>
      <c r="V1226" s="36"/>
      <c r="AA1226" s="10"/>
      <c r="AB1226" s="29"/>
      <c r="AC1226" s="8"/>
      <c r="AG1226" s="9"/>
      <c r="AH1226" s="10"/>
    </row>
    <row r="1227" spans="21:34" x14ac:dyDescent="0.25">
      <c r="U1227" s="36"/>
      <c r="V1227" s="36"/>
      <c r="AA1227" s="10"/>
      <c r="AB1227" s="29"/>
      <c r="AC1227" s="8"/>
      <c r="AG1227" s="9"/>
      <c r="AH1227" s="10"/>
    </row>
    <row r="1228" spans="21:34" x14ac:dyDescent="0.25">
      <c r="U1228" s="36"/>
      <c r="V1228" s="36"/>
      <c r="AA1228" s="10"/>
      <c r="AB1228" s="29"/>
      <c r="AC1228" s="8"/>
      <c r="AG1228" s="9"/>
      <c r="AH1228" s="10"/>
    </row>
    <row r="1229" spans="21:34" x14ac:dyDescent="0.25">
      <c r="U1229" s="36"/>
      <c r="V1229" s="36"/>
      <c r="AA1229" s="10"/>
      <c r="AB1229" s="29"/>
      <c r="AC1229" s="8"/>
      <c r="AG1229" s="9"/>
      <c r="AH1229" s="10"/>
    </row>
    <row r="1230" spans="21:34" x14ac:dyDescent="0.25">
      <c r="U1230" s="36"/>
      <c r="V1230" s="36"/>
      <c r="AA1230" s="10"/>
      <c r="AB1230" s="29"/>
      <c r="AC1230" s="8"/>
      <c r="AG1230" s="9"/>
      <c r="AH1230" s="10"/>
    </row>
    <row r="1231" spans="21:34" x14ac:dyDescent="0.25">
      <c r="U1231" s="36"/>
      <c r="V1231" s="36"/>
      <c r="AA1231" s="10"/>
      <c r="AB1231" s="29"/>
      <c r="AC1231" s="8"/>
      <c r="AG1231" s="9"/>
      <c r="AH1231" s="10"/>
    </row>
    <row r="1232" spans="21:34" x14ac:dyDescent="0.25">
      <c r="U1232" s="36"/>
      <c r="V1232" s="36"/>
      <c r="AA1232" s="10"/>
      <c r="AB1232" s="29"/>
      <c r="AC1232" s="8"/>
      <c r="AG1232" s="9"/>
      <c r="AH1232" s="10"/>
    </row>
    <row r="1233" spans="21:34" x14ac:dyDescent="0.25">
      <c r="U1233" s="36"/>
      <c r="V1233" s="36"/>
      <c r="AA1233" s="10"/>
      <c r="AB1233" s="29"/>
      <c r="AC1233" s="8"/>
      <c r="AG1233" s="9"/>
      <c r="AH1233" s="10"/>
    </row>
    <row r="1234" spans="21:34" x14ac:dyDescent="0.25">
      <c r="U1234" s="36"/>
      <c r="V1234" s="36"/>
      <c r="AA1234" s="10"/>
      <c r="AB1234" s="29"/>
      <c r="AC1234" s="8"/>
      <c r="AG1234" s="9"/>
      <c r="AH1234" s="10"/>
    </row>
    <row r="1235" spans="21:34" x14ac:dyDescent="0.25">
      <c r="U1235" s="36"/>
      <c r="V1235" s="36"/>
      <c r="AA1235" s="10"/>
      <c r="AB1235" s="29"/>
      <c r="AC1235" s="8"/>
      <c r="AG1235" s="9"/>
      <c r="AH1235" s="10"/>
    </row>
    <row r="1236" spans="21:34" x14ac:dyDescent="0.25">
      <c r="U1236" s="36"/>
      <c r="V1236" s="36"/>
      <c r="AA1236" s="10"/>
      <c r="AB1236" s="29"/>
      <c r="AC1236" s="8"/>
      <c r="AG1236" s="9"/>
      <c r="AH1236" s="10"/>
    </row>
    <row r="1237" spans="21:34" x14ac:dyDescent="0.25">
      <c r="U1237" s="36"/>
      <c r="V1237" s="36"/>
      <c r="AA1237" s="10"/>
      <c r="AB1237" s="29"/>
      <c r="AC1237" s="8"/>
      <c r="AG1237" s="9"/>
      <c r="AH1237" s="10"/>
    </row>
    <row r="1238" spans="21:34" x14ac:dyDescent="0.25">
      <c r="U1238" s="36"/>
      <c r="V1238" s="36"/>
      <c r="AA1238" s="10"/>
      <c r="AB1238" s="29"/>
      <c r="AC1238" s="8"/>
      <c r="AG1238" s="9"/>
      <c r="AH1238" s="10"/>
    </row>
    <row r="1239" spans="21:34" x14ac:dyDescent="0.25">
      <c r="U1239" s="36"/>
      <c r="V1239" s="36"/>
      <c r="AA1239" s="10"/>
      <c r="AB1239" s="29"/>
      <c r="AC1239" s="8"/>
      <c r="AG1239" s="9"/>
      <c r="AH1239" s="10"/>
    </row>
    <row r="1240" spans="21:34" x14ac:dyDescent="0.25">
      <c r="U1240" s="36"/>
      <c r="V1240" s="36"/>
      <c r="AA1240" s="10"/>
      <c r="AB1240" s="29"/>
      <c r="AC1240" s="8"/>
      <c r="AG1240" s="9"/>
      <c r="AH1240" s="10"/>
    </row>
    <row r="1241" spans="21:34" x14ac:dyDescent="0.25">
      <c r="U1241" s="36"/>
      <c r="V1241" s="36"/>
      <c r="AA1241" s="10"/>
      <c r="AB1241" s="29"/>
      <c r="AC1241" s="8"/>
      <c r="AG1241" s="9"/>
      <c r="AH1241" s="10"/>
    </row>
    <row r="1242" spans="21:34" x14ac:dyDescent="0.25">
      <c r="U1242" s="36"/>
      <c r="V1242" s="36"/>
      <c r="AA1242" s="10"/>
      <c r="AB1242" s="29"/>
      <c r="AC1242" s="8"/>
      <c r="AG1242" s="9"/>
      <c r="AH1242" s="10"/>
    </row>
    <row r="1243" spans="21:34" x14ac:dyDescent="0.25">
      <c r="U1243" s="36"/>
      <c r="V1243" s="36"/>
      <c r="AA1243" s="10"/>
      <c r="AB1243" s="29"/>
      <c r="AC1243" s="8"/>
      <c r="AG1243" s="9"/>
      <c r="AH1243" s="10"/>
    </row>
    <row r="1244" spans="21:34" x14ac:dyDescent="0.25">
      <c r="U1244" s="36"/>
      <c r="V1244" s="36"/>
      <c r="AA1244" s="10"/>
      <c r="AB1244" s="29"/>
      <c r="AC1244" s="8"/>
      <c r="AG1244" s="9"/>
      <c r="AH1244" s="10"/>
    </row>
    <row r="1245" spans="21:34" x14ac:dyDescent="0.25">
      <c r="U1245" s="36"/>
      <c r="V1245" s="36"/>
      <c r="AA1245" s="10"/>
      <c r="AB1245" s="29"/>
      <c r="AC1245" s="8"/>
      <c r="AG1245" s="9"/>
      <c r="AH1245" s="10"/>
    </row>
    <row r="1246" spans="21:34" x14ac:dyDescent="0.25">
      <c r="U1246" s="36"/>
      <c r="V1246" s="36"/>
      <c r="AA1246" s="10"/>
      <c r="AB1246" s="29"/>
      <c r="AC1246" s="8"/>
      <c r="AG1246" s="9"/>
      <c r="AH1246" s="10"/>
    </row>
    <row r="1247" spans="21:34" x14ac:dyDescent="0.25">
      <c r="U1247" s="36"/>
      <c r="V1247" s="36"/>
      <c r="AA1247" s="10"/>
      <c r="AB1247" s="29"/>
      <c r="AC1247" s="8"/>
      <c r="AG1247" s="9"/>
      <c r="AH1247" s="10"/>
    </row>
    <row r="1248" spans="21:34" x14ac:dyDescent="0.25">
      <c r="U1248" s="36"/>
      <c r="V1248" s="36"/>
      <c r="AA1248" s="10"/>
      <c r="AB1248" s="29"/>
      <c r="AC1248" s="8"/>
      <c r="AG1248" s="9"/>
      <c r="AH1248" s="10"/>
    </row>
    <row r="1249" spans="21:34" x14ac:dyDescent="0.25">
      <c r="U1249" s="36"/>
      <c r="V1249" s="36"/>
      <c r="AA1249" s="10"/>
      <c r="AB1249" s="29"/>
      <c r="AC1249" s="8"/>
      <c r="AG1249" s="9"/>
      <c r="AH1249" s="10"/>
    </row>
    <row r="1250" spans="21:34" x14ac:dyDescent="0.25">
      <c r="U1250" s="36"/>
      <c r="V1250" s="36"/>
      <c r="AA1250" s="10"/>
      <c r="AB1250" s="29"/>
      <c r="AC1250" s="8"/>
      <c r="AG1250" s="9"/>
      <c r="AH1250" s="10"/>
    </row>
    <row r="1251" spans="21:34" x14ac:dyDescent="0.25">
      <c r="U1251" s="36"/>
      <c r="V1251" s="36"/>
      <c r="AA1251" s="10"/>
      <c r="AB1251" s="29"/>
      <c r="AC1251" s="8"/>
      <c r="AG1251" s="9"/>
      <c r="AH1251" s="10"/>
    </row>
    <row r="1252" spans="21:34" x14ac:dyDescent="0.25">
      <c r="U1252" s="36"/>
      <c r="V1252" s="36"/>
      <c r="AA1252" s="10"/>
      <c r="AB1252" s="29"/>
      <c r="AC1252" s="8"/>
      <c r="AG1252" s="9"/>
      <c r="AH1252" s="10"/>
    </row>
    <row r="1253" spans="21:34" x14ac:dyDescent="0.25">
      <c r="U1253" s="36"/>
      <c r="V1253" s="36"/>
      <c r="AA1253" s="10"/>
      <c r="AB1253" s="29"/>
      <c r="AC1253" s="8"/>
      <c r="AG1253" s="9"/>
      <c r="AH1253" s="10"/>
    </row>
    <row r="1254" spans="21:34" x14ac:dyDescent="0.25">
      <c r="U1254" s="36"/>
      <c r="V1254" s="36"/>
      <c r="AA1254" s="10"/>
      <c r="AB1254" s="29"/>
      <c r="AC1254" s="8"/>
      <c r="AG1254" s="9"/>
      <c r="AH1254" s="10"/>
    </row>
    <row r="1255" spans="21:34" x14ac:dyDescent="0.25">
      <c r="U1255" s="36"/>
      <c r="V1255" s="36"/>
      <c r="AA1255" s="10"/>
      <c r="AB1255" s="29"/>
      <c r="AC1255" s="8"/>
      <c r="AG1255" s="9"/>
      <c r="AH1255" s="10"/>
    </row>
    <row r="1256" spans="21:34" x14ac:dyDescent="0.25">
      <c r="U1256" s="36"/>
      <c r="V1256" s="36"/>
      <c r="AA1256" s="10"/>
      <c r="AB1256" s="29"/>
      <c r="AC1256" s="8"/>
      <c r="AG1256" s="9"/>
      <c r="AH1256" s="10"/>
    </row>
    <row r="1257" spans="21:34" x14ac:dyDescent="0.25">
      <c r="U1257" s="36"/>
      <c r="V1257" s="36"/>
      <c r="AA1257" s="10"/>
      <c r="AB1257" s="29"/>
      <c r="AC1257" s="8"/>
      <c r="AG1257" s="9"/>
      <c r="AH1257" s="10"/>
    </row>
    <row r="1258" spans="21:34" x14ac:dyDescent="0.25">
      <c r="U1258" s="36"/>
      <c r="V1258" s="36"/>
      <c r="AA1258" s="10"/>
      <c r="AB1258" s="29"/>
      <c r="AC1258" s="8"/>
      <c r="AG1258" s="9"/>
      <c r="AH1258" s="10"/>
    </row>
    <row r="1259" spans="21:34" x14ac:dyDescent="0.25">
      <c r="U1259" s="36"/>
      <c r="V1259" s="36"/>
      <c r="AA1259" s="10"/>
      <c r="AB1259" s="29"/>
      <c r="AC1259" s="8"/>
      <c r="AG1259" s="9"/>
      <c r="AH1259" s="10"/>
    </row>
    <row r="1260" spans="21:34" x14ac:dyDescent="0.25">
      <c r="U1260" s="36"/>
      <c r="V1260" s="36"/>
      <c r="AA1260" s="10"/>
      <c r="AB1260" s="29"/>
      <c r="AC1260" s="8"/>
      <c r="AG1260" s="9"/>
      <c r="AH1260" s="10"/>
    </row>
    <row r="1261" spans="21:34" x14ac:dyDescent="0.25">
      <c r="U1261" s="36"/>
      <c r="V1261" s="36"/>
      <c r="AA1261" s="10"/>
      <c r="AB1261" s="29"/>
      <c r="AC1261" s="8"/>
      <c r="AG1261" s="9"/>
      <c r="AH1261" s="10"/>
    </row>
    <row r="1262" spans="21:34" x14ac:dyDescent="0.25">
      <c r="U1262" s="36"/>
      <c r="V1262" s="36"/>
      <c r="AA1262" s="10"/>
      <c r="AB1262" s="29"/>
      <c r="AC1262" s="8"/>
      <c r="AG1262" s="9"/>
      <c r="AH1262" s="10"/>
    </row>
    <row r="1263" spans="21:34" x14ac:dyDescent="0.25">
      <c r="U1263" s="36"/>
      <c r="V1263" s="36"/>
      <c r="AA1263" s="10"/>
      <c r="AB1263" s="29"/>
      <c r="AC1263" s="8"/>
      <c r="AG1263" s="9"/>
      <c r="AH1263" s="10"/>
    </row>
    <row r="1264" spans="21:34" x14ac:dyDescent="0.25">
      <c r="U1264" s="36"/>
      <c r="V1264" s="36"/>
      <c r="AA1264" s="10"/>
      <c r="AB1264" s="29"/>
      <c r="AC1264" s="8"/>
      <c r="AG1264" s="9"/>
      <c r="AH1264" s="10"/>
    </row>
    <row r="1265" spans="21:34" x14ac:dyDescent="0.25">
      <c r="U1265" s="36"/>
      <c r="V1265" s="36"/>
      <c r="AA1265" s="10"/>
      <c r="AB1265" s="29"/>
      <c r="AC1265" s="8"/>
      <c r="AG1265" s="9"/>
      <c r="AH1265" s="10"/>
    </row>
    <row r="1266" spans="21:34" x14ac:dyDescent="0.25">
      <c r="U1266" s="36"/>
      <c r="V1266" s="36"/>
      <c r="AA1266" s="10"/>
      <c r="AB1266" s="29"/>
      <c r="AC1266" s="8"/>
      <c r="AG1266" s="9"/>
      <c r="AH1266" s="10"/>
    </row>
    <row r="1267" spans="21:34" x14ac:dyDescent="0.25">
      <c r="U1267" s="36"/>
      <c r="V1267" s="36"/>
      <c r="AA1267" s="10"/>
      <c r="AB1267" s="29"/>
      <c r="AC1267" s="8"/>
      <c r="AG1267" s="9"/>
      <c r="AH1267" s="10"/>
    </row>
    <row r="1268" spans="21:34" x14ac:dyDescent="0.25">
      <c r="U1268" s="36"/>
      <c r="V1268" s="36"/>
      <c r="AA1268" s="10"/>
      <c r="AB1268" s="29"/>
      <c r="AC1268" s="8"/>
      <c r="AG1268" s="9"/>
      <c r="AH1268" s="10"/>
    </row>
    <row r="1269" spans="21:34" x14ac:dyDescent="0.25">
      <c r="U1269" s="36"/>
      <c r="V1269" s="36"/>
      <c r="AA1269" s="10"/>
      <c r="AB1269" s="29"/>
      <c r="AC1269" s="8"/>
      <c r="AG1269" s="9"/>
      <c r="AH1269" s="10"/>
    </row>
    <row r="1270" spans="21:34" x14ac:dyDescent="0.25">
      <c r="U1270" s="36"/>
      <c r="V1270" s="36"/>
      <c r="AA1270" s="10"/>
      <c r="AB1270" s="29"/>
      <c r="AC1270" s="8"/>
      <c r="AG1270" s="9"/>
      <c r="AH1270" s="10"/>
    </row>
    <row r="1271" spans="21:34" x14ac:dyDescent="0.25">
      <c r="U1271" s="36"/>
      <c r="V1271" s="36"/>
      <c r="AA1271" s="10"/>
      <c r="AB1271" s="29"/>
      <c r="AC1271" s="8"/>
      <c r="AG1271" s="9"/>
      <c r="AH1271" s="10"/>
    </row>
    <row r="1272" spans="21:34" x14ac:dyDescent="0.25">
      <c r="U1272" s="36"/>
      <c r="V1272" s="36"/>
      <c r="AA1272" s="10"/>
      <c r="AB1272" s="29"/>
      <c r="AC1272" s="8"/>
      <c r="AG1272" s="9"/>
      <c r="AH1272" s="10"/>
    </row>
    <row r="1273" spans="21:34" x14ac:dyDescent="0.25">
      <c r="U1273" s="36"/>
      <c r="V1273" s="36"/>
      <c r="AA1273" s="10"/>
      <c r="AB1273" s="29"/>
      <c r="AC1273" s="8"/>
      <c r="AG1273" s="9"/>
      <c r="AH1273" s="10"/>
    </row>
    <row r="1274" spans="21:34" x14ac:dyDescent="0.25">
      <c r="U1274" s="36"/>
      <c r="V1274" s="36"/>
      <c r="AA1274" s="10"/>
      <c r="AB1274" s="29"/>
      <c r="AC1274" s="8"/>
      <c r="AG1274" s="9"/>
      <c r="AH1274" s="10"/>
    </row>
    <row r="1275" spans="21:34" x14ac:dyDescent="0.25">
      <c r="U1275" s="36"/>
      <c r="V1275" s="36"/>
      <c r="AA1275" s="10"/>
      <c r="AB1275" s="29"/>
      <c r="AC1275" s="8"/>
      <c r="AG1275" s="9"/>
      <c r="AH1275" s="10"/>
    </row>
    <row r="1276" spans="21:34" x14ac:dyDescent="0.25">
      <c r="U1276" s="36"/>
      <c r="V1276" s="36"/>
      <c r="AA1276" s="10"/>
      <c r="AB1276" s="29"/>
      <c r="AC1276" s="8"/>
      <c r="AG1276" s="9"/>
      <c r="AH1276" s="10"/>
    </row>
    <row r="1277" spans="21:34" x14ac:dyDescent="0.25">
      <c r="U1277" s="36"/>
      <c r="V1277" s="36"/>
      <c r="AA1277" s="10"/>
      <c r="AB1277" s="29"/>
      <c r="AC1277" s="8"/>
      <c r="AG1277" s="9"/>
      <c r="AH1277" s="10"/>
    </row>
    <row r="1278" spans="21:34" x14ac:dyDescent="0.25">
      <c r="U1278" s="36"/>
      <c r="V1278" s="36"/>
      <c r="AA1278" s="10"/>
      <c r="AB1278" s="29"/>
      <c r="AC1278" s="8"/>
      <c r="AG1278" s="9"/>
      <c r="AH1278" s="10"/>
    </row>
    <row r="1279" spans="21:34" x14ac:dyDescent="0.25">
      <c r="U1279" s="36"/>
      <c r="V1279" s="36"/>
      <c r="AA1279" s="10"/>
      <c r="AB1279" s="29"/>
      <c r="AC1279" s="8"/>
      <c r="AG1279" s="9"/>
      <c r="AH1279" s="10"/>
    </row>
    <row r="1280" spans="21:34" x14ac:dyDescent="0.25">
      <c r="U1280" s="36"/>
      <c r="V1280" s="36"/>
      <c r="AA1280" s="10"/>
      <c r="AB1280" s="29"/>
      <c r="AC1280" s="8"/>
      <c r="AG1280" s="9"/>
      <c r="AH1280" s="10"/>
    </row>
    <row r="1281" spans="21:34" x14ac:dyDescent="0.25">
      <c r="U1281" s="36"/>
      <c r="V1281" s="36"/>
      <c r="AA1281" s="10"/>
      <c r="AB1281" s="29"/>
      <c r="AC1281" s="8"/>
      <c r="AG1281" s="9"/>
      <c r="AH1281" s="10"/>
    </row>
    <row r="1282" spans="21:34" x14ac:dyDescent="0.25">
      <c r="U1282" s="36"/>
      <c r="V1282" s="36"/>
      <c r="AA1282" s="10"/>
      <c r="AB1282" s="29"/>
      <c r="AC1282" s="8"/>
      <c r="AG1282" s="9"/>
      <c r="AH1282" s="10"/>
    </row>
    <row r="1283" spans="21:34" x14ac:dyDescent="0.25">
      <c r="U1283" s="36"/>
      <c r="V1283" s="36"/>
      <c r="AA1283" s="10"/>
      <c r="AB1283" s="29"/>
      <c r="AC1283" s="8"/>
      <c r="AG1283" s="9"/>
      <c r="AH1283" s="10"/>
    </row>
    <row r="1284" spans="21:34" x14ac:dyDescent="0.25">
      <c r="U1284" s="36"/>
      <c r="V1284" s="36"/>
      <c r="AA1284" s="10"/>
      <c r="AB1284" s="29"/>
      <c r="AC1284" s="8"/>
      <c r="AG1284" s="9"/>
      <c r="AH1284" s="10"/>
    </row>
    <row r="1285" spans="21:34" x14ac:dyDescent="0.25">
      <c r="U1285" s="36"/>
      <c r="V1285" s="36"/>
      <c r="AA1285" s="10"/>
      <c r="AB1285" s="29"/>
      <c r="AC1285" s="8"/>
      <c r="AG1285" s="9"/>
      <c r="AH1285" s="10"/>
    </row>
    <row r="1286" spans="21:34" x14ac:dyDescent="0.25">
      <c r="U1286" s="36"/>
      <c r="V1286" s="36"/>
      <c r="AA1286" s="10"/>
      <c r="AB1286" s="29"/>
      <c r="AC1286" s="8"/>
      <c r="AG1286" s="9"/>
      <c r="AH1286" s="10"/>
    </row>
    <row r="1287" spans="21:34" x14ac:dyDescent="0.25">
      <c r="U1287" s="36"/>
      <c r="V1287" s="36"/>
      <c r="AA1287" s="10"/>
      <c r="AB1287" s="29"/>
      <c r="AC1287" s="8"/>
      <c r="AG1287" s="9"/>
      <c r="AH1287" s="10"/>
    </row>
    <row r="1288" spans="21:34" x14ac:dyDescent="0.25">
      <c r="U1288" s="36"/>
      <c r="V1288" s="36"/>
      <c r="AA1288" s="10"/>
      <c r="AB1288" s="29"/>
      <c r="AC1288" s="8"/>
      <c r="AG1288" s="9"/>
      <c r="AH1288" s="10"/>
    </row>
    <row r="1289" spans="21:34" x14ac:dyDescent="0.25">
      <c r="U1289" s="36"/>
      <c r="V1289" s="36"/>
      <c r="AA1289" s="10"/>
      <c r="AB1289" s="29"/>
      <c r="AC1289" s="8"/>
      <c r="AG1289" s="9"/>
      <c r="AH1289" s="10"/>
    </row>
    <row r="1290" spans="21:34" x14ac:dyDescent="0.25">
      <c r="U1290" s="36"/>
      <c r="V1290" s="36"/>
      <c r="AA1290" s="10"/>
      <c r="AB1290" s="29"/>
      <c r="AC1290" s="8"/>
      <c r="AG1290" s="9"/>
      <c r="AH1290" s="10"/>
    </row>
    <row r="1291" spans="21:34" x14ac:dyDescent="0.25">
      <c r="U1291" s="36"/>
      <c r="V1291" s="36"/>
      <c r="AA1291" s="10"/>
      <c r="AB1291" s="29"/>
      <c r="AC1291" s="8"/>
      <c r="AG1291" s="9"/>
      <c r="AH1291" s="10"/>
    </row>
    <row r="1292" spans="21:34" x14ac:dyDescent="0.25">
      <c r="U1292" s="36"/>
      <c r="V1292" s="36"/>
      <c r="AA1292" s="10"/>
      <c r="AB1292" s="29"/>
      <c r="AC1292" s="8"/>
      <c r="AG1292" s="9"/>
      <c r="AH1292" s="10"/>
    </row>
    <row r="1293" spans="21:34" x14ac:dyDescent="0.25">
      <c r="U1293" s="36"/>
      <c r="V1293" s="36"/>
      <c r="AA1293" s="10"/>
      <c r="AB1293" s="29"/>
      <c r="AC1293" s="8"/>
      <c r="AG1293" s="9"/>
      <c r="AH1293" s="10"/>
    </row>
    <row r="1294" spans="21:34" x14ac:dyDescent="0.25">
      <c r="U1294" s="36"/>
      <c r="V1294" s="36"/>
      <c r="AA1294" s="10"/>
      <c r="AB1294" s="29"/>
      <c r="AC1294" s="8"/>
      <c r="AG1294" s="9"/>
      <c r="AH1294" s="10"/>
    </row>
    <row r="1295" spans="21:34" x14ac:dyDescent="0.25">
      <c r="U1295" s="36"/>
      <c r="V1295" s="36"/>
      <c r="AA1295" s="10"/>
      <c r="AB1295" s="29"/>
      <c r="AC1295" s="8"/>
      <c r="AG1295" s="9"/>
      <c r="AH1295" s="10"/>
    </row>
    <row r="1296" spans="21:34" x14ac:dyDescent="0.25">
      <c r="U1296" s="36"/>
      <c r="V1296" s="36"/>
      <c r="AA1296" s="10"/>
      <c r="AB1296" s="29"/>
      <c r="AC1296" s="8"/>
      <c r="AG1296" s="9"/>
      <c r="AH1296" s="10"/>
    </row>
    <row r="1297" spans="21:34" x14ac:dyDescent="0.25">
      <c r="U1297" s="36"/>
      <c r="V1297" s="36"/>
      <c r="AA1297" s="10"/>
      <c r="AB1297" s="29"/>
      <c r="AC1297" s="8"/>
      <c r="AG1297" s="9"/>
      <c r="AH1297" s="10"/>
    </row>
    <row r="1298" spans="21:34" x14ac:dyDescent="0.25">
      <c r="U1298" s="36"/>
      <c r="V1298" s="36"/>
      <c r="AA1298" s="10"/>
      <c r="AB1298" s="29"/>
      <c r="AC1298" s="8"/>
      <c r="AG1298" s="9"/>
      <c r="AH1298" s="10"/>
    </row>
    <row r="1299" spans="21:34" x14ac:dyDescent="0.25">
      <c r="U1299" s="36"/>
      <c r="V1299" s="36"/>
      <c r="AA1299" s="10"/>
      <c r="AB1299" s="29"/>
      <c r="AC1299" s="8"/>
      <c r="AG1299" s="9"/>
      <c r="AH1299" s="10"/>
    </row>
    <row r="1300" spans="21:34" x14ac:dyDescent="0.25">
      <c r="U1300" s="36"/>
      <c r="V1300" s="36"/>
      <c r="AA1300" s="10"/>
      <c r="AB1300" s="29"/>
      <c r="AC1300" s="8"/>
      <c r="AG1300" s="9"/>
      <c r="AH1300" s="10"/>
    </row>
    <row r="1301" spans="21:34" x14ac:dyDescent="0.25">
      <c r="U1301" s="36"/>
      <c r="V1301" s="36"/>
      <c r="AA1301" s="10"/>
      <c r="AB1301" s="29"/>
      <c r="AC1301" s="8"/>
      <c r="AG1301" s="9"/>
      <c r="AH1301" s="10"/>
    </row>
    <row r="1302" spans="21:34" x14ac:dyDescent="0.25">
      <c r="U1302" s="36"/>
      <c r="V1302" s="36"/>
      <c r="AA1302" s="10"/>
      <c r="AB1302" s="29"/>
      <c r="AC1302" s="8"/>
      <c r="AG1302" s="9"/>
      <c r="AH1302" s="10"/>
    </row>
    <row r="1303" spans="21:34" x14ac:dyDescent="0.25">
      <c r="U1303" s="36"/>
      <c r="V1303" s="36"/>
      <c r="AA1303" s="10"/>
      <c r="AB1303" s="29"/>
      <c r="AC1303" s="8"/>
      <c r="AG1303" s="9"/>
      <c r="AH1303" s="10"/>
    </row>
    <row r="1304" spans="21:34" x14ac:dyDescent="0.25">
      <c r="U1304" s="36"/>
      <c r="V1304" s="36"/>
      <c r="AA1304" s="10"/>
      <c r="AB1304" s="29"/>
      <c r="AC1304" s="8"/>
      <c r="AG1304" s="9"/>
      <c r="AH1304" s="10"/>
    </row>
    <row r="1305" spans="21:34" x14ac:dyDescent="0.25">
      <c r="U1305" s="36"/>
      <c r="V1305" s="36"/>
      <c r="AA1305" s="10"/>
      <c r="AB1305" s="29"/>
      <c r="AC1305" s="8"/>
      <c r="AG1305" s="9"/>
      <c r="AH1305" s="10"/>
    </row>
    <row r="1306" spans="21:34" x14ac:dyDescent="0.25">
      <c r="U1306" s="36"/>
      <c r="V1306" s="36"/>
      <c r="AA1306" s="10"/>
      <c r="AB1306" s="29"/>
      <c r="AC1306" s="8"/>
      <c r="AG1306" s="9"/>
      <c r="AH1306" s="10"/>
    </row>
    <row r="1307" spans="21:34" x14ac:dyDescent="0.25">
      <c r="U1307" s="36"/>
      <c r="V1307" s="36"/>
      <c r="AA1307" s="10"/>
      <c r="AB1307" s="29"/>
      <c r="AC1307" s="8"/>
      <c r="AG1307" s="9"/>
      <c r="AH1307" s="10"/>
    </row>
    <row r="1308" spans="21:34" x14ac:dyDescent="0.25">
      <c r="U1308" s="36"/>
      <c r="V1308" s="36"/>
      <c r="AA1308" s="10"/>
      <c r="AB1308" s="29"/>
      <c r="AC1308" s="8"/>
      <c r="AG1308" s="9"/>
      <c r="AH1308" s="10"/>
    </row>
    <row r="1309" spans="21:34" x14ac:dyDescent="0.25">
      <c r="U1309" s="36"/>
      <c r="V1309" s="36"/>
      <c r="AA1309" s="10"/>
      <c r="AB1309" s="29"/>
      <c r="AC1309" s="8"/>
      <c r="AG1309" s="9"/>
      <c r="AH1309" s="10"/>
    </row>
    <row r="1310" spans="21:34" x14ac:dyDescent="0.25">
      <c r="U1310" s="36"/>
      <c r="V1310" s="36"/>
      <c r="AA1310" s="10"/>
      <c r="AB1310" s="29"/>
      <c r="AC1310" s="8"/>
      <c r="AG1310" s="9"/>
      <c r="AH1310" s="10"/>
    </row>
    <row r="1311" spans="21:34" x14ac:dyDescent="0.25">
      <c r="U1311" s="36"/>
      <c r="V1311" s="36"/>
      <c r="AA1311" s="10"/>
      <c r="AB1311" s="29"/>
      <c r="AC1311" s="8"/>
      <c r="AG1311" s="9"/>
      <c r="AH1311" s="10"/>
    </row>
    <row r="1312" spans="21:34" x14ac:dyDescent="0.25">
      <c r="U1312" s="36"/>
      <c r="V1312" s="36"/>
      <c r="AA1312" s="10"/>
      <c r="AB1312" s="29"/>
      <c r="AC1312" s="8"/>
      <c r="AG1312" s="9"/>
      <c r="AH1312" s="10"/>
    </row>
    <row r="1313" spans="21:34" x14ac:dyDescent="0.25">
      <c r="U1313" s="36"/>
      <c r="V1313" s="36"/>
      <c r="AA1313" s="10"/>
      <c r="AB1313" s="29"/>
      <c r="AC1313" s="8"/>
      <c r="AG1313" s="9"/>
      <c r="AH1313" s="10"/>
    </row>
    <row r="1314" spans="21:34" x14ac:dyDescent="0.25">
      <c r="U1314" s="36"/>
      <c r="V1314" s="36"/>
      <c r="AA1314" s="10"/>
      <c r="AB1314" s="29"/>
      <c r="AC1314" s="8"/>
      <c r="AG1314" s="9"/>
      <c r="AH1314" s="10"/>
    </row>
    <row r="1315" spans="21:34" x14ac:dyDescent="0.25">
      <c r="U1315" s="36"/>
      <c r="V1315" s="36"/>
      <c r="AA1315" s="10"/>
      <c r="AB1315" s="29"/>
      <c r="AC1315" s="8"/>
      <c r="AG1315" s="9"/>
      <c r="AH1315" s="10"/>
    </row>
    <row r="1316" spans="21:34" x14ac:dyDescent="0.25">
      <c r="U1316" s="36"/>
      <c r="V1316" s="36"/>
      <c r="AA1316" s="10"/>
      <c r="AB1316" s="29"/>
      <c r="AC1316" s="8"/>
      <c r="AG1316" s="9"/>
      <c r="AH1316" s="10"/>
    </row>
    <row r="1317" spans="21:34" x14ac:dyDescent="0.25">
      <c r="U1317" s="36"/>
      <c r="V1317" s="36"/>
      <c r="AA1317" s="10"/>
      <c r="AB1317" s="29"/>
      <c r="AC1317" s="8"/>
      <c r="AG1317" s="9"/>
      <c r="AH1317" s="10"/>
    </row>
    <row r="1318" spans="21:34" x14ac:dyDescent="0.25">
      <c r="U1318" s="36"/>
      <c r="V1318" s="36"/>
      <c r="AA1318" s="10"/>
      <c r="AB1318" s="29"/>
      <c r="AC1318" s="8"/>
      <c r="AG1318" s="9"/>
      <c r="AH1318" s="10"/>
    </row>
    <row r="1319" spans="21:34" x14ac:dyDescent="0.25">
      <c r="U1319" s="36"/>
      <c r="V1319" s="36"/>
      <c r="AA1319" s="10"/>
      <c r="AB1319" s="29"/>
      <c r="AC1319" s="8"/>
      <c r="AG1319" s="9"/>
      <c r="AH1319" s="10"/>
    </row>
    <row r="1320" spans="21:34" x14ac:dyDescent="0.25">
      <c r="U1320" s="36"/>
      <c r="V1320" s="36"/>
      <c r="AA1320" s="10"/>
      <c r="AB1320" s="29"/>
      <c r="AC1320" s="8"/>
      <c r="AG1320" s="9"/>
      <c r="AH1320" s="10"/>
    </row>
    <row r="1321" spans="21:34" x14ac:dyDescent="0.25">
      <c r="U1321" s="36"/>
      <c r="V1321" s="36"/>
      <c r="AA1321" s="10"/>
      <c r="AB1321" s="29"/>
      <c r="AC1321" s="8"/>
      <c r="AG1321" s="9"/>
      <c r="AH1321" s="10"/>
    </row>
    <row r="1322" spans="21:34" x14ac:dyDescent="0.25">
      <c r="U1322" s="36"/>
      <c r="V1322" s="36"/>
      <c r="AA1322" s="10"/>
      <c r="AB1322" s="29"/>
      <c r="AC1322" s="8"/>
      <c r="AG1322" s="9"/>
      <c r="AH1322" s="10"/>
    </row>
    <row r="1323" spans="21:34" x14ac:dyDescent="0.25">
      <c r="U1323" s="36"/>
      <c r="V1323" s="36"/>
      <c r="AA1323" s="10"/>
      <c r="AB1323" s="29"/>
      <c r="AC1323" s="8"/>
      <c r="AG1323" s="9"/>
      <c r="AH1323" s="10"/>
    </row>
    <row r="1324" spans="21:34" x14ac:dyDescent="0.25">
      <c r="U1324" s="36"/>
      <c r="V1324" s="36"/>
      <c r="AA1324" s="10"/>
      <c r="AB1324" s="29"/>
      <c r="AC1324" s="8"/>
      <c r="AG1324" s="9"/>
      <c r="AH1324" s="10"/>
    </row>
    <row r="1325" spans="21:34" x14ac:dyDescent="0.25">
      <c r="U1325" s="36"/>
      <c r="V1325" s="36"/>
      <c r="AA1325" s="10"/>
      <c r="AB1325" s="29"/>
      <c r="AC1325" s="8"/>
      <c r="AG1325" s="9"/>
      <c r="AH1325" s="10"/>
    </row>
    <row r="1326" spans="21:34" x14ac:dyDescent="0.25">
      <c r="U1326" s="36"/>
      <c r="V1326" s="36"/>
      <c r="AA1326" s="10"/>
      <c r="AB1326" s="29"/>
      <c r="AC1326" s="8"/>
      <c r="AG1326" s="9"/>
      <c r="AH1326" s="10"/>
    </row>
    <row r="1327" spans="21:34" x14ac:dyDescent="0.25">
      <c r="U1327" s="36"/>
      <c r="V1327" s="36"/>
      <c r="AA1327" s="10"/>
      <c r="AB1327" s="29"/>
      <c r="AC1327" s="8"/>
      <c r="AG1327" s="9"/>
      <c r="AH1327" s="10"/>
    </row>
    <row r="1328" spans="21:34" x14ac:dyDescent="0.25">
      <c r="U1328" s="36"/>
      <c r="V1328" s="36"/>
      <c r="AA1328" s="10"/>
      <c r="AB1328" s="29"/>
      <c r="AC1328" s="8"/>
      <c r="AG1328" s="9"/>
      <c r="AH1328" s="10"/>
    </row>
    <row r="1329" spans="21:34" x14ac:dyDescent="0.25">
      <c r="U1329" s="36"/>
      <c r="V1329" s="36"/>
      <c r="AA1329" s="10"/>
      <c r="AB1329" s="29"/>
      <c r="AC1329" s="8"/>
      <c r="AG1329" s="9"/>
      <c r="AH1329" s="10"/>
    </row>
    <row r="1330" spans="21:34" x14ac:dyDescent="0.25">
      <c r="U1330" s="36"/>
      <c r="V1330" s="36"/>
      <c r="AA1330" s="10"/>
      <c r="AB1330" s="29"/>
      <c r="AC1330" s="8"/>
      <c r="AG1330" s="9"/>
      <c r="AH1330" s="10"/>
    </row>
    <row r="1331" spans="21:34" x14ac:dyDescent="0.25">
      <c r="U1331" s="36"/>
      <c r="V1331" s="36"/>
      <c r="AA1331" s="10"/>
      <c r="AB1331" s="29"/>
      <c r="AC1331" s="8"/>
      <c r="AG1331" s="9"/>
      <c r="AH1331" s="10"/>
    </row>
    <row r="1332" spans="21:34" x14ac:dyDescent="0.25">
      <c r="U1332" s="36"/>
      <c r="V1332" s="36"/>
      <c r="AA1332" s="10"/>
      <c r="AB1332" s="29"/>
      <c r="AC1332" s="8"/>
      <c r="AG1332" s="9"/>
      <c r="AH1332" s="10"/>
    </row>
    <row r="1333" spans="21:34" x14ac:dyDescent="0.25">
      <c r="U1333" s="36"/>
      <c r="V1333" s="36"/>
      <c r="AA1333" s="10"/>
      <c r="AB1333" s="29"/>
      <c r="AC1333" s="8"/>
      <c r="AG1333" s="9"/>
      <c r="AH1333" s="10"/>
    </row>
    <row r="1334" spans="21:34" x14ac:dyDescent="0.25">
      <c r="U1334" s="36"/>
      <c r="V1334" s="36"/>
      <c r="AA1334" s="10"/>
      <c r="AB1334" s="29"/>
      <c r="AC1334" s="8"/>
      <c r="AG1334" s="9"/>
      <c r="AH1334" s="10"/>
    </row>
    <row r="1335" spans="21:34" x14ac:dyDescent="0.25">
      <c r="U1335" s="36"/>
      <c r="V1335" s="36"/>
      <c r="AA1335" s="10"/>
      <c r="AB1335" s="29"/>
      <c r="AC1335" s="8"/>
      <c r="AG1335" s="9"/>
      <c r="AH1335" s="10"/>
    </row>
    <row r="1336" spans="21:34" x14ac:dyDescent="0.25">
      <c r="U1336" s="36"/>
      <c r="V1336" s="36"/>
      <c r="AA1336" s="10"/>
      <c r="AB1336" s="29"/>
      <c r="AC1336" s="8"/>
      <c r="AG1336" s="9"/>
      <c r="AH1336" s="10"/>
    </row>
    <row r="1337" spans="21:34" x14ac:dyDescent="0.25">
      <c r="U1337" s="36"/>
      <c r="V1337" s="36"/>
      <c r="AA1337" s="10"/>
      <c r="AB1337" s="29"/>
      <c r="AC1337" s="8"/>
      <c r="AG1337" s="9"/>
      <c r="AH1337" s="10"/>
    </row>
    <row r="1338" spans="21:34" x14ac:dyDescent="0.25">
      <c r="U1338" s="36"/>
      <c r="V1338" s="36"/>
      <c r="AA1338" s="10"/>
      <c r="AB1338" s="29"/>
      <c r="AC1338" s="8"/>
      <c r="AG1338" s="9"/>
      <c r="AH1338" s="10"/>
    </row>
    <row r="1339" spans="21:34" x14ac:dyDescent="0.25">
      <c r="U1339" s="36"/>
      <c r="V1339" s="36"/>
      <c r="AA1339" s="10"/>
      <c r="AB1339" s="29"/>
      <c r="AC1339" s="8"/>
      <c r="AG1339" s="9"/>
      <c r="AH1339" s="10"/>
    </row>
    <row r="1340" spans="21:34" x14ac:dyDescent="0.25">
      <c r="U1340" s="36"/>
      <c r="V1340" s="36"/>
      <c r="AA1340" s="10"/>
      <c r="AB1340" s="29"/>
      <c r="AC1340" s="8"/>
      <c r="AG1340" s="9"/>
      <c r="AH1340" s="10"/>
    </row>
    <row r="1341" spans="21:34" x14ac:dyDescent="0.25">
      <c r="U1341" s="36"/>
      <c r="V1341" s="36"/>
      <c r="AA1341" s="10"/>
      <c r="AB1341" s="29"/>
      <c r="AC1341" s="8"/>
      <c r="AG1341" s="9"/>
      <c r="AH1341" s="10"/>
    </row>
    <row r="1342" spans="21:34" x14ac:dyDescent="0.25">
      <c r="U1342" s="36"/>
      <c r="V1342" s="36"/>
      <c r="AA1342" s="10"/>
      <c r="AB1342" s="29"/>
      <c r="AC1342" s="8"/>
      <c r="AG1342" s="9"/>
      <c r="AH1342" s="10"/>
    </row>
    <row r="1343" spans="21:34" x14ac:dyDescent="0.25">
      <c r="U1343" s="36"/>
      <c r="V1343" s="36"/>
      <c r="AA1343" s="10"/>
      <c r="AB1343" s="29"/>
      <c r="AC1343" s="8"/>
      <c r="AG1343" s="9"/>
      <c r="AH1343" s="10"/>
    </row>
    <row r="1344" spans="21:34" x14ac:dyDescent="0.25">
      <c r="U1344" s="36"/>
      <c r="V1344" s="36"/>
      <c r="AA1344" s="10"/>
      <c r="AB1344" s="29"/>
      <c r="AC1344" s="8"/>
      <c r="AG1344" s="9"/>
      <c r="AH1344" s="10"/>
    </row>
    <row r="1345" spans="21:34" x14ac:dyDescent="0.25">
      <c r="U1345" s="36"/>
      <c r="V1345" s="36"/>
      <c r="AA1345" s="10"/>
      <c r="AB1345" s="29"/>
      <c r="AC1345" s="8"/>
      <c r="AG1345" s="9"/>
      <c r="AH1345" s="10"/>
    </row>
    <row r="1346" spans="21:34" x14ac:dyDescent="0.25">
      <c r="U1346" s="36"/>
      <c r="V1346" s="36"/>
      <c r="AA1346" s="10"/>
      <c r="AB1346" s="29"/>
      <c r="AC1346" s="8"/>
      <c r="AG1346" s="9"/>
      <c r="AH1346" s="10"/>
    </row>
    <row r="1347" spans="21:34" x14ac:dyDescent="0.25">
      <c r="U1347" s="36"/>
      <c r="V1347" s="36"/>
      <c r="AA1347" s="10"/>
      <c r="AB1347" s="29"/>
      <c r="AC1347" s="8"/>
      <c r="AG1347" s="9"/>
      <c r="AH1347" s="10"/>
    </row>
    <row r="1348" spans="21:34" x14ac:dyDescent="0.25">
      <c r="U1348" s="36"/>
      <c r="V1348" s="36"/>
      <c r="AA1348" s="10"/>
      <c r="AB1348" s="29"/>
      <c r="AC1348" s="8"/>
      <c r="AG1348" s="9"/>
      <c r="AH1348" s="10"/>
    </row>
    <row r="1349" spans="21:34" x14ac:dyDescent="0.25">
      <c r="U1349" s="36"/>
      <c r="V1349" s="36"/>
      <c r="AA1349" s="10"/>
      <c r="AB1349" s="29"/>
      <c r="AC1349" s="8"/>
      <c r="AG1349" s="9"/>
      <c r="AH1349" s="10"/>
    </row>
    <row r="1350" spans="21:34" x14ac:dyDescent="0.25">
      <c r="U1350" s="36"/>
      <c r="V1350" s="36"/>
      <c r="AA1350" s="10"/>
      <c r="AB1350" s="29"/>
      <c r="AC1350" s="8"/>
      <c r="AG1350" s="9"/>
      <c r="AH1350" s="10"/>
    </row>
    <row r="1351" spans="21:34" x14ac:dyDescent="0.25">
      <c r="U1351" s="36"/>
      <c r="V1351" s="36"/>
      <c r="AA1351" s="10"/>
      <c r="AB1351" s="29"/>
      <c r="AC1351" s="8"/>
      <c r="AG1351" s="9"/>
      <c r="AH1351" s="10"/>
    </row>
    <row r="1352" spans="21:34" x14ac:dyDescent="0.25">
      <c r="U1352" s="36"/>
      <c r="V1352" s="36"/>
      <c r="AA1352" s="10"/>
      <c r="AB1352" s="29"/>
      <c r="AC1352" s="8"/>
      <c r="AG1352" s="9"/>
      <c r="AH1352" s="10"/>
    </row>
    <row r="1353" spans="21:34" x14ac:dyDescent="0.25">
      <c r="U1353" s="36"/>
      <c r="V1353" s="36"/>
      <c r="AA1353" s="10"/>
      <c r="AB1353" s="29"/>
      <c r="AC1353" s="8"/>
      <c r="AG1353" s="9"/>
      <c r="AH1353" s="10"/>
    </row>
    <row r="1354" spans="21:34" x14ac:dyDescent="0.25">
      <c r="U1354" s="36"/>
      <c r="V1354" s="36"/>
      <c r="AA1354" s="10"/>
      <c r="AB1354" s="29"/>
      <c r="AC1354" s="8"/>
      <c r="AG1354" s="9"/>
      <c r="AH1354" s="10"/>
    </row>
    <row r="1355" spans="21:34" x14ac:dyDescent="0.25">
      <c r="U1355" s="36"/>
      <c r="V1355" s="36"/>
      <c r="AA1355" s="10"/>
      <c r="AB1355" s="29"/>
      <c r="AC1355" s="8"/>
      <c r="AG1355" s="9"/>
      <c r="AH1355" s="10"/>
    </row>
    <row r="1356" spans="21:34" x14ac:dyDescent="0.25">
      <c r="U1356" s="36"/>
      <c r="V1356" s="36"/>
      <c r="AA1356" s="10"/>
      <c r="AB1356" s="29"/>
      <c r="AC1356" s="8"/>
      <c r="AG1356" s="9"/>
      <c r="AH1356" s="10"/>
    </row>
    <row r="1357" spans="21:34" x14ac:dyDescent="0.25">
      <c r="U1357" s="36"/>
      <c r="V1357" s="36"/>
      <c r="AA1357" s="10"/>
      <c r="AB1357" s="29"/>
      <c r="AC1357" s="8"/>
      <c r="AG1357" s="9"/>
      <c r="AH1357" s="10"/>
    </row>
    <row r="1358" spans="21:34" x14ac:dyDescent="0.25">
      <c r="U1358" s="36"/>
      <c r="V1358" s="36"/>
      <c r="AA1358" s="10"/>
      <c r="AB1358" s="29"/>
      <c r="AC1358" s="8"/>
      <c r="AG1358" s="9"/>
      <c r="AH1358" s="10"/>
    </row>
    <row r="1359" spans="21:34" x14ac:dyDescent="0.25">
      <c r="U1359" s="36"/>
      <c r="V1359" s="36"/>
      <c r="AA1359" s="10"/>
      <c r="AB1359" s="29"/>
      <c r="AC1359" s="8"/>
      <c r="AG1359" s="9"/>
      <c r="AH1359" s="10"/>
    </row>
    <row r="1360" spans="21:34" x14ac:dyDescent="0.25">
      <c r="U1360" s="36"/>
      <c r="V1360" s="36"/>
      <c r="AA1360" s="10"/>
      <c r="AB1360" s="29"/>
      <c r="AC1360" s="8"/>
      <c r="AG1360" s="9"/>
      <c r="AH1360" s="10"/>
    </row>
    <row r="1361" spans="21:34" x14ac:dyDescent="0.25">
      <c r="U1361" s="36"/>
      <c r="V1361" s="36"/>
      <c r="AA1361" s="10"/>
      <c r="AB1361" s="29"/>
      <c r="AC1361" s="8"/>
      <c r="AG1361" s="9"/>
      <c r="AH1361" s="10"/>
    </row>
    <row r="1362" spans="21:34" x14ac:dyDescent="0.25">
      <c r="U1362" s="36"/>
      <c r="V1362" s="36"/>
      <c r="AA1362" s="10"/>
      <c r="AB1362" s="29"/>
      <c r="AC1362" s="8"/>
      <c r="AG1362" s="9"/>
      <c r="AH1362" s="10"/>
    </row>
    <row r="1363" spans="21:34" x14ac:dyDescent="0.25">
      <c r="U1363" s="36"/>
      <c r="V1363" s="36"/>
      <c r="AA1363" s="10"/>
      <c r="AB1363" s="29"/>
      <c r="AC1363" s="8"/>
      <c r="AG1363" s="9"/>
      <c r="AH1363" s="10"/>
    </row>
    <row r="1364" spans="21:34" x14ac:dyDescent="0.25">
      <c r="U1364" s="36"/>
      <c r="V1364" s="36"/>
      <c r="AA1364" s="10"/>
      <c r="AB1364" s="29"/>
      <c r="AC1364" s="8"/>
      <c r="AG1364" s="9"/>
      <c r="AH1364" s="10"/>
    </row>
    <row r="1365" spans="21:34" x14ac:dyDescent="0.25">
      <c r="U1365" s="36"/>
      <c r="V1365" s="36"/>
      <c r="AA1365" s="10"/>
      <c r="AB1365" s="29"/>
      <c r="AC1365" s="8"/>
      <c r="AG1365" s="9"/>
      <c r="AH1365" s="10"/>
    </row>
    <row r="1366" spans="21:34" x14ac:dyDescent="0.25">
      <c r="U1366" s="36"/>
      <c r="V1366" s="36"/>
      <c r="AA1366" s="10"/>
      <c r="AB1366" s="29"/>
      <c r="AC1366" s="8"/>
      <c r="AG1366" s="9"/>
      <c r="AH1366" s="10"/>
    </row>
    <row r="1367" spans="21:34" x14ac:dyDescent="0.25">
      <c r="U1367" s="36"/>
      <c r="V1367" s="36"/>
      <c r="AA1367" s="10"/>
      <c r="AB1367" s="29"/>
      <c r="AC1367" s="8"/>
      <c r="AG1367" s="9"/>
      <c r="AH1367" s="10"/>
    </row>
    <row r="1368" spans="21:34" x14ac:dyDescent="0.25">
      <c r="U1368" s="36"/>
      <c r="V1368" s="36"/>
      <c r="AA1368" s="10"/>
      <c r="AB1368" s="29"/>
      <c r="AC1368" s="8"/>
      <c r="AG1368" s="9"/>
      <c r="AH1368" s="10"/>
    </row>
    <row r="1369" spans="21:34" x14ac:dyDescent="0.25">
      <c r="U1369" s="36"/>
      <c r="V1369" s="36"/>
      <c r="AA1369" s="10"/>
      <c r="AB1369" s="29"/>
      <c r="AC1369" s="8"/>
      <c r="AG1369" s="9"/>
      <c r="AH1369" s="10"/>
    </row>
    <row r="1370" spans="21:34" x14ac:dyDescent="0.25">
      <c r="U1370" s="36"/>
      <c r="V1370" s="36"/>
      <c r="AA1370" s="10"/>
      <c r="AB1370" s="29"/>
      <c r="AC1370" s="8"/>
      <c r="AG1370" s="9"/>
      <c r="AH1370" s="10"/>
    </row>
    <row r="1371" spans="21:34" x14ac:dyDescent="0.25">
      <c r="U1371" s="36"/>
      <c r="V1371" s="36"/>
      <c r="AA1371" s="10"/>
      <c r="AB1371" s="29"/>
      <c r="AC1371" s="8"/>
      <c r="AG1371" s="9"/>
      <c r="AH1371" s="10"/>
    </row>
    <row r="1372" spans="21:34" x14ac:dyDescent="0.25">
      <c r="U1372" s="36"/>
      <c r="V1372" s="36"/>
      <c r="AA1372" s="10"/>
      <c r="AB1372" s="29"/>
      <c r="AC1372" s="8"/>
      <c r="AG1372" s="9"/>
      <c r="AH1372" s="10"/>
    </row>
    <row r="1373" spans="21:34" x14ac:dyDescent="0.25">
      <c r="U1373" s="36"/>
      <c r="V1373" s="36"/>
      <c r="AA1373" s="10"/>
      <c r="AB1373" s="29"/>
      <c r="AC1373" s="8"/>
      <c r="AG1373" s="9"/>
      <c r="AH1373" s="10"/>
    </row>
    <row r="1374" spans="21:34" x14ac:dyDescent="0.25">
      <c r="U1374" s="36"/>
      <c r="V1374" s="36"/>
      <c r="AA1374" s="10"/>
      <c r="AB1374" s="29"/>
      <c r="AC1374" s="8"/>
      <c r="AG1374" s="9"/>
      <c r="AH1374" s="10"/>
    </row>
    <row r="1375" spans="21:34" x14ac:dyDescent="0.25">
      <c r="U1375" s="36"/>
      <c r="V1375" s="36"/>
      <c r="AA1375" s="10"/>
      <c r="AB1375" s="29"/>
      <c r="AC1375" s="8"/>
      <c r="AG1375" s="9"/>
      <c r="AH1375" s="10"/>
    </row>
    <row r="1376" spans="21:34" x14ac:dyDescent="0.25">
      <c r="U1376" s="36"/>
      <c r="V1376" s="36"/>
      <c r="AA1376" s="10"/>
      <c r="AB1376" s="29"/>
      <c r="AC1376" s="8"/>
      <c r="AG1376" s="9"/>
      <c r="AH1376" s="10"/>
    </row>
    <row r="1377" spans="21:34" x14ac:dyDescent="0.25">
      <c r="U1377" s="36"/>
      <c r="V1377" s="36"/>
      <c r="AA1377" s="10"/>
      <c r="AB1377" s="29"/>
      <c r="AC1377" s="8"/>
      <c r="AG1377" s="9"/>
      <c r="AH1377" s="10"/>
    </row>
    <row r="1378" spans="21:34" x14ac:dyDescent="0.25">
      <c r="U1378" s="36"/>
      <c r="V1378" s="36"/>
      <c r="AA1378" s="10"/>
      <c r="AB1378" s="29"/>
      <c r="AC1378" s="8"/>
      <c r="AG1378" s="9"/>
      <c r="AH1378" s="10"/>
    </row>
    <row r="1379" spans="21:34" x14ac:dyDescent="0.25">
      <c r="U1379" s="36"/>
      <c r="V1379" s="36"/>
      <c r="AA1379" s="10"/>
      <c r="AB1379" s="29"/>
      <c r="AC1379" s="8"/>
      <c r="AG1379" s="9"/>
      <c r="AH1379" s="10"/>
    </row>
    <row r="1380" spans="21:34" x14ac:dyDescent="0.25">
      <c r="U1380" s="36"/>
      <c r="V1380" s="36"/>
      <c r="AA1380" s="10"/>
      <c r="AB1380" s="29"/>
      <c r="AC1380" s="8"/>
      <c r="AG1380" s="9"/>
      <c r="AH1380" s="10"/>
    </row>
    <row r="1381" spans="21:34" x14ac:dyDescent="0.25">
      <c r="U1381" s="36"/>
      <c r="V1381" s="36"/>
      <c r="AA1381" s="10"/>
      <c r="AB1381" s="29"/>
      <c r="AC1381" s="8"/>
      <c r="AG1381" s="9"/>
      <c r="AH1381" s="10"/>
    </row>
    <row r="1382" spans="21:34" x14ac:dyDescent="0.25">
      <c r="U1382" s="36"/>
      <c r="V1382" s="36"/>
      <c r="AA1382" s="10"/>
      <c r="AB1382" s="29"/>
      <c r="AC1382" s="8"/>
      <c r="AG1382" s="9"/>
      <c r="AH1382" s="10"/>
    </row>
    <row r="1383" spans="21:34" x14ac:dyDescent="0.25">
      <c r="U1383" s="36"/>
      <c r="V1383" s="36"/>
      <c r="AA1383" s="10"/>
      <c r="AB1383" s="29"/>
      <c r="AC1383" s="8"/>
      <c r="AG1383" s="9"/>
      <c r="AH1383" s="10"/>
    </row>
    <row r="1384" spans="21:34" x14ac:dyDescent="0.25">
      <c r="U1384" s="36"/>
      <c r="V1384" s="36"/>
      <c r="AA1384" s="10"/>
      <c r="AB1384" s="29"/>
      <c r="AC1384" s="8"/>
      <c r="AG1384" s="9"/>
      <c r="AH1384" s="10"/>
    </row>
    <row r="1385" spans="21:34" x14ac:dyDescent="0.25">
      <c r="U1385" s="36"/>
      <c r="V1385" s="36"/>
      <c r="AA1385" s="10"/>
      <c r="AB1385" s="29"/>
      <c r="AC1385" s="8"/>
      <c r="AG1385" s="9"/>
      <c r="AH1385" s="10"/>
    </row>
    <row r="1386" spans="21:34" x14ac:dyDescent="0.25">
      <c r="U1386" s="36"/>
      <c r="V1386" s="36"/>
      <c r="AA1386" s="10"/>
      <c r="AB1386" s="29"/>
      <c r="AC1386" s="8"/>
      <c r="AG1386" s="9"/>
      <c r="AH1386" s="10"/>
    </row>
    <row r="1387" spans="21:34" x14ac:dyDescent="0.25">
      <c r="U1387" s="36"/>
      <c r="V1387" s="36"/>
      <c r="AA1387" s="10"/>
      <c r="AB1387" s="29"/>
      <c r="AC1387" s="8"/>
      <c r="AG1387" s="9"/>
      <c r="AH1387" s="10"/>
    </row>
    <row r="1388" spans="21:34" x14ac:dyDescent="0.25">
      <c r="U1388" s="36"/>
      <c r="V1388" s="36"/>
      <c r="AA1388" s="10"/>
      <c r="AB1388" s="29"/>
      <c r="AC1388" s="8"/>
      <c r="AG1388" s="9"/>
      <c r="AH1388" s="10"/>
    </row>
    <row r="1389" spans="21:34" x14ac:dyDescent="0.25">
      <c r="U1389" s="36"/>
      <c r="V1389" s="36"/>
      <c r="AA1389" s="10"/>
      <c r="AB1389" s="29"/>
      <c r="AC1389" s="8"/>
      <c r="AG1389" s="9"/>
      <c r="AH1389" s="10"/>
    </row>
    <row r="1390" spans="21:34" x14ac:dyDescent="0.25">
      <c r="U1390" s="36"/>
      <c r="V1390" s="36"/>
      <c r="AA1390" s="10"/>
      <c r="AB1390" s="29"/>
      <c r="AC1390" s="8"/>
      <c r="AG1390" s="9"/>
      <c r="AH1390" s="10"/>
    </row>
    <row r="1391" spans="21:34" x14ac:dyDescent="0.25">
      <c r="U1391" s="36"/>
      <c r="V1391" s="36"/>
      <c r="AA1391" s="10"/>
      <c r="AB1391" s="29"/>
      <c r="AC1391" s="8"/>
      <c r="AG1391" s="9"/>
      <c r="AH1391" s="10"/>
    </row>
    <row r="1392" spans="21:34" x14ac:dyDescent="0.25">
      <c r="U1392" s="36"/>
      <c r="V1392" s="36"/>
      <c r="AA1392" s="10"/>
      <c r="AB1392" s="29"/>
      <c r="AC1392" s="8"/>
      <c r="AG1392" s="9"/>
      <c r="AH1392" s="10"/>
    </row>
    <row r="1393" spans="21:34" x14ac:dyDescent="0.25">
      <c r="U1393" s="36"/>
      <c r="V1393" s="36"/>
      <c r="AA1393" s="10"/>
      <c r="AB1393" s="29"/>
      <c r="AC1393" s="8"/>
      <c r="AG1393" s="9"/>
      <c r="AH1393" s="10"/>
    </row>
    <row r="1394" spans="21:34" x14ac:dyDescent="0.25">
      <c r="U1394" s="36"/>
      <c r="V1394" s="36"/>
      <c r="AA1394" s="10"/>
      <c r="AB1394" s="29"/>
      <c r="AC1394" s="8"/>
      <c r="AG1394" s="9"/>
      <c r="AH1394" s="10"/>
    </row>
    <row r="1395" spans="21:34" x14ac:dyDescent="0.25">
      <c r="U1395" s="36"/>
      <c r="V1395" s="36"/>
      <c r="AA1395" s="10"/>
      <c r="AB1395" s="29"/>
      <c r="AC1395" s="8"/>
      <c r="AG1395" s="9"/>
      <c r="AH1395" s="10"/>
    </row>
    <row r="1396" spans="21:34" x14ac:dyDescent="0.25">
      <c r="U1396" s="36"/>
      <c r="V1396" s="36"/>
      <c r="AA1396" s="10"/>
      <c r="AB1396" s="29"/>
      <c r="AC1396" s="8"/>
      <c r="AG1396" s="9"/>
      <c r="AH1396" s="10"/>
    </row>
    <row r="1397" spans="21:34" x14ac:dyDescent="0.25">
      <c r="U1397" s="36"/>
      <c r="V1397" s="36"/>
      <c r="AA1397" s="10"/>
      <c r="AB1397" s="29"/>
      <c r="AC1397" s="8"/>
      <c r="AG1397" s="9"/>
      <c r="AH1397" s="10"/>
    </row>
    <row r="1398" spans="21:34" x14ac:dyDescent="0.25">
      <c r="U1398" s="36"/>
      <c r="V1398" s="36"/>
      <c r="AA1398" s="10"/>
      <c r="AB1398" s="29"/>
      <c r="AC1398" s="8"/>
      <c r="AG1398" s="9"/>
      <c r="AH1398" s="10"/>
    </row>
    <row r="1399" spans="21:34" x14ac:dyDescent="0.25">
      <c r="U1399" s="36"/>
      <c r="V1399" s="36"/>
      <c r="AA1399" s="10"/>
      <c r="AB1399" s="29"/>
      <c r="AC1399" s="8"/>
      <c r="AG1399" s="9"/>
      <c r="AH1399" s="10"/>
    </row>
    <row r="1400" spans="21:34" x14ac:dyDescent="0.25">
      <c r="U1400" s="36"/>
      <c r="V1400" s="36"/>
      <c r="AA1400" s="10"/>
      <c r="AB1400" s="29"/>
      <c r="AC1400" s="8"/>
      <c r="AG1400" s="9"/>
      <c r="AH1400" s="10"/>
    </row>
    <row r="1401" spans="21:34" x14ac:dyDescent="0.25">
      <c r="U1401" s="36"/>
      <c r="V1401" s="36"/>
      <c r="AA1401" s="10"/>
      <c r="AB1401" s="29"/>
      <c r="AC1401" s="8"/>
      <c r="AG1401" s="9"/>
      <c r="AH1401" s="10"/>
    </row>
    <row r="1402" spans="21:34" x14ac:dyDescent="0.25">
      <c r="U1402" s="36"/>
      <c r="V1402" s="36"/>
      <c r="AA1402" s="10"/>
      <c r="AB1402" s="29"/>
      <c r="AC1402" s="8"/>
      <c r="AG1402" s="9"/>
      <c r="AH1402" s="10"/>
    </row>
    <row r="1403" spans="21:34" x14ac:dyDescent="0.25">
      <c r="U1403" s="36"/>
      <c r="V1403" s="36"/>
      <c r="AA1403" s="10"/>
      <c r="AB1403" s="29"/>
      <c r="AC1403" s="8"/>
      <c r="AG1403" s="9"/>
      <c r="AH1403" s="10"/>
    </row>
    <row r="1404" spans="21:34" x14ac:dyDescent="0.25">
      <c r="U1404" s="36"/>
      <c r="V1404" s="36"/>
      <c r="AA1404" s="10"/>
      <c r="AB1404" s="29"/>
      <c r="AC1404" s="8"/>
      <c r="AG1404" s="9"/>
      <c r="AH1404" s="10"/>
    </row>
    <row r="1405" spans="21:34" x14ac:dyDescent="0.25">
      <c r="U1405" s="36"/>
      <c r="V1405" s="36"/>
      <c r="AA1405" s="10"/>
      <c r="AB1405" s="29"/>
      <c r="AC1405" s="8"/>
      <c r="AG1405" s="9"/>
      <c r="AH1405" s="10"/>
    </row>
    <row r="1406" spans="21:34" x14ac:dyDescent="0.25">
      <c r="U1406" s="36"/>
      <c r="V1406" s="36"/>
      <c r="AA1406" s="10"/>
      <c r="AB1406" s="29"/>
      <c r="AC1406" s="8"/>
      <c r="AG1406" s="9"/>
      <c r="AH1406" s="10"/>
    </row>
    <row r="1407" spans="21:34" x14ac:dyDescent="0.25">
      <c r="U1407" s="36"/>
      <c r="V1407" s="36"/>
      <c r="AA1407" s="10"/>
      <c r="AB1407" s="29"/>
      <c r="AC1407" s="8"/>
      <c r="AG1407" s="9"/>
      <c r="AH1407" s="10"/>
    </row>
    <row r="1408" spans="21:34" x14ac:dyDescent="0.25">
      <c r="U1408" s="36"/>
      <c r="V1408" s="36"/>
      <c r="AA1408" s="10"/>
      <c r="AB1408" s="29"/>
      <c r="AC1408" s="8"/>
      <c r="AG1408" s="9"/>
      <c r="AH1408" s="10"/>
    </row>
    <row r="1409" spans="21:34" x14ac:dyDescent="0.25">
      <c r="U1409" s="36"/>
      <c r="V1409" s="36"/>
      <c r="AA1409" s="10"/>
      <c r="AB1409" s="29"/>
      <c r="AC1409" s="8"/>
      <c r="AG1409" s="9"/>
      <c r="AH1409" s="10"/>
    </row>
    <row r="1410" spans="21:34" x14ac:dyDescent="0.25">
      <c r="U1410" s="36"/>
      <c r="V1410" s="36"/>
      <c r="AA1410" s="10"/>
      <c r="AB1410" s="29"/>
      <c r="AC1410" s="8"/>
      <c r="AG1410" s="9"/>
      <c r="AH1410" s="10"/>
    </row>
    <row r="1411" spans="21:34" x14ac:dyDescent="0.25">
      <c r="U1411" s="36"/>
      <c r="V1411" s="36"/>
      <c r="AA1411" s="10"/>
      <c r="AB1411" s="29"/>
      <c r="AC1411" s="8"/>
      <c r="AG1411" s="9"/>
      <c r="AH1411" s="10"/>
    </row>
    <row r="1412" spans="21:34" x14ac:dyDescent="0.25">
      <c r="U1412" s="36"/>
      <c r="V1412" s="36"/>
      <c r="AA1412" s="10"/>
      <c r="AB1412" s="29"/>
      <c r="AC1412" s="8"/>
      <c r="AG1412" s="9"/>
      <c r="AH1412" s="10"/>
    </row>
    <row r="1413" spans="21:34" x14ac:dyDescent="0.25">
      <c r="U1413" s="36"/>
      <c r="V1413" s="36"/>
      <c r="AA1413" s="10"/>
      <c r="AB1413" s="29"/>
      <c r="AC1413" s="8"/>
      <c r="AG1413" s="9"/>
      <c r="AH1413" s="10"/>
    </row>
    <row r="1414" spans="21:34" x14ac:dyDescent="0.25">
      <c r="U1414" s="36"/>
      <c r="V1414" s="36"/>
      <c r="AA1414" s="10"/>
      <c r="AB1414" s="29"/>
      <c r="AC1414" s="8"/>
      <c r="AG1414" s="9"/>
      <c r="AH1414" s="10"/>
    </row>
    <row r="1415" spans="21:34" x14ac:dyDescent="0.25">
      <c r="U1415" s="36"/>
      <c r="V1415" s="36"/>
      <c r="AA1415" s="10"/>
      <c r="AB1415" s="29"/>
      <c r="AC1415" s="8"/>
      <c r="AG1415" s="9"/>
      <c r="AH1415" s="10"/>
    </row>
    <row r="1416" spans="21:34" x14ac:dyDescent="0.25">
      <c r="U1416" s="36"/>
      <c r="V1416" s="36"/>
      <c r="AA1416" s="10"/>
      <c r="AB1416" s="29"/>
      <c r="AC1416" s="8"/>
      <c r="AG1416" s="9"/>
      <c r="AH1416" s="10"/>
    </row>
    <row r="1417" spans="21:34" x14ac:dyDescent="0.25">
      <c r="U1417" s="36"/>
      <c r="V1417" s="36"/>
      <c r="AA1417" s="10"/>
      <c r="AB1417" s="29"/>
      <c r="AC1417" s="8"/>
      <c r="AG1417" s="9"/>
      <c r="AH1417" s="10"/>
    </row>
    <row r="1418" spans="21:34" x14ac:dyDescent="0.25">
      <c r="U1418" s="36"/>
      <c r="V1418" s="36"/>
      <c r="AA1418" s="10"/>
      <c r="AB1418" s="29"/>
      <c r="AC1418" s="8"/>
      <c r="AG1418" s="9"/>
      <c r="AH1418" s="10"/>
    </row>
    <row r="1419" spans="21:34" x14ac:dyDescent="0.25">
      <c r="U1419" s="36"/>
      <c r="V1419" s="36"/>
      <c r="AA1419" s="10"/>
      <c r="AB1419" s="29"/>
      <c r="AC1419" s="8"/>
      <c r="AG1419" s="9"/>
      <c r="AH1419" s="10"/>
    </row>
    <row r="1420" spans="21:34" x14ac:dyDescent="0.25">
      <c r="U1420" s="36"/>
      <c r="V1420" s="36"/>
      <c r="AA1420" s="10"/>
      <c r="AB1420" s="29"/>
      <c r="AC1420" s="8"/>
      <c r="AG1420" s="9"/>
      <c r="AH1420" s="10"/>
    </row>
    <row r="1421" spans="21:34" x14ac:dyDescent="0.25">
      <c r="U1421" s="36"/>
      <c r="V1421" s="36"/>
      <c r="AA1421" s="10"/>
      <c r="AB1421" s="29"/>
      <c r="AC1421" s="8"/>
      <c r="AG1421" s="9"/>
      <c r="AH1421" s="10"/>
    </row>
    <row r="1422" spans="21:34" x14ac:dyDescent="0.25">
      <c r="U1422" s="36"/>
      <c r="V1422" s="36"/>
      <c r="AA1422" s="10"/>
      <c r="AB1422" s="29"/>
      <c r="AC1422" s="8"/>
      <c r="AG1422" s="9"/>
      <c r="AH1422" s="10"/>
    </row>
    <row r="1423" spans="21:34" x14ac:dyDescent="0.25">
      <c r="U1423" s="36"/>
      <c r="V1423" s="36"/>
      <c r="AA1423" s="10"/>
      <c r="AB1423" s="29"/>
      <c r="AC1423" s="8"/>
      <c r="AG1423" s="9"/>
      <c r="AH1423" s="10"/>
    </row>
    <row r="1424" spans="21:34" x14ac:dyDescent="0.25">
      <c r="U1424" s="36"/>
      <c r="V1424" s="36"/>
      <c r="AA1424" s="10"/>
      <c r="AB1424" s="29"/>
      <c r="AC1424" s="8"/>
      <c r="AG1424" s="9"/>
      <c r="AH1424" s="10"/>
    </row>
    <row r="1425" spans="21:34" x14ac:dyDescent="0.25">
      <c r="U1425" s="36"/>
      <c r="V1425" s="36"/>
      <c r="AA1425" s="10"/>
      <c r="AB1425" s="29"/>
      <c r="AC1425" s="8"/>
      <c r="AG1425" s="9"/>
      <c r="AH1425" s="10"/>
    </row>
    <row r="1426" spans="21:34" x14ac:dyDescent="0.25">
      <c r="U1426" s="36"/>
      <c r="V1426" s="36"/>
      <c r="AA1426" s="10"/>
      <c r="AB1426" s="29"/>
      <c r="AC1426" s="8"/>
      <c r="AG1426" s="9"/>
      <c r="AH1426" s="10"/>
    </row>
    <row r="1427" spans="21:34" x14ac:dyDescent="0.25">
      <c r="U1427" s="36"/>
      <c r="V1427" s="36"/>
      <c r="AA1427" s="10"/>
      <c r="AB1427" s="29"/>
      <c r="AC1427" s="8"/>
      <c r="AG1427" s="9"/>
      <c r="AH1427" s="10"/>
    </row>
    <row r="1428" spans="21:34" x14ac:dyDescent="0.25">
      <c r="U1428" s="36"/>
      <c r="V1428" s="36"/>
      <c r="AA1428" s="10"/>
      <c r="AB1428" s="29"/>
      <c r="AC1428" s="8"/>
      <c r="AG1428" s="9"/>
      <c r="AH1428" s="10"/>
    </row>
    <row r="1429" spans="21:34" x14ac:dyDescent="0.25">
      <c r="U1429" s="36"/>
      <c r="V1429" s="36"/>
      <c r="AA1429" s="10"/>
      <c r="AB1429" s="29"/>
      <c r="AC1429" s="8"/>
      <c r="AG1429" s="9"/>
      <c r="AH1429" s="10"/>
    </row>
    <row r="1430" spans="21:34" x14ac:dyDescent="0.25">
      <c r="U1430" s="36"/>
      <c r="V1430" s="36"/>
      <c r="AA1430" s="10"/>
      <c r="AB1430" s="29"/>
      <c r="AC1430" s="8"/>
      <c r="AG1430" s="9"/>
      <c r="AH1430" s="10"/>
    </row>
    <row r="1431" spans="21:34" x14ac:dyDescent="0.25">
      <c r="U1431" s="36"/>
      <c r="V1431" s="36"/>
      <c r="AA1431" s="10"/>
      <c r="AB1431" s="29"/>
      <c r="AC1431" s="8"/>
      <c r="AG1431" s="9"/>
      <c r="AH1431" s="10"/>
    </row>
    <row r="1432" spans="21:34" x14ac:dyDescent="0.25">
      <c r="U1432" s="36"/>
      <c r="V1432" s="36"/>
      <c r="AA1432" s="10"/>
      <c r="AB1432" s="29"/>
      <c r="AC1432" s="8"/>
      <c r="AG1432" s="9"/>
      <c r="AH1432" s="10"/>
    </row>
    <row r="1433" spans="21:34" x14ac:dyDescent="0.25">
      <c r="U1433" s="36"/>
      <c r="V1433" s="36"/>
      <c r="AA1433" s="10"/>
      <c r="AB1433" s="29"/>
      <c r="AC1433" s="8"/>
      <c r="AG1433" s="9"/>
      <c r="AH1433" s="10"/>
    </row>
    <row r="1434" spans="21:34" x14ac:dyDescent="0.25">
      <c r="U1434" s="36"/>
      <c r="V1434" s="36"/>
      <c r="AA1434" s="10"/>
      <c r="AB1434" s="29"/>
      <c r="AC1434" s="8"/>
      <c r="AG1434" s="9"/>
      <c r="AH1434" s="10"/>
    </row>
    <row r="1435" spans="21:34" x14ac:dyDescent="0.25">
      <c r="U1435" s="36"/>
      <c r="V1435" s="36"/>
      <c r="AA1435" s="10"/>
      <c r="AB1435" s="29"/>
      <c r="AC1435" s="8"/>
      <c r="AG1435" s="9"/>
      <c r="AH1435" s="10"/>
    </row>
    <row r="1436" spans="21:34" x14ac:dyDescent="0.25">
      <c r="U1436" s="36"/>
      <c r="V1436" s="36"/>
      <c r="AA1436" s="10"/>
      <c r="AB1436" s="29"/>
      <c r="AC1436" s="8"/>
      <c r="AG1436" s="9"/>
      <c r="AH1436" s="10"/>
    </row>
    <row r="1437" spans="21:34" x14ac:dyDescent="0.25">
      <c r="U1437" s="36"/>
      <c r="V1437" s="36"/>
      <c r="AA1437" s="10"/>
      <c r="AB1437" s="29"/>
      <c r="AC1437" s="8"/>
      <c r="AG1437" s="9"/>
      <c r="AH1437" s="10"/>
    </row>
    <row r="1438" spans="21:34" x14ac:dyDescent="0.25">
      <c r="U1438" s="36"/>
      <c r="V1438" s="36"/>
      <c r="AA1438" s="10"/>
      <c r="AB1438" s="29"/>
      <c r="AC1438" s="8"/>
      <c r="AG1438" s="9"/>
      <c r="AH1438" s="10"/>
    </row>
    <row r="1439" spans="21:34" x14ac:dyDescent="0.25">
      <c r="U1439" s="36"/>
      <c r="V1439" s="36"/>
      <c r="AA1439" s="10"/>
      <c r="AB1439" s="29"/>
      <c r="AC1439" s="8"/>
      <c r="AG1439" s="9"/>
      <c r="AH1439" s="10"/>
    </row>
    <row r="1440" spans="21:34" x14ac:dyDescent="0.25">
      <c r="U1440" s="36"/>
      <c r="V1440" s="36"/>
      <c r="AA1440" s="10"/>
      <c r="AB1440" s="29"/>
      <c r="AC1440" s="8"/>
      <c r="AG1440" s="9"/>
      <c r="AH1440" s="10"/>
    </row>
    <row r="1441" spans="21:34" x14ac:dyDescent="0.25">
      <c r="U1441" s="36"/>
      <c r="V1441" s="36"/>
      <c r="AA1441" s="10"/>
      <c r="AB1441" s="29"/>
      <c r="AC1441" s="8"/>
      <c r="AG1441" s="9"/>
      <c r="AH1441" s="10"/>
    </row>
    <row r="1442" spans="21:34" x14ac:dyDescent="0.25">
      <c r="U1442" s="36"/>
      <c r="V1442" s="36"/>
      <c r="AA1442" s="10"/>
      <c r="AB1442" s="29"/>
      <c r="AC1442" s="8"/>
      <c r="AG1442" s="9"/>
      <c r="AH1442" s="10"/>
    </row>
    <row r="1443" spans="21:34" x14ac:dyDescent="0.25">
      <c r="U1443" s="36"/>
      <c r="V1443" s="36"/>
      <c r="AA1443" s="10"/>
      <c r="AB1443" s="29"/>
      <c r="AC1443" s="8"/>
      <c r="AG1443" s="9"/>
      <c r="AH1443" s="10"/>
    </row>
    <row r="1444" spans="21:34" x14ac:dyDescent="0.25">
      <c r="U1444" s="36"/>
      <c r="V1444" s="36"/>
      <c r="AA1444" s="10"/>
      <c r="AB1444" s="29"/>
      <c r="AC1444" s="8"/>
      <c r="AG1444" s="9"/>
      <c r="AH1444" s="10"/>
    </row>
    <row r="1445" spans="21:34" x14ac:dyDescent="0.25">
      <c r="U1445" s="36"/>
      <c r="V1445" s="36"/>
      <c r="AA1445" s="10"/>
      <c r="AB1445" s="29"/>
      <c r="AC1445" s="8"/>
      <c r="AG1445" s="9"/>
      <c r="AH1445" s="10"/>
    </row>
    <row r="1446" spans="21:34" x14ac:dyDescent="0.25">
      <c r="U1446" s="36"/>
      <c r="V1446" s="36"/>
      <c r="AA1446" s="10"/>
      <c r="AB1446" s="29"/>
      <c r="AC1446" s="8"/>
      <c r="AG1446" s="9"/>
      <c r="AH1446" s="10"/>
    </row>
    <row r="1447" spans="21:34" x14ac:dyDescent="0.25">
      <c r="U1447" s="36"/>
      <c r="V1447" s="36"/>
      <c r="AA1447" s="10"/>
      <c r="AB1447" s="29"/>
      <c r="AC1447" s="8"/>
      <c r="AG1447" s="9"/>
      <c r="AH1447" s="10"/>
    </row>
    <row r="1448" spans="21:34" x14ac:dyDescent="0.25">
      <c r="U1448" s="36"/>
      <c r="V1448" s="36"/>
      <c r="AA1448" s="10"/>
      <c r="AB1448" s="29"/>
      <c r="AC1448" s="8"/>
      <c r="AG1448" s="9"/>
      <c r="AH1448" s="10"/>
    </row>
    <row r="1449" spans="21:34" x14ac:dyDescent="0.25">
      <c r="U1449" s="36"/>
      <c r="V1449" s="36"/>
      <c r="AA1449" s="10"/>
      <c r="AB1449" s="29"/>
      <c r="AC1449" s="8"/>
      <c r="AG1449" s="9"/>
      <c r="AH1449" s="10"/>
    </row>
    <row r="1450" spans="21:34" x14ac:dyDescent="0.25">
      <c r="U1450" s="36"/>
      <c r="V1450" s="36"/>
      <c r="AA1450" s="10"/>
      <c r="AB1450" s="29"/>
      <c r="AC1450" s="8"/>
      <c r="AG1450" s="9"/>
      <c r="AH1450" s="10"/>
    </row>
    <row r="1451" spans="21:34" x14ac:dyDescent="0.25">
      <c r="U1451" s="36"/>
      <c r="V1451" s="36"/>
      <c r="AA1451" s="10"/>
      <c r="AB1451" s="29"/>
      <c r="AC1451" s="8"/>
      <c r="AG1451" s="9"/>
      <c r="AH1451" s="10"/>
    </row>
    <row r="1452" spans="21:34" x14ac:dyDescent="0.25">
      <c r="U1452" s="36"/>
      <c r="V1452" s="36"/>
      <c r="AA1452" s="10"/>
      <c r="AB1452" s="29"/>
      <c r="AC1452" s="8"/>
      <c r="AG1452" s="9"/>
      <c r="AH1452" s="10"/>
    </row>
    <row r="1453" spans="21:34" x14ac:dyDescent="0.25">
      <c r="U1453" s="36"/>
      <c r="V1453" s="36"/>
      <c r="AA1453" s="10"/>
      <c r="AB1453" s="29"/>
      <c r="AC1453" s="8"/>
      <c r="AG1453" s="9"/>
      <c r="AH1453" s="10"/>
    </row>
    <row r="1454" spans="21:34" x14ac:dyDescent="0.25">
      <c r="U1454" s="36"/>
      <c r="V1454" s="36"/>
      <c r="AA1454" s="10"/>
      <c r="AB1454" s="29"/>
      <c r="AC1454" s="8"/>
      <c r="AG1454" s="9"/>
      <c r="AH1454" s="10"/>
    </row>
    <row r="1455" spans="21:34" x14ac:dyDescent="0.25">
      <c r="U1455" s="36"/>
      <c r="V1455" s="36"/>
      <c r="AA1455" s="10"/>
      <c r="AB1455" s="29"/>
      <c r="AC1455" s="8"/>
      <c r="AG1455" s="9"/>
      <c r="AH1455" s="10"/>
    </row>
    <row r="1456" spans="21:34" x14ac:dyDescent="0.25">
      <c r="U1456" s="36"/>
      <c r="V1456" s="36"/>
      <c r="AA1456" s="10"/>
      <c r="AB1456" s="29"/>
      <c r="AC1456" s="8"/>
      <c r="AG1456" s="9"/>
      <c r="AH1456" s="10"/>
    </row>
    <row r="1457" spans="21:34" x14ac:dyDescent="0.25">
      <c r="U1457" s="36"/>
      <c r="V1457" s="36"/>
      <c r="AA1457" s="10"/>
      <c r="AB1457" s="29"/>
      <c r="AC1457" s="8"/>
      <c r="AG1457" s="9"/>
      <c r="AH1457" s="10"/>
    </row>
    <row r="1458" spans="21:34" x14ac:dyDescent="0.25">
      <c r="U1458" s="36"/>
      <c r="V1458" s="36"/>
      <c r="AA1458" s="10"/>
      <c r="AB1458" s="29"/>
      <c r="AC1458" s="8"/>
      <c r="AG1458" s="9"/>
      <c r="AH1458" s="10"/>
    </row>
    <row r="1459" spans="21:34" x14ac:dyDescent="0.25">
      <c r="U1459" s="36"/>
      <c r="V1459" s="36"/>
      <c r="AA1459" s="10"/>
      <c r="AB1459" s="29"/>
      <c r="AC1459" s="8"/>
      <c r="AG1459" s="9"/>
      <c r="AH1459" s="10"/>
    </row>
    <row r="1460" spans="21:34" x14ac:dyDescent="0.25">
      <c r="U1460" s="36"/>
      <c r="V1460" s="36"/>
      <c r="AA1460" s="10"/>
      <c r="AB1460" s="29"/>
      <c r="AC1460" s="8"/>
      <c r="AG1460" s="9"/>
      <c r="AH1460" s="10"/>
    </row>
    <row r="1461" spans="21:34" x14ac:dyDescent="0.25">
      <c r="U1461" s="36"/>
      <c r="V1461" s="36"/>
      <c r="AA1461" s="10"/>
      <c r="AB1461" s="29"/>
      <c r="AC1461" s="8"/>
      <c r="AG1461" s="9"/>
      <c r="AH1461" s="10"/>
    </row>
    <row r="1462" spans="21:34" x14ac:dyDescent="0.25">
      <c r="U1462" s="36"/>
      <c r="V1462" s="36"/>
      <c r="AA1462" s="10"/>
      <c r="AB1462" s="29"/>
      <c r="AC1462" s="8"/>
      <c r="AG1462" s="9"/>
      <c r="AH1462" s="10"/>
    </row>
    <row r="1463" spans="21:34" x14ac:dyDescent="0.25">
      <c r="U1463" s="36"/>
      <c r="V1463" s="36"/>
      <c r="AA1463" s="10"/>
      <c r="AB1463" s="29"/>
      <c r="AC1463" s="8"/>
      <c r="AG1463" s="9"/>
      <c r="AH1463" s="10"/>
    </row>
    <row r="1464" spans="21:34" x14ac:dyDescent="0.25">
      <c r="U1464" s="36"/>
      <c r="V1464" s="36"/>
      <c r="AA1464" s="10"/>
      <c r="AB1464" s="29"/>
      <c r="AC1464" s="8"/>
      <c r="AG1464" s="9"/>
      <c r="AH1464" s="10"/>
    </row>
    <row r="1465" spans="21:34" x14ac:dyDescent="0.25">
      <c r="U1465" s="36"/>
      <c r="V1465" s="36"/>
      <c r="AA1465" s="10"/>
      <c r="AB1465" s="29"/>
      <c r="AC1465" s="8"/>
      <c r="AG1465" s="9"/>
      <c r="AH1465" s="10"/>
    </row>
    <row r="1466" spans="21:34" x14ac:dyDescent="0.25">
      <c r="U1466" s="36"/>
      <c r="V1466" s="36"/>
      <c r="AA1466" s="10"/>
      <c r="AB1466" s="29"/>
      <c r="AC1466" s="8"/>
      <c r="AG1466" s="9"/>
      <c r="AH1466" s="10"/>
    </row>
    <row r="1467" spans="21:34" x14ac:dyDescent="0.25">
      <c r="U1467" s="36"/>
      <c r="V1467" s="36"/>
      <c r="AA1467" s="10"/>
      <c r="AB1467" s="29"/>
      <c r="AC1467" s="8"/>
      <c r="AG1467" s="9"/>
      <c r="AH1467" s="10"/>
    </row>
    <row r="1468" spans="21:34" x14ac:dyDescent="0.25">
      <c r="U1468" s="36"/>
      <c r="V1468" s="36"/>
      <c r="AA1468" s="10"/>
      <c r="AB1468" s="29"/>
      <c r="AC1468" s="8"/>
      <c r="AG1468" s="9"/>
      <c r="AH1468" s="10"/>
    </row>
    <row r="1469" spans="21:34" x14ac:dyDescent="0.25">
      <c r="U1469" s="36"/>
      <c r="V1469" s="36"/>
      <c r="AA1469" s="10"/>
      <c r="AB1469" s="29"/>
      <c r="AC1469" s="8"/>
      <c r="AG1469" s="9"/>
      <c r="AH1469" s="10"/>
    </row>
    <row r="1470" spans="21:34" x14ac:dyDescent="0.25">
      <c r="U1470" s="36"/>
      <c r="V1470" s="36"/>
      <c r="AA1470" s="10"/>
      <c r="AB1470" s="29"/>
      <c r="AC1470" s="8"/>
      <c r="AG1470" s="9"/>
      <c r="AH1470" s="10"/>
    </row>
    <row r="1471" spans="21:34" x14ac:dyDescent="0.25">
      <c r="U1471" s="36"/>
      <c r="V1471" s="36"/>
      <c r="AA1471" s="10"/>
      <c r="AB1471" s="29"/>
      <c r="AC1471" s="8"/>
      <c r="AG1471" s="9"/>
      <c r="AH1471" s="10"/>
    </row>
    <row r="1472" spans="21:34" x14ac:dyDescent="0.25">
      <c r="U1472" s="36"/>
      <c r="V1472" s="36"/>
      <c r="AA1472" s="10"/>
      <c r="AB1472" s="29"/>
      <c r="AC1472" s="8"/>
      <c r="AG1472" s="9"/>
      <c r="AH1472" s="10"/>
    </row>
    <row r="1473" spans="21:34" x14ac:dyDescent="0.25">
      <c r="U1473" s="36"/>
      <c r="V1473" s="36"/>
      <c r="AA1473" s="10"/>
      <c r="AB1473" s="29"/>
      <c r="AC1473" s="8"/>
      <c r="AG1473" s="9"/>
      <c r="AH1473" s="10"/>
    </row>
    <row r="1474" spans="21:34" x14ac:dyDescent="0.25">
      <c r="U1474" s="36"/>
      <c r="V1474" s="36"/>
      <c r="AA1474" s="10"/>
      <c r="AB1474" s="29"/>
      <c r="AC1474" s="8"/>
      <c r="AG1474" s="9"/>
      <c r="AH1474" s="10"/>
    </row>
    <row r="1475" spans="21:34" x14ac:dyDescent="0.25">
      <c r="U1475" s="36"/>
      <c r="V1475" s="36"/>
      <c r="AA1475" s="10"/>
      <c r="AB1475" s="29"/>
      <c r="AC1475" s="8"/>
      <c r="AG1475" s="9"/>
      <c r="AH1475" s="10"/>
    </row>
    <row r="1476" spans="21:34" x14ac:dyDescent="0.25">
      <c r="U1476" s="36"/>
      <c r="V1476" s="36"/>
      <c r="AA1476" s="10"/>
      <c r="AB1476" s="29"/>
      <c r="AC1476" s="8"/>
      <c r="AG1476" s="9"/>
      <c r="AH1476" s="10"/>
    </row>
    <row r="1477" spans="21:34" x14ac:dyDescent="0.25">
      <c r="U1477" s="36"/>
      <c r="V1477" s="36"/>
      <c r="AA1477" s="10"/>
      <c r="AB1477" s="29"/>
      <c r="AC1477" s="8"/>
      <c r="AG1477" s="9"/>
      <c r="AH1477" s="10"/>
    </row>
    <row r="1478" spans="21:34" x14ac:dyDescent="0.25">
      <c r="U1478" s="36"/>
      <c r="V1478" s="36"/>
      <c r="AA1478" s="10"/>
      <c r="AB1478" s="29"/>
      <c r="AC1478" s="8"/>
      <c r="AG1478" s="9"/>
      <c r="AH1478" s="10"/>
    </row>
    <row r="1479" spans="21:34" x14ac:dyDescent="0.25">
      <c r="U1479" s="36"/>
      <c r="V1479" s="36"/>
      <c r="AA1479" s="10"/>
      <c r="AB1479" s="29"/>
      <c r="AC1479" s="8"/>
      <c r="AG1479" s="9"/>
      <c r="AH1479" s="10"/>
    </row>
    <row r="1480" spans="21:34" x14ac:dyDescent="0.25">
      <c r="U1480" s="36"/>
      <c r="V1480" s="36"/>
      <c r="AA1480" s="10"/>
      <c r="AB1480" s="29"/>
      <c r="AC1480" s="8"/>
      <c r="AG1480" s="9"/>
      <c r="AH1480" s="10"/>
    </row>
    <row r="1481" spans="21:34" x14ac:dyDescent="0.25">
      <c r="U1481" s="36"/>
      <c r="V1481" s="36"/>
      <c r="AA1481" s="10"/>
      <c r="AB1481" s="29"/>
      <c r="AC1481" s="8"/>
      <c r="AG1481" s="9"/>
      <c r="AH1481" s="10"/>
    </row>
    <row r="1482" spans="21:34" x14ac:dyDescent="0.25">
      <c r="U1482" s="36"/>
      <c r="V1482" s="36"/>
      <c r="AA1482" s="10"/>
      <c r="AB1482" s="29"/>
      <c r="AC1482" s="8"/>
      <c r="AG1482" s="9"/>
      <c r="AH1482" s="10"/>
    </row>
    <row r="1483" spans="21:34" x14ac:dyDescent="0.25">
      <c r="U1483" s="36"/>
      <c r="V1483" s="36"/>
      <c r="AA1483" s="10"/>
      <c r="AB1483" s="29"/>
      <c r="AC1483" s="8"/>
      <c r="AG1483" s="9"/>
      <c r="AH1483" s="10"/>
    </row>
    <row r="1484" spans="21:34" x14ac:dyDescent="0.25">
      <c r="U1484" s="36"/>
      <c r="V1484" s="36"/>
      <c r="AA1484" s="10"/>
      <c r="AB1484" s="29"/>
      <c r="AC1484" s="8"/>
      <c r="AG1484" s="9"/>
      <c r="AH1484" s="10"/>
    </row>
    <row r="1485" spans="21:34" x14ac:dyDescent="0.25">
      <c r="U1485" s="36"/>
      <c r="V1485" s="36"/>
      <c r="AA1485" s="10"/>
      <c r="AB1485" s="29"/>
      <c r="AC1485" s="8"/>
      <c r="AG1485" s="9"/>
      <c r="AH1485" s="10"/>
    </row>
    <row r="1486" spans="21:34" x14ac:dyDescent="0.25">
      <c r="U1486" s="36"/>
      <c r="V1486" s="36"/>
      <c r="AA1486" s="10"/>
      <c r="AB1486" s="29"/>
      <c r="AC1486" s="8"/>
      <c r="AG1486" s="9"/>
      <c r="AH1486" s="10"/>
    </row>
    <row r="1487" spans="21:34" x14ac:dyDescent="0.25">
      <c r="U1487" s="36"/>
      <c r="V1487" s="36"/>
      <c r="AA1487" s="10"/>
      <c r="AB1487" s="29"/>
      <c r="AC1487" s="8"/>
      <c r="AG1487" s="9"/>
      <c r="AH1487" s="10"/>
    </row>
    <row r="1488" spans="21:34" x14ac:dyDescent="0.25">
      <c r="U1488" s="36"/>
      <c r="V1488" s="36"/>
      <c r="AA1488" s="10"/>
      <c r="AB1488" s="29"/>
      <c r="AC1488" s="8"/>
      <c r="AG1488" s="9"/>
      <c r="AH1488" s="10"/>
    </row>
    <row r="1489" spans="21:34" x14ac:dyDescent="0.25">
      <c r="U1489" s="36"/>
      <c r="V1489" s="36"/>
      <c r="AA1489" s="10"/>
      <c r="AB1489" s="29"/>
      <c r="AC1489" s="8"/>
      <c r="AG1489" s="9"/>
      <c r="AH1489" s="10"/>
    </row>
    <row r="1490" spans="21:34" x14ac:dyDescent="0.25">
      <c r="U1490" s="36"/>
      <c r="V1490" s="36"/>
      <c r="AA1490" s="10"/>
      <c r="AB1490" s="29"/>
      <c r="AC1490" s="8"/>
      <c r="AG1490" s="9"/>
      <c r="AH1490" s="10"/>
    </row>
    <row r="1491" spans="21:34" x14ac:dyDescent="0.25">
      <c r="U1491" s="36"/>
      <c r="V1491" s="36"/>
      <c r="AA1491" s="10"/>
      <c r="AB1491" s="29"/>
      <c r="AC1491" s="8"/>
      <c r="AG1491" s="9"/>
      <c r="AH1491" s="10"/>
    </row>
    <row r="1492" spans="21:34" x14ac:dyDescent="0.25">
      <c r="U1492" s="36"/>
      <c r="V1492" s="36"/>
      <c r="AA1492" s="10"/>
      <c r="AB1492" s="29"/>
      <c r="AC1492" s="8"/>
      <c r="AG1492" s="9"/>
      <c r="AH1492" s="10"/>
    </row>
    <row r="1493" spans="21:34" x14ac:dyDescent="0.25">
      <c r="U1493" s="36"/>
      <c r="V1493" s="36"/>
      <c r="AA1493" s="10"/>
      <c r="AB1493" s="29"/>
      <c r="AC1493" s="8"/>
      <c r="AG1493" s="9"/>
      <c r="AH1493" s="10"/>
    </row>
    <row r="1494" spans="21:34" x14ac:dyDescent="0.25">
      <c r="U1494" s="36"/>
      <c r="V1494" s="36"/>
      <c r="AA1494" s="10"/>
      <c r="AB1494" s="29"/>
      <c r="AC1494" s="8"/>
      <c r="AG1494" s="9"/>
      <c r="AH1494" s="10"/>
    </row>
    <row r="1495" spans="21:34" x14ac:dyDescent="0.25">
      <c r="U1495" s="36"/>
      <c r="V1495" s="36"/>
      <c r="AA1495" s="10"/>
      <c r="AB1495" s="29"/>
      <c r="AC1495" s="8"/>
      <c r="AG1495" s="9"/>
      <c r="AH1495" s="10"/>
    </row>
    <row r="1496" spans="21:34" x14ac:dyDescent="0.25">
      <c r="U1496" s="36"/>
      <c r="V1496" s="36"/>
      <c r="AA1496" s="10"/>
      <c r="AB1496" s="29"/>
      <c r="AC1496" s="8"/>
      <c r="AG1496" s="9"/>
      <c r="AH1496" s="10"/>
    </row>
    <row r="1497" spans="21:34" x14ac:dyDescent="0.25">
      <c r="U1497" s="36"/>
      <c r="V1497" s="36"/>
      <c r="AA1497" s="10"/>
      <c r="AB1497" s="29"/>
      <c r="AC1497" s="8"/>
      <c r="AG1497" s="9"/>
      <c r="AH1497" s="10"/>
    </row>
    <row r="1498" spans="21:34" x14ac:dyDescent="0.25">
      <c r="U1498" s="36"/>
      <c r="V1498" s="36"/>
      <c r="AA1498" s="10"/>
      <c r="AB1498" s="29"/>
      <c r="AC1498" s="8"/>
      <c r="AG1498" s="9"/>
      <c r="AH1498" s="10"/>
    </row>
    <row r="1499" spans="21:34" x14ac:dyDescent="0.25">
      <c r="U1499" s="36"/>
      <c r="V1499" s="36"/>
      <c r="AA1499" s="10"/>
      <c r="AB1499" s="29"/>
      <c r="AC1499" s="8"/>
      <c r="AG1499" s="9"/>
      <c r="AH1499" s="10"/>
    </row>
    <row r="1500" spans="21:34" x14ac:dyDescent="0.25">
      <c r="U1500" s="36"/>
      <c r="V1500" s="36"/>
      <c r="AA1500" s="10"/>
      <c r="AB1500" s="29"/>
      <c r="AC1500" s="8"/>
      <c r="AG1500" s="9"/>
      <c r="AH1500" s="10"/>
    </row>
    <row r="1501" spans="21:34" x14ac:dyDescent="0.25">
      <c r="U1501" s="36"/>
      <c r="V1501" s="36"/>
      <c r="AA1501" s="10"/>
      <c r="AB1501" s="29"/>
      <c r="AC1501" s="8"/>
      <c r="AG1501" s="9"/>
      <c r="AH1501" s="10"/>
    </row>
    <row r="1502" spans="21:34" x14ac:dyDescent="0.25">
      <c r="U1502" s="36"/>
      <c r="V1502" s="36"/>
      <c r="AA1502" s="10"/>
      <c r="AB1502" s="29"/>
      <c r="AC1502" s="8"/>
      <c r="AG1502" s="9"/>
      <c r="AH1502" s="10"/>
    </row>
    <row r="1503" spans="21:34" x14ac:dyDescent="0.25">
      <c r="U1503" s="36"/>
      <c r="V1503" s="36"/>
      <c r="AA1503" s="10"/>
      <c r="AB1503" s="29"/>
      <c r="AC1503" s="8"/>
      <c r="AG1503" s="9"/>
      <c r="AH1503" s="10"/>
    </row>
    <row r="1504" spans="21:34" x14ac:dyDescent="0.25">
      <c r="U1504" s="36"/>
      <c r="V1504" s="36"/>
      <c r="AA1504" s="10"/>
      <c r="AB1504" s="29"/>
      <c r="AC1504" s="8"/>
      <c r="AG1504" s="9"/>
      <c r="AH1504" s="10"/>
    </row>
    <row r="1505" spans="21:34" x14ac:dyDescent="0.25">
      <c r="U1505" s="36"/>
      <c r="V1505" s="36"/>
      <c r="AA1505" s="10"/>
      <c r="AB1505" s="29"/>
      <c r="AC1505" s="8"/>
      <c r="AG1505" s="9"/>
      <c r="AH1505" s="10"/>
    </row>
    <row r="1506" spans="21:34" x14ac:dyDescent="0.25">
      <c r="U1506" s="36"/>
      <c r="V1506" s="36"/>
      <c r="AA1506" s="10"/>
      <c r="AB1506" s="29"/>
      <c r="AC1506" s="8"/>
      <c r="AG1506" s="9"/>
      <c r="AH1506" s="10"/>
    </row>
    <row r="1507" spans="21:34" x14ac:dyDescent="0.25">
      <c r="U1507" s="36"/>
      <c r="V1507" s="36"/>
      <c r="AA1507" s="10"/>
      <c r="AB1507" s="29"/>
      <c r="AC1507" s="8"/>
      <c r="AG1507" s="9"/>
      <c r="AH1507" s="10"/>
    </row>
    <row r="1508" spans="21:34" x14ac:dyDescent="0.25">
      <c r="U1508" s="36"/>
      <c r="V1508" s="36"/>
      <c r="AA1508" s="10"/>
      <c r="AB1508" s="29"/>
      <c r="AC1508" s="8"/>
      <c r="AG1508" s="9"/>
      <c r="AH1508" s="10"/>
    </row>
    <row r="1509" spans="21:34" x14ac:dyDescent="0.25">
      <c r="U1509" s="36"/>
      <c r="V1509" s="36"/>
      <c r="AA1509" s="10"/>
      <c r="AB1509" s="29"/>
      <c r="AC1509" s="8"/>
      <c r="AG1509" s="9"/>
      <c r="AH1509" s="10"/>
    </row>
    <row r="1510" spans="21:34" x14ac:dyDescent="0.25">
      <c r="U1510" s="36"/>
      <c r="V1510" s="36"/>
      <c r="AA1510" s="10"/>
      <c r="AB1510" s="29"/>
      <c r="AC1510" s="8"/>
      <c r="AG1510" s="9"/>
      <c r="AH1510" s="10"/>
    </row>
    <row r="1511" spans="21:34" x14ac:dyDescent="0.25">
      <c r="U1511" s="36"/>
      <c r="V1511" s="36"/>
      <c r="AA1511" s="10"/>
      <c r="AB1511" s="29"/>
      <c r="AC1511" s="8"/>
      <c r="AG1511" s="9"/>
      <c r="AH1511" s="10"/>
    </row>
    <row r="1512" spans="21:34" x14ac:dyDescent="0.25">
      <c r="U1512" s="36"/>
      <c r="V1512" s="36"/>
      <c r="AA1512" s="10"/>
      <c r="AB1512" s="29"/>
      <c r="AC1512" s="8"/>
      <c r="AG1512" s="9"/>
      <c r="AH1512" s="10"/>
    </row>
    <row r="1513" spans="21:34" x14ac:dyDescent="0.25">
      <c r="U1513" s="36"/>
      <c r="V1513" s="36"/>
      <c r="AA1513" s="10"/>
      <c r="AB1513" s="29"/>
      <c r="AC1513" s="8"/>
      <c r="AG1513" s="9"/>
      <c r="AH1513" s="10"/>
    </row>
    <row r="1514" spans="21:34" x14ac:dyDescent="0.25">
      <c r="U1514" s="36"/>
      <c r="V1514" s="36"/>
      <c r="AA1514" s="10"/>
      <c r="AB1514" s="29"/>
      <c r="AC1514" s="8"/>
      <c r="AG1514" s="9"/>
      <c r="AH1514" s="10"/>
    </row>
    <row r="1515" spans="21:34" x14ac:dyDescent="0.25">
      <c r="U1515" s="36"/>
      <c r="V1515" s="36"/>
      <c r="AA1515" s="10"/>
      <c r="AB1515" s="29"/>
      <c r="AC1515" s="8"/>
      <c r="AG1515" s="9"/>
      <c r="AH1515" s="10"/>
    </row>
    <row r="1516" spans="21:34" x14ac:dyDescent="0.25">
      <c r="U1516" s="36"/>
      <c r="V1516" s="36"/>
      <c r="AA1516" s="10"/>
      <c r="AB1516" s="29"/>
      <c r="AC1516" s="8"/>
      <c r="AG1516" s="9"/>
      <c r="AH1516" s="10"/>
    </row>
    <row r="1517" spans="21:34" x14ac:dyDescent="0.25">
      <c r="U1517" s="36"/>
      <c r="V1517" s="36"/>
      <c r="AA1517" s="10"/>
      <c r="AB1517" s="29"/>
      <c r="AC1517" s="8"/>
      <c r="AG1517" s="9"/>
      <c r="AH1517" s="10"/>
    </row>
    <row r="1518" spans="21:34" x14ac:dyDescent="0.25">
      <c r="U1518" s="36"/>
      <c r="V1518" s="36"/>
      <c r="AA1518" s="10"/>
      <c r="AB1518" s="29"/>
      <c r="AC1518" s="8"/>
      <c r="AG1518" s="9"/>
      <c r="AH1518" s="10"/>
    </row>
    <row r="1519" spans="21:34" x14ac:dyDescent="0.25">
      <c r="U1519" s="36"/>
      <c r="V1519" s="36"/>
      <c r="AA1519" s="10"/>
      <c r="AB1519" s="29"/>
      <c r="AC1519" s="8"/>
      <c r="AG1519" s="9"/>
      <c r="AH1519" s="10"/>
    </row>
    <row r="1520" spans="21:34" x14ac:dyDescent="0.25">
      <c r="U1520" s="36"/>
      <c r="V1520" s="36"/>
      <c r="AA1520" s="10"/>
      <c r="AB1520" s="29"/>
      <c r="AC1520" s="8"/>
      <c r="AG1520" s="9"/>
      <c r="AH1520" s="10"/>
    </row>
    <row r="1521" spans="21:34" x14ac:dyDescent="0.25">
      <c r="U1521" s="36"/>
      <c r="V1521" s="36"/>
      <c r="AA1521" s="10"/>
      <c r="AB1521" s="29"/>
      <c r="AC1521" s="8"/>
      <c r="AG1521" s="9"/>
      <c r="AH1521" s="10"/>
    </row>
    <row r="1522" spans="21:34" x14ac:dyDescent="0.25">
      <c r="U1522" s="36"/>
      <c r="V1522" s="36"/>
      <c r="AA1522" s="10"/>
      <c r="AB1522" s="29"/>
      <c r="AC1522" s="8"/>
      <c r="AG1522" s="9"/>
      <c r="AH1522" s="10"/>
    </row>
    <row r="1523" spans="21:34" x14ac:dyDescent="0.25">
      <c r="U1523" s="36"/>
      <c r="V1523" s="36"/>
      <c r="AA1523" s="10"/>
      <c r="AB1523" s="29"/>
      <c r="AC1523" s="8"/>
      <c r="AG1523" s="9"/>
      <c r="AH1523" s="10"/>
    </row>
    <row r="1524" spans="21:34" x14ac:dyDescent="0.25">
      <c r="U1524" s="36"/>
      <c r="V1524" s="36"/>
      <c r="AA1524" s="10"/>
      <c r="AB1524" s="29"/>
      <c r="AC1524" s="8"/>
      <c r="AG1524" s="9"/>
      <c r="AH1524" s="10"/>
    </row>
    <row r="1525" spans="21:34" x14ac:dyDescent="0.25">
      <c r="U1525" s="36"/>
      <c r="V1525" s="36"/>
      <c r="AA1525" s="10"/>
      <c r="AB1525" s="29"/>
      <c r="AC1525" s="8"/>
      <c r="AG1525" s="9"/>
      <c r="AH1525" s="10"/>
    </row>
    <row r="1526" spans="21:34" x14ac:dyDescent="0.25">
      <c r="U1526" s="36"/>
      <c r="V1526" s="36"/>
      <c r="AA1526" s="10"/>
      <c r="AB1526" s="29"/>
      <c r="AC1526" s="8"/>
      <c r="AG1526" s="9"/>
      <c r="AH1526" s="10"/>
    </row>
    <row r="1527" spans="21:34" x14ac:dyDescent="0.25">
      <c r="U1527" s="36"/>
      <c r="V1527" s="36"/>
      <c r="AA1527" s="10"/>
      <c r="AB1527" s="29"/>
      <c r="AC1527" s="8"/>
      <c r="AG1527" s="9"/>
      <c r="AH1527" s="10"/>
    </row>
    <row r="1528" spans="21:34" x14ac:dyDescent="0.25">
      <c r="U1528" s="36"/>
      <c r="V1528" s="36"/>
      <c r="AA1528" s="10"/>
      <c r="AB1528" s="29"/>
      <c r="AC1528" s="8"/>
      <c r="AG1528" s="9"/>
      <c r="AH1528" s="10"/>
    </row>
    <row r="1529" spans="21:34" x14ac:dyDescent="0.25">
      <c r="U1529" s="36"/>
      <c r="V1529" s="36"/>
      <c r="AA1529" s="10"/>
      <c r="AB1529" s="29"/>
      <c r="AC1529" s="8"/>
      <c r="AG1529" s="9"/>
      <c r="AH1529" s="10"/>
    </row>
    <row r="1530" spans="21:34" x14ac:dyDescent="0.25">
      <c r="U1530" s="36"/>
      <c r="V1530" s="36"/>
      <c r="AA1530" s="10"/>
      <c r="AB1530" s="29"/>
      <c r="AC1530" s="8"/>
      <c r="AG1530" s="9"/>
      <c r="AH1530" s="10"/>
    </row>
    <row r="1531" spans="21:34" x14ac:dyDescent="0.25">
      <c r="U1531" s="36"/>
      <c r="V1531" s="36"/>
      <c r="AA1531" s="10"/>
      <c r="AB1531" s="29"/>
      <c r="AC1531" s="8"/>
      <c r="AG1531" s="9"/>
      <c r="AH1531" s="10"/>
    </row>
    <row r="1532" spans="21:34" x14ac:dyDescent="0.25">
      <c r="U1532" s="36"/>
      <c r="V1532" s="36"/>
      <c r="AA1532" s="10"/>
      <c r="AB1532" s="29"/>
      <c r="AC1532" s="8"/>
      <c r="AG1532" s="9"/>
      <c r="AH1532" s="10"/>
    </row>
    <row r="1533" spans="21:34" x14ac:dyDescent="0.25">
      <c r="U1533" s="36"/>
      <c r="V1533" s="36"/>
      <c r="AA1533" s="10"/>
      <c r="AB1533" s="29"/>
      <c r="AC1533" s="8"/>
      <c r="AG1533" s="9"/>
      <c r="AH1533" s="10"/>
    </row>
    <row r="1534" spans="21:34" x14ac:dyDescent="0.25">
      <c r="U1534" s="36"/>
      <c r="V1534" s="36"/>
      <c r="AA1534" s="10"/>
      <c r="AB1534" s="29"/>
      <c r="AC1534" s="8"/>
      <c r="AG1534" s="9"/>
      <c r="AH1534" s="10"/>
    </row>
    <row r="1535" spans="21:34" x14ac:dyDescent="0.25">
      <c r="U1535" s="36"/>
      <c r="V1535" s="36"/>
      <c r="AA1535" s="10"/>
      <c r="AB1535" s="29"/>
      <c r="AC1535" s="8"/>
      <c r="AG1535" s="9"/>
      <c r="AH1535" s="10"/>
    </row>
    <row r="1536" spans="21:34" x14ac:dyDescent="0.25">
      <c r="U1536" s="36"/>
      <c r="V1536" s="36"/>
      <c r="AA1536" s="10"/>
      <c r="AB1536" s="29"/>
      <c r="AC1536" s="8"/>
      <c r="AG1536" s="9"/>
      <c r="AH1536" s="10"/>
    </row>
    <row r="1537" spans="21:34" x14ac:dyDescent="0.25">
      <c r="U1537" s="36"/>
      <c r="V1537" s="36"/>
      <c r="AA1537" s="10"/>
      <c r="AB1537" s="29"/>
      <c r="AC1537" s="8"/>
      <c r="AG1537" s="9"/>
      <c r="AH1537" s="10"/>
    </row>
    <row r="1538" spans="21:34" x14ac:dyDescent="0.25">
      <c r="U1538" s="36"/>
      <c r="V1538" s="36"/>
      <c r="AA1538" s="10"/>
      <c r="AB1538" s="29"/>
      <c r="AC1538" s="8"/>
      <c r="AG1538" s="9"/>
      <c r="AH1538" s="10"/>
    </row>
    <row r="1539" spans="21:34" x14ac:dyDescent="0.25">
      <c r="U1539" s="36"/>
      <c r="V1539" s="36"/>
      <c r="AA1539" s="10"/>
      <c r="AB1539" s="29"/>
      <c r="AC1539" s="8"/>
      <c r="AG1539" s="9"/>
      <c r="AH1539" s="10"/>
    </row>
    <row r="1540" spans="21:34" x14ac:dyDescent="0.25">
      <c r="U1540" s="36"/>
      <c r="V1540" s="36"/>
      <c r="AA1540" s="10"/>
      <c r="AB1540" s="29"/>
      <c r="AC1540" s="8"/>
      <c r="AG1540" s="9"/>
      <c r="AH1540" s="10"/>
    </row>
    <row r="1541" spans="21:34" x14ac:dyDescent="0.25">
      <c r="U1541" s="36"/>
      <c r="V1541" s="36"/>
      <c r="AA1541" s="10"/>
      <c r="AB1541" s="29"/>
      <c r="AC1541" s="8"/>
      <c r="AG1541" s="9"/>
      <c r="AH1541" s="10"/>
    </row>
    <row r="1542" spans="21:34" x14ac:dyDescent="0.25">
      <c r="U1542" s="36"/>
      <c r="V1542" s="36"/>
      <c r="AA1542" s="10"/>
      <c r="AB1542" s="29"/>
      <c r="AC1542" s="8"/>
      <c r="AG1542" s="9"/>
      <c r="AH1542" s="10"/>
    </row>
    <row r="1543" spans="21:34" x14ac:dyDescent="0.25">
      <c r="U1543" s="36"/>
      <c r="V1543" s="36"/>
      <c r="AA1543" s="10"/>
      <c r="AB1543" s="29"/>
      <c r="AC1543" s="8"/>
      <c r="AG1543" s="9"/>
      <c r="AH1543" s="10"/>
    </row>
    <row r="1544" spans="21:34" x14ac:dyDescent="0.25">
      <c r="U1544" s="36"/>
      <c r="V1544" s="36"/>
      <c r="AA1544" s="10"/>
      <c r="AB1544" s="29"/>
      <c r="AC1544" s="8"/>
      <c r="AG1544" s="9"/>
      <c r="AH1544" s="10"/>
    </row>
    <row r="1545" spans="21:34" x14ac:dyDescent="0.25">
      <c r="U1545" s="36"/>
      <c r="V1545" s="36"/>
      <c r="AA1545" s="10"/>
      <c r="AB1545" s="29"/>
      <c r="AC1545" s="8"/>
      <c r="AG1545" s="9"/>
      <c r="AH1545" s="10"/>
    </row>
    <row r="1546" spans="21:34" x14ac:dyDescent="0.25">
      <c r="U1546" s="36"/>
      <c r="V1546" s="36"/>
      <c r="AA1546" s="10"/>
      <c r="AB1546" s="29"/>
      <c r="AC1546" s="8"/>
      <c r="AG1546" s="9"/>
      <c r="AH1546" s="10"/>
    </row>
    <row r="1547" spans="21:34" x14ac:dyDescent="0.25">
      <c r="U1547" s="36"/>
      <c r="V1547" s="36"/>
      <c r="AA1547" s="10"/>
      <c r="AB1547" s="29"/>
      <c r="AC1547" s="8"/>
      <c r="AG1547" s="9"/>
      <c r="AH1547" s="10"/>
    </row>
    <row r="1548" spans="21:34" x14ac:dyDescent="0.25">
      <c r="U1548" s="36"/>
      <c r="V1548" s="36"/>
      <c r="AA1548" s="10"/>
      <c r="AB1548" s="29"/>
      <c r="AC1548" s="8"/>
      <c r="AG1548" s="9"/>
      <c r="AH1548" s="10"/>
    </row>
    <row r="1549" spans="21:34" x14ac:dyDescent="0.25">
      <c r="U1549" s="36"/>
      <c r="V1549" s="36"/>
      <c r="AA1549" s="10"/>
      <c r="AB1549" s="29"/>
      <c r="AC1549" s="8"/>
      <c r="AG1549" s="9"/>
      <c r="AH1549" s="10"/>
    </row>
    <row r="1550" spans="21:34" x14ac:dyDescent="0.25">
      <c r="U1550" s="36"/>
      <c r="V1550" s="36"/>
      <c r="AA1550" s="10"/>
      <c r="AB1550" s="29"/>
      <c r="AC1550" s="8"/>
      <c r="AG1550" s="9"/>
      <c r="AH1550" s="10"/>
    </row>
    <row r="1551" spans="21:34" x14ac:dyDescent="0.25">
      <c r="U1551" s="36"/>
      <c r="V1551" s="36"/>
      <c r="AA1551" s="10"/>
      <c r="AB1551" s="29"/>
      <c r="AC1551" s="8"/>
      <c r="AG1551" s="9"/>
      <c r="AH1551" s="10"/>
    </row>
    <row r="1552" spans="21:34" x14ac:dyDescent="0.25">
      <c r="U1552" s="36"/>
      <c r="V1552" s="36"/>
      <c r="AA1552" s="10"/>
      <c r="AB1552" s="29"/>
      <c r="AC1552" s="8"/>
      <c r="AG1552" s="9"/>
      <c r="AH1552" s="10"/>
    </row>
    <row r="1553" spans="21:34" x14ac:dyDescent="0.25">
      <c r="U1553" s="36"/>
      <c r="V1553" s="36"/>
      <c r="AA1553" s="10"/>
      <c r="AB1553" s="29"/>
      <c r="AC1553" s="8"/>
      <c r="AG1553" s="9"/>
      <c r="AH1553" s="10"/>
    </row>
    <row r="1554" spans="21:34" x14ac:dyDescent="0.25">
      <c r="U1554" s="36"/>
      <c r="V1554" s="36"/>
      <c r="AA1554" s="10"/>
      <c r="AB1554" s="29"/>
      <c r="AC1554" s="8"/>
      <c r="AG1554" s="9"/>
      <c r="AH1554" s="10"/>
    </row>
    <row r="1555" spans="21:34" x14ac:dyDescent="0.25">
      <c r="U1555" s="36"/>
      <c r="V1555" s="36"/>
      <c r="AA1555" s="10"/>
      <c r="AB1555" s="29"/>
      <c r="AC1555" s="8"/>
      <c r="AG1555" s="9"/>
      <c r="AH1555" s="10"/>
    </row>
    <row r="1556" spans="21:34" x14ac:dyDescent="0.25">
      <c r="U1556" s="36"/>
      <c r="V1556" s="36"/>
      <c r="AA1556" s="10"/>
      <c r="AB1556" s="29"/>
      <c r="AC1556" s="8"/>
      <c r="AG1556" s="9"/>
      <c r="AH1556" s="10"/>
    </row>
    <row r="1557" spans="21:34" x14ac:dyDescent="0.25">
      <c r="U1557" s="36"/>
      <c r="V1557" s="36"/>
      <c r="AA1557" s="10"/>
      <c r="AB1557" s="29"/>
      <c r="AC1557" s="8"/>
      <c r="AG1557" s="9"/>
      <c r="AH1557" s="10"/>
    </row>
    <row r="1558" spans="21:34" x14ac:dyDescent="0.25">
      <c r="U1558" s="36"/>
      <c r="V1558" s="36"/>
      <c r="AA1558" s="10"/>
      <c r="AB1558" s="29"/>
      <c r="AC1558" s="8"/>
      <c r="AG1558" s="9"/>
      <c r="AH1558" s="10"/>
    </row>
    <row r="1559" spans="21:34" x14ac:dyDescent="0.25">
      <c r="U1559" s="36"/>
      <c r="V1559" s="36"/>
      <c r="AA1559" s="10"/>
      <c r="AB1559" s="29"/>
      <c r="AC1559" s="8"/>
      <c r="AG1559" s="9"/>
      <c r="AH1559" s="10"/>
    </row>
    <row r="1560" spans="21:34" x14ac:dyDescent="0.25">
      <c r="U1560" s="36"/>
      <c r="V1560" s="36"/>
      <c r="AA1560" s="10"/>
      <c r="AB1560" s="29"/>
      <c r="AC1560" s="8"/>
      <c r="AG1560" s="9"/>
      <c r="AH1560" s="10"/>
    </row>
    <row r="1561" spans="21:34" x14ac:dyDescent="0.25">
      <c r="U1561" s="36"/>
      <c r="V1561" s="36"/>
      <c r="AA1561" s="10"/>
      <c r="AB1561" s="29"/>
      <c r="AC1561" s="8"/>
      <c r="AG1561" s="9"/>
      <c r="AH1561" s="10"/>
    </row>
    <row r="1562" spans="21:34" x14ac:dyDescent="0.25">
      <c r="U1562" s="36"/>
      <c r="V1562" s="36"/>
      <c r="AA1562" s="10"/>
      <c r="AB1562" s="29"/>
      <c r="AC1562" s="8"/>
      <c r="AG1562" s="9"/>
      <c r="AH1562" s="10"/>
    </row>
    <row r="1563" spans="21:34" x14ac:dyDescent="0.25">
      <c r="U1563" s="36"/>
      <c r="V1563" s="36"/>
      <c r="AA1563" s="10"/>
      <c r="AB1563" s="29"/>
      <c r="AC1563" s="8"/>
      <c r="AG1563" s="9"/>
      <c r="AH1563" s="10"/>
    </row>
    <row r="1564" spans="21:34" x14ac:dyDescent="0.25">
      <c r="U1564" s="36"/>
      <c r="V1564" s="36"/>
      <c r="AA1564" s="10"/>
      <c r="AB1564" s="29"/>
      <c r="AC1564" s="8"/>
      <c r="AG1564" s="9"/>
      <c r="AH1564" s="10"/>
    </row>
    <row r="1565" spans="21:34" x14ac:dyDescent="0.25">
      <c r="U1565" s="36"/>
      <c r="V1565" s="36"/>
      <c r="AA1565" s="10"/>
      <c r="AB1565" s="29"/>
      <c r="AC1565" s="8"/>
      <c r="AG1565" s="9"/>
      <c r="AH1565" s="10"/>
    </row>
    <row r="1566" spans="21:34" x14ac:dyDescent="0.25">
      <c r="U1566" s="36"/>
      <c r="V1566" s="36"/>
      <c r="AA1566" s="10"/>
      <c r="AB1566" s="29"/>
      <c r="AC1566" s="8"/>
      <c r="AG1566" s="9"/>
      <c r="AH1566" s="10"/>
    </row>
    <row r="1567" spans="21:34" x14ac:dyDescent="0.25">
      <c r="U1567" s="36"/>
      <c r="V1567" s="36"/>
      <c r="AA1567" s="10"/>
      <c r="AB1567" s="29"/>
      <c r="AC1567" s="8"/>
      <c r="AG1567" s="9"/>
      <c r="AH1567" s="10"/>
    </row>
    <row r="1568" spans="21:34" x14ac:dyDescent="0.25">
      <c r="U1568" s="36"/>
      <c r="V1568" s="36"/>
      <c r="AA1568" s="10"/>
      <c r="AB1568" s="29"/>
      <c r="AC1568" s="8"/>
      <c r="AG1568" s="9"/>
      <c r="AH1568" s="10"/>
    </row>
    <row r="1569" spans="21:34" x14ac:dyDescent="0.25">
      <c r="U1569" s="36"/>
      <c r="V1569" s="36"/>
      <c r="AA1569" s="10"/>
      <c r="AB1569" s="29"/>
      <c r="AC1569" s="8"/>
      <c r="AG1569" s="9"/>
      <c r="AH1569" s="10"/>
    </row>
    <row r="1570" spans="21:34" x14ac:dyDescent="0.25">
      <c r="U1570" s="36"/>
      <c r="V1570" s="36"/>
      <c r="AA1570" s="10"/>
      <c r="AB1570" s="29"/>
      <c r="AC1570" s="8"/>
      <c r="AG1570" s="9"/>
      <c r="AH1570" s="10"/>
    </row>
    <row r="1571" spans="21:34" x14ac:dyDescent="0.25">
      <c r="U1571" s="36"/>
      <c r="V1571" s="36"/>
      <c r="AA1571" s="10"/>
      <c r="AB1571" s="29"/>
      <c r="AC1571" s="8"/>
      <c r="AG1571" s="9"/>
      <c r="AH1571" s="10"/>
    </row>
    <row r="1572" spans="21:34" x14ac:dyDescent="0.25">
      <c r="U1572" s="36"/>
      <c r="V1572" s="36"/>
      <c r="AA1572" s="10"/>
      <c r="AB1572" s="29"/>
      <c r="AC1572" s="8"/>
      <c r="AG1572" s="9"/>
      <c r="AH1572" s="10"/>
    </row>
    <row r="1573" spans="21:34" x14ac:dyDescent="0.25">
      <c r="U1573" s="36"/>
      <c r="V1573" s="36"/>
      <c r="AA1573" s="10"/>
      <c r="AB1573" s="29"/>
      <c r="AC1573" s="8"/>
      <c r="AG1573" s="9"/>
      <c r="AH1573" s="10"/>
    </row>
    <row r="1574" spans="21:34" x14ac:dyDescent="0.25">
      <c r="U1574" s="36"/>
      <c r="V1574" s="36"/>
      <c r="AA1574" s="10"/>
      <c r="AB1574" s="29"/>
      <c r="AC1574" s="8"/>
      <c r="AG1574" s="9"/>
      <c r="AH1574" s="10"/>
    </row>
    <row r="1575" spans="21:34" x14ac:dyDescent="0.25">
      <c r="U1575" s="36"/>
      <c r="V1575" s="36"/>
      <c r="AA1575" s="10"/>
      <c r="AB1575" s="29"/>
      <c r="AC1575" s="8"/>
      <c r="AG1575" s="9"/>
      <c r="AH1575" s="10"/>
    </row>
    <row r="1576" spans="21:34" x14ac:dyDescent="0.25">
      <c r="U1576" s="36"/>
      <c r="V1576" s="36"/>
      <c r="AA1576" s="10"/>
      <c r="AB1576" s="29"/>
      <c r="AC1576" s="8"/>
      <c r="AG1576" s="9"/>
      <c r="AH1576" s="10"/>
    </row>
    <row r="1577" spans="21:34" x14ac:dyDescent="0.25">
      <c r="U1577" s="36"/>
      <c r="V1577" s="36"/>
      <c r="AA1577" s="10"/>
      <c r="AB1577" s="29"/>
      <c r="AC1577" s="8"/>
      <c r="AG1577" s="9"/>
      <c r="AH1577" s="10"/>
    </row>
    <row r="1578" spans="21:34" x14ac:dyDescent="0.25">
      <c r="U1578" s="36"/>
      <c r="V1578" s="36"/>
      <c r="AA1578" s="10"/>
      <c r="AB1578" s="29"/>
      <c r="AC1578" s="8"/>
      <c r="AG1578" s="9"/>
      <c r="AH1578" s="10"/>
    </row>
    <row r="1579" spans="21:34" x14ac:dyDescent="0.25">
      <c r="U1579" s="36"/>
      <c r="V1579" s="36"/>
      <c r="AA1579" s="10"/>
      <c r="AB1579" s="29"/>
      <c r="AC1579" s="8"/>
      <c r="AG1579" s="9"/>
      <c r="AH1579" s="10"/>
    </row>
    <row r="1580" spans="21:34" x14ac:dyDescent="0.25">
      <c r="U1580" s="36"/>
      <c r="V1580" s="36"/>
      <c r="AA1580" s="10"/>
      <c r="AB1580" s="29"/>
      <c r="AC1580" s="8"/>
      <c r="AG1580" s="9"/>
      <c r="AH1580" s="10"/>
    </row>
    <row r="1581" spans="21:34" x14ac:dyDescent="0.25">
      <c r="U1581" s="36"/>
      <c r="V1581" s="36"/>
      <c r="AA1581" s="10"/>
      <c r="AB1581" s="29"/>
      <c r="AC1581" s="8"/>
      <c r="AG1581" s="9"/>
      <c r="AH1581" s="10"/>
    </row>
    <row r="1582" spans="21:34" x14ac:dyDescent="0.25">
      <c r="U1582" s="36"/>
      <c r="V1582" s="36"/>
      <c r="AA1582" s="10"/>
      <c r="AB1582" s="29"/>
      <c r="AC1582" s="8"/>
      <c r="AG1582" s="9"/>
      <c r="AH1582" s="10"/>
    </row>
    <row r="1583" spans="21:34" x14ac:dyDescent="0.25">
      <c r="U1583" s="36"/>
      <c r="V1583" s="36"/>
      <c r="AA1583" s="10"/>
      <c r="AB1583" s="29"/>
      <c r="AC1583" s="8"/>
      <c r="AG1583" s="9"/>
      <c r="AH1583" s="10"/>
    </row>
    <row r="1584" spans="21:34" x14ac:dyDescent="0.25">
      <c r="U1584" s="36"/>
      <c r="V1584" s="36"/>
      <c r="AA1584" s="10"/>
      <c r="AB1584" s="29"/>
      <c r="AC1584" s="8"/>
      <c r="AG1584" s="9"/>
      <c r="AH1584" s="10"/>
    </row>
    <row r="1585" spans="21:34" x14ac:dyDescent="0.25">
      <c r="U1585" s="36"/>
      <c r="V1585" s="36"/>
      <c r="AA1585" s="10"/>
      <c r="AB1585" s="29"/>
      <c r="AC1585" s="8"/>
      <c r="AG1585" s="9"/>
      <c r="AH1585" s="10"/>
    </row>
    <row r="1586" spans="21:34" x14ac:dyDescent="0.25">
      <c r="U1586" s="36"/>
      <c r="V1586" s="36"/>
      <c r="AA1586" s="10"/>
      <c r="AB1586" s="29"/>
      <c r="AC1586" s="8"/>
      <c r="AG1586" s="9"/>
      <c r="AH1586" s="10"/>
    </row>
    <row r="1587" spans="21:34" x14ac:dyDescent="0.25">
      <c r="U1587" s="36"/>
      <c r="V1587" s="36"/>
      <c r="AA1587" s="10"/>
      <c r="AB1587" s="29"/>
      <c r="AC1587" s="8"/>
      <c r="AG1587" s="9"/>
      <c r="AH1587" s="10"/>
    </row>
    <row r="1588" spans="21:34" x14ac:dyDescent="0.25">
      <c r="U1588" s="36"/>
      <c r="V1588" s="36"/>
      <c r="AA1588" s="10"/>
      <c r="AB1588" s="29"/>
      <c r="AC1588" s="8"/>
      <c r="AG1588" s="9"/>
      <c r="AH1588" s="10"/>
    </row>
    <row r="1589" spans="21:34" x14ac:dyDescent="0.25">
      <c r="U1589" s="36"/>
      <c r="V1589" s="36"/>
      <c r="AA1589" s="10"/>
      <c r="AB1589" s="29"/>
      <c r="AC1589" s="8"/>
      <c r="AG1589" s="9"/>
      <c r="AH1589" s="10"/>
    </row>
    <row r="1590" spans="21:34" x14ac:dyDescent="0.25">
      <c r="U1590" s="36"/>
      <c r="V1590" s="36"/>
      <c r="AA1590" s="10"/>
      <c r="AB1590" s="29"/>
      <c r="AC1590" s="8"/>
      <c r="AG1590" s="9"/>
      <c r="AH1590" s="10"/>
    </row>
    <row r="1591" spans="21:34" x14ac:dyDescent="0.25">
      <c r="U1591" s="36"/>
      <c r="V1591" s="36"/>
      <c r="AA1591" s="10"/>
      <c r="AB1591" s="29"/>
      <c r="AC1591" s="8"/>
      <c r="AG1591" s="9"/>
      <c r="AH1591" s="10"/>
    </row>
    <row r="1592" spans="21:34" x14ac:dyDescent="0.25">
      <c r="U1592" s="36"/>
      <c r="V1592" s="36"/>
      <c r="AA1592" s="10"/>
      <c r="AB1592" s="29"/>
      <c r="AC1592" s="8"/>
      <c r="AG1592" s="9"/>
      <c r="AH1592" s="10"/>
    </row>
    <row r="1593" spans="21:34" x14ac:dyDescent="0.25">
      <c r="U1593" s="36"/>
      <c r="V1593" s="36"/>
      <c r="AA1593" s="10"/>
      <c r="AB1593" s="29"/>
      <c r="AC1593" s="8"/>
      <c r="AG1593" s="9"/>
      <c r="AH1593" s="10"/>
    </row>
    <row r="1594" spans="21:34" x14ac:dyDescent="0.25">
      <c r="U1594" s="36"/>
      <c r="V1594" s="36"/>
      <c r="AA1594" s="10"/>
      <c r="AB1594" s="29"/>
      <c r="AC1594" s="8"/>
      <c r="AG1594" s="9"/>
      <c r="AH1594" s="10"/>
    </row>
    <row r="1595" spans="21:34" x14ac:dyDescent="0.25">
      <c r="U1595" s="36"/>
      <c r="V1595" s="36"/>
      <c r="AA1595" s="10"/>
      <c r="AB1595" s="29"/>
      <c r="AC1595" s="8"/>
      <c r="AG1595" s="9"/>
      <c r="AH1595" s="10"/>
    </row>
    <row r="1596" spans="21:34" x14ac:dyDescent="0.25">
      <c r="U1596" s="36"/>
      <c r="V1596" s="36"/>
      <c r="AA1596" s="10"/>
      <c r="AB1596" s="29"/>
      <c r="AC1596" s="8"/>
      <c r="AG1596" s="9"/>
      <c r="AH1596" s="10"/>
    </row>
    <row r="1597" spans="21:34" x14ac:dyDescent="0.25">
      <c r="U1597" s="36"/>
      <c r="V1597" s="36"/>
      <c r="AA1597" s="10"/>
      <c r="AB1597" s="29"/>
      <c r="AC1597" s="8"/>
      <c r="AG1597" s="9"/>
      <c r="AH1597" s="10"/>
    </row>
    <row r="1598" spans="21:34" x14ac:dyDescent="0.25">
      <c r="U1598" s="36"/>
      <c r="V1598" s="36"/>
      <c r="AA1598" s="10"/>
      <c r="AB1598" s="29"/>
      <c r="AC1598" s="8"/>
      <c r="AG1598" s="9"/>
      <c r="AH1598" s="10"/>
    </row>
    <row r="1599" spans="21:34" x14ac:dyDescent="0.25">
      <c r="U1599" s="36"/>
      <c r="V1599" s="36"/>
      <c r="AA1599" s="10"/>
      <c r="AB1599" s="29"/>
      <c r="AC1599" s="8"/>
      <c r="AG1599" s="9"/>
      <c r="AH1599" s="10"/>
    </row>
    <row r="1600" spans="21:34" x14ac:dyDescent="0.25">
      <c r="U1600" s="36"/>
      <c r="V1600" s="36"/>
      <c r="AA1600" s="10"/>
      <c r="AB1600" s="29"/>
      <c r="AC1600" s="8"/>
      <c r="AG1600" s="9"/>
      <c r="AH1600" s="10"/>
    </row>
    <row r="1601" spans="21:34" x14ac:dyDescent="0.25">
      <c r="U1601" s="36"/>
      <c r="V1601" s="36"/>
      <c r="AA1601" s="10"/>
      <c r="AB1601" s="29"/>
      <c r="AC1601" s="8"/>
      <c r="AG1601" s="9"/>
      <c r="AH1601" s="10"/>
    </row>
    <row r="1602" spans="21:34" x14ac:dyDescent="0.25">
      <c r="U1602" s="36"/>
      <c r="V1602" s="36"/>
      <c r="AA1602" s="10"/>
      <c r="AB1602" s="29"/>
      <c r="AC1602" s="8"/>
      <c r="AG1602" s="9"/>
      <c r="AH1602" s="10"/>
    </row>
    <row r="1603" spans="21:34" x14ac:dyDescent="0.25">
      <c r="U1603" s="36"/>
      <c r="V1603" s="36"/>
      <c r="AA1603" s="10"/>
      <c r="AB1603" s="29"/>
      <c r="AC1603" s="8"/>
      <c r="AG1603" s="9"/>
      <c r="AH1603" s="10"/>
    </row>
    <row r="1604" spans="21:34" x14ac:dyDescent="0.25">
      <c r="U1604" s="36"/>
      <c r="V1604" s="36"/>
      <c r="AA1604" s="10"/>
      <c r="AB1604" s="29"/>
      <c r="AC1604" s="8"/>
      <c r="AG1604" s="9"/>
      <c r="AH1604" s="10"/>
    </row>
    <row r="1605" spans="21:34" x14ac:dyDescent="0.25">
      <c r="U1605" s="36"/>
      <c r="V1605" s="36"/>
      <c r="AA1605" s="10"/>
      <c r="AB1605" s="29"/>
      <c r="AC1605" s="8"/>
      <c r="AG1605" s="9"/>
      <c r="AH1605" s="10"/>
    </row>
    <row r="1606" spans="21:34" x14ac:dyDescent="0.25">
      <c r="U1606" s="36"/>
      <c r="V1606" s="36"/>
      <c r="AA1606" s="10"/>
      <c r="AB1606" s="29"/>
      <c r="AC1606" s="8"/>
      <c r="AG1606" s="9"/>
      <c r="AH1606" s="10"/>
    </row>
    <row r="1607" spans="21:34" x14ac:dyDescent="0.25">
      <c r="U1607" s="36"/>
      <c r="V1607" s="36"/>
      <c r="AA1607" s="10"/>
      <c r="AB1607" s="29"/>
      <c r="AC1607" s="8"/>
      <c r="AG1607" s="9"/>
      <c r="AH1607" s="10"/>
    </row>
    <row r="1608" spans="21:34" x14ac:dyDescent="0.25">
      <c r="U1608" s="36"/>
      <c r="V1608" s="36"/>
      <c r="AA1608" s="10"/>
      <c r="AB1608" s="29"/>
      <c r="AC1608" s="8"/>
      <c r="AG1608" s="9"/>
      <c r="AH1608" s="10"/>
    </row>
    <row r="1609" spans="21:34" x14ac:dyDescent="0.25">
      <c r="U1609" s="36"/>
      <c r="V1609" s="36"/>
      <c r="AA1609" s="10"/>
      <c r="AB1609" s="29"/>
      <c r="AC1609" s="8"/>
      <c r="AG1609" s="9"/>
      <c r="AH1609" s="10"/>
    </row>
    <row r="1610" spans="21:34" x14ac:dyDescent="0.25">
      <c r="U1610" s="36"/>
      <c r="V1610" s="36"/>
      <c r="AA1610" s="10"/>
      <c r="AB1610" s="29"/>
      <c r="AC1610" s="8"/>
      <c r="AG1610" s="9"/>
      <c r="AH1610" s="10"/>
    </row>
    <row r="1611" spans="21:34" x14ac:dyDescent="0.25">
      <c r="U1611" s="36"/>
      <c r="V1611" s="36"/>
      <c r="AA1611" s="10"/>
      <c r="AB1611" s="29"/>
      <c r="AC1611" s="8"/>
      <c r="AG1611" s="9"/>
      <c r="AH1611" s="10"/>
    </row>
    <row r="1612" spans="21:34" x14ac:dyDescent="0.25">
      <c r="U1612" s="36"/>
      <c r="V1612" s="36"/>
      <c r="AA1612" s="10"/>
      <c r="AB1612" s="29"/>
      <c r="AC1612" s="8"/>
      <c r="AG1612" s="9"/>
      <c r="AH1612" s="10"/>
    </row>
    <row r="1613" spans="21:34" x14ac:dyDescent="0.25">
      <c r="U1613" s="36"/>
      <c r="V1613" s="36"/>
      <c r="AA1613" s="10"/>
      <c r="AB1613" s="29"/>
      <c r="AC1613" s="8"/>
      <c r="AG1613" s="9"/>
      <c r="AH1613" s="10"/>
    </row>
    <row r="1614" spans="21:34" x14ac:dyDescent="0.25">
      <c r="U1614" s="36"/>
      <c r="V1614" s="36"/>
      <c r="AA1614" s="10"/>
      <c r="AB1614" s="29"/>
      <c r="AC1614" s="8"/>
      <c r="AG1614" s="9"/>
      <c r="AH1614" s="10"/>
    </row>
    <row r="1615" spans="21:34" x14ac:dyDescent="0.25">
      <c r="U1615" s="36"/>
      <c r="V1615" s="36"/>
      <c r="AA1615" s="10"/>
      <c r="AB1615" s="29"/>
      <c r="AC1615" s="8"/>
      <c r="AG1615" s="9"/>
      <c r="AH1615" s="10"/>
    </row>
    <row r="1616" spans="21:34" x14ac:dyDescent="0.25">
      <c r="U1616" s="36"/>
      <c r="V1616" s="36"/>
      <c r="AA1616" s="10"/>
      <c r="AB1616" s="29"/>
      <c r="AC1616" s="8"/>
      <c r="AG1616" s="9"/>
      <c r="AH1616" s="10"/>
    </row>
    <row r="1617" spans="21:34" x14ac:dyDescent="0.25">
      <c r="U1617" s="36"/>
      <c r="V1617" s="36"/>
      <c r="AA1617" s="10"/>
      <c r="AB1617" s="29"/>
      <c r="AC1617" s="8"/>
      <c r="AG1617" s="9"/>
      <c r="AH1617" s="10"/>
    </row>
    <row r="1618" spans="21:34" x14ac:dyDescent="0.25">
      <c r="U1618" s="36"/>
      <c r="V1618" s="36"/>
      <c r="AA1618" s="10"/>
      <c r="AB1618" s="29"/>
      <c r="AC1618" s="8"/>
      <c r="AG1618" s="9"/>
      <c r="AH1618" s="10"/>
    </row>
    <row r="1619" spans="21:34" x14ac:dyDescent="0.25">
      <c r="U1619" s="36"/>
      <c r="V1619" s="36"/>
      <c r="AA1619" s="10"/>
      <c r="AB1619" s="29"/>
      <c r="AC1619" s="8"/>
      <c r="AG1619" s="9"/>
      <c r="AH1619" s="10"/>
    </row>
    <row r="1620" spans="21:34" x14ac:dyDescent="0.25">
      <c r="U1620" s="36"/>
      <c r="V1620" s="36"/>
      <c r="AA1620" s="10"/>
      <c r="AB1620" s="29"/>
      <c r="AC1620" s="8"/>
      <c r="AG1620" s="9"/>
      <c r="AH1620" s="10"/>
    </row>
    <row r="1621" spans="21:34" x14ac:dyDescent="0.25">
      <c r="U1621" s="36"/>
      <c r="V1621" s="36"/>
      <c r="AA1621" s="10"/>
      <c r="AB1621" s="29"/>
      <c r="AC1621" s="8"/>
      <c r="AG1621" s="9"/>
      <c r="AH1621" s="10"/>
    </row>
    <row r="1622" spans="21:34" x14ac:dyDescent="0.25">
      <c r="U1622" s="36"/>
      <c r="V1622" s="36"/>
      <c r="AA1622" s="10"/>
      <c r="AB1622" s="29"/>
      <c r="AC1622" s="8"/>
      <c r="AG1622" s="9"/>
      <c r="AH1622" s="10"/>
    </row>
    <row r="1623" spans="21:34" x14ac:dyDescent="0.25">
      <c r="U1623" s="36"/>
      <c r="V1623" s="36"/>
      <c r="AA1623" s="10"/>
      <c r="AB1623" s="29"/>
      <c r="AC1623" s="8"/>
      <c r="AG1623" s="9"/>
      <c r="AH1623" s="10"/>
    </row>
    <row r="1624" spans="21:34" x14ac:dyDescent="0.25">
      <c r="U1624" s="36"/>
      <c r="V1624" s="36"/>
      <c r="AA1624" s="10"/>
      <c r="AB1624" s="29"/>
      <c r="AC1624" s="8"/>
      <c r="AG1624" s="9"/>
      <c r="AH1624" s="10"/>
    </row>
    <row r="1625" spans="21:34" x14ac:dyDescent="0.25">
      <c r="U1625" s="36"/>
      <c r="V1625" s="36"/>
      <c r="AA1625" s="10"/>
      <c r="AB1625" s="29"/>
      <c r="AC1625" s="8"/>
      <c r="AG1625" s="9"/>
      <c r="AH1625" s="10"/>
    </row>
    <row r="1626" spans="21:34" x14ac:dyDescent="0.25">
      <c r="U1626" s="36"/>
      <c r="V1626" s="36"/>
      <c r="AA1626" s="10"/>
      <c r="AB1626" s="29"/>
      <c r="AC1626" s="8"/>
      <c r="AG1626" s="9"/>
      <c r="AH1626" s="10"/>
    </row>
    <row r="1627" spans="21:34" x14ac:dyDescent="0.25">
      <c r="U1627" s="36"/>
      <c r="V1627" s="36"/>
      <c r="AA1627" s="10"/>
      <c r="AB1627" s="29"/>
      <c r="AC1627" s="8"/>
      <c r="AG1627" s="9"/>
      <c r="AH1627" s="10"/>
    </row>
    <row r="1628" spans="21:34" x14ac:dyDescent="0.25">
      <c r="U1628" s="36"/>
      <c r="V1628" s="36"/>
      <c r="AA1628" s="10"/>
      <c r="AB1628" s="29"/>
      <c r="AC1628" s="8"/>
      <c r="AG1628" s="9"/>
      <c r="AH1628" s="10"/>
    </row>
    <row r="1629" spans="21:34" x14ac:dyDescent="0.25">
      <c r="U1629" s="36"/>
      <c r="V1629" s="36"/>
      <c r="AA1629" s="10"/>
      <c r="AB1629" s="29"/>
      <c r="AC1629" s="8"/>
      <c r="AG1629" s="9"/>
      <c r="AH1629" s="10"/>
    </row>
    <row r="1630" spans="21:34" x14ac:dyDescent="0.25">
      <c r="U1630" s="36"/>
      <c r="V1630" s="36"/>
      <c r="AA1630" s="10"/>
      <c r="AB1630" s="29"/>
      <c r="AC1630" s="8"/>
      <c r="AG1630" s="9"/>
      <c r="AH1630" s="10"/>
    </row>
    <row r="1631" spans="21:34" x14ac:dyDescent="0.25">
      <c r="U1631" s="36"/>
      <c r="V1631" s="36"/>
      <c r="AA1631" s="10"/>
      <c r="AB1631" s="29"/>
      <c r="AC1631" s="8"/>
      <c r="AG1631" s="9"/>
      <c r="AH1631" s="10"/>
    </row>
    <row r="1632" spans="21:34" x14ac:dyDescent="0.25">
      <c r="U1632" s="36"/>
      <c r="V1632" s="36"/>
      <c r="AA1632" s="10"/>
      <c r="AB1632" s="29"/>
      <c r="AC1632" s="8"/>
      <c r="AG1632" s="9"/>
      <c r="AH1632" s="10"/>
    </row>
    <row r="1633" spans="21:34" x14ac:dyDescent="0.25">
      <c r="U1633" s="36"/>
      <c r="V1633" s="36"/>
      <c r="AA1633" s="10"/>
      <c r="AB1633" s="29"/>
      <c r="AC1633" s="8"/>
      <c r="AG1633" s="9"/>
      <c r="AH1633" s="10"/>
    </row>
    <row r="1634" spans="21:34" x14ac:dyDescent="0.25">
      <c r="U1634" s="36"/>
      <c r="V1634" s="36"/>
      <c r="AA1634" s="10"/>
      <c r="AB1634" s="29"/>
      <c r="AC1634" s="8"/>
      <c r="AG1634" s="9"/>
      <c r="AH1634" s="10"/>
    </row>
    <row r="1635" spans="21:34" x14ac:dyDescent="0.25">
      <c r="U1635" s="36"/>
      <c r="V1635" s="36"/>
      <c r="AA1635" s="10"/>
      <c r="AB1635" s="29"/>
      <c r="AC1635" s="8"/>
      <c r="AG1635" s="9"/>
      <c r="AH1635" s="10"/>
    </row>
    <row r="1636" spans="21:34" x14ac:dyDescent="0.25">
      <c r="U1636" s="36"/>
      <c r="V1636" s="36"/>
      <c r="AA1636" s="10"/>
      <c r="AB1636" s="29"/>
      <c r="AC1636" s="8"/>
      <c r="AG1636" s="9"/>
      <c r="AH1636" s="10"/>
    </row>
    <row r="1637" spans="21:34" x14ac:dyDescent="0.25">
      <c r="U1637" s="36"/>
      <c r="V1637" s="36"/>
      <c r="AA1637" s="10"/>
      <c r="AB1637" s="29"/>
      <c r="AC1637" s="8"/>
      <c r="AG1637" s="9"/>
      <c r="AH1637" s="10"/>
    </row>
    <row r="1638" spans="21:34" x14ac:dyDescent="0.25">
      <c r="U1638" s="36"/>
      <c r="V1638" s="36"/>
      <c r="AA1638" s="10"/>
      <c r="AB1638" s="29"/>
      <c r="AC1638" s="8"/>
      <c r="AG1638" s="9"/>
      <c r="AH1638" s="10"/>
    </row>
    <row r="1639" spans="21:34" x14ac:dyDescent="0.25">
      <c r="U1639" s="36"/>
      <c r="V1639" s="36"/>
      <c r="AA1639" s="10"/>
      <c r="AB1639" s="29"/>
      <c r="AC1639" s="8"/>
      <c r="AG1639" s="9"/>
      <c r="AH1639" s="10"/>
    </row>
    <row r="1640" spans="21:34" x14ac:dyDescent="0.25">
      <c r="U1640" s="36"/>
      <c r="V1640" s="36"/>
      <c r="AA1640" s="10"/>
      <c r="AB1640" s="29"/>
      <c r="AC1640" s="8"/>
      <c r="AG1640" s="9"/>
      <c r="AH1640" s="10"/>
    </row>
    <row r="1641" spans="21:34" x14ac:dyDescent="0.25">
      <c r="U1641" s="36"/>
      <c r="V1641" s="36"/>
      <c r="AA1641" s="10"/>
      <c r="AB1641" s="29"/>
      <c r="AC1641" s="8"/>
      <c r="AG1641" s="9"/>
      <c r="AH1641" s="10"/>
    </row>
    <row r="1642" spans="21:34" x14ac:dyDescent="0.25">
      <c r="U1642" s="36"/>
      <c r="V1642" s="36"/>
      <c r="AA1642" s="10"/>
      <c r="AB1642" s="29"/>
      <c r="AC1642" s="8"/>
      <c r="AG1642" s="9"/>
      <c r="AH1642" s="10"/>
    </row>
    <row r="1643" spans="21:34" x14ac:dyDescent="0.25">
      <c r="U1643" s="36"/>
      <c r="V1643" s="36"/>
      <c r="AA1643" s="10"/>
      <c r="AB1643" s="29"/>
      <c r="AC1643" s="8"/>
      <c r="AG1643" s="9"/>
      <c r="AH1643" s="10"/>
    </row>
    <row r="1644" spans="21:34" x14ac:dyDescent="0.25">
      <c r="U1644" s="36"/>
      <c r="V1644" s="36"/>
      <c r="AA1644" s="10"/>
      <c r="AB1644" s="29"/>
      <c r="AC1644" s="8"/>
      <c r="AG1644" s="9"/>
      <c r="AH1644" s="10"/>
    </row>
    <row r="1645" spans="21:34" x14ac:dyDescent="0.25">
      <c r="U1645" s="36"/>
      <c r="V1645" s="36"/>
      <c r="AA1645" s="10"/>
      <c r="AB1645" s="29"/>
      <c r="AC1645" s="8"/>
      <c r="AG1645" s="9"/>
      <c r="AH1645" s="10"/>
    </row>
    <row r="1646" spans="21:34" x14ac:dyDescent="0.25">
      <c r="U1646" s="36"/>
      <c r="V1646" s="36"/>
      <c r="AA1646" s="10"/>
      <c r="AB1646" s="29"/>
      <c r="AC1646" s="8"/>
      <c r="AG1646" s="9"/>
      <c r="AH1646" s="10"/>
    </row>
    <row r="1647" spans="21:34" x14ac:dyDescent="0.25">
      <c r="U1647" s="36"/>
      <c r="V1647" s="36"/>
      <c r="AA1647" s="10"/>
      <c r="AB1647" s="29"/>
      <c r="AC1647" s="8"/>
      <c r="AG1647" s="9"/>
      <c r="AH1647" s="10"/>
    </row>
    <row r="1648" spans="21:34" x14ac:dyDescent="0.25">
      <c r="U1648" s="36"/>
      <c r="V1648" s="36"/>
      <c r="AA1648" s="10"/>
      <c r="AB1648" s="29"/>
      <c r="AC1648" s="8"/>
      <c r="AG1648" s="9"/>
      <c r="AH1648" s="10"/>
    </row>
    <row r="1649" spans="21:34" x14ac:dyDescent="0.25">
      <c r="U1649" s="36"/>
      <c r="V1649" s="36"/>
      <c r="AA1649" s="10"/>
      <c r="AB1649" s="29"/>
      <c r="AC1649" s="8"/>
      <c r="AG1649" s="9"/>
      <c r="AH1649" s="10"/>
    </row>
    <row r="1650" spans="21:34" x14ac:dyDescent="0.25">
      <c r="U1650" s="36"/>
      <c r="V1650" s="36"/>
      <c r="AA1650" s="10"/>
      <c r="AB1650" s="29"/>
      <c r="AC1650" s="8"/>
      <c r="AG1650" s="9"/>
      <c r="AH1650" s="10"/>
    </row>
    <row r="1651" spans="21:34" x14ac:dyDescent="0.25">
      <c r="U1651" s="36"/>
      <c r="V1651" s="36"/>
      <c r="AA1651" s="10"/>
      <c r="AB1651" s="29"/>
      <c r="AC1651" s="8"/>
      <c r="AG1651" s="9"/>
      <c r="AH1651" s="10"/>
    </row>
    <row r="1652" spans="21:34" x14ac:dyDescent="0.25">
      <c r="U1652" s="36"/>
      <c r="V1652" s="36"/>
      <c r="AA1652" s="10"/>
      <c r="AB1652" s="29"/>
      <c r="AC1652" s="8"/>
      <c r="AG1652" s="9"/>
      <c r="AH1652" s="10"/>
    </row>
    <row r="1653" spans="21:34" x14ac:dyDescent="0.25">
      <c r="U1653" s="36"/>
      <c r="V1653" s="36"/>
      <c r="AA1653" s="10"/>
      <c r="AB1653" s="29"/>
      <c r="AC1653" s="8"/>
      <c r="AG1653" s="9"/>
      <c r="AH1653" s="10"/>
    </row>
    <row r="1654" spans="21:34" x14ac:dyDescent="0.25">
      <c r="U1654" s="36"/>
      <c r="V1654" s="36"/>
      <c r="AA1654" s="10"/>
      <c r="AB1654" s="29"/>
      <c r="AC1654" s="8"/>
      <c r="AG1654" s="9"/>
      <c r="AH1654" s="10"/>
    </row>
    <row r="1655" spans="21:34" x14ac:dyDescent="0.25">
      <c r="U1655" s="36"/>
      <c r="V1655" s="36"/>
      <c r="AA1655" s="10"/>
      <c r="AB1655" s="29"/>
      <c r="AC1655" s="8"/>
      <c r="AG1655" s="9"/>
      <c r="AH1655" s="10"/>
    </row>
    <row r="1656" spans="21:34" x14ac:dyDescent="0.25">
      <c r="U1656" s="36"/>
      <c r="V1656" s="36"/>
      <c r="AA1656" s="10"/>
      <c r="AB1656" s="29"/>
      <c r="AC1656" s="8"/>
      <c r="AG1656" s="9"/>
      <c r="AH1656" s="10"/>
    </row>
    <row r="1657" spans="21:34" x14ac:dyDescent="0.25">
      <c r="U1657" s="36"/>
      <c r="V1657" s="36"/>
      <c r="AA1657" s="10"/>
      <c r="AB1657" s="29"/>
      <c r="AC1657" s="8"/>
      <c r="AG1657" s="9"/>
      <c r="AH1657" s="10"/>
    </row>
    <row r="1658" spans="21:34" x14ac:dyDescent="0.25">
      <c r="U1658" s="36"/>
      <c r="V1658" s="36"/>
      <c r="AA1658" s="10"/>
      <c r="AB1658" s="29"/>
      <c r="AC1658" s="8"/>
      <c r="AG1658" s="9"/>
      <c r="AH1658" s="10"/>
    </row>
    <row r="1659" spans="21:34" x14ac:dyDescent="0.25">
      <c r="U1659" s="36"/>
      <c r="V1659" s="36"/>
      <c r="AA1659" s="10"/>
      <c r="AB1659" s="29"/>
      <c r="AC1659" s="8"/>
      <c r="AG1659" s="9"/>
      <c r="AH1659" s="10"/>
    </row>
    <row r="1660" spans="21:34" x14ac:dyDescent="0.25">
      <c r="U1660" s="36"/>
      <c r="V1660" s="36"/>
      <c r="AA1660" s="10"/>
      <c r="AB1660" s="29"/>
      <c r="AC1660" s="8"/>
      <c r="AG1660" s="9"/>
      <c r="AH1660" s="10"/>
    </row>
    <row r="1661" spans="21:34" x14ac:dyDescent="0.25">
      <c r="U1661" s="36"/>
      <c r="V1661" s="36"/>
      <c r="AA1661" s="10"/>
      <c r="AB1661" s="29"/>
      <c r="AC1661" s="8"/>
      <c r="AG1661" s="9"/>
      <c r="AH1661" s="10"/>
    </row>
    <row r="1662" spans="21:34" x14ac:dyDescent="0.25">
      <c r="U1662" s="36"/>
      <c r="V1662" s="36"/>
      <c r="AA1662" s="10"/>
      <c r="AB1662" s="29"/>
      <c r="AC1662" s="8"/>
      <c r="AG1662" s="9"/>
      <c r="AH1662" s="10"/>
    </row>
    <row r="1663" spans="21:34" x14ac:dyDescent="0.25">
      <c r="U1663" s="36"/>
      <c r="V1663" s="36"/>
      <c r="AA1663" s="10"/>
      <c r="AB1663" s="29"/>
      <c r="AC1663" s="8"/>
      <c r="AG1663" s="9"/>
      <c r="AH1663" s="10"/>
    </row>
    <row r="1664" spans="21:34" x14ac:dyDescent="0.25">
      <c r="U1664" s="36"/>
      <c r="V1664" s="36"/>
      <c r="AA1664" s="10"/>
      <c r="AB1664" s="29"/>
      <c r="AC1664" s="8"/>
      <c r="AG1664" s="9"/>
      <c r="AH1664" s="10"/>
    </row>
    <row r="1665" spans="21:34" x14ac:dyDescent="0.25">
      <c r="U1665" s="36"/>
      <c r="V1665" s="36"/>
      <c r="AA1665" s="10"/>
      <c r="AB1665" s="29"/>
      <c r="AC1665" s="8"/>
      <c r="AG1665" s="9"/>
      <c r="AH1665" s="10"/>
    </row>
    <row r="1666" spans="21:34" x14ac:dyDescent="0.25">
      <c r="U1666" s="36"/>
      <c r="V1666" s="36"/>
      <c r="AA1666" s="10"/>
      <c r="AB1666" s="29"/>
      <c r="AC1666" s="8"/>
      <c r="AG1666" s="9"/>
      <c r="AH1666" s="10"/>
    </row>
    <row r="1667" spans="21:34" x14ac:dyDescent="0.25">
      <c r="U1667" s="36"/>
      <c r="V1667" s="36"/>
      <c r="AA1667" s="10"/>
      <c r="AB1667" s="29"/>
      <c r="AC1667" s="8"/>
      <c r="AG1667" s="9"/>
      <c r="AH1667" s="10"/>
    </row>
    <row r="1668" spans="21:34" x14ac:dyDescent="0.25">
      <c r="U1668" s="36"/>
      <c r="V1668" s="36"/>
      <c r="AA1668" s="10"/>
      <c r="AB1668" s="29"/>
      <c r="AC1668" s="8"/>
      <c r="AG1668" s="9"/>
      <c r="AH1668" s="10"/>
    </row>
    <row r="1669" spans="21:34" x14ac:dyDescent="0.25">
      <c r="U1669" s="36"/>
      <c r="V1669" s="36"/>
      <c r="AA1669" s="10"/>
      <c r="AB1669" s="29"/>
      <c r="AC1669" s="8"/>
      <c r="AG1669" s="9"/>
      <c r="AH1669" s="10"/>
    </row>
    <row r="1670" spans="21:34" x14ac:dyDescent="0.25">
      <c r="U1670" s="36"/>
      <c r="V1670" s="36"/>
      <c r="AA1670" s="10"/>
      <c r="AB1670" s="29"/>
      <c r="AC1670" s="8"/>
      <c r="AG1670" s="9"/>
      <c r="AH1670" s="10"/>
    </row>
    <row r="1671" spans="21:34" x14ac:dyDescent="0.25">
      <c r="U1671" s="36"/>
      <c r="V1671" s="36"/>
      <c r="AA1671" s="10"/>
      <c r="AB1671" s="29"/>
      <c r="AC1671" s="8"/>
      <c r="AG1671" s="9"/>
      <c r="AH1671" s="10"/>
    </row>
    <row r="1672" spans="21:34" x14ac:dyDescent="0.25">
      <c r="U1672" s="36"/>
      <c r="V1672" s="36"/>
      <c r="AA1672" s="10"/>
      <c r="AB1672" s="29"/>
      <c r="AC1672" s="8"/>
      <c r="AG1672" s="9"/>
      <c r="AH1672" s="10"/>
    </row>
    <row r="1673" spans="21:34" x14ac:dyDescent="0.25">
      <c r="U1673" s="36"/>
      <c r="V1673" s="36"/>
      <c r="AA1673" s="10"/>
      <c r="AB1673" s="29"/>
      <c r="AC1673" s="8"/>
      <c r="AG1673" s="9"/>
      <c r="AH1673" s="10"/>
    </row>
    <row r="1674" spans="21:34" x14ac:dyDescent="0.25">
      <c r="U1674" s="36"/>
      <c r="V1674" s="36"/>
      <c r="AA1674" s="10"/>
      <c r="AB1674" s="29"/>
      <c r="AC1674" s="8"/>
      <c r="AG1674" s="9"/>
      <c r="AH1674" s="10"/>
    </row>
    <row r="1675" spans="21:34" x14ac:dyDescent="0.25">
      <c r="U1675" s="36"/>
      <c r="V1675" s="36"/>
      <c r="AA1675" s="10"/>
      <c r="AB1675" s="29"/>
      <c r="AC1675" s="8"/>
      <c r="AG1675" s="9"/>
      <c r="AH1675" s="10"/>
    </row>
    <row r="1676" spans="21:34" x14ac:dyDescent="0.25">
      <c r="U1676" s="36"/>
      <c r="V1676" s="36"/>
      <c r="AA1676" s="10"/>
      <c r="AB1676" s="29"/>
      <c r="AC1676" s="8"/>
      <c r="AG1676" s="9"/>
      <c r="AH1676" s="10"/>
    </row>
    <row r="1677" spans="21:34" x14ac:dyDescent="0.25">
      <c r="U1677" s="36"/>
      <c r="V1677" s="36"/>
      <c r="AA1677" s="10"/>
      <c r="AB1677" s="29"/>
      <c r="AC1677" s="8"/>
      <c r="AG1677" s="9"/>
      <c r="AH1677" s="10"/>
    </row>
    <row r="1678" spans="21:34" x14ac:dyDescent="0.25">
      <c r="U1678" s="36"/>
      <c r="V1678" s="36"/>
      <c r="AA1678" s="10"/>
      <c r="AB1678" s="29"/>
      <c r="AC1678" s="8"/>
      <c r="AG1678" s="9"/>
      <c r="AH1678" s="10"/>
    </row>
    <row r="1679" spans="21:34" x14ac:dyDescent="0.25">
      <c r="U1679" s="36"/>
      <c r="V1679" s="36"/>
      <c r="AA1679" s="10"/>
      <c r="AB1679" s="29"/>
      <c r="AC1679" s="8"/>
      <c r="AG1679" s="9"/>
      <c r="AH1679" s="10"/>
    </row>
    <row r="1680" spans="21:34" x14ac:dyDescent="0.25">
      <c r="U1680" s="36"/>
      <c r="V1680" s="36"/>
      <c r="AA1680" s="10"/>
      <c r="AB1680" s="29"/>
      <c r="AC1680" s="8"/>
      <c r="AG1680" s="9"/>
      <c r="AH1680" s="10"/>
    </row>
    <row r="1681" spans="21:34" x14ac:dyDescent="0.25">
      <c r="U1681" s="36"/>
      <c r="V1681" s="36"/>
      <c r="AA1681" s="10"/>
      <c r="AB1681" s="29"/>
      <c r="AC1681" s="8"/>
      <c r="AG1681" s="9"/>
      <c r="AH1681" s="10"/>
    </row>
    <row r="1682" spans="21:34" x14ac:dyDescent="0.25">
      <c r="U1682" s="36"/>
      <c r="V1682" s="36"/>
      <c r="AA1682" s="10"/>
      <c r="AB1682" s="29"/>
      <c r="AC1682" s="8"/>
      <c r="AG1682" s="9"/>
      <c r="AH1682" s="10"/>
    </row>
    <row r="1683" spans="21:34" x14ac:dyDescent="0.25">
      <c r="U1683" s="36"/>
      <c r="V1683" s="36"/>
      <c r="AA1683" s="10"/>
      <c r="AB1683" s="29"/>
      <c r="AC1683" s="8"/>
      <c r="AG1683" s="9"/>
      <c r="AH1683" s="10"/>
    </row>
    <row r="1684" spans="21:34" x14ac:dyDescent="0.25">
      <c r="U1684" s="36"/>
      <c r="V1684" s="36"/>
      <c r="AA1684" s="10"/>
      <c r="AB1684" s="29"/>
      <c r="AC1684" s="8"/>
      <c r="AG1684" s="9"/>
      <c r="AH1684" s="10"/>
    </row>
    <row r="1685" spans="21:34" x14ac:dyDescent="0.25">
      <c r="U1685" s="36"/>
      <c r="V1685" s="36"/>
      <c r="AA1685" s="10"/>
      <c r="AB1685" s="29"/>
      <c r="AC1685" s="8"/>
      <c r="AG1685" s="9"/>
      <c r="AH1685" s="10"/>
    </row>
    <row r="1686" spans="21:34" x14ac:dyDescent="0.25">
      <c r="U1686" s="36"/>
      <c r="V1686" s="36"/>
      <c r="AA1686" s="10"/>
      <c r="AB1686" s="29"/>
      <c r="AC1686" s="8"/>
      <c r="AG1686" s="9"/>
      <c r="AH1686" s="10"/>
    </row>
    <row r="1687" spans="21:34" x14ac:dyDescent="0.25">
      <c r="U1687" s="36"/>
      <c r="V1687" s="36"/>
      <c r="AA1687" s="10"/>
      <c r="AB1687" s="29"/>
      <c r="AC1687" s="8"/>
      <c r="AG1687" s="9"/>
      <c r="AH1687" s="10"/>
    </row>
    <row r="1688" spans="21:34" x14ac:dyDescent="0.25">
      <c r="U1688" s="36"/>
      <c r="V1688" s="36"/>
      <c r="AA1688" s="10"/>
      <c r="AB1688" s="29"/>
      <c r="AC1688" s="8"/>
      <c r="AG1688" s="9"/>
      <c r="AH1688" s="10"/>
    </row>
    <row r="1689" spans="21:34" x14ac:dyDescent="0.25">
      <c r="U1689" s="36"/>
      <c r="V1689" s="36"/>
      <c r="AA1689" s="10"/>
      <c r="AB1689" s="29"/>
      <c r="AC1689" s="8"/>
      <c r="AG1689" s="9"/>
      <c r="AH1689" s="10"/>
    </row>
    <row r="1690" spans="21:34" x14ac:dyDescent="0.25">
      <c r="U1690" s="36"/>
      <c r="V1690" s="36"/>
      <c r="AA1690" s="10"/>
      <c r="AB1690" s="29"/>
      <c r="AC1690" s="8"/>
      <c r="AG1690" s="9"/>
      <c r="AH1690" s="10"/>
    </row>
    <row r="1691" spans="21:34" x14ac:dyDescent="0.25">
      <c r="U1691" s="36"/>
      <c r="V1691" s="36"/>
      <c r="AA1691" s="10"/>
      <c r="AB1691" s="29"/>
      <c r="AC1691" s="8"/>
      <c r="AG1691" s="9"/>
      <c r="AH1691" s="10"/>
    </row>
    <row r="1692" spans="21:34" x14ac:dyDescent="0.25">
      <c r="U1692" s="36"/>
      <c r="V1692" s="36"/>
      <c r="AA1692" s="10"/>
      <c r="AB1692" s="29"/>
      <c r="AC1692" s="8"/>
      <c r="AG1692" s="9"/>
      <c r="AH1692" s="10"/>
    </row>
    <row r="1693" spans="21:34" x14ac:dyDescent="0.25">
      <c r="U1693" s="36"/>
      <c r="V1693" s="36"/>
      <c r="AA1693" s="10"/>
      <c r="AB1693" s="29"/>
      <c r="AC1693" s="8"/>
      <c r="AG1693" s="9"/>
      <c r="AH1693" s="10"/>
    </row>
    <row r="1694" spans="21:34" x14ac:dyDescent="0.25">
      <c r="U1694" s="36"/>
      <c r="V1694" s="36"/>
      <c r="AA1694" s="10"/>
      <c r="AB1694" s="29"/>
      <c r="AC1694" s="8"/>
      <c r="AG1694" s="9"/>
      <c r="AH1694" s="10"/>
    </row>
    <row r="1695" spans="21:34" x14ac:dyDescent="0.25">
      <c r="U1695" s="36"/>
      <c r="V1695" s="36"/>
      <c r="AA1695" s="10"/>
      <c r="AB1695" s="29"/>
      <c r="AC1695" s="8"/>
      <c r="AG1695" s="9"/>
      <c r="AH1695" s="10"/>
    </row>
    <row r="1696" spans="21:34" x14ac:dyDescent="0.25">
      <c r="U1696" s="36"/>
      <c r="V1696" s="36"/>
      <c r="AA1696" s="10"/>
      <c r="AB1696" s="29"/>
      <c r="AC1696" s="8"/>
      <c r="AG1696" s="9"/>
      <c r="AH1696" s="10"/>
    </row>
    <row r="1697" spans="21:34" x14ac:dyDescent="0.25">
      <c r="U1697" s="36"/>
      <c r="V1697" s="36"/>
      <c r="AA1697" s="10"/>
      <c r="AB1697" s="29"/>
      <c r="AC1697" s="8"/>
      <c r="AG1697" s="9"/>
      <c r="AH1697" s="10"/>
    </row>
    <row r="1698" spans="21:34" x14ac:dyDescent="0.25">
      <c r="U1698" s="36"/>
      <c r="V1698" s="36"/>
      <c r="AA1698" s="10"/>
      <c r="AB1698" s="29"/>
      <c r="AC1698" s="8"/>
      <c r="AG1698" s="9"/>
      <c r="AH1698" s="10"/>
    </row>
    <row r="1699" spans="21:34" x14ac:dyDescent="0.25">
      <c r="U1699" s="36"/>
      <c r="V1699" s="36"/>
      <c r="AA1699" s="10"/>
      <c r="AB1699" s="29"/>
      <c r="AC1699" s="8"/>
      <c r="AG1699" s="9"/>
      <c r="AH1699" s="10"/>
    </row>
    <row r="1700" spans="21:34" x14ac:dyDescent="0.25">
      <c r="U1700" s="36"/>
      <c r="V1700" s="36"/>
      <c r="AA1700" s="10"/>
      <c r="AB1700" s="29"/>
      <c r="AC1700" s="8"/>
      <c r="AG1700" s="9"/>
      <c r="AH1700" s="10"/>
    </row>
    <row r="1701" spans="21:34" x14ac:dyDescent="0.25">
      <c r="U1701" s="36"/>
      <c r="V1701" s="36"/>
      <c r="AA1701" s="10"/>
      <c r="AB1701" s="29"/>
      <c r="AC1701" s="8"/>
      <c r="AG1701" s="9"/>
      <c r="AH1701" s="10"/>
    </row>
    <row r="1702" spans="21:34" x14ac:dyDescent="0.25">
      <c r="U1702" s="36"/>
      <c r="V1702" s="36"/>
      <c r="AA1702" s="10"/>
      <c r="AB1702" s="29"/>
      <c r="AC1702" s="8"/>
      <c r="AG1702" s="9"/>
      <c r="AH1702" s="10"/>
    </row>
    <row r="1703" spans="21:34" x14ac:dyDescent="0.25">
      <c r="U1703" s="36"/>
      <c r="V1703" s="36"/>
      <c r="AA1703" s="10"/>
      <c r="AB1703" s="29"/>
      <c r="AC1703" s="8"/>
      <c r="AG1703" s="9"/>
      <c r="AH1703" s="10"/>
    </row>
    <row r="1704" spans="21:34" x14ac:dyDescent="0.25">
      <c r="U1704" s="36"/>
      <c r="V1704" s="36"/>
      <c r="AA1704" s="10"/>
      <c r="AB1704" s="29"/>
      <c r="AC1704" s="8"/>
      <c r="AG1704" s="9"/>
      <c r="AH1704" s="10"/>
    </row>
    <row r="1705" spans="21:34" x14ac:dyDescent="0.25">
      <c r="U1705" s="36"/>
      <c r="V1705" s="36"/>
      <c r="AA1705" s="10"/>
      <c r="AB1705" s="29"/>
      <c r="AC1705" s="8"/>
      <c r="AG1705" s="9"/>
      <c r="AH1705" s="10"/>
    </row>
    <row r="1706" spans="21:34" x14ac:dyDescent="0.25">
      <c r="U1706" s="36"/>
      <c r="V1706" s="36"/>
      <c r="AA1706" s="10"/>
      <c r="AB1706" s="29"/>
      <c r="AC1706" s="8"/>
      <c r="AG1706" s="9"/>
      <c r="AH1706" s="10"/>
    </row>
    <row r="1707" spans="21:34" x14ac:dyDescent="0.25">
      <c r="U1707" s="36"/>
      <c r="V1707" s="36"/>
      <c r="AA1707" s="10"/>
      <c r="AB1707" s="29"/>
      <c r="AC1707" s="8"/>
      <c r="AG1707" s="9"/>
      <c r="AH1707" s="10"/>
    </row>
    <row r="1708" spans="21:34" x14ac:dyDescent="0.25">
      <c r="U1708" s="36"/>
      <c r="V1708" s="36"/>
      <c r="AA1708" s="10"/>
      <c r="AB1708" s="29"/>
      <c r="AC1708" s="8"/>
      <c r="AG1708" s="9"/>
      <c r="AH1708" s="10"/>
    </row>
    <row r="1709" spans="21:34" x14ac:dyDescent="0.25">
      <c r="U1709" s="36"/>
      <c r="V1709" s="36"/>
      <c r="AA1709" s="10"/>
      <c r="AB1709" s="29"/>
      <c r="AC1709" s="8"/>
      <c r="AG1709" s="9"/>
      <c r="AH1709" s="10"/>
    </row>
    <row r="1710" spans="21:34" x14ac:dyDescent="0.25">
      <c r="U1710" s="36"/>
      <c r="V1710" s="36"/>
      <c r="AA1710" s="10"/>
      <c r="AB1710" s="29"/>
      <c r="AC1710" s="8"/>
      <c r="AG1710" s="9"/>
      <c r="AH1710" s="10"/>
    </row>
    <row r="1711" spans="21:34" x14ac:dyDescent="0.25">
      <c r="U1711" s="36"/>
      <c r="V1711" s="36"/>
      <c r="AA1711" s="10"/>
      <c r="AB1711" s="29"/>
      <c r="AC1711" s="8"/>
      <c r="AG1711" s="9"/>
      <c r="AH1711" s="10"/>
    </row>
    <row r="1712" spans="21:34" x14ac:dyDescent="0.25">
      <c r="U1712" s="36"/>
      <c r="V1712" s="36"/>
      <c r="AA1712" s="10"/>
      <c r="AB1712" s="29"/>
      <c r="AC1712" s="8"/>
      <c r="AG1712" s="9"/>
      <c r="AH1712" s="10"/>
    </row>
    <row r="1713" spans="21:34" x14ac:dyDescent="0.25">
      <c r="U1713" s="36"/>
      <c r="V1713" s="36"/>
      <c r="AA1713" s="10"/>
      <c r="AB1713" s="29"/>
      <c r="AC1713" s="8"/>
      <c r="AG1713" s="9"/>
      <c r="AH1713" s="10"/>
    </row>
    <row r="1714" spans="21:34" x14ac:dyDescent="0.25">
      <c r="U1714" s="36"/>
      <c r="V1714" s="36"/>
      <c r="AA1714" s="10"/>
      <c r="AB1714" s="29"/>
      <c r="AC1714" s="8"/>
      <c r="AG1714" s="9"/>
      <c r="AH1714" s="10"/>
    </row>
    <row r="1715" spans="21:34" x14ac:dyDescent="0.25">
      <c r="U1715" s="36"/>
      <c r="V1715" s="36"/>
      <c r="AA1715" s="10"/>
      <c r="AB1715" s="29"/>
      <c r="AC1715" s="8"/>
      <c r="AG1715" s="9"/>
      <c r="AH1715" s="10"/>
    </row>
    <row r="1716" spans="21:34" x14ac:dyDescent="0.25">
      <c r="U1716" s="36"/>
      <c r="V1716" s="36"/>
      <c r="AA1716" s="10"/>
      <c r="AB1716" s="29"/>
      <c r="AC1716" s="8"/>
      <c r="AG1716" s="9"/>
      <c r="AH1716" s="10"/>
    </row>
    <row r="1717" spans="21:34" x14ac:dyDescent="0.25">
      <c r="U1717" s="36"/>
      <c r="V1717" s="36"/>
      <c r="AA1717" s="10"/>
      <c r="AB1717" s="29"/>
      <c r="AC1717" s="8"/>
      <c r="AG1717" s="9"/>
      <c r="AH1717" s="10"/>
    </row>
    <row r="1718" spans="21:34" x14ac:dyDescent="0.25">
      <c r="U1718" s="36"/>
      <c r="V1718" s="36"/>
      <c r="AA1718" s="10"/>
      <c r="AB1718" s="29"/>
      <c r="AC1718" s="8"/>
      <c r="AG1718" s="9"/>
      <c r="AH1718" s="10"/>
    </row>
    <row r="1719" spans="21:34" x14ac:dyDescent="0.25">
      <c r="U1719" s="36"/>
      <c r="V1719" s="36"/>
      <c r="AA1719" s="10"/>
      <c r="AB1719" s="29"/>
      <c r="AC1719" s="8"/>
      <c r="AG1719" s="9"/>
      <c r="AH1719" s="10"/>
    </row>
    <row r="1720" spans="21:34" x14ac:dyDescent="0.25">
      <c r="U1720" s="36"/>
      <c r="V1720" s="36"/>
      <c r="AA1720" s="10"/>
      <c r="AB1720" s="29"/>
      <c r="AC1720" s="8"/>
      <c r="AG1720" s="9"/>
      <c r="AH1720" s="10"/>
    </row>
    <row r="1721" spans="21:34" x14ac:dyDescent="0.25">
      <c r="U1721" s="36"/>
      <c r="V1721" s="36"/>
      <c r="AA1721" s="10"/>
      <c r="AB1721" s="29"/>
      <c r="AC1721" s="8"/>
      <c r="AG1721" s="9"/>
      <c r="AH1721" s="10"/>
    </row>
    <row r="1722" spans="21:34" x14ac:dyDescent="0.25">
      <c r="U1722" s="36"/>
      <c r="V1722" s="36"/>
      <c r="AA1722" s="10"/>
      <c r="AB1722" s="29"/>
      <c r="AC1722" s="8"/>
      <c r="AG1722" s="9"/>
      <c r="AH1722" s="10"/>
    </row>
    <row r="1723" spans="21:34" x14ac:dyDescent="0.25">
      <c r="U1723" s="36"/>
      <c r="V1723" s="36"/>
      <c r="AA1723" s="10"/>
      <c r="AB1723" s="29"/>
      <c r="AC1723" s="8"/>
      <c r="AG1723" s="9"/>
      <c r="AH1723" s="10"/>
    </row>
    <row r="1724" spans="21:34" x14ac:dyDescent="0.25">
      <c r="U1724" s="36"/>
      <c r="V1724" s="36"/>
      <c r="AA1724" s="10"/>
      <c r="AB1724" s="29"/>
      <c r="AC1724" s="8"/>
      <c r="AG1724" s="9"/>
      <c r="AH1724" s="10"/>
    </row>
    <row r="1725" spans="21:34" x14ac:dyDescent="0.25">
      <c r="U1725" s="36"/>
      <c r="V1725" s="36"/>
      <c r="AA1725" s="10"/>
      <c r="AB1725" s="29"/>
      <c r="AC1725" s="8"/>
      <c r="AG1725" s="9"/>
      <c r="AH1725" s="10"/>
    </row>
    <row r="1726" spans="21:34" x14ac:dyDescent="0.25">
      <c r="U1726" s="36"/>
      <c r="V1726" s="36"/>
      <c r="AA1726" s="10"/>
      <c r="AB1726" s="29"/>
      <c r="AC1726" s="8"/>
      <c r="AG1726" s="9"/>
      <c r="AH1726" s="10"/>
    </row>
    <row r="1727" spans="21:34" x14ac:dyDescent="0.25">
      <c r="U1727" s="36"/>
      <c r="V1727" s="36"/>
      <c r="AA1727" s="10"/>
      <c r="AB1727" s="29"/>
      <c r="AC1727" s="8"/>
      <c r="AG1727" s="9"/>
      <c r="AH1727" s="10"/>
    </row>
    <row r="1728" spans="21:34" x14ac:dyDescent="0.25">
      <c r="U1728" s="36"/>
      <c r="V1728" s="36"/>
      <c r="AA1728" s="10"/>
      <c r="AB1728" s="29"/>
      <c r="AC1728" s="8"/>
      <c r="AG1728" s="9"/>
      <c r="AH1728" s="10"/>
    </row>
    <row r="1729" spans="21:34" x14ac:dyDescent="0.25">
      <c r="U1729" s="36"/>
      <c r="V1729" s="36"/>
      <c r="AA1729" s="10"/>
      <c r="AB1729" s="29"/>
      <c r="AC1729" s="8"/>
      <c r="AG1729" s="9"/>
      <c r="AH1729" s="10"/>
    </row>
    <row r="1730" spans="21:34" x14ac:dyDescent="0.25">
      <c r="U1730" s="36"/>
      <c r="V1730" s="36"/>
      <c r="AA1730" s="10"/>
      <c r="AB1730" s="29"/>
      <c r="AC1730" s="8"/>
      <c r="AG1730" s="9"/>
      <c r="AH1730" s="10"/>
    </row>
    <row r="1731" spans="21:34" x14ac:dyDescent="0.25">
      <c r="U1731" s="36"/>
      <c r="V1731" s="36"/>
      <c r="AA1731" s="10"/>
      <c r="AB1731" s="29"/>
      <c r="AC1731" s="8"/>
      <c r="AG1731" s="9"/>
      <c r="AH1731" s="10"/>
    </row>
    <row r="1732" spans="21:34" x14ac:dyDescent="0.25">
      <c r="U1732" s="36"/>
      <c r="V1732" s="36"/>
      <c r="AA1732" s="10"/>
      <c r="AB1732" s="29"/>
      <c r="AC1732" s="8"/>
      <c r="AG1732" s="9"/>
      <c r="AH1732" s="10"/>
    </row>
    <row r="1733" spans="21:34" x14ac:dyDescent="0.25">
      <c r="U1733" s="36"/>
      <c r="V1733" s="36"/>
      <c r="AA1733" s="10"/>
      <c r="AB1733" s="29"/>
      <c r="AC1733" s="8"/>
      <c r="AG1733" s="9"/>
      <c r="AH1733" s="10"/>
    </row>
    <row r="1734" spans="21:34" x14ac:dyDescent="0.25">
      <c r="U1734" s="36"/>
      <c r="V1734" s="36"/>
      <c r="AA1734" s="10"/>
      <c r="AB1734" s="29"/>
      <c r="AC1734" s="8"/>
      <c r="AG1734" s="9"/>
      <c r="AH1734" s="10"/>
    </row>
    <row r="1735" spans="21:34" x14ac:dyDescent="0.25">
      <c r="U1735" s="36"/>
      <c r="V1735" s="36"/>
      <c r="AA1735" s="10"/>
      <c r="AB1735" s="29"/>
      <c r="AC1735" s="8"/>
      <c r="AG1735" s="9"/>
      <c r="AH1735" s="10"/>
    </row>
    <row r="1736" spans="21:34" x14ac:dyDescent="0.25">
      <c r="U1736" s="36"/>
      <c r="V1736" s="36"/>
      <c r="AA1736" s="10"/>
      <c r="AB1736" s="29"/>
      <c r="AC1736" s="8"/>
      <c r="AG1736" s="9"/>
      <c r="AH1736" s="10"/>
    </row>
    <row r="1737" spans="21:34" x14ac:dyDescent="0.25">
      <c r="U1737" s="36"/>
      <c r="V1737" s="36"/>
      <c r="AA1737" s="10"/>
      <c r="AB1737" s="29"/>
      <c r="AC1737" s="8"/>
      <c r="AG1737" s="9"/>
      <c r="AH1737" s="10"/>
    </row>
    <row r="1738" spans="21:34" x14ac:dyDescent="0.25">
      <c r="U1738" s="36"/>
      <c r="V1738" s="36"/>
      <c r="AA1738" s="10"/>
      <c r="AB1738" s="29"/>
      <c r="AC1738" s="8"/>
      <c r="AG1738" s="9"/>
      <c r="AH1738" s="10"/>
    </row>
    <row r="1739" spans="21:34" x14ac:dyDescent="0.25">
      <c r="U1739" s="36"/>
      <c r="V1739" s="36"/>
      <c r="AA1739" s="10"/>
      <c r="AB1739" s="29"/>
      <c r="AC1739" s="8"/>
      <c r="AG1739" s="9"/>
      <c r="AH1739" s="10"/>
    </row>
    <row r="1740" spans="21:34" x14ac:dyDescent="0.25">
      <c r="U1740" s="36"/>
      <c r="V1740" s="36"/>
      <c r="AA1740" s="10"/>
      <c r="AB1740" s="29"/>
      <c r="AC1740" s="8"/>
      <c r="AG1740" s="9"/>
      <c r="AH1740" s="10"/>
    </row>
    <row r="1741" spans="21:34" x14ac:dyDescent="0.25">
      <c r="U1741" s="36"/>
      <c r="V1741" s="36"/>
      <c r="AA1741" s="10"/>
      <c r="AB1741" s="29"/>
      <c r="AC1741" s="8"/>
      <c r="AG1741" s="9"/>
      <c r="AH1741" s="10"/>
    </row>
    <row r="1742" spans="21:34" x14ac:dyDescent="0.25">
      <c r="U1742" s="36"/>
      <c r="V1742" s="36"/>
      <c r="AA1742" s="10"/>
      <c r="AB1742" s="29"/>
      <c r="AC1742" s="8"/>
      <c r="AG1742" s="9"/>
      <c r="AH1742" s="10"/>
    </row>
    <row r="1743" spans="21:34" x14ac:dyDescent="0.25">
      <c r="U1743" s="36"/>
      <c r="V1743" s="36"/>
      <c r="AA1743" s="10"/>
      <c r="AB1743" s="29"/>
      <c r="AC1743" s="8"/>
      <c r="AG1743" s="9"/>
      <c r="AH1743" s="10"/>
    </row>
    <row r="1744" spans="21:34" x14ac:dyDescent="0.25">
      <c r="U1744" s="36"/>
      <c r="V1744" s="36"/>
      <c r="AA1744" s="10"/>
      <c r="AB1744" s="29"/>
      <c r="AC1744" s="8"/>
      <c r="AG1744" s="9"/>
      <c r="AH1744" s="10"/>
    </row>
    <row r="1745" spans="21:34" x14ac:dyDescent="0.25">
      <c r="U1745" s="36"/>
      <c r="V1745" s="36"/>
      <c r="AA1745" s="10"/>
      <c r="AB1745" s="29"/>
      <c r="AC1745" s="8"/>
      <c r="AG1745" s="9"/>
      <c r="AH1745" s="10"/>
    </row>
    <row r="1746" spans="21:34" x14ac:dyDescent="0.25">
      <c r="U1746" s="36"/>
      <c r="V1746" s="36"/>
      <c r="AA1746" s="10"/>
      <c r="AB1746" s="29"/>
      <c r="AC1746" s="8"/>
      <c r="AG1746" s="9"/>
      <c r="AH1746" s="10"/>
    </row>
    <row r="1747" spans="21:34" x14ac:dyDescent="0.25">
      <c r="U1747" s="36"/>
      <c r="V1747" s="36"/>
      <c r="AA1747" s="10"/>
      <c r="AB1747" s="29"/>
      <c r="AC1747" s="8"/>
      <c r="AG1747" s="9"/>
      <c r="AH1747" s="10"/>
    </row>
    <row r="1748" spans="21:34" x14ac:dyDescent="0.25">
      <c r="U1748" s="36"/>
      <c r="V1748" s="36"/>
      <c r="AA1748" s="10"/>
      <c r="AB1748" s="29"/>
      <c r="AC1748" s="8"/>
      <c r="AG1748" s="9"/>
      <c r="AH1748" s="10"/>
    </row>
    <row r="1749" spans="21:34" x14ac:dyDescent="0.25">
      <c r="U1749" s="36"/>
      <c r="V1749" s="36"/>
      <c r="AA1749" s="10"/>
      <c r="AB1749" s="29"/>
      <c r="AC1749" s="8"/>
      <c r="AG1749" s="9"/>
      <c r="AH1749" s="10"/>
    </row>
    <row r="1750" spans="21:34" x14ac:dyDescent="0.25">
      <c r="U1750" s="36"/>
      <c r="V1750" s="36"/>
      <c r="AA1750" s="10"/>
      <c r="AB1750" s="29"/>
      <c r="AC1750" s="8"/>
      <c r="AG1750" s="9"/>
      <c r="AH1750" s="10"/>
    </row>
    <row r="1751" spans="21:34" x14ac:dyDescent="0.25">
      <c r="U1751" s="36"/>
      <c r="V1751" s="36"/>
      <c r="AA1751" s="10"/>
      <c r="AB1751" s="29"/>
      <c r="AC1751" s="8"/>
      <c r="AG1751" s="9"/>
      <c r="AH1751" s="10"/>
    </row>
    <row r="1752" spans="21:34" x14ac:dyDescent="0.25">
      <c r="U1752" s="36"/>
      <c r="V1752" s="36"/>
      <c r="AA1752" s="10"/>
      <c r="AB1752" s="29"/>
      <c r="AC1752" s="8"/>
      <c r="AG1752" s="9"/>
      <c r="AH1752" s="10"/>
    </row>
    <row r="1753" spans="21:34" x14ac:dyDescent="0.25">
      <c r="U1753" s="36"/>
      <c r="V1753" s="36"/>
      <c r="AA1753" s="10"/>
      <c r="AB1753" s="29"/>
      <c r="AC1753" s="8"/>
      <c r="AG1753" s="9"/>
      <c r="AH1753" s="10"/>
    </row>
    <row r="1754" spans="21:34" x14ac:dyDescent="0.25">
      <c r="U1754" s="36"/>
      <c r="V1754" s="36"/>
      <c r="AA1754" s="10"/>
      <c r="AB1754" s="29"/>
      <c r="AC1754" s="8"/>
      <c r="AG1754" s="9"/>
      <c r="AH1754" s="10"/>
    </row>
    <row r="1755" spans="21:34" x14ac:dyDescent="0.25">
      <c r="U1755" s="36"/>
      <c r="V1755" s="36"/>
      <c r="AA1755" s="10"/>
      <c r="AB1755" s="29"/>
      <c r="AC1755" s="8"/>
      <c r="AG1755" s="9"/>
      <c r="AH1755" s="10"/>
    </row>
    <row r="1756" spans="21:34" x14ac:dyDescent="0.25">
      <c r="U1756" s="36"/>
      <c r="V1756" s="36"/>
      <c r="AA1756" s="10"/>
      <c r="AB1756" s="29"/>
      <c r="AC1756" s="8"/>
      <c r="AG1756" s="9"/>
      <c r="AH1756" s="10"/>
    </row>
    <row r="1757" spans="21:34" x14ac:dyDescent="0.25">
      <c r="U1757" s="36"/>
      <c r="V1757" s="36"/>
      <c r="AA1757" s="10"/>
      <c r="AB1757" s="29"/>
      <c r="AC1757" s="8"/>
      <c r="AG1757" s="9"/>
      <c r="AH1757" s="10"/>
    </row>
    <row r="1758" spans="21:34" x14ac:dyDescent="0.25">
      <c r="U1758" s="36"/>
      <c r="V1758" s="36"/>
      <c r="AA1758" s="10"/>
      <c r="AB1758" s="29"/>
      <c r="AC1758" s="8"/>
      <c r="AG1758" s="9"/>
      <c r="AH1758" s="10"/>
    </row>
    <row r="1759" spans="21:34" x14ac:dyDescent="0.25">
      <c r="U1759" s="36"/>
      <c r="V1759" s="36"/>
      <c r="AA1759" s="10"/>
      <c r="AB1759" s="29"/>
      <c r="AC1759" s="8"/>
      <c r="AG1759" s="9"/>
      <c r="AH1759" s="10"/>
    </row>
    <row r="1760" spans="21:34" x14ac:dyDescent="0.25">
      <c r="U1760" s="36"/>
      <c r="V1760" s="36"/>
      <c r="AA1760" s="10"/>
      <c r="AB1760" s="29"/>
      <c r="AC1760" s="8"/>
      <c r="AG1760" s="9"/>
      <c r="AH1760" s="10"/>
    </row>
    <row r="1761" spans="21:34" x14ac:dyDescent="0.25">
      <c r="U1761" s="36"/>
      <c r="V1761" s="36"/>
      <c r="AA1761" s="10"/>
      <c r="AB1761" s="29"/>
      <c r="AC1761" s="8"/>
      <c r="AG1761" s="9"/>
      <c r="AH1761" s="10"/>
    </row>
    <row r="1762" spans="21:34" x14ac:dyDescent="0.25">
      <c r="U1762" s="36"/>
      <c r="V1762" s="36"/>
      <c r="AA1762" s="10"/>
      <c r="AB1762" s="29"/>
      <c r="AC1762" s="8"/>
      <c r="AG1762" s="9"/>
      <c r="AH1762" s="10"/>
    </row>
    <row r="1763" spans="21:34" x14ac:dyDescent="0.25">
      <c r="U1763" s="36"/>
      <c r="V1763" s="36"/>
      <c r="AA1763" s="10"/>
      <c r="AB1763" s="29"/>
      <c r="AC1763" s="8"/>
      <c r="AG1763" s="9"/>
      <c r="AH1763" s="10"/>
    </row>
    <row r="1764" spans="21:34" x14ac:dyDescent="0.25">
      <c r="U1764" s="36"/>
      <c r="V1764" s="36"/>
      <c r="AA1764" s="10"/>
      <c r="AB1764" s="29"/>
      <c r="AC1764" s="8"/>
      <c r="AG1764" s="9"/>
      <c r="AH1764" s="10"/>
    </row>
    <row r="1765" spans="21:34" x14ac:dyDescent="0.25">
      <c r="U1765" s="36"/>
      <c r="V1765" s="36"/>
      <c r="AA1765" s="10"/>
      <c r="AB1765" s="29"/>
      <c r="AC1765" s="8"/>
      <c r="AG1765" s="9"/>
      <c r="AH1765" s="10"/>
    </row>
    <row r="1766" spans="21:34" x14ac:dyDescent="0.25">
      <c r="U1766" s="36"/>
      <c r="V1766" s="36"/>
      <c r="AA1766" s="10"/>
      <c r="AB1766" s="29"/>
      <c r="AC1766" s="8"/>
      <c r="AG1766" s="9"/>
      <c r="AH1766" s="10"/>
    </row>
    <row r="1767" spans="21:34" x14ac:dyDescent="0.25">
      <c r="U1767" s="36"/>
      <c r="V1767" s="36"/>
      <c r="AA1767" s="10"/>
      <c r="AB1767" s="29"/>
      <c r="AC1767" s="8"/>
      <c r="AG1767" s="9"/>
      <c r="AH1767" s="10"/>
    </row>
    <row r="1768" spans="21:34" x14ac:dyDescent="0.25">
      <c r="U1768" s="36"/>
      <c r="V1768" s="36"/>
      <c r="AA1768" s="10"/>
      <c r="AB1768" s="29"/>
      <c r="AC1768" s="8"/>
      <c r="AG1768" s="9"/>
      <c r="AH1768" s="10"/>
    </row>
    <row r="1769" spans="21:34" x14ac:dyDescent="0.25">
      <c r="U1769" s="36"/>
      <c r="V1769" s="36"/>
      <c r="AA1769" s="10"/>
      <c r="AB1769" s="29"/>
      <c r="AC1769" s="8"/>
      <c r="AG1769" s="9"/>
      <c r="AH1769" s="10"/>
    </row>
    <row r="1770" spans="21:34" x14ac:dyDescent="0.25">
      <c r="U1770" s="36"/>
      <c r="V1770" s="36"/>
      <c r="AA1770" s="10"/>
      <c r="AB1770" s="29"/>
      <c r="AC1770" s="8"/>
      <c r="AG1770" s="9"/>
      <c r="AH1770" s="10"/>
    </row>
    <row r="1771" spans="21:34" x14ac:dyDescent="0.25">
      <c r="U1771" s="36"/>
      <c r="V1771" s="36"/>
      <c r="AA1771" s="10"/>
      <c r="AB1771" s="29"/>
      <c r="AC1771" s="8"/>
      <c r="AG1771" s="9"/>
      <c r="AH1771" s="10"/>
    </row>
    <row r="1772" spans="21:34" x14ac:dyDescent="0.25">
      <c r="U1772" s="36"/>
      <c r="V1772" s="36"/>
      <c r="AA1772" s="10"/>
      <c r="AB1772" s="29"/>
      <c r="AC1772" s="8"/>
      <c r="AG1772" s="9"/>
      <c r="AH1772" s="10"/>
    </row>
    <row r="1773" spans="21:34" x14ac:dyDescent="0.25">
      <c r="U1773" s="36"/>
      <c r="V1773" s="36"/>
      <c r="AA1773" s="10"/>
      <c r="AB1773" s="29"/>
      <c r="AC1773" s="8"/>
      <c r="AG1773" s="9"/>
      <c r="AH1773" s="10"/>
    </row>
    <row r="1774" spans="21:34" x14ac:dyDescent="0.25">
      <c r="U1774" s="36"/>
      <c r="V1774" s="36"/>
      <c r="AA1774" s="10"/>
      <c r="AB1774" s="29"/>
      <c r="AC1774" s="8"/>
      <c r="AG1774" s="9"/>
      <c r="AH1774" s="10"/>
    </row>
    <row r="1775" spans="21:34" x14ac:dyDescent="0.25">
      <c r="U1775" s="36"/>
      <c r="V1775" s="36"/>
      <c r="AA1775" s="10"/>
      <c r="AB1775" s="29"/>
      <c r="AC1775" s="8"/>
      <c r="AG1775" s="9"/>
      <c r="AH1775" s="10"/>
    </row>
    <row r="1776" spans="21:34" x14ac:dyDescent="0.25">
      <c r="U1776" s="36"/>
      <c r="V1776" s="36"/>
      <c r="AA1776" s="10"/>
      <c r="AB1776" s="29"/>
      <c r="AC1776" s="8"/>
      <c r="AG1776" s="9"/>
      <c r="AH1776" s="10"/>
    </row>
    <row r="1777" spans="21:34" x14ac:dyDescent="0.25">
      <c r="U1777" s="36"/>
      <c r="V1777" s="36"/>
      <c r="AA1777" s="10"/>
      <c r="AB1777" s="29"/>
      <c r="AC1777" s="8"/>
      <c r="AG1777" s="9"/>
      <c r="AH1777" s="10"/>
    </row>
    <row r="1778" spans="21:34" x14ac:dyDescent="0.25">
      <c r="U1778" s="36"/>
      <c r="V1778" s="36"/>
      <c r="AA1778" s="10"/>
      <c r="AB1778" s="29"/>
      <c r="AC1778" s="8"/>
      <c r="AG1778" s="9"/>
      <c r="AH1778" s="10"/>
    </row>
    <row r="1779" spans="21:34" x14ac:dyDescent="0.25">
      <c r="U1779" s="36"/>
      <c r="V1779" s="36"/>
      <c r="AA1779" s="10"/>
      <c r="AB1779" s="29"/>
      <c r="AC1779" s="8"/>
      <c r="AG1779" s="9"/>
      <c r="AH1779" s="10"/>
    </row>
    <row r="1780" spans="21:34" x14ac:dyDescent="0.25">
      <c r="U1780" s="36"/>
      <c r="V1780" s="36"/>
      <c r="AA1780" s="10"/>
      <c r="AB1780" s="29"/>
      <c r="AC1780" s="8"/>
      <c r="AG1780" s="9"/>
      <c r="AH1780" s="10"/>
    </row>
    <row r="1781" spans="21:34" x14ac:dyDescent="0.25">
      <c r="U1781" s="36"/>
      <c r="V1781" s="36"/>
      <c r="AA1781" s="10"/>
      <c r="AB1781" s="29"/>
      <c r="AC1781" s="8"/>
      <c r="AG1781" s="9"/>
      <c r="AH1781" s="10"/>
    </row>
    <row r="1782" spans="21:34" x14ac:dyDescent="0.25">
      <c r="U1782" s="36"/>
      <c r="V1782" s="36"/>
      <c r="AA1782" s="10"/>
      <c r="AB1782" s="29"/>
      <c r="AC1782" s="8"/>
      <c r="AG1782" s="9"/>
      <c r="AH1782" s="10"/>
    </row>
    <row r="1783" spans="21:34" x14ac:dyDescent="0.25">
      <c r="U1783" s="36"/>
      <c r="V1783" s="36"/>
      <c r="AA1783" s="10"/>
      <c r="AB1783" s="29"/>
      <c r="AC1783" s="8"/>
      <c r="AG1783" s="9"/>
      <c r="AH1783" s="10"/>
    </row>
    <row r="1784" spans="21:34" x14ac:dyDescent="0.25">
      <c r="U1784" s="36"/>
      <c r="V1784" s="36"/>
      <c r="AA1784" s="10"/>
      <c r="AB1784" s="29"/>
      <c r="AC1784" s="8"/>
      <c r="AG1784" s="9"/>
      <c r="AH1784" s="10"/>
    </row>
    <row r="1785" spans="21:34" x14ac:dyDescent="0.25">
      <c r="U1785" s="36"/>
      <c r="V1785" s="36"/>
      <c r="AA1785" s="10"/>
      <c r="AB1785" s="29"/>
      <c r="AC1785" s="8"/>
      <c r="AG1785" s="9"/>
      <c r="AH1785" s="10"/>
    </row>
    <row r="1786" spans="21:34" x14ac:dyDescent="0.25">
      <c r="U1786" s="36"/>
      <c r="V1786" s="36"/>
      <c r="AA1786" s="10"/>
      <c r="AB1786" s="29"/>
      <c r="AC1786" s="8"/>
      <c r="AG1786" s="9"/>
      <c r="AH1786" s="10"/>
    </row>
    <row r="1787" spans="21:34" x14ac:dyDescent="0.25">
      <c r="U1787" s="36"/>
      <c r="V1787" s="36"/>
      <c r="AA1787" s="10"/>
      <c r="AB1787" s="29"/>
      <c r="AC1787" s="8"/>
      <c r="AG1787" s="9"/>
      <c r="AH1787" s="10"/>
    </row>
    <row r="1788" spans="21:34" x14ac:dyDescent="0.25">
      <c r="U1788" s="36"/>
      <c r="V1788" s="36"/>
      <c r="AA1788" s="10"/>
      <c r="AB1788" s="29"/>
      <c r="AC1788" s="8"/>
      <c r="AG1788" s="9"/>
      <c r="AH1788" s="10"/>
    </row>
    <row r="1789" spans="21:34" x14ac:dyDescent="0.25">
      <c r="U1789" s="36"/>
      <c r="V1789" s="36"/>
      <c r="AA1789" s="10"/>
      <c r="AB1789" s="29"/>
      <c r="AC1789" s="8"/>
      <c r="AG1789" s="9"/>
      <c r="AH1789" s="10"/>
    </row>
    <row r="1790" spans="21:34" x14ac:dyDescent="0.25">
      <c r="U1790" s="36"/>
      <c r="V1790" s="36"/>
      <c r="AA1790" s="10"/>
      <c r="AB1790" s="29"/>
      <c r="AC1790" s="8"/>
      <c r="AG1790" s="9"/>
      <c r="AH1790" s="10"/>
    </row>
    <row r="1791" spans="21:34" x14ac:dyDescent="0.25">
      <c r="U1791" s="36"/>
      <c r="V1791" s="36"/>
      <c r="AA1791" s="10"/>
      <c r="AB1791" s="29"/>
      <c r="AC1791" s="8"/>
      <c r="AG1791" s="9"/>
      <c r="AH1791" s="10"/>
    </row>
    <row r="1792" spans="21:34" x14ac:dyDescent="0.25">
      <c r="U1792" s="36"/>
      <c r="V1792" s="36"/>
      <c r="AA1792" s="10"/>
      <c r="AB1792" s="29"/>
      <c r="AC1792" s="8"/>
      <c r="AG1792" s="9"/>
      <c r="AH1792" s="10"/>
    </row>
    <row r="1793" spans="21:34" x14ac:dyDescent="0.25">
      <c r="U1793" s="36"/>
      <c r="V1793" s="36"/>
      <c r="AA1793" s="10"/>
      <c r="AB1793" s="29"/>
      <c r="AC1793" s="8"/>
      <c r="AG1793" s="9"/>
      <c r="AH1793" s="10"/>
    </row>
    <row r="1794" spans="21:34" x14ac:dyDescent="0.25">
      <c r="U1794" s="36"/>
      <c r="V1794" s="36"/>
      <c r="AA1794" s="10"/>
      <c r="AB1794" s="29"/>
      <c r="AC1794" s="8"/>
      <c r="AG1794" s="9"/>
      <c r="AH1794" s="10"/>
    </row>
    <row r="1795" spans="21:34" x14ac:dyDescent="0.25">
      <c r="U1795" s="36"/>
      <c r="V1795" s="36"/>
      <c r="AA1795" s="10"/>
      <c r="AB1795" s="29"/>
      <c r="AC1795" s="8"/>
      <c r="AG1795" s="9"/>
      <c r="AH1795" s="10"/>
    </row>
    <row r="1796" spans="21:34" x14ac:dyDescent="0.25">
      <c r="U1796" s="36"/>
      <c r="V1796" s="36"/>
      <c r="AA1796" s="10"/>
      <c r="AB1796" s="29"/>
      <c r="AC1796" s="8"/>
      <c r="AG1796" s="9"/>
      <c r="AH1796" s="10"/>
    </row>
    <row r="1797" spans="21:34" x14ac:dyDescent="0.25">
      <c r="U1797" s="36"/>
      <c r="V1797" s="36"/>
      <c r="AA1797" s="10"/>
      <c r="AB1797" s="29"/>
      <c r="AC1797" s="8"/>
      <c r="AG1797" s="9"/>
      <c r="AH1797" s="10"/>
    </row>
    <row r="1798" spans="21:34" x14ac:dyDescent="0.25">
      <c r="U1798" s="36"/>
      <c r="V1798" s="36"/>
      <c r="AA1798" s="10"/>
      <c r="AB1798" s="29"/>
      <c r="AC1798" s="8"/>
      <c r="AG1798" s="9"/>
      <c r="AH1798" s="10"/>
    </row>
    <row r="1799" spans="21:34" x14ac:dyDescent="0.25">
      <c r="U1799" s="36"/>
      <c r="V1799" s="36"/>
      <c r="AA1799" s="10"/>
      <c r="AB1799" s="29"/>
      <c r="AC1799" s="8"/>
      <c r="AG1799" s="9"/>
      <c r="AH1799" s="10"/>
    </row>
    <row r="1800" spans="21:34" x14ac:dyDescent="0.25">
      <c r="U1800" s="36"/>
      <c r="V1800" s="36"/>
      <c r="AA1800" s="10"/>
      <c r="AB1800" s="29"/>
      <c r="AC1800" s="8"/>
      <c r="AG1800" s="9"/>
      <c r="AH1800" s="10"/>
    </row>
    <row r="1801" spans="21:34" x14ac:dyDescent="0.25">
      <c r="U1801" s="36"/>
      <c r="V1801" s="36"/>
      <c r="AA1801" s="10"/>
      <c r="AB1801" s="29"/>
      <c r="AC1801" s="8"/>
      <c r="AG1801" s="9"/>
      <c r="AH1801" s="10"/>
    </row>
    <row r="1802" spans="21:34" x14ac:dyDescent="0.25">
      <c r="U1802" s="36"/>
      <c r="V1802" s="36"/>
      <c r="AA1802" s="10"/>
      <c r="AB1802" s="29"/>
      <c r="AC1802" s="8"/>
      <c r="AG1802" s="9"/>
      <c r="AH1802" s="10"/>
    </row>
    <row r="1803" spans="21:34" x14ac:dyDescent="0.25">
      <c r="U1803" s="36"/>
      <c r="V1803" s="36"/>
      <c r="AA1803" s="10"/>
      <c r="AB1803" s="29"/>
      <c r="AC1803" s="8"/>
      <c r="AG1803" s="9"/>
      <c r="AH1803" s="10"/>
    </row>
    <row r="1804" spans="21:34" x14ac:dyDescent="0.25">
      <c r="U1804" s="36"/>
      <c r="V1804" s="36"/>
      <c r="AA1804" s="10"/>
      <c r="AB1804" s="29"/>
      <c r="AC1804" s="8"/>
      <c r="AG1804" s="9"/>
      <c r="AH1804" s="10"/>
    </row>
    <row r="1805" spans="21:34" x14ac:dyDescent="0.25">
      <c r="U1805" s="36"/>
      <c r="V1805" s="36"/>
      <c r="AA1805" s="10"/>
      <c r="AB1805" s="29"/>
      <c r="AC1805" s="8"/>
      <c r="AG1805" s="9"/>
      <c r="AH1805" s="10"/>
    </row>
    <row r="1806" spans="21:34" x14ac:dyDescent="0.25">
      <c r="U1806" s="36"/>
      <c r="V1806" s="36"/>
      <c r="AA1806" s="10"/>
      <c r="AB1806" s="29"/>
      <c r="AC1806" s="8"/>
      <c r="AG1806" s="9"/>
      <c r="AH1806" s="10"/>
    </row>
    <row r="1807" spans="21:34" x14ac:dyDescent="0.25">
      <c r="U1807" s="36"/>
      <c r="V1807" s="36"/>
      <c r="AA1807" s="10"/>
      <c r="AB1807" s="29"/>
      <c r="AC1807" s="8"/>
      <c r="AG1807" s="9"/>
      <c r="AH1807" s="10"/>
    </row>
    <row r="1808" spans="21:34" x14ac:dyDescent="0.25">
      <c r="U1808" s="36"/>
      <c r="V1808" s="36"/>
      <c r="AA1808" s="10"/>
      <c r="AB1808" s="29"/>
      <c r="AC1808" s="8"/>
      <c r="AG1808" s="9"/>
      <c r="AH1808" s="10"/>
    </row>
    <row r="1809" spans="21:34" x14ac:dyDescent="0.25">
      <c r="U1809" s="36"/>
      <c r="V1809" s="36"/>
      <c r="AA1809" s="10"/>
      <c r="AB1809" s="29"/>
      <c r="AC1809" s="8"/>
      <c r="AG1809" s="9"/>
      <c r="AH1809" s="10"/>
    </row>
    <row r="1810" spans="21:34" x14ac:dyDescent="0.25">
      <c r="U1810" s="36"/>
      <c r="V1810" s="36"/>
      <c r="AA1810" s="10"/>
      <c r="AB1810" s="29"/>
      <c r="AC1810" s="8"/>
      <c r="AG1810" s="9"/>
      <c r="AH1810" s="10"/>
    </row>
    <row r="1811" spans="21:34" x14ac:dyDescent="0.25">
      <c r="U1811" s="36"/>
      <c r="V1811" s="36"/>
      <c r="AA1811" s="10"/>
      <c r="AB1811" s="29"/>
      <c r="AC1811" s="8"/>
      <c r="AG1811" s="9"/>
      <c r="AH1811" s="10"/>
    </row>
    <row r="1812" spans="21:34" x14ac:dyDescent="0.25">
      <c r="U1812" s="36"/>
      <c r="V1812" s="36"/>
      <c r="AA1812" s="10"/>
      <c r="AB1812" s="29"/>
      <c r="AC1812" s="8"/>
      <c r="AG1812" s="9"/>
      <c r="AH1812" s="10"/>
    </row>
    <row r="1813" spans="21:34" x14ac:dyDescent="0.25">
      <c r="U1813" s="36"/>
      <c r="V1813" s="36"/>
      <c r="AA1813" s="10"/>
      <c r="AB1813" s="29"/>
      <c r="AC1813" s="8"/>
      <c r="AG1813" s="9"/>
      <c r="AH1813" s="10"/>
    </row>
    <row r="1814" spans="21:34" x14ac:dyDescent="0.25">
      <c r="U1814" s="36"/>
      <c r="V1814" s="36"/>
      <c r="AA1814" s="10"/>
      <c r="AB1814" s="29"/>
      <c r="AC1814" s="8"/>
      <c r="AG1814" s="9"/>
      <c r="AH1814" s="10"/>
    </row>
    <row r="1815" spans="21:34" x14ac:dyDescent="0.25">
      <c r="U1815" s="36"/>
      <c r="V1815" s="36"/>
      <c r="AA1815" s="10"/>
      <c r="AB1815" s="29"/>
      <c r="AC1815" s="8"/>
      <c r="AG1815" s="9"/>
      <c r="AH1815" s="10"/>
    </row>
    <row r="1816" spans="21:34" x14ac:dyDescent="0.25">
      <c r="U1816" s="36"/>
      <c r="V1816" s="36"/>
      <c r="AA1816" s="10"/>
      <c r="AB1816" s="29"/>
      <c r="AC1816" s="8"/>
      <c r="AG1816" s="9"/>
      <c r="AH1816" s="10"/>
    </row>
    <row r="1817" spans="21:34" x14ac:dyDescent="0.25">
      <c r="U1817" s="36"/>
      <c r="V1817" s="36"/>
      <c r="AA1817" s="10"/>
      <c r="AB1817" s="29"/>
      <c r="AC1817" s="8"/>
      <c r="AG1817" s="9"/>
      <c r="AH1817" s="10"/>
    </row>
    <row r="1818" spans="21:34" x14ac:dyDescent="0.25">
      <c r="U1818" s="36"/>
      <c r="V1818" s="36"/>
      <c r="AA1818" s="10"/>
      <c r="AB1818" s="29"/>
      <c r="AC1818" s="8"/>
      <c r="AG1818" s="9"/>
      <c r="AH1818" s="10"/>
    </row>
    <row r="1819" spans="21:34" x14ac:dyDescent="0.25">
      <c r="U1819" s="36"/>
      <c r="V1819" s="36"/>
      <c r="AA1819" s="10"/>
      <c r="AB1819" s="29"/>
      <c r="AC1819" s="8"/>
      <c r="AG1819" s="9"/>
      <c r="AH1819" s="10"/>
    </row>
    <row r="1820" spans="21:34" x14ac:dyDescent="0.25">
      <c r="U1820" s="36"/>
      <c r="V1820" s="36"/>
      <c r="AA1820" s="10"/>
      <c r="AB1820" s="29"/>
      <c r="AC1820" s="8"/>
      <c r="AG1820" s="9"/>
      <c r="AH1820" s="10"/>
    </row>
    <row r="1821" spans="21:34" x14ac:dyDescent="0.25">
      <c r="U1821" s="36"/>
      <c r="V1821" s="36"/>
      <c r="AA1821" s="10"/>
      <c r="AB1821" s="29"/>
      <c r="AC1821" s="8"/>
      <c r="AG1821" s="9"/>
      <c r="AH1821" s="10"/>
    </row>
    <row r="1822" spans="21:34" x14ac:dyDescent="0.25">
      <c r="U1822" s="36"/>
      <c r="V1822" s="36"/>
      <c r="AA1822" s="10"/>
      <c r="AB1822" s="29"/>
      <c r="AC1822" s="8"/>
      <c r="AG1822" s="9"/>
      <c r="AH1822" s="10"/>
    </row>
    <row r="1823" spans="21:34" x14ac:dyDescent="0.25">
      <c r="U1823" s="36"/>
      <c r="V1823" s="36"/>
      <c r="AA1823" s="10"/>
      <c r="AB1823" s="29"/>
      <c r="AC1823" s="8"/>
      <c r="AG1823" s="9"/>
      <c r="AH1823" s="10"/>
    </row>
    <row r="1824" spans="21:34" x14ac:dyDescent="0.25">
      <c r="U1824" s="36"/>
      <c r="V1824" s="36"/>
      <c r="AA1824" s="10"/>
      <c r="AB1824" s="29"/>
      <c r="AC1824" s="8"/>
      <c r="AG1824" s="9"/>
      <c r="AH1824" s="10"/>
    </row>
    <row r="1825" spans="21:34" x14ac:dyDescent="0.25">
      <c r="U1825" s="36"/>
      <c r="V1825" s="36"/>
      <c r="AA1825" s="10"/>
      <c r="AB1825" s="29"/>
      <c r="AC1825" s="8"/>
      <c r="AG1825" s="9"/>
      <c r="AH1825" s="10"/>
    </row>
    <row r="1826" spans="21:34" x14ac:dyDescent="0.25">
      <c r="U1826" s="36"/>
      <c r="V1826" s="36"/>
      <c r="AA1826" s="10"/>
      <c r="AB1826" s="29"/>
      <c r="AC1826" s="8"/>
      <c r="AG1826" s="9"/>
      <c r="AH1826" s="10"/>
    </row>
    <row r="1827" spans="21:34" x14ac:dyDescent="0.25">
      <c r="U1827" s="36"/>
      <c r="V1827" s="36"/>
      <c r="AA1827" s="10"/>
      <c r="AB1827" s="29"/>
      <c r="AC1827" s="8"/>
      <c r="AG1827" s="9"/>
      <c r="AH1827" s="10"/>
    </row>
    <row r="1828" spans="21:34" x14ac:dyDescent="0.25">
      <c r="U1828" s="36"/>
      <c r="V1828" s="36"/>
      <c r="AA1828" s="10"/>
      <c r="AB1828" s="29"/>
      <c r="AC1828" s="8"/>
      <c r="AG1828" s="9"/>
      <c r="AH1828" s="10"/>
    </row>
    <row r="1829" spans="21:34" x14ac:dyDescent="0.25">
      <c r="U1829" s="36"/>
      <c r="V1829" s="36"/>
      <c r="AA1829" s="10"/>
      <c r="AB1829" s="29"/>
      <c r="AC1829" s="8"/>
      <c r="AG1829" s="9"/>
      <c r="AH1829" s="10"/>
    </row>
    <row r="1830" spans="21:34" x14ac:dyDescent="0.25">
      <c r="U1830" s="36"/>
      <c r="V1830" s="36"/>
      <c r="AA1830" s="10"/>
      <c r="AB1830" s="29"/>
      <c r="AC1830" s="8"/>
      <c r="AG1830" s="9"/>
      <c r="AH1830" s="10"/>
    </row>
    <row r="1831" spans="21:34" x14ac:dyDescent="0.25">
      <c r="U1831" s="36"/>
      <c r="V1831" s="36"/>
      <c r="AA1831" s="10"/>
      <c r="AB1831" s="29"/>
      <c r="AC1831" s="8"/>
      <c r="AG1831" s="9"/>
      <c r="AH1831" s="10"/>
    </row>
    <row r="1832" spans="21:34" x14ac:dyDescent="0.25">
      <c r="U1832" s="36"/>
      <c r="V1832" s="36"/>
      <c r="AA1832" s="10"/>
      <c r="AB1832" s="29"/>
      <c r="AC1832" s="8"/>
      <c r="AG1832" s="9"/>
      <c r="AH1832" s="10"/>
    </row>
    <row r="1833" spans="21:34" x14ac:dyDescent="0.25">
      <c r="U1833" s="36"/>
      <c r="V1833" s="36"/>
      <c r="AA1833" s="10"/>
      <c r="AB1833" s="29"/>
      <c r="AC1833" s="8"/>
      <c r="AG1833" s="9"/>
      <c r="AH1833" s="10"/>
    </row>
    <row r="1834" spans="21:34" x14ac:dyDescent="0.25">
      <c r="U1834" s="36"/>
      <c r="V1834" s="36"/>
      <c r="AA1834" s="10"/>
      <c r="AB1834" s="29"/>
      <c r="AC1834" s="8"/>
      <c r="AG1834" s="9"/>
      <c r="AH1834" s="10"/>
    </row>
    <row r="1835" spans="21:34" x14ac:dyDescent="0.25">
      <c r="U1835" s="36"/>
      <c r="V1835" s="36"/>
      <c r="AA1835" s="10"/>
      <c r="AB1835" s="29"/>
      <c r="AC1835" s="8"/>
      <c r="AG1835" s="9"/>
      <c r="AH1835" s="10"/>
    </row>
    <row r="1836" spans="21:34" x14ac:dyDescent="0.25">
      <c r="U1836" s="36"/>
      <c r="V1836" s="36"/>
      <c r="AA1836" s="10"/>
      <c r="AB1836" s="29"/>
      <c r="AC1836" s="8"/>
      <c r="AG1836" s="9"/>
      <c r="AH1836" s="10"/>
    </row>
    <row r="1837" spans="21:34" x14ac:dyDescent="0.25">
      <c r="U1837" s="36"/>
      <c r="V1837" s="36"/>
      <c r="AA1837" s="10"/>
      <c r="AB1837" s="29"/>
      <c r="AC1837" s="8"/>
      <c r="AG1837" s="9"/>
      <c r="AH1837" s="10"/>
    </row>
    <row r="1838" spans="21:34" x14ac:dyDescent="0.25">
      <c r="U1838" s="36"/>
      <c r="V1838" s="36"/>
      <c r="AA1838" s="10"/>
      <c r="AB1838" s="29"/>
      <c r="AC1838" s="8"/>
      <c r="AG1838" s="9"/>
      <c r="AH1838" s="10"/>
    </row>
    <row r="1839" spans="21:34" x14ac:dyDescent="0.25">
      <c r="U1839" s="36"/>
      <c r="V1839" s="36"/>
      <c r="AA1839" s="10"/>
      <c r="AB1839" s="29"/>
      <c r="AC1839" s="8"/>
      <c r="AG1839" s="9"/>
      <c r="AH1839" s="10"/>
    </row>
    <row r="1840" spans="21:34" x14ac:dyDescent="0.25">
      <c r="U1840" s="36"/>
      <c r="V1840" s="36"/>
      <c r="AA1840" s="10"/>
      <c r="AB1840" s="29"/>
      <c r="AC1840" s="8"/>
      <c r="AG1840" s="9"/>
      <c r="AH1840" s="10"/>
    </row>
    <row r="1841" spans="21:34" x14ac:dyDescent="0.25">
      <c r="U1841" s="36"/>
      <c r="V1841" s="36"/>
      <c r="AA1841" s="10"/>
      <c r="AB1841" s="29"/>
      <c r="AC1841" s="8"/>
      <c r="AG1841" s="9"/>
      <c r="AH1841" s="10"/>
    </row>
    <row r="1842" spans="21:34" x14ac:dyDescent="0.25">
      <c r="U1842" s="36"/>
      <c r="V1842" s="36"/>
      <c r="AA1842" s="10"/>
      <c r="AB1842" s="29"/>
      <c r="AC1842" s="8"/>
      <c r="AG1842" s="9"/>
      <c r="AH1842" s="10"/>
    </row>
    <row r="1843" spans="21:34" x14ac:dyDescent="0.25">
      <c r="U1843" s="36"/>
      <c r="V1843" s="36"/>
      <c r="AA1843" s="10"/>
      <c r="AB1843" s="29"/>
      <c r="AC1843" s="8"/>
      <c r="AG1843" s="9"/>
      <c r="AH1843" s="10"/>
    </row>
    <row r="1844" spans="21:34" x14ac:dyDescent="0.25">
      <c r="U1844" s="36"/>
      <c r="V1844" s="36"/>
      <c r="AA1844" s="10"/>
      <c r="AB1844" s="29"/>
      <c r="AC1844" s="8"/>
      <c r="AG1844" s="9"/>
      <c r="AH1844" s="10"/>
    </row>
    <row r="1845" spans="21:34" x14ac:dyDescent="0.25">
      <c r="U1845" s="36"/>
      <c r="V1845" s="36"/>
      <c r="AA1845" s="10"/>
      <c r="AB1845" s="29"/>
      <c r="AC1845" s="8"/>
      <c r="AG1845" s="9"/>
      <c r="AH1845" s="10"/>
    </row>
    <row r="1846" spans="21:34" x14ac:dyDescent="0.25">
      <c r="U1846" s="36"/>
      <c r="V1846" s="36"/>
      <c r="AA1846" s="10"/>
      <c r="AB1846" s="29"/>
      <c r="AC1846" s="8"/>
      <c r="AG1846" s="9"/>
      <c r="AH1846" s="10"/>
    </row>
    <row r="1847" spans="21:34" x14ac:dyDescent="0.25">
      <c r="U1847" s="36"/>
      <c r="V1847" s="36"/>
      <c r="AA1847" s="10"/>
      <c r="AB1847" s="29"/>
      <c r="AC1847" s="8"/>
      <c r="AG1847" s="9"/>
      <c r="AH1847" s="10"/>
    </row>
    <row r="1848" spans="21:34" x14ac:dyDescent="0.25">
      <c r="U1848" s="36"/>
      <c r="V1848" s="36"/>
      <c r="AA1848" s="10"/>
      <c r="AB1848" s="29"/>
      <c r="AC1848" s="8"/>
      <c r="AG1848" s="9"/>
      <c r="AH1848" s="10"/>
    </row>
    <row r="1849" spans="21:34" x14ac:dyDescent="0.25">
      <c r="U1849" s="36"/>
      <c r="V1849" s="36"/>
      <c r="AA1849" s="10"/>
      <c r="AB1849" s="29"/>
      <c r="AC1849" s="8"/>
      <c r="AG1849" s="9"/>
      <c r="AH1849" s="10"/>
    </row>
    <row r="1850" spans="21:34" x14ac:dyDescent="0.25">
      <c r="U1850" s="36"/>
      <c r="V1850" s="36"/>
      <c r="AA1850" s="10"/>
      <c r="AB1850" s="29"/>
      <c r="AC1850" s="8"/>
      <c r="AG1850" s="9"/>
      <c r="AH1850" s="10"/>
    </row>
    <row r="1851" spans="21:34" x14ac:dyDescent="0.25">
      <c r="U1851" s="36"/>
      <c r="V1851" s="36"/>
      <c r="AA1851" s="10"/>
      <c r="AB1851" s="29"/>
      <c r="AC1851" s="8"/>
      <c r="AG1851" s="9"/>
      <c r="AH1851" s="10"/>
    </row>
    <row r="1852" spans="21:34" x14ac:dyDescent="0.25">
      <c r="U1852" s="36"/>
      <c r="V1852" s="36"/>
      <c r="AA1852" s="10"/>
      <c r="AB1852" s="29"/>
      <c r="AC1852" s="8"/>
      <c r="AG1852" s="9"/>
      <c r="AH1852" s="10"/>
    </row>
    <row r="1853" spans="21:34" x14ac:dyDescent="0.25">
      <c r="U1853" s="36"/>
      <c r="V1853" s="36"/>
      <c r="AA1853" s="10"/>
      <c r="AB1853" s="29"/>
      <c r="AC1853" s="8"/>
      <c r="AG1853" s="9"/>
      <c r="AH1853" s="10"/>
    </row>
    <row r="1854" spans="21:34" x14ac:dyDescent="0.25">
      <c r="U1854" s="36"/>
      <c r="V1854" s="36"/>
      <c r="AA1854" s="10"/>
      <c r="AB1854" s="29"/>
      <c r="AC1854" s="8"/>
      <c r="AG1854" s="9"/>
      <c r="AH1854" s="10"/>
    </row>
    <row r="1855" spans="21:34" x14ac:dyDescent="0.25">
      <c r="U1855" s="36"/>
      <c r="V1855" s="36"/>
      <c r="AA1855" s="10"/>
      <c r="AB1855" s="29"/>
      <c r="AC1855" s="8"/>
      <c r="AG1855" s="9"/>
      <c r="AH1855" s="10"/>
    </row>
    <row r="1856" spans="21:34" x14ac:dyDescent="0.25">
      <c r="U1856" s="36"/>
      <c r="V1856" s="36"/>
      <c r="AA1856" s="10"/>
      <c r="AB1856" s="29"/>
      <c r="AC1856" s="8"/>
      <c r="AG1856" s="9"/>
      <c r="AH1856" s="10"/>
    </row>
    <row r="1857" spans="21:34" x14ac:dyDescent="0.25">
      <c r="U1857" s="36"/>
      <c r="V1857" s="36"/>
      <c r="AA1857" s="10"/>
      <c r="AB1857" s="29"/>
      <c r="AC1857" s="8"/>
      <c r="AG1857" s="9"/>
      <c r="AH1857" s="10"/>
    </row>
    <row r="1858" spans="21:34" x14ac:dyDescent="0.25">
      <c r="U1858" s="36"/>
      <c r="V1858" s="36"/>
      <c r="AA1858" s="10"/>
      <c r="AB1858" s="29"/>
      <c r="AC1858" s="8"/>
      <c r="AG1858" s="9"/>
      <c r="AH1858" s="10"/>
    </row>
    <row r="1859" spans="21:34" x14ac:dyDescent="0.25">
      <c r="U1859" s="36"/>
      <c r="V1859" s="36"/>
      <c r="AA1859" s="10"/>
      <c r="AB1859" s="29"/>
      <c r="AC1859" s="8"/>
      <c r="AG1859" s="9"/>
      <c r="AH1859" s="10"/>
    </row>
    <row r="1860" spans="21:34" x14ac:dyDescent="0.25">
      <c r="U1860" s="36"/>
      <c r="V1860" s="36"/>
      <c r="AA1860" s="10"/>
      <c r="AB1860" s="29"/>
      <c r="AC1860" s="8"/>
      <c r="AG1860" s="9"/>
      <c r="AH1860" s="10"/>
    </row>
    <row r="1861" spans="21:34" x14ac:dyDescent="0.25">
      <c r="U1861" s="36"/>
      <c r="V1861" s="36"/>
      <c r="AA1861" s="10"/>
      <c r="AB1861" s="29"/>
      <c r="AC1861" s="8"/>
      <c r="AG1861" s="9"/>
      <c r="AH1861" s="10"/>
    </row>
    <row r="1862" spans="21:34" x14ac:dyDescent="0.25">
      <c r="U1862" s="36"/>
      <c r="V1862" s="36"/>
      <c r="AA1862" s="10"/>
      <c r="AB1862" s="29"/>
      <c r="AC1862" s="8"/>
      <c r="AG1862" s="9"/>
      <c r="AH1862" s="10"/>
    </row>
    <row r="1863" spans="21:34" x14ac:dyDescent="0.25">
      <c r="U1863" s="36"/>
      <c r="V1863" s="36"/>
      <c r="AA1863" s="10"/>
      <c r="AB1863" s="29"/>
      <c r="AC1863" s="8"/>
      <c r="AG1863" s="9"/>
      <c r="AH1863" s="10"/>
    </row>
    <row r="1864" spans="21:34" x14ac:dyDescent="0.25">
      <c r="U1864" s="36"/>
      <c r="V1864" s="36"/>
      <c r="AA1864" s="10"/>
      <c r="AB1864" s="29"/>
      <c r="AC1864" s="8"/>
      <c r="AG1864" s="9"/>
      <c r="AH1864" s="10"/>
    </row>
    <row r="1865" spans="21:34" x14ac:dyDescent="0.25">
      <c r="U1865" s="36"/>
      <c r="V1865" s="36"/>
      <c r="AA1865" s="10"/>
      <c r="AB1865" s="29"/>
      <c r="AC1865" s="8"/>
      <c r="AG1865" s="9"/>
      <c r="AH1865" s="10"/>
    </row>
    <row r="1866" spans="21:34" x14ac:dyDescent="0.25">
      <c r="U1866" s="36"/>
      <c r="V1866" s="36"/>
      <c r="AA1866" s="10"/>
      <c r="AB1866" s="29"/>
      <c r="AC1866" s="8"/>
      <c r="AG1866" s="9"/>
      <c r="AH1866" s="10"/>
    </row>
    <row r="1867" spans="21:34" x14ac:dyDescent="0.25">
      <c r="U1867" s="36"/>
      <c r="V1867" s="36"/>
      <c r="AA1867" s="10"/>
      <c r="AB1867" s="29"/>
      <c r="AC1867" s="8"/>
      <c r="AG1867" s="9"/>
      <c r="AH1867" s="10"/>
    </row>
    <row r="1868" spans="21:34" x14ac:dyDescent="0.25">
      <c r="U1868" s="36"/>
      <c r="V1868" s="36"/>
      <c r="AA1868" s="10"/>
      <c r="AB1868" s="29"/>
      <c r="AC1868" s="8"/>
      <c r="AG1868" s="9"/>
      <c r="AH1868" s="10"/>
    </row>
    <row r="1869" spans="21:34" x14ac:dyDescent="0.25">
      <c r="U1869" s="36"/>
      <c r="V1869" s="36"/>
      <c r="AA1869" s="10"/>
      <c r="AB1869" s="29"/>
      <c r="AC1869" s="8"/>
      <c r="AG1869" s="9"/>
      <c r="AH1869" s="10"/>
    </row>
    <row r="1870" spans="21:34" x14ac:dyDescent="0.25">
      <c r="U1870" s="36"/>
      <c r="V1870" s="36"/>
      <c r="AA1870" s="10"/>
      <c r="AB1870" s="29"/>
      <c r="AC1870" s="8"/>
      <c r="AG1870" s="9"/>
      <c r="AH1870" s="10"/>
    </row>
    <row r="1871" spans="21:34" x14ac:dyDescent="0.25">
      <c r="U1871" s="36"/>
      <c r="V1871" s="36"/>
      <c r="AA1871" s="10"/>
      <c r="AB1871" s="29"/>
      <c r="AC1871" s="8"/>
      <c r="AG1871" s="9"/>
      <c r="AH1871" s="10"/>
    </row>
    <row r="1872" spans="21:34" x14ac:dyDescent="0.25">
      <c r="U1872" s="36"/>
      <c r="V1872" s="36"/>
      <c r="AA1872" s="10"/>
      <c r="AB1872" s="29"/>
      <c r="AC1872" s="8"/>
      <c r="AG1872" s="9"/>
      <c r="AH1872" s="10"/>
    </row>
    <row r="1873" spans="21:34" x14ac:dyDescent="0.25">
      <c r="U1873" s="36"/>
      <c r="V1873" s="36"/>
      <c r="AA1873" s="10"/>
      <c r="AB1873" s="29"/>
      <c r="AC1873" s="8"/>
      <c r="AG1873" s="9"/>
      <c r="AH1873" s="10"/>
    </row>
    <row r="1874" spans="21:34" x14ac:dyDescent="0.25">
      <c r="U1874" s="36"/>
      <c r="V1874" s="36"/>
      <c r="AA1874" s="10"/>
      <c r="AB1874" s="29"/>
      <c r="AC1874" s="8"/>
      <c r="AG1874" s="9"/>
      <c r="AH1874" s="10"/>
    </row>
    <row r="1875" spans="21:34" x14ac:dyDescent="0.25">
      <c r="U1875" s="36"/>
      <c r="V1875" s="36"/>
      <c r="AA1875" s="10"/>
      <c r="AB1875" s="29"/>
      <c r="AC1875" s="8"/>
      <c r="AG1875" s="9"/>
      <c r="AH1875" s="10"/>
    </row>
    <row r="1876" spans="21:34" x14ac:dyDescent="0.25">
      <c r="U1876" s="36"/>
      <c r="V1876" s="36"/>
      <c r="AA1876" s="10"/>
      <c r="AB1876" s="29"/>
      <c r="AC1876" s="8"/>
      <c r="AG1876" s="9"/>
      <c r="AH1876" s="10"/>
    </row>
    <row r="1877" spans="21:34" x14ac:dyDescent="0.25">
      <c r="U1877" s="36"/>
      <c r="V1877" s="36"/>
      <c r="AA1877" s="10"/>
      <c r="AB1877" s="29"/>
      <c r="AC1877" s="8"/>
      <c r="AG1877" s="9"/>
      <c r="AH1877" s="10"/>
    </row>
    <row r="1878" spans="21:34" x14ac:dyDescent="0.25">
      <c r="U1878" s="36"/>
      <c r="V1878" s="36"/>
      <c r="AA1878" s="10"/>
      <c r="AB1878" s="29"/>
      <c r="AC1878" s="8"/>
      <c r="AG1878" s="9"/>
      <c r="AH1878" s="10"/>
    </row>
    <row r="1879" spans="21:34" x14ac:dyDescent="0.25">
      <c r="U1879" s="36"/>
      <c r="V1879" s="36"/>
      <c r="AA1879" s="10"/>
      <c r="AB1879" s="29"/>
      <c r="AC1879" s="8"/>
      <c r="AG1879" s="9"/>
      <c r="AH1879" s="10"/>
    </row>
    <row r="1880" spans="21:34" x14ac:dyDescent="0.25">
      <c r="U1880" s="36"/>
      <c r="V1880" s="36"/>
      <c r="AA1880" s="10"/>
      <c r="AB1880" s="29"/>
      <c r="AC1880" s="8"/>
      <c r="AG1880" s="9"/>
      <c r="AH1880" s="10"/>
    </row>
    <row r="1881" spans="21:34" x14ac:dyDescent="0.25">
      <c r="U1881" s="36"/>
      <c r="V1881" s="36"/>
      <c r="AA1881" s="10"/>
      <c r="AB1881" s="29"/>
      <c r="AC1881" s="8"/>
      <c r="AG1881" s="9"/>
      <c r="AH1881" s="10"/>
    </row>
    <row r="1882" spans="21:34" x14ac:dyDescent="0.25">
      <c r="U1882" s="36"/>
      <c r="V1882" s="36"/>
      <c r="AA1882" s="10"/>
      <c r="AB1882" s="29"/>
      <c r="AC1882" s="8"/>
      <c r="AG1882" s="9"/>
      <c r="AH1882" s="10"/>
    </row>
    <row r="1883" spans="21:34" x14ac:dyDescent="0.25">
      <c r="U1883" s="36"/>
      <c r="V1883" s="36"/>
      <c r="AA1883" s="10"/>
      <c r="AB1883" s="29"/>
      <c r="AC1883" s="8"/>
      <c r="AG1883" s="9"/>
      <c r="AH1883" s="10"/>
    </row>
    <row r="1884" spans="21:34" x14ac:dyDescent="0.25">
      <c r="U1884" s="36"/>
      <c r="V1884" s="36"/>
      <c r="AA1884" s="10"/>
      <c r="AB1884" s="29"/>
      <c r="AC1884" s="8"/>
      <c r="AG1884" s="9"/>
      <c r="AH1884" s="10"/>
    </row>
    <row r="1885" spans="21:34" x14ac:dyDescent="0.25">
      <c r="U1885" s="36"/>
      <c r="V1885" s="36"/>
      <c r="AA1885" s="10"/>
      <c r="AB1885" s="29"/>
      <c r="AC1885" s="8"/>
      <c r="AG1885" s="9"/>
      <c r="AH1885" s="10"/>
    </row>
    <row r="1886" spans="21:34" x14ac:dyDescent="0.25">
      <c r="U1886" s="36"/>
      <c r="V1886" s="36"/>
      <c r="AA1886" s="10"/>
      <c r="AB1886" s="29"/>
      <c r="AC1886" s="8"/>
      <c r="AG1886" s="9"/>
      <c r="AH1886" s="10"/>
    </row>
    <row r="1887" spans="21:34" x14ac:dyDescent="0.25">
      <c r="U1887" s="36"/>
      <c r="V1887" s="36"/>
      <c r="AA1887" s="10"/>
      <c r="AB1887" s="29"/>
      <c r="AC1887" s="8"/>
      <c r="AG1887" s="9"/>
      <c r="AH1887" s="10"/>
    </row>
    <row r="1888" spans="21:34" x14ac:dyDescent="0.25">
      <c r="U1888" s="36"/>
      <c r="V1888" s="36"/>
      <c r="AA1888" s="10"/>
      <c r="AB1888" s="29"/>
      <c r="AC1888" s="8"/>
      <c r="AG1888" s="9"/>
      <c r="AH1888" s="10"/>
    </row>
    <row r="1889" spans="21:34" x14ac:dyDescent="0.25">
      <c r="U1889" s="36"/>
      <c r="V1889" s="36"/>
      <c r="AA1889" s="10"/>
      <c r="AB1889" s="29"/>
      <c r="AC1889" s="8"/>
      <c r="AG1889" s="9"/>
      <c r="AH1889" s="10"/>
    </row>
    <row r="1890" spans="21:34" x14ac:dyDescent="0.25">
      <c r="U1890" s="36"/>
      <c r="V1890" s="36"/>
      <c r="AA1890" s="10"/>
      <c r="AB1890" s="29"/>
      <c r="AC1890" s="8"/>
      <c r="AG1890" s="9"/>
      <c r="AH1890" s="10"/>
    </row>
    <row r="1891" spans="21:34" x14ac:dyDescent="0.25">
      <c r="U1891" s="36"/>
      <c r="V1891" s="36"/>
      <c r="AA1891" s="10"/>
      <c r="AB1891" s="29"/>
      <c r="AC1891" s="8"/>
      <c r="AG1891" s="9"/>
      <c r="AH1891" s="10"/>
    </row>
    <row r="1892" spans="21:34" x14ac:dyDescent="0.25">
      <c r="U1892" s="36"/>
      <c r="V1892" s="36"/>
      <c r="AA1892" s="10"/>
      <c r="AB1892" s="29"/>
      <c r="AC1892" s="8"/>
      <c r="AG1892" s="9"/>
      <c r="AH1892" s="10"/>
    </row>
    <row r="1893" spans="21:34" x14ac:dyDescent="0.25">
      <c r="U1893" s="36"/>
      <c r="V1893" s="36"/>
      <c r="AA1893" s="10"/>
      <c r="AB1893" s="29"/>
      <c r="AC1893" s="8"/>
      <c r="AG1893" s="9"/>
      <c r="AH1893" s="10"/>
    </row>
    <row r="1894" spans="21:34" x14ac:dyDescent="0.25">
      <c r="U1894" s="36"/>
      <c r="V1894" s="36"/>
      <c r="AA1894" s="10"/>
      <c r="AB1894" s="29"/>
      <c r="AC1894" s="8"/>
      <c r="AG1894" s="9"/>
      <c r="AH1894" s="10"/>
    </row>
    <row r="1895" spans="21:34" x14ac:dyDescent="0.25">
      <c r="U1895" s="36"/>
      <c r="V1895" s="36"/>
      <c r="AA1895" s="10"/>
      <c r="AB1895" s="29"/>
      <c r="AC1895" s="8"/>
      <c r="AG1895" s="9"/>
      <c r="AH1895" s="10"/>
    </row>
    <row r="1896" spans="21:34" x14ac:dyDescent="0.25">
      <c r="U1896" s="36"/>
      <c r="V1896" s="36"/>
      <c r="AA1896" s="10"/>
      <c r="AB1896" s="29"/>
      <c r="AC1896" s="8"/>
      <c r="AG1896" s="9"/>
      <c r="AH1896" s="10"/>
    </row>
    <row r="1897" spans="21:34" x14ac:dyDescent="0.25">
      <c r="U1897" s="36"/>
      <c r="V1897" s="36"/>
      <c r="AA1897" s="10"/>
      <c r="AB1897" s="29"/>
      <c r="AC1897" s="8"/>
      <c r="AG1897" s="9"/>
      <c r="AH1897" s="10"/>
    </row>
    <row r="1898" spans="21:34" x14ac:dyDescent="0.25">
      <c r="U1898" s="36"/>
      <c r="V1898" s="36"/>
      <c r="AA1898" s="10"/>
      <c r="AB1898" s="29"/>
      <c r="AC1898" s="8"/>
      <c r="AG1898" s="9"/>
      <c r="AH1898" s="10"/>
    </row>
    <row r="1899" spans="21:34" x14ac:dyDescent="0.25">
      <c r="U1899" s="36"/>
      <c r="V1899" s="36"/>
      <c r="AA1899" s="10"/>
      <c r="AB1899" s="29"/>
      <c r="AC1899" s="8"/>
      <c r="AG1899" s="9"/>
      <c r="AH1899" s="10"/>
    </row>
    <row r="1900" spans="21:34" x14ac:dyDescent="0.25">
      <c r="U1900" s="36"/>
      <c r="V1900" s="36"/>
      <c r="AA1900" s="10"/>
      <c r="AB1900" s="29"/>
      <c r="AC1900" s="8"/>
      <c r="AG1900" s="9"/>
      <c r="AH1900" s="10"/>
    </row>
    <row r="1901" spans="21:34" x14ac:dyDescent="0.25">
      <c r="U1901" s="36"/>
      <c r="V1901" s="36"/>
      <c r="AA1901" s="10"/>
      <c r="AB1901" s="29"/>
      <c r="AC1901" s="8"/>
      <c r="AG1901" s="9"/>
      <c r="AH1901" s="10"/>
    </row>
    <row r="1902" spans="21:34" x14ac:dyDescent="0.25">
      <c r="U1902" s="36"/>
      <c r="V1902" s="36"/>
      <c r="AA1902" s="10"/>
      <c r="AB1902" s="29"/>
      <c r="AC1902" s="8"/>
      <c r="AG1902" s="9"/>
      <c r="AH1902" s="10"/>
    </row>
    <row r="1903" spans="21:34" x14ac:dyDescent="0.25">
      <c r="U1903" s="36"/>
      <c r="V1903" s="36"/>
      <c r="AA1903" s="10"/>
      <c r="AB1903" s="29"/>
      <c r="AC1903" s="8"/>
      <c r="AG1903" s="9"/>
      <c r="AH1903" s="10"/>
    </row>
    <row r="1904" spans="21:34" x14ac:dyDescent="0.25">
      <c r="U1904" s="36"/>
      <c r="V1904" s="36"/>
      <c r="AA1904" s="10"/>
      <c r="AB1904" s="29"/>
      <c r="AC1904" s="8"/>
      <c r="AG1904" s="9"/>
      <c r="AH1904" s="10"/>
    </row>
    <row r="1905" spans="21:34" x14ac:dyDescent="0.25">
      <c r="U1905" s="36"/>
      <c r="V1905" s="36"/>
      <c r="AA1905" s="10"/>
      <c r="AB1905" s="29"/>
      <c r="AC1905" s="8"/>
      <c r="AG1905" s="9"/>
      <c r="AH1905" s="10"/>
    </row>
    <row r="1906" spans="21:34" x14ac:dyDescent="0.25">
      <c r="U1906" s="36"/>
      <c r="V1906" s="36"/>
      <c r="AA1906" s="10"/>
      <c r="AB1906" s="29"/>
      <c r="AC1906" s="8"/>
      <c r="AG1906" s="9"/>
      <c r="AH1906" s="10"/>
    </row>
    <row r="1907" spans="21:34" x14ac:dyDescent="0.25">
      <c r="U1907" s="36"/>
      <c r="V1907" s="36"/>
      <c r="AA1907" s="10"/>
      <c r="AB1907" s="29"/>
      <c r="AC1907" s="8"/>
      <c r="AG1907" s="9"/>
      <c r="AH1907" s="10"/>
    </row>
    <row r="1908" spans="21:34" x14ac:dyDescent="0.25">
      <c r="U1908" s="36"/>
      <c r="V1908" s="36"/>
      <c r="AA1908" s="10"/>
      <c r="AB1908" s="29"/>
      <c r="AC1908" s="8"/>
      <c r="AG1908" s="9"/>
      <c r="AH1908" s="10"/>
    </row>
    <row r="1909" spans="21:34" x14ac:dyDescent="0.25">
      <c r="U1909" s="36"/>
      <c r="V1909" s="36"/>
      <c r="AA1909" s="10"/>
      <c r="AB1909" s="29"/>
      <c r="AC1909" s="8"/>
      <c r="AG1909" s="9"/>
      <c r="AH1909" s="10"/>
    </row>
    <row r="1910" spans="21:34" x14ac:dyDescent="0.25">
      <c r="U1910" s="36"/>
      <c r="V1910" s="36"/>
      <c r="AA1910" s="10"/>
      <c r="AB1910" s="29"/>
      <c r="AC1910" s="8"/>
      <c r="AG1910" s="9"/>
      <c r="AH1910" s="10"/>
    </row>
    <row r="1911" spans="21:34" x14ac:dyDescent="0.25">
      <c r="U1911" s="36"/>
      <c r="V1911" s="36"/>
      <c r="AA1911" s="10"/>
      <c r="AB1911" s="29"/>
      <c r="AC1911" s="8"/>
      <c r="AG1911" s="9"/>
      <c r="AH1911" s="10"/>
    </row>
    <row r="1912" spans="21:34" x14ac:dyDescent="0.25">
      <c r="U1912" s="36"/>
      <c r="V1912" s="36"/>
      <c r="AA1912" s="10"/>
      <c r="AB1912" s="29"/>
      <c r="AC1912" s="8"/>
      <c r="AG1912" s="9"/>
      <c r="AH1912" s="10"/>
    </row>
    <row r="1913" spans="21:34" x14ac:dyDescent="0.25">
      <c r="U1913" s="36"/>
      <c r="V1913" s="36"/>
      <c r="AA1913" s="10"/>
      <c r="AB1913" s="29"/>
      <c r="AC1913" s="8"/>
      <c r="AG1913" s="9"/>
      <c r="AH1913" s="10"/>
    </row>
    <row r="1914" spans="21:34" x14ac:dyDescent="0.25">
      <c r="U1914" s="36"/>
      <c r="V1914" s="36"/>
      <c r="AA1914" s="10"/>
      <c r="AB1914" s="29"/>
      <c r="AC1914" s="8"/>
      <c r="AG1914" s="9"/>
      <c r="AH1914" s="10"/>
    </row>
    <row r="1915" spans="21:34" x14ac:dyDescent="0.25">
      <c r="U1915" s="36"/>
      <c r="V1915" s="36"/>
      <c r="AA1915" s="10"/>
      <c r="AB1915" s="29"/>
      <c r="AC1915" s="8"/>
      <c r="AG1915" s="9"/>
      <c r="AH1915" s="10"/>
    </row>
    <row r="1916" spans="21:34" x14ac:dyDescent="0.25">
      <c r="U1916" s="36"/>
      <c r="V1916" s="36"/>
      <c r="AA1916" s="10"/>
      <c r="AB1916" s="29"/>
      <c r="AC1916" s="8"/>
      <c r="AG1916" s="9"/>
      <c r="AH1916" s="10"/>
    </row>
    <row r="1917" spans="21:34" x14ac:dyDescent="0.25">
      <c r="U1917" s="36"/>
      <c r="V1917" s="36"/>
      <c r="AA1917" s="10"/>
      <c r="AB1917" s="29"/>
      <c r="AC1917" s="8"/>
      <c r="AG1917" s="9"/>
      <c r="AH1917" s="10"/>
    </row>
    <row r="1918" spans="21:34" x14ac:dyDescent="0.25">
      <c r="U1918" s="36"/>
      <c r="V1918" s="36"/>
      <c r="AA1918" s="10"/>
      <c r="AB1918" s="29"/>
      <c r="AC1918" s="8"/>
      <c r="AG1918" s="9"/>
      <c r="AH1918" s="10"/>
    </row>
    <row r="1919" spans="21:34" x14ac:dyDescent="0.25">
      <c r="U1919" s="36"/>
      <c r="V1919" s="36"/>
      <c r="AA1919" s="10"/>
      <c r="AB1919" s="29"/>
      <c r="AC1919" s="8"/>
      <c r="AG1919" s="9"/>
      <c r="AH1919" s="10"/>
    </row>
    <row r="1920" spans="21:34" x14ac:dyDescent="0.25">
      <c r="U1920" s="36"/>
      <c r="V1920" s="36"/>
      <c r="AA1920" s="10"/>
      <c r="AB1920" s="29"/>
      <c r="AC1920" s="8"/>
      <c r="AG1920" s="9"/>
      <c r="AH1920" s="10"/>
    </row>
    <row r="1921" spans="21:34" x14ac:dyDescent="0.25">
      <c r="U1921" s="36"/>
      <c r="V1921" s="36"/>
      <c r="AA1921" s="10"/>
      <c r="AB1921" s="29"/>
      <c r="AC1921" s="8"/>
      <c r="AG1921" s="9"/>
      <c r="AH1921" s="10"/>
    </row>
    <row r="1922" spans="21:34" x14ac:dyDescent="0.25">
      <c r="U1922" s="36"/>
      <c r="V1922" s="36"/>
      <c r="AA1922" s="10"/>
      <c r="AB1922" s="29"/>
      <c r="AC1922" s="8"/>
      <c r="AG1922" s="9"/>
      <c r="AH1922" s="10"/>
    </row>
    <row r="1923" spans="21:34" x14ac:dyDescent="0.25">
      <c r="U1923" s="36"/>
      <c r="V1923" s="36"/>
      <c r="AA1923" s="10"/>
      <c r="AB1923" s="29"/>
      <c r="AC1923" s="8"/>
      <c r="AG1923" s="9"/>
      <c r="AH1923" s="10"/>
    </row>
    <row r="1924" spans="21:34" x14ac:dyDescent="0.25">
      <c r="U1924" s="36"/>
      <c r="V1924" s="36"/>
      <c r="AA1924" s="10"/>
      <c r="AB1924" s="29"/>
      <c r="AC1924" s="8"/>
      <c r="AG1924" s="9"/>
      <c r="AH1924" s="10"/>
    </row>
    <row r="1925" spans="21:34" x14ac:dyDescent="0.25">
      <c r="U1925" s="36"/>
      <c r="V1925" s="36"/>
      <c r="AA1925" s="10"/>
      <c r="AB1925" s="29"/>
      <c r="AC1925" s="8"/>
      <c r="AG1925" s="9"/>
      <c r="AH1925" s="10"/>
    </row>
    <row r="1926" spans="21:34" x14ac:dyDescent="0.25">
      <c r="U1926" s="36"/>
      <c r="V1926" s="36"/>
      <c r="AA1926" s="10"/>
      <c r="AB1926" s="29"/>
      <c r="AC1926" s="8"/>
      <c r="AG1926" s="9"/>
      <c r="AH1926" s="10"/>
    </row>
    <row r="1927" spans="21:34" x14ac:dyDescent="0.25">
      <c r="U1927" s="36"/>
      <c r="V1927" s="36"/>
      <c r="AA1927" s="10"/>
      <c r="AB1927" s="29"/>
      <c r="AC1927" s="8"/>
      <c r="AG1927" s="9"/>
      <c r="AH1927" s="10"/>
    </row>
    <row r="1928" spans="21:34" x14ac:dyDescent="0.25">
      <c r="U1928" s="36"/>
      <c r="V1928" s="36"/>
      <c r="AA1928" s="10"/>
      <c r="AB1928" s="29"/>
      <c r="AC1928" s="8"/>
      <c r="AG1928" s="9"/>
      <c r="AH1928" s="10"/>
    </row>
    <row r="1929" spans="21:34" x14ac:dyDescent="0.25">
      <c r="U1929" s="36"/>
      <c r="V1929" s="36"/>
      <c r="AA1929" s="10"/>
      <c r="AB1929" s="29"/>
      <c r="AC1929" s="8"/>
      <c r="AG1929" s="9"/>
      <c r="AH1929" s="10"/>
    </row>
    <row r="1930" spans="21:34" x14ac:dyDescent="0.25">
      <c r="U1930" s="36"/>
      <c r="V1930" s="36"/>
      <c r="AA1930" s="10"/>
      <c r="AB1930" s="29"/>
      <c r="AC1930" s="8"/>
      <c r="AG1930" s="9"/>
      <c r="AH1930" s="10"/>
    </row>
    <row r="1931" spans="21:34" x14ac:dyDescent="0.25">
      <c r="U1931" s="36"/>
      <c r="V1931" s="36"/>
      <c r="AA1931" s="10"/>
      <c r="AB1931" s="29"/>
      <c r="AC1931" s="8"/>
      <c r="AG1931" s="9"/>
      <c r="AH1931" s="10"/>
    </row>
    <row r="1932" spans="21:34" x14ac:dyDescent="0.25">
      <c r="U1932" s="36"/>
      <c r="V1932" s="36"/>
      <c r="AA1932" s="10"/>
      <c r="AB1932" s="29"/>
      <c r="AC1932" s="8"/>
      <c r="AG1932" s="9"/>
      <c r="AH1932" s="10"/>
    </row>
    <row r="1933" spans="21:34" x14ac:dyDescent="0.25">
      <c r="U1933" s="36"/>
      <c r="V1933" s="36"/>
      <c r="AA1933" s="10"/>
      <c r="AB1933" s="29"/>
      <c r="AC1933" s="8"/>
      <c r="AG1933" s="9"/>
      <c r="AH1933" s="10"/>
    </row>
    <row r="1934" spans="21:34" x14ac:dyDescent="0.25">
      <c r="U1934" s="36"/>
      <c r="V1934" s="36"/>
      <c r="AA1934" s="10"/>
      <c r="AB1934" s="29"/>
      <c r="AC1934" s="8"/>
      <c r="AG1934" s="9"/>
      <c r="AH1934" s="10"/>
    </row>
    <row r="1935" spans="21:34" x14ac:dyDescent="0.25">
      <c r="U1935" s="36"/>
      <c r="V1935" s="36"/>
      <c r="AA1935" s="10"/>
      <c r="AB1935" s="29"/>
      <c r="AC1935" s="8"/>
      <c r="AG1935" s="9"/>
      <c r="AH1935" s="10"/>
    </row>
    <row r="1936" spans="21:34" x14ac:dyDescent="0.25">
      <c r="U1936" s="36"/>
      <c r="V1936" s="36"/>
      <c r="AA1936" s="10"/>
      <c r="AB1936" s="29"/>
      <c r="AC1936" s="8"/>
      <c r="AG1936" s="9"/>
      <c r="AH1936" s="10"/>
    </row>
    <row r="1937" spans="21:34" x14ac:dyDescent="0.25">
      <c r="U1937" s="36"/>
      <c r="V1937" s="36"/>
      <c r="AA1937" s="10"/>
      <c r="AB1937" s="29"/>
      <c r="AC1937" s="8"/>
      <c r="AG1937" s="9"/>
      <c r="AH1937" s="10"/>
    </row>
    <row r="1938" spans="21:34" x14ac:dyDescent="0.25">
      <c r="U1938" s="36"/>
      <c r="V1938" s="36"/>
      <c r="AA1938" s="10"/>
      <c r="AB1938" s="29"/>
      <c r="AC1938" s="8"/>
      <c r="AG1938" s="9"/>
      <c r="AH1938" s="10"/>
    </row>
    <row r="1939" spans="21:34" x14ac:dyDescent="0.25">
      <c r="U1939" s="36"/>
      <c r="V1939" s="36"/>
      <c r="AA1939" s="10"/>
      <c r="AB1939" s="29"/>
      <c r="AC1939" s="8"/>
      <c r="AG1939" s="9"/>
      <c r="AH1939" s="10"/>
    </row>
    <row r="1940" spans="21:34" x14ac:dyDescent="0.25">
      <c r="U1940" s="36"/>
      <c r="V1940" s="36"/>
      <c r="AA1940" s="10"/>
      <c r="AB1940" s="29"/>
      <c r="AC1940" s="8"/>
      <c r="AG1940" s="9"/>
      <c r="AH1940" s="10"/>
    </row>
    <row r="1941" spans="21:34" x14ac:dyDescent="0.25">
      <c r="U1941" s="36"/>
      <c r="V1941" s="36"/>
      <c r="AA1941" s="10"/>
      <c r="AB1941" s="29"/>
      <c r="AC1941" s="8"/>
      <c r="AG1941" s="9"/>
      <c r="AH1941" s="10"/>
    </row>
    <row r="1942" spans="21:34" x14ac:dyDescent="0.25">
      <c r="U1942" s="36"/>
      <c r="V1942" s="36"/>
      <c r="AA1942" s="10"/>
      <c r="AB1942" s="29"/>
      <c r="AC1942" s="8"/>
      <c r="AG1942" s="9"/>
      <c r="AH1942" s="10"/>
    </row>
    <row r="1943" spans="21:34" x14ac:dyDescent="0.25">
      <c r="U1943" s="36"/>
      <c r="V1943" s="36"/>
      <c r="AA1943" s="10"/>
      <c r="AB1943" s="29"/>
      <c r="AC1943" s="8"/>
      <c r="AG1943" s="9"/>
      <c r="AH1943" s="10"/>
    </row>
    <row r="1944" spans="21:34" x14ac:dyDescent="0.25">
      <c r="U1944" s="36"/>
      <c r="V1944" s="36"/>
      <c r="AA1944" s="10"/>
      <c r="AB1944" s="29"/>
      <c r="AC1944" s="8"/>
      <c r="AG1944" s="9"/>
      <c r="AH1944" s="10"/>
    </row>
    <row r="1945" spans="21:34" x14ac:dyDescent="0.25">
      <c r="U1945" s="36"/>
      <c r="V1945" s="36"/>
      <c r="AA1945" s="10"/>
      <c r="AB1945" s="29"/>
      <c r="AC1945" s="8"/>
      <c r="AG1945" s="9"/>
      <c r="AH1945" s="10"/>
    </row>
    <row r="1946" spans="21:34" x14ac:dyDescent="0.25">
      <c r="U1946" s="36"/>
      <c r="V1946" s="36"/>
      <c r="AA1946" s="10"/>
      <c r="AB1946" s="29"/>
      <c r="AC1946" s="8"/>
      <c r="AG1946" s="9"/>
      <c r="AH1946" s="10"/>
    </row>
    <row r="1947" spans="21:34" x14ac:dyDescent="0.25">
      <c r="U1947" s="36"/>
      <c r="V1947" s="36"/>
      <c r="AA1947" s="10"/>
      <c r="AB1947" s="29"/>
      <c r="AC1947" s="8"/>
      <c r="AG1947" s="9"/>
      <c r="AH1947" s="10"/>
    </row>
    <row r="1948" spans="21:34" x14ac:dyDescent="0.25">
      <c r="U1948" s="36"/>
      <c r="V1948" s="36"/>
      <c r="AA1948" s="10"/>
      <c r="AB1948" s="29"/>
      <c r="AC1948" s="8"/>
      <c r="AG1948" s="9"/>
      <c r="AH1948" s="10"/>
    </row>
    <row r="1949" spans="21:34" x14ac:dyDescent="0.25">
      <c r="U1949" s="36"/>
      <c r="V1949" s="36"/>
      <c r="AA1949" s="10"/>
      <c r="AB1949" s="29"/>
      <c r="AC1949" s="8"/>
      <c r="AG1949" s="9"/>
      <c r="AH1949" s="10"/>
    </row>
    <row r="1950" spans="21:34" x14ac:dyDescent="0.25">
      <c r="U1950" s="36"/>
      <c r="V1950" s="36"/>
      <c r="AA1950" s="10"/>
      <c r="AB1950" s="29"/>
      <c r="AC1950" s="8"/>
      <c r="AG1950" s="9"/>
      <c r="AH1950" s="10"/>
    </row>
    <row r="1951" spans="21:34" x14ac:dyDescent="0.25">
      <c r="U1951" s="36"/>
      <c r="V1951" s="36"/>
      <c r="AA1951" s="10"/>
      <c r="AB1951" s="29"/>
      <c r="AC1951" s="8"/>
      <c r="AG1951" s="9"/>
      <c r="AH1951" s="10"/>
    </row>
    <row r="1952" spans="21:34" x14ac:dyDescent="0.25">
      <c r="U1952" s="36"/>
      <c r="V1952" s="36"/>
      <c r="AA1952" s="10"/>
      <c r="AB1952" s="29"/>
      <c r="AC1952" s="8"/>
      <c r="AG1952" s="9"/>
      <c r="AH1952" s="10"/>
    </row>
    <row r="1953" spans="21:34" x14ac:dyDescent="0.25">
      <c r="U1953" s="36"/>
      <c r="V1953" s="36"/>
      <c r="AA1953" s="10"/>
      <c r="AB1953" s="29"/>
      <c r="AC1953" s="8"/>
      <c r="AG1953" s="9"/>
      <c r="AH1953" s="10"/>
    </row>
    <row r="1954" spans="21:34" x14ac:dyDescent="0.25">
      <c r="U1954" s="36"/>
      <c r="V1954" s="36"/>
      <c r="AA1954" s="10"/>
      <c r="AB1954" s="29"/>
      <c r="AC1954" s="8"/>
      <c r="AG1954" s="9"/>
      <c r="AH1954" s="10"/>
    </row>
    <row r="1955" spans="21:34" x14ac:dyDescent="0.25">
      <c r="U1955" s="36"/>
      <c r="V1955" s="36"/>
      <c r="AA1955" s="10"/>
      <c r="AB1955" s="29"/>
      <c r="AC1955" s="8"/>
      <c r="AG1955" s="9"/>
      <c r="AH1955" s="10"/>
    </row>
    <row r="1956" spans="21:34" x14ac:dyDescent="0.25">
      <c r="U1956" s="36"/>
      <c r="V1956" s="36"/>
      <c r="AA1956" s="10"/>
      <c r="AB1956" s="29"/>
      <c r="AC1956" s="8"/>
      <c r="AG1956" s="9"/>
      <c r="AH1956" s="10"/>
    </row>
    <row r="1957" spans="21:34" x14ac:dyDescent="0.25">
      <c r="U1957" s="36"/>
      <c r="V1957" s="36"/>
      <c r="AA1957" s="10"/>
      <c r="AB1957" s="29"/>
      <c r="AC1957" s="8"/>
      <c r="AG1957" s="9"/>
      <c r="AH1957" s="10"/>
    </row>
    <row r="1958" spans="21:34" x14ac:dyDescent="0.25">
      <c r="U1958" s="36"/>
      <c r="V1958" s="36"/>
      <c r="AA1958" s="10"/>
      <c r="AB1958" s="29"/>
      <c r="AC1958" s="8"/>
      <c r="AG1958" s="9"/>
      <c r="AH1958" s="10"/>
    </row>
    <row r="1959" spans="21:34" x14ac:dyDescent="0.25">
      <c r="U1959" s="36"/>
      <c r="V1959" s="36"/>
      <c r="AA1959" s="10"/>
      <c r="AB1959" s="29"/>
      <c r="AC1959" s="8"/>
      <c r="AG1959" s="9"/>
      <c r="AH1959" s="10"/>
    </row>
    <row r="1960" spans="21:34" x14ac:dyDescent="0.25">
      <c r="U1960" s="36"/>
      <c r="V1960" s="36"/>
      <c r="AA1960" s="10"/>
      <c r="AB1960" s="29"/>
      <c r="AC1960" s="8"/>
      <c r="AG1960" s="9"/>
      <c r="AH1960" s="10"/>
    </row>
    <row r="1961" spans="21:34" x14ac:dyDescent="0.25">
      <c r="U1961" s="36"/>
      <c r="V1961" s="36"/>
      <c r="AA1961" s="10"/>
      <c r="AB1961" s="29"/>
      <c r="AC1961" s="8"/>
      <c r="AG1961" s="9"/>
      <c r="AH1961" s="10"/>
    </row>
  </sheetData>
  <mergeCells count="27">
    <mergeCell ref="F59:I59"/>
    <mergeCell ref="A28:D28"/>
    <mergeCell ref="A33:D33"/>
    <mergeCell ref="F35:I35"/>
    <mergeCell ref="A37:D37"/>
    <mergeCell ref="F43:I43"/>
    <mergeCell ref="F51:I51"/>
    <mergeCell ref="F27:I27"/>
    <mergeCell ref="AR3:AT3"/>
    <mergeCell ref="F6:I6"/>
    <mergeCell ref="A7:D7"/>
    <mergeCell ref="F7:I7"/>
    <mergeCell ref="A13:D13"/>
    <mergeCell ref="K13:N13"/>
    <mergeCell ref="P13:S13"/>
    <mergeCell ref="F16:I16"/>
    <mergeCell ref="F18:G18"/>
    <mergeCell ref="A22:D22"/>
    <mergeCell ref="K24:N24"/>
    <mergeCell ref="P25:S25"/>
    <mergeCell ref="U6:AO6"/>
    <mergeCell ref="A1:D1"/>
    <mergeCell ref="K1:N1"/>
    <mergeCell ref="T1:T4"/>
    <mergeCell ref="U1:Z1"/>
    <mergeCell ref="K2:N2"/>
    <mergeCell ref="P2:S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22870-1C70-4C9E-B0E7-2D3B3F535D1E}">
  <dimension ref="A1:AQ1714"/>
  <sheetViews>
    <sheetView workbookViewId="0">
      <selection activeCell="AG11" sqref="AG11"/>
    </sheetView>
  </sheetViews>
  <sheetFormatPr defaultRowHeight="13.8" x14ac:dyDescent="0.25"/>
  <cols>
    <col min="1" max="1" width="27.21875" bestFit="1" customWidth="1"/>
    <col min="2" max="2" width="6.88671875" bestFit="1" customWidth="1"/>
    <col min="3" max="3" width="13.109375" bestFit="1" customWidth="1"/>
    <col min="4" max="4" width="9.33203125" bestFit="1" customWidth="1"/>
    <col min="5" max="5" width="4.6640625" style="5" customWidth="1"/>
    <col min="6" max="6" width="20.33203125" customWidth="1"/>
    <col min="7" max="7" width="19.44140625" bestFit="1" customWidth="1"/>
    <col min="8" max="8" width="20.21875" bestFit="1" customWidth="1"/>
    <col min="9" max="9" width="7.77734375" bestFit="1" customWidth="1"/>
    <col min="10" max="10" width="17.33203125" bestFit="1" customWidth="1"/>
    <col min="11" max="11" width="9.88671875" bestFit="1" customWidth="1"/>
    <col min="12" max="12" width="12.44140625" bestFit="1" customWidth="1"/>
    <col min="13" max="13" width="20.44140625" bestFit="1" customWidth="1"/>
    <col min="14" max="14" width="21.33203125" bestFit="1" customWidth="1"/>
    <col min="15" max="15" width="17.88671875" bestFit="1" customWidth="1"/>
    <col min="16" max="16" width="8.5546875" bestFit="1" customWidth="1"/>
    <col min="17" max="17" width="8.6640625" bestFit="1" customWidth="1"/>
    <col min="18" max="18" width="24.44140625" bestFit="1" customWidth="1"/>
    <col min="19" max="19" width="18.6640625" bestFit="1" customWidth="1"/>
    <col min="20" max="20" width="11.77734375" bestFit="1" customWidth="1"/>
    <col min="21" max="21" width="9.5546875" bestFit="1" customWidth="1"/>
    <col min="22" max="22" width="12.5546875" style="5" bestFit="1" customWidth="1"/>
    <col min="23" max="23" width="11.77734375" bestFit="1" customWidth="1"/>
    <col min="24" max="24" width="12.88671875" bestFit="1" customWidth="1"/>
    <col min="25" max="26" width="9" bestFit="1" customWidth="1"/>
    <col min="27" max="27" width="35.109375" bestFit="1" customWidth="1"/>
    <col min="28" max="28" width="12.33203125" bestFit="1" customWidth="1"/>
    <col min="29" max="29" width="7.33203125" bestFit="1" customWidth="1"/>
    <col min="40" max="40" width="8.88671875" style="66"/>
  </cols>
  <sheetData>
    <row r="1" spans="1:40" x14ac:dyDescent="0.25">
      <c r="A1" s="70" t="s">
        <v>2</v>
      </c>
      <c r="B1" s="70"/>
      <c r="C1" s="70"/>
      <c r="D1" s="70"/>
      <c r="F1" s="73" t="s">
        <v>134</v>
      </c>
      <c r="G1" s="73"/>
      <c r="H1" s="73"/>
      <c r="I1" s="73"/>
      <c r="J1" s="73"/>
      <c r="K1" s="73"/>
      <c r="M1" s="84" t="s">
        <v>227</v>
      </c>
      <c r="N1" s="56" t="s">
        <v>229</v>
      </c>
      <c r="O1" s="57">
        <f>'25W'!R21</f>
        <v>1.1054215111652272</v>
      </c>
      <c r="P1" s="56" t="s">
        <v>0</v>
      </c>
      <c r="V1"/>
      <c r="AN1" s="66" t="s">
        <v>260</v>
      </c>
    </row>
    <row r="2" spans="1:40" ht="16.2" x14ac:dyDescent="0.25">
      <c r="A2" s="3" t="s">
        <v>3</v>
      </c>
      <c r="B2" s="48" t="s">
        <v>13</v>
      </c>
      <c r="C2" s="48">
        <v>0.25</v>
      </c>
      <c r="D2" s="48" t="s">
        <v>29</v>
      </c>
      <c r="F2" s="6" t="s">
        <v>232</v>
      </c>
      <c r="G2" s="4" t="s">
        <v>137</v>
      </c>
      <c r="H2" s="37">
        <v>60</v>
      </c>
      <c r="I2" s="48" t="s">
        <v>143</v>
      </c>
      <c r="J2" s="48"/>
      <c r="K2" s="48"/>
      <c r="M2" s="84"/>
      <c r="N2" s="56" t="s">
        <v>228</v>
      </c>
      <c r="O2" s="57">
        <f>'25W'!M10</f>
        <v>1.5695706557840552</v>
      </c>
      <c r="P2" s="56" t="s">
        <v>0</v>
      </c>
      <c r="V2"/>
      <c r="AA2" s="77" t="s">
        <v>147</v>
      </c>
      <c r="AB2" s="77"/>
      <c r="AC2" s="77"/>
    </row>
    <row r="3" spans="1:40" ht="27.6" x14ac:dyDescent="0.25">
      <c r="A3" s="3" t="s">
        <v>4</v>
      </c>
      <c r="B3" s="48" t="s">
        <v>14</v>
      </c>
      <c r="C3" s="48">
        <v>0.84</v>
      </c>
      <c r="D3" s="48" t="s">
        <v>5</v>
      </c>
      <c r="F3" s="7" t="s">
        <v>111</v>
      </c>
      <c r="G3" s="48" t="s">
        <v>109</v>
      </c>
      <c r="H3" s="48">
        <f>5.67*10^-8</f>
        <v>5.6699999999999998E-8</v>
      </c>
      <c r="I3" s="48" t="s">
        <v>110</v>
      </c>
      <c r="J3" s="48"/>
      <c r="K3" s="48"/>
      <c r="M3" s="84"/>
      <c r="N3" s="56" t="s">
        <v>230</v>
      </c>
      <c r="O3" s="57">
        <f>'25W'!M21</f>
        <v>4.6971690712364964</v>
      </c>
      <c r="P3" s="56" t="s">
        <v>0</v>
      </c>
      <c r="V3"/>
      <c r="AA3" s="50" t="s">
        <v>223</v>
      </c>
      <c r="AB3" s="51">
        <f>F493</f>
        <v>28800</v>
      </c>
      <c r="AC3" s="50" t="s">
        <v>143</v>
      </c>
    </row>
    <row r="4" spans="1:40" ht="27.6" x14ac:dyDescent="0.25">
      <c r="A4" s="3" t="s">
        <v>9</v>
      </c>
      <c r="B4" s="48" t="s">
        <v>15</v>
      </c>
      <c r="C4" s="48">
        <v>1530</v>
      </c>
      <c r="D4" s="48" t="s">
        <v>28</v>
      </c>
      <c r="F4" s="7" t="s">
        <v>226</v>
      </c>
      <c r="G4" s="48"/>
      <c r="H4" s="48">
        <v>18</v>
      </c>
      <c r="I4" s="8" t="s">
        <v>216</v>
      </c>
      <c r="J4" s="48"/>
      <c r="K4" s="48"/>
      <c r="M4" s="84"/>
      <c r="N4" s="56" t="s">
        <v>231</v>
      </c>
      <c r="O4" s="57">
        <f>'25W'!M32</f>
        <v>5.4491960349622737</v>
      </c>
      <c r="P4" s="56" t="s">
        <v>0</v>
      </c>
      <c r="V4"/>
      <c r="AA4" s="52"/>
      <c r="AB4" s="51">
        <f>AB3/3600</f>
        <v>8</v>
      </c>
      <c r="AC4" s="50" t="s">
        <v>153</v>
      </c>
    </row>
    <row r="5" spans="1:40" ht="16.2" x14ac:dyDescent="0.25">
      <c r="A5" s="3" t="s">
        <v>16</v>
      </c>
      <c r="B5" s="4" t="s">
        <v>19</v>
      </c>
      <c r="C5" s="48">
        <v>1135</v>
      </c>
      <c r="D5" s="48" t="s">
        <v>18</v>
      </c>
      <c r="F5" s="6" t="s">
        <v>83</v>
      </c>
      <c r="G5" s="48" t="s">
        <v>58</v>
      </c>
      <c r="H5" s="48">
        <v>9.81</v>
      </c>
      <c r="I5" s="48" t="s">
        <v>59</v>
      </c>
      <c r="M5" s="55"/>
      <c r="V5"/>
      <c r="AA5" s="50" t="s">
        <v>254</v>
      </c>
      <c r="AB5" s="64">
        <f>G493</f>
        <v>19.499489918603604</v>
      </c>
      <c r="AC5" s="50" t="s">
        <v>253</v>
      </c>
    </row>
    <row r="6" spans="1:40" ht="16.2" x14ac:dyDescent="0.25">
      <c r="A6" s="3" t="s">
        <v>11</v>
      </c>
      <c r="B6" s="48" t="s">
        <v>17</v>
      </c>
      <c r="C6" s="2">
        <f>C2/(C5*C4)</f>
        <v>1.4396360600040309E-7</v>
      </c>
      <c r="D6" s="48" t="s">
        <v>12</v>
      </c>
      <c r="V6"/>
      <c r="AA6" s="50" t="s">
        <v>236</v>
      </c>
      <c r="AB6" s="51">
        <f>SUM(Y13:Y493)</f>
        <v>7.6449348259160135E-3</v>
      </c>
      <c r="AC6" s="50" t="s">
        <v>151</v>
      </c>
    </row>
    <row r="7" spans="1:40" x14ac:dyDescent="0.25">
      <c r="A7" s="79" t="s">
        <v>21</v>
      </c>
      <c r="B7" s="79"/>
      <c r="C7" s="79"/>
      <c r="D7" s="79"/>
      <c r="V7"/>
      <c r="AA7" s="50"/>
      <c r="AB7" s="54">
        <f>AB6*3600</f>
        <v>27.521765373297647</v>
      </c>
      <c r="AC7" s="50" t="s">
        <v>222</v>
      </c>
    </row>
    <row r="8" spans="1:40" ht="16.2" x14ac:dyDescent="0.25">
      <c r="A8" s="3" t="s">
        <v>3</v>
      </c>
      <c r="B8" s="48" t="s">
        <v>22</v>
      </c>
      <c r="C8" s="48">
        <v>0.20899999999999999</v>
      </c>
      <c r="D8" s="48" t="s">
        <v>27</v>
      </c>
      <c r="V8"/>
      <c r="AA8" s="50" t="s">
        <v>150</v>
      </c>
      <c r="AB8" s="51">
        <v>25</v>
      </c>
      <c r="AC8" s="50" t="s">
        <v>0</v>
      </c>
    </row>
    <row r="9" spans="1:40" ht="16.2" x14ac:dyDescent="0.25">
      <c r="A9" s="3" t="s">
        <v>4</v>
      </c>
      <c r="B9" s="48" t="s">
        <v>23</v>
      </c>
      <c r="C9" s="48">
        <v>0.86</v>
      </c>
      <c r="D9" s="48" t="s">
        <v>5</v>
      </c>
      <c r="F9" s="83" t="s">
        <v>225</v>
      </c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50" t="s">
        <v>149</v>
      </c>
      <c r="AB9" s="51">
        <f>(AB8/1000)*(AB3/3600)</f>
        <v>0.2</v>
      </c>
      <c r="AC9" s="50" t="s">
        <v>151</v>
      </c>
    </row>
    <row r="10" spans="1:40" ht="30.6" customHeight="1" x14ac:dyDescent="0.25">
      <c r="A10" s="3" t="s">
        <v>9</v>
      </c>
      <c r="B10" s="48" t="s">
        <v>24</v>
      </c>
      <c r="C10" s="48">
        <v>1460</v>
      </c>
      <c r="D10" s="48" t="s">
        <v>28</v>
      </c>
      <c r="F10" s="28" t="s">
        <v>214</v>
      </c>
      <c r="G10" s="28" t="s">
        <v>235</v>
      </c>
      <c r="H10" s="48" t="s">
        <v>138</v>
      </c>
      <c r="I10" s="8" t="s">
        <v>16</v>
      </c>
      <c r="J10" s="28" t="s">
        <v>96</v>
      </c>
      <c r="K10" s="28" t="s">
        <v>113</v>
      </c>
      <c r="L10" s="28" t="s">
        <v>136</v>
      </c>
      <c r="M10" s="28" t="s">
        <v>3</v>
      </c>
      <c r="N10" s="28" t="s">
        <v>63</v>
      </c>
      <c r="O10" s="28" t="s">
        <v>215</v>
      </c>
      <c r="P10" s="28" t="s">
        <v>60</v>
      </c>
      <c r="Q10" s="28" t="s">
        <v>105</v>
      </c>
      <c r="R10" s="28" t="s">
        <v>66</v>
      </c>
      <c r="S10" s="28" t="s">
        <v>104</v>
      </c>
      <c r="T10" s="48" t="s">
        <v>107</v>
      </c>
      <c r="U10" s="48" t="s">
        <v>108</v>
      </c>
      <c r="V10" s="28" t="s">
        <v>220</v>
      </c>
      <c r="W10" s="28" t="s">
        <v>112</v>
      </c>
      <c r="X10" s="28" t="s">
        <v>122</v>
      </c>
      <c r="Y10" s="41" t="s">
        <v>144</v>
      </c>
      <c r="Z10" s="41" t="s">
        <v>217</v>
      </c>
      <c r="AA10" s="50"/>
      <c r="AB10" s="50">
        <f>AB9*3600</f>
        <v>720</v>
      </c>
      <c r="AC10" s="50" t="s">
        <v>222</v>
      </c>
    </row>
    <row r="11" spans="1:40" ht="27.6" x14ac:dyDescent="0.25">
      <c r="A11" s="3" t="s">
        <v>16</v>
      </c>
      <c r="B11" s="4" t="s">
        <v>25</v>
      </c>
      <c r="C11" s="48">
        <v>1185</v>
      </c>
      <c r="D11" s="48" t="s">
        <v>18</v>
      </c>
      <c r="F11" s="48" t="s">
        <v>86</v>
      </c>
      <c r="G11" s="48" t="s">
        <v>213</v>
      </c>
      <c r="H11" s="48" t="s">
        <v>90</v>
      </c>
      <c r="I11" s="4" t="s">
        <v>95</v>
      </c>
      <c r="J11" s="4" t="s">
        <v>97</v>
      </c>
      <c r="K11" s="48" t="s">
        <v>101</v>
      </c>
      <c r="L11" s="48" t="s">
        <v>92</v>
      </c>
      <c r="M11" s="48" t="s">
        <v>94</v>
      </c>
      <c r="N11" s="48" t="s">
        <v>64</v>
      </c>
      <c r="O11" s="28" t="s">
        <v>99</v>
      </c>
      <c r="P11" s="48" t="s">
        <v>62</v>
      </c>
      <c r="Q11" s="48" t="s">
        <v>61</v>
      </c>
      <c r="R11" s="48" t="s">
        <v>67</v>
      </c>
      <c r="S11" s="48" t="s">
        <v>103</v>
      </c>
      <c r="T11" s="48"/>
      <c r="U11" s="48"/>
      <c r="V11" s="48"/>
      <c r="W11" s="48"/>
      <c r="X11" s="48" t="s">
        <v>145</v>
      </c>
      <c r="Y11" s="2" t="s">
        <v>146</v>
      </c>
      <c r="Z11" s="2" t="s">
        <v>158</v>
      </c>
      <c r="AA11" s="53" t="s">
        <v>224</v>
      </c>
      <c r="AB11" s="51">
        <f>AB9-AB6</f>
        <v>0.19235506517408399</v>
      </c>
      <c r="AC11" s="50" t="s">
        <v>151</v>
      </c>
    </row>
    <row r="12" spans="1:40" ht="16.2" x14ac:dyDescent="0.25">
      <c r="A12" s="3" t="s">
        <v>11</v>
      </c>
      <c r="B12" s="48" t="s">
        <v>26</v>
      </c>
      <c r="C12" s="2">
        <f>C8/(C11*C10)</f>
        <v>1.2080226576498468E-7</v>
      </c>
      <c r="D12" s="48" t="s">
        <v>12</v>
      </c>
      <c r="F12" s="48" t="s">
        <v>143</v>
      </c>
      <c r="G12" s="48" t="s">
        <v>88</v>
      </c>
      <c r="H12" s="48" t="s">
        <v>91</v>
      </c>
      <c r="I12" s="48" t="s">
        <v>18</v>
      </c>
      <c r="J12" s="48" t="s">
        <v>98</v>
      </c>
      <c r="K12" s="48" t="s">
        <v>102</v>
      </c>
      <c r="L12" s="48" t="s">
        <v>93</v>
      </c>
      <c r="M12" s="48" t="s">
        <v>10</v>
      </c>
      <c r="N12" s="48" t="s">
        <v>5</v>
      </c>
      <c r="O12" s="48" t="s">
        <v>100</v>
      </c>
      <c r="P12" s="48" t="s">
        <v>5</v>
      </c>
      <c r="Q12" s="48" t="s">
        <v>5</v>
      </c>
      <c r="R12" s="48" t="s">
        <v>5</v>
      </c>
      <c r="S12" s="48" t="s">
        <v>106</v>
      </c>
      <c r="T12" s="48" t="s">
        <v>0</v>
      </c>
      <c r="U12" s="48" t="s">
        <v>0</v>
      </c>
      <c r="V12" s="48" t="s">
        <v>0</v>
      </c>
      <c r="W12" s="48" t="s">
        <v>88</v>
      </c>
      <c r="X12" s="48" t="s">
        <v>88</v>
      </c>
      <c r="Y12" s="42" t="s">
        <v>151</v>
      </c>
      <c r="Z12" s="2" t="s">
        <v>153</v>
      </c>
    </row>
    <row r="13" spans="1:40" x14ac:dyDescent="0.25">
      <c r="A13" s="79" t="s">
        <v>20</v>
      </c>
      <c r="B13" s="79"/>
      <c r="C13" s="79"/>
      <c r="D13" s="79"/>
      <c r="F13" s="48">
        <v>0</v>
      </c>
      <c r="G13" s="16">
        <v>18</v>
      </c>
      <c r="H13" s="48">
        <f>((G13+$H$4)/2)+273.15</f>
        <v>291.14999999999998</v>
      </c>
      <c r="I13" s="8">
        <f>(351.99/H13)+344.84/(H13^2)</f>
        <v>1.2130324803820438</v>
      </c>
      <c r="J13" s="48">
        <f>((1.459*10^-6)*H13^1.5)/(H13+109.1)</f>
        <v>1.8109194905124869E-5</v>
      </c>
      <c r="K13" s="48">
        <f>J13/I13</f>
        <v>1.4928862333036119E-5</v>
      </c>
      <c r="L13" s="10">
        <f>1030.5-0.19975*H13+(3.9734*10^-4)*H13^2</f>
        <v>1006.02463276215</v>
      </c>
      <c r="M13" s="29">
        <f>((2.334*10^-3)*(H13^1.5))/(H13+164.54)</f>
        <v>2.5445239628926759E-2</v>
      </c>
      <c r="N13" s="8">
        <f>L13*J13/M13</f>
        <v>0.71598052994303296</v>
      </c>
      <c r="O13" s="48">
        <f>1/H13</f>
        <v>3.4346556757685045E-3</v>
      </c>
      <c r="P13" s="48">
        <f>$H$5*O13*(G13-$H$4)*POWER($C$34,3)/K13^2</f>
        <v>0</v>
      </c>
      <c r="Q13" s="48">
        <f>P13*N13</f>
        <v>0</v>
      </c>
      <c r="R13" s="9">
        <f>0.54*POWER(Q13,1/4)</f>
        <v>0</v>
      </c>
      <c r="S13" s="10">
        <f>R13*M13/$C$34</f>
        <v>0</v>
      </c>
      <c r="T13" s="10">
        <f>S13*$C$19*(G13-$H$4)</f>
        <v>0</v>
      </c>
      <c r="U13" s="10">
        <f>$C$3*$H$3*$C$19*(POWER(G13+273.15,4)-POWER($H$4+273.15,4))</f>
        <v>0</v>
      </c>
      <c r="V13" s="10">
        <f>U13+T13</f>
        <v>0</v>
      </c>
      <c r="W13" s="9">
        <f>V13*$C$17/($C$2*$C$19)</f>
        <v>0</v>
      </c>
      <c r="X13" s="49">
        <f t="shared" ref="X13:X14" si="0">G13+W13</f>
        <v>18</v>
      </c>
      <c r="Y13" s="8">
        <v>0</v>
      </c>
      <c r="Z13" s="29">
        <f>F13/3600</f>
        <v>0</v>
      </c>
    </row>
    <row r="14" spans="1:40" x14ac:dyDescent="0.25">
      <c r="A14" s="3" t="s">
        <v>7</v>
      </c>
      <c r="B14" s="48" t="s">
        <v>32</v>
      </c>
      <c r="C14" s="48">
        <v>0.32</v>
      </c>
      <c r="D14" s="48" t="s">
        <v>1</v>
      </c>
      <c r="F14" s="36">
        <f>F13+$H$2</f>
        <v>60</v>
      </c>
      <c r="G14" s="16">
        <f>G13+$H$2*($O$1-S13*$C$19*(G13-$H$4)-$C$3*$H$3*$C$19*(POWER(G13+273.15,4)-POWER($H$4+273.15,4)))/($C$29*$C$4)</f>
        <v>18.022702919800022</v>
      </c>
      <c r="H14" s="48">
        <f>((G14+$H$4)/2)+273.15</f>
        <v>291.1613514599</v>
      </c>
      <c r="I14" s="8">
        <f>(351.99/H14)+344.84/(H14^2)</f>
        <v>1.2129850294900979</v>
      </c>
      <c r="J14" s="48">
        <f>((1.459*10^-6)*H14^1.5)/(H14+109.1)</f>
        <v>1.8109740378085533E-5</v>
      </c>
      <c r="K14" s="48">
        <f>J14/I14</f>
        <v>1.4929896031526719E-5</v>
      </c>
      <c r="L14" s="10">
        <f>1030.5-0.19975*H14+(3.9734*10^-4)*H14^2</f>
        <v>1006.0249917587938</v>
      </c>
      <c r="M14" s="29">
        <f>((2.334*10^-3)*(H14^1.5))/(H14+164.54)</f>
        <v>2.5446093870934765E-2</v>
      </c>
      <c r="N14" s="8">
        <f>L14*J14/M14</f>
        <v>0.71597831506184417</v>
      </c>
      <c r="O14" s="48">
        <f>1/H14</f>
        <v>3.4345217694104718E-3</v>
      </c>
      <c r="P14" s="48">
        <f>$H$5*O14*(G14-$H$4)*POWER($C$34,3)/K14^2</f>
        <v>1592.3996469587898</v>
      </c>
      <c r="Q14" s="48">
        <f>P14*N14</f>
        <v>1140.1236161346299</v>
      </c>
      <c r="R14" s="9">
        <f>0.54*POWER(Q14,1/4)</f>
        <v>3.1378468660236796</v>
      </c>
      <c r="S14" s="10">
        <f>R14*M14/$C$34</f>
        <v>1.0313434679454865</v>
      </c>
      <c r="T14" s="10">
        <f>S14*$C$19*(G14-$H$4)</f>
        <v>2.2477927717480931E-3</v>
      </c>
      <c r="U14" s="10">
        <f>$C$3*$H$3*$C$19*(POWER(G14+273.15,4)-POWER($H$4+273.15,4))</f>
        <v>1.0248881330833414E-2</v>
      </c>
      <c r="V14" s="10">
        <f t="shared" ref="V14" si="1">U14+T14</f>
        <v>1.2496674102581507E-2</v>
      </c>
      <c r="W14" s="9">
        <f>V14*$C$17/($C$2*$C$19)</f>
        <v>6.7690318055649828E-3</v>
      </c>
      <c r="X14" s="49">
        <f t="shared" si="0"/>
        <v>18.029471951605586</v>
      </c>
      <c r="Y14" s="8">
        <f>V14*$H$2/(3.6*10^6)</f>
        <v>2.0827790170969176E-7</v>
      </c>
      <c r="Z14" s="29">
        <f t="shared" ref="Z14:Z77" si="2">F14/3600</f>
        <v>1.6666666666666666E-2</v>
      </c>
    </row>
    <row r="15" spans="1:40" x14ac:dyDescent="0.25">
      <c r="A15" s="3" t="s">
        <v>6</v>
      </c>
      <c r="B15" s="48" t="s">
        <v>33</v>
      </c>
      <c r="C15" s="48">
        <v>0.3</v>
      </c>
      <c r="D15" s="48" t="s">
        <v>1</v>
      </c>
      <c r="F15" s="36">
        <f t="shared" ref="F15:F17" si="3">F14+$H$2</f>
        <v>120</v>
      </c>
      <c r="G15" s="16">
        <f t="shared" ref="G15:G78" si="4">G14+$H$2*($O$1-S14*$C$19*(G14-$H$4)-$C$3*$H$3*$C$19*(POWER(G14+273.15,4)-POWER($H$4+273.15,4)))/($C$29*$C$4)</f>
        <v>18.045149185475754</v>
      </c>
      <c r="H15" s="48">
        <f t="shared" ref="H15:H78" si="5">((G15+$H$4)/2)+273.15</f>
        <v>291.17257459273787</v>
      </c>
      <c r="I15" s="8">
        <f t="shared" ref="I15:I78" si="6">(351.99/H15)+344.84/(H15^2)</f>
        <v>1.2129381186749342</v>
      </c>
      <c r="J15" s="48">
        <f t="shared" ref="J15:J78" si="7">((1.459*10^-6)*H15^1.5)/(H15+109.1)</f>
        <v>1.8110279674411184E-5</v>
      </c>
      <c r="K15" s="48">
        <f t="shared" ref="K15:K78" si="8">J15/I15</f>
        <v>1.4930918070408764E-5</v>
      </c>
      <c r="L15" s="10">
        <f t="shared" ref="L15:L78" si="9">1030.5-0.19975*H15+(3.9734*10^-4)*H15^2</f>
        <v>1006.0253467976873</v>
      </c>
      <c r="M15" s="29">
        <f t="shared" ref="M15:M78" si="10">((2.334*10^-3)*(H15^1.5))/(H15+164.54)</f>
        <v>2.5446938442505673E-2</v>
      </c>
      <c r="N15" s="8">
        <f t="shared" ref="N15:N78" si="11">L15*J15/M15</f>
        <v>0.71597612542731548</v>
      </c>
      <c r="O15" s="48">
        <f t="shared" ref="O15:O78" si="12">1/H15</f>
        <v>3.4343893871141428E-3</v>
      </c>
      <c r="P15" s="48">
        <f t="shared" ref="P15:P78" si="13">$H$5*O15*(G15-$H$4)*POWER($C$34,3)/K15^2</f>
        <v>3166.2418097092354</v>
      </c>
      <c r="Q15" s="48">
        <f t="shared" ref="Q15:Q78" si="14">P15*N15</f>
        <v>2266.9535430815899</v>
      </c>
      <c r="R15" s="9">
        <f t="shared" ref="R15:R78" si="15">0.54*POWER(Q15,1/4)</f>
        <v>3.7260992165028477</v>
      </c>
      <c r="S15" s="10">
        <f t="shared" ref="S15:S78" si="16">R15*M15/$C$34</f>
        <v>1.2247301413264642</v>
      </c>
      <c r="T15" s="10">
        <f t="shared" ref="T15:T78" si="17">S15*$C$19*(G15-$H$4)</f>
        <v>5.3083745576155373E-3</v>
      </c>
      <c r="U15" s="10">
        <f t="shared" ref="U15:U78" si="18">$C$3*$H$3*$C$19*(POWER(G15+273.15,4)-POWER($H$4+273.15,4))</f>
        <v>2.0384257244776414E-2</v>
      </c>
      <c r="V15" s="10">
        <f t="shared" ref="V15:V78" si="19">U15+T15</f>
        <v>2.5692631802391952E-2</v>
      </c>
      <c r="W15" s="9">
        <f t="shared" ref="W15:W78" si="20">V15*$C$17/($C$2*$C$19)</f>
        <v>1.3916842226295641E-2</v>
      </c>
      <c r="X15" s="49">
        <f t="shared" ref="X15:X78" si="21">G15+W15</f>
        <v>18.059066027702048</v>
      </c>
      <c r="Y15" s="8">
        <f t="shared" ref="Y15:Y78" si="22">V15*$H$2/(3.6*10^6)</f>
        <v>4.2821053003986588E-7</v>
      </c>
      <c r="Z15" s="29">
        <f t="shared" si="2"/>
        <v>3.3333333333333333E-2</v>
      </c>
    </row>
    <row r="16" spans="1:40" x14ac:dyDescent="0.25">
      <c r="A16" s="3" t="s">
        <v>31</v>
      </c>
      <c r="B16" s="48" t="s">
        <v>34</v>
      </c>
      <c r="C16" s="48">
        <v>0.3</v>
      </c>
      <c r="D16" s="48" t="s">
        <v>1</v>
      </c>
      <c r="F16" s="36">
        <f t="shared" si="3"/>
        <v>180</v>
      </c>
      <c r="G16" s="16">
        <f t="shared" si="4"/>
        <v>18.067324435284402</v>
      </c>
      <c r="H16" s="48">
        <f t="shared" si="5"/>
        <v>291.18366221764217</v>
      </c>
      <c r="I16" s="8">
        <f t="shared" si="6"/>
        <v>1.2128917778230517</v>
      </c>
      <c r="J16" s="48">
        <f t="shared" si="7"/>
        <v>1.8110812449400363E-5</v>
      </c>
      <c r="K16" s="48">
        <f t="shared" si="8"/>
        <v>1.4931927794832938E-5</v>
      </c>
      <c r="L16" s="10">
        <f t="shared" si="9"/>
        <v>1006.0256976481382</v>
      </c>
      <c r="M16" s="29">
        <f t="shared" si="10"/>
        <v>2.5447772803726634E-2</v>
      </c>
      <c r="N16" s="8">
        <f t="shared" si="11"/>
        <v>0.71597396243314526</v>
      </c>
      <c r="O16" s="48">
        <f t="shared" si="12"/>
        <v>3.4342586132204097E-3</v>
      </c>
      <c r="P16" s="48">
        <f t="shared" si="13"/>
        <v>4720.5391524933148</v>
      </c>
      <c r="Q16" s="48">
        <f t="shared" si="14"/>
        <v>3379.78312183144</v>
      </c>
      <c r="R16" s="9">
        <f t="shared" si="15"/>
        <v>4.1173327621843621</v>
      </c>
      <c r="S16" s="10">
        <f t="shared" si="16"/>
        <v>1.3533689205715183</v>
      </c>
      <c r="T16" s="10">
        <f t="shared" si="17"/>
        <v>8.7470206376580092E-3</v>
      </c>
      <c r="U16" s="10">
        <f t="shared" si="18"/>
        <v>3.0399560575413861E-2</v>
      </c>
      <c r="V16" s="10">
        <f t="shared" si="19"/>
        <v>3.9146581213071872E-2</v>
      </c>
      <c r="W16" s="9">
        <f t="shared" si="20"/>
        <v>2.1204398157080598E-2</v>
      </c>
      <c r="X16" s="49">
        <f t="shared" si="21"/>
        <v>18.088528833441483</v>
      </c>
      <c r="Y16" s="8">
        <f t="shared" si="22"/>
        <v>6.5244302021786448E-7</v>
      </c>
      <c r="Z16" s="29">
        <f t="shared" si="2"/>
        <v>0.05</v>
      </c>
    </row>
    <row r="17" spans="1:26" ht="16.2" x14ac:dyDescent="0.25">
      <c r="A17" s="3" t="s">
        <v>35</v>
      </c>
      <c r="B17" s="48" t="s">
        <v>56</v>
      </c>
      <c r="C17" s="48">
        <v>1.2999999999999999E-2</v>
      </c>
      <c r="D17" s="48" t="s">
        <v>1</v>
      </c>
      <c r="F17" s="36">
        <f t="shared" si="3"/>
        <v>240</v>
      </c>
      <c r="G17" s="16">
        <f t="shared" si="4"/>
        <v>18.089223370645229</v>
      </c>
      <c r="H17" s="48">
        <f t="shared" si="5"/>
        <v>291.19461168532257</v>
      </c>
      <c r="I17" s="8">
        <f t="shared" si="6"/>
        <v>1.2128460178756948</v>
      </c>
      <c r="J17" s="48">
        <f t="shared" si="7"/>
        <v>1.81113385761152E-5</v>
      </c>
      <c r="K17" s="48">
        <f t="shared" si="8"/>
        <v>1.4932924962591121E-5</v>
      </c>
      <c r="L17" s="10">
        <f t="shared" si="9"/>
        <v>1006.0260442226968</v>
      </c>
      <c r="M17" s="29">
        <f t="shared" si="10"/>
        <v>2.5448596755713385E-2</v>
      </c>
      <c r="N17" s="8">
        <f t="shared" si="11"/>
        <v>0.7159718265886893</v>
      </c>
      <c r="O17" s="48">
        <f t="shared" si="12"/>
        <v>3.4341294786067096E-3</v>
      </c>
      <c r="P17" s="48">
        <f t="shared" si="13"/>
        <v>6254.9404131284764</v>
      </c>
      <c r="Q17" s="48">
        <f t="shared" si="14"/>
        <v>4478.3611127910062</v>
      </c>
      <c r="R17" s="9">
        <f t="shared" si="15"/>
        <v>4.4174692729703748</v>
      </c>
      <c r="S17" s="10">
        <f t="shared" si="16"/>
        <v>1.4520709251941253</v>
      </c>
      <c r="T17" s="10">
        <f t="shared" si="17"/>
        <v>1.2437631586728549E-2</v>
      </c>
      <c r="U17" s="10">
        <f t="shared" si="18"/>
        <v>4.0292313901202116E-2</v>
      </c>
      <c r="V17" s="10">
        <f t="shared" si="19"/>
        <v>5.2729945487930668E-2</v>
      </c>
      <c r="W17" s="9">
        <f t="shared" si="20"/>
        <v>2.8562053805962447E-2</v>
      </c>
      <c r="X17" s="49">
        <f t="shared" si="21"/>
        <v>18.117785424451192</v>
      </c>
      <c r="Y17" s="8">
        <f t="shared" si="22"/>
        <v>8.7883242479884455E-7</v>
      </c>
      <c r="Z17" s="29">
        <f t="shared" si="2"/>
        <v>6.6666666666666666E-2</v>
      </c>
    </row>
    <row r="18" spans="1:26" ht="16.2" x14ac:dyDescent="0.25">
      <c r="A18" s="3" t="s">
        <v>36</v>
      </c>
      <c r="B18" s="48" t="s">
        <v>57</v>
      </c>
      <c r="C18" s="48">
        <v>6.0000000000000001E-3</v>
      </c>
      <c r="D18" s="48" t="s">
        <v>1</v>
      </c>
      <c r="F18" s="36">
        <f t="shared" ref="F18:F78" si="23">F17+$H$2</f>
        <v>300</v>
      </c>
      <c r="G18" s="16">
        <f t="shared" si="4"/>
        <v>18.110843333662356</v>
      </c>
      <c r="H18" s="48">
        <f t="shared" si="5"/>
        <v>291.20542166683117</v>
      </c>
      <c r="I18" s="8">
        <f t="shared" si="6"/>
        <v>1.2128008442550782</v>
      </c>
      <c r="J18" s="48">
        <f t="shared" si="7"/>
        <v>1.8111857991063826E-5</v>
      </c>
      <c r="K18" s="48">
        <f t="shared" si="8"/>
        <v>1.4933909451710864E-5</v>
      </c>
      <c r="L18" s="10">
        <f t="shared" si="9"/>
        <v>1006.0263864756756</v>
      </c>
      <c r="M18" s="29">
        <f t="shared" si="10"/>
        <v>2.5449410198941862E-2</v>
      </c>
      <c r="N18" s="8">
        <f t="shared" si="11"/>
        <v>0.7159697181456931</v>
      </c>
      <c r="O18" s="48">
        <f t="shared" si="12"/>
        <v>3.4340019985757766E-3</v>
      </c>
      <c r="P18" s="48">
        <f t="shared" si="13"/>
        <v>7769.27950902261</v>
      </c>
      <c r="Q18" s="48">
        <f t="shared" si="14"/>
        <v>5562.5688602700266</v>
      </c>
      <c r="R18" s="9">
        <f t="shared" si="15"/>
        <v>4.6635067519809219</v>
      </c>
      <c r="S18" s="10">
        <f t="shared" si="16"/>
        <v>1.5329951604990095</v>
      </c>
      <c r="T18" s="10">
        <f t="shared" si="17"/>
        <v>1.6312540231484929E-2</v>
      </c>
      <c r="U18" s="10">
        <f t="shared" si="18"/>
        <v>5.0061231986112051E-2</v>
      </c>
      <c r="V18" s="10">
        <f t="shared" si="19"/>
        <v>6.637377221759698E-2</v>
      </c>
      <c r="W18" s="9">
        <f t="shared" si="20"/>
        <v>3.5952459951198362E-2</v>
      </c>
      <c r="X18" s="49">
        <f t="shared" si="21"/>
        <v>18.146795793613553</v>
      </c>
      <c r="Y18" s="8">
        <f t="shared" si="22"/>
        <v>1.1062295369599497E-6</v>
      </c>
      <c r="Z18" s="29">
        <f t="shared" si="2"/>
        <v>8.3333333333333329E-2</v>
      </c>
    </row>
    <row r="19" spans="1:26" ht="16.2" x14ac:dyDescent="0.25">
      <c r="A19" s="3" t="s">
        <v>37</v>
      </c>
      <c r="B19" s="48" t="s">
        <v>40</v>
      </c>
      <c r="C19" s="48">
        <f>C14*C15</f>
        <v>9.6000000000000002E-2</v>
      </c>
      <c r="D19" s="48" t="s">
        <v>8</v>
      </c>
      <c r="F19" s="36">
        <f t="shared" si="23"/>
        <v>360</v>
      </c>
      <c r="G19" s="16">
        <f t="shared" si="4"/>
        <v>18.132183082570311</v>
      </c>
      <c r="H19" s="48">
        <f t="shared" si="5"/>
        <v>291.21609154128515</v>
      </c>
      <c r="I19" s="8">
        <f t="shared" si="6"/>
        <v>1.2127562594248691</v>
      </c>
      <c r="J19" s="48">
        <f t="shared" si="7"/>
        <v>1.8112370664775585E-5</v>
      </c>
      <c r="K19" s="48">
        <f t="shared" si="8"/>
        <v>1.4934881204707282E-5</v>
      </c>
      <c r="L19" s="10">
        <f t="shared" si="9"/>
        <v>1006.0267243838141</v>
      </c>
      <c r="M19" s="29">
        <f t="shared" si="10"/>
        <v>2.5450213087168074E-2</v>
      </c>
      <c r="N19" s="8">
        <f t="shared" si="11"/>
        <v>0.71596763721781609</v>
      </c>
      <c r="O19" s="48">
        <f t="shared" si="12"/>
        <v>3.433876180081319E-3</v>
      </c>
      <c r="P19" s="48">
        <f t="shared" si="13"/>
        <v>9263.4894835269824</v>
      </c>
      <c r="Q19" s="48">
        <f t="shared" si="14"/>
        <v>6632.3586779129009</v>
      </c>
      <c r="R19" s="9">
        <f t="shared" si="15"/>
        <v>4.8731610128297262</v>
      </c>
      <c r="S19" s="10">
        <f t="shared" si="16"/>
        <v>1.6019635715510359</v>
      </c>
      <c r="T19" s="10">
        <f t="shared" si="17"/>
        <v>2.0328238373084243E-2</v>
      </c>
      <c r="U19" s="10">
        <f t="shared" si="18"/>
        <v>5.9705669665313821E-2</v>
      </c>
      <c r="V19" s="10">
        <f t="shared" si="19"/>
        <v>8.0033908038398063E-2</v>
      </c>
      <c r="W19" s="9">
        <f t="shared" si="20"/>
        <v>4.3351700187465619E-2</v>
      </c>
      <c r="X19" s="49">
        <f t="shared" si="21"/>
        <v>18.175534782757776</v>
      </c>
      <c r="Y19" s="8">
        <f t="shared" si="22"/>
        <v>1.3338984673066345E-6</v>
      </c>
      <c r="Z19" s="29">
        <f t="shared" si="2"/>
        <v>0.1</v>
      </c>
    </row>
    <row r="20" spans="1:26" ht="16.2" x14ac:dyDescent="0.25">
      <c r="A20" s="3" t="s">
        <v>38</v>
      </c>
      <c r="B20" s="48" t="s">
        <v>41</v>
      </c>
      <c r="C20" s="48">
        <f>C15*C16</f>
        <v>0.09</v>
      </c>
      <c r="D20" s="48" t="s">
        <v>8</v>
      </c>
      <c r="F20" s="36">
        <f t="shared" si="23"/>
        <v>420</v>
      </c>
      <c r="G20" s="16">
        <f t="shared" si="4"/>
        <v>18.153242282416336</v>
      </c>
      <c r="H20" s="48">
        <f t="shared" si="5"/>
        <v>291.22662114120817</v>
      </c>
      <c r="I20" s="8">
        <f t="shared" si="6"/>
        <v>1.2127122639553076</v>
      </c>
      <c r="J20" s="48">
        <f t="shared" si="7"/>
        <v>1.8112876589562289E-5</v>
      </c>
      <c r="K20" s="48">
        <f t="shared" si="8"/>
        <v>1.4935840205397483E-5</v>
      </c>
      <c r="L20" s="10">
        <f t="shared" si="9"/>
        <v>1006.0270579382424</v>
      </c>
      <c r="M20" s="29">
        <f t="shared" si="10"/>
        <v>2.5451005408261965E-2</v>
      </c>
      <c r="N20" s="8">
        <f t="shared" si="11"/>
        <v>0.71596558383035547</v>
      </c>
      <c r="O20" s="48">
        <f t="shared" si="12"/>
        <v>3.4337520247337766E-3</v>
      </c>
      <c r="P20" s="48">
        <f t="shared" si="13"/>
        <v>10737.566690049967</v>
      </c>
      <c r="Q20" s="48">
        <f t="shared" si="14"/>
        <v>7687.7282041590024</v>
      </c>
      <c r="R20" s="9">
        <f t="shared" si="15"/>
        <v>5.0564214499461979</v>
      </c>
      <c r="S20" s="10">
        <f t="shared" si="16"/>
        <v>1.6622588748916696</v>
      </c>
      <c r="T20" s="10">
        <f t="shared" si="17"/>
        <v>2.4453921019700207E-2</v>
      </c>
      <c r="U20" s="10">
        <f t="shared" si="18"/>
        <v>6.9225392314283776E-2</v>
      </c>
      <c r="V20" s="10">
        <f t="shared" si="19"/>
        <v>9.367931333398398E-2</v>
      </c>
      <c r="W20" s="9">
        <f t="shared" si="20"/>
        <v>5.0742961389241316E-2</v>
      </c>
      <c r="X20" s="49">
        <f t="shared" si="21"/>
        <v>18.203985243805576</v>
      </c>
      <c r="Y20" s="8">
        <f t="shared" si="22"/>
        <v>1.561321888899733E-6</v>
      </c>
      <c r="Z20" s="29">
        <f t="shared" si="2"/>
        <v>0.11666666666666667</v>
      </c>
    </row>
    <row r="21" spans="1:26" ht="16.2" x14ac:dyDescent="0.25">
      <c r="A21" s="3" t="s">
        <v>39</v>
      </c>
      <c r="B21" s="48" t="s">
        <v>42</v>
      </c>
      <c r="C21" s="48">
        <f>C14*C16</f>
        <v>9.6000000000000002E-2</v>
      </c>
      <c r="D21" s="48" t="s">
        <v>8</v>
      </c>
      <c r="F21" s="36">
        <f t="shared" si="23"/>
        <v>480</v>
      </c>
      <c r="G21" s="16">
        <f t="shared" si="4"/>
        <v>18.174021235732926</v>
      </c>
      <c r="H21" s="48">
        <f t="shared" si="5"/>
        <v>291.23701061786642</v>
      </c>
      <c r="I21" s="8">
        <f t="shared" si="6"/>
        <v>1.2126688570865094</v>
      </c>
      <c r="J21" s="48">
        <f t="shared" si="7"/>
        <v>1.811337577304612E-5</v>
      </c>
      <c r="K21" s="48">
        <f t="shared" si="8"/>
        <v>1.4936786466640453E-5</v>
      </c>
      <c r="L21" s="10">
        <f t="shared" si="9"/>
        <v>1006.027387140233</v>
      </c>
      <c r="M21" s="29">
        <f t="shared" si="10"/>
        <v>2.5451787174071885E-2</v>
      </c>
      <c r="N21" s="8">
        <f t="shared" si="11"/>
        <v>0.71596355794654665</v>
      </c>
      <c r="O21" s="48">
        <f t="shared" si="12"/>
        <v>3.4336295303899586E-3</v>
      </c>
      <c r="P21" s="48">
        <f t="shared" si="13"/>
        <v>12191.551842638282</v>
      </c>
      <c r="Q21" s="48">
        <f t="shared" si="14"/>
        <v>8728.7068341450813</v>
      </c>
      <c r="R21" s="9">
        <f t="shared" si="15"/>
        <v>5.2195280597648006</v>
      </c>
      <c r="S21" s="10">
        <f t="shared" si="16"/>
        <v>1.7159315987971382</v>
      </c>
      <c r="T21" s="10">
        <f t="shared" si="17"/>
        <v>2.866641957656197E-2</v>
      </c>
      <c r="U21" s="10">
        <f t="shared" si="18"/>
        <v>7.8620454516781124E-2</v>
      </c>
      <c r="V21" s="10">
        <f t="shared" si="19"/>
        <v>0.10728687409334309</v>
      </c>
      <c r="W21" s="9">
        <f t="shared" si="20"/>
        <v>5.8113723467227506E-2</v>
      </c>
      <c r="X21" s="49">
        <f t="shared" si="21"/>
        <v>18.232134959200152</v>
      </c>
      <c r="Y21" s="8">
        <f t="shared" si="22"/>
        <v>1.7881145682223849E-6</v>
      </c>
      <c r="Z21" s="29">
        <f t="shared" si="2"/>
        <v>0.13333333333333333</v>
      </c>
    </row>
    <row r="22" spans="1:26" x14ac:dyDescent="0.25">
      <c r="A22" s="70" t="s">
        <v>46</v>
      </c>
      <c r="B22" s="70"/>
      <c r="C22" s="70"/>
      <c r="D22" s="70"/>
      <c r="F22" s="36">
        <f t="shared" si="23"/>
        <v>540</v>
      </c>
      <c r="G22" s="16">
        <f t="shared" si="4"/>
        <v>18.194520719763393</v>
      </c>
      <c r="H22" s="48">
        <f t="shared" si="5"/>
        <v>291.24726035988169</v>
      </c>
      <c r="I22" s="8">
        <f t="shared" si="6"/>
        <v>1.2126260370689379</v>
      </c>
      <c r="J22" s="48">
        <f t="shared" si="7"/>
        <v>1.8113868234247844E-5</v>
      </c>
      <c r="K22" s="48">
        <f t="shared" si="8"/>
        <v>1.4937720022927455E-5</v>
      </c>
      <c r="L22" s="10">
        <f t="shared" si="9"/>
        <v>1006.0277119986338</v>
      </c>
      <c r="M22" s="29">
        <f t="shared" si="10"/>
        <v>2.5452558414298856E-2</v>
      </c>
      <c r="N22" s="8">
        <f t="shared" si="11"/>
        <v>0.71596155948345297</v>
      </c>
      <c r="O22" s="48">
        <f t="shared" si="12"/>
        <v>3.4335086921138524E-3</v>
      </c>
      <c r="P22" s="48">
        <f t="shared" si="13"/>
        <v>13625.518559389964</v>
      </c>
      <c r="Q22" s="48">
        <f t="shared" si="14"/>
        <v>9755.3475165515702</v>
      </c>
      <c r="R22" s="9">
        <f t="shared" si="15"/>
        <v>5.3666645010728269</v>
      </c>
      <c r="S22" s="10">
        <f t="shared" si="16"/>
        <v>1.7643564970035437</v>
      </c>
      <c r="T22" s="10">
        <f t="shared" si="17"/>
        <v>3.2947573988769366E-2</v>
      </c>
      <c r="U22" s="10">
        <f t="shared" si="18"/>
        <v>8.7891126753464971E-2</v>
      </c>
      <c r="V22" s="10">
        <f t="shared" si="19"/>
        <v>0.12083870074223434</v>
      </c>
      <c r="W22" s="9">
        <f t="shared" si="20"/>
        <v>6.5454296235376935E-2</v>
      </c>
      <c r="X22" s="49">
        <f t="shared" si="21"/>
        <v>18.259975015998769</v>
      </c>
      <c r="Y22" s="8">
        <f t="shared" si="22"/>
        <v>2.0139783457039058E-6</v>
      </c>
      <c r="Z22" s="29">
        <f t="shared" si="2"/>
        <v>0.15</v>
      </c>
    </row>
    <row r="23" spans="1:26" ht="16.2" x14ac:dyDescent="0.25">
      <c r="A23" s="3" t="s">
        <v>44</v>
      </c>
      <c r="B23" s="48" t="s">
        <v>43</v>
      </c>
      <c r="C23" s="48">
        <f>C14*C15*C16</f>
        <v>2.8799999999999999E-2</v>
      </c>
      <c r="D23" s="48" t="s">
        <v>45</v>
      </c>
      <c r="F23" s="36">
        <f t="shared" si="23"/>
        <v>600</v>
      </c>
      <c r="G23" s="16">
        <f t="shared" si="4"/>
        <v>18.214741879163437</v>
      </c>
      <c r="H23" s="48">
        <f t="shared" si="5"/>
        <v>291.25737093958168</v>
      </c>
      <c r="I23" s="8">
        <f t="shared" si="6"/>
        <v>1.2125838013878498</v>
      </c>
      <c r="J23" s="48">
        <f t="shared" si="7"/>
        <v>1.8114354001008486E-5</v>
      </c>
      <c r="K23" s="48">
        <f t="shared" si="8"/>
        <v>1.4938640925498011E-5</v>
      </c>
      <c r="L23" s="10">
        <f t="shared" si="9"/>
        <v>1006.0280325281766</v>
      </c>
      <c r="M23" s="29">
        <f t="shared" si="10"/>
        <v>2.5453319172458761E-2</v>
      </c>
      <c r="N23" s="8">
        <f t="shared" si="11"/>
        <v>0.71595958832244899</v>
      </c>
      <c r="O23" s="48">
        <f t="shared" si="12"/>
        <v>3.4333895028100065E-3</v>
      </c>
      <c r="P23" s="48">
        <f t="shared" si="13"/>
        <v>15039.565809219406</v>
      </c>
      <c r="Q23" s="48">
        <f t="shared" si="14"/>
        <v>10767.721345317106</v>
      </c>
      <c r="R23" s="9">
        <f t="shared" si="15"/>
        <v>5.5007855205295106</v>
      </c>
      <c r="S23" s="10">
        <f t="shared" si="16"/>
        <v>1.808504473396499</v>
      </c>
      <c r="T23" s="10">
        <f t="shared" si="17"/>
        <v>3.7282718312894078E-2</v>
      </c>
      <c r="U23" s="10">
        <f t="shared" si="18"/>
        <v>9.7037847082596412E-2</v>
      </c>
      <c r="V23" s="10">
        <f t="shared" si="19"/>
        <v>0.13432056539549048</v>
      </c>
      <c r="W23" s="9">
        <f t="shared" si="20"/>
        <v>7.2756972922557339E-2</v>
      </c>
      <c r="X23" s="49">
        <f t="shared" si="21"/>
        <v>18.287498852085996</v>
      </c>
      <c r="Y23" s="8">
        <f t="shared" si="22"/>
        <v>2.2386760899248412E-6</v>
      </c>
      <c r="Z23" s="29">
        <f t="shared" si="2"/>
        <v>0.16666666666666666</v>
      </c>
    </row>
    <row r="24" spans="1:26" ht="27.6" x14ac:dyDescent="0.25">
      <c r="A24" s="13" t="s">
        <v>76</v>
      </c>
      <c r="B24" s="48" t="s">
        <v>47</v>
      </c>
      <c r="C24" s="48">
        <f>C17*C19</f>
        <v>1.248E-3</v>
      </c>
      <c r="D24" s="48" t="s">
        <v>45</v>
      </c>
      <c r="F24" s="36">
        <f t="shared" si="23"/>
        <v>660</v>
      </c>
      <c r="G24" s="16">
        <f t="shared" si="4"/>
        <v>18.234686150798151</v>
      </c>
      <c r="H24" s="48">
        <f t="shared" si="5"/>
        <v>291.26734307539903</v>
      </c>
      <c r="I24" s="8">
        <f t="shared" si="6"/>
        <v>1.2125421469205979</v>
      </c>
      <c r="J24" s="48">
        <f t="shared" si="7"/>
        <v>1.8114833108181935E-5</v>
      </c>
      <c r="K24" s="48">
        <f t="shared" si="8"/>
        <v>1.4939549238916614E-5</v>
      </c>
      <c r="L24" s="10">
        <f t="shared" si="9"/>
        <v>1006.0283487482916</v>
      </c>
      <c r="M24" s="29">
        <f t="shared" si="10"/>
        <v>2.5454069503052047E-2</v>
      </c>
      <c r="N24" s="8">
        <f t="shared" si="11"/>
        <v>0.71595764431656084</v>
      </c>
      <c r="O24" s="48">
        <f t="shared" si="12"/>
        <v>3.4332719536674409E-3</v>
      </c>
      <c r="P24" s="48">
        <f t="shared" si="13"/>
        <v>16433.812618209824</v>
      </c>
      <c r="Q24" s="48">
        <f t="shared" si="14"/>
        <v>11765.913769273278</v>
      </c>
      <c r="R24" s="9">
        <f t="shared" si="15"/>
        <v>5.6240629763062815</v>
      </c>
      <c r="S24" s="10">
        <f t="shared" si="16"/>
        <v>1.8490891610590403</v>
      </c>
      <c r="T24" s="10">
        <f t="shared" si="17"/>
        <v>4.1659739298386698E-2</v>
      </c>
      <c r="U24" s="10">
        <f t="shared" si="18"/>
        <v>0.10606118727386633</v>
      </c>
      <c r="V24" s="10">
        <f t="shared" si="19"/>
        <v>0.14772092657225303</v>
      </c>
      <c r="W24" s="9">
        <f t="shared" si="20"/>
        <v>8.0015501893303725E-2</v>
      </c>
      <c r="X24" s="49">
        <f t="shared" si="21"/>
        <v>18.314701652691454</v>
      </c>
      <c r="Y24" s="8">
        <f t="shared" si="22"/>
        <v>2.4620154428708835E-6</v>
      </c>
      <c r="Z24" s="29">
        <f t="shared" si="2"/>
        <v>0.18333333333333332</v>
      </c>
    </row>
    <row r="25" spans="1:26" ht="16.2" x14ac:dyDescent="0.25">
      <c r="A25" s="13" t="s">
        <v>75</v>
      </c>
      <c r="B25" s="48" t="s">
        <v>48</v>
      </c>
      <c r="C25" s="48">
        <f>C20*C18</f>
        <v>5.4000000000000001E-4</v>
      </c>
      <c r="D25" s="48" t="s">
        <v>45</v>
      </c>
      <c r="F25" s="36">
        <f t="shared" si="23"/>
        <v>720</v>
      </c>
      <c r="G25" s="16">
        <f t="shared" si="4"/>
        <v>18.25435520856918</v>
      </c>
      <c r="H25" s="48">
        <f t="shared" si="5"/>
        <v>291.27717760428459</v>
      </c>
      <c r="I25" s="8">
        <f t="shared" si="6"/>
        <v>1.2125010700520358</v>
      </c>
      <c r="J25" s="48">
        <f t="shared" si="7"/>
        <v>1.8115305596309229E-5</v>
      </c>
      <c r="K25" s="48">
        <f t="shared" si="8"/>
        <v>1.4940445038561321E-5</v>
      </c>
      <c r="L25" s="10">
        <f t="shared" si="9"/>
        <v>1006.0286606822376</v>
      </c>
      <c r="M25" s="29">
        <f t="shared" si="10"/>
        <v>2.5454809469487544E-2</v>
      </c>
      <c r="N25" s="8">
        <f t="shared" si="11"/>
        <v>0.71595572729585677</v>
      </c>
      <c r="O25" s="48">
        <f t="shared" si="12"/>
        <v>3.4331560344853132E-3</v>
      </c>
      <c r="P25" s="48">
        <f t="shared" si="13"/>
        <v>17808.394186948448</v>
      </c>
      <c r="Q25" s="48">
        <f t="shared" si="14"/>
        <v>12750.021812087984</v>
      </c>
      <c r="R25" s="9">
        <f t="shared" si="15"/>
        <v>5.7381446473428372</v>
      </c>
      <c r="S25" s="10">
        <f t="shared" si="16"/>
        <v>1.8866519749585928</v>
      </c>
      <c r="T25" s="10">
        <f t="shared" si="17"/>
        <v>4.606845663245264E-2</v>
      </c>
      <c r="U25" s="10">
        <f t="shared" si="18"/>
        <v>0.11496182795921597</v>
      </c>
      <c r="V25" s="10">
        <f t="shared" si="19"/>
        <v>0.16103028459166863</v>
      </c>
      <c r="W25" s="9">
        <f t="shared" si="20"/>
        <v>8.7224737487153828E-2</v>
      </c>
      <c r="X25" s="49">
        <f t="shared" si="21"/>
        <v>18.341579946056335</v>
      </c>
      <c r="Y25" s="8">
        <f t="shared" si="22"/>
        <v>2.6838380765278105E-6</v>
      </c>
      <c r="Z25" s="29">
        <f t="shared" si="2"/>
        <v>0.2</v>
      </c>
    </row>
    <row r="26" spans="1:26" ht="16.2" x14ac:dyDescent="0.25">
      <c r="A26" s="13" t="s">
        <v>74</v>
      </c>
      <c r="B26" s="48" t="s">
        <v>49</v>
      </c>
      <c r="C26" s="48">
        <f>C20*C17</f>
        <v>1.1699999999999998E-3</v>
      </c>
      <c r="D26" s="48" t="s">
        <v>45</v>
      </c>
      <c r="F26" s="36">
        <f t="shared" si="23"/>
        <v>780</v>
      </c>
      <c r="G26" s="16">
        <f t="shared" si="4"/>
        <v>18.273750921480666</v>
      </c>
      <c r="H26" s="48">
        <f t="shared" si="5"/>
        <v>291.2868754607403</v>
      </c>
      <c r="I26" s="8">
        <f t="shared" si="6"/>
        <v>1.212460566762219</v>
      </c>
      <c r="J26" s="48">
        <f t="shared" si="7"/>
        <v>1.8115771510610913E-5</v>
      </c>
      <c r="K26" s="48">
        <f t="shared" si="8"/>
        <v>1.49413284087149E-5</v>
      </c>
      <c r="L26" s="10">
        <f t="shared" si="9"/>
        <v>1006.0289683564398</v>
      </c>
      <c r="M26" s="29">
        <f t="shared" si="10"/>
        <v>2.5455539142504521E-2</v>
      </c>
      <c r="N26" s="8">
        <f t="shared" si="11"/>
        <v>0.71595383707153959</v>
      </c>
      <c r="O26" s="48">
        <f t="shared" si="12"/>
        <v>3.4330417339204153E-3</v>
      </c>
      <c r="P26" s="48">
        <f t="shared" si="13"/>
        <v>19163.458940965062</v>
      </c>
      <c r="Q26" s="48">
        <f t="shared" si="14"/>
        <v>13720.151960346839</v>
      </c>
      <c r="R26" s="9">
        <f t="shared" si="15"/>
        <v>5.84431331078504</v>
      </c>
      <c r="S26" s="10">
        <f t="shared" si="16"/>
        <v>1.9216143889817552</v>
      </c>
      <c r="T26" s="10">
        <f t="shared" si="17"/>
        <v>5.050019613256914E-2</v>
      </c>
      <c r="U26" s="10">
        <f t="shared" si="18"/>
        <v>0.12374053974060539</v>
      </c>
      <c r="V26" s="10">
        <f t="shared" si="19"/>
        <v>0.17424073587317454</v>
      </c>
      <c r="W26" s="9">
        <f t="shared" si="20"/>
        <v>9.4380398597969539E-2</v>
      </c>
      <c r="X26" s="49">
        <f t="shared" si="21"/>
        <v>18.368131320078636</v>
      </c>
      <c r="Y26" s="8">
        <f t="shared" si="22"/>
        <v>2.9040122645529089E-6</v>
      </c>
      <c r="Z26" s="29">
        <f t="shared" si="2"/>
        <v>0.21666666666666667</v>
      </c>
    </row>
    <row r="27" spans="1:26" ht="27.6" x14ac:dyDescent="0.25">
      <c r="A27" s="13" t="s">
        <v>73</v>
      </c>
      <c r="B27" s="48" t="s">
        <v>50</v>
      </c>
      <c r="C27" s="48">
        <f>C21*C17</f>
        <v>1.248E-3</v>
      </c>
      <c r="D27" s="48" t="s">
        <v>45</v>
      </c>
      <c r="F27" s="36">
        <f t="shared" si="23"/>
        <v>840</v>
      </c>
      <c r="G27" s="16">
        <f t="shared" si="4"/>
        <v>18.292875320858865</v>
      </c>
      <c r="H27" s="48">
        <f t="shared" si="5"/>
        <v>291.29643766042943</v>
      </c>
      <c r="I27" s="8">
        <f t="shared" si="6"/>
        <v>1.212420632694952</v>
      </c>
      <c r="J27" s="48">
        <f t="shared" si="7"/>
        <v>1.8116230900199033E-5</v>
      </c>
      <c r="K27" s="48">
        <f t="shared" si="8"/>
        <v>1.4942199441072297E-5</v>
      </c>
      <c r="L27" s="10">
        <f t="shared" si="9"/>
        <v>1006.0292717999727</v>
      </c>
      <c r="M27" s="29">
        <f t="shared" si="10"/>
        <v>2.545625859893871E-2</v>
      </c>
      <c r="N27" s="8">
        <f t="shared" si="11"/>
        <v>0.71595197343914596</v>
      </c>
      <c r="O27" s="48">
        <f t="shared" si="12"/>
        <v>3.4329290396806077E-3</v>
      </c>
      <c r="P27" s="48">
        <f t="shared" si="13"/>
        <v>20499.166226694662</v>
      </c>
      <c r="Q27" s="48">
        <f t="shared" si="14"/>
        <v>14676.418513859135</v>
      </c>
      <c r="R27" s="9">
        <f t="shared" si="15"/>
        <v>5.9435891568950945</v>
      </c>
      <c r="S27" s="10">
        <f t="shared" si="16"/>
        <v>1.9543115917070242</v>
      </c>
      <c r="T27" s="10">
        <f t="shared" si="17"/>
        <v>5.4947484910021861E-2</v>
      </c>
      <c r="U27" s="10">
        <f t="shared" si="18"/>
        <v>0.13239816841521995</v>
      </c>
      <c r="V27" s="10">
        <f t="shared" si="19"/>
        <v>0.18734565332524181</v>
      </c>
      <c r="W27" s="9">
        <f t="shared" si="20"/>
        <v>0.10147889555117263</v>
      </c>
      <c r="X27" s="49">
        <f t="shared" si="21"/>
        <v>18.394354216410036</v>
      </c>
      <c r="Y27" s="8">
        <f t="shared" si="22"/>
        <v>3.1224275554206968E-6</v>
      </c>
      <c r="Z27" s="29">
        <f t="shared" si="2"/>
        <v>0.23333333333333334</v>
      </c>
    </row>
    <row r="28" spans="1:26" x14ac:dyDescent="0.25">
      <c r="A28" s="79" t="s">
        <v>30</v>
      </c>
      <c r="B28" s="79"/>
      <c r="C28" s="79"/>
      <c r="D28" s="79"/>
      <c r="F28" s="36">
        <f t="shared" si="23"/>
        <v>900</v>
      </c>
      <c r="G28" s="16">
        <f t="shared" si="4"/>
        <v>18.311730574135876</v>
      </c>
      <c r="H28" s="48">
        <f t="shared" si="5"/>
        <v>291.30586528706795</v>
      </c>
      <c r="I28" s="8">
        <f t="shared" si="6"/>
        <v>1.2123812632125976</v>
      </c>
      <c r="J28" s="48">
        <f t="shared" si="7"/>
        <v>1.8116683817447559E-5</v>
      </c>
      <c r="K28" s="48">
        <f t="shared" si="8"/>
        <v>1.4943058233547363E-5</v>
      </c>
      <c r="L28" s="10">
        <f t="shared" si="9"/>
        <v>1006.0295710441465</v>
      </c>
      <c r="M28" s="29">
        <f t="shared" si="10"/>
        <v>2.5456967920736231E-2</v>
      </c>
      <c r="N28" s="8">
        <f t="shared" si="11"/>
        <v>0.71595013618110781</v>
      </c>
      <c r="O28" s="48">
        <f t="shared" si="12"/>
        <v>3.4328179386794977E-3</v>
      </c>
      <c r="P28" s="48">
        <f t="shared" si="13"/>
        <v>21815.684470575932</v>
      </c>
      <c r="Q28" s="48">
        <f t="shared" si="14"/>
        <v>15618.942267592918</v>
      </c>
      <c r="R28" s="9">
        <f t="shared" si="15"/>
        <v>6.0367982884928226</v>
      </c>
      <c r="S28" s="10">
        <f t="shared" si="16"/>
        <v>1.9850149964990134</v>
      </c>
      <c r="T28" s="10">
        <f t="shared" si="17"/>
        <v>5.940382699458821E-2</v>
      </c>
      <c r="U28" s="10">
        <f t="shared" si="18"/>
        <v>0.14093562315252575</v>
      </c>
      <c r="V28" s="10">
        <f t="shared" si="19"/>
        <v>0.20033945014711396</v>
      </c>
      <c r="W28" s="9">
        <f t="shared" si="20"/>
        <v>0.10851720216302006</v>
      </c>
      <c r="X28" s="49">
        <f t="shared" si="21"/>
        <v>18.420247776298897</v>
      </c>
      <c r="Y28" s="8">
        <f t="shared" si="22"/>
        <v>3.338990835785233E-6</v>
      </c>
      <c r="Z28" s="29">
        <f t="shared" si="2"/>
        <v>0.25</v>
      </c>
    </row>
    <row r="29" spans="1:26" ht="27.6" x14ac:dyDescent="0.25">
      <c r="A29" s="13" t="s">
        <v>69</v>
      </c>
      <c r="B29" s="48" t="s">
        <v>52</v>
      </c>
      <c r="C29" s="48">
        <f>C4*C24</f>
        <v>1.90944</v>
      </c>
      <c r="D29" s="48" t="s">
        <v>51</v>
      </c>
      <c r="F29" s="36">
        <f t="shared" si="23"/>
        <v>960</v>
      </c>
      <c r="G29" s="16">
        <f t="shared" si="4"/>
        <v>18.330318963484363</v>
      </c>
      <c r="H29" s="48">
        <f t="shared" si="5"/>
        <v>291.31515948174217</v>
      </c>
      <c r="I29" s="8">
        <f t="shared" si="6"/>
        <v>1.212342453440735</v>
      </c>
      <c r="J29" s="48">
        <f t="shared" si="7"/>
        <v>1.8117130317478955E-5</v>
      </c>
      <c r="K29" s="48">
        <f t="shared" si="8"/>
        <v>1.4943904889299998E-5</v>
      </c>
      <c r="L29" s="10">
        <f t="shared" si="9"/>
        <v>1006.0298661221685</v>
      </c>
      <c r="M29" s="29">
        <f t="shared" si="10"/>
        <v>2.545766719414963E-2</v>
      </c>
      <c r="N29" s="8">
        <f t="shared" si="11"/>
        <v>0.71594832506883421</v>
      </c>
      <c r="O29" s="48">
        <f t="shared" si="12"/>
        <v>3.4327084171624574E-3</v>
      </c>
      <c r="P29" s="48">
        <f t="shared" si="13"/>
        <v>23113.189680574244</v>
      </c>
      <c r="Q29" s="48">
        <f t="shared" si="14"/>
        <v>16547.849438805391</v>
      </c>
      <c r="R29" s="9">
        <f t="shared" si="15"/>
        <v>6.1246200254670464</v>
      </c>
      <c r="S29" s="10">
        <f t="shared" si="16"/>
        <v>2.013947786361622</v>
      </c>
      <c r="T29" s="10">
        <f t="shared" si="17"/>
        <v>6.3863533949049367E-2</v>
      </c>
      <c r="U29" s="10">
        <f t="shared" si="18"/>
        <v>0.14935386685167529</v>
      </c>
      <c r="V29" s="10">
        <f t="shared" si="19"/>
        <v>0.21321740080072465</v>
      </c>
      <c r="W29" s="9">
        <f t="shared" si="20"/>
        <v>0.11549275876705919</v>
      </c>
      <c r="X29" s="49">
        <f t="shared" si="21"/>
        <v>18.44581172225142</v>
      </c>
      <c r="Y29" s="8">
        <f t="shared" si="22"/>
        <v>3.553623346678744E-6</v>
      </c>
      <c r="Z29" s="29">
        <f t="shared" si="2"/>
        <v>0.26666666666666666</v>
      </c>
    </row>
    <row r="30" spans="1:26" ht="16.2" x14ac:dyDescent="0.25">
      <c r="A30" s="13" t="s">
        <v>70</v>
      </c>
      <c r="B30" s="48" t="s">
        <v>53</v>
      </c>
      <c r="C30" s="48">
        <f>C11*C25</f>
        <v>0.63990000000000002</v>
      </c>
      <c r="D30" s="48" t="s">
        <v>51</v>
      </c>
      <c r="F30" s="36">
        <f t="shared" si="23"/>
        <v>1020</v>
      </c>
      <c r="G30" s="16">
        <f t="shared" si="4"/>
        <v>18.348642868129119</v>
      </c>
      <c r="H30" s="48">
        <f t="shared" si="5"/>
        <v>291.32432143406453</v>
      </c>
      <c r="I30" s="8">
        <f t="shared" si="6"/>
        <v>1.2123041983051177</v>
      </c>
      <c r="J30" s="48">
        <f t="shared" si="7"/>
        <v>1.8117570457738985E-5</v>
      </c>
      <c r="K30" s="48">
        <f t="shared" si="8"/>
        <v>1.4944739515930539E-5</v>
      </c>
      <c r="L30" s="10">
        <f t="shared" si="9"/>
        <v>1006.0301570688639</v>
      </c>
      <c r="M30" s="29">
        <f t="shared" si="10"/>
        <v>2.5458356509071991E-2</v>
      </c>
      <c r="N30" s="8">
        <f t="shared" si="11"/>
        <v>0.71594653986443701</v>
      </c>
      <c r="O30" s="48">
        <f t="shared" si="12"/>
        <v>3.4326004608109251E-3</v>
      </c>
      <c r="P30" s="48">
        <f t="shared" si="13"/>
        <v>24391.864207348637</v>
      </c>
      <c r="Q30" s="48">
        <f t="shared" si="14"/>
        <v>17463.270780094466</v>
      </c>
      <c r="R30" s="9">
        <f t="shared" si="15"/>
        <v>6.2076204739327236</v>
      </c>
      <c r="S30" s="10">
        <f t="shared" si="16"/>
        <v>2.0412959450209187</v>
      </c>
      <c r="T30" s="10">
        <f t="shared" si="17"/>
        <v>6.8321594205353567E-2</v>
      </c>
      <c r="U30" s="10">
        <f t="shared" si="18"/>
        <v>0.15765390815141031</v>
      </c>
      <c r="V30" s="10">
        <f t="shared" si="19"/>
        <v>0.22597550235676389</v>
      </c>
      <c r="W30" s="9">
        <f t="shared" si="20"/>
        <v>0.12240339710991377</v>
      </c>
      <c r="X30" s="49">
        <f t="shared" si="21"/>
        <v>18.471046265239032</v>
      </c>
      <c r="Y30" s="8">
        <f t="shared" si="22"/>
        <v>3.7662583726127318E-6</v>
      </c>
      <c r="Z30" s="29">
        <f t="shared" si="2"/>
        <v>0.28333333333333333</v>
      </c>
    </row>
    <row r="31" spans="1:26" ht="16.2" x14ac:dyDescent="0.25">
      <c r="A31" s="13" t="s">
        <v>71</v>
      </c>
      <c r="B31" s="48" t="s">
        <v>54</v>
      </c>
      <c r="C31" s="48">
        <f>C5*C26</f>
        <v>1.3279499999999997</v>
      </c>
      <c r="D31" s="48" t="s">
        <v>51</v>
      </c>
      <c r="F31" s="36">
        <f t="shared" si="23"/>
        <v>1080</v>
      </c>
      <c r="G31" s="16">
        <f t="shared" si="4"/>
        <v>18.366704749506276</v>
      </c>
      <c r="H31" s="48">
        <f t="shared" si="5"/>
        <v>291.33335237475313</v>
      </c>
      <c r="I31" s="8">
        <f t="shared" si="6"/>
        <v>1.212266492562674</v>
      </c>
      <c r="J31" s="48">
        <f t="shared" si="7"/>
        <v>1.8118004297640502E-5</v>
      </c>
      <c r="K31" s="48">
        <f t="shared" si="8"/>
        <v>1.4945562224804134E-5</v>
      </c>
      <c r="L31" s="10">
        <f t="shared" si="9"/>
        <v>1006.0304439204401</v>
      </c>
      <c r="M31" s="29">
        <f t="shared" si="10"/>
        <v>2.5459035958479027E-2</v>
      </c>
      <c r="N31" s="8">
        <f t="shared" si="11"/>
        <v>0.71594478032217879</v>
      </c>
      <c r="O31" s="48">
        <f t="shared" si="12"/>
        <v>3.4324940548298849E-3</v>
      </c>
      <c r="P31" s="48">
        <f t="shared" si="13"/>
        <v>25651.895706574291</v>
      </c>
      <c r="Q31" s="48">
        <f t="shared" si="14"/>
        <v>18365.34083649077</v>
      </c>
      <c r="R31" s="9">
        <f t="shared" si="15"/>
        <v>6.2862769136861161</v>
      </c>
      <c r="S31" s="10">
        <f t="shared" si="16"/>
        <v>2.0672162707105137</v>
      </c>
      <c r="T31" s="10">
        <f t="shared" si="17"/>
        <v>7.277357037371493E-2</v>
      </c>
      <c r="U31" s="10">
        <f t="shared" si="18"/>
        <v>0.16583679471944135</v>
      </c>
      <c r="V31" s="10">
        <f t="shared" si="19"/>
        <v>0.23861036509315628</v>
      </c>
      <c r="W31" s="9">
        <f t="shared" si="20"/>
        <v>0.1292472810921263</v>
      </c>
      <c r="X31" s="49">
        <f t="shared" si="21"/>
        <v>18.495952030598403</v>
      </c>
      <c r="Y31" s="8">
        <f t="shared" si="22"/>
        <v>3.9768394182192717E-6</v>
      </c>
      <c r="Z31" s="29">
        <f t="shared" si="2"/>
        <v>0.3</v>
      </c>
    </row>
    <row r="32" spans="1:26" ht="27.6" x14ac:dyDescent="0.25">
      <c r="A32" s="13" t="s">
        <v>72</v>
      </c>
      <c r="B32" s="48" t="s">
        <v>55</v>
      </c>
      <c r="C32" s="48">
        <f>C5*C27</f>
        <v>1.41648</v>
      </c>
      <c r="D32" s="48" t="s">
        <v>51</v>
      </c>
      <c r="F32" s="36">
        <f t="shared" si="23"/>
        <v>1140</v>
      </c>
      <c r="G32" s="16">
        <f t="shared" si="4"/>
        <v>18.384507138669388</v>
      </c>
      <c r="H32" s="48">
        <f t="shared" si="5"/>
        <v>291.34225356933467</v>
      </c>
      <c r="I32" s="8">
        <f t="shared" si="6"/>
        <v>1.2122293308278014</v>
      </c>
      <c r="J32" s="48">
        <f t="shared" si="7"/>
        <v>1.8118431898260776E-5</v>
      </c>
      <c r="K32" s="48">
        <f t="shared" si="8"/>
        <v>1.4946373130477009E-5</v>
      </c>
      <c r="L32" s="10">
        <f t="shared" si="9"/>
        <v>1006.0307267142873</v>
      </c>
      <c r="M32" s="29">
        <f t="shared" si="10"/>
        <v>2.5459705637955091E-2</v>
      </c>
      <c r="N32" s="8">
        <f t="shared" si="11"/>
        <v>0.71594304618969862</v>
      </c>
      <c r="O32" s="48">
        <f t="shared" si="12"/>
        <v>3.4323891840220711E-3</v>
      </c>
      <c r="P32" s="48">
        <f t="shared" si="13"/>
        <v>26893.476260022868</v>
      </c>
      <c r="Q32" s="48">
        <f t="shared" si="14"/>
        <v>19254.197316231115</v>
      </c>
      <c r="R32" s="9">
        <f t="shared" si="15"/>
        <v>6.3609958810436362</v>
      </c>
      <c r="S32" s="10">
        <f t="shared" si="16"/>
        <v>2.0918423181517039</v>
      </c>
      <c r="T32" s="10">
        <f t="shared" si="17"/>
        <v>7.7215517212804938E-2</v>
      </c>
      <c r="U32" s="10">
        <f t="shared" si="18"/>
        <v>0.17390360755087098</v>
      </c>
      <c r="V32" s="10">
        <f t="shared" si="19"/>
        <v>0.25111912476367593</v>
      </c>
      <c r="W32" s="9">
        <f t="shared" si="20"/>
        <v>0.13602285924699112</v>
      </c>
      <c r="X32" s="49">
        <f t="shared" si="21"/>
        <v>18.52052999791638</v>
      </c>
      <c r="Y32" s="8">
        <f t="shared" si="22"/>
        <v>4.1853187460612655E-6</v>
      </c>
      <c r="Z32" s="29">
        <f t="shared" si="2"/>
        <v>0.31666666666666665</v>
      </c>
    </row>
    <row r="33" spans="1:26" x14ac:dyDescent="0.25">
      <c r="A33" s="70" t="s">
        <v>68</v>
      </c>
      <c r="B33" s="70"/>
      <c r="C33" s="70"/>
      <c r="D33" s="70"/>
      <c r="F33" s="36">
        <f t="shared" si="23"/>
        <v>1200</v>
      </c>
      <c r="G33" s="16">
        <f t="shared" si="4"/>
        <v>18.402052625497301</v>
      </c>
      <c r="H33" s="48">
        <f t="shared" si="5"/>
        <v>291.35102631274862</v>
      </c>
      <c r="I33" s="8">
        <f t="shared" si="6"/>
        <v>1.2121927075948893</v>
      </c>
      <c r="J33" s="48">
        <f t="shared" si="7"/>
        <v>1.811885332208225E-5</v>
      </c>
      <c r="K33" s="48">
        <f t="shared" si="8"/>
        <v>1.4947172350204825E-5</v>
      </c>
      <c r="L33" s="10">
        <f t="shared" si="9"/>
        <v>1006.0310054888062</v>
      </c>
      <c r="M33" s="29">
        <f t="shared" si="10"/>
        <v>2.5460365645287156E-2</v>
      </c>
      <c r="N33" s="8">
        <f t="shared" si="11"/>
        <v>0.71594133720906417</v>
      </c>
      <c r="O33" s="48">
        <f t="shared" si="12"/>
        <v>3.4322858328515284E-3</v>
      </c>
      <c r="P33" s="48">
        <f t="shared" si="13"/>
        <v>28116.801623972438</v>
      </c>
      <c r="Q33" s="48">
        <f t="shared" si="14"/>
        <v>20129.980552708814</v>
      </c>
      <c r="R33" s="9">
        <f t="shared" si="15"/>
        <v>6.4321268199433081</v>
      </c>
      <c r="S33" s="10">
        <f t="shared" si="16"/>
        <v>2.1152888842046065</v>
      </c>
      <c r="T33" s="10">
        <f t="shared" si="17"/>
        <v>8.1643915159653038E-2</v>
      </c>
      <c r="U33" s="10">
        <f t="shared" si="18"/>
        <v>0.18185545607601716</v>
      </c>
      <c r="V33" s="10">
        <f t="shared" si="19"/>
        <v>0.26349937123567019</v>
      </c>
      <c r="W33" s="9">
        <f t="shared" si="20"/>
        <v>0.14272882608598803</v>
      </c>
      <c r="X33" s="49">
        <f t="shared" si="21"/>
        <v>18.54478145158329</v>
      </c>
      <c r="Y33" s="8">
        <f t="shared" si="22"/>
        <v>4.3916561872611701E-6</v>
      </c>
      <c r="Z33" s="29">
        <f t="shared" si="2"/>
        <v>0.33333333333333331</v>
      </c>
    </row>
    <row r="34" spans="1:26" ht="16.2" x14ac:dyDescent="0.25">
      <c r="A34" s="14" t="s">
        <v>78</v>
      </c>
      <c r="B34" s="48" t="s">
        <v>80</v>
      </c>
      <c r="C34" s="9">
        <f>C19/((C14+C15)*2)</f>
        <v>7.7419354838709681E-2</v>
      </c>
      <c r="D34" s="48" t="s">
        <v>1</v>
      </c>
      <c r="F34" s="36">
        <f t="shared" si="23"/>
        <v>1260</v>
      </c>
      <c r="G34" s="16">
        <f t="shared" si="4"/>
        <v>18.419343849367671</v>
      </c>
      <c r="H34" s="48">
        <f t="shared" si="5"/>
        <v>291.35967192468382</v>
      </c>
      <c r="I34" s="8">
        <f t="shared" si="6"/>
        <v>1.2121566172577731</v>
      </c>
      <c r="J34" s="48">
        <f t="shared" si="7"/>
        <v>1.811926863276872E-5</v>
      </c>
      <c r="K34" s="48">
        <f t="shared" si="8"/>
        <v>1.4947960003517876E-5</v>
      </c>
      <c r="L34" s="10">
        <f t="shared" si="9"/>
        <v>1006.0312802832602</v>
      </c>
      <c r="M34" s="29">
        <f t="shared" si="10"/>
        <v>2.5461016080114272E-2</v>
      </c>
      <c r="N34" s="8">
        <f t="shared" si="11"/>
        <v>0.71593965311767793</v>
      </c>
      <c r="O34" s="48">
        <f t="shared" si="12"/>
        <v>3.432183985498511E-3</v>
      </c>
      <c r="P34" s="48">
        <f t="shared" si="13"/>
        <v>29322.070581198317</v>
      </c>
      <c r="Q34" s="48">
        <f t="shared" si="14"/>
        <v>20992.833040595193</v>
      </c>
      <c r="R34" s="9">
        <f t="shared" si="15"/>
        <v>6.4999725527877459</v>
      </c>
      <c r="S34" s="10">
        <f t="shared" si="16"/>
        <v>2.1376554484548902</v>
      </c>
      <c r="T34" s="10">
        <f t="shared" si="17"/>
        <v>8.6055615780177452E-2</v>
      </c>
      <c r="U34" s="10">
        <f t="shared" si="18"/>
        <v>0.18969347392663333</v>
      </c>
      <c r="V34" s="10">
        <f t="shared" si="19"/>
        <v>0.27574908970681078</v>
      </c>
      <c r="W34" s="9">
        <f t="shared" si="20"/>
        <v>0.14936409025785582</v>
      </c>
      <c r="X34" s="49">
        <f t="shared" si="21"/>
        <v>18.568707939625526</v>
      </c>
      <c r="Y34" s="8">
        <f t="shared" si="22"/>
        <v>4.5958181617801794E-6</v>
      </c>
      <c r="Z34" s="29">
        <f t="shared" si="2"/>
        <v>0.35</v>
      </c>
    </row>
    <row r="35" spans="1:26" ht="16.2" x14ac:dyDescent="0.25">
      <c r="A35" s="14" t="s">
        <v>77</v>
      </c>
      <c r="B35" s="48" t="s">
        <v>81</v>
      </c>
      <c r="C35" s="48">
        <f>C16</f>
        <v>0.3</v>
      </c>
      <c r="D35" s="48" t="s">
        <v>1</v>
      </c>
      <c r="F35" s="36">
        <f t="shared" si="23"/>
        <v>1320</v>
      </c>
      <c r="G35" s="16">
        <f t="shared" si="4"/>
        <v>18.436383491037756</v>
      </c>
      <c r="H35" s="48">
        <f t="shared" si="5"/>
        <v>291.36819174551886</v>
      </c>
      <c r="I35" s="8">
        <f t="shared" si="6"/>
        <v>1.2121210541266627</v>
      </c>
      <c r="J35" s="48">
        <f t="shared" si="7"/>
        <v>1.8119677894970234E-5</v>
      </c>
      <c r="K35" s="48">
        <f t="shared" si="8"/>
        <v>1.4948736211850988E-5</v>
      </c>
      <c r="L35" s="10">
        <f t="shared" si="9"/>
        <v>1006.0315511376456</v>
      </c>
      <c r="M35" s="29">
        <f t="shared" si="10"/>
        <v>2.5461657043621997E-2</v>
      </c>
      <c r="N35" s="8">
        <f t="shared" si="11"/>
        <v>0.71593799364906874</v>
      </c>
      <c r="O35" s="48">
        <f t="shared" si="12"/>
        <v>3.4320836259072525E-3</v>
      </c>
      <c r="P35" s="48">
        <f t="shared" si="13"/>
        <v>30509.484378283731</v>
      </c>
      <c r="Q35" s="48">
        <f t="shared" si="14"/>
        <v>21842.899033056059</v>
      </c>
      <c r="R35" s="9">
        <f t="shared" si="15"/>
        <v>6.5647974268288465</v>
      </c>
      <c r="S35" s="10">
        <f t="shared" si="16"/>
        <v>2.1590288499690899</v>
      </c>
      <c r="T35" s="10">
        <f t="shared" si="17"/>
        <v>9.0447796492871227E-2</v>
      </c>
      <c r="U35" s="10">
        <f t="shared" si="18"/>
        <v>0.19741881524387767</v>
      </c>
      <c r="V35" s="10">
        <f t="shared" si="19"/>
        <v>0.28786661173674888</v>
      </c>
      <c r="W35" s="9">
        <f t="shared" si="20"/>
        <v>0.1559277480240723</v>
      </c>
      <c r="X35" s="49">
        <f t="shared" si="21"/>
        <v>18.592311239061829</v>
      </c>
      <c r="Y35" s="8">
        <f t="shared" si="22"/>
        <v>4.7977768622791484E-6</v>
      </c>
      <c r="Z35" s="29">
        <f t="shared" si="2"/>
        <v>0.36666666666666664</v>
      </c>
    </row>
    <row r="36" spans="1:26" ht="16.2" x14ac:dyDescent="0.25">
      <c r="A36" s="14" t="s">
        <v>79</v>
      </c>
      <c r="B36" s="48" t="s">
        <v>82</v>
      </c>
      <c r="C36" s="48">
        <f>C16</f>
        <v>0.3</v>
      </c>
      <c r="D36" s="48" t="s">
        <v>1</v>
      </c>
      <c r="F36" s="36">
        <f t="shared" si="23"/>
        <v>1380</v>
      </c>
      <c r="G36" s="16">
        <f t="shared" si="4"/>
        <v>18.453174265530894</v>
      </c>
      <c r="H36" s="48">
        <f t="shared" si="5"/>
        <v>291.37658713276539</v>
      </c>
      <c r="I36" s="8">
        <f t="shared" si="6"/>
        <v>1.2120860124429609</v>
      </c>
      <c r="J36" s="48">
        <f t="shared" si="7"/>
        <v>1.8120081174152299E-5</v>
      </c>
      <c r="K36" s="48">
        <f t="shared" si="8"/>
        <v>1.4949501098219302E-5</v>
      </c>
      <c r="L36" s="10">
        <f t="shared" si="9"/>
        <v>1006.0318180925777</v>
      </c>
      <c r="M36" s="29">
        <f t="shared" si="10"/>
        <v>2.5462288638274894E-2</v>
      </c>
      <c r="N36" s="8">
        <f t="shared" si="11"/>
        <v>0.71593635853358206</v>
      </c>
      <c r="O36" s="48">
        <f t="shared" si="12"/>
        <v>3.4319847378277897E-3</v>
      </c>
      <c r="P36" s="48">
        <f t="shared" si="13"/>
        <v>31679.246233991558</v>
      </c>
      <c r="Q36" s="48">
        <f t="shared" si="14"/>
        <v>22680.32418985261</v>
      </c>
      <c r="R36" s="9">
        <f t="shared" si="15"/>
        <v>6.6268337334807335</v>
      </c>
      <c r="S36" s="10">
        <f t="shared" si="16"/>
        <v>2.1794853965300174</v>
      </c>
      <c r="T36" s="10">
        <f t="shared" si="17"/>
        <v>9.4817922605548777E-2</v>
      </c>
      <c r="U36" s="10">
        <f t="shared" si="18"/>
        <v>0.20503265143849456</v>
      </c>
      <c r="V36" s="10">
        <f t="shared" si="19"/>
        <v>0.29985057404404336</v>
      </c>
      <c r="W36" s="9">
        <f t="shared" si="20"/>
        <v>0.16241906094052347</v>
      </c>
      <c r="X36" s="49">
        <f t="shared" si="21"/>
        <v>18.615593326471416</v>
      </c>
      <c r="Y36" s="8">
        <f t="shared" si="22"/>
        <v>4.9975095674007225E-6</v>
      </c>
      <c r="Z36" s="29">
        <f t="shared" si="2"/>
        <v>0.38333333333333336</v>
      </c>
    </row>
    <row r="37" spans="1:26" x14ac:dyDescent="0.25">
      <c r="A37" s="70" t="s">
        <v>140</v>
      </c>
      <c r="B37" s="70"/>
      <c r="C37" s="70"/>
      <c r="D37" s="70"/>
      <c r="F37" s="36">
        <f t="shared" si="23"/>
        <v>1440</v>
      </c>
      <c r="G37" s="16">
        <f t="shared" si="4"/>
        <v>18.469718915869215</v>
      </c>
      <c r="H37" s="48">
        <f t="shared" si="5"/>
        <v>291.38485945793457</v>
      </c>
      <c r="I37" s="8">
        <f t="shared" si="6"/>
        <v>1.2120514863923151</v>
      </c>
      <c r="J37" s="48">
        <f t="shared" si="7"/>
        <v>1.8120478536445583E-5</v>
      </c>
      <c r="K37" s="48">
        <f t="shared" si="8"/>
        <v>1.4950254786932684E-5</v>
      </c>
      <c r="L37" s="10">
        <f t="shared" si="9"/>
        <v>1006.0320811891909</v>
      </c>
      <c r="M37" s="29">
        <f t="shared" si="10"/>
        <v>2.5462910967581114E-2</v>
      </c>
      <c r="N37" s="8">
        <f t="shared" si="11"/>
        <v>0.71593474749898867</v>
      </c>
      <c r="O37" s="48">
        <f t="shared" si="12"/>
        <v>3.4318873048527899E-3</v>
      </c>
      <c r="P37" s="48">
        <f t="shared" si="13"/>
        <v>32831.56090741486</v>
      </c>
      <c r="Q37" s="48">
        <f t="shared" si="14"/>
        <v>23505.255268247725</v>
      </c>
      <c r="R37" s="9">
        <f t="shared" si="15"/>
        <v>6.6862868253230889</v>
      </c>
      <c r="S37" s="10">
        <f t="shared" si="16"/>
        <v>2.1990925459351183</v>
      </c>
      <c r="T37" s="10">
        <f t="shared" si="17"/>
        <v>9.91637151909808E-2</v>
      </c>
      <c r="U37" s="10">
        <f t="shared" si="18"/>
        <v>0.2125361683307273</v>
      </c>
      <c r="V37" s="10">
        <f t="shared" si="19"/>
        <v>0.31169988352170808</v>
      </c>
      <c r="W37" s="9">
        <f t="shared" si="20"/>
        <v>0.16883743690759187</v>
      </c>
      <c r="X37" s="49">
        <f t="shared" si="21"/>
        <v>18.638556352776806</v>
      </c>
      <c r="Y37" s="8">
        <f t="shared" si="22"/>
        <v>5.1949980586951343E-6</v>
      </c>
      <c r="Z37" s="29">
        <f t="shared" si="2"/>
        <v>0.4</v>
      </c>
    </row>
    <row r="38" spans="1:26" ht="16.8" x14ac:dyDescent="0.25">
      <c r="A38" s="3" t="s">
        <v>139</v>
      </c>
      <c r="B38" s="48" t="s">
        <v>141</v>
      </c>
      <c r="C38" s="10">
        <f>(((C29+C31+C32)*C4)+(C30*C10))/(SUM(C29:C32))</f>
        <v>1521.5385443644134</v>
      </c>
      <c r="D38" s="48" t="s">
        <v>28</v>
      </c>
      <c r="F38" s="36">
        <f t="shared" si="23"/>
        <v>1500</v>
      </c>
      <c r="G38" s="16">
        <f t="shared" si="4"/>
        <v>18.486020207524863</v>
      </c>
      <c r="H38" s="48">
        <f t="shared" si="5"/>
        <v>291.39301010376244</v>
      </c>
      <c r="I38" s="8">
        <f t="shared" si="6"/>
        <v>1.212017470116163</v>
      </c>
      <c r="J38" s="48">
        <f t="shared" si="7"/>
        <v>1.8120870048512642E-5</v>
      </c>
      <c r="K38" s="48">
        <f t="shared" si="8"/>
        <v>1.4950997403342619E-5</v>
      </c>
      <c r="L38" s="10">
        <f t="shared" si="9"/>
        <v>1006.0323404690487</v>
      </c>
      <c r="M38" s="29">
        <f t="shared" si="10"/>
        <v>2.5463524135883667E-2</v>
      </c>
      <c r="N38" s="8">
        <f t="shared" si="11"/>
        <v>0.71593316027102272</v>
      </c>
      <c r="O38" s="48">
        <f t="shared" si="12"/>
        <v>3.4317913104501339E-3</v>
      </c>
      <c r="P38" s="48">
        <f t="shared" si="13"/>
        <v>33966.634316865806</v>
      </c>
      <c r="Q38" s="48">
        <f t="shared" si="14"/>
        <v>24317.839850243909</v>
      </c>
      <c r="R38" s="9">
        <f t="shared" si="15"/>
        <v>6.7433392378770565</v>
      </c>
      <c r="S38" s="10">
        <f t="shared" si="16"/>
        <v>2.2179102602683951</v>
      </c>
      <c r="T38" s="10">
        <f t="shared" si="17"/>
        <v>0.10348312367684814</v>
      </c>
      <c r="U38" s="10">
        <f t="shared" si="18"/>
        <v>0.21993056361308086</v>
      </c>
      <c r="V38" s="10">
        <f t="shared" si="19"/>
        <v>0.32341368728992903</v>
      </c>
      <c r="W38" s="9">
        <f t="shared" si="20"/>
        <v>0.17518241394871154</v>
      </c>
      <c r="X38" s="49">
        <f t="shared" si="21"/>
        <v>18.661202621473574</v>
      </c>
      <c r="Y38" s="8">
        <f t="shared" si="22"/>
        <v>5.3902281214988172E-6</v>
      </c>
      <c r="Z38" s="29">
        <f t="shared" si="2"/>
        <v>0.41666666666666669</v>
      </c>
    </row>
    <row r="39" spans="1:26" x14ac:dyDescent="0.25">
      <c r="F39" s="36">
        <f t="shared" si="23"/>
        <v>1560</v>
      </c>
      <c r="G39" s="16">
        <f t="shared" si="4"/>
        <v>18.502080923486247</v>
      </c>
      <c r="H39" s="48">
        <f t="shared" si="5"/>
        <v>291.40104046174309</v>
      </c>
      <c r="I39" s="8">
        <f t="shared" si="6"/>
        <v>1.2119839577219897</v>
      </c>
      <c r="J39" s="48">
        <f t="shared" si="7"/>
        <v>1.8121255777429396E-5</v>
      </c>
      <c r="K39" s="48">
        <f t="shared" si="8"/>
        <v>1.4951729073617103E-5</v>
      </c>
      <c r="L39" s="10">
        <f t="shared" si="9"/>
        <v>1006.0325959740649</v>
      </c>
      <c r="M39" s="29">
        <f t="shared" si="10"/>
        <v>2.5464128248174744E-2</v>
      </c>
      <c r="N39" s="8">
        <f t="shared" si="11"/>
        <v>0.71593159657386174</v>
      </c>
      <c r="O39" s="48">
        <f t="shared" si="12"/>
        <v>3.4316967379918674E-3</v>
      </c>
      <c r="P39" s="48">
        <f t="shared" si="13"/>
        <v>35084.673202172839</v>
      </c>
      <c r="Q39" s="48">
        <f t="shared" si="14"/>
        <v>25118.226100903783</v>
      </c>
      <c r="R39" s="9">
        <f t="shared" si="15"/>
        <v>6.798154041528341</v>
      </c>
      <c r="S39" s="10">
        <f t="shared" si="16"/>
        <v>2.2359921072058664</v>
      </c>
      <c r="T39" s="10">
        <f t="shared" si="17"/>
        <v>0.10777430228101254</v>
      </c>
      <c r="U39" s="10">
        <f t="shared" si="18"/>
        <v>0.22721704458983041</v>
      </c>
      <c r="V39" s="10">
        <f t="shared" si="19"/>
        <v>0.33499134687084298</v>
      </c>
      <c r="W39" s="9">
        <f t="shared" si="20"/>
        <v>0.18145364622170659</v>
      </c>
      <c r="X39" s="49">
        <f t="shared" si="21"/>
        <v>18.683534569707952</v>
      </c>
      <c r="Y39" s="8">
        <f t="shared" si="22"/>
        <v>5.5831891145140502E-6</v>
      </c>
      <c r="Z39" s="29">
        <f t="shared" si="2"/>
        <v>0.43333333333333335</v>
      </c>
    </row>
    <row r="40" spans="1:26" x14ac:dyDescent="0.25">
      <c r="F40" s="36">
        <f t="shared" si="23"/>
        <v>1620</v>
      </c>
      <c r="G40" s="16">
        <f t="shared" si="4"/>
        <v>18.517903859854705</v>
      </c>
      <c r="H40" s="48">
        <f t="shared" si="5"/>
        <v>291.40895192992735</v>
      </c>
      <c r="I40" s="8">
        <f t="shared" si="6"/>
        <v>1.2119509432924778</v>
      </c>
      <c r="J40" s="48">
        <f t="shared" si="7"/>
        <v>1.8121635790579819E-5</v>
      </c>
      <c r="K40" s="48">
        <f t="shared" si="8"/>
        <v>1.4952449924540023E-5</v>
      </c>
      <c r="L40" s="10">
        <f t="shared" si="9"/>
        <v>1006.0328477464319</v>
      </c>
      <c r="M40" s="29">
        <f t="shared" si="10"/>
        <v>2.5464723409930778E-2</v>
      </c>
      <c r="N40" s="8">
        <f t="shared" si="11"/>
        <v>0.71593005613055027</v>
      </c>
      <c r="O40" s="48">
        <f t="shared" si="12"/>
        <v>3.4316035707800136E-3</v>
      </c>
      <c r="P40" s="48">
        <f t="shared" si="13"/>
        <v>36185.884824388355</v>
      </c>
      <c r="Q40" s="48">
        <f t="shared" si="14"/>
        <v>25906.562553457981</v>
      </c>
      <c r="R40" s="9">
        <f t="shared" si="15"/>
        <v>6.850877591290053</v>
      </c>
      <c r="S40" s="10">
        <f t="shared" si="16"/>
        <v>2.2533861634592971</v>
      </c>
      <c r="T40" s="10">
        <f t="shared" si="17"/>
        <v>0.11203558961268055</v>
      </c>
      <c r="U40" s="10">
        <f t="shared" si="18"/>
        <v>0.23439682615451593</v>
      </c>
      <c r="V40" s="10">
        <f t="shared" si="19"/>
        <v>0.34643241576719647</v>
      </c>
      <c r="W40" s="9">
        <f t="shared" si="20"/>
        <v>0.18765089187389808</v>
      </c>
      <c r="X40" s="49">
        <f t="shared" si="21"/>
        <v>18.705554751728602</v>
      </c>
      <c r="Y40" s="8">
        <f t="shared" si="22"/>
        <v>5.773873596119941E-6</v>
      </c>
      <c r="Z40" s="29">
        <f t="shared" si="2"/>
        <v>0.45</v>
      </c>
    </row>
    <row r="41" spans="1:26" x14ac:dyDescent="0.25">
      <c r="F41" s="36">
        <f t="shared" si="23"/>
        <v>1680</v>
      </c>
      <c r="G41" s="16">
        <f t="shared" si="4"/>
        <v>18.533491821901642</v>
      </c>
      <c r="H41" s="48">
        <f t="shared" si="5"/>
        <v>291.41674591095079</v>
      </c>
      <c r="I41" s="8">
        <f t="shared" si="6"/>
        <v>1.2119184208936906</v>
      </c>
      <c r="J41" s="48">
        <f t="shared" si="7"/>
        <v>1.8122010155560956E-5</v>
      </c>
      <c r="K41" s="48">
        <f t="shared" si="8"/>
        <v>1.4953160083330903E-5</v>
      </c>
      <c r="L41" s="10">
        <f t="shared" si="9"/>
        <v>1006.0330958285577</v>
      </c>
      <c r="M41" s="29">
        <f t="shared" si="10"/>
        <v>2.5465309726963668E-2</v>
      </c>
      <c r="N41" s="8">
        <f t="shared" si="11"/>
        <v>0.7159285386633838</v>
      </c>
      <c r="O41" s="48">
        <f t="shared" si="12"/>
        <v>3.4315117920696754E-3</v>
      </c>
      <c r="P41" s="48">
        <f t="shared" si="13"/>
        <v>37270.476697954051</v>
      </c>
      <c r="Q41" s="48">
        <f t="shared" si="14"/>
        <v>26682.997917653942</v>
      </c>
      <c r="R41" s="9">
        <f t="shared" si="15"/>
        <v>6.9016418007539322</v>
      </c>
      <c r="S41" s="10">
        <f t="shared" si="16"/>
        <v>2.2701357618764595</v>
      </c>
      <c r="T41" s="10">
        <f t="shared" si="17"/>
        <v>0.11626549090248418</v>
      </c>
      <c r="U41" s="10">
        <f t="shared" si="18"/>
        <v>0.24147112897487324</v>
      </c>
      <c r="V41" s="10">
        <f t="shared" si="19"/>
        <v>0.35773661987735744</v>
      </c>
      <c r="W41" s="9">
        <f t="shared" si="20"/>
        <v>0.1937740024335686</v>
      </c>
      <c r="X41" s="49">
        <f t="shared" si="21"/>
        <v>18.727265824335209</v>
      </c>
      <c r="Y41" s="8">
        <f t="shared" si="22"/>
        <v>5.9622769979559571E-6</v>
      </c>
      <c r="Z41" s="29">
        <f t="shared" si="2"/>
        <v>0.46666666666666667</v>
      </c>
    </row>
    <row r="42" spans="1:26" x14ac:dyDescent="0.25">
      <c r="F42" s="36">
        <f t="shared" si="23"/>
        <v>1740</v>
      </c>
      <c r="G42" s="16">
        <f t="shared" si="4"/>
        <v>18.548847620527908</v>
      </c>
      <c r="H42" s="48">
        <f t="shared" si="5"/>
        <v>291.42442381026393</v>
      </c>
      <c r="I42" s="8">
        <f t="shared" si="6"/>
        <v>1.2118863845824155</v>
      </c>
      <c r="J42" s="48">
        <f t="shared" si="7"/>
        <v>1.8122378940098315E-5</v>
      </c>
      <c r="K42" s="48">
        <f t="shared" si="8"/>
        <v>1.4953859677483559E-5</v>
      </c>
      <c r="L42" s="10">
        <f t="shared" si="9"/>
        <v>1006.0333402630077</v>
      </c>
      <c r="M42" s="29">
        <f t="shared" si="10"/>
        <v>2.5465887305288159E-2</v>
      </c>
      <c r="N42" s="8">
        <f t="shared" si="11"/>
        <v>0.71592704389425132</v>
      </c>
      <c r="O42" s="48">
        <f t="shared" si="12"/>
        <v>3.4314213850897561E-3</v>
      </c>
      <c r="P42" s="48">
        <f t="shared" si="13"/>
        <v>38338.656351189231</v>
      </c>
      <c r="Q42" s="48">
        <f t="shared" si="14"/>
        <v>27447.680908384471</v>
      </c>
      <c r="R42" s="9">
        <f t="shared" si="15"/>
        <v>6.9505660365303044</v>
      </c>
      <c r="S42" s="10">
        <f t="shared" si="16"/>
        <v>2.2862801138423197</v>
      </c>
      <c r="T42" s="10">
        <f t="shared" si="17"/>
        <v>0.12046266243289276</v>
      </c>
      <c r="U42" s="10">
        <f t="shared" si="18"/>
        <v>0.24844117785871611</v>
      </c>
      <c r="V42" s="10">
        <f t="shared" si="19"/>
        <v>0.36890384029160889</v>
      </c>
      <c r="W42" s="9">
        <f t="shared" si="20"/>
        <v>0.19982291349128814</v>
      </c>
      <c r="X42" s="49">
        <f t="shared" si="21"/>
        <v>18.748670534019197</v>
      </c>
      <c r="Y42" s="8">
        <f t="shared" si="22"/>
        <v>6.1483973381934815E-6</v>
      </c>
      <c r="Z42" s="29">
        <f t="shared" si="2"/>
        <v>0.48333333333333334</v>
      </c>
    </row>
    <row r="43" spans="1:26" x14ac:dyDescent="0.25">
      <c r="F43" s="36">
        <f t="shared" si="23"/>
        <v>1800</v>
      </c>
      <c r="G43" s="16">
        <f t="shared" si="4"/>
        <v>18.563974069076494</v>
      </c>
      <c r="H43" s="48">
        <f t="shared" si="5"/>
        <v>291.43198703453822</v>
      </c>
      <c r="I43" s="8">
        <f t="shared" si="6"/>
        <v>1.2118548284127701</v>
      </c>
      <c r="J43" s="48">
        <f t="shared" si="7"/>
        <v>1.8122742211969422E-5</v>
      </c>
      <c r="K43" s="48">
        <f t="shared" si="8"/>
        <v>1.4954548834620505E-5</v>
      </c>
      <c r="L43" s="10">
        <f t="shared" si="9"/>
        <v>1006.0335810924528</v>
      </c>
      <c r="M43" s="29">
        <f t="shared" si="10"/>
        <v>2.546645625100221E-2</v>
      </c>
      <c r="N43" s="8">
        <f t="shared" si="11"/>
        <v>0.71592557154493952</v>
      </c>
      <c r="O43" s="48">
        <f t="shared" si="12"/>
        <v>3.4313323330616E-3</v>
      </c>
      <c r="P43" s="48">
        <f t="shared" si="13"/>
        <v>39390.631111634459</v>
      </c>
      <c r="Q43" s="48">
        <f t="shared" si="14"/>
        <v>28200.760092112778</v>
      </c>
      <c r="R43" s="9">
        <f t="shared" si="15"/>
        <v>6.9977587073584315</v>
      </c>
      <c r="S43" s="10">
        <f t="shared" si="16"/>
        <v>2.3018548313568381</v>
      </c>
      <c r="T43" s="10">
        <f t="shared" si="17"/>
        <v>0.12462589782371544</v>
      </c>
      <c r="U43" s="10">
        <f t="shared" si="18"/>
        <v>0.2553082002788184</v>
      </c>
      <c r="V43" s="10">
        <f t="shared" si="19"/>
        <v>0.37993409810253387</v>
      </c>
      <c r="W43" s="9">
        <f t="shared" si="20"/>
        <v>0.20579763647220584</v>
      </c>
      <c r="X43" s="49">
        <f t="shared" si="21"/>
        <v>18.769771705548699</v>
      </c>
      <c r="Y43" s="8">
        <f t="shared" si="22"/>
        <v>6.332234968375565E-6</v>
      </c>
      <c r="Z43" s="29">
        <f t="shared" si="2"/>
        <v>0.5</v>
      </c>
    </row>
    <row r="44" spans="1:26" x14ac:dyDescent="0.25">
      <c r="F44" s="36">
        <f t="shared" si="23"/>
        <v>1860</v>
      </c>
      <c r="G44" s="16">
        <f t="shared" si="4"/>
        <v>18.5788739804572</v>
      </c>
      <c r="H44" s="48">
        <f t="shared" si="5"/>
        <v>291.43943699022856</v>
      </c>
      <c r="I44" s="8">
        <f t="shared" si="6"/>
        <v>1.2118237464421524</v>
      </c>
      <c r="J44" s="48">
        <f t="shared" si="7"/>
        <v>1.8123100038934641E-5</v>
      </c>
      <c r="K44" s="48">
        <f t="shared" si="8"/>
        <v>1.4955227682361451E-5</v>
      </c>
      <c r="L44" s="10">
        <f t="shared" si="9"/>
        <v>1006.0338183596222</v>
      </c>
      <c r="M44" s="29">
        <f t="shared" si="10"/>
        <v>2.5467016670178512E-2</v>
      </c>
      <c r="N44" s="8">
        <f t="shared" si="11"/>
        <v>0.71592412133741434</v>
      </c>
      <c r="O44" s="48">
        <f t="shared" si="12"/>
        <v>3.4312446192157867E-3</v>
      </c>
      <c r="P44" s="48">
        <f t="shared" si="13"/>
        <v>40426.607913318672</v>
      </c>
      <c r="Q44" s="48">
        <f t="shared" si="14"/>
        <v>28942.383748994831</v>
      </c>
      <c r="R44" s="9">
        <f t="shared" si="15"/>
        <v>7.0433186055939734</v>
      </c>
      <c r="S44" s="10">
        <f t="shared" si="16"/>
        <v>2.3168923677513522</v>
      </c>
      <c r="T44" s="10">
        <f t="shared" si="17"/>
        <v>0.12875411589226859</v>
      </c>
      <c r="U44" s="10">
        <f t="shared" si="18"/>
        <v>0.26207342503854808</v>
      </c>
      <c r="V44" s="10">
        <f t="shared" si="19"/>
        <v>0.39082754093081667</v>
      </c>
      <c r="W44" s="9">
        <f t="shared" si="20"/>
        <v>0.21169825133752571</v>
      </c>
      <c r="X44" s="49">
        <f t="shared" si="21"/>
        <v>18.790572231794727</v>
      </c>
      <c r="Y44" s="8">
        <f t="shared" si="22"/>
        <v>6.5137923488469448E-6</v>
      </c>
      <c r="Z44" s="29">
        <f t="shared" si="2"/>
        <v>0.51666666666666672</v>
      </c>
    </row>
    <row r="45" spans="1:26" x14ac:dyDescent="0.25">
      <c r="F45" s="36">
        <f t="shared" si="23"/>
        <v>1920</v>
      </c>
      <c r="G45" s="16">
        <f t="shared" si="4"/>
        <v>18.593550164548017</v>
      </c>
      <c r="H45" s="48">
        <f t="shared" si="5"/>
        <v>291.44677508227397</v>
      </c>
      <c r="I45" s="8">
        <f t="shared" si="6"/>
        <v>1.2117931327366145</v>
      </c>
      <c r="J45" s="48">
        <f t="shared" si="7"/>
        <v>1.8123452488675204E-5</v>
      </c>
      <c r="K45" s="48">
        <f t="shared" si="8"/>
        <v>1.4955896348204814E-5</v>
      </c>
      <c r="L45" s="10">
        <f t="shared" si="9"/>
        <v>1006.0340521072612</v>
      </c>
      <c r="M45" s="29">
        <f t="shared" si="10"/>
        <v>2.5467568668767447E-2</v>
      </c>
      <c r="N45" s="8">
        <f t="shared" si="11"/>
        <v>0.71592269299406808</v>
      </c>
      <c r="O45" s="48">
        <f t="shared" si="12"/>
        <v>3.4311582268072962E-3</v>
      </c>
      <c r="P45" s="48">
        <f t="shared" si="13"/>
        <v>41446.793123441828</v>
      </c>
      <c r="Q45" s="48">
        <f t="shared" si="14"/>
        <v>29672.699748902494</v>
      </c>
      <c r="R45" s="9">
        <f t="shared" si="15"/>
        <v>7.0873360463737809</v>
      </c>
      <c r="S45" s="10">
        <f t="shared" si="16"/>
        <v>2.3314223919288777</v>
      </c>
      <c r="T45" s="10">
        <f t="shared" si="17"/>
        <v>0.13284634985859031</v>
      </c>
      <c r="U45" s="10">
        <f t="shared" si="18"/>
        <v>0.26873808106211061</v>
      </c>
      <c r="V45" s="10">
        <f t="shared" si="19"/>
        <v>0.40158443092070095</v>
      </c>
      <c r="W45" s="9">
        <f t="shared" si="20"/>
        <v>0.21752490008204634</v>
      </c>
      <c r="X45" s="49">
        <f t="shared" si="21"/>
        <v>18.811075064630064</v>
      </c>
      <c r="Y45" s="8">
        <f t="shared" si="22"/>
        <v>6.6930738486783492E-6</v>
      </c>
      <c r="Z45" s="29">
        <f t="shared" si="2"/>
        <v>0.53333333333333333</v>
      </c>
    </row>
    <row r="46" spans="1:26" x14ac:dyDescent="0.25">
      <c r="F46" s="36">
        <f t="shared" si="23"/>
        <v>1980</v>
      </c>
      <c r="G46" s="16">
        <f t="shared" si="4"/>
        <v>18.608005425843075</v>
      </c>
      <c r="H46" s="48">
        <f t="shared" si="5"/>
        <v>291.45400271292152</v>
      </c>
      <c r="I46" s="8">
        <f t="shared" si="6"/>
        <v>1.2117629813757211</v>
      </c>
      <c r="J46" s="48">
        <f t="shared" si="7"/>
        <v>1.8123799628736658E-5</v>
      </c>
      <c r="K46" s="48">
        <f t="shared" si="8"/>
        <v>1.4956554959420041E-5</v>
      </c>
      <c r="L46" s="10">
        <f t="shared" si="9"/>
        <v>1006.0342823780923</v>
      </c>
      <c r="M46" s="29">
        <f t="shared" si="10"/>
        <v>2.5468112352508478E-2</v>
      </c>
      <c r="N46" s="8">
        <f t="shared" si="11"/>
        <v>0.71592128623794715</v>
      </c>
      <c r="O46" s="48">
        <f t="shared" si="12"/>
        <v>3.4310731391292205E-3</v>
      </c>
      <c r="P46" s="48">
        <f t="shared" si="13"/>
        <v>42451.39238633959</v>
      </c>
      <c r="Q46" s="48">
        <f t="shared" si="14"/>
        <v>30391.855439820036</v>
      </c>
      <c r="R46" s="9">
        <f t="shared" si="15"/>
        <v>7.1298938403224392</v>
      </c>
      <c r="S46" s="10">
        <f t="shared" si="16"/>
        <v>2.3454721079127041</v>
      </c>
      <c r="T46" s="10">
        <f t="shared" si="17"/>
        <v>0.13690173770635375</v>
      </c>
      <c r="U46" s="10">
        <f t="shared" si="18"/>
        <v>0.27530339629634187</v>
      </c>
      <c r="V46" s="10">
        <f t="shared" si="19"/>
        <v>0.41220513400269565</v>
      </c>
      <c r="W46" s="9">
        <f t="shared" si="20"/>
        <v>0.22327778091812681</v>
      </c>
      <c r="X46" s="49">
        <f t="shared" si="21"/>
        <v>18.831283206761203</v>
      </c>
      <c r="Y46" s="8">
        <f t="shared" si="22"/>
        <v>6.870085566711595E-6</v>
      </c>
      <c r="Z46" s="29">
        <f t="shared" si="2"/>
        <v>0.55000000000000004</v>
      </c>
    </row>
    <row r="47" spans="1:26" x14ac:dyDescent="0.25">
      <c r="F47" s="36">
        <f t="shared" si="23"/>
        <v>2040</v>
      </c>
      <c r="G47" s="16">
        <f t="shared" si="4"/>
        <v>18.622242561321098</v>
      </c>
      <c r="H47" s="48">
        <f t="shared" si="5"/>
        <v>291.46112128066051</v>
      </c>
      <c r="I47" s="8">
        <f t="shared" si="6"/>
        <v>1.2117332864569481</v>
      </c>
      <c r="J47" s="48">
        <f t="shared" si="7"/>
        <v>1.812414152647794E-5</v>
      </c>
      <c r="K47" s="48">
        <f t="shared" si="8"/>
        <v>1.4957203642950248E-5</v>
      </c>
      <c r="L47" s="10">
        <f t="shared" si="9"/>
        <v>1006.0345092147796</v>
      </c>
      <c r="M47" s="29">
        <f t="shared" si="10"/>
        <v>2.5468647826850335E-2</v>
      </c>
      <c r="N47" s="8">
        <f t="shared" si="11"/>
        <v>0.71591990079295653</v>
      </c>
      <c r="O47" s="48">
        <f t="shared" si="12"/>
        <v>3.4309893395251738E-3</v>
      </c>
      <c r="P47" s="48">
        <f t="shared" si="13"/>
        <v>43440.610482875352</v>
      </c>
      <c r="Q47" s="48">
        <f t="shared" si="14"/>
        <v>31099.997547285591</v>
      </c>
      <c r="R47" s="9">
        <f t="shared" si="15"/>
        <v>7.1710681284178905</v>
      </c>
      <c r="S47" s="10">
        <f t="shared" si="16"/>
        <v>2.359066529106586</v>
      </c>
      <c r="T47" s="10">
        <f t="shared" si="17"/>
        <v>0.14091951354222285</v>
      </c>
      <c r="U47" s="10">
        <f t="shared" si="18"/>
        <v>0.28177059671170612</v>
      </c>
      <c r="V47" s="10">
        <f t="shared" si="19"/>
        <v>0.422690110253929</v>
      </c>
      <c r="W47" s="9">
        <f t="shared" si="20"/>
        <v>0.22895714305421153</v>
      </c>
      <c r="X47" s="49">
        <f t="shared" si="21"/>
        <v>18.851199704375311</v>
      </c>
      <c r="Y47" s="8">
        <f t="shared" si="22"/>
        <v>7.0448351708988165E-6</v>
      </c>
      <c r="Z47" s="29">
        <f t="shared" si="2"/>
        <v>0.56666666666666665</v>
      </c>
    </row>
    <row r="48" spans="1:26" x14ac:dyDescent="0.25">
      <c r="F48" s="36">
        <f t="shared" si="23"/>
        <v>2100</v>
      </c>
      <c r="G48" s="16">
        <f t="shared" si="4"/>
        <v>18.636264358511841</v>
      </c>
      <c r="H48" s="48">
        <f t="shared" si="5"/>
        <v>291.46813217925592</v>
      </c>
      <c r="I48" s="8">
        <f t="shared" si="6"/>
        <v>1.2117040420996634</v>
      </c>
      <c r="J48" s="48">
        <f t="shared" si="7"/>
        <v>1.8124478249024958E-5</v>
      </c>
      <c r="K48" s="48">
        <f t="shared" si="8"/>
        <v>1.4957842525323694E-5</v>
      </c>
      <c r="L48" s="10">
        <f t="shared" si="9"/>
        <v>1006.0347326598969</v>
      </c>
      <c r="M48" s="29">
        <f t="shared" si="10"/>
        <v>2.5469175196878319E-2</v>
      </c>
      <c r="N48" s="8">
        <f t="shared" si="11"/>
        <v>0.71591853638404479</v>
      </c>
      <c r="O48" s="48">
        <f t="shared" si="12"/>
        <v>3.4309068114005332E-3</v>
      </c>
      <c r="P48" s="48">
        <f t="shared" si="13"/>
        <v>44414.651203663809</v>
      </c>
      <c r="Q48" s="48">
        <f t="shared" si="14"/>
        <v>31797.272083734846</v>
      </c>
      <c r="R48" s="9">
        <f t="shared" si="15"/>
        <v>7.2109291020210531</v>
      </c>
      <c r="S48" s="10">
        <f t="shared" si="16"/>
        <v>2.372228714825384</v>
      </c>
      <c r="T48" s="10">
        <f t="shared" si="17"/>
        <v>0.1448989998222473</v>
      </c>
      <c r="U48" s="10">
        <f t="shared" si="18"/>
        <v>0.28814090539331161</v>
      </c>
      <c r="V48" s="10">
        <f t="shared" si="19"/>
        <v>0.43303990521555891</v>
      </c>
      <c r="W48" s="9">
        <f t="shared" si="20"/>
        <v>0.23456328199176105</v>
      </c>
      <c r="X48" s="49">
        <f t="shared" si="21"/>
        <v>18.870827640503602</v>
      </c>
      <c r="Y48" s="8">
        <f t="shared" si="22"/>
        <v>7.2173317535926493E-6</v>
      </c>
      <c r="Z48" s="29">
        <f t="shared" si="2"/>
        <v>0.58333333333333337</v>
      </c>
    </row>
    <row r="49" spans="6:26" x14ac:dyDescent="0.25">
      <c r="F49" s="36">
        <f t="shared" si="23"/>
        <v>2160</v>
      </c>
      <c r="G49" s="16">
        <f t="shared" si="4"/>
        <v>18.650073593740846</v>
      </c>
      <c r="H49" s="48">
        <f t="shared" si="5"/>
        <v>291.47503679687043</v>
      </c>
      <c r="I49" s="8">
        <f t="shared" si="6"/>
        <v>1.2116752424487425</v>
      </c>
      <c r="J49" s="48">
        <f t="shared" si="7"/>
        <v>1.8124809863228703E-5</v>
      </c>
      <c r="K49" s="48">
        <f t="shared" si="8"/>
        <v>1.4958471732573537E-5</v>
      </c>
      <c r="L49" s="10">
        <f t="shared" si="9"/>
        <v>1006.0349527558985</v>
      </c>
      <c r="M49" s="29">
        <f t="shared" si="10"/>
        <v>2.546969456724861E-2</v>
      </c>
      <c r="N49" s="8">
        <f t="shared" si="11"/>
        <v>0.71591719273737242</v>
      </c>
      <c r="O49" s="48">
        <f t="shared" si="12"/>
        <v>3.4308255382326349E-3</v>
      </c>
      <c r="P49" s="48">
        <f t="shared" si="13"/>
        <v>45373.71723472757</v>
      </c>
      <c r="Q49" s="48">
        <f t="shared" si="14"/>
        <v>32483.824266745494</v>
      </c>
      <c r="R49" s="9">
        <f t="shared" si="15"/>
        <v>7.2495416266897674</v>
      </c>
      <c r="S49" s="10">
        <f t="shared" si="16"/>
        <v>2.3849799752144305</v>
      </c>
      <c r="T49" s="10">
        <f t="shared" si="17"/>
        <v>0.14883960033480942</v>
      </c>
      <c r="U49" s="10">
        <f t="shared" si="18"/>
        <v>0.29441554171244688</v>
      </c>
      <c r="V49" s="10">
        <f t="shared" si="19"/>
        <v>0.4432551420472563</v>
      </c>
      <c r="W49" s="9">
        <f t="shared" si="20"/>
        <v>0.24009653527559716</v>
      </c>
      <c r="X49" s="49">
        <f t="shared" si="21"/>
        <v>18.890170129016443</v>
      </c>
      <c r="Y49" s="8">
        <f t="shared" si="22"/>
        <v>7.3875857007876047E-6</v>
      </c>
      <c r="Z49" s="29">
        <f t="shared" si="2"/>
        <v>0.6</v>
      </c>
    </row>
    <row r="50" spans="6:26" x14ac:dyDescent="0.25">
      <c r="F50" s="36">
        <f t="shared" si="23"/>
        <v>2220</v>
      </c>
      <c r="G50" s="16">
        <f t="shared" si="4"/>
        <v>18.663673030535332</v>
      </c>
      <c r="H50" s="48">
        <f t="shared" si="5"/>
        <v>291.48183651526767</v>
      </c>
      <c r="I50" s="8">
        <f t="shared" si="6"/>
        <v>1.2116468816778416</v>
      </c>
      <c r="J50" s="48">
        <f t="shared" si="7"/>
        <v>1.8125136435626892E-5</v>
      </c>
      <c r="K50" s="48">
        <f t="shared" si="8"/>
        <v>1.4959091390164688E-5</v>
      </c>
      <c r="L50" s="10">
        <f t="shared" si="9"/>
        <v>1006.0351695450918</v>
      </c>
      <c r="M50" s="29">
        <f t="shared" si="10"/>
        <v>2.5470206042128244E-2</v>
      </c>
      <c r="N50" s="8">
        <f t="shared" si="11"/>
        <v>0.7159158695804636</v>
      </c>
      <c r="O50" s="48">
        <f t="shared" si="12"/>
        <v>3.4307455035800165E-3</v>
      </c>
      <c r="P50" s="48">
        <f t="shared" si="13"/>
        <v>46318.010054370279</v>
      </c>
      <c r="Q50" s="48">
        <f t="shared" si="14"/>
        <v>33159.798445311157</v>
      </c>
      <c r="R50" s="9">
        <f t="shared" si="15"/>
        <v>7.2869657849471148</v>
      </c>
      <c r="S50" s="10">
        <f t="shared" si="16"/>
        <v>2.3973400495419983</v>
      </c>
      <c r="T50" s="10">
        <f t="shared" si="17"/>
        <v>0.15274079384671299</v>
      </c>
      <c r="U50" s="10">
        <f t="shared" si="18"/>
        <v>0.30059572057097611</v>
      </c>
      <c r="V50" s="10">
        <f t="shared" si="19"/>
        <v>0.45333651441768907</v>
      </c>
      <c r="W50" s="9">
        <f t="shared" si="20"/>
        <v>0.24555727864291488</v>
      </c>
      <c r="X50" s="49">
        <f t="shared" si="21"/>
        <v>18.909230309178248</v>
      </c>
      <c r="Y50" s="8">
        <f t="shared" si="22"/>
        <v>7.5556085736281509E-6</v>
      </c>
      <c r="Z50" s="29">
        <f t="shared" si="2"/>
        <v>0.6166666666666667</v>
      </c>
    </row>
    <row r="51" spans="6:26" x14ac:dyDescent="0.25">
      <c r="F51" s="36">
        <f t="shared" si="23"/>
        <v>2280</v>
      </c>
      <c r="G51" s="16">
        <f t="shared" si="4"/>
        <v>18.677065418176088</v>
      </c>
      <c r="H51" s="48">
        <f t="shared" si="5"/>
        <v>291.48853270908802</v>
      </c>
      <c r="I51" s="8">
        <f t="shared" si="6"/>
        <v>1.2116189539923694</v>
      </c>
      <c r="J51" s="48">
        <f t="shared" si="7"/>
        <v>1.8125458032409716E-5</v>
      </c>
      <c r="K51" s="48">
        <f t="shared" si="8"/>
        <v>1.4959701622927787E-5</v>
      </c>
      <c r="L51" s="10">
        <f t="shared" si="9"/>
        <v>1006.035383069614</v>
      </c>
      <c r="M51" s="29">
        <f t="shared" si="10"/>
        <v>2.5470709725141295E-2</v>
      </c>
      <c r="N51" s="8">
        <f t="shared" si="11"/>
        <v>0.7159145666423461</v>
      </c>
      <c r="O51" s="48">
        <f t="shared" si="12"/>
        <v>3.430666691090802E-3</v>
      </c>
      <c r="P51" s="48">
        <f t="shared" si="13"/>
        <v>47247.729840187276</v>
      </c>
      <c r="Q51" s="48">
        <f t="shared" si="14"/>
        <v>33825.338033372318</v>
      </c>
      <c r="R51" s="9">
        <f t="shared" si="15"/>
        <v>7.3232573504381779</v>
      </c>
      <c r="S51" s="10">
        <f t="shared" si="16"/>
        <v>2.4093272619504429</v>
      </c>
      <c r="T51" s="10">
        <f t="shared" si="17"/>
        <v>0.15660212833301054</v>
      </c>
      <c r="U51" s="10">
        <f t="shared" si="18"/>
        <v>0.30668265171237113</v>
      </c>
      <c r="V51" s="10">
        <f t="shared" si="19"/>
        <v>0.46328478004538165</v>
      </c>
      <c r="W51" s="9">
        <f t="shared" si="20"/>
        <v>0.2509459225245817</v>
      </c>
      <c r="X51" s="49">
        <f t="shared" si="21"/>
        <v>18.928011340700671</v>
      </c>
      <c r="Y51" s="8">
        <f t="shared" si="22"/>
        <v>7.7214130007563606E-6</v>
      </c>
      <c r="Z51" s="29">
        <f t="shared" si="2"/>
        <v>0.6333333333333333</v>
      </c>
    </row>
    <row r="52" spans="6:26" x14ac:dyDescent="0.25">
      <c r="F52" s="36">
        <f t="shared" si="23"/>
        <v>2340</v>
      </c>
      <c r="G52" s="16">
        <f t="shared" si="4"/>
        <v>18.690253490382041</v>
      </c>
      <c r="H52" s="48">
        <f t="shared" si="5"/>
        <v>291.49512674519099</v>
      </c>
      <c r="I52" s="8">
        <f t="shared" si="6"/>
        <v>1.2115914536321801</v>
      </c>
      <c r="J52" s="48">
        <f t="shared" si="7"/>
        <v>1.8125774719387932E-5</v>
      </c>
      <c r="K52" s="48">
        <f t="shared" si="8"/>
        <v>1.4960302554998567E-5</v>
      </c>
      <c r="L52" s="10">
        <f t="shared" si="9"/>
        <v>1006.0355933714089</v>
      </c>
      <c r="M52" s="29">
        <f t="shared" si="10"/>
        <v>2.5471205719319056E-2</v>
      </c>
      <c r="N52" s="8">
        <f t="shared" si="11"/>
        <v>0.71591328365367302</v>
      </c>
      <c r="O52" s="48">
        <f t="shared" si="12"/>
        <v>3.430589084510305E-3</v>
      </c>
      <c r="P52" s="48">
        <f t="shared" si="13"/>
        <v>48163.075385275923</v>
      </c>
      <c r="Q52" s="48">
        <f t="shared" si="14"/>
        <v>34480.585449932281</v>
      </c>
      <c r="R52" s="9">
        <f t="shared" si="15"/>
        <v>7.3584682037261722</v>
      </c>
      <c r="S52" s="10">
        <f t="shared" si="16"/>
        <v>2.420958658033959</v>
      </c>
      <c r="T52" s="10">
        <f t="shared" si="17"/>
        <v>0.16042321572274199</v>
      </c>
      <c r="U52" s="10">
        <f t="shared" si="18"/>
        <v>0.31267753909280016</v>
      </c>
      <c r="V52" s="10">
        <f t="shared" si="19"/>
        <v>0.47310075481554215</v>
      </c>
      <c r="W52" s="9">
        <f t="shared" si="20"/>
        <v>0.25626290885841863</v>
      </c>
      <c r="X52" s="49">
        <f t="shared" si="21"/>
        <v>18.946516399240458</v>
      </c>
      <c r="Y52" s="8">
        <f t="shared" si="22"/>
        <v>7.8850125802590356E-6</v>
      </c>
      <c r="Z52" s="29">
        <f t="shared" si="2"/>
        <v>0.65</v>
      </c>
    </row>
    <row r="53" spans="6:26" x14ac:dyDescent="0.25">
      <c r="F53" s="36">
        <f t="shared" si="23"/>
        <v>2400</v>
      </c>
      <c r="G53" s="16">
        <f t="shared" si="4"/>
        <v>18.703239964115632</v>
      </c>
      <c r="H53" s="48">
        <f t="shared" si="5"/>
        <v>291.50161998205778</v>
      </c>
      <c r="I53" s="8">
        <f t="shared" si="6"/>
        <v>1.2115643748740184</v>
      </c>
      <c r="J53" s="48">
        <f t="shared" si="7"/>
        <v>1.8126086561964579E-5</v>
      </c>
      <c r="K53" s="48">
        <f t="shared" si="8"/>
        <v>1.4960894309763257E-5</v>
      </c>
      <c r="L53" s="10">
        <f t="shared" si="9"/>
        <v>1006.0358004922068</v>
      </c>
      <c r="M53" s="29">
        <f t="shared" si="10"/>
        <v>2.5471694127055518E-2</v>
      </c>
      <c r="N53" s="8">
        <f t="shared" si="11"/>
        <v>0.71591202034684054</v>
      </c>
      <c r="O53" s="48">
        <f t="shared" si="12"/>
        <v>3.4305126676879225E-3</v>
      </c>
      <c r="P53" s="48">
        <f t="shared" si="13"/>
        <v>49064.244022796593</v>
      </c>
      <c r="Q53" s="48">
        <f t="shared" si="14"/>
        <v>35125.682065150701</v>
      </c>
      <c r="R53" s="9">
        <f t="shared" si="15"/>
        <v>7.392646698224052</v>
      </c>
      <c r="S53" s="10">
        <f t="shared" si="16"/>
        <v>2.4322501250346034</v>
      </c>
      <c r="T53" s="10">
        <f t="shared" si="17"/>
        <v>0.16420372710235923</v>
      </c>
      <c r="U53" s="10">
        <f t="shared" si="18"/>
        <v>0.31858158030729855</v>
      </c>
      <c r="V53" s="10">
        <f t="shared" si="19"/>
        <v>0.48278530740965775</v>
      </c>
      <c r="W53" s="9">
        <f t="shared" si="20"/>
        <v>0.26150870818023125</v>
      </c>
      <c r="X53" s="49">
        <f t="shared" si="21"/>
        <v>18.964748672295862</v>
      </c>
      <c r="Y53" s="8">
        <f t="shared" si="22"/>
        <v>8.0464217901609619E-6</v>
      </c>
      <c r="Z53" s="29">
        <f t="shared" si="2"/>
        <v>0.66666666666666663</v>
      </c>
    </row>
    <row r="54" spans="6:26" x14ac:dyDescent="0.25">
      <c r="F54" s="36">
        <f t="shared" si="23"/>
        <v>2460</v>
      </c>
      <c r="G54" s="16">
        <f t="shared" si="4"/>
        <v>18.716027538498505</v>
      </c>
      <c r="H54" s="48">
        <f t="shared" si="5"/>
        <v>291.50801376924926</v>
      </c>
      <c r="I54" s="8">
        <f t="shared" si="6"/>
        <v>1.2115377120337301</v>
      </c>
      <c r="J54" s="48">
        <f t="shared" si="7"/>
        <v>1.8126393625109079E-5</v>
      </c>
      <c r="K54" s="48">
        <f t="shared" si="8"/>
        <v>1.4961477009808859E-5</v>
      </c>
      <c r="L54" s="10">
        <f t="shared" si="9"/>
        <v>1006.0360044735057</v>
      </c>
      <c r="M54" s="29">
        <f t="shared" si="10"/>
        <v>2.5472175050066919E-2</v>
      </c>
      <c r="N54" s="8">
        <f t="shared" si="11"/>
        <v>0.71591077645608647</v>
      </c>
      <c r="O54" s="48">
        <f t="shared" si="12"/>
        <v>3.4304374245833803E-3</v>
      </c>
      <c r="P54" s="48">
        <f t="shared" si="13"/>
        <v>49951.431558144046</v>
      </c>
      <c r="Q54" s="48">
        <f t="shared" si="14"/>
        <v>35760.768151883967</v>
      </c>
      <c r="R54" s="9">
        <f t="shared" si="15"/>
        <v>7.4258379833402781</v>
      </c>
      <c r="S54" s="10">
        <f t="shared" si="16"/>
        <v>2.4432164979822768</v>
      </c>
      <c r="T54" s="10">
        <f t="shared" si="17"/>
        <v>0.16794338832664193</v>
      </c>
      <c r="U54" s="10">
        <f t="shared" si="18"/>
        <v>0.32439596606606685</v>
      </c>
      <c r="V54" s="10">
        <f t="shared" si="19"/>
        <v>0.49233935439270882</v>
      </c>
      <c r="W54" s="9">
        <f t="shared" si="20"/>
        <v>0.26668381696271726</v>
      </c>
      <c r="X54" s="49">
        <f t="shared" si="21"/>
        <v>18.982711355461223</v>
      </c>
      <c r="Y54" s="8">
        <f t="shared" si="22"/>
        <v>8.205655906545147E-6</v>
      </c>
      <c r="Z54" s="29">
        <f t="shared" si="2"/>
        <v>0.68333333333333335</v>
      </c>
    </row>
    <row r="55" spans="6:26" x14ac:dyDescent="0.25">
      <c r="F55" s="36">
        <f t="shared" si="23"/>
        <v>2520</v>
      </c>
      <c r="G55" s="16">
        <f t="shared" si="4"/>
        <v>18.728618893828074</v>
      </c>
      <c r="H55" s="48">
        <f t="shared" si="5"/>
        <v>291.51430944691401</v>
      </c>
      <c r="I55" s="8">
        <f t="shared" si="6"/>
        <v>1.2115114594682665</v>
      </c>
      <c r="J55" s="48">
        <f t="shared" si="7"/>
        <v>1.8126695973333637E-5</v>
      </c>
      <c r="K55" s="48">
        <f t="shared" si="8"/>
        <v>1.4962050776877884E-5</v>
      </c>
      <c r="L55" s="10">
        <f t="shared" si="9"/>
        <v>1006.0362053565547</v>
      </c>
      <c r="M55" s="29">
        <f t="shared" si="10"/>
        <v>2.5472648589354635E-2</v>
      </c>
      <c r="N55" s="8">
        <f t="shared" si="11"/>
        <v>0.7159095517175873</v>
      </c>
      <c r="O55" s="48">
        <f t="shared" si="12"/>
        <v>3.4303633392723872E-3</v>
      </c>
      <c r="P55" s="48">
        <f t="shared" si="13"/>
        <v>50824.832208061438</v>
      </c>
      <c r="Q55" s="48">
        <f t="shared" si="14"/>
        <v>36385.982842194855</v>
      </c>
      <c r="R55" s="9">
        <f t="shared" si="15"/>
        <v>7.4580842907647593</v>
      </c>
      <c r="S55" s="10">
        <f t="shared" si="16"/>
        <v>2.4538716537256433</v>
      </c>
      <c r="T55" s="10">
        <f t="shared" si="17"/>
        <v>0.17164197599362988</v>
      </c>
      <c r="U55" s="10">
        <f t="shared" si="18"/>
        <v>0.33012187971712997</v>
      </c>
      <c r="V55" s="10">
        <f t="shared" si="19"/>
        <v>0.50176385571075988</v>
      </c>
      <c r="W55" s="9">
        <f t="shared" si="20"/>
        <v>0.27178875517666162</v>
      </c>
      <c r="X55" s="49">
        <f t="shared" si="21"/>
        <v>19.000407649004735</v>
      </c>
      <c r="Y55" s="8">
        <f t="shared" si="22"/>
        <v>8.3627309285126658E-6</v>
      </c>
      <c r="Z55" s="29">
        <f t="shared" si="2"/>
        <v>0.7</v>
      </c>
    </row>
    <row r="56" spans="6:26" x14ac:dyDescent="0.25">
      <c r="F56" s="36">
        <f t="shared" si="23"/>
        <v>2580</v>
      </c>
      <c r="G56" s="16">
        <f t="shared" si="4"/>
        <v>18.741016690686582</v>
      </c>
      <c r="H56" s="48">
        <f t="shared" si="5"/>
        <v>291.52050834534327</v>
      </c>
      <c r="I56" s="8">
        <f t="shared" si="6"/>
        <v>1.2114856115774935</v>
      </c>
      <c r="J56" s="48">
        <f t="shared" si="7"/>
        <v>1.8126993670672013E-5</v>
      </c>
      <c r="K56" s="48">
        <f t="shared" si="8"/>
        <v>1.4962615731827458E-5</v>
      </c>
      <c r="L56" s="10">
        <f t="shared" si="9"/>
        <v>1006.0364031823381</v>
      </c>
      <c r="M56" s="29">
        <f t="shared" si="10"/>
        <v>2.5473114845172E-2</v>
      </c>
      <c r="N56" s="8">
        <f t="shared" si="11"/>
        <v>0.71590834586953878</v>
      </c>
      <c r="O56" s="48">
        <f t="shared" si="12"/>
        <v>3.4302903959517396E-3</v>
      </c>
      <c r="P56" s="48">
        <f t="shared" si="13"/>
        <v>51684.638546101036</v>
      </c>
      <c r="Q56" s="48">
        <f t="shared" si="14"/>
        <v>37001.464088404195</v>
      </c>
      <c r="R56" s="9">
        <f t="shared" si="15"/>
        <v>7.4894251888788448</v>
      </c>
      <c r="S56" s="10">
        <f t="shared" si="16"/>
        <v>2.4642285944915328</v>
      </c>
      <c r="T56" s="10">
        <f t="shared" si="17"/>
        <v>0.1752993137457948</v>
      </c>
      <c r="U56" s="10">
        <f t="shared" si="18"/>
        <v>0.33576049681100489</v>
      </c>
      <c r="V56" s="10">
        <f t="shared" si="19"/>
        <v>0.51105981055679972</v>
      </c>
      <c r="W56" s="9">
        <f t="shared" si="20"/>
        <v>0.27682406405159982</v>
      </c>
      <c r="X56" s="49">
        <f t="shared" si="21"/>
        <v>19.017840754738181</v>
      </c>
      <c r="Y56" s="8">
        <f t="shared" si="22"/>
        <v>8.5176635092799947E-6</v>
      </c>
      <c r="Z56" s="29">
        <f t="shared" si="2"/>
        <v>0.71666666666666667</v>
      </c>
    </row>
    <row r="57" spans="6:26" x14ac:dyDescent="0.25">
      <c r="F57" s="36">
        <f t="shared" si="23"/>
        <v>2640</v>
      </c>
      <c r="G57" s="16">
        <f t="shared" si="4"/>
        <v>18.753223569135052</v>
      </c>
      <c r="H57" s="48">
        <f t="shared" si="5"/>
        <v>291.52661178456748</v>
      </c>
      <c r="I57" s="8">
        <f t="shared" si="6"/>
        <v>1.2114601628058264</v>
      </c>
      <c r="J57" s="48">
        <f t="shared" si="7"/>
        <v>1.8127286780660384E-5</v>
      </c>
      <c r="K57" s="48">
        <f t="shared" si="8"/>
        <v>1.4963171994592312E-5</v>
      </c>
      <c r="L57" s="10">
        <f t="shared" si="9"/>
        <v>1006.0365979915616</v>
      </c>
      <c r="M57" s="29">
        <f t="shared" si="10"/>
        <v>2.5473573916994216E-2</v>
      </c>
      <c r="N57" s="8">
        <f t="shared" si="11"/>
        <v>0.71590715865223375</v>
      </c>
      <c r="O57" s="48">
        <f t="shared" si="12"/>
        <v>3.4302185789439376E-3</v>
      </c>
      <c r="P57" s="48">
        <f t="shared" si="13"/>
        <v>52531.041453894672</v>
      </c>
      <c r="Q57" s="48">
        <f t="shared" si="14"/>
        <v>37607.348628300439</v>
      </c>
      <c r="R57" s="9">
        <f t="shared" si="15"/>
        <v>7.5198978094994011</v>
      </c>
      <c r="S57" s="10">
        <f t="shared" si="16"/>
        <v>2.4742995223559592</v>
      </c>
      <c r="T57" s="10">
        <f t="shared" si="17"/>
        <v>0.1789152688644586</v>
      </c>
      <c r="U57" s="10">
        <f t="shared" si="18"/>
        <v>0.34131298470435956</v>
      </c>
      <c r="V57" s="10">
        <f t="shared" si="19"/>
        <v>0.52022825356881819</v>
      </c>
      <c r="W57" s="9">
        <f t="shared" si="20"/>
        <v>0.28179030401644317</v>
      </c>
      <c r="X57" s="49">
        <f t="shared" si="21"/>
        <v>19.035013873151495</v>
      </c>
      <c r="Y57" s="8">
        <f t="shared" si="22"/>
        <v>8.6704708928136371E-6</v>
      </c>
      <c r="Z57" s="29">
        <f t="shared" si="2"/>
        <v>0.73333333333333328</v>
      </c>
    </row>
    <row r="58" spans="6:26" x14ac:dyDescent="0.25">
      <c r="F58" s="36">
        <f t="shared" si="23"/>
        <v>2700</v>
      </c>
      <c r="G58" s="16">
        <f t="shared" si="4"/>
        <v>18.765242147985322</v>
      </c>
      <c r="H58" s="48">
        <f t="shared" si="5"/>
        <v>291.53262107399263</v>
      </c>
      <c r="I58" s="8">
        <f t="shared" si="6"/>
        <v>1.2114351076437002</v>
      </c>
      <c r="J58" s="48">
        <f t="shared" si="7"/>
        <v>1.8127575366319809E-5</v>
      </c>
      <c r="K58" s="48">
        <f t="shared" si="8"/>
        <v>1.4963719684151153E-5</v>
      </c>
      <c r="L58" s="10">
        <f t="shared" si="9"/>
        <v>1006.0367898246392</v>
      </c>
      <c r="M58" s="29">
        <f t="shared" si="10"/>
        <v>2.5474025903490946E-2</v>
      </c>
      <c r="N58" s="8">
        <f t="shared" si="11"/>
        <v>0.71590598980812836</v>
      </c>
      <c r="O58" s="48">
        <f t="shared" si="12"/>
        <v>3.4301478727013341E-3</v>
      </c>
      <c r="P58" s="48">
        <f t="shared" si="13"/>
        <v>53364.230077754393</v>
      </c>
      <c r="Q58" s="48">
        <f t="shared" si="14"/>
        <v>38203.771954163451</v>
      </c>
      <c r="R58" s="9">
        <f t="shared" si="15"/>
        <v>7.549537050528107</v>
      </c>
      <c r="S58" s="10">
        <f t="shared" si="16"/>
        <v>2.4840959058000194</v>
      </c>
      <c r="T58" s="10">
        <f t="shared" si="17"/>
        <v>0.18248974912857138</v>
      </c>
      <c r="U58" s="10">
        <f t="shared" si="18"/>
        <v>0.34678050219951118</v>
      </c>
      <c r="V58" s="10">
        <f t="shared" si="19"/>
        <v>0.52927025132808259</v>
      </c>
      <c r="W58" s="9">
        <f t="shared" si="20"/>
        <v>0.28668805280271137</v>
      </c>
      <c r="X58" s="49">
        <f t="shared" si="21"/>
        <v>19.051930200788036</v>
      </c>
      <c r="Y58" s="8">
        <f t="shared" si="22"/>
        <v>8.8211708554680426E-6</v>
      </c>
      <c r="Z58" s="29">
        <f t="shared" si="2"/>
        <v>0.75</v>
      </c>
    </row>
    <row r="59" spans="6:26" x14ac:dyDescent="0.25">
      <c r="F59" s="36">
        <f t="shared" si="23"/>
        <v>2760</v>
      </c>
      <c r="G59" s="16">
        <f t="shared" si="4"/>
        <v>18.777075024144008</v>
      </c>
      <c r="H59" s="48">
        <f t="shared" si="5"/>
        <v>291.53853751207197</v>
      </c>
      <c r="I59" s="8">
        <f t="shared" si="6"/>
        <v>1.2114104406288941</v>
      </c>
      <c r="J59" s="48">
        <f t="shared" si="7"/>
        <v>1.8127859490140878E-5</v>
      </c>
      <c r="K59" s="48">
        <f t="shared" si="8"/>
        <v>1.4964258918496643E-5</v>
      </c>
      <c r="L59" s="10">
        <f t="shared" si="9"/>
        <v>1006.0369787216813</v>
      </c>
      <c r="M59" s="29">
        <f t="shared" si="10"/>
        <v>2.5474470902502124E-2</v>
      </c>
      <c r="N59" s="8">
        <f t="shared" si="11"/>
        <v>0.71590483908190616</v>
      </c>
      <c r="O59" s="48">
        <f t="shared" si="12"/>
        <v>3.430078261809872E-3</v>
      </c>
      <c r="P59" s="48">
        <f t="shared" si="13"/>
        <v>54184.391790164686</v>
      </c>
      <c r="Q59" s="48">
        <f t="shared" si="14"/>
        <v>38790.868285288809</v>
      </c>
      <c r="R59" s="9">
        <f t="shared" si="15"/>
        <v>7.5783757575469899</v>
      </c>
      <c r="S59" s="10">
        <f t="shared" si="16"/>
        <v>2.4936285393498361</v>
      </c>
      <c r="T59" s="10">
        <f t="shared" si="17"/>
        <v>0.1860226999124602</v>
      </c>
      <c r="U59" s="10">
        <f t="shared" si="18"/>
        <v>0.35216419921702385</v>
      </c>
      <c r="V59" s="10">
        <f t="shared" si="19"/>
        <v>0.53818689912948403</v>
      </c>
      <c r="W59" s="9">
        <f t="shared" si="20"/>
        <v>0.29151790369513714</v>
      </c>
      <c r="X59" s="49">
        <f t="shared" si="21"/>
        <v>19.068592927839145</v>
      </c>
      <c r="Y59" s="8">
        <f t="shared" si="22"/>
        <v>8.9697816521580674E-6</v>
      </c>
      <c r="Z59" s="29">
        <f t="shared" si="2"/>
        <v>0.76666666666666672</v>
      </c>
    </row>
    <row r="60" spans="6:26" x14ac:dyDescent="0.25">
      <c r="F60" s="36">
        <f t="shared" si="23"/>
        <v>2820</v>
      </c>
      <c r="G60" s="16">
        <f t="shared" si="4"/>
        <v>18.788724772022778</v>
      </c>
      <c r="H60" s="48">
        <f t="shared" si="5"/>
        <v>291.54436238601136</v>
      </c>
      <c r="I60" s="8">
        <f t="shared" si="6"/>
        <v>1.2113861563477144</v>
      </c>
      <c r="J60" s="48">
        <f t="shared" si="7"/>
        <v>1.8128139214069407E-5</v>
      </c>
      <c r="K60" s="48">
        <f t="shared" si="8"/>
        <v>1.4964789814607997E-5</v>
      </c>
      <c r="L60" s="10">
        <f t="shared" si="9"/>
        <v>1006.0371647224847</v>
      </c>
      <c r="M60" s="29">
        <f t="shared" si="10"/>
        <v>2.5474909011015626E-2</v>
      </c>
      <c r="N60" s="8">
        <f t="shared" si="11"/>
        <v>0.71590370622053057</v>
      </c>
      <c r="O60" s="48">
        <f t="shared" si="12"/>
        <v>3.4300097309924219E-3</v>
      </c>
      <c r="P60" s="48">
        <f t="shared" si="13"/>
        <v>54991.712155775458</v>
      </c>
      <c r="Q60" s="48">
        <f t="shared" si="14"/>
        <v>39368.770543732251</v>
      </c>
      <c r="R60" s="9">
        <f t="shared" si="15"/>
        <v>7.6064448869598342</v>
      </c>
      <c r="S60" s="10">
        <f t="shared" si="16"/>
        <v>2.5029075971545049</v>
      </c>
      <c r="T60" s="10">
        <f t="shared" si="17"/>
        <v>0.18951410150013762</v>
      </c>
      <c r="U60" s="10">
        <f t="shared" si="18"/>
        <v>0.35746521649877833</v>
      </c>
      <c r="V60" s="10">
        <f t="shared" si="19"/>
        <v>0.54697931799891597</v>
      </c>
      <c r="W60" s="9">
        <f t="shared" si="20"/>
        <v>0.29628046391607943</v>
      </c>
      <c r="X60" s="49">
        <f t="shared" si="21"/>
        <v>19.085005235938858</v>
      </c>
      <c r="Y60" s="8">
        <f t="shared" si="22"/>
        <v>9.1163219666485991E-6</v>
      </c>
      <c r="Z60" s="29">
        <f t="shared" si="2"/>
        <v>0.78333333333333333</v>
      </c>
    </row>
    <row r="61" spans="6:26" x14ac:dyDescent="0.25">
      <c r="F61" s="36">
        <f t="shared" si="23"/>
        <v>2880</v>
      </c>
      <c r="G61" s="16">
        <f t="shared" si="4"/>
        <v>18.800193943009905</v>
      </c>
      <c r="H61" s="48">
        <f t="shared" si="5"/>
        <v>291.5500969715049</v>
      </c>
      <c r="I61" s="8">
        <f t="shared" si="6"/>
        <v>1.2113622494360516</v>
      </c>
      <c r="J61" s="48">
        <f t="shared" si="7"/>
        <v>1.812841459949393E-5</v>
      </c>
      <c r="K61" s="48">
        <f t="shared" si="8"/>
        <v>1.496531248842664E-5</v>
      </c>
      <c r="L61" s="10">
        <f t="shared" si="9"/>
        <v>1006.0373478665222</v>
      </c>
      <c r="M61" s="29">
        <f t="shared" si="10"/>
        <v>2.5475340325147602E-2</v>
      </c>
      <c r="N61" s="8">
        <f t="shared" si="11"/>
        <v>0.71590259097329434</v>
      </c>
      <c r="O61" s="48">
        <f t="shared" si="12"/>
        <v>3.4299422651117711E-3</v>
      </c>
      <c r="P61" s="48">
        <f t="shared" si="13"/>
        <v>55786.374901535652</v>
      </c>
      <c r="Q61" s="48">
        <f t="shared" si="14"/>
        <v>39937.610333016928</v>
      </c>
      <c r="R61" s="9">
        <f t="shared" si="15"/>
        <v>7.6337736529095386</v>
      </c>
      <c r="S61" s="10">
        <f t="shared" si="16"/>
        <v>2.5119426812347858</v>
      </c>
      <c r="T61" s="10">
        <f t="shared" si="17"/>
        <v>0.19296396659636506</v>
      </c>
      <c r="U61" s="10">
        <f t="shared" si="18"/>
        <v>0.36268468533931397</v>
      </c>
      <c r="V61" s="10">
        <f t="shared" si="19"/>
        <v>0.55564865193567903</v>
      </c>
      <c r="W61" s="9">
        <f t="shared" si="20"/>
        <v>0.30097635313182614</v>
      </c>
      <c r="X61" s="49">
        <f t="shared" si="21"/>
        <v>19.101170296141731</v>
      </c>
      <c r="Y61" s="8">
        <f t="shared" si="22"/>
        <v>9.2608108655946513E-6</v>
      </c>
      <c r="Z61" s="29">
        <f t="shared" si="2"/>
        <v>0.8</v>
      </c>
    </row>
    <row r="62" spans="6:26" x14ac:dyDescent="0.25">
      <c r="F62" s="36">
        <f t="shared" si="23"/>
        <v>2940</v>
      </c>
      <c r="G62" s="16">
        <f t="shared" si="4"/>
        <v>18.81148506499844</v>
      </c>
      <c r="H62" s="48">
        <f t="shared" si="5"/>
        <v>291.55574253249921</v>
      </c>
      <c r="I62" s="8">
        <f t="shared" si="6"/>
        <v>1.2113387145803221</v>
      </c>
      <c r="J62" s="48">
        <f t="shared" si="7"/>
        <v>1.8128685707234703E-5</v>
      </c>
      <c r="K62" s="48">
        <f t="shared" si="8"/>
        <v>1.496582705483456E-5</v>
      </c>
      <c r="L62" s="10">
        <f t="shared" si="9"/>
        <v>1006.0375281929342</v>
      </c>
      <c r="M62" s="29">
        <f t="shared" si="10"/>
        <v>2.5475764940125191E-2</v>
      </c>
      <c r="N62" s="8">
        <f t="shared" si="11"/>
        <v>0.71590149309186368</v>
      </c>
      <c r="O62" s="48">
        <f t="shared" si="12"/>
        <v>3.4298758491732736E-3</v>
      </c>
      <c r="P62" s="48">
        <f t="shared" si="13"/>
        <v>56568.561890641751</v>
      </c>
      <c r="Q62" s="48">
        <f t="shared" si="14"/>
        <v>40497.517919569931</v>
      </c>
      <c r="R62" s="9">
        <f t="shared" si="15"/>
        <v>7.6603896598912149</v>
      </c>
      <c r="S62" s="10">
        <f t="shared" si="16"/>
        <v>2.5207428650332409</v>
      </c>
      <c r="T62" s="10">
        <f t="shared" si="17"/>
        <v>0.19637233801688186</v>
      </c>
      <c r="U62" s="10">
        <f t="shared" si="18"/>
        <v>0.36782372734347418</v>
      </c>
      <c r="V62" s="10">
        <f t="shared" si="19"/>
        <v>0.56419606536035605</v>
      </c>
      <c r="W62" s="9">
        <f t="shared" si="20"/>
        <v>0.30560620207019284</v>
      </c>
      <c r="X62" s="49">
        <f t="shared" si="21"/>
        <v>19.117091267068634</v>
      </c>
      <c r="Y62" s="8">
        <f t="shared" si="22"/>
        <v>9.4032677560059332E-6</v>
      </c>
      <c r="Z62" s="29">
        <f t="shared" si="2"/>
        <v>0.81666666666666665</v>
      </c>
    </row>
    <row r="63" spans="6:26" x14ac:dyDescent="0.25">
      <c r="F63" s="36">
        <f t="shared" si="23"/>
        <v>3000</v>
      </c>
      <c r="G63" s="16">
        <f t="shared" si="4"/>
        <v>18.822600641966801</v>
      </c>
      <c r="H63" s="48">
        <f t="shared" si="5"/>
        <v>291.56130032098338</v>
      </c>
      <c r="I63" s="8">
        <f t="shared" si="6"/>
        <v>1.2113155465182992</v>
      </c>
      <c r="J63" s="48">
        <f t="shared" si="7"/>
        <v>1.812895259753343E-5</v>
      </c>
      <c r="K63" s="48">
        <f t="shared" si="8"/>
        <v>1.496633362763462E-5</v>
      </c>
      <c r="L63" s="10">
        <f t="shared" si="9"/>
        <v>1006.0377057405212</v>
      </c>
      <c r="M63" s="29">
        <f t="shared" si="10"/>
        <v>2.5476182950270515E-2</v>
      </c>
      <c r="N63" s="8">
        <f t="shared" si="11"/>
        <v>0.71590041233031476</v>
      </c>
      <c r="O63" s="48">
        <f t="shared" si="12"/>
        <v>3.4298104683272018E-3</v>
      </c>
      <c r="P63" s="48">
        <f t="shared" si="13"/>
        <v>57338.453100008584</v>
      </c>
      <c r="Q63" s="48">
        <f t="shared" si="14"/>
        <v>41048.622216678559</v>
      </c>
      <c r="R63" s="9">
        <f t="shared" si="15"/>
        <v>7.6863190227191591</v>
      </c>
      <c r="S63" s="10">
        <f t="shared" si="16"/>
        <v>2.5293167328104462</v>
      </c>
      <c r="T63" s="10">
        <f t="shared" si="17"/>
        <v>0.19973928654213552</v>
      </c>
      <c r="U63" s="10">
        <f t="shared" si="18"/>
        <v>0.3728834542081903</v>
      </c>
      <c r="V63" s="10">
        <f t="shared" si="19"/>
        <v>0.57262274075032582</v>
      </c>
      <c r="W63" s="9">
        <f t="shared" si="20"/>
        <v>0.31017065123975979</v>
      </c>
      <c r="X63" s="49">
        <f t="shared" si="21"/>
        <v>19.132771293206559</v>
      </c>
      <c r="Y63" s="8">
        <f t="shared" si="22"/>
        <v>9.5437123458387642E-6</v>
      </c>
      <c r="Z63" s="29">
        <f t="shared" si="2"/>
        <v>0.83333333333333337</v>
      </c>
    </row>
    <row r="64" spans="6:26" x14ac:dyDescent="0.25">
      <c r="F64" s="36">
        <f t="shared" si="23"/>
        <v>3060</v>
      </c>
      <c r="G64" s="16">
        <f t="shared" si="4"/>
        <v>18.833543153607931</v>
      </c>
      <c r="H64" s="48">
        <f t="shared" si="5"/>
        <v>291.56677157680394</v>
      </c>
      <c r="I64" s="8">
        <f t="shared" si="6"/>
        <v>1.2112927400398441</v>
      </c>
      <c r="J64" s="48">
        <f t="shared" si="7"/>
        <v>1.8129215330044667E-5</v>
      </c>
      <c r="K64" s="48">
        <f t="shared" si="8"/>
        <v>1.4966832319533531E-5</v>
      </c>
      <c r="L64" s="10">
        <f t="shared" si="9"/>
        <v>1006.0378805477362</v>
      </c>
      <c r="M64" s="29">
        <f t="shared" si="10"/>
        <v>2.5476594448987037E-2</v>
      </c>
      <c r="N64" s="8">
        <f t="shared" si="11"/>
        <v>0.71589934844517034</v>
      </c>
      <c r="O64" s="48">
        <f t="shared" si="12"/>
        <v>3.4297461078708069E-3</v>
      </c>
      <c r="P64" s="48">
        <f t="shared" si="13"/>
        <v>58096.226600986025</v>
      </c>
      <c r="Q64" s="48">
        <f t="shared" si="14"/>
        <v>41591.050770768867</v>
      </c>
      <c r="R64" s="9">
        <f t="shared" si="15"/>
        <v>7.7115864752841157</v>
      </c>
      <c r="S64" s="10">
        <f t="shared" si="16"/>
        <v>2.537672415359296</v>
      </c>
      <c r="T64" s="10">
        <f t="shared" si="17"/>
        <v>0.2030649089205544</v>
      </c>
      <c r="U64" s="10">
        <f t="shared" si="18"/>
        <v>0.37786496752698018</v>
      </c>
      <c r="V64" s="10">
        <f t="shared" si="19"/>
        <v>0.58092987644753458</v>
      </c>
      <c r="W64" s="9">
        <f t="shared" si="20"/>
        <v>0.31467034974241453</v>
      </c>
      <c r="X64" s="49">
        <f t="shared" si="21"/>
        <v>19.148213503350345</v>
      </c>
      <c r="Y64" s="8">
        <f t="shared" si="22"/>
        <v>9.6821646074589092E-6</v>
      </c>
      <c r="Z64" s="29">
        <f t="shared" si="2"/>
        <v>0.85</v>
      </c>
    </row>
    <row r="65" spans="6:26" x14ac:dyDescent="0.25">
      <c r="F65" s="36">
        <f t="shared" si="23"/>
        <v>3120</v>
      </c>
      <c r="G65" s="16">
        <f t="shared" si="4"/>
        <v>18.844315055003467</v>
      </c>
      <c r="H65" s="48">
        <f t="shared" si="5"/>
        <v>291.5721575275017</v>
      </c>
      <c r="I65" s="8">
        <f t="shared" si="6"/>
        <v>1.2112702899875438</v>
      </c>
      <c r="J65" s="48">
        <f t="shared" si="7"/>
        <v>1.8129473963828175E-5</v>
      </c>
      <c r="K65" s="48">
        <f t="shared" si="8"/>
        <v>1.4967323242126751E-5</v>
      </c>
      <c r="L65" s="10">
        <f t="shared" si="9"/>
        <v>1006.0380526526781</v>
      </c>
      <c r="M65" s="29">
        <f t="shared" si="10"/>
        <v>2.5476999528747643E-2</v>
      </c>
      <c r="N65" s="8">
        <f t="shared" si="11"/>
        <v>0.71589830119542675</v>
      </c>
      <c r="O65" s="48">
        <f t="shared" si="12"/>
        <v>3.429682753250121E-3</v>
      </c>
      <c r="P65" s="48">
        <f t="shared" si="13"/>
        <v>58842.058543077372</v>
      </c>
      <c r="Q65" s="48">
        <f t="shared" si="14"/>
        <v>42124.929749830939</v>
      </c>
      <c r="R65" s="9">
        <f t="shared" si="15"/>
        <v>7.736215469349303</v>
      </c>
      <c r="S65" s="10">
        <f t="shared" si="16"/>
        <v>2.5458176224474895</v>
      </c>
      <c r="T65" s="10">
        <f t="shared" si="17"/>
        <v>0.2063493260088525</v>
      </c>
      <c r="U65" s="10">
        <f t="shared" si="18"/>
        <v>0.38276935861527184</v>
      </c>
      <c r="V65" s="10">
        <f t="shared" si="19"/>
        <v>0.58911868462412431</v>
      </c>
      <c r="W65" s="9">
        <f t="shared" si="20"/>
        <v>0.31910595417140064</v>
      </c>
      <c r="X65" s="49">
        <f t="shared" si="21"/>
        <v>19.163421009174868</v>
      </c>
      <c r="Y65" s="8">
        <f t="shared" si="22"/>
        <v>9.8186447437354055E-6</v>
      </c>
      <c r="Z65" s="29">
        <f t="shared" si="2"/>
        <v>0.8666666666666667</v>
      </c>
    </row>
    <row r="66" spans="6:26" x14ac:dyDescent="0.25">
      <c r="F66" s="36">
        <f t="shared" si="23"/>
        <v>3180</v>
      </c>
      <c r="G66" s="16">
        <f t="shared" si="4"/>
        <v>18.854918776339712</v>
      </c>
      <c r="H66" s="48">
        <f t="shared" si="5"/>
        <v>291.57745938816981</v>
      </c>
      <c r="I66" s="8">
        <f t="shared" si="6"/>
        <v>1.2112481912572632</v>
      </c>
      <c r="J66" s="48">
        <f t="shared" si="7"/>
        <v>1.812972855734195E-5</v>
      </c>
      <c r="K66" s="48">
        <f t="shared" si="8"/>
        <v>1.4967806505885038E-5</v>
      </c>
      <c r="L66" s="10">
        <f t="shared" si="9"/>
        <v>1006.0382220930871</v>
      </c>
      <c r="M66" s="29">
        <f t="shared" si="10"/>
        <v>2.5477398281083724E-2</v>
      </c>
      <c r="N66" s="8">
        <f t="shared" si="11"/>
        <v>0.71589727034257955</v>
      </c>
      <c r="O66" s="48">
        <f t="shared" si="12"/>
        <v>3.4296203900615134E-3</v>
      </c>
      <c r="P66" s="48">
        <f t="shared" si="13"/>
        <v>59576.123140434058</v>
      </c>
      <c r="Q66" s="48">
        <f t="shared" si="14"/>
        <v>42650.383933830133</v>
      </c>
      <c r="R66" s="9">
        <f t="shared" si="15"/>
        <v>7.7602282644731826</v>
      </c>
      <c r="S66" s="10">
        <f t="shared" si="16"/>
        <v>2.5537596723455405</v>
      </c>
      <c r="T66" s="10">
        <f t="shared" si="17"/>
        <v>0.20959268103814596</v>
      </c>
      <c r="U66" s="10">
        <f t="shared" si="18"/>
        <v>0.387597708355297</v>
      </c>
      <c r="V66" s="10">
        <f t="shared" si="19"/>
        <v>0.59719038939344293</v>
      </c>
      <c r="W66" s="9">
        <f t="shared" si="20"/>
        <v>0.32347812758811489</v>
      </c>
      <c r="X66" s="49">
        <f t="shared" si="21"/>
        <v>19.178396903927826</v>
      </c>
      <c r="Y66" s="8">
        <f t="shared" si="22"/>
        <v>9.9531731565573819E-6</v>
      </c>
      <c r="Z66" s="29">
        <f t="shared" si="2"/>
        <v>0.8833333333333333</v>
      </c>
    </row>
    <row r="67" spans="6:26" x14ac:dyDescent="0.25">
      <c r="F67" s="36">
        <f t="shared" si="23"/>
        <v>3240</v>
      </c>
      <c r="G67" s="16">
        <f t="shared" si="4"/>
        <v>18.865356722662373</v>
      </c>
      <c r="H67" s="48">
        <f t="shared" si="5"/>
        <v>291.58267836133115</v>
      </c>
      <c r="I67" s="8">
        <f t="shared" si="6"/>
        <v>1.2112264387986169</v>
      </c>
      <c r="J67" s="48">
        <f t="shared" si="7"/>
        <v>1.8129979168436747E-5</v>
      </c>
      <c r="K67" s="48">
        <f t="shared" si="8"/>
        <v>1.4968282220143236E-5</v>
      </c>
      <c r="L67" s="10">
        <f t="shared" si="9"/>
        <v>1006.0383889063389</v>
      </c>
      <c r="M67" s="29">
        <f t="shared" si="10"/>
        <v>2.5477790796576475E-2</v>
      </c>
      <c r="N67" s="8">
        <f t="shared" si="11"/>
        <v>0.71589625565064618</v>
      </c>
      <c r="O67" s="48">
        <f t="shared" si="12"/>
        <v>3.4295590040530235E-3</v>
      </c>
      <c r="P67" s="48">
        <f t="shared" si="13"/>
        <v>60298.592660910777</v>
      </c>
      <c r="Q67" s="48">
        <f t="shared" si="14"/>
        <v>43167.536706949562</v>
      </c>
      <c r="R67" s="9">
        <f t="shared" si="15"/>
        <v>7.7836460100096492</v>
      </c>
      <c r="S67" s="10">
        <f t="shared" si="16"/>
        <v>2.5615055187527602</v>
      </c>
      <c r="T67" s="10">
        <f t="shared" si="17"/>
        <v>0.21279513799578909</v>
      </c>
      <c r="U67" s="10">
        <f t="shared" si="18"/>
        <v>0.39235108705904137</v>
      </c>
      <c r="V67" s="10">
        <f t="shared" si="19"/>
        <v>0.60514622505483051</v>
      </c>
      <c r="W67" s="9">
        <f t="shared" si="20"/>
        <v>0.3277875385713665</v>
      </c>
      <c r="X67" s="49">
        <f t="shared" si="21"/>
        <v>19.193144261233741</v>
      </c>
      <c r="Y67" s="8">
        <f t="shared" si="22"/>
        <v>1.0085770417580508E-5</v>
      </c>
      <c r="Z67" s="29">
        <f t="shared" si="2"/>
        <v>0.9</v>
      </c>
    </row>
    <row r="68" spans="6:26" x14ac:dyDescent="0.25">
      <c r="F68" s="36">
        <f t="shared" si="23"/>
        <v>3300</v>
      </c>
      <c r="G68" s="16">
        <f t="shared" si="4"/>
        <v>18.875631273667377</v>
      </c>
      <c r="H68" s="48">
        <f t="shared" si="5"/>
        <v>291.58781563683368</v>
      </c>
      <c r="I68" s="8">
        <f t="shared" si="6"/>
        <v>1.2112050276153659</v>
      </c>
      <c r="J68" s="48">
        <f t="shared" si="7"/>
        <v>1.8130225854350949E-5</v>
      </c>
      <c r="K68" s="48">
        <f t="shared" si="8"/>
        <v>1.4968750493090292E-5</v>
      </c>
      <c r="L68" s="10">
        <f t="shared" si="9"/>
        <v>1006.0385531294404</v>
      </c>
      <c r="M68" s="29">
        <f t="shared" si="10"/>
        <v>2.5478177164848931E-2</v>
      </c>
      <c r="N68" s="8">
        <f t="shared" si="11"/>
        <v>0.71589525688618283</v>
      </c>
      <c r="O68" s="48">
        <f t="shared" si="12"/>
        <v>3.4294985811254828E-3</v>
      </c>
      <c r="P68" s="48">
        <f t="shared" si="13"/>
        <v>61009.63741749926</v>
      </c>
      <c r="Q68" s="48">
        <f t="shared" si="14"/>
        <v>43676.510051533507</v>
      </c>
      <c r="R68" s="9">
        <f t="shared" si="15"/>
        <v>7.8064888200190818</v>
      </c>
      <c r="S68" s="10">
        <f t="shared" si="16"/>
        <v>2.5690617753948408</v>
      </c>
      <c r="T68" s="10">
        <f t="shared" si="17"/>
        <v>0.21595688011383912</v>
      </c>
      <c r="U68" s="10">
        <f t="shared" si="18"/>
        <v>0.39703055434827089</v>
      </c>
      <c r="V68" s="10">
        <f t="shared" si="19"/>
        <v>0.61298743446211001</v>
      </c>
      <c r="W68" s="9">
        <f t="shared" si="20"/>
        <v>0.33203486033364293</v>
      </c>
      <c r="X68" s="49">
        <f t="shared" si="21"/>
        <v>19.20766613400102</v>
      </c>
      <c r="Y68" s="8">
        <f t="shared" si="22"/>
        <v>1.0216457241035167E-5</v>
      </c>
      <c r="Z68" s="29">
        <f t="shared" si="2"/>
        <v>0.91666666666666663</v>
      </c>
    </row>
    <row r="69" spans="6:26" x14ac:dyDescent="0.25">
      <c r="F69" s="36">
        <f t="shared" si="23"/>
        <v>3360</v>
      </c>
      <c r="G69" s="16">
        <f t="shared" si="4"/>
        <v>18.885744783525173</v>
      </c>
      <c r="H69" s="48">
        <f t="shared" si="5"/>
        <v>291.59287239176257</v>
      </c>
      <c r="I69" s="8">
        <f t="shared" si="6"/>
        <v>1.2111839527657464</v>
      </c>
      <c r="J69" s="48">
        <f t="shared" si="7"/>
        <v>1.8130468671706551E-5</v>
      </c>
      <c r="K69" s="48">
        <f t="shared" si="8"/>
        <v>1.4969211431761053E-5</v>
      </c>
      <c r="L69" s="10">
        <f t="shared" si="9"/>
        <v>1006.038714799026</v>
      </c>
      <c r="M69" s="29">
        <f t="shared" si="10"/>
        <v>2.5478557474559578E-2</v>
      </c>
      <c r="N69" s="8">
        <f t="shared" si="11"/>
        <v>0.71589427381830051</v>
      </c>
      <c r="O69" s="48">
        <f t="shared" si="12"/>
        <v>3.4294391073334402E-3</v>
      </c>
      <c r="P69" s="48">
        <f t="shared" si="13"/>
        <v>61709.425761954939</v>
      </c>
      <c r="Q69" s="48">
        <f t="shared" si="14"/>
        <v>44177.42454359906</v>
      </c>
      <c r="R69" s="9">
        <f t="shared" si="15"/>
        <v>7.8287758418219777</v>
      </c>
      <c r="S69" s="10">
        <f t="shared" si="16"/>
        <v>2.5764347385335205</v>
      </c>
      <c r="T69" s="10">
        <f t="shared" si="17"/>
        <v>0.21907810845591436</v>
      </c>
      <c r="U69" s="10">
        <f t="shared" si="18"/>
        <v>0.4016371590501982</v>
      </c>
      <c r="V69" s="10">
        <f t="shared" si="19"/>
        <v>0.6207152675061125</v>
      </c>
      <c r="W69" s="9">
        <f t="shared" si="20"/>
        <v>0.33622076989914429</v>
      </c>
      <c r="X69" s="49">
        <f t="shared" si="21"/>
        <v>19.221965553424315</v>
      </c>
      <c r="Y69" s="8">
        <f t="shared" si="22"/>
        <v>1.0345254458435209E-5</v>
      </c>
      <c r="Z69" s="29">
        <f t="shared" si="2"/>
        <v>0.93333333333333335</v>
      </c>
    </row>
    <row r="70" spans="6:26" x14ac:dyDescent="0.25">
      <c r="F70" s="36">
        <f t="shared" si="23"/>
        <v>3420</v>
      </c>
      <c r="G70" s="16">
        <f t="shared" si="4"/>
        <v>18.895699580736203</v>
      </c>
      <c r="H70" s="48">
        <f t="shared" si="5"/>
        <v>291.59784979036806</v>
      </c>
      <c r="I70" s="8">
        <f t="shared" si="6"/>
        <v>1.211163209362734</v>
      </c>
      <c r="J70" s="48">
        <f t="shared" si="7"/>
        <v>1.8130707676505765E-5</v>
      </c>
      <c r="K70" s="48">
        <f t="shared" si="8"/>
        <v>1.4969665142029391E-5</v>
      </c>
      <c r="L70" s="10">
        <f t="shared" si="9"/>
        <v>1006.038873951354</v>
      </c>
      <c r="M70" s="29">
        <f t="shared" si="10"/>
        <v>2.5478931813397072E-2</v>
      </c>
      <c r="N70" s="8">
        <f t="shared" si="11"/>
        <v>0.71589330621867575</v>
      </c>
      <c r="O70" s="48">
        <f t="shared" si="12"/>
        <v>3.4293805688859081E-3</v>
      </c>
      <c r="P70" s="48">
        <f t="shared" si="13"/>
        <v>62398.124080458889</v>
      </c>
      <c r="Q70" s="48">
        <f t="shared" si="14"/>
        <v>44670.399349802879</v>
      </c>
      <c r="R70" s="9">
        <f t="shared" si="15"/>
        <v>7.8505253188399768</v>
      </c>
      <c r="S70" s="10">
        <f t="shared" si="16"/>
        <v>2.5836304076000847</v>
      </c>
      <c r="T70" s="10">
        <f t="shared" si="17"/>
        <v>0.22215904059501124</v>
      </c>
      <c r="U70" s="10">
        <f t="shared" si="18"/>
        <v>0.40617193910773569</v>
      </c>
      <c r="V70" s="10">
        <f t="shared" si="19"/>
        <v>0.62833097970274698</v>
      </c>
      <c r="W70" s="9">
        <f t="shared" si="20"/>
        <v>0.34034594733898793</v>
      </c>
      <c r="X70" s="49">
        <f t="shared" si="21"/>
        <v>19.236045528075191</v>
      </c>
      <c r="Y70" s="8">
        <f t="shared" si="22"/>
        <v>1.0472182995045782E-5</v>
      </c>
      <c r="Z70" s="29">
        <f t="shared" si="2"/>
        <v>0.95</v>
      </c>
    </row>
    <row r="71" spans="6:26" x14ac:dyDescent="0.25">
      <c r="F71" s="36">
        <f t="shared" si="23"/>
        <v>3480</v>
      </c>
      <c r="G71" s="16">
        <f t="shared" si="4"/>
        <v>18.905497968015389</v>
      </c>
      <c r="H71" s="48">
        <f t="shared" si="5"/>
        <v>291.60274898400769</v>
      </c>
      <c r="I71" s="8">
        <f t="shared" si="6"/>
        <v>1.2111427925742475</v>
      </c>
      <c r="J71" s="48">
        <f t="shared" si="7"/>
        <v>1.8130942924128339E-5</v>
      </c>
      <c r="K71" s="48">
        <f t="shared" si="8"/>
        <v>1.4970111728602675E-5</v>
      </c>
      <c r="L71" s="10">
        <f t="shared" si="9"/>
        <v>1006.0390306223045</v>
      </c>
      <c r="M71" s="29">
        <f t="shared" si="10"/>
        <v>2.5479300268075929E-2</v>
      </c>
      <c r="N71" s="8">
        <f t="shared" si="11"/>
        <v>0.71589235386156203</v>
      </c>
      <c r="O71" s="48">
        <f t="shared" si="12"/>
        <v>3.4293229521469388E-3</v>
      </c>
      <c r="P71" s="48">
        <f t="shared" si="13"/>
        <v>63075.89679116397</v>
      </c>
      <c r="Q71" s="48">
        <f t="shared" si="14"/>
        <v>45155.552225755324</v>
      </c>
      <c r="R71" s="9">
        <f t="shared" si="15"/>
        <v>7.8717546482933249</v>
      </c>
      <c r="S71" s="10">
        <f t="shared" si="16"/>
        <v>2.5906545041396374</v>
      </c>
      <c r="T71" s="10">
        <f t="shared" si="17"/>
        <v>0.22519990937552231</v>
      </c>
      <c r="U71" s="10">
        <f t="shared" si="18"/>
        <v>0.41063592150364503</v>
      </c>
      <c r="V71" s="10">
        <f t="shared" si="19"/>
        <v>0.6358358308791674</v>
      </c>
      <c r="W71" s="9">
        <f t="shared" si="20"/>
        <v>0.34441107505954899</v>
      </c>
      <c r="X71" s="49">
        <f t="shared" si="21"/>
        <v>19.24990904307494</v>
      </c>
      <c r="Y71" s="8">
        <f t="shared" si="22"/>
        <v>1.0597263847986125E-5</v>
      </c>
      <c r="Z71" s="29">
        <f t="shared" si="2"/>
        <v>0.96666666666666667</v>
      </c>
    </row>
    <row r="72" spans="6:26" x14ac:dyDescent="0.25">
      <c r="F72" s="36">
        <f t="shared" si="23"/>
        <v>3540</v>
      </c>
      <c r="G72" s="16">
        <f t="shared" si="4"/>
        <v>18.915142222203581</v>
      </c>
      <c r="H72" s="48">
        <f t="shared" si="5"/>
        <v>291.60757111110178</v>
      </c>
      <c r="I72" s="8">
        <f t="shared" si="6"/>
        <v>1.2111226976232987</v>
      </c>
      <c r="J72" s="48">
        <f t="shared" si="7"/>
        <v>1.8131174469329585E-5</v>
      </c>
      <c r="K72" s="48">
        <f t="shared" si="8"/>
        <v>1.4970551295017518E-5</v>
      </c>
      <c r="L72" s="10">
        <f t="shared" si="9"/>
        <v>1006.039184847376</v>
      </c>
      <c r="M72" s="29">
        <f t="shared" si="10"/>
        <v>2.5479662924333509E-2</v>
      </c>
      <c r="N72" s="8">
        <f t="shared" si="11"/>
        <v>0.71589141652379318</v>
      </c>
      <c r="O72" s="48">
        <f t="shared" si="12"/>
        <v>3.4292662436360491E-3</v>
      </c>
      <c r="P72" s="48">
        <f t="shared" si="13"/>
        <v>63742.90634348325</v>
      </c>
      <c r="Q72" s="48">
        <f t="shared" si="14"/>
        <v>45632.999515579708</v>
      </c>
      <c r="R72" s="9">
        <f t="shared" si="15"/>
        <v>7.8924804342582267</v>
      </c>
      <c r="S72" s="10">
        <f t="shared" si="16"/>
        <v>2.5975124892315442</v>
      </c>
      <c r="T72" s="10">
        <f t="shared" si="17"/>
        <v>0.22820096175330348</v>
      </c>
      <c r="U72" s="10">
        <f t="shared" si="18"/>
        <v>0.41503012219748464</v>
      </c>
      <c r="V72" s="10">
        <f t="shared" si="19"/>
        <v>0.6432310839507881</v>
      </c>
      <c r="W72" s="9">
        <f t="shared" si="20"/>
        <v>0.3484168371400102</v>
      </c>
      <c r="X72" s="49">
        <f t="shared" si="21"/>
        <v>19.263559059343592</v>
      </c>
      <c r="Y72" s="8">
        <f t="shared" si="22"/>
        <v>1.0720518065846469E-5</v>
      </c>
      <c r="Z72" s="29">
        <f t="shared" si="2"/>
        <v>0.98333333333333328</v>
      </c>
    </row>
    <row r="73" spans="6:26" x14ac:dyDescent="0.25">
      <c r="F73" s="36">
        <f t="shared" si="23"/>
        <v>3600</v>
      </c>
      <c r="G73" s="16">
        <f t="shared" si="4"/>
        <v>18.924634594204129</v>
      </c>
      <c r="H73" s="48">
        <f t="shared" si="5"/>
        <v>291.61231729710204</v>
      </c>
      <c r="I73" s="8">
        <f t="shared" si="6"/>
        <v>1.2111029197880894</v>
      </c>
      <c r="J73" s="48">
        <f t="shared" si="7"/>
        <v>1.8131402366238841E-5</v>
      </c>
      <c r="K73" s="48">
        <f t="shared" si="8"/>
        <v>1.4970983943636558E-5</v>
      </c>
      <c r="L73" s="10">
        <f t="shared" si="9"/>
        <v>1006.0393366616838</v>
      </c>
      <c r="M73" s="29">
        <f t="shared" si="10"/>
        <v>2.5480019866927536E-2</v>
      </c>
      <c r="N73" s="8">
        <f t="shared" si="11"/>
        <v>0.71589049398478966</v>
      </c>
      <c r="O73" s="48">
        <f t="shared" si="12"/>
        <v>3.4292104300284909E-3</v>
      </c>
      <c r="P73" s="48">
        <f t="shared" si="13"/>
        <v>64399.31321899499</v>
      </c>
      <c r="Q73" s="48">
        <f t="shared" si="14"/>
        <v>46102.856152627515</v>
      </c>
      <c r="R73" s="9">
        <f t="shared" si="15"/>
        <v>7.9127185365306678</v>
      </c>
      <c r="S73" s="10">
        <f t="shared" si="16"/>
        <v>2.6042095795326761</v>
      </c>
      <c r="T73" s="10">
        <f t="shared" si="17"/>
        <v>0.23116245770819527</v>
      </c>
      <c r="U73" s="10">
        <f t="shared" si="18"/>
        <v>0.41935554607416919</v>
      </c>
      <c r="V73" s="10">
        <f t="shared" si="19"/>
        <v>0.65051800378236446</v>
      </c>
      <c r="W73" s="9">
        <f t="shared" si="20"/>
        <v>0.35236391871544737</v>
      </c>
      <c r="X73" s="49">
        <f t="shared" si="21"/>
        <v>19.276998512919576</v>
      </c>
      <c r="Y73" s="8">
        <f t="shared" si="22"/>
        <v>1.0841966729706074E-5</v>
      </c>
      <c r="Z73" s="29">
        <f t="shared" si="2"/>
        <v>1</v>
      </c>
    </row>
    <row r="74" spans="6:26" x14ac:dyDescent="0.25">
      <c r="F74" s="36">
        <f t="shared" si="23"/>
        <v>3660</v>
      </c>
      <c r="G74" s="16">
        <f t="shared" si="4"/>
        <v>18.933977308942847</v>
      </c>
      <c r="H74" s="48">
        <f t="shared" si="5"/>
        <v>291.61698865447141</v>
      </c>
      <c r="I74" s="8">
        <f t="shared" si="6"/>
        <v>1.2110834544020612</v>
      </c>
      <c r="J74" s="48">
        <f t="shared" si="7"/>
        <v>1.8131626668358769E-5</v>
      </c>
      <c r="K74" s="48">
        <f t="shared" si="8"/>
        <v>1.4971409775646515E-5</v>
      </c>
      <c r="L74" s="10">
        <f t="shared" si="9"/>
        <v>1006.0394860999589</v>
      </c>
      <c r="M74" s="29">
        <f t="shared" si="10"/>
        <v>2.5480371179634958E-2</v>
      </c>
      <c r="N74" s="8">
        <f t="shared" si="11"/>
        <v>0.71588958602656028</v>
      </c>
      <c r="O74" s="48">
        <f t="shared" si="12"/>
        <v>3.4291554981553947E-3</v>
      </c>
      <c r="P74" s="48">
        <f t="shared" si="13"/>
        <v>65045.275933842087</v>
      </c>
      <c r="Q74" s="48">
        <f t="shared" si="14"/>
        <v>46565.235661261599</v>
      </c>
      <c r="R74" s="9">
        <f t="shared" si="15"/>
        <v>7.9324841156934447</v>
      </c>
      <c r="S74" s="10">
        <f t="shared" si="16"/>
        <v>2.6107507620738528</v>
      </c>
      <c r="T74" s="10">
        <f t="shared" si="17"/>
        <v>0.23408466922389348</v>
      </c>
      <c r="U74" s="10">
        <f t="shared" si="18"/>
        <v>0.42361318690422395</v>
      </c>
      <c r="V74" s="10">
        <f t="shared" si="19"/>
        <v>0.65769785612811749</v>
      </c>
      <c r="W74" s="9">
        <f t="shared" si="20"/>
        <v>0.35625300540273031</v>
      </c>
      <c r="X74" s="49">
        <f t="shared" si="21"/>
        <v>19.290230314345578</v>
      </c>
      <c r="Y74" s="8">
        <f t="shared" si="22"/>
        <v>1.0961630935468626E-5</v>
      </c>
      <c r="Z74" s="29">
        <f t="shared" si="2"/>
        <v>1.0166666666666666</v>
      </c>
    </row>
    <row r="75" spans="6:26" x14ac:dyDescent="0.25">
      <c r="F75" s="36">
        <f t="shared" si="23"/>
        <v>3720</v>
      </c>
      <c r="G75" s="16">
        <f t="shared" si="4"/>
        <v>18.943172565349759</v>
      </c>
      <c r="H75" s="48">
        <f t="shared" si="5"/>
        <v>291.62158628267485</v>
      </c>
      <c r="I75" s="8">
        <f t="shared" si="6"/>
        <v>1.2110642968539005</v>
      </c>
      <c r="J75" s="48">
        <f t="shared" si="7"/>
        <v>1.8131847428564787E-5</v>
      </c>
      <c r="K75" s="48">
        <f t="shared" si="8"/>
        <v>1.497182889105694E-5</v>
      </c>
      <c r="L75" s="10">
        <f t="shared" si="9"/>
        <v>1006.0396331965463</v>
      </c>
      <c r="M75" s="29">
        <f t="shared" si="10"/>
        <v>2.5480716945251069E-2</v>
      </c>
      <c r="N75" s="8">
        <f t="shared" si="11"/>
        <v>0.71588869243370201</v>
      </c>
      <c r="O75" s="48">
        <f t="shared" si="12"/>
        <v>3.4291014350037834E-3</v>
      </c>
      <c r="P75" s="48">
        <f t="shared" si="13"/>
        <v>65680.951042519198</v>
      </c>
      <c r="Q75" s="48">
        <f t="shared" si="14"/>
        <v>47020.250159631069</v>
      </c>
      <c r="R75" s="9">
        <f t="shared" si="15"/>
        <v>7.9517916747397788</v>
      </c>
      <c r="S75" s="10">
        <f t="shared" si="16"/>
        <v>2.6171408079254563</v>
      </c>
      <c r="T75" s="10">
        <f t="shared" si="17"/>
        <v>0.23696787933048888</v>
      </c>
      <c r="U75" s="10">
        <f t="shared" si="18"/>
        <v>0.427804027313885</v>
      </c>
      <c r="V75" s="10">
        <f t="shared" si="19"/>
        <v>0.66477190664437391</v>
      </c>
      <c r="W75" s="9">
        <f t="shared" si="20"/>
        <v>0.36008478276570255</v>
      </c>
      <c r="X75" s="49">
        <f t="shared" si="21"/>
        <v>19.303257348115462</v>
      </c>
      <c r="Y75" s="8">
        <f t="shared" si="22"/>
        <v>1.1079531777406232E-5</v>
      </c>
      <c r="Z75" s="29">
        <f t="shared" si="2"/>
        <v>1.0333333333333334</v>
      </c>
    </row>
    <row r="76" spans="6:26" x14ac:dyDescent="0.25">
      <c r="F76" s="36">
        <f t="shared" si="23"/>
        <v>3780</v>
      </c>
      <c r="G76" s="16">
        <f t="shared" si="4"/>
        <v>18.952222536361091</v>
      </c>
      <c r="H76" s="48">
        <f t="shared" si="5"/>
        <v>291.62611126818052</v>
      </c>
      <c r="I76" s="8">
        <f t="shared" si="6"/>
        <v>1.2110454425875019</v>
      </c>
      <c r="J76" s="48">
        <f t="shared" si="7"/>
        <v>1.813206469910545E-5</v>
      </c>
      <c r="K76" s="48">
        <f t="shared" si="8"/>
        <v>1.4972241388700285E-5</v>
      </c>
      <c r="L76" s="10">
        <f t="shared" si="9"/>
        <v>1006.0397779854043</v>
      </c>
      <c r="M76" s="29">
        <f t="shared" si="10"/>
        <v>2.5481057245590064E-2</v>
      </c>
      <c r="N76" s="8">
        <f t="shared" si="11"/>
        <v>0.71588781299339743</v>
      </c>
      <c r="O76" s="48">
        <f t="shared" si="12"/>
        <v>3.4290482277164682E-3</v>
      </c>
      <c r="P76" s="48">
        <f t="shared" si="13"/>
        <v>66306.493142937165</v>
      </c>
      <c r="Q76" s="48">
        <f t="shared" si="14"/>
        <v>47468.01036335899</v>
      </c>
      <c r="R76" s="9">
        <f t="shared" si="15"/>
        <v>7.9706550975686135</v>
      </c>
      <c r="S76" s="10">
        <f t="shared" si="16"/>
        <v>2.6233842848358342</v>
      </c>
      <c r="T76" s="10">
        <f t="shared" si="17"/>
        <v>0.23981238120539577</v>
      </c>
      <c r="U76" s="10">
        <f t="shared" si="18"/>
        <v>0.43192903876543343</v>
      </c>
      <c r="V76" s="10">
        <f t="shared" si="19"/>
        <v>0.67174141997082915</v>
      </c>
      <c r="W76" s="9">
        <f t="shared" si="20"/>
        <v>0.3638599358175324</v>
      </c>
      <c r="X76" s="49">
        <f t="shared" si="21"/>
        <v>19.316082472178625</v>
      </c>
      <c r="Y76" s="8">
        <f t="shared" si="22"/>
        <v>1.1195690332847153E-5</v>
      </c>
      <c r="Z76" s="29">
        <f t="shared" si="2"/>
        <v>1.05</v>
      </c>
    </row>
    <row r="77" spans="6:26" x14ac:dyDescent="0.25">
      <c r="F77" s="36">
        <f t="shared" si="23"/>
        <v>3840</v>
      </c>
      <c r="G77" s="16">
        <f t="shared" si="4"/>
        <v>18.961129368940163</v>
      </c>
      <c r="H77" s="48">
        <f t="shared" si="5"/>
        <v>291.63056468447007</v>
      </c>
      <c r="I77" s="8">
        <f t="shared" si="6"/>
        <v>1.211026887101893</v>
      </c>
      <c r="J77" s="48">
        <f t="shared" si="7"/>
        <v>1.813227853160285E-5</v>
      </c>
      <c r="K77" s="48">
        <f t="shared" si="8"/>
        <v>1.4972647366232459E-5</v>
      </c>
      <c r="L77" s="10">
        <f t="shared" si="9"/>
        <v>1006.0399205001036</v>
      </c>
      <c r="M77" s="29">
        <f t="shared" si="10"/>
        <v>2.5481392161485653E-2</v>
      </c>
      <c r="N77" s="8">
        <f t="shared" si="11"/>
        <v>0.71588694749541137</v>
      </c>
      <c r="O77" s="48">
        <f t="shared" si="12"/>
        <v>3.4289958635918385E-3</v>
      </c>
      <c r="P77" s="48">
        <f t="shared" si="13"/>
        <v>66922.054882677883</v>
      </c>
      <c r="Q77" s="48">
        <f t="shared" si="14"/>
        <v>47908.625590080657</v>
      </c>
      <c r="R77" s="9">
        <f t="shared" si="15"/>
        <v>7.9890876846336072</v>
      </c>
      <c r="S77" s="10">
        <f t="shared" si="16"/>
        <v>2.6294855689349896</v>
      </c>
      <c r="T77" s="10">
        <f t="shared" si="17"/>
        <v>0.24261847732874431</v>
      </c>
      <c r="U77" s="10">
        <f t="shared" si="18"/>
        <v>0.43598918154619826</v>
      </c>
      <c r="V77" s="10">
        <f t="shared" si="19"/>
        <v>0.67860765887494257</v>
      </c>
      <c r="W77" s="9">
        <f t="shared" si="20"/>
        <v>0.36757914855726054</v>
      </c>
      <c r="X77" s="49">
        <f t="shared" si="21"/>
        <v>19.328708517497425</v>
      </c>
      <c r="Y77" s="8">
        <f t="shared" si="22"/>
        <v>1.1310127647915711E-5</v>
      </c>
      <c r="Z77" s="29">
        <f t="shared" si="2"/>
        <v>1.0666666666666667</v>
      </c>
    </row>
    <row r="78" spans="6:26" x14ac:dyDescent="0.25">
      <c r="F78" s="36">
        <f t="shared" si="23"/>
        <v>3900</v>
      </c>
      <c r="G78" s="16">
        <f t="shared" si="4"/>
        <v>18.969895184115835</v>
      </c>
      <c r="H78" s="48">
        <f t="shared" si="5"/>
        <v>291.63494759205787</v>
      </c>
      <c r="I78" s="8">
        <f t="shared" si="6"/>
        <v>1.2110086259511239</v>
      </c>
      <c r="J78" s="48">
        <f t="shared" si="7"/>
        <v>1.8132488977053667E-5</v>
      </c>
      <c r="K78" s="48">
        <f t="shared" si="8"/>
        <v>1.4973046920134399E-5</v>
      </c>
      <c r="L78" s="10">
        <f t="shared" si="9"/>
        <v>1006.0400607738277</v>
      </c>
      <c r="M78" s="29">
        <f t="shared" si="10"/>
        <v>2.5481721772792666E-2</v>
      </c>
      <c r="N78" s="8">
        <f t="shared" si="11"/>
        <v>0.71588609573208606</v>
      </c>
      <c r="O78" s="48">
        <f t="shared" si="12"/>
        <v>3.4289443300835496E-3</v>
      </c>
      <c r="P78" s="48">
        <f t="shared" si="13"/>
        <v>67527.786966344211</v>
      </c>
      <c r="Q78" s="48">
        <f t="shared" si="14"/>
        <v>48342.203764764206</v>
      </c>
      <c r="R78" s="9">
        <f t="shared" si="15"/>
        <v>8.0071021859980878</v>
      </c>
      <c r="S78" s="10">
        <f t="shared" si="16"/>
        <v>2.6354488555865081</v>
      </c>
      <c r="T78" s="10">
        <f t="shared" si="17"/>
        <v>0.24538647868962646</v>
      </c>
      <c r="U78" s="10">
        <f t="shared" si="18"/>
        <v>0.43998540476629344</v>
      </c>
      <c r="V78" s="10">
        <f t="shared" si="19"/>
        <v>0.68537188345591993</v>
      </c>
      <c r="W78" s="9">
        <f t="shared" si="20"/>
        <v>0.37124310353862322</v>
      </c>
      <c r="X78" s="49">
        <f t="shared" si="21"/>
        <v>19.341138287654459</v>
      </c>
      <c r="Y78" s="8">
        <f t="shared" si="22"/>
        <v>1.1422864724265332E-5</v>
      </c>
      <c r="Z78" s="29">
        <f t="shared" ref="Z78:Z141" si="24">F78/3600</f>
        <v>1.0833333333333333</v>
      </c>
    </row>
    <row r="79" spans="6:26" x14ac:dyDescent="0.25">
      <c r="F79" s="36">
        <f t="shared" ref="F79:F142" si="25">F78+$H$2</f>
        <v>3960</v>
      </c>
      <c r="G79" s="16">
        <f t="shared" ref="G79:G142" si="26">G78+$H$2*($O$1-S78*$C$19*(G78-$H$4)-$C$3*$H$3*$C$19*(POWER(G78+273.15,4)-POWER($H$4+273.15,4)))/($C$29*$C$4)</f>
        <v>18.978522077037304</v>
      </c>
      <c r="H79" s="48">
        <f t="shared" ref="H79:H142" si="27">((G79+$H$4)/2)+273.15</f>
        <v>291.63926103851861</v>
      </c>
      <c r="I79" s="8">
        <f t="shared" ref="I79:I142" si="28">(351.99/H79)+344.84/(H79^2)</f>
        <v>1.2109906547441223</v>
      </c>
      <c r="J79" s="48">
        <f t="shared" ref="J79:J142" si="29">((1.459*10^-6)*H79^1.5)/(H79+109.1)</f>
        <v>1.8132696085830681E-5</v>
      </c>
      <c r="K79" s="48">
        <f t="shared" ref="K79:K142" si="30">J79/I79</f>
        <v>1.4973440145714462E-5</v>
      </c>
      <c r="L79" s="10">
        <f t="shared" ref="L79:L142" si="31">1030.5-0.19975*H79+(3.9734*10^-4)*H79^2</f>
        <v>1006.0401988393728</v>
      </c>
      <c r="M79" s="29">
        <f t="shared" ref="M79:M142" si="32">((2.334*10^-3)*(H79^1.5))/(H79+164.54)</f>
        <v>2.5482046158389435E-2</v>
      </c>
      <c r="N79" s="8">
        <f t="shared" ref="N79:N142" si="33">L79*J79/M79</f>
        <v>0.71588525749833254</v>
      </c>
      <c r="O79" s="48">
        <f t="shared" ref="O79:O142" si="34">1/H79</f>
        <v>3.4288936148001137E-3</v>
      </c>
      <c r="P79" s="48">
        <f t="shared" ref="P79:P142" si="35">$H$5*O79*(G79-$H$4)*POWER($C$34,3)/K79^2</f>
        <v>68123.838163922934</v>
      </c>
      <c r="Q79" s="48">
        <f t="shared" ref="Q79:Q142" si="36">P79*N79</f>
        <v>48768.851425754699</v>
      </c>
      <c r="R79" s="9">
        <f t="shared" ref="R79:R142" si="37">0.54*POWER(Q79,1/4)</f>
        <v>8.0247108320223841</v>
      </c>
      <c r="S79" s="10">
        <f t="shared" ref="S79:S142" si="38">R79*M79/$C$34</f>
        <v>2.6412781694620766</v>
      </c>
      <c r="T79" s="10">
        <f t="shared" ref="T79:T142" si="39">S79*$C$19*(G79-$H$4)</f>
        <v>0.24811670403987077</v>
      </c>
      <c r="U79" s="10">
        <f t="shared" ref="U79:U142" si="40">$C$3*$H$3*$C$19*(POWER(G79+273.15,4)-POWER($H$4+273.15,4))</f>
        <v>0.44391864636433859</v>
      </c>
      <c r="V79" s="10">
        <f t="shared" ref="V79:V142" si="41">U79+T79</f>
        <v>0.69203535040420938</v>
      </c>
      <c r="W79" s="9">
        <f t="shared" ref="W79:W142" si="42">V79*$C$17/($C$2*$C$19)</f>
        <v>0.37485248146894667</v>
      </c>
      <c r="X79" s="49">
        <f t="shared" ref="X79:X142" si="43">G79+W79</f>
        <v>19.35337455850625</v>
      </c>
      <c r="Y79" s="8">
        <f t="shared" ref="Y79:Y142" si="44">V79*$H$2/(3.6*10^6)</f>
        <v>1.1533922506736824E-5</v>
      </c>
      <c r="Z79" s="29">
        <f t="shared" si="24"/>
        <v>1.1000000000000001</v>
      </c>
    </row>
    <row r="80" spans="6:26" x14ac:dyDescent="0.25">
      <c r="F80" s="36">
        <f t="shared" si="25"/>
        <v>4020</v>
      </c>
      <c r="G80" s="16">
        <f t="shared" si="26"/>
        <v>18.987012117044127</v>
      </c>
      <c r="H80" s="48">
        <f t="shared" si="27"/>
        <v>291.64350605852206</v>
      </c>
      <c r="I80" s="8">
        <f t="shared" si="28"/>
        <v>1.2109729691445195</v>
      </c>
      <c r="J80" s="48">
        <f t="shared" si="29"/>
        <v>1.8132899907684431E-5</v>
      </c>
      <c r="K80" s="48">
        <f t="shared" si="30"/>
        <v>1.4973827137111284E-5</v>
      </c>
      <c r="L80" s="10">
        <f t="shared" si="31"/>
        <v>1006.0403347291476</v>
      </c>
      <c r="M80" s="29">
        <f t="shared" si="32"/>
        <v>2.5482365396180318E-2</v>
      </c>
      <c r="N80" s="8">
        <f t="shared" si="33"/>
        <v>0.71588443259162371</v>
      </c>
      <c r="O80" s="48">
        <f t="shared" si="34"/>
        <v>3.4288437055044079E-3</v>
      </c>
      <c r="P80" s="48">
        <f t="shared" si="35"/>
        <v>68710.355320087067</v>
      </c>
      <c r="Q80" s="48">
        <f t="shared" si="36"/>
        <v>49188.673731489383</v>
      </c>
      <c r="R80" s="9">
        <f t="shared" si="37"/>
        <v>8.0419253618872197</v>
      </c>
      <c r="S80" s="10">
        <f t="shared" si="38"/>
        <v>2.6469773739054219</v>
      </c>
      <c r="T80" s="10">
        <f t="shared" si="39"/>
        <v>0.2508094791922843</v>
      </c>
      <c r="U80" s="10">
        <f t="shared" si="40"/>
        <v>0.44778983312025289</v>
      </c>
      <c r="V80" s="10">
        <f t="shared" si="41"/>
        <v>0.69859931231253714</v>
      </c>
      <c r="W80" s="9">
        <f t="shared" si="42"/>
        <v>0.37840796083595762</v>
      </c>
      <c r="X80" s="49">
        <f t="shared" si="43"/>
        <v>19.365420077880085</v>
      </c>
      <c r="Y80" s="8">
        <f t="shared" si="44"/>
        <v>1.1643321871875619E-5</v>
      </c>
      <c r="Z80" s="29">
        <f t="shared" si="24"/>
        <v>1.1166666666666667</v>
      </c>
    </row>
    <row r="81" spans="6:26" x14ac:dyDescent="0.25">
      <c r="F81" s="36">
        <f t="shared" si="25"/>
        <v>4080</v>
      </c>
      <c r="G81" s="16">
        <f t="shared" si="26"/>
        <v>18.995367347750364</v>
      </c>
      <c r="H81" s="48">
        <f t="shared" si="27"/>
        <v>291.64768367387518</v>
      </c>
      <c r="I81" s="8">
        <f t="shared" si="28"/>
        <v>1.2109555648704458</v>
      </c>
      <c r="J81" s="48">
        <f t="shared" si="29"/>
        <v>1.813310049174528E-5</v>
      </c>
      <c r="K81" s="48">
        <f t="shared" si="30"/>
        <v>1.4974207987297413E-5</v>
      </c>
      <c r="L81" s="10">
        <f t="shared" si="31"/>
        <v>1006.0404684751745</v>
      </c>
      <c r="M81" s="29">
        <f t="shared" si="32"/>
        <v>2.548267956309901E-2</v>
      </c>
      <c r="N81" s="8">
        <f t="shared" si="33"/>
        <v>0.71588362081198298</v>
      </c>
      <c r="O81" s="48">
        <f t="shared" si="34"/>
        <v>3.4287945901131005E-3</v>
      </c>
      <c r="P81" s="48">
        <f t="shared" si="35"/>
        <v>69287.483364360814</v>
      </c>
      <c r="Q81" s="48">
        <f t="shared" si="36"/>
        <v>49601.774467828654</v>
      </c>
      <c r="R81" s="9">
        <f t="shared" si="37"/>
        <v>8.0587570501362773</v>
      </c>
      <c r="S81" s="10">
        <f t="shared" si="38"/>
        <v>2.6525501796458837</v>
      </c>
      <c r="T81" s="10">
        <f t="shared" si="39"/>
        <v>0.25346513636053186</v>
      </c>
      <c r="U81" s="10">
        <f t="shared" si="40"/>
        <v>0.45159988067544388</v>
      </c>
      <c r="V81" s="10">
        <f t="shared" si="41"/>
        <v>0.70506501703597579</v>
      </c>
      <c r="W81" s="9">
        <f t="shared" si="42"/>
        <v>0.38191021756115351</v>
      </c>
      <c r="X81" s="49">
        <f t="shared" si="43"/>
        <v>19.377277565311516</v>
      </c>
      <c r="Y81" s="8">
        <f t="shared" si="44"/>
        <v>1.1751083617266263E-5</v>
      </c>
      <c r="Z81" s="29">
        <f t="shared" si="24"/>
        <v>1.1333333333333333</v>
      </c>
    </row>
    <row r="82" spans="6:26" x14ac:dyDescent="0.25">
      <c r="F82" s="36">
        <f t="shared" si="25"/>
        <v>4140</v>
      </c>
      <c r="G82" s="16">
        <f t="shared" si="26"/>
        <v>19.00358978714188</v>
      </c>
      <c r="H82" s="48">
        <f t="shared" si="27"/>
        <v>291.65179489357092</v>
      </c>
      <c r="I82" s="8">
        <f t="shared" si="28"/>
        <v>1.2109384376942995</v>
      </c>
      <c r="J82" s="48">
        <f t="shared" si="29"/>
        <v>1.8133297886525875E-5</v>
      </c>
      <c r="K82" s="48">
        <f t="shared" si="30"/>
        <v>1.4974582788083577E-5</v>
      </c>
      <c r="L82" s="10">
        <f t="shared" si="31"/>
        <v>1006.04060010909</v>
      </c>
      <c r="M82" s="29">
        <f t="shared" si="32"/>
        <v>2.5482988735112275E-2</v>
      </c>
      <c r="N82" s="8">
        <f t="shared" si="33"/>
        <v>0.7158828219619745</v>
      </c>
      <c r="O82" s="48">
        <f t="shared" si="34"/>
        <v>3.4287462566959972E-3</v>
      </c>
      <c r="P82" s="48">
        <f t="shared" si="35"/>
        <v>69855.365322081707</v>
      </c>
      <c r="Q82" s="48">
        <f t="shared" si="36"/>
        <v>50008.256055956503</v>
      </c>
      <c r="R82" s="9">
        <f t="shared" si="37"/>
        <v>8.0752167314031631</v>
      </c>
      <c r="S82" s="10">
        <f t="shared" si="38"/>
        <v>2.6580001529158523</v>
      </c>
      <c r="T82" s="10">
        <f t="shared" si="39"/>
        <v>0.256084013538039</v>
      </c>
      <c r="U82" s="10">
        <f t="shared" si="40"/>
        <v>0.45534969355897909</v>
      </c>
      <c r="V82" s="10">
        <f t="shared" si="41"/>
        <v>0.71143370709701803</v>
      </c>
      <c r="W82" s="9">
        <f t="shared" si="42"/>
        <v>0.38535992467755142</v>
      </c>
      <c r="X82" s="49">
        <f t="shared" si="43"/>
        <v>19.388949711819432</v>
      </c>
      <c r="Y82" s="8">
        <f t="shared" si="44"/>
        <v>1.1857228451616967E-5</v>
      </c>
      <c r="Z82" s="29">
        <f t="shared" si="24"/>
        <v>1.1499999999999999</v>
      </c>
    </row>
    <row r="83" spans="6:26" x14ac:dyDescent="0.25">
      <c r="F83" s="36">
        <f t="shared" si="25"/>
        <v>4200</v>
      </c>
      <c r="G83" s="16">
        <f t="shared" si="26"/>
        <v>19.011681427685872</v>
      </c>
      <c r="H83" s="48">
        <f t="shared" si="27"/>
        <v>291.65584071384291</v>
      </c>
      <c r="I83" s="8">
        <f t="shared" si="28"/>
        <v>1.2109215834424927</v>
      </c>
      <c r="J83" s="48">
        <f t="shared" si="29"/>
        <v>1.8133492139923927E-5</v>
      </c>
      <c r="K83" s="48">
        <f t="shared" si="30"/>
        <v>1.4974951630123535E-5</v>
      </c>
      <c r="L83" s="10">
        <f t="shared" si="31"/>
        <v>1006.0407296621454</v>
      </c>
      <c r="M83" s="29">
        <f t="shared" si="32"/>
        <v>2.5483292987224286E-2</v>
      </c>
      <c r="N83" s="8">
        <f t="shared" si="33"/>
        <v>0.71588203584669186</v>
      </c>
      <c r="O83" s="48">
        <f t="shared" si="34"/>
        <v>3.4286986934753227E-3</v>
      </c>
      <c r="P83" s="48">
        <f t="shared" si="35"/>
        <v>70414.142326096713</v>
      </c>
      <c r="Q83" s="48">
        <f t="shared" si="36"/>
        <v>50408.219560804828</v>
      </c>
      <c r="R83" s="9">
        <f t="shared" si="37"/>
        <v>8.0913148234720893</v>
      </c>
      <c r="S83" s="10">
        <f t="shared" si="38"/>
        <v>2.6633307230211316</v>
      </c>
      <c r="T83" s="10">
        <f t="shared" si="39"/>
        <v>0.25866645391350374</v>
      </c>
      <c r="U83" s="10">
        <f t="shared" si="40"/>
        <v>0.45904016522006719</v>
      </c>
      <c r="V83" s="10">
        <f t="shared" si="41"/>
        <v>0.71770661913357092</v>
      </c>
      <c r="W83" s="9">
        <f t="shared" si="42"/>
        <v>0.38875775203068424</v>
      </c>
      <c r="X83" s="49">
        <f t="shared" si="43"/>
        <v>19.400439179716557</v>
      </c>
      <c r="Y83" s="8">
        <f t="shared" si="44"/>
        <v>1.1961776985559516E-5</v>
      </c>
      <c r="Z83" s="29">
        <f t="shared" si="24"/>
        <v>1.1666666666666667</v>
      </c>
    </row>
    <row r="84" spans="6:26" x14ac:dyDescent="0.25">
      <c r="F84" s="36">
        <f t="shared" si="25"/>
        <v>4260</v>
      </c>
      <c r="G84" s="16">
        <f t="shared" si="26"/>
        <v>19.019644236451725</v>
      </c>
      <c r="H84" s="48">
        <f t="shared" si="27"/>
        <v>291.65982211822586</v>
      </c>
      <c r="I84" s="8">
        <f t="shared" si="28"/>
        <v>1.2109049979951716</v>
      </c>
      <c r="J84" s="48">
        <f t="shared" si="29"/>
        <v>1.8133683299225064E-5</v>
      </c>
      <c r="K84" s="48">
        <f t="shared" si="30"/>
        <v>1.4975314602919304E-5</v>
      </c>
      <c r="L84" s="10">
        <f t="shared" si="31"/>
        <v>1006.0408571652093</v>
      </c>
      <c r="M84" s="29">
        <f t="shared" si="32"/>
        <v>2.5483592393481195E-2</v>
      </c>
      <c r="N84" s="8">
        <f t="shared" si="33"/>
        <v>0.71588126227374105</v>
      </c>
      <c r="O84" s="48">
        <f t="shared" si="34"/>
        <v>3.4286518888249364E-3</v>
      </c>
      <c r="P84" s="48">
        <f t="shared" si="35"/>
        <v>70963.953629136289</v>
      </c>
      <c r="Q84" s="48">
        <f t="shared" si="36"/>
        <v>50801.764699961313</v>
      </c>
      <c r="R84" s="9">
        <f t="shared" si="37"/>
        <v>8.107061348807246</v>
      </c>
      <c r="S84" s="10">
        <f t="shared" si="38"/>
        <v>2.6685451894085173</v>
      </c>
      <c r="T84" s="10">
        <f t="shared" si="39"/>
        <v>0.26121280532077173</v>
      </c>
      <c r="U84" s="10">
        <f t="shared" si="40"/>
        <v>0.46267217806618161</v>
      </c>
      <c r="V84" s="10">
        <f t="shared" si="41"/>
        <v>0.7238849833869534</v>
      </c>
      <c r="W84" s="9">
        <f t="shared" si="42"/>
        <v>0.39210436600126641</v>
      </c>
      <c r="X84" s="49">
        <f t="shared" si="43"/>
        <v>19.411748602452992</v>
      </c>
      <c r="Y84" s="8">
        <f t="shared" si="44"/>
        <v>1.2064749723115888E-5</v>
      </c>
      <c r="Z84" s="29">
        <f t="shared" si="24"/>
        <v>1.1833333333333333</v>
      </c>
    </row>
    <row r="85" spans="6:26" x14ac:dyDescent="0.25">
      <c r="F85" s="36">
        <f t="shared" si="25"/>
        <v>4320</v>
      </c>
      <c r="G85" s="16">
        <f t="shared" si="26"/>
        <v>19.027480155242376</v>
      </c>
      <c r="H85" s="48">
        <f t="shared" si="27"/>
        <v>291.66374007762118</v>
      </c>
      <c r="I85" s="8">
        <f t="shared" si="28"/>
        <v>1.2108886772859195</v>
      </c>
      <c r="J85" s="48">
        <f t="shared" si="29"/>
        <v>1.8133871411106103E-5</v>
      </c>
      <c r="K85" s="48">
        <f t="shared" si="30"/>
        <v>1.4975671794826987E-5</v>
      </c>
      <c r="L85" s="10">
        <f t="shared" si="31"/>
        <v>1006.0409826487673</v>
      </c>
      <c r="M85" s="29">
        <f t="shared" si="32"/>
        <v>2.5483887026976064E-2</v>
      </c>
      <c r="N85" s="8">
        <f t="shared" si="33"/>
        <v>0.71588050105323153</v>
      </c>
      <c r="O85" s="48">
        <f t="shared" si="34"/>
        <v>3.4286058312694872E-3</v>
      </c>
      <c r="P85" s="48">
        <f t="shared" si="35"/>
        <v>71504.936616805484</v>
      </c>
      <c r="Q85" s="48">
        <f t="shared" si="36"/>
        <v>51188.989853018269</v>
      </c>
      <c r="R85" s="9">
        <f t="shared" si="37"/>
        <v>8.1224659546730926</v>
      </c>
      <c r="S85" s="10">
        <f t="shared" si="38"/>
        <v>2.6736467282707497</v>
      </c>
      <c r="T85" s="10">
        <f t="shared" si="39"/>
        <v>0.26372341972098245</v>
      </c>
      <c r="U85" s="10">
        <f t="shared" si="40"/>
        <v>0.46624660350616387</v>
      </c>
      <c r="V85" s="10">
        <f t="shared" si="41"/>
        <v>0.72997002322714633</v>
      </c>
      <c r="W85" s="9">
        <f t="shared" si="42"/>
        <v>0.39540042924803753</v>
      </c>
      <c r="X85" s="49">
        <f t="shared" si="43"/>
        <v>19.422880584490414</v>
      </c>
      <c r="Y85" s="8">
        <f t="shared" si="44"/>
        <v>1.2166167053785772E-5</v>
      </c>
      <c r="Z85" s="29">
        <f t="shared" si="24"/>
        <v>1.2</v>
      </c>
    </row>
    <row r="86" spans="6:26" x14ac:dyDescent="0.25">
      <c r="F86" s="36">
        <f t="shared" si="25"/>
        <v>4380</v>
      </c>
      <c r="G86" s="16">
        <f t="shared" si="26"/>
        <v>19.035191100735442</v>
      </c>
      <c r="H86" s="48">
        <f t="shared" si="27"/>
        <v>291.66759555036771</v>
      </c>
      <c r="I86" s="8">
        <f t="shared" si="28"/>
        <v>1.2108726173014357</v>
      </c>
      <c r="J86" s="48">
        <f t="shared" si="29"/>
        <v>1.8134056521638552E-5</v>
      </c>
      <c r="K86" s="48">
        <f t="shared" si="30"/>
        <v>1.4976023293063076E-5</v>
      </c>
      <c r="L86" s="10">
        <f t="shared" si="31"/>
        <v>1006.0411061429247</v>
      </c>
      <c r="M86" s="29">
        <f t="shared" si="32"/>
        <v>2.5484176959854509E-2</v>
      </c>
      <c r="N86" s="8">
        <f t="shared" si="33"/>
        <v>0.71587975199775578</v>
      </c>
      <c r="O86" s="48">
        <f t="shared" si="34"/>
        <v>3.4285605094835133E-3</v>
      </c>
      <c r="P86" s="48">
        <f t="shared" si="35"/>
        <v>72037.226821146309</v>
      </c>
      <c r="Q86" s="48">
        <f t="shared" si="36"/>
        <v>51569.992071328299</v>
      </c>
      <c r="R86" s="9">
        <f t="shared" si="37"/>
        <v>8.1375379319565901</v>
      </c>
      <c r="S86" s="10">
        <f t="shared" si="38"/>
        <v>2.6786383987253406</v>
      </c>
      <c r="T86" s="10">
        <f t="shared" si="39"/>
        <v>0.26619865271507603</v>
      </c>
      <c r="U86" s="10">
        <f t="shared" si="40"/>
        <v>0.46976430199850272</v>
      </c>
      <c r="V86" s="10">
        <f t="shared" si="41"/>
        <v>0.73596295471357875</v>
      </c>
      <c r="W86" s="9">
        <f t="shared" si="42"/>
        <v>0.39864660046985517</v>
      </c>
      <c r="X86" s="49">
        <f t="shared" si="43"/>
        <v>19.433837701205299</v>
      </c>
      <c r="Y86" s="8">
        <f t="shared" si="44"/>
        <v>1.2266049245226313E-5</v>
      </c>
      <c r="Z86" s="29">
        <f t="shared" si="24"/>
        <v>1.2166666666666666</v>
      </c>
    </row>
    <row r="87" spans="6:26" x14ac:dyDescent="0.25">
      <c r="F87" s="36">
        <f t="shared" si="25"/>
        <v>4440</v>
      </c>
      <c r="G87" s="16">
        <f t="shared" si="26"/>
        <v>19.04277896463336</v>
      </c>
      <c r="H87" s="48">
        <f t="shared" si="27"/>
        <v>291.67138948231667</v>
      </c>
      <c r="I87" s="8">
        <f t="shared" si="28"/>
        <v>1.2108568140811982</v>
      </c>
      <c r="J87" s="48">
        <f t="shared" si="29"/>
        <v>1.8134238676292217E-5</v>
      </c>
      <c r="K87" s="48">
        <f t="shared" si="30"/>
        <v>1.4976369183711066E-5</v>
      </c>
      <c r="L87" s="10">
        <f t="shared" si="31"/>
        <v>1006.0412276774082</v>
      </c>
      <c r="M87" s="29">
        <f t="shared" si="32"/>
        <v>2.5484462263320181E-2</v>
      </c>
      <c r="N87" s="8">
        <f t="shared" si="33"/>
        <v>0.71587901492237771</v>
      </c>
      <c r="O87" s="48">
        <f t="shared" si="34"/>
        <v>3.428515912290491E-3</v>
      </c>
      <c r="P87" s="48">
        <f t="shared" si="35"/>
        <v>72560.957934720136</v>
      </c>
      <c r="Q87" s="48">
        <f t="shared" si="36"/>
        <v>51944.867088131541</v>
      </c>
      <c r="R87" s="9">
        <f t="shared" si="37"/>
        <v>8.1522862327921732</v>
      </c>
      <c r="S87" s="10">
        <f t="shared" si="38"/>
        <v>2.6835231486002833</v>
      </c>
      <c r="T87" s="10">
        <f t="shared" si="39"/>
        <v>0.26863886308483753</v>
      </c>
      <c r="U87" s="10">
        <f t="shared" si="40"/>
        <v>0.47322612310389522</v>
      </c>
      <c r="V87" s="10">
        <f t="shared" si="41"/>
        <v>0.74186498618873276</v>
      </c>
      <c r="W87" s="9">
        <f t="shared" si="42"/>
        <v>0.40184353418556357</v>
      </c>
      <c r="X87" s="49">
        <f t="shared" si="43"/>
        <v>19.444622498818923</v>
      </c>
      <c r="Y87" s="8">
        <f t="shared" si="44"/>
        <v>1.236441643647888E-5</v>
      </c>
      <c r="Z87" s="29">
        <f t="shared" si="24"/>
        <v>1.2333333333333334</v>
      </c>
    </row>
    <row r="88" spans="6:26" x14ac:dyDescent="0.25">
      <c r="F88" s="36">
        <f t="shared" si="25"/>
        <v>4500</v>
      </c>
      <c r="G88" s="16">
        <f t="shared" si="26"/>
        <v>19.050245613821883</v>
      </c>
      <c r="H88" s="48">
        <f t="shared" si="27"/>
        <v>291.67512280691091</v>
      </c>
      <c r="I88" s="8">
        <f t="shared" si="28"/>
        <v>1.2108412637171118</v>
      </c>
      <c r="J88" s="48">
        <f t="shared" si="29"/>
        <v>1.8134417919939035E-5</v>
      </c>
      <c r="K88" s="48">
        <f t="shared" si="30"/>
        <v>1.4976709551728468E-5</v>
      </c>
      <c r="L88" s="10">
        <f t="shared" si="31"/>
        <v>1006.0413472815668</v>
      </c>
      <c r="M88" s="29">
        <f t="shared" si="32"/>
        <v>2.5484743007640868E-2</v>
      </c>
      <c r="N88" s="8">
        <f t="shared" si="33"/>
        <v>0.71587828964461298</v>
      </c>
      <c r="O88" s="48">
        <f t="shared" si="34"/>
        <v>3.428472028661836E-3</v>
      </c>
      <c r="P88" s="48">
        <f t="shared" si="35"/>
        <v>73076.261825167967</v>
      </c>
      <c r="Q88" s="48">
        <f t="shared" si="36"/>
        <v>52313.709329023171</v>
      </c>
      <c r="R88" s="9">
        <f t="shared" si="37"/>
        <v>8.1667194870811493</v>
      </c>
      <c r="S88" s="10">
        <f t="shared" si="38"/>
        <v>2.6883038198568445</v>
      </c>
      <c r="T88" s="10">
        <f t="shared" si="39"/>
        <v>0.27104441236082527</v>
      </c>
      <c r="U88" s="10">
        <f t="shared" si="40"/>
        <v>0.47663290554223819</v>
      </c>
      <c r="V88" s="10">
        <f t="shared" si="41"/>
        <v>0.74767731790306347</v>
      </c>
      <c r="W88" s="9">
        <f t="shared" si="42"/>
        <v>0.40499188053082602</v>
      </c>
      <c r="X88" s="49">
        <f t="shared" si="43"/>
        <v>19.455237494352708</v>
      </c>
      <c r="Y88" s="8">
        <f t="shared" si="44"/>
        <v>1.2461288631717725E-5</v>
      </c>
      <c r="Z88" s="29">
        <f t="shared" si="24"/>
        <v>1.25</v>
      </c>
    </row>
    <row r="89" spans="6:26" x14ac:dyDescent="0.25">
      <c r="F89" s="36">
        <f t="shared" si="25"/>
        <v>4560</v>
      </c>
      <c r="G89" s="16">
        <f t="shared" si="26"/>
        <v>19.057592890536259</v>
      </c>
      <c r="H89" s="48">
        <f t="shared" si="27"/>
        <v>291.67879644526812</v>
      </c>
      <c r="I89" s="8">
        <f t="shared" si="28"/>
        <v>1.2108259623531366</v>
      </c>
      <c r="J89" s="48">
        <f t="shared" si="29"/>
        <v>1.8134594296857331E-5</v>
      </c>
      <c r="K89" s="48">
        <f t="shared" si="30"/>
        <v>1.4977044480954389E-5</v>
      </c>
      <c r="L89" s="10">
        <f t="shared" si="31"/>
        <v>1006.041464984375</v>
      </c>
      <c r="M89" s="29">
        <f t="shared" si="32"/>
        <v>2.5485019262155052E-2</v>
      </c>
      <c r="N89" s="8">
        <f t="shared" si="33"/>
        <v>0.71587757598441337</v>
      </c>
      <c r="O89" s="48">
        <f t="shared" si="34"/>
        <v>3.4284288477158618E-3</v>
      </c>
      <c r="P89" s="48">
        <f t="shared" si="35"/>
        <v>73583.268550199849</v>
      </c>
      <c r="Q89" s="48">
        <f t="shared" si="36"/>
        <v>52676.611922727185</v>
      </c>
      <c r="R89" s="9">
        <f t="shared" si="37"/>
        <v>8.1808460179889781</v>
      </c>
      <c r="S89" s="10">
        <f t="shared" si="38"/>
        <v>2.6929831536768254</v>
      </c>
      <c r="T89" s="10">
        <f t="shared" si="39"/>
        <v>0.27341566441560244</v>
      </c>
      <c r="U89" s="10">
        <f t="shared" si="40"/>
        <v>0.47998547725353968</v>
      </c>
      <c r="V89" s="10">
        <f t="shared" si="41"/>
        <v>0.75340114166914218</v>
      </c>
      <c r="W89" s="9">
        <f t="shared" si="42"/>
        <v>0.40809228507078532</v>
      </c>
      <c r="X89" s="49">
        <f t="shared" si="43"/>
        <v>19.465685175607046</v>
      </c>
      <c r="Y89" s="8">
        <f t="shared" si="44"/>
        <v>1.2556685694485703E-5</v>
      </c>
      <c r="Z89" s="29">
        <f t="shared" si="24"/>
        <v>1.2666666666666666</v>
      </c>
    </row>
    <row r="90" spans="6:26" x14ac:dyDescent="0.25">
      <c r="F90" s="36">
        <f t="shared" si="25"/>
        <v>4620</v>
      </c>
      <c r="G90" s="16">
        <f t="shared" si="26"/>
        <v>19.064822612534538</v>
      </c>
      <c r="H90" s="48">
        <f t="shared" si="27"/>
        <v>291.68241130626723</v>
      </c>
      <c r="I90" s="8">
        <f t="shared" si="28"/>
        <v>1.2108109061849059</v>
      </c>
      <c r="J90" s="48">
        <f t="shared" si="29"/>
        <v>1.813476785073576E-5</v>
      </c>
      <c r="K90" s="48">
        <f t="shared" si="30"/>
        <v>1.4977374054117046E-5</v>
      </c>
      <c r="L90" s="10">
        <f t="shared" si="31"/>
        <v>1006.0415808144345</v>
      </c>
      <c r="M90" s="29">
        <f t="shared" si="32"/>
        <v>2.5485291095278164E-2</v>
      </c>
      <c r="N90" s="8">
        <f t="shared" si="33"/>
        <v>0.7158768737641471</v>
      </c>
      <c r="O90" s="48">
        <f t="shared" si="34"/>
        <v>3.428386358716699E-3</v>
      </c>
      <c r="P90" s="48">
        <f t="shared" si="35"/>
        <v>74082.106372983952</v>
      </c>
      <c r="Q90" s="48">
        <f t="shared" si="36"/>
        <v>53033.666712154751</v>
      </c>
      <c r="R90" s="9">
        <f t="shared" si="37"/>
        <v>8.1946738564968253</v>
      </c>
      <c r="S90" s="10">
        <f t="shared" si="38"/>
        <v>2.6975637952392946</v>
      </c>
      <c r="T90" s="10">
        <f t="shared" si="39"/>
        <v>0.27575298508082779</v>
      </c>
      <c r="U90" s="10">
        <f t="shared" si="40"/>
        <v>0.48328465546211391</v>
      </c>
      <c r="V90" s="10">
        <f t="shared" si="41"/>
        <v>0.75903764054294176</v>
      </c>
      <c r="W90" s="9">
        <f t="shared" si="42"/>
        <v>0.41114538862742672</v>
      </c>
      <c r="X90" s="49">
        <f t="shared" si="43"/>
        <v>19.475968001161966</v>
      </c>
      <c r="Y90" s="8">
        <f t="shared" si="44"/>
        <v>1.2650627342382362E-5</v>
      </c>
      <c r="Z90" s="29">
        <f t="shared" si="24"/>
        <v>1.2833333333333334</v>
      </c>
    </row>
    <row r="91" spans="6:26" x14ac:dyDescent="0.25">
      <c r="F91" s="36">
        <f t="shared" si="25"/>
        <v>4680</v>
      </c>
      <c r="G91" s="16">
        <f t="shared" si="26"/>
        <v>19.071936573277412</v>
      </c>
      <c r="H91" s="48">
        <f t="shared" si="27"/>
        <v>291.68596828663868</v>
      </c>
      <c r="I91" s="8">
        <f t="shared" si="28"/>
        <v>1.2107960914593296</v>
      </c>
      <c r="J91" s="48">
        <f t="shared" si="29"/>
        <v>1.8134938624677934E-5</v>
      </c>
      <c r="K91" s="48">
        <f t="shared" si="30"/>
        <v>1.4977698352842001E-5</v>
      </c>
      <c r="L91" s="10">
        <f t="shared" si="31"/>
        <v>1006.041694799976</v>
      </c>
      <c r="M91" s="29">
        <f t="shared" si="32"/>
        <v>2.5485558574509706E-2</v>
      </c>
      <c r="N91" s="8">
        <f t="shared" si="33"/>
        <v>0.71587618280858201</v>
      </c>
      <c r="O91" s="48">
        <f t="shared" si="34"/>
        <v>3.4283445510731726E-3</v>
      </c>
      <c r="P91" s="48">
        <f t="shared" si="35"/>
        <v>74572.901777888881</v>
      </c>
      <c r="Q91" s="48">
        <f t="shared" si="36"/>
        <v>53384.964265714414</v>
      </c>
      <c r="R91" s="9">
        <f t="shared" si="37"/>
        <v>8.2082107550767773</v>
      </c>
      <c r="S91" s="10">
        <f t="shared" si="38"/>
        <v>2.7020482982097174</v>
      </c>
      <c r="T91" s="10">
        <f t="shared" si="39"/>
        <v>0.27805674178684686</v>
      </c>
      <c r="U91" s="10">
        <f t="shared" si="40"/>
        <v>0.4865312467447353</v>
      </c>
      <c r="V91" s="10">
        <f t="shared" si="41"/>
        <v>0.76458798853158216</v>
      </c>
      <c r="W91" s="9">
        <f t="shared" si="42"/>
        <v>0.41415182712127363</v>
      </c>
      <c r="X91" s="49">
        <f t="shared" si="43"/>
        <v>19.486088400398685</v>
      </c>
      <c r="Y91" s="8">
        <f t="shared" si="44"/>
        <v>1.2743133142193036E-5</v>
      </c>
      <c r="Z91" s="29">
        <f t="shared" si="24"/>
        <v>1.3</v>
      </c>
    </row>
    <row r="92" spans="6:26" x14ac:dyDescent="0.25">
      <c r="F92" s="36">
        <f t="shared" si="25"/>
        <v>4740</v>
      </c>
      <c r="G92" s="16">
        <f t="shared" si="26"/>
        <v>19.078936542114054</v>
      </c>
      <c r="H92" s="48">
        <f t="shared" si="27"/>
        <v>291.68946827105702</v>
      </c>
      <c r="I92" s="8">
        <f t="shared" si="28"/>
        <v>1.2107815144741851</v>
      </c>
      <c r="J92" s="48">
        <f t="shared" si="29"/>
        <v>1.8135106661206765E-5</v>
      </c>
      <c r="K92" s="48">
        <f t="shared" si="30"/>
        <v>1.4978017457660336E-5</v>
      </c>
      <c r="L92" s="10">
        <f t="shared" si="31"/>
        <v>1006.0418069688625</v>
      </c>
      <c r="M92" s="29">
        <f t="shared" si="32"/>
        <v>2.5485821766440146E-2</v>
      </c>
      <c r="N92" s="8">
        <f t="shared" si="33"/>
        <v>0.71587550294486435</v>
      </c>
      <c r="O92" s="48">
        <f t="shared" si="34"/>
        <v>3.4283034143376555E-3</v>
      </c>
      <c r="P92" s="48">
        <f t="shared" si="35"/>
        <v>75055.779486550076</v>
      </c>
      <c r="Q92" s="48">
        <f t="shared" si="36"/>
        <v>53730.593888852869</v>
      </c>
      <c r="R92" s="9">
        <f t="shared" si="37"/>
        <v>8.2214642005544825</v>
      </c>
      <c r="S92" s="10">
        <f t="shared" si="38"/>
        <v>2.7064391289622898</v>
      </c>
      <c r="T92" s="10">
        <f t="shared" si="39"/>
        <v>0.28032730322349547</v>
      </c>
      <c r="U92" s="10">
        <f t="shared" si="40"/>
        <v>0.48972604710151374</v>
      </c>
      <c r="V92" s="10">
        <f t="shared" si="41"/>
        <v>0.77005335032500921</v>
      </c>
      <c r="W92" s="9">
        <f t="shared" si="42"/>
        <v>0.41711223142604664</v>
      </c>
      <c r="X92" s="49">
        <f t="shared" si="43"/>
        <v>19.4960487735401</v>
      </c>
      <c r="Y92" s="8">
        <f t="shared" si="44"/>
        <v>1.2834222505416821E-5</v>
      </c>
      <c r="Z92" s="29">
        <f t="shared" si="24"/>
        <v>1.3166666666666667</v>
      </c>
    </row>
    <row r="93" spans="6:26" x14ac:dyDescent="0.25">
      <c r="F93" s="36">
        <f t="shared" si="25"/>
        <v>4800</v>
      </c>
      <c r="G93" s="16">
        <f t="shared" si="26"/>
        <v>19.085824264473473</v>
      </c>
      <c r="H93" s="48">
        <f t="shared" si="27"/>
        <v>291.6929121322367</v>
      </c>
      <c r="I93" s="8">
        <f t="shared" si="28"/>
        <v>1.2107671715776993</v>
      </c>
      <c r="J93" s="48">
        <f t="shared" si="29"/>
        <v>1.8135272002269204E-5</v>
      </c>
      <c r="K93" s="48">
        <f t="shared" si="30"/>
        <v>1.4978331448017293E-5</v>
      </c>
      <c r="L93" s="10">
        <f t="shared" si="31"/>
        <v>1006.041917348591</v>
      </c>
      <c r="M93" s="29">
        <f t="shared" si="32"/>
        <v>2.5486080736758274E-2</v>
      </c>
      <c r="N93" s="8">
        <f t="shared" si="33"/>
        <v>0.71587483400249952</v>
      </c>
      <c r="O93" s="48">
        <f t="shared" si="34"/>
        <v>3.428262938204881E-3</v>
      </c>
      <c r="P93" s="48">
        <f t="shared" si="35"/>
        <v>75530.862474225054</v>
      </c>
      <c r="Q93" s="48">
        <f t="shared" si="36"/>
        <v>54070.643635801483</v>
      </c>
      <c r="R93" s="9">
        <f t="shared" si="37"/>
        <v>8.2344414262173853</v>
      </c>
      <c r="S93" s="10">
        <f t="shared" si="38"/>
        <v>2.7107386705546581</v>
      </c>
      <c r="T93" s="10">
        <f t="shared" si="39"/>
        <v>0.28256503902094193</v>
      </c>
      <c r="U93" s="10">
        <f t="shared" si="40"/>
        <v>0.49286984202970008</v>
      </c>
      <c r="V93" s="10">
        <f t="shared" si="41"/>
        <v>0.77543488105064196</v>
      </c>
      <c r="W93" s="9">
        <f t="shared" si="42"/>
        <v>0.42002722723576441</v>
      </c>
      <c r="X93" s="49">
        <f t="shared" si="43"/>
        <v>19.505851491709237</v>
      </c>
      <c r="Y93" s="8">
        <f t="shared" si="44"/>
        <v>1.2923914684177365E-5</v>
      </c>
      <c r="Z93" s="29">
        <f t="shared" si="24"/>
        <v>1.3333333333333333</v>
      </c>
    </row>
    <row r="94" spans="6:26" x14ac:dyDescent="0.25">
      <c r="F94" s="36">
        <f t="shared" si="25"/>
        <v>4860</v>
      </c>
      <c r="G94" s="16">
        <f t="shared" si="26"/>
        <v>19.092601462060909</v>
      </c>
      <c r="H94" s="48">
        <f t="shared" si="27"/>
        <v>291.69630073103042</v>
      </c>
      <c r="I94" s="8">
        <f t="shared" si="28"/>
        <v>1.2107530591681173</v>
      </c>
      <c r="J94" s="48">
        <f t="shared" si="29"/>
        <v>1.8135434689240961E-5</v>
      </c>
      <c r="K94" s="48">
        <f t="shared" si="30"/>
        <v>1.4978640402281067E-5</v>
      </c>
      <c r="L94" s="10">
        <f t="shared" si="31"/>
        <v>1006.0420259662957</v>
      </c>
      <c r="M94" s="29">
        <f t="shared" si="32"/>
        <v>2.5486335550258581E-2</v>
      </c>
      <c r="N94" s="8">
        <f t="shared" si="33"/>
        <v>0.71587417581333312</v>
      </c>
      <c r="O94" s="48">
        <f t="shared" si="34"/>
        <v>3.4282231125107331E-3</v>
      </c>
      <c r="P94" s="48">
        <f t="shared" si="35"/>
        <v>75998.271986408392</v>
      </c>
      <c r="Q94" s="48">
        <f t="shared" si="36"/>
        <v>54405.200321507633</v>
      </c>
      <c r="R94" s="9">
        <f t="shared" si="37"/>
        <v>8.2471494232220302</v>
      </c>
      <c r="S94" s="10">
        <f t="shared" si="38"/>
        <v>2.7149492264725432</v>
      </c>
      <c r="T94" s="10">
        <f t="shared" si="39"/>
        <v>0.28477031944944331</v>
      </c>
      <c r="U94" s="10">
        <f t="shared" si="40"/>
        <v>0.49596340660032545</v>
      </c>
      <c r="V94" s="10">
        <f t="shared" si="41"/>
        <v>0.78073372604976876</v>
      </c>
      <c r="W94" s="9">
        <f t="shared" si="42"/>
        <v>0.42289743494362469</v>
      </c>
      <c r="X94" s="49">
        <f t="shared" si="43"/>
        <v>19.515498897004534</v>
      </c>
      <c r="Y94" s="8">
        <f t="shared" si="44"/>
        <v>1.3012228767496146E-5</v>
      </c>
      <c r="Z94" s="29">
        <f t="shared" si="24"/>
        <v>1.35</v>
      </c>
    </row>
    <row r="95" spans="6:26" x14ac:dyDescent="0.25">
      <c r="F95" s="36">
        <f t="shared" si="25"/>
        <v>4920</v>
      </c>
      <c r="G95" s="16">
        <f t="shared" si="26"/>
        <v>19.09926983305882</v>
      </c>
      <c r="H95" s="48">
        <f t="shared" si="27"/>
        <v>291.69963491652936</v>
      </c>
      <c r="I95" s="8">
        <f t="shared" si="28"/>
        <v>1.2107391736932669</v>
      </c>
      <c r="J95" s="48">
        <f t="shared" si="29"/>
        <v>1.813559476293153E-5</v>
      </c>
      <c r="K95" s="48">
        <f t="shared" si="30"/>
        <v>1.4978944397751905E-5</v>
      </c>
      <c r="L95" s="10">
        <f t="shared" si="31"/>
        <v>1006.04213284875</v>
      </c>
      <c r="M95" s="29">
        <f t="shared" si="32"/>
        <v>2.5486586270849078E-2</v>
      </c>
      <c r="N95" s="8">
        <f t="shared" si="33"/>
        <v>0.71587352821152961</v>
      </c>
      <c r="O95" s="48">
        <f t="shared" si="34"/>
        <v>3.4281839272310116E-3</v>
      </c>
      <c r="P95" s="48">
        <f t="shared" si="35"/>
        <v>76458.127555676343</v>
      </c>
      <c r="Q95" s="48">
        <f t="shared" si="36"/>
        <v>54734.349533729197</v>
      </c>
      <c r="R95" s="9">
        <f t="shared" si="37"/>
        <v>8.2595949513493316</v>
      </c>
      <c r="S95" s="10">
        <f t="shared" si="38"/>
        <v>2.7190730241603585</v>
      </c>
      <c r="T95" s="10">
        <f t="shared" si="39"/>
        <v>0.28694351513697575</v>
      </c>
      <c r="U95" s="10">
        <f t="shared" si="40"/>
        <v>0.49900750553718298</v>
      </c>
      <c r="V95" s="10">
        <f t="shared" si="41"/>
        <v>0.78595102067415867</v>
      </c>
      <c r="W95" s="9">
        <f t="shared" si="42"/>
        <v>0.42572346953183587</v>
      </c>
      <c r="X95" s="49">
        <f t="shared" si="43"/>
        <v>19.524993302590655</v>
      </c>
      <c r="Y95" s="8">
        <f t="shared" si="44"/>
        <v>1.3099183677902645E-5</v>
      </c>
      <c r="Z95" s="29">
        <f t="shared" si="24"/>
        <v>1.3666666666666667</v>
      </c>
    </row>
    <row r="96" spans="6:26" x14ac:dyDescent="0.25">
      <c r="F96" s="36">
        <f t="shared" si="25"/>
        <v>4980</v>
      </c>
      <c r="G96" s="16">
        <f t="shared" si="26"/>
        <v>19.105831052332043</v>
      </c>
      <c r="H96" s="48">
        <f t="shared" si="27"/>
        <v>291.70291552616601</v>
      </c>
      <c r="I96" s="8">
        <f t="shared" si="28"/>
        <v>1.2107255116501097</v>
      </c>
      <c r="J96" s="48">
        <f t="shared" si="29"/>
        <v>1.8135752263588907E-5</v>
      </c>
      <c r="K96" s="48">
        <f t="shared" si="30"/>
        <v>1.4979243510671144E-5</v>
      </c>
      <c r="L96" s="10">
        <f t="shared" si="31"/>
        <v>1006.0422380223702</v>
      </c>
      <c r="M96" s="29">
        <f t="shared" si="32"/>
        <v>2.5486832961558771E-2</v>
      </c>
      <c r="N96" s="8">
        <f t="shared" si="33"/>
        <v>0.7158728910335499</v>
      </c>
      <c r="O96" s="48">
        <f t="shared" si="34"/>
        <v>3.42814537248017E-3</v>
      </c>
      <c r="P96" s="48">
        <f t="shared" si="35"/>
        <v>76910.547018737314</v>
      </c>
      <c r="Q96" s="48">
        <f t="shared" si="36"/>
        <v>55058.175645275252</v>
      </c>
      <c r="R96" s="9">
        <f t="shared" si="37"/>
        <v>8.2717845491529456</v>
      </c>
      <c r="S96" s="10">
        <f t="shared" si="38"/>
        <v>2.7231122183525747</v>
      </c>
      <c r="T96" s="10">
        <f t="shared" si="39"/>
        <v>0.28908499680375088</v>
      </c>
      <c r="U96" s="10">
        <f t="shared" si="40"/>
        <v>0.50200289329804115</v>
      </c>
      <c r="V96" s="10">
        <f t="shared" si="41"/>
        <v>0.79108789010179204</v>
      </c>
      <c r="W96" s="9">
        <f t="shared" si="42"/>
        <v>0.42850594047180396</v>
      </c>
      <c r="X96" s="49">
        <f t="shared" si="43"/>
        <v>19.534336992803848</v>
      </c>
      <c r="Y96" s="8">
        <f t="shared" si="44"/>
        <v>1.31847981683632E-5</v>
      </c>
      <c r="Z96" s="29">
        <f t="shared" si="24"/>
        <v>1.3833333333333333</v>
      </c>
    </row>
    <row r="97" spans="6:26" x14ac:dyDescent="0.25">
      <c r="F97" s="36">
        <f t="shared" si="25"/>
        <v>5040</v>
      </c>
      <c r="G97" s="16">
        <f t="shared" si="26"/>
        <v>19.112286771636736</v>
      </c>
      <c r="H97" s="48">
        <f t="shared" si="27"/>
        <v>291.70614338581834</v>
      </c>
      <c r="I97" s="8">
        <f t="shared" si="28"/>
        <v>1.2107120695842901</v>
      </c>
      <c r="J97" s="48">
        <f t="shared" si="29"/>
        <v>1.8135907230904894E-5</v>
      </c>
      <c r="K97" s="48">
        <f t="shared" si="30"/>
        <v>1.4979537816230771E-5</v>
      </c>
      <c r="L97" s="10">
        <f t="shared" si="31"/>
        <v>1006.042341513217</v>
      </c>
      <c r="M97" s="29">
        <f t="shared" si="32"/>
        <v>2.5487075684545887E-2</v>
      </c>
      <c r="N97" s="8">
        <f t="shared" si="33"/>
        <v>0.71587226411813165</v>
      </c>
      <c r="O97" s="48">
        <f t="shared" si="34"/>
        <v>3.4281074385100396E-3</v>
      </c>
      <c r="P97" s="48">
        <f t="shared" si="35"/>
        <v>77355.646533657258</v>
      </c>
      <c r="Q97" s="48">
        <f t="shared" si="36"/>
        <v>55376.761826371127</v>
      </c>
      <c r="R97" s="9">
        <f t="shared" si="37"/>
        <v>8.2837245435419451</v>
      </c>
      <c r="S97" s="10">
        <f t="shared" si="38"/>
        <v>2.7270688942194585</v>
      </c>
      <c r="T97" s="10">
        <f t="shared" si="39"/>
        <v>0.29119513501270322</v>
      </c>
      <c r="U97" s="10">
        <f t="shared" si="40"/>
        <v>0.50495031415803393</v>
      </c>
      <c r="V97" s="10">
        <f t="shared" si="41"/>
        <v>0.79614544917073715</v>
      </c>
      <c r="W97" s="9">
        <f t="shared" si="42"/>
        <v>0.43124545163414929</v>
      </c>
      <c r="X97" s="49">
        <f t="shared" si="43"/>
        <v>19.543532223270887</v>
      </c>
      <c r="Y97" s="8">
        <f t="shared" si="44"/>
        <v>1.3269090819512285E-5</v>
      </c>
      <c r="Z97" s="29">
        <f t="shared" si="24"/>
        <v>1.4</v>
      </c>
    </row>
    <row r="98" spans="6:26" x14ac:dyDescent="0.25">
      <c r="F98" s="36">
        <f t="shared" si="25"/>
        <v>5100</v>
      </c>
      <c r="G98" s="16">
        <f t="shared" si="26"/>
        <v>19.118638619832748</v>
      </c>
      <c r="H98" s="48">
        <f t="shared" si="27"/>
        <v>291.70931930991634</v>
      </c>
      <c r="I98" s="8">
        <f t="shared" si="28"/>
        <v>1.2106988440896727</v>
      </c>
      <c r="J98" s="48">
        <f t="shared" si="29"/>
        <v>1.8136059704020113E-5</v>
      </c>
      <c r="K98" s="48">
        <f t="shared" si="30"/>
        <v>1.4979827388582881E-5</v>
      </c>
      <c r="L98" s="10">
        <f t="shared" si="31"/>
        <v>1006.0424433469999</v>
      </c>
      <c r="M98" s="29">
        <f t="shared" si="32"/>
        <v>2.5487314501105706E-2</v>
      </c>
      <c r="N98" s="8">
        <f t="shared" si="33"/>
        <v>0.71587164730626762</v>
      </c>
      <c r="O98" s="48">
        <f t="shared" si="34"/>
        <v>3.4280701157085253E-3</v>
      </c>
      <c r="P98" s="48">
        <f t="shared" si="35"/>
        <v>77793.540597243235</v>
      </c>
      <c r="Q98" s="48">
        <f t="shared" si="36"/>
        <v>55690.190057135522</v>
      </c>
      <c r="R98" s="9">
        <f t="shared" si="37"/>
        <v>8.2954210588361246</v>
      </c>
      <c r="S98" s="10">
        <f t="shared" si="38"/>
        <v>2.7309450703396663</v>
      </c>
      <c r="T98" s="10">
        <f t="shared" si="39"/>
        <v>0.29327429993508575</v>
      </c>
      <c r="U98" s="10">
        <f t="shared" si="40"/>
        <v>0.50785050229493833</v>
      </c>
      <c r="V98" s="10">
        <f t="shared" si="41"/>
        <v>0.80112480223002414</v>
      </c>
      <c r="W98" s="9">
        <f t="shared" si="42"/>
        <v>0.43394260120792971</v>
      </c>
      <c r="X98" s="49">
        <f t="shared" si="43"/>
        <v>19.552581221040676</v>
      </c>
      <c r="Y98" s="8">
        <f t="shared" si="44"/>
        <v>1.3352080037167068E-5</v>
      </c>
      <c r="Z98" s="29">
        <f t="shared" si="24"/>
        <v>1.4166666666666667</v>
      </c>
    </row>
    <row r="99" spans="6:26" x14ac:dyDescent="0.25">
      <c r="F99" s="36">
        <f t="shared" si="25"/>
        <v>5160</v>
      </c>
      <c r="G99" s="16">
        <f t="shared" si="26"/>
        <v>19.124888203099029</v>
      </c>
      <c r="H99" s="48">
        <f t="shared" si="27"/>
        <v>291.71244410154952</v>
      </c>
      <c r="I99" s="8">
        <f t="shared" si="28"/>
        <v>1.2106858318078768</v>
      </c>
      <c r="J99" s="48">
        <f t="shared" si="29"/>
        <v>1.813620972152927E-5</v>
      </c>
      <c r="K99" s="48">
        <f t="shared" si="30"/>
        <v>1.4980112300849406E-5</v>
      </c>
      <c r="L99" s="10">
        <f t="shared" si="31"/>
        <v>1006.0425435490791</v>
      </c>
      <c r="M99" s="29">
        <f t="shared" si="32"/>
        <v>2.548754947167884E-2</v>
      </c>
      <c r="N99" s="8">
        <f t="shared" si="33"/>
        <v>0.71587104044118255</v>
      </c>
      <c r="O99" s="48">
        <f t="shared" si="34"/>
        <v>3.4280333945982942E-3</v>
      </c>
      <c r="P99" s="48">
        <f t="shared" si="35"/>
        <v>78224.342062556752</v>
      </c>
      <c r="Q99" s="48">
        <f t="shared" si="36"/>
        <v>55998.541140149464</v>
      </c>
      <c r="R99" s="9">
        <f t="shared" si="37"/>
        <v>8.3068800253287947</v>
      </c>
      <c r="S99" s="10">
        <f t="shared" si="38"/>
        <v>2.7347427015112169</v>
      </c>
      <c r="T99" s="10">
        <f t="shared" si="39"/>
        <v>0.29532286113034928</v>
      </c>
      <c r="U99" s="10">
        <f t="shared" si="40"/>
        <v>0.51070418187609157</v>
      </c>
      <c r="V99" s="10">
        <f t="shared" si="41"/>
        <v>0.8060270430064409</v>
      </c>
      <c r="W99" s="9">
        <f t="shared" si="42"/>
        <v>0.43659798162848878</v>
      </c>
      <c r="X99" s="49">
        <f t="shared" si="43"/>
        <v>19.561486184727517</v>
      </c>
      <c r="Y99" s="8">
        <f t="shared" si="44"/>
        <v>1.3433784050107348E-5</v>
      </c>
      <c r="Z99" s="29">
        <f t="shared" si="24"/>
        <v>1.4333333333333333</v>
      </c>
    </row>
    <row r="100" spans="6:26" x14ac:dyDescent="0.25">
      <c r="F100" s="36">
        <f t="shared" si="25"/>
        <v>5220</v>
      </c>
      <c r="G100" s="16">
        <f t="shared" si="26"/>
        <v>19.131037105151798</v>
      </c>
      <c r="H100" s="48">
        <f t="shared" si="27"/>
        <v>291.71551855257587</v>
      </c>
      <c r="I100" s="8">
        <f t="shared" si="28"/>
        <v>1.2106730294278072</v>
      </c>
      <c r="J100" s="48">
        <f t="shared" si="29"/>
        <v>1.8136357321486511E-5</v>
      </c>
      <c r="K100" s="48">
        <f t="shared" si="30"/>
        <v>1.4980392625131977E-5</v>
      </c>
      <c r="L100" s="10">
        <f t="shared" si="31"/>
        <v>1006.0426421444689</v>
      </c>
      <c r="M100" s="29">
        <f t="shared" si="32"/>
        <v>2.5487780655859552E-2</v>
      </c>
      <c r="N100" s="8">
        <f t="shared" si="33"/>
        <v>0.71587044336831229</v>
      </c>
      <c r="O100" s="48">
        <f t="shared" si="34"/>
        <v>3.4279972658354482E-3</v>
      </c>
      <c r="P100" s="48">
        <f t="shared" si="35"/>
        <v>78648.162156540115</v>
      </c>
      <c r="Q100" s="48">
        <f t="shared" si="36"/>
        <v>56301.894713105292</v>
      </c>
      <c r="R100" s="9">
        <f t="shared" si="37"/>
        <v>8.3181071873896517</v>
      </c>
      <c r="S100" s="10">
        <f t="shared" si="38"/>
        <v>2.7384636814115018</v>
      </c>
      <c r="T100" s="10">
        <f t="shared" si="39"/>
        <v>0.29734118733955195</v>
      </c>
      <c r="U100" s="10">
        <f t="shared" si="40"/>
        <v>0.51351206714686992</v>
      </c>
      <c r="V100" s="10">
        <f t="shared" si="41"/>
        <v>0.81085325448642187</v>
      </c>
      <c r="W100" s="9">
        <f t="shared" si="42"/>
        <v>0.43921217951347846</v>
      </c>
      <c r="X100" s="49">
        <f t="shared" si="43"/>
        <v>19.570249284665277</v>
      </c>
      <c r="Y100" s="8">
        <f t="shared" si="44"/>
        <v>1.3514220908107031E-5</v>
      </c>
      <c r="Z100" s="29">
        <f t="shared" si="24"/>
        <v>1.45</v>
      </c>
    </row>
    <row r="101" spans="6:26" x14ac:dyDescent="0.25">
      <c r="F101" s="36">
        <f t="shared" si="25"/>
        <v>5280</v>
      </c>
      <c r="G101" s="16">
        <f t="shared" si="26"/>
        <v>19.137086887465117</v>
      </c>
      <c r="H101" s="48">
        <f t="shared" si="27"/>
        <v>291.71854344373253</v>
      </c>
      <c r="I101" s="8">
        <f t="shared" si="28"/>
        <v>1.2106604336851743</v>
      </c>
      <c r="J101" s="48">
        <f t="shared" si="29"/>
        <v>1.8136502541410562E-5</v>
      </c>
      <c r="K101" s="48">
        <f t="shared" si="30"/>
        <v>1.4980668432521733E-5</v>
      </c>
      <c r="L101" s="10">
        <f t="shared" si="31"/>
        <v>1006.042739157841</v>
      </c>
      <c r="M101" s="29">
        <f t="shared" si="32"/>
        <v>2.5488008112403867E-2</v>
      </c>
      <c r="N101" s="8">
        <f t="shared" si="33"/>
        <v>0.71586985593528085</v>
      </c>
      <c r="O101" s="48">
        <f t="shared" si="34"/>
        <v>3.4279617202081728E-3</v>
      </c>
      <c r="P101" s="48">
        <f t="shared" si="35"/>
        <v>79065.110497735703</v>
      </c>
      <c r="Q101" s="48">
        <f t="shared" si="36"/>
        <v>56600.329261521118</v>
      </c>
      <c r="R101" s="9">
        <f t="shared" si="37"/>
        <v>8.3291081111375362</v>
      </c>
      <c r="S101" s="10">
        <f t="shared" si="38"/>
        <v>2.7421098451160972</v>
      </c>
      <c r="T101" s="10">
        <f t="shared" si="39"/>
        <v>0.29932964629156955</v>
      </c>
      <c r="U101" s="10">
        <f t="shared" si="40"/>
        <v>0.51627486252080601</v>
      </c>
      <c r="V101" s="10">
        <f t="shared" si="41"/>
        <v>0.81560450881237556</v>
      </c>
      <c r="W101" s="9">
        <f t="shared" si="42"/>
        <v>0.44178577560670335</v>
      </c>
      <c r="X101" s="49">
        <f t="shared" si="43"/>
        <v>19.57887266307182</v>
      </c>
      <c r="Y101" s="8">
        <f t="shared" si="44"/>
        <v>1.3593408480206259E-5</v>
      </c>
      <c r="Z101" s="29">
        <f t="shared" si="24"/>
        <v>1.4666666666666666</v>
      </c>
    </row>
    <row r="102" spans="6:26" x14ac:dyDescent="0.25">
      <c r="F102" s="36">
        <f t="shared" si="25"/>
        <v>5340</v>
      </c>
      <c r="G102" s="16">
        <f t="shared" si="26"/>
        <v>19.143039089493612</v>
      </c>
      <c r="H102" s="48">
        <f t="shared" si="27"/>
        <v>291.7215195447468</v>
      </c>
      <c r="I102" s="8">
        <f t="shared" si="28"/>
        <v>1.2106480413620182</v>
      </c>
      <c r="J102" s="48">
        <f t="shared" si="29"/>
        <v>1.8136645418290353E-5</v>
      </c>
      <c r="K102" s="48">
        <f t="shared" si="30"/>
        <v>1.4980939793109516E-5</v>
      </c>
      <c r="L102" s="10">
        <f t="shared" si="31"/>
        <v>1006.042834613527</v>
      </c>
      <c r="M102" s="29">
        <f t="shared" si="32"/>
        <v>2.5488231899238298E-2</v>
      </c>
      <c r="N102" s="8">
        <f t="shared" si="33"/>
        <v>0.7158692779918775</v>
      </c>
      <c r="O102" s="48">
        <f t="shared" si="34"/>
        <v>3.4279267486353924E-3</v>
      </c>
      <c r="P102" s="48">
        <f t="shared" si="35"/>
        <v>79475.295114076609</v>
      </c>
      <c r="Q102" s="48">
        <f t="shared" si="36"/>
        <v>56893.922131505409</v>
      </c>
      <c r="R102" s="9">
        <f t="shared" si="37"/>
        <v>8.3398881917106706</v>
      </c>
      <c r="S102" s="10">
        <f t="shared" si="38"/>
        <v>2.7456829714855262</v>
      </c>
      <c r="T102" s="10">
        <f t="shared" si="39"/>
        <v>0.30128860452143347</v>
      </c>
      <c r="U102" s="10">
        <f t="shared" si="40"/>
        <v>0.51899326267072754</v>
      </c>
      <c r="V102" s="10">
        <f t="shared" si="41"/>
        <v>0.82028186719216101</v>
      </c>
      <c r="W102" s="9">
        <f t="shared" si="42"/>
        <v>0.44431934472908718</v>
      </c>
      <c r="X102" s="49">
        <f t="shared" si="43"/>
        <v>19.587358434222701</v>
      </c>
      <c r="Y102" s="8">
        <f t="shared" si="44"/>
        <v>1.3671364453202684E-5</v>
      </c>
      <c r="Z102" s="29">
        <f t="shared" si="24"/>
        <v>1.4833333333333334</v>
      </c>
    </row>
    <row r="103" spans="6:26" x14ac:dyDescent="0.25">
      <c r="F103" s="36">
        <f t="shared" si="25"/>
        <v>5400</v>
      </c>
      <c r="G103" s="16">
        <f t="shared" si="26"/>
        <v>19.148895228897036</v>
      </c>
      <c r="H103" s="48">
        <f t="shared" si="27"/>
        <v>291.72444761444848</v>
      </c>
      <c r="I103" s="8">
        <f t="shared" si="28"/>
        <v>1.2106358492862237</v>
      </c>
      <c r="J103" s="48">
        <f t="shared" si="29"/>
        <v>1.8136785988590338E-5</v>
      </c>
      <c r="K103" s="48">
        <f t="shared" si="30"/>
        <v>1.498120677599591E-5</v>
      </c>
      <c r="L103" s="10">
        <f t="shared" si="31"/>
        <v>1006.0429285355223</v>
      </c>
      <c r="M103" s="29">
        <f t="shared" si="32"/>
        <v>2.5488452073468216E-2</v>
      </c>
      <c r="N103" s="8">
        <f t="shared" si="33"/>
        <v>0.71586870939003489</v>
      </c>
      <c r="O103" s="48">
        <f t="shared" si="34"/>
        <v>3.4278923421654024E-3</v>
      </c>
      <c r="P103" s="48">
        <f t="shared" si="35"/>
        <v>79878.822460735537</v>
      </c>
      <c r="Q103" s="48">
        <f t="shared" si="36"/>
        <v>57182.74954256248</v>
      </c>
      <c r="R103" s="9">
        <f t="shared" si="37"/>
        <v>8.3504526601599984</v>
      </c>
      <c r="S103" s="10">
        <f t="shared" si="38"/>
        <v>2.7491847854282718</v>
      </c>
      <c r="T103" s="10">
        <f t="shared" si="39"/>
        <v>0.30321842720014686</v>
      </c>
      <c r="U103" s="10">
        <f t="shared" si="40"/>
        <v>0.52166795262115573</v>
      </c>
      <c r="V103" s="10">
        <f t="shared" si="41"/>
        <v>0.82488637982130264</v>
      </c>
      <c r="W103" s="9">
        <f t="shared" si="42"/>
        <v>0.44681345573653891</v>
      </c>
      <c r="X103" s="49">
        <f t="shared" si="43"/>
        <v>19.595708684633575</v>
      </c>
      <c r="Y103" s="8">
        <f t="shared" si="44"/>
        <v>1.3748106330355044E-5</v>
      </c>
      <c r="Z103" s="29">
        <f t="shared" si="24"/>
        <v>1.5</v>
      </c>
    </row>
    <row r="104" spans="6:26" x14ac:dyDescent="0.25">
      <c r="F104" s="36">
        <f t="shared" si="25"/>
        <v>5460</v>
      </c>
      <c r="G104" s="16">
        <f t="shared" si="26"/>
        <v>19.154656801766443</v>
      </c>
      <c r="H104" s="48">
        <f t="shared" si="27"/>
        <v>291.72732840088321</v>
      </c>
      <c r="I104" s="8">
        <f t="shared" si="28"/>
        <v>1.2106238543310337</v>
      </c>
      <c r="J104" s="48">
        <f t="shared" si="29"/>
        <v>1.8136924288255874E-5</v>
      </c>
      <c r="K104" s="48">
        <f t="shared" si="30"/>
        <v>1.4981469449301387E-5</v>
      </c>
      <c r="L104" s="10">
        <f t="shared" si="31"/>
        <v>1006.0430209474888</v>
      </c>
      <c r="M104" s="29">
        <f t="shared" si="32"/>
        <v>2.5488668691386267E-2</v>
      </c>
      <c r="N104" s="8">
        <f t="shared" si="33"/>
        <v>0.71586814998380521</v>
      </c>
      <c r="O104" s="48">
        <f t="shared" si="34"/>
        <v>3.4278584919744956E-3</v>
      </c>
      <c r="P104" s="48">
        <f t="shared" si="35"/>
        <v>80275.797438015201</v>
      </c>
      <c r="Q104" s="48">
        <f t="shared" si="36"/>
        <v>57466.886600426631</v>
      </c>
      <c r="R104" s="9">
        <f t="shared" si="37"/>
        <v>8.3608065899893322</v>
      </c>
      <c r="S104" s="10">
        <f t="shared" si="38"/>
        <v>2.7526169600478787</v>
      </c>
      <c r="T104" s="10">
        <f t="shared" si="39"/>
        <v>0.30511947797538735</v>
      </c>
      <c r="U104" s="10">
        <f t="shared" si="40"/>
        <v>0.52429960784178919</v>
      </c>
      <c r="V104" s="10">
        <f t="shared" si="41"/>
        <v>0.8294190858171766</v>
      </c>
      <c r="W104" s="9">
        <f t="shared" si="42"/>
        <v>0.44926867148430399</v>
      </c>
      <c r="X104" s="49">
        <f t="shared" si="43"/>
        <v>19.603925473250747</v>
      </c>
      <c r="Y104" s="8">
        <f t="shared" si="44"/>
        <v>1.3823651430286276E-5</v>
      </c>
      <c r="Z104" s="29">
        <f t="shared" si="24"/>
        <v>1.5166666666666666</v>
      </c>
    </row>
    <row r="105" spans="6:26" x14ac:dyDescent="0.25">
      <c r="F105" s="36">
        <f t="shared" si="25"/>
        <v>5520</v>
      </c>
      <c r="G105" s="16">
        <f t="shared" si="26"/>
        <v>19.160325282851709</v>
      </c>
      <c r="H105" s="48">
        <f t="shared" si="27"/>
        <v>291.73016264142581</v>
      </c>
      <c r="I105" s="8">
        <f t="shared" si="28"/>
        <v>1.2106120534145626</v>
      </c>
      <c r="J105" s="48">
        <f t="shared" si="29"/>
        <v>1.8137060352718963E-5</v>
      </c>
      <c r="K105" s="48">
        <f t="shared" si="30"/>
        <v>1.4981727880176738E-5</v>
      </c>
      <c r="L105" s="10">
        <f t="shared" si="31"/>
        <v>1006.0431118727581</v>
      </c>
      <c r="M105" s="29">
        <f t="shared" si="32"/>
        <v>2.5488881808481301E-2</v>
      </c>
      <c r="N105" s="8">
        <f t="shared" si="33"/>
        <v>0.7158675996293381</v>
      </c>
      <c r="O105" s="48">
        <f t="shared" si="34"/>
        <v>3.4278251893655907E-3</v>
      </c>
      <c r="P105" s="48">
        <f t="shared" si="35"/>
        <v>80666.323409260673</v>
      </c>
      <c r="Q105" s="48">
        <f t="shared" si="36"/>
        <v>57746.407309911323</v>
      </c>
      <c r="R105" s="9">
        <f t="shared" si="37"/>
        <v>8.3709549033640744</v>
      </c>
      <c r="S105" s="10">
        <f t="shared" si="38"/>
        <v>2.7559811186813294</v>
      </c>
      <c r="T105" s="10">
        <f t="shared" si="39"/>
        <v>0.3069921188225167</v>
      </c>
      <c r="U105" s="10">
        <f t="shared" si="40"/>
        <v>0.52688889434179931</v>
      </c>
      <c r="V105" s="10">
        <f t="shared" si="41"/>
        <v>0.83388101316431595</v>
      </c>
      <c r="W105" s="9">
        <f t="shared" si="42"/>
        <v>0.4516855487973378</v>
      </c>
      <c r="X105" s="49">
        <f t="shared" si="43"/>
        <v>19.612010831649048</v>
      </c>
      <c r="Y105" s="8">
        <f t="shared" si="44"/>
        <v>1.3898016886071934E-5</v>
      </c>
      <c r="Z105" s="29">
        <f t="shared" si="24"/>
        <v>1.5333333333333334</v>
      </c>
    </row>
    <row r="106" spans="6:26" x14ac:dyDescent="0.25">
      <c r="F106" s="36">
        <f t="shared" si="25"/>
        <v>5580</v>
      </c>
      <c r="G106" s="16">
        <f t="shared" si="26"/>
        <v>19.165902125790176</v>
      </c>
      <c r="H106" s="48">
        <f t="shared" si="27"/>
        <v>291.73295106289504</v>
      </c>
      <c r="I106" s="8">
        <f t="shared" si="28"/>
        <v>1.2106004434993038</v>
      </c>
      <c r="J106" s="48">
        <f t="shared" si="29"/>
        <v>1.8137194216903511E-5</v>
      </c>
      <c r="K106" s="48">
        <f t="shared" si="30"/>
        <v>1.4981982134813204E-5</v>
      </c>
      <c r="L106" s="10">
        <f t="shared" si="31"/>
        <v>1006.0432013343354</v>
      </c>
      <c r="M106" s="29">
        <f t="shared" si="32"/>
        <v>2.5489091479446668E-2</v>
      </c>
      <c r="N106" s="8">
        <f t="shared" si="33"/>
        <v>0.71586705818485752</v>
      </c>
      <c r="O106" s="48">
        <f t="shared" si="34"/>
        <v>3.4277924257668404E-3</v>
      </c>
      <c r="P106" s="48">
        <f t="shared" si="35"/>
        <v>81050.502218787049</v>
      </c>
      <c r="Q106" s="48">
        <f t="shared" si="36"/>
        <v>58021.384587768349</v>
      </c>
      <c r="R106" s="9">
        <f t="shared" si="37"/>
        <v>8.3809023770090967</v>
      </c>
      <c r="S106" s="10">
        <f t="shared" si="38"/>
        <v>2.7592788368353349</v>
      </c>
      <c r="T106" s="10">
        <f t="shared" si="39"/>
        <v>0.30883670990535939</v>
      </c>
      <c r="U106" s="10">
        <f t="shared" si="40"/>
        <v>0.52943646876492789</v>
      </c>
      <c r="V106" s="10">
        <f t="shared" si="41"/>
        <v>0.83827317867028728</v>
      </c>
      <c r="W106" s="9">
        <f t="shared" si="42"/>
        <v>0.4540646384464056</v>
      </c>
      <c r="X106" s="49">
        <f t="shared" si="43"/>
        <v>19.61996676423658</v>
      </c>
      <c r="Y106" s="8">
        <f t="shared" si="44"/>
        <v>1.3971219644504789E-5</v>
      </c>
      <c r="Z106" s="29">
        <f t="shared" si="24"/>
        <v>1.55</v>
      </c>
    </row>
    <row r="107" spans="6:26" x14ac:dyDescent="0.25">
      <c r="F107" s="36">
        <f t="shared" si="25"/>
        <v>5640</v>
      </c>
      <c r="G107" s="16">
        <f t="shared" si="26"/>
        <v>19.1713887633362</v>
      </c>
      <c r="H107" s="48">
        <f t="shared" si="27"/>
        <v>291.73569438166805</v>
      </c>
      <c r="I107" s="8">
        <f t="shared" si="28"/>
        <v>1.2105890215916397</v>
      </c>
      <c r="J107" s="48">
        <f t="shared" si="29"/>
        <v>1.8137325915231129E-5</v>
      </c>
      <c r="K107" s="48">
        <f t="shared" si="30"/>
        <v>1.4982232278453024E-5</v>
      </c>
      <c r="L107" s="10">
        <f t="shared" si="31"/>
        <v>1006.0432893549023</v>
      </c>
      <c r="M107" s="29">
        <f t="shared" si="32"/>
        <v>2.5489297758189242E-2</v>
      </c>
      <c r="N107" s="8">
        <f t="shared" si="33"/>
        <v>0.71586652551063856</v>
      </c>
      <c r="O107" s="48">
        <f t="shared" si="34"/>
        <v>3.4277601927302508E-3</v>
      </c>
      <c r="P107" s="48">
        <f t="shared" si="35"/>
        <v>81428.434209800937</v>
      </c>
      <c r="Q107" s="48">
        <f t="shared" si="36"/>
        <v>58291.890275541817</v>
      </c>
      <c r="R107" s="9">
        <f t="shared" si="37"/>
        <v>8.3906536478143678</v>
      </c>
      <c r="S107" s="10">
        <f t="shared" si="38"/>
        <v>2.7625116440267878</v>
      </c>
      <c r="T107" s="10">
        <f t="shared" si="39"/>
        <v>0.31065360944624559</v>
      </c>
      <c r="U107" s="10">
        <f t="shared" si="40"/>
        <v>0.53194297848535643</v>
      </c>
      <c r="V107" s="10">
        <f t="shared" si="41"/>
        <v>0.84259658793160197</v>
      </c>
      <c r="W107" s="9">
        <f t="shared" si="42"/>
        <v>0.45640648512961773</v>
      </c>
      <c r="X107" s="49">
        <f t="shared" si="43"/>
        <v>19.627795248465819</v>
      </c>
      <c r="Y107" s="8">
        <f t="shared" si="44"/>
        <v>1.40432764655267E-5</v>
      </c>
      <c r="Z107" s="29">
        <f t="shared" si="24"/>
        <v>1.5666666666666667</v>
      </c>
    </row>
    <row r="108" spans="6:26" x14ac:dyDescent="0.25">
      <c r="F108" s="36">
        <f t="shared" si="25"/>
        <v>5700</v>
      </c>
      <c r="G108" s="16">
        <f t="shared" si="26"/>
        <v>19.176786607591403</v>
      </c>
      <c r="H108" s="48">
        <f t="shared" si="27"/>
        <v>291.7383933037957</v>
      </c>
      <c r="I108" s="8">
        <f t="shared" si="28"/>
        <v>1.210577784741347</v>
      </c>
      <c r="J108" s="48">
        <f t="shared" si="29"/>
        <v>1.8137455481626502E-5</v>
      </c>
      <c r="K108" s="48">
        <f t="shared" si="30"/>
        <v>1.4982478375399697E-5</v>
      </c>
      <c r="L108" s="10">
        <f t="shared" si="31"/>
        <v>1006.0433759568198</v>
      </c>
      <c r="M108" s="29">
        <f t="shared" si="32"/>
        <v>2.5489500697837824E-2</v>
      </c>
      <c r="N108" s="8">
        <f t="shared" si="33"/>
        <v>0.71586600146898449</v>
      </c>
      <c r="O108" s="48">
        <f t="shared" si="34"/>
        <v>3.4277284819302849E-3</v>
      </c>
      <c r="P108" s="48">
        <f t="shared" si="35"/>
        <v>81800.218242310919</v>
      </c>
      <c r="Q108" s="48">
        <f t="shared" si="36"/>
        <v>58557.995152413401</v>
      </c>
      <c r="R108" s="9">
        <f t="shared" si="37"/>
        <v>8.4002132181661864</v>
      </c>
      <c r="S108" s="10">
        <f t="shared" si="38"/>
        <v>2.7656810255330995</v>
      </c>
      <c r="T108" s="10">
        <f t="shared" si="39"/>
        <v>0.31244317360483281</v>
      </c>
      <c r="U108" s="10">
        <f t="shared" si="40"/>
        <v>0.53440906170401603</v>
      </c>
      <c r="V108" s="10">
        <f t="shared" si="41"/>
        <v>0.84685223530884879</v>
      </c>
      <c r="W108" s="9">
        <f t="shared" si="42"/>
        <v>0.45871162745895971</v>
      </c>
      <c r="X108" s="49">
        <f t="shared" si="43"/>
        <v>19.635498235050363</v>
      </c>
      <c r="Y108" s="8">
        <f t="shared" si="44"/>
        <v>1.4114203921814147E-5</v>
      </c>
      <c r="Z108" s="29">
        <f t="shared" si="24"/>
        <v>1.5833333333333333</v>
      </c>
    </row>
    <row r="109" spans="6:26" x14ac:dyDescent="0.25">
      <c r="F109" s="36">
        <f t="shared" si="25"/>
        <v>5760</v>
      </c>
      <c r="G109" s="16">
        <f t="shared" si="26"/>
        <v>19.182097050235431</v>
      </c>
      <c r="H109" s="48">
        <f t="shared" si="27"/>
        <v>291.74104852511766</v>
      </c>
      <c r="I109" s="8">
        <f t="shared" si="28"/>
        <v>1.2105667300411065</v>
      </c>
      <c r="J109" s="48">
        <f t="shared" si="29"/>
        <v>1.8137582949522993E-5</v>
      </c>
      <c r="K109" s="48">
        <f t="shared" si="30"/>
        <v>1.4982720489028397E-5</v>
      </c>
      <c r="L109" s="10">
        <f t="shared" si="31"/>
        <v>1006.0434611621323</v>
      </c>
      <c r="M109" s="29">
        <f t="shared" si="32"/>
        <v>2.5489700350751997E-2</v>
      </c>
      <c r="N109" s="8">
        <f t="shared" si="33"/>
        <v>0.71586548592420229</v>
      </c>
      <c r="O109" s="48">
        <f t="shared" si="34"/>
        <v>3.427697285162476E-3</v>
      </c>
      <c r="P109" s="48">
        <f t="shared" si="35"/>
        <v>82165.951711010479</v>
      </c>
      <c r="Q109" s="48">
        <f t="shared" si="36"/>
        <v>58819.768948027056</v>
      </c>
      <c r="R109" s="9">
        <f t="shared" si="37"/>
        <v>8.4095854610200966</v>
      </c>
      <c r="S109" s="10">
        <f t="shared" si="38"/>
        <v>2.7687884240578033</v>
      </c>
      <c r="T109" s="10">
        <f t="shared" si="39"/>
        <v>0.31420575636525466</v>
      </c>
      <c r="U109" s="10">
        <f t="shared" si="40"/>
        <v>0.53683534754554696</v>
      </c>
      <c r="V109" s="10">
        <f t="shared" si="41"/>
        <v>0.85104110391080168</v>
      </c>
      <c r="W109" s="9">
        <f t="shared" si="42"/>
        <v>0.46098059795168417</v>
      </c>
      <c r="X109" s="49">
        <f t="shared" si="43"/>
        <v>19.643077648187116</v>
      </c>
      <c r="Y109" s="8">
        <f t="shared" si="44"/>
        <v>1.4184018398513361E-5</v>
      </c>
      <c r="Z109" s="29">
        <f t="shared" si="24"/>
        <v>1.6</v>
      </c>
    </row>
    <row r="110" spans="6:26" x14ac:dyDescent="0.25">
      <c r="F110" s="36">
        <f t="shared" si="25"/>
        <v>5820</v>
      </c>
      <c r="G110" s="16">
        <f t="shared" si="26"/>
        <v>19.187321462757044</v>
      </c>
      <c r="H110" s="48">
        <f t="shared" si="27"/>
        <v>291.7436607313785</v>
      </c>
      <c r="I110" s="8">
        <f t="shared" si="28"/>
        <v>1.2105558546260042</v>
      </c>
      <c r="J110" s="48">
        <f t="shared" si="29"/>
        <v>1.8137708351868412E-5</v>
      </c>
      <c r="K110" s="48">
        <f t="shared" si="30"/>
        <v>1.4982958681796617E-5</v>
      </c>
      <c r="L110" s="10">
        <f t="shared" si="31"/>
        <v>1006.0435449925708</v>
      </c>
      <c r="M110" s="29">
        <f t="shared" si="32"/>
        <v>2.5489896768531001E-2</v>
      </c>
      <c r="N110" s="8">
        <f t="shared" si="33"/>
        <v>0.71586497874258215</v>
      </c>
      <c r="O110" s="48">
        <f t="shared" si="34"/>
        <v>3.4276665943420272E-3</v>
      </c>
      <c r="P110" s="48">
        <f t="shared" si="35"/>
        <v>82525.73056312179</v>
      </c>
      <c r="Q110" s="48">
        <f t="shared" si="36"/>
        <v>59077.280355285242</v>
      </c>
      <c r="R110" s="9">
        <f t="shared" si="37"/>
        <v>8.4187746247307089</v>
      </c>
      <c r="S110" s="10">
        <f t="shared" si="38"/>
        <v>2.7718352413163903</v>
      </c>
      <c r="T110" s="10">
        <f t="shared" si="39"/>
        <v>0.31594170943116484</v>
      </c>
      <c r="U110" s="10">
        <f t="shared" si="40"/>
        <v>0.53922245615557596</v>
      </c>
      <c r="V110" s="10">
        <f t="shared" si="41"/>
        <v>0.8551641655867408</v>
      </c>
      <c r="W110" s="9">
        <f t="shared" si="42"/>
        <v>0.46321392302615122</v>
      </c>
      <c r="X110" s="49">
        <f t="shared" si="43"/>
        <v>19.650535385783197</v>
      </c>
      <c r="Y110" s="8">
        <f t="shared" si="44"/>
        <v>1.4252736093112347E-5</v>
      </c>
      <c r="Z110" s="29">
        <f t="shared" si="24"/>
        <v>1.6166666666666667</v>
      </c>
    </row>
    <row r="111" spans="6:26" x14ac:dyDescent="0.25">
      <c r="F111" s="36">
        <f t="shared" si="25"/>
        <v>5880</v>
      </c>
      <c r="G111" s="16">
        <f t="shared" si="26"/>
        <v>19.192461196685368</v>
      </c>
      <c r="H111" s="48">
        <f t="shared" si="27"/>
        <v>291.74623059834266</v>
      </c>
      <c r="I111" s="8">
        <f t="shared" si="28"/>
        <v>1.2105451556730427</v>
      </c>
      <c r="J111" s="48">
        <f t="shared" si="29"/>
        <v>1.8137831721130349E-5</v>
      </c>
      <c r="K111" s="48">
        <f t="shared" si="30"/>
        <v>1.4983193015254372E-5</v>
      </c>
      <c r="L111" s="10">
        <f t="shared" si="31"/>
        <v>1006.0436274695559</v>
      </c>
      <c r="M111" s="29">
        <f t="shared" si="32"/>
        <v>2.5490090002022216E-2</v>
      </c>
      <c r="N111" s="8">
        <f t="shared" si="33"/>
        <v>0.71586447979237111</v>
      </c>
      <c r="O111" s="48">
        <f t="shared" si="34"/>
        <v>3.4276364015024255E-3</v>
      </c>
      <c r="P111" s="48">
        <f t="shared" si="35"/>
        <v>82879.649316197465</v>
      </c>
      <c r="Q111" s="48">
        <f t="shared" si="36"/>
        <v>59330.597043113841</v>
      </c>
      <c r="R111" s="9">
        <f t="shared" si="37"/>
        <v>8.427784837652716</v>
      </c>
      <c r="S111" s="10">
        <f t="shared" si="38"/>
        <v>2.7748228395470096</v>
      </c>
      <c r="T111" s="10">
        <f t="shared" si="39"/>
        <v>0.31765138212826738</v>
      </c>
      <c r="U111" s="10">
        <f t="shared" si="40"/>
        <v>0.54157099879827364</v>
      </c>
      <c r="V111" s="10">
        <f t="shared" si="41"/>
        <v>0.85922238092654102</v>
      </c>
      <c r="W111" s="9">
        <f t="shared" si="42"/>
        <v>0.46541212300187634</v>
      </c>
      <c r="X111" s="49">
        <f t="shared" si="43"/>
        <v>19.657873319687244</v>
      </c>
      <c r="Y111" s="8">
        <f t="shared" si="44"/>
        <v>1.432037301544235E-5</v>
      </c>
      <c r="Z111" s="29">
        <f t="shared" si="24"/>
        <v>1.6333333333333333</v>
      </c>
    </row>
    <row r="112" spans="6:26" x14ac:dyDescent="0.25">
      <c r="F112" s="36">
        <f t="shared" si="25"/>
        <v>5940</v>
      </c>
      <c r="G112" s="16">
        <f t="shared" si="26"/>
        <v>19.197517583821124</v>
      </c>
      <c r="H112" s="48">
        <f t="shared" si="27"/>
        <v>291.74875879191052</v>
      </c>
      <c r="I112" s="8">
        <f t="shared" si="28"/>
        <v>1.2105346304006446</v>
      </c>
      <c r="J112" s="48">
        <f t="shared" si="29"/>
        <v>1.813795308930187E-5</v>
      </c>
      <c r="K112" s="48">
        <f t="shared" si="30"/>
        <v>1.4983423550054774E-5</v>
      </c>
      <c r="L112" s="10">
        <f t="shared" si="31"/>
        <v>1006.0437086142014</v>
      </c>
      <c r="M112" s="29">
        <f t="shared" si="32"/>
        <v>2.5490280101329994E-2</v>
      </c>
      <c r="N112" s="8">
        <f t="shared" si="33"/>
        <v>0.71586398894375314</v>
      </c>
      <c r="O112" s="48">
        <f t="shared" si="34"/>
        <v>3.4276066987940432E-3</v>
      </c>
      <c r="P112" s="48">
        <f t="shared" si="35"/>
        <v>83227.801075860363</v>
      </c>
      <c r="Q112" s="48">
        <f t="shared" si="36"/>
        <v>59579.785669182587</v>
      </c>
      <c r="R112" s="9">
        <f t="shared" si="37"/>
        <v>8.4366201125260609</v>
      </c>
      <c r="S112" s="10">
        <f t="shared" si="38"/>
        <v>2.777752542950378</v>
      </c>
      <c r="T112" s="10">
        <f t="shared" si="39"/>
        <v>0.31933512131394437</v>
      </c>
      <c r="U112" s="10">
        <f t="shared" si="40"/>
        <v>0.54388157795429493</v>
      </c>
      <c r="V112" s="10">
        <f t="shared" si="41"/>
        <v>0.8632166992682393</v>
      </c>
      <c r="W112" s="9">
        <f t="shared" si="42"/>
        <v>0.46757571210362964</v>
      </c>
      <c r="X112" s="49">
        <f t="shared" si="43"/>
        <v>19.665093295924756</v>
      </c>
      <c r="Y112" s="8">
        <f t="shared" si="44"/>
        <v>1.4386944987803989E-5</v>
      </c>
      <c r="Z112" s="29">
        <f t="shared" si="24"/>
        <v>1.65</v>
      </c>
    </row>
    <row r="113" spans="6:26" x14ac:dyDescent="0.25">
      <c r="F113" s="36">
        <f t="shared" si="25"/>
        <v>6000</v>
      </c>
      <c r="G113" s="16">
        <f t="shared" si="26"/>
        <v>19.202491936467727</v>
      </c>
      <c r="H113" s="48">
        <f t="shared" si="27"/>
        <v>291.75124596823383</v>
      </c>
      <c r="I113" s="8">
        <f t="shared" si="28"/>
        <v>1.2105242760681603</v>
      </c>
      <c r="J113" s="48">
        <f t="shared" si="29"/>
        <v>1.8138072487907168E-5</v>
      </c>
      <c r="K113" s="48">
        <f t="shared" si="30"/>
        <v>1.4983650345964543E-5</v>
      </c>
      <c r="L113" s="10">
        <f t="shared" si="31"/>
        <v>1006.0437884473181</v>
      </c>
      <c r="M113" s="29">
        <f t="shared" si="32"/>
        <v>2.5490467115824526E-2</v>
      </c>
      <c r="N113" s="8">
        <f t="shared" si="33"/>
        <v>0.71586350606882365</v>
      </c>
      <c r="O113" s="48">
        <f t="shared" si="34"/>
        <v>3.4275774784827519E-3</v>
      </c>
      <c r="P113" s="48">
        <f t="shared" si="35"/>
        <v>83570.2775534799</v>
      </c>
      <c r="Q113" s="48">
        <f t="shared" si="36"/>
        <v>59824.911892578835</v>
      </c>
      <c r="R113" s="9">
        <f t="shared" si="37"/>
        <v>8.4452843506576638</v>
      </c>
      <c r="S113" s="10">
        <f t="shared" si="38"/>
        <v>2.780625639062928</v>
      </c>
      <c r="T113" s="10">
        <f t="shared" si="39"/>
        <v>0.3209932712936247</v>
      </c>
      <c r="U113" s="10">
        <f t="shared" si="40"/>
        <v>0.54615478741865431</v>
      </c>
      <c r="V113" s="10">
        <f t="shared" si="41"/>
        <v>0.86714805871227907</v>
      </c>
      <c r="W113" s="9">
        <f t="shared" si="42"/>
        <v>0.46970519846915115</v>
      </c>
      <c r="X113" s="49">
        <f t="shared" si="43"/>
        <v>19.672197134936876</v>
      </c>
      <c r="Y113" s="8">
        <f t="shared" si="44"/>
        <v>1.4452467645204651E-5</v>
      </c>
      <c r="Z113" s="29">
        <f t="shared" si="24"/>
        <v>1.6666666666666667</v>
      </c>
    </row>
    <row r="114" spans="6:26" x14ac:dyDescent="0.25">
      <c r="F114" s="36">
        <f t="shared" si="25"/>
        <v>6060</v>
      </c>
      <c r="G114" s="16">
        <f t="shared" si="26"/>
        <v>19.207385547662078</v>
      </c>
      <c r="H114" s="48">
        <f t="shared" si="27"/>
        <v>291.75369277383101</v>
      </c>
      <c r="I114" s="8">
        <f t="shared" si="28"/>
        <v>1.2105140899753779</v>
      </c>
      <c r="J114" s="48">
        <f t="shared" si="29"/>
        <v>1.813818994800692E-5</v>
      </c>
      <c r="K114" s="48">
        <f t="shared" si="30"/>
        <v>1.4983873461874247E-5</v>
      </c>
      <c r="L114" s="10">
        <f t="shared" si="31"/>
        <v>1006.0438669894165</v>
      </c>
      <c r="M114" s="29">
        <f t="shared" si="32"/>
        <v>2.5490651094150264E-2</v>
      </c>
      <c r="N114" s="8">
        <f t="shared" si="33"/>
        <v>0.71586303104156712</v>
      </c>
      <c r="O114" s="48">
        <f t="shared" si="34"/>
        <v>3.4275487329485329E-3</v>
      </c>
      <c r="P114" s="48">
        <f t="shared" si="35"/>
        <v>83907.169083776898</v>
      </c>
      <c r="Q114" s="48">
        <f t="shared" si="36"/>
        <v>60066.040386429806</v>
      </c>
      <c r="R114" s="9">
        <f t="shared" si="37"/>
        <v>8.4537813459112332</v>
      </c>
      <c r="S114" s="10">
        <f t="shared" si="38"/>
        <v>2.7834433800669318</v>
      </c>
      <c r="T114" s="10">
        <f t="shared" si="39"/>
        <v>0.32262617374353575</v>
      </c>
      <c r="U114" s="10">
        <f t="shared" si="40"/>
        <v>0.54839121239900634</v>
      </c>
      <c r="V114" s="10">
        <f t="shared" si="41"/>
        <v>0.87101738614254209</v>
      </c>
      <c r="W114" s="9">
        <f t="shared" si="42"/>
        <v>0.47180108416054362</v>
      </c>
      <c r="X114" s="49">
        <f t="shared" si="43"/>
        <v>19.679186631822621</v>
      </c>
      <c r="Y114" s="8">
        <f t="shared" si="44"/>
        <v>1.4516956435709035E-5</v>
      </c>
      <c r="Z114" s="29">
        <f t="shared" si="24"/>
        <v>1.6833333333333333</v>
      </c>
    </row>
    <row r="115" spans="6:26" x14ac:dyDescent="0.25">
      <c r="F115" s="36">
        <f t="shared" si="25"/>
        <v>6120</v>
      </c>
      <c r="G115" s="16">
        <f t="shared" si="26"/>
        <v>19.212199691404923</v>
      </c>
      <c r="H115" s="48">
        <f t="shared" si="27"/>
        <v>291.75609984570247</v>
      </c>
      <c r="I115" s="8">
        <f t="shared" si="28"/>
        <v>1.2105040694620302</v>
      </c>
      <c r="J115" s="48">
        <f t="shared" si="29"/>
        <v>1.8138305500204196E-5</v>
      </c>
      <c r="K115" s="48">
        <f t="shared" si="30"/>
        <v>1.4984092955809051E-5</v>
      </c>
      <c r="L115" s="10">
        <f t="shared" si="31"/>
        <v>1006.0439442607106</v>
      </c>
      <c r="M115" s="29">
        <f t="shared" si="32"/>
        <v>2.5490832084235086E-2</v>
      </c>
      <c r="N115" s="8">
        <f t="shared" si="33"/>
        <v>0.71586256373783441</v>
      </c>
      <c r="O115" s="48">
        <f t="shared" si="34"/>
        <v>3.4275204546840941E-3</v>
      </c>
      <c r="P115" s="48">
        <f t="shared" si="35"/>
        <v>84238.564642340192</v>
      </c>
      <c r="Q115" s="48">
        <f t="shared" si="36"/>
        <v>60303.23485046094</v>
      </c>
      <c r="R115" s="9">
        <f t="shared" si="37"/>
        <v>8.46211478851564</v>
      </c>
      <c r="S115" s="10">
        <f t="shared" si="38"/>
        <v>2.7862069840411725</v>
      </c>
      <c r="T115" s="10">
        <f t="shared" si="39"/>
        <v>0.32423416763951518</v>
      </c>
      <c r="U115" s="10">
        <f t="shared" si="40"/>
        <v>0.55059142961362129</v>
      </c>
      <c r="V115" s="10">
        <f t="shared" si="41"/>
        <v>0.87482559725313647</v>
      </c>
      <c r="W115" s="9">
        <f t="shared" si="42"/>
        <v>0.47386386517878221</v>
      </c>
      <c r="X115" s="49">
        <f t="shared" si="43"/>
        <v>19.686063556583704</v>
      </c>
      <c r="Y115" s="8">
        <f t="shared" si="44"/>
        <v>1.4580426620885607E-5</v>
      </c>
      <c r="Z115" s="29">
        <f t="shared" si="24"/>
        <v>1.7</v>
      </c>
    </row>
    <row r="116" spans="6:26" x14ac:dyDescent="0.25">
      <c r="F116" s="36">
        <f t="shared" si="25"/>
        <v>6180</v>
      </c>
      <c r="G116" s="16">
        <f t="shared" si="26"/>
        <v>19.216935622890677</v>
      </c>
      <c r="H116" s="48">
        <f t="shared" si="27"/>
        <v>291.75846781144531</v>
      </c>
      <c r="I116" s="8">
        <f t="shared" si="28"/>
        <v>1.210494211907309</v>
      </c>
      <c r="J116" s="48">
        <f t="shared" si="29"/>
        <v>1.8138419174649619E-5</v>
      </c>
      <c r="K116" s="48">
        <f t="shared" si="30"/>
        <v>1.4984308884938749E-5</v>
      </c>
      <c r="L116" s="10">
        <f t="shared" si="31"/>
        <v>1006.0440202811211</v>
      </c>
      <c r="M116" s="29">
        <f t="shared" si="32"/>
        <v>2.5491010133298419E-2</v>
      </c>
      <c r="N116" s="8">
        <f t="shared" si="33"/>
        <v>0.71586210403532036</v>
      </c>
      <c r="O116" s="48">
        <f t="shared" si="34"/>
        <v>3.42749263629349E-3</v>
      </c>
      <c r="P116" s="48">
        <f t="shared" si="35"/>
        <v>84564.551863064</v>
      </c>
      <c r="Q116" s="48">
        <f t="shared" si="36"/>
        <v>60536.558023496968</v>
      </c>
      <c r="R116" s="9">
        <f t="shared" si="37"/>
        <v>8.4702882687022676</v>
      </c>
      <c r="S116" s="10">
        <f t="shared" si="38"/>
        <v>2.7889176361553729</v>
      </c>
      <c r="T116" s="10">
        <f t="shared" si="39"/>
        <v>0.32581758919157122</v>
      </c>
      <c r="U116" s="10">
        <f t="shared" si="40"/>
        <v>0.55275600738955255</v>
      </c>
      <c r="V116" s="10">
        <f t="shared" si="41"/>
        <v>0.87857359658112377</v>
      </c>
      <c r="W116" s="9">
        <f t="shared" si="42"/>
        <v>0.47589403148144199</v>
      </c>
      <c r="X116" s="49">
        <f t="shared" si="43"/>
        <v>19.692829654372119</v>
      </c>
      <c r="Y116" s="8">
        <f t="shared" si="44"/>
        <v>1.4642893276352064E-5</v>
      </c>
      <c r="Z116" s="29">
        <f t="shared" si="24"/>
        <v>1.7166666666666666</v>
      </c>
    </row>
    <row r="117" spans="6:26" x14ac:dyDescent="0.25">
      <c r="F117" s="36">
        <f t="shared" si="25"/>
        <v>6240</v>
      </c>
      <c r="G117" s="16">
        <f t="shared" si="26"/>
        <v>19.221594578736557</v>
      </c>
      <c r="H117" s="48">
        <f t="shared" si="27"/>
        <v>291.76079728936827</v>
      </c>
      <c r="I117" s="8">
        <f t="shared" si="28"/>
        <v>1.2104845147293735</v>
      </c>
      <c r="J117" s="48">
        <f t="shared" si="29"/>
        <v>1.8138531001047133E-5</v>
      </c>
      <c r="K117" s="48">
        <f t="shared" si="30"/>
        <v>1.4984521305588401E-5</v>
      </c>
      <c r="L117" s="10">
        <f t="shared" si="31"/>
        <v>1006.0440950702789</v>
      </c>
      <c r="M117" s="29">
        <f t="shared" si="32"/>
        <v>2.5491185287860315E-2</v>
      </c>
      <c r="N117" s="8">
        <f t="shared" si="33"/>
        <v>0.71586165181353878</v>
      </c>
      <c r="O117" s="48">
        <f t="shared" si="34"/>
        <v>3.427465270490745E-3</v>
      </c>
      <c r="P117" s="48">
        <f t="shared" si="35"/>
        <v>84885.217055480898</v>
      </c>
      <c r="Q117" s="48">
        <f t="shared" si="36"/>
        <v>60766.071695887331</v>
      </c>
      <c r="R117" s="9">
        <f t="shared" si="37"/>
        <v>8.4783052801802246</v>
      </c>
      <c r="S117" s="10">
        <f t="shared" si="38"/>
        <v>2.7915764898115314</v>
      </c>
      <c r="T117" s="10">
        <f t="shared" si="39"/>
        <v>0.32737677178389063</v>
      </c>
      <c r="U117" s="10">
        <f t="shared" si="40"/>
        <v>0.55488550576063378</v>
      </c>
      <c r="V117" s="10">
        <f t="shared" si="41"/>
        <v>0.88226227754452435</v>
      </c>
      <c r="W117" s="9">
        <f t="shared" si="42"/>
        <v>0.47789206700328402</v>
      </c>
      <c r="X117" s="49">
        <f t="shared" si="43"/>
        <v>19.699486645739842</v>
      </c>
      <c r="Y117" s="8">
        <f t="shared" si="44"/>
        <v>1.4704371292408738E-5</v>
      </c>
      <c r="Z117" s="29">
        <f t="shared" si="24"/>
        <v>1.7333333333333334</v>
      </c>
    </row>
    <row r="118" spans="6:26" x14ac:dyDescent="0.25">
      <c r="F118" s="36">
        <f t="shared" si="25"/>
        <v>6300</v>
      </c>
      <c r="G118" s="16">
        <f t="shared" si="26"/>
        <v>19.226177777210943</v>
      </c>
      <c r="H118" s="48">
        <f t="shared" si="27"/>
        <v>291.76308888860547</v>
      </c>
      <c r="I118" s="8">
        <f t="shared" si="28"/>
        <v>1.2104749753848689</v>
      </c>
      <c r="J118" s="48">
        <f t="shared" si="29"/>
        <v>1.8138641008659399E-5</v>
      </c>
      <c r="K118" s="48">
        <f t="shared" si="30"/>
        <v>1.4984730273248517E-5</v>
      </c>
      <c r="L118" s="10">
        <f t="shared" si="31"/>
        <v>1006.0441686475286</v>
      </c>
      <c r="M118" s="29">
        <f t="shared" si="32"/>
        <v>2.5491357593749771E-2</v>
      </c>
      <c r="N118" s="8">
        <f t="shared" si="33"/>
        <v>0.71586120695380351</v>
      </c>
      <c r="O118" s="48">
        <f t="shared" si="34"/>
        <v>3.4274383500984868E-3</v>
      </c>
      <c r="P118" s="48">
        <f t="shared" si="35"/>
        <v>85200.645221998857</v>
      </c>
      <c r="Q118" s="48">
        <f t="shared" si="36"/>
        <v>60991.836721862914</v>
      </c>
      <c r="R118" s="9">
        <f t="shared" si="37"/>
        <v>8.4861692234585675</v>
      </c>
      <c r="S118" s="10">
        <f t="shared" si="38"/>
        <v>2.7941846677349753</v>
      </c>
      <c r="T118" s="10">
        <f t="shared" si="39"/>
        <v>0.32891204592001616</v>
      </c>
      <c r="U118" s="10">
        <f t="shared" si="40"/>
        <v>0.55698047656524063</v>
      </c>
      <c r="V118" s="10">
        <f t="shared" si="41"/>
        <v>0.88589252248525674</v>
      </c>
      <c r="W118" s="9">
        <f t="shared" si="42"/>
        <v>0.47985844967951408</v>
      </c>
      <c r="X118" s="49">
        <f t="shared" si="43"/>
        <v>19.706036226890458</v>
      </c>
      <c r="Y118" s="8">
        <f t="shared" si="44"/>
        <v>1.4764875374754279E-5</v>
      </c>
      <c r="Z118" s="29">
        <f t="shared" si="24"/>
        <v>1.75</v>
      </c>
    </row>
    <row r="119" spans="6:26" x14ac:dyDescent="0.25">
      <c r="F119" s="36">
        <f t="shared" si="25"/>
        <v>6360</v>
      </c>
      <c r="G119" s="16">
        <f t="shared" si="26"/>
        <v>19.230686418460856</v>
      </c>
      <c r="H119" s="48">
        <f t="shared" si="27"/>
        <v>291.76534320923042</v>
      </c>
      <c r="I119" s="8">
        <f t="shared" si="28"/>
        <v>1.2104655913684408</v>
      </c>
      <c r="J119" s="48">
        <f t="shared" si="29"/>
        <v>1.8138749226313502E-5</v>
      </c>
      <c r="K119" s="48">
        <f t="shared" si="30"/>
        <v>1.4984935842585582E-5</v>
      </c>
      <c r="L119" s="10">
        <f t="shared" si="31"/>
        <v>1006.0442410319315</v>
      </c>
      <c r="M119" s="29">
        <f t="shared" si="32"/>
        <v>2.5491527096113784E-2</v>
      </c>
      <c r="N119" s="8">
        <f t="shared" si="33"/>
        <v>0.71586076933920106</v>
      </c>
      <c r="O119" s="48">
        <f t="shared" si="34"/>
        <v>3.4274118680465799E-3</v>
      </c>
      <c r="P119" s="48">
        <f t="shared" si="35"/>
        <v>85510.920075026414</v>
      </c>
      <c r="Q119" s="48">
        <f t="shared" si="36"/>
        <v>61213.913031811338</v>
      </c>
      <c r="R119" s="9">
        <f t="shared" si="37"/>
        <v>8.4938834090235265</v>
      </c>
      <c r="S119" s="10">
        <f t="shared" si="38"/>
        <v>2.7967432630179125</v>
      </c>
      <c r="T119" s="10">
        <f t="shared" si="39"/>
        <v>0.330423739172932</v>
      </c>
      <c r="U119" s="10">
        <f t="shared" si="40"/>
        <v>0.55904146354413575</v>
      </c>
      <c r="V119" s="10">
        <f t="shared" si="41"/>
        <v>0.88946520271706775</v>
      </c>
      <c r="W119" s="9">
        <f t="shared" si="42"/>
        <v>0.48179365147174497</v>
      </c>
      <c r="X119" s="49">
        <f t="shared" si="43"/>
        <v>19.712480069932599</v>
      </c>
      <c r="Y119" s="8">
        <f t="shared" si="44"/>
        <v>1.4824420045284463E-5</v>
      </c>
      <c r="Z119" s="29">
        <f t="shared" si="24"/>
        <v>1.7666666666666666</v>
      </c>
    </row>
    <row r="120" spans="6:26" x14ac:dyDescent="0.25">
      <c r="F120" s="36">
        <f t="shared" si="25"/>
        <v>6420</v>
      </c>
      <c r="G120" s="16">
        <f t="shared" si="26"/>
        <v>19.235121684738459</v>
      </c>
      <c r="H120" s="48">
        <f t="shared" si="27"/>
        <v>291.76756084236922</v>
      </c>
      <c r="I120" s="8">
        <f t="shared" si="28"/>
        <v>1.2104563602122558</v>
      </c>
      <c r="J120" s="48">
        <f t="shared" si="29"/>
        <v>1.813885568240603E-5</v>
      </c>
      <c r="K120" s="48">
        <f t="shared" si="30"/>
        <v>1.4985138067451972E-5</v>
      </c>
      <c r="L120" s="10">
        <f t="shared" si="31"/>
        <v>1006.0443122422697</v>
      </c>
      <c r="M120" s="29">
        <f t="shared" si="32"/>
        <v>2.5491693839425233E-2</v>
      </c>
      <c r="N120" s="8">
        <f t="shared" si="33"/>
        <v>0.71586033885457223</v>
      </c>
      <c r="O120" s="48">
        <f t="shared" si="34"/>
        <v>3.4273858173707716E-3</v>
      </c>
      <c r="P120" s="48">
        <f t="shared" si="35"/>
        <v>85816.124053991531</v>
      </c>
      <c r="Q120" s="48">
        <f t="shared" si="36"/>
        <v>61432.359644476383</v>
      </c>
      <c r="R120" s="9">
        <f t="shared" si="37"/>
        <v>8.5014510603786082</v>
      </c>
      <c r="S120" s="10">
        <f t="shared" si="38"/>
        <v>2.7992533401178679</v>
      </c>
      <c r="T120" s="10">
        <f t="shared" si="39"/>
        <v>0.33191217613978941</v>
      </c>
      <c r="U120" s="10">
        <f t="shared" si="40"/>
        <v>0.56106900243759805</v>
      </c>
      <c r="V120" s="10">
        <f t="shared" si="41"/>
        <v>0.89298117857738746</v>
      </c>
      <c r="W120" s="9">
        <f t="shared" si="42"/>
        <v>0.48369813839608489</v>
      </c>
      <c r="X120" s="49">
        <f t="shared" si="43"/>
        <v>19.718819823134545</v>
      </c>
      <c r="Y120" s="8">
        <f t="shared" si="44"/>
        <v>1.4883019642956457E-5</v>
      </c>
      <c r="Z120" s="29">
        <f t="shared" si="24"/>
        <v>1.7833333333333334</v>
      </c>
    </row>
    <row r="121" spans="6:26" x14ac:dyDescent="0.25">
      <c r="F121" s="36">
        <f t="shared" si="25"/>
        <v>6480</v>
      </c>
      <c r="G121" s="16">
        <f t="shared" si="26"/>
        <v>19.239484740626477</v>
      </c>
      <c r="H121" s="48">
        <f t="shared" si="27"/>
        <v>291.76974237031322</v>
      </c>
      <c r="I121" s="8">
        <f t="shared" si="28"/>
        <v>1.2104472794855221</v>
      </c>
      <c r="J121" s="48">
        <f t="shared" si="29"/>
        <v>1.8138960404908831E-5</v>
      </c>
      <c r="K121" s="48">
        <f t="shared" si="30"/>
        <v>1.4985337000896442E-5</v>
      </c>
      <c r="L121" s="10">
        <f t="shared" si="31"/>
        <v>1006.0443822970484</v>
      </c>
      <c r="M121" s="29">
        <f t="shared" si="32"/>
        <v>2.5491857867491918E-2</v>
      </c>
      <c r="N121" s="8">
        <f t="shared" si="33"/>
        <v>0.71585991538648719</v>
      </c>
      <c r="O121" s="48">
        <f t="shared" si="34"/>
        <v>3.4273601912113397E-3</v>
      </c>
      <c r="P121" s="48">
        <f t="shared" si="35"/>
        <v>86116.338342235045</v>
      </c>
      <c r="Q121" s="48">
        <f t="shared" si="36"/>
        <v>61647.234679066481</v>
      </c>
      <c r="R121" s="9">
        <f t="shared" si="37"/>
        <v>8.5088753169545441</v>
      </c>
      <c r="S121" s="10">
        <f t="shared" si="38"/>
        <v>2.8017159358135331</v>
      </c>
      <c r="T121" s="10">
        <f t="shared" si="39"/>
        <v>0.33337767840104671</v>
      </c>
      <c r="U121" s="10">
        <f t="shared" si="40"/>
        <v>0.56306362108264396</v>
      </c>
      <c r="V121" s="10">
        <f t="shared" si="41"/>
        <v>0.89644129948369067</v>
      </c>
      <c r="W121" s="9">
        <f t="shared" si="42"/>
        <v>0.48557237055366576</v>
      </c>
      <c r="X121" s="49">
        <f t="shared" si="43"/>
        <v>19.725057111180142</v>
      </c>
      <c r="Y121" s="8">
        <f t="shared" si="44"/>
        <v>1.4940688324728178E-5</v>
      </c>
      <c r="Z121" s="29">
        <f t="shared" si="24"/>
        <v>1.8</v>
      </c>
    </row>
    <row r="122" spans="6:26" x14ac:dyDescent="0.25">
      <c r="F122" s="36">
        <f t="shared" si="25"/>
        <v>6540</v>
      </c>
      <c r="G122" s="16">
        <f t="shared" si="26"/>
        <v>19.243776733262475</v>
      </c>
      <c r="H122" s="48">
        <f t="shared" si="27"/>
        <v>291.77188836663123</v>
      </c>
      <c r="I122" s="8">
        <f t="shared" si="28"/>
        <v>1.2104383467940143</v>
      </c>
      <c r="J122" s="48">
        <f t="shared" si="29"/>
        <v>1.813906342137432E-5</v>
      </c>
      <c r="K122" s="48">
        <f t="shared" si="30"/>
        <v>1.4985532695174209E-5</v>
      </c>
      <c r="L122" s="10">
        <f t="shared" si="31"/>
        <v>1006.0444512145002</v>
      </c>
      <c r="M122" s="29">
        <f t="shared" si="32"/>
        <v>2.5492019223464838E-2</v>
      </c>
      <c r="N122" s="8">
        <f t="shared" si="33"/>
        <v>0.71585949882322442</v>
      </c>
      <c r="O122" s="48">
        <f t="shared" si="34"/>
        <v>3.4273349828117506E-3</v>
      </c>
      <c r="P122" s="48">
        <f t="shared" si="35"/>
        <v>86411.642883787383</v>
      </c>
      <c r="Q122" s="48">
        <f t="shared" si="36"/>
        <v>61858.595367279486</v>
      </c>
      <c r="R122" s="9">
        <f t="shared" si="37"/>
        <v>8.5161592368960974</v>
      </c>
      <c r="S122" s="10">
        <f t="shared" si="38"/>
        <v>2.8041320601201383</v>
      </c>
      <c r="T122" s="10">
        <f t="shared" si="39"/>
        <v>0.33482056448378883</v>
      </c>
      <c r="U122" s="10">
        <f t="shared" si="40"/>
        <v>0.56502583950976437</v>
      </c>
      <c r="V122" s="10">
        <f t="shared" si="41"/>
        <v>0.8998464039935532</v>
      </c>
      <c r="W122" s="9">
        <f t="shared" si="42"/>
        <v>0.48741680216317462</v>
      </c>
      <c r="X122" s="49">
        <f t="shared" si="43"/>
        <v>19.73119353542565</v>
      </c>
      <c r="Y122" s="8">
        <f t="shared" si="44"/>
        <v>1.499744006655922E-5</v>
      </c>
      <c r="Z122" s="29">
        <f t="shared" si="24"/>
        <v>1.8166666666666667</v>
      </c>
    </row>
    <row r="123" spans="6:26" x14ac:dyDescent="0.25">
      <c r="F123" s="36">
        <f t="shared" si="25"/>
        <v>6600</v>
      </c>
      <c r="G123" s="16">
        <f t="shared" si="26"/>
        <v>19.247998792561901</v>
      </c>
      <c r="H123" s="48">
        <f t="shared" si="27"/>
        <v>291.77399939628094</v>
      </c>
      <c r="I123" s="8">
        <f t="shared" si="28"/>
        <v>1.2104295597796007</v>
      </c>
      <c r="J123" s="48">
        <f t="shared" si="29"/>
        <v>1.8139164758940849E-5</v>
      </c>
      <c r="K123" s="48">
        <f t="shared" si="30"/>
        <v>1.4985725201757046E-5</v>
      </c>
      <c r="L123" s="10">
        <f t="shared" si="31"/>
        <v>1006.0445190125882</v>
      </c>
      <c r="M123" s="29">
        <f t="shared" si="32"/>
        <v>2.5492177949846633E-2</v>
      </c>
      <c r="N123" s="8">
        <f t="shared" si="33"/>
        <v>0.71585908905474782</v>
      </c>
      <c r="O123" s="48">
        <f t="shared" si="34"/>
        <v>3.4273101855173266E-3</v>
      </c>
      <c r="P123" s="48">
        <f t="shared" si="35"/>
        <v>86702.116400016559</v>
      </c>
      <c r="Q123" s="48">
        <f t="shared" si="36"/>
        <v>62066.498065234562</v>
      </c>
      <c r="R123" s="9">
        <f t="shared" si="37"/>
        <v>8.5233057997319541</v>
      </c>
      <c r="S123" s="10">
        <f t="shared" si="38"/>
        <v>2.8065026971664713</v>
      </c>
      <c r="T123" s="10">
        <f t="shared" si="39"/>
        <v>0.33624114982900571</v>
      </c>
      <c r="U123" s="10">
        <f t="shared" si="40"/>
        <v>0.56695617003933063</v>
      </c>
      <c r="V123" s="10">
        <f t="shared" si="41"/>
        <v>0.90319731986833629</v>
      </c>
      <c r="W123" s="9">
        <f t="shared" si="42"/>
        <v>0.48923188159534881</v>
      </c>
      <c r="X123" s="49">
        <f t="shared" si="43"/>
        <v>19.737230674157249</v>
      </c>
      <c r="Y123" s="8">
        <f t="shared" si="44"/>
        <v>1.5053288664472271E-5</v>
      </c>
      <c r="Z123" s="29">
        <f t="shared" si="24"/>
        <v>1.8333333333333333</v>
      </c>
    </row>
    <row r="124" spans="6:26" x14ac:dyDescent="0.25">
      <c r="F124" s="36">
        <f t="shared" si="25"/>
        <v>6660</v>
      </c>
      <c r="G124" s="16">
        <f t="shared" si="26"/>
        <v>19.252152031439799</v>
      </c>
      <c r="H124" s="48">
        <f t="shared" si="27"/>
        <v>291.77607601571987</v>
      </c>
      <c r="I124" s="8">
        <f t="shared" si="28"/>
        <v>1.210420916119773</v>
      </c>
      <c r="J124" s="48">
        <f t="shared" si="29"/>
        <v>1.8139264444337983E-5</v>
      </c>
      <c r="K124" s="48">
        <f t="shared" si="30"/>
        <v>1.4985914571343276E-5</v>
      </c>
      <c r="L124" s="10">
        <f t="shared" si="31"/>
        <v>1006.044585709009</v>
      </c>
      <c r="M124" s="29">
        <f t="shared" si="32"/>
        <v>2.5492334088499807E-2</v>
      </c>
      <c r="N124" s="8">
        <f t="shared" si="33"/>
        <v>0.7158586859726852</v>
      </c>
      <c r="O124" s="48">
        <f t="shared" si="34"/>
        <v>3.4272857927739198E-3</v>
      </c>
      <c r="P124" s="48">
        <f t="shared" si="35"/>
        <v>86987.836406146162</v>
      </c>
      <c r="Q124" s="48">
        <f t="shared" si="36"/>
        <v>62270.9982653107</v>
      </c>
      <c r="R124" s="9">
        <f t="shared" si="37"/>
        <v>8.5303179089336911</v>
      </c>
      <c r="S124" s="10">
        <f t="shared" si="38"/>
        <v>2.8088288060354882</v>
      </c>
      <c r="T124" s="10">
        <f t="shared" si="39"/>
        <v>0.33763974676262032</v>
      </c>
      <c r="U124" s="10">
        <f t="shared" si="40"/>
        <v>0.56885511737729788</v>
      </c>
      <c r="V124" s="10">
        <f t="shared" si="41"/>
        <v>0.9064948641399182</v>
      </c>
      <c r="W124" s="9">
        <f t="shared" si="42"/>
        <v>0.49101805140912236</v>
      </c>
      <c r="X124" s="49">
        <f t="shared" si="43"/>
        <v>19.74317008284892</v>
      </c>
      <c r="Y124" s="8">
        <f t="shared" si="44"/>
        <v>1.5108247735665302E-5</v>
      </c>
      <c r="Z124" s="29">
        <f t="shared" si="24"/>
        <v>1.85</v>
      </c>
    </row>
    <row r="125" spans="6:26" x14ac:dyDescent="0.25">
      <c r="F125" s="36">
        <f t="shared" si="25"/>
        <v>6720</v>
      </c>
      <c r="G125" s="16">
        <f t="shared" si="26"/>
        <v>19.256237546031191</v>
      </c>
      <c r="H125" s="48">
        <f t="shared" si="27"/>
        <v>291.77811877301559</v>
      </c>
      <c r="I125" s="8">
        <f t="shared" si="28"/>
        <v>1.2104124135271801</v>
      </c>
      <c r="J125" s="48">
        <f t="shared" si="29"/>
        <v>1.813936250389199E-5</v>
      </c>
      <c r="K125" s="48">
        <f t="shared" si="30"/>
        <v>1.4986100853867909E-5</v>
      </c>
      <c r="L125" s="10">
        <f t="shared" si="31"/>
        <v>1006.0446513211962</v>
      </c>
      <c r="M125" s="29">
        <f t="shared" si="32"/>
        <v>2.5492487680655346E-2</v>
      </c>
      <c r="N125" s="8">
        <f t="shared" si="33"/>
        <v>0.71585828947030639</v>
      </c>
      <c r="O125" s="48">
        <f t="shared" si="34"/>
        <v>3.4272617981265931E-3</v>
      </c>
      <c r="P125" s="48">
        <f t="shared" si="35"/>
        <v>87268.879227639074</v>
      </c>
      <c r="Q125" s="48">
        <f t="shared" si="36"/>
        <v>62472.150607888463</v>
      </c>
      <c r="R125" s="9">
        <f t="shared" si="37"/>
        <v>8.5371983943694421</v>
      </c>
      <c r="S125" s="10">
        <f t="shared" si="38"/>
        <v>2.8111113215704089</v>
      </c>
      <c r="T125" s="10">
        <f t="shared" si="39"/>
        <v>0.33901666447009032</v>
      </c>
      <c r="U125" s="10">
        <f t="shared" si="40"/>
        <v>0.57072317871098321</v>
      </c>
      <c r="V125" s="10">
        <f t="shared" si="41"/>
        <v>0.90973984318107348</v>
      </c>
      <c r="W125" s="9">
        <f t="shared" si="42"/>
        <v>0.49277574838974808</v>
      </c>
      <c r="X125" s="49">
        <f t="shared" si="43"/>
        <v>19.749013294420937</v>
      </c>
      <c r="Y125" s="8">
        <f t="shared" si="44"/>
        <v>1.5162330719684558E-5</v>
      </c>
      <c r="Z125" s="29">
        <f t="shared" si="24"/>
        <v>1.8666666666666667</v>
      </c>
    </row>
    <row r="126" spans="6:26" x14ac:dyDescent="0.25">
      <c r="F126" s="36">
        <f t="shared" si="25"/>
        <v>6780</v>
      </c>
      <c r="G126" s="16">
        <f t="shared" si="26"/>
        <v>19.260256415909971</v>
      </c>
      <c r="H126" s="48">
        <f t="shared" si="27"/>
        <v>291.78012820795499</v>
      </c>
      <c r="I126" s="8">
        <f t="shared" si="28"/>
        <v>1.2104040497491642</v>
      </c>
      <c r="J126" s="48">
        <f t="shared" si="29"/>
        <v>1.8139458963530938E-5</v>
      </c>
      <c r="K126" s="48">
        <f t="shared" si="30"/>
        <v>1.4986284098512422E-5</v>
      </c>
      <c r="L126" s="10">
        <f t="shared" si="31"/>
        <v>1006.0447158663239</v>
      </c>
      <c r="M126" s="29">
        <f t="shared" si="32"/>
        <v>2.5492638766920681E-2</v>
      </c>
      <c r="N126" s="8">
        <f t="shared" si="33"/>
        <v>0.71585789944250167</v>
      </c>
      <c r="O126" s="48">
        <f t="shared" si="34"/>
        <v>3.4272381952183142E-3</v>
      </c>
      <c r="P126" s="48">
        <f t="shared" si="35"/>
        <v>87545.320016444675</v>
      </c>
      <c r="Q126" s="48">
        <f t="shared" si="36"/>
        <v>62670.008892993683</v>
      </c>
      <c r="R126" s="9">
        <f t="shared" si="37"/>
        <v>8.5439500146575877</v>
      </c>
      <c r="S126" s="10">
        <f t="shared" si="38"/>
        <v>2.8133511551479451</v>
      </c>
      <c r="T126" s="10">
        <f t="shared" si="39"/>
        <v>0.34037220897436105</v>
      </c>
      <c r="U126" s="10">
        <f t="shared" si="40"/>
        <v>0.57256084380380978</v>
      </c>
      <c r="V126" s="10">
        <f t="shared" si="41"/>
        <v>0.91293305277817083</v>
      </c>
      <c r="W126" s="9">
        <f t="shared" si="42"/>
        <v>0.49450540358817585</v>
      </c>
      <c r="X126" s="49">
        <f t="shared" si="43"/>
        <v>19.754761819498146</v>
      </c>
      <c r="Y126" s="8">
        <f t="shared" si="44"/>
        <v>1.5215550879636181E-5</v>
      </c>
      <c r="Z126" s="29">
        <f t="shared" si="24"/>
        <v>1.8833333333333333</v>
      </c>
    </row>
    <row r="127" spans="6:26" x14ac:dyDescent="0.25">
      <c r="F127" s="36">
        <f t="shared" si="25"/>
        <v>6840</v>
      </c>
      <c r="G127" s="16">
        <f t="shared" si="26"/>
        <v>19.264209704306346</v>
      </c>
      <c r="H127" s="48">
        <f t="shared" si="27"/>
        <v>291.78210485215317</v>
      </c>
      <c r="I127" s="8">
        <f t="shared" si="28"/>
        <v>1.2103958225673017</v>
      </c>
      <c r="J127" s="48">
        <f t="shared" si="29"/>
        <v>1.8139553848789998E-5</v>
      </c>
      <c r="K127" s="48">
        <f t="shared" si="30"/>
        <v>1.4986464353714658E-5</v>
      </c>
      <c r="L127" s="10">
        <f t="shared" si="31"/>
        <v>1006.0447793613098</v>
      </c>
      <c r="M127" s="29">
        <f t="shared" si="32"/>
        <v>2.5492787387288E-2</v>
      </c>
      <c r="N127" s="8">
        <f t="shared" si="33"/>
        <v>0.71585751578575962</v>
      </c>
      <c r="O127" s="48">
        <f t="shared" si="34"/>
        <v>3.4272149777886578E-3</v>
      </c>
      <c r="P127" s="48">
        <f t="shared" si="35"/>
        <v>87817.232767106092</v>
      </c>
      <c r="Q127" s="48">
        <f t="shared" si="36"/>
        <v>62864.626091840379</v>
      </c>
      <c r="R127" s="9">
        <f t="shared" si="37"/>
        <v>8.5505754594253602</v>
      </c>
      <c r="S127" s="10">
        <f t="shared" si="38"/>
        <v>2.8155491954203695</v>
      </c>
      <c r="T127" s="10">
        <f t="shared" si="39"/>
        <v>0.34170668311702612</v>
      </c>
      <c r="U127" s="10">
        <f t="shared" si="40"/>
        <v>0.57436859508982874</v>
      </c>
      <c r="V127" s="10">
        <f t="shared" si="41"/>
        <v>0.91607527820685486</v>
      </c>
      <c r="W127" s="9">
        <f t="shared" si="42"/>
        <v>0.49620744236204634</v>
      </c>
      <c r="X127" s="49">
        <f t="shared" si="43"/>
        <v>19.760417146668392</v>
      </c>
      <c r="Y127" s="8">
        <f t="shared" si="44"/>
        <v>1.5267921303447582E-5</v>
      </c>
      <c r="Z127" s="29">
        <f t="shared" si="24"/>
        <v>1.9</v>
      </c>
    </row>
    <row r="128" spans="6:26" x14ac:dyDescent="0.25">
      <c r="F128" s="36">
        <f t="shared" si="25"/>
        <v>6900</v>
      </c>
      <c r="G128" s="16">
        <f t="shared" si="26"/>
        <v>19.268098458322683</v>
      </c>
      <c r="H128" s="48">
        <f t="shared" si="27"/>
        <v>291.78404922916133</v>
      </c>
      <c r="I128" s="8">
        <f t="shared" si="28"/>
        <v>1.2103877297969452</v>
      </c>
      <c r="J128" s="48">
        <f t="shared" si="29"/>
        <v>1.8139647184816728E-5</v>
      </c>
      <c r="K128" s="48">
        <f t="shared" si="30"/>
        <v>1.4986641667178696E-5</v>
      </c>
      <c r="L128" s="10">
        <f t="shared" si="31"/>
        <v>1006.0448418228184</v>
      </c>
      <c r="M128" s="29">
        <f t="shared" si="32"/>
        <v>2.5492933581142505E-2</v>
      </c>
      <c r="N128" s="8">
        <f t="shared" si="33"/>
        <v>0.71585713839814613</v>
      </c>
      <c r="O128" s="48">
        <f t="shared" si="34"/>
        <v>3.4271921396725157E-3</v>
      </c>
      <c r="P128" s="48">
        <f t="shared" si="35"/>
        <v>88084.690332722384</v>
      </c>
      <c r="Q128" s="48">
        <f t="shared" si="36"/>
        <v>63056.054358269495</v>
      </c>
      <c r="R128" s="9">
        <f t="shared" si="37"/>
        <v>8.557077351477048</v>
      </c>
      <c r="S128" s="10">
        <f t="shared" si="38"/>
        <v>2.8177063090279164</v>
      </c>
      <c r="T128" s="10">
        <f t="shared" si="39"/>
        <v>0.34302038654250222</v>
      </c>
      <c r="U128" s="10">
        <f t="shared" si="40"/>
        <v>0.57614690776768773</v>
      </c>
      <c r="V128" s="10">
        <f t="shared" si="41"/>
        <v>0.91916729431018995</v>
      </c>
      <c r="W128" s="9">
        <f t="shared" si="42"/>
        <v>0.49788228441801952</v>
      </c>
      <c r="X128" s="49">
        <f t="shared" si="43"/>
        <v>19.765980742740702</v>
      </c>
      <c r="Y128" s="8">
        <f t="shared" si="44"/>
        <v>1.5319454905169832E-5</v>
      </c>
      <c r="Z128" s="29">
        <f t="shared" si="24"/>
        <v>1.9166666666666667</v>
      </c>
    </row>
    <row r="129" spans="6:26" x14ac:dyDescent="0.25">
      <c r="F129" s="36">
        <f t="shared" si="25"/>
        <v>6960</v>
      </c>
      <c r="G129" s="16">
        <f t="shared" si="26"/>
        <v>19.271923709147789</v>
      </c>
      <c r="H129" s="48">
        <f t="shared" si="27"/>
        <v>291.78596185457388</v>
      </c>
      <c r="I129" s="8">
        <f t="shared" si="28"/>
        <v>1.2103797692867708</v>
      </c>
      <c r="J129" s="48">
        <f t="shared" si="29"/>
        <v>1.8139738996376063E-5</v>
      </c>
      <c r="K129" s="48">
        <f t="shared" si="30"/>
        <v>1.498681608588443E-5</v>
      </c>
      <c r="L129" s="10">
        <f t="shared" si="31"/>
        <v>1006.0449032672642</v>
      </c>
      <c r="M129" s="29">
        <f t="shared" si="32"/>
        <v>2.5493077387270257E-2</v>
      </c>
      <c r="N129" s="8">
        <f t="shared" si="33"/>
        <v>0.71585676717928326</v>
      </c>
      <c r="O129" s="48">
        <f t="shared" si="34"/>
        <v>3.427169674798817E-3</v>
      </c>
      <c r="P129" s="48">
        <f t="shared" si="35"/>
        <v>88347.764440769228</v>
      </c>
      <c r="Q129" s="48">
        <f t="shared" si="36"/>
        <v>63244.3450400859</v>
      </c>
      <c r="R129" s="9">
        <f t="shared" si="37"/>
        <v>8.563458248876346</v>
      </c>
      <c r="S129" s="10">
        <f t="shared" si="38"/>
        <v>2.8198233412829743</v>
      </c>
      <c r="T129" s="10">
        <f t="shared" si="39"/>
        <v>0.34431361568507052</v>
      </c>
      <c r="U129" s="10">
        <f t="shared" si="40"/>
        <v>0.57789624989373989</v>
      </c>
      <c r="V129" s="10">
        <f t="shared" si="41"/>
        <v>0.92220986557881046</v>
      </c>
      <c r="W129" s="9">
        <f t="shared" si="42"/>
        <v>0.49953034385518896</v>
      </c>
      <c r="X129" s="49">
        <f t="shared" si="43"/>
        <v>19.771454053002977</v>
      </c>
      <c r="Y129" s="8">
        <f t="shared" si="44"/>
        <v>1.5370164426313507E-5</v>
      </c>
      <c r="Z129" s="29">
        <f t="shared" si="24"/>
        <v>1.9333333333333333</v>
      </c>
    </row>
    <row r="130" spans="6:26" x14ac:dyDescent="0.25">
      <c r="F130" s="36">
        <f t="shared" si="25"/>
        <v>7020</v>
      </c>
      <c r="G130" s="16">
        <f t="shared" si="26"/>
        <v>19.275686472269516</v>
      </c>
      <c r="H130" s="48">
        <f t="shared" si="27"/>
        <v>291.78784323613473</v>
      </c>
      <c r="I130" s="8">
        <f t="shared" si="28"/>
        <v>1.2103719389183294</v>
      </c>
      <c r="J130" s="48">
        <f t="shared" si="29"/>
        <v>1.8139829307855657E-5</v>
      </c>
      <c r="K130" s="48">
        <f t="shared" si="30"/>
        <v>1.4986987656097382E-5</v>
      </c>
      <c r="L130" s="10">
        <f t="shared" si="31"/>
        <v>1006.0449637108154</v>
      </c>
      <c r="M130" s="29">
        <f t="shared" si="32"/>
        <v>2.5493218843866464E-2</v>
      </c>
      <c r="N130" s="8">
        <f t="shared" si="33"/>
        <v>0.71585640203032908</v>
      </c>
      <c r="O130" s="48">
        <f t="shared" si="34"/>
        <v>3.4271475771892644E-3</v>
      </c>
      <c r="P130" s="48">
        <f t="shared" si="35"/>
        <v>88606.525708768066</v>
      </c>
      <c r="Q130" s="48">
        <f t="shared" si="36"/>
        <v>63429.54869028656</v>
      </c>
      <c r="R130" s="9">
        <f t="shared" si="37"/>
        <v>8.5697206469467933</v>
      </c>
      <c r="S130" s="10">
        <f t="shared" si="38"/>
        <v>2.8219011168274499</v>
      </c>
      <c r="T130" s="10">
        <f t="shared" si="39"/>
        <v>0.34558666375862568</v>
      </c>
      <c r="U130" s="10">
        <f t="shared" si="40"/>
        <v>0.57961708247497434</v>
      </c>
      <c r="V130" s="10">
        <f t="shared" si="41"/>
        <v>0.92520374623360002</v>
      </c>
      <c r="W130" s="9">
        <f t="shared" si="42"/>
        <v>0.50115202920986668</v>
      </c>
      <c r="X130" s="49">
        <f t="shared" si="43"/>
        <v>19.776838501479382</v>
      </c>
      <c r="Y130" s="8">
        <f t="shared" si="44"/>
        <v>1.5420062437226669E-5</v>
      </c>
      <c r="Z130" s="29">
        <f t="shared" si="24"/>
        <v>1.95</v>
      </c>
    </row>
    <row r="131" spans="6:26" x14ac:dyDescent="0.25">
      <c r="F131" s="36">
        <f t="shared" si="25"/>
        <v>7080</v>
      </c>
      <c r="G131" s="16">
        <f t="shared" si="26"/>
        <v>19.279387747685686</v>
      </c>
      <c r="H131" s="48">
        <f t="shared" si="27"/>
        <v>291.78969387384279</v>
      </c>
      <c r="I131" s="8">
        <f t="shared" si="28"/>
        <v>1.2103642366056007</v>
      </c>
      <c r="J131" s="48">
        <f t="shared" si="29"/>
        <v>1.8139918143270708E-5</v>
      </c>
      <c r="K131" s="48">
        <f t="shared" si="30"/>
        <v>1.4987156423378059E-5</v>
      </c>
      <c r="L131" s="10">
        <f t="shared" si="31"/>
        <v>1006.0450231693967</v>
      </c>
      <c r="M131" s="29">
        <f t="shared" si="32"/>
        <v>2.5493357988543151E-2</v>
      </c>
      <c r="N131" s="8">
        <f t="shared" si="33"/>
        <v>0.7158560428539541</v>
      </c>
      <c r="O131" s="48">
        <f t="shared" si="34"/>
        <v>3.4271258409570718E-3</v>
      </c>
      <c r="P131" s="48">
        <f t="shared" si="35"/>
        <v>88861.043659809817</v>
      </c>
      <c r="Q131" s="48">
        <f t="shared" si="36"/>
        <v>63611.715078183901</v>
      </c>
      <c r="R131" s="9">
        <f t="shared" si="37"/>
        <v>8.5758669801944087</v>
      </c>
      <c r="S131" s="10">
        <f t="shared" si="38"/>
        <v>2.8239404402645412</v>
      </c>
      <c r="T131" s="10">
        <f t="shared" si="39"/>
        <v>0.34683982074898317</v>
      </c>
      <c r="U131" s="10">
        <f t="shared" si="40"/>
        <v>0.58130985956095216</v>
      </c>
      <c r="V131" s="10">
        <f t="shared" si="41"/>
        <v>0.92814968030993539</v>
      </c>
      <c r="W131" s="9">
        <f t="shared" si="42"/>
        <v>0.50274774350121498</v>
      </c>
      <c r="X131" s="49">
        <f t="shared" si="43"/>
        <v>19.782135491186899</v>
      </c>
      <c r="Y131" s="8">
        <f t="shared" si="44"/>
        <v>1.5469161338498924E-5</v>
      </c>
      <c r="Z131" s="29">
        <f t="shared" si="24"/>
        <v>1.9666666666666666</v>
      </c>
    </row>
    <row r="132" spans="6:26" x14ac:dyDescent="0.25">
      <c r="F132" s="36">
        <f t="shared" si="25"/>
        <v>7140</v>
      </c>
      <c r="G132" s="16">
        <f t="shared" si="26"/>
        <v>19.28302852011327</v>
      </c>
      <c r="H132" s="48">
        <f t="shared" si="27"/>
        <v>291.7915142600566</v>
      </c>
      <c r="I132" s="8">
        <f t="shared" si="28"/>
        <v>1.2103566602945506</v>
      </c>
      <c r="J132" s="48">
        <f t="shared" si="29"/>
        <v>1.814000552626922E-5</v>
      </c>
      <c r="K132" s="48">
        <f t="shared" si="30"/>
        <v>1.4987322432591642E-5</v>
      </c>
      <c r="L132" s="10">
        <f t="shared" si="31"/>
        <v>1006.045081658692</v>
      </c>
      <c r="M132" s="29">
        <f t="shared" si="32"/>
        <v>2.5493494858337264E-2</v>
      </c>
      <c r="N132" s="8">
        <f t="shared" si="33"/>
        <v>0.71585568955432421</v>
      </c>
      <c r="O132" s="48">
        <f t="shared" si="34"/>
        <v>3.4271044603057196E-3</v>
      </c>
      <c r="P132" s="48">
        <f t="shared" si="35"/>
        <v>89111.386737923138</v>
      </c>
      <c r="Q132" s="48">
        <f t="shared" si="36"/>
        <v>63790.893200418031</v>
      </c>
      <c r="R132" s="9">
        <f t="shared" si="37"/>
        <v>8.5818996241561027</v>
      </c>
      <c r="S132" s="10">
        <f t="shared" si="38"/>
        <v>2.8259420967662052</v>
      </c>
      <c r="T132" s="10">
        <f t="shared" si="39"/>
        <v>0.34807337340861449</v>
      </c>
      <c r="U132" s="10">
        <f t="shared" si="40"/>
        <v>0.58297502833523296</v>
      </c>
      <c r="V132" s="10">
        <f t="shared" si="41"/>
        <v>0.9310484017438474</v>
      </c>
      <c r="W132" s="9">
        <f t="shared" si="42"/>
        <v>0.50431788427791735</v>
      </c>
      <c r="X132" s="49">
        <f t="shared" si="43"/>
        <v>19.787346404391187</v>
      </c>
      <c r="Y132" s="8">
        <f t="shared" si="44"/>
        <v>1.5517473362397457E-5</v>
      </c>
      <c r="Z132" s="29">
        <f t="shared" si="24"/>
        <v>1.9833333333333334</v>
      </c>
    </row>
    <row r="133" spans="6:26" x14ac:dyDescent="0.25">
      <c r="F133" s="36">
        <f t="shared" si="25"/>
        <v>7200</v>
      </c>
      <c r="G133" s="16">
        <f t="shared" si="26"/>
        <v>19.286609759195816</v>
      </c>
      <c r="H133" s="48">
        <f t="shared" si="27"/>
        <v>291.79330487959788</v>
      </c>
      <c r="I133" s="8">
        <f t="shared" si="28"/>
        <v>1.2103492079626945</v>
      </c>
      <c r="J133" s="48">
        <f t="shared" si="29"/>
        <v>1.8140091480136924E-5</v>
      </c>
      <c r="K133" s="48">
        <f t="shared" si="30"/>
        <v>1.4987485727917327E-5</v>
      </c>
      <c r="L133" s="10">
        <f t="shared" si="31"/>
        <v>1006.0451391941485</v>
      </c>
      <c r="M133" s="29">
        <f t="shared" si="32"/>
        <v>2.5493629489718478E-2</v>
      </c>
      <c r="N133" s="8">
        <f t="shared" si="33"/>
        <v>0.71585534203707735</v>
      </c>
      <c r="O133" s="48">
        <f t="shared" si="34"/>
        <v>3.4270834295277203E-3</v>
      </c>
      <c r="P133" s="48">
        <f t="shared" si="35"/>
        <v>89357.622323293064</v>
      </c>
      <c r="Q133" s="48">
        <f t="shared" si="36"/>
        <v>63967.131291860933</v>
      </c>
      <c r="R133" s="9">
        <f t="shared" si="37"/>
        <v>8.5878208971774086</v>
      </c>
      <c r="S133" s="10">
        <f t="shared" si="38"/>
        <v>2.8279068526574083</v>
      </c>
      <c r="T133" s="10">
        <f t="shared" si="39"/>
        <v>0.34928760525367153</v>
      </c>
      <c r="U133" s="10">
        <f t="shared" si="40"/>
        <v>0.58461302920616376</v>
      </c>
      <c r="V133" s="10">
        <f t="shared" si="41"/>
        <v>0.93390063445983529</v>
      </c>
      <c r="W133" s="9">
        <f t="shared" si="42"/>
        <v>0.50586284366574408</v>
      </c>
      <c r="X133" s="49">
        <f t="shared" si="43"/>
        <v>19.792472602861562</v>
      </c>
      <c r="Y133" s="8">
        <f t="shared" si="44"/>
        <v>1.5565010574330586E-5</v>
      </c>
      <c r="Z133" s="29">
        <f t="shared" si="24"/>
        <v>2</v>
      </c>
    </row>
    <row r="134" spans="6:26" x14ac:dyDescent="0.25">
      <c r="F134" s="36">
        <f t="shared" si="25"/>
        <v>7260</v>
      </c>
      <c r="G134" s="16">
        <f t="shared" si="26"/>
        <v>19.29013241970906</v>
      </c>
      <c r="H134" s="48">
        <f t="shared" si="27"/>
        <v>291.7950662098545</v>
      </c>
      <c r="I134" s="8">
        <f t="shared" si="28"/>
        <v>1.2103418776186627</v>
      </c>
      <c r="J134" s="48">
        <f t="shared" si="29"/>
        <v>1.8140176027802099E-5</v>
      </c>
      <c r="K134" s="48">
        <f t="shared" si="30"/>
        <v>1.498764635285754E-5</v>
      </c>
      <c r="L134" s="10">
        <f t="shared" si="31"/>
        <v>1006.0451957909795</v>
      </c>
      <c r="M134" s="29">
        <f t="shared" si="32"/>
        <v>2.5493761918596706E-2</v>
      </c>
      <c r="N134" s="8">
        <f t="shared" si="33"/>
        <v>0.71585500020930415</v>
      </c>
      <c r="O134" s="48">
        <f t="shared" si="34"/>
        <v>3.4270627430033908E-3</v>
      </c>
      <c r="P134" s="48">
        <f t="shared" si="35"/>
        <v>89599.816747325589</v>
      </c>
      <c r="Q134" s="48">
        <f t="shared" si="36"/>
        <v>64140.476836410373</v>
      </c>
      <c r="R134" s="9">
        <f t="shared" si="37"/>
        <v>8.5936330621228691</v>
      </c>
      <c r="S134" s="10">
        <f t="shared" si="38"/>
        <v>2.8298354559782455</v>
      </c>
      <c r="T134" s="10">
        <f t="shared" si="39"/>
        <v>0.35048279656317177</v>
      </c>
      <c r="U134" s="10">
        <f t="shared" si="40"/>
        <v>0.58622429589682701</v>
      </c>
      <c r="V134" s="10">
        <f t="shared" si="41"/>
        <v>0.93670709245999872</v>
      </c>
      <c r="W134" s="9">
        <f t="shared" si="42"/>
        <v>0.50738300841583261</v>
      </c>
      <c r="X134" s="49">
        <f t="shared" si="43"/>
        <v>19.797515428124893</v>
      </c>
      <c r="Y134" s="8">
        <f t="shared" si="44"/>
        <v>1.5611784874333312E-5</v>
      </c>
      <c r="Z134" s="29">
        <f t="shared" si="24"/>
        <v>2.0166666666666666</v>
      </c>
    </row>
    <row r="135" spans="6:26" x14ac:dyDescent="0.25">
      <c r="F135" s="36">
        <f t="shared" si="25"/>
        <v>7320</v>
      </c>
      <c r="G135" s="16">
        <f t="shared" si="26"/>
        <v>19.293597441764707</v>
      </c>
      <c r="H135" s="48">
        <f t="shared" si="27"/>
        <v>291.79679872088235</v>
      </c>
      <c r="I135" s="8">
        <f t="shared" si="28"/>
        <v>1.2103346673017699</v>
      </c>
      <c r="J135" s="48">
        <f t="shared" si="29"/>
        <v>1.814025919184079E-5</v>
      </c>
      <c r="K135" s="48">
        <f t="shared" si="30"/>
        <v>1.498780435024747E-5</v>
      </c>
      <c r="L135" s="10">
        <f t="shared" si="31"/>
        <v>1006.0452514641674</v>
      </c>
      <c r="M135" s="29">
        <f t="shared" si="32"/>
        <v>2.5493892180330244E-2</v>
      </c>
      <c r="N135" s="8">
        <f t="shared" si="33"/>
        <v>0.71585466397952868</v>
      </c>
      <c r="O135" s="48">
        <f t="shared" si="34"/>
        <v>3.4270423951996403E-3</v>
      </c>
      <c r="P135" s="48">
        <f t="shared" si="35"/>
        <v>89838.035307552229</v>
      </c>
      <c r="Q135" s="48">
        <f t="shared" si="36"/>
        <v>64310.976577668836</v>
      </c>
      <c r="R135" s="9">
        <f t="shared" si="37"/>
        <v>8.599338328022041</v>
      </c>
      <c r="S135" s="10">
        <f t="shared" si="38"/>
        <v>2.8317286370250141</v>
      </c>
      <c r="T135" s="10">
        <f t="shared" si="39"/>
        <v>0.35165922438023212</v>
      </c>
      <c r="U135" s="10">
        <f t="shared" si="40"/>
        <v>0.58780925553449181</v>
      </c>
      <c r="V135" s="10">
        <f t="shared" si="41"/>
        <v>0.93946847991472393</v>
      </c>
      <c r="W135" s="9">
        <f t="shared" si="42"/>
        <v>0.50887875995380882</v>
      </c>
      <c r="X135" s="49">
        <f t="shared" si="43"/>
        <v>19.802476201718516</v>
      </c>
      <c r="Y135" s="8">
        <f t="shared" si="44"/>
        <v>1.5657807998578733E-5</v>
      </c>
      <c r="Z135" s="29">
        <f t="shared" si="24"/>
        <v>2.0333333333333332</v>
      </c>
    </row>
    <row r="136" spans="6:26" x14ac:dyDescent="0.25">
      <c r="F136" s="36">
        <f t="shared" si="25"/>
        <v>7380</v>
      </c>
      <c r="G136" s="16">
        <f t="shared" si="26"/>
        <v>19.297005751012353</v>
      </c>
      <c r="H136" s="48">
        <f t="shared" si="27"/>
        <v>291.79850287550613</v>
      </c>
      <c r="I136" s="8">
        <f t="shared" si="28"/>
        <v>1.2103275750815905</v>
      </c>
      <c r="J136" s="48">
        <f t="shared" si="29"/>
        <v>1.8140340994481291E-5</v>
      </c>
      <c r="K136" s="48">
        <f t="shared" si="30"/>
        <v>1.4987959762263878E-5</v>
      </c>
      <c r="L136" s="10">
        <f t="shared" si="31"/>
        <v>1006.0453062284665</v>
      </c>
      <c r="M136" s="29">
        <f t="shared" si="32"/>
        <v>2.5494020309732829E-2</v>
      </c>
      <c r="N136" s="8">
        <f t="shared" si="33"/>
        <v>0.71585433325768733</v>
      </c>
      <c r="O136" s="48">
        <f t="shared" si="34"/>
        <v>3.42702238066877E-3</v>
      </c>
      <c r="P136" s="48">
        <f t="shared" si="35"/>
        <v>90072.342282386424</v>
      </c>
      <c r="Q136" s="48">
        <f t="shared" si="36"/>
        <v>64478.676529515935</v>
      </c>
      <c r="R136" s="9">
        <f t="shared" si="37"/>
        <v>8.6049388516543619</v>
      </c>
      <c r="S136" s="10">
        <f t="shared" si="38"/>
        <v>2.8335871088711029</v>
      </c>
      <c r="T136" s="10">
        <f t="shared" si="39"/>
        <v>0.35281716251522754</v>
      </c>
      <c r="U136" s="10">
        <f t="shared" si="40"/>
        <v>0.5893683287391045</v>
      </c>
      <c r="V136" s="10">
        <f t="shared" si="41"/>
        <v>0.94218549125433204</v>
      </c>
      <c r="W136" s="9">
        <f t="shared" si="42"/>
        <v>0.51035047442942982</v>
      </c>
      <c r="X136" s="49">
        <f t="shared" si="43"/>
        <v>19.807356225441783</v>
      </c>
      <c r="Y136" s="8">
        <f t="shared" si="44"/>
        <v>1.5703091520905534E-5</v>
      </c>
      <c r="Z136" s="29">
        <f t="shared" si="24"/>
        <v>2.0499999999999998</v>
      </c>
    </row>
    <row r="137" spans="6:26" x14ac:dyDescent="0.25">
      <c r="F137" s="36">
        <f t="shared" si="25"/>
        <v>7440</v>
      </c>
      <c r="G137" s="16">
        <f t="shared" si="26"/>
        <v>19.30035825883953</v>
      </c>
      <c r="H137" s="48">
        <f t="shared" si="27"/>
        <v>291.80017912941975</v>
      </c>
      <c r="I137" s="8">
        <f t="shared" si="28"/>
        <v>1.2103205990575348</v>
      </c>
      <c r="J137" s="48">
        <f t="shared" si="29"/>
        <v>1.8140421457609219E-5</v>
      </c>
      <c r="K137" s="48">
        <f t="shared" si="30"/>
        <v>1.4988112630434443E-5</v>
      </c>
      <c r="L137" s="10">
        <f t="shared" si="31"/>
        <v>1006.0453600984067</v>
      </c>
      <c r="M137" s="29">
        <f t="shared" si="32"/>
        <v>2.5494146341081578E-2</v>
      </c>
      <c r="N137" s="8">
        <f t="shared" si="33"/>
        <v>0.71585400795510923</v>
      </c>
      <c r="O137" s="48">
        <f t="shared" si="34"/>
        <v>3.4270026940472786E-3</v>
      </c>
      <c r="P137" s="48">
        <f t="shared" si="35"/>
        <v>90302.800945714538</v>
      </c>
      <c r="Q137" s="48">
        <f t="shared" si="36"/>
        <v>64643.621986562182</v>
      </c>
      <c r="R137" s="9">
        <f t="shared" si="37"/>
        <v>8.6104367390752934</v>
      </c>
      <c r="S137" s="10">
        <f t="shared" si="38"/>
        <v>2.8354115678687224</v>
      </c>
      <c r="T137" s="10">
        <f t="shared" si="39"/>
        <v>0.35395688155077454</v>
      </c>
      <c r="U137" s="10">
        <f t="shared" si="40"/>
        <v>0.59090192971119215</v>
      </c>
      <c r="V137" s="10">
        <f t="shared" si="41"/>
        <v>0.94485881126196669</v>
      </c>
      <c r="W137" s="9">
        <f t="shared" si="42"/>
        <v>0.51179852276689852</v>
      </c>
      <c r="X137" s="49">
        <f t="shared" si="43"/>
        <v>19.812156781606429</v>
      </c>
      <c r="Y137" s="8">
        <f t="shared" si="44"/>
        <v>1.5747646854366112E-5</v>
      </c>
      <c r="Z137" s="29">
        <f t="shared" si="24"/>
        <v>2.0666666666666669</v>
      </c>
    </row>
    <row r="138" spans="6:26" x14ac:dyDescent="0.25">
      <c r="F138" s="36">
        <f t="shared" si="25"/>
        <v>7500</v>
      </c>
      <c r="G138" s="16">
        <f t="shared" si="26"/>
        <v>19.303655862569837</v>
      </c>
      <c r="H138" s="48">
        <f t="shared" si="27"/>
        <v>291.80182793128489</v>
      </c>
      <c r="I138" s="8">
        <f t="shared" si="28"/>
        <v>1.2103137373584338</v>
      </c>
      <c r="J138" s="48">
        <f t="shared" si="29"/>
        <v>1.8140500602772264E-5</v>
      </c>
      <c r="K138" s="48">
        <f t="shared" si="30"/>
        <v>1.4988262995646693E-5</v>
      </c>
      <c r="L138" s="10">
        <f t="shared" si="31"/>
        <v>1006.0454130882961</v>
      </c>
      <c r="M138" s="29">
        <f t="shared" si="32"/>
        <v>2.5494270308124373E-2</v>
      </c>
      <c r="N138" s="8">
        <f t="shared" si="33"/>
        <v>0.71585368798449767</v>
      </c>
      <c r="O138" s="48">
        <f t="shared" si="34"/>
        <v>3.4269833300546886E-3</v>
      </c>
      <c r="P138" s="48">
        <f t="shared" si="35"/>
        <v>90529.473581334008</v>
      </c>
      <c r="Q138" s="48">
        <f t="shared" si="36"/>
        <v>64805.857534493101</v>
      </c>
      <c r="R138" s="9">
        <f t="shared" si="37"/>
        <v>8.6158340470866932</v>
      </c>
      <c r="S138" s="10">
        <f t="shared" si="38"/>
        <v>2.8372026941322703</v>
      </c>
      <c r="T138" s="10">
        <f t="shared" si="39"/>
        <v>0.35507864884842916</v>
      </c>
      <c r="U138" s="10">
        <f t="shared" si="40"/>
        <v>0.59241046631897576</v>
      </c>
      <c r="V138" s="10">
        <f t="shared" si="41"/>
        <v>0.94748911516740497</v>
      </c>
      <c r="W138" s="9">
        <f t="shared" si="42"/>
        <v>0.51322327071567764</v>
      </c>
      <c r="X138" s="49">
        <f t="shared" si="43"/>
        <v>19.816879133285514</v>
      </c>
      <c r="Y138" s="8">
        <f t="shared" si="44"/>
        <v>1.5791485252790083E-5</v>
      </c>
      <c r="Z138" s="29">
        <f t="shared" si="24"/>
        <v>2.0833333333333335</v>
      </c>
    </row>
    <row r="139" spans="6:26" x14ac:dyDescent="0.25">
      <c r="F139" s="36">
        <f t="shared" si="25"/>
        <v>7560</v>
      </c>
      <c r="G139" s="16">
        <f t="shared" si="26"/>
        <v>19.306899445659138</v>
      </c>
      <c r="H139" s="48">
        <f t="shared" si="27"/>
        <v>291.80344972282955</v>
      </c>
      <c r="I139" s="8">
        <f t="shared" si="28"/>
        <v>1.210306988142124</v>
      </c>
      <c r="J139" s="48">
        <f t="shared" si="29"/>
        <v>1.8140578451184805E-5</v>
      </c>
      <c r="K139" s="48">
        <f t="shared" si="30"/>
        <v>1.498841089815685E-5</v>
      </c>
      <c r="L139" s="10">
        <f t="shared" si="31"/>
        <v>1006.0454652122238</v>
      </c>
      <c r="M139" s="29">
        <f t="shared" si="32"/>
        <v>2.5494392244087172E-2</v>
      </c>
      <c r="N139" s="8">
        <f t="shared" si="33"/>
        <v>0.71585337325990894</v>
      </c>
      <c r="O139" s="48">
        <f t="shared" si="34"/>
        <v>3.4269642834923756E-3</v>
      </c>
      <c r="P139" s="48">
        <f t="shared" si="35"/>
        <v>90752.421497231553</v>
      </c>
      <c r="Q139" s="48">
        <f t="shared" si="36"/>
        <v>64965.427060298287</v>
      </c>
      <c r="R139" s="9">
        <f t="shared" si="37"/>
        <v>8.6211327846537742</v>
      </c>
      <c r="S139" s="10">
        <f t="shared" si="38"/>
        <v>2.8389611520041695</v>
      </c>
      <c r="T139" s="10">
        <f t="shared" si="39"/>
        <v>0.35618272855699928</v>
      </c>
      <c r="U139" s="10">
        <f t="shared" si="40"/>
        <v>0.59389434018474696</v>
      </c>
      <c r="V139" s="10">
        <f t="shared" si="41"/>
        <v>0.95007706874174624</v>
      </c>
      <c r="W139" s="9">
        <f t="shared" si="42"/>
        <v>0.51462507890177911</v>
      </c>
      <c r="X139" s="49">
        <f t="shared" si="43"/>
        <v>19.821524524560918</v>
      </c>
      <c r="Y139" s="8">
        <f t="shared" si="44"/>
        <v>1.5834617812362438E-5</v>
      </c>
      <c r="Z139" s="29">
        <f t="shared" si="24"/>
        <v>2.1</v>
      </c>
    </row>
    <row r="140" spans="6:26" x14ac:dyDescent="0.25">
      <c r="F140" s="36">
        <f t="shared" si="25"/>
        <v>7620</v>
      </c>
      <c r="G140" s="16">
        <f t="shared" si="26"/>
        <v>19.310089877889826</v>
      </c>
      <c r="H140" s="48">
        <f t="shared" si="27"/>
        <v>291.80504493894489</v>
      </c>
      <c r="I140" s="8">
        <f t="shared" si="28"/>
        <v>1.210300349595038</v>
      </c>
      <c r="J140" s="48">
        <f t="shared" si="29"/>
        <v>1.8140655023732631E-5</v>
      </c>
      <c r="K140" s="48">
        <f t="shared" si="30"/>
        <v>1.4988556377598691E-5</v>
      </c>
      <c r="L140" s="10">
        <f t="shared" si="31"/>
        <v>1006.0455164840638</v>
      </c>
      <c r="M140" s="29">
        <f t="shared" si="32"/>
        <v>2.5494512181681309E-2</v>
      </c>
      <c r="N140" s="8">
        <f t="shared" si="33"/>
        <v>0.71585306369673596</v>
      </c>
      <c r="O140" s="48">
        <f t="shared" si="34"/>
        <v>3.4269455492424148E-3</v>
      </c>
      <c r="P140" s="48">
        <f t="shared" si="35"/>
        <v>90971.705039702138</v>
      </c>
      <c r="Q140" s="48">
        <f t="shared" si="36"/>
        <v>65122.373762386567</v>
      </c>
      <c r="R140" s="9">
        <f t="shared" si="37"/>
        <v>8.626334914271018</v>
      </c>
      <c r="S140" s="10">
        <f t="shared" si="38"/>
        <v>2.8406875905039595</v>
      </c>
      <c r="T140" s="10">
        <f t="shared" si="39"/>
        <v>0.35726938162238181</v>
      </c>
      <c r="U140" s="10">
        <f t="shared" si="40"/>
        <v>0.59535394677027675</v>
      </c>
      <c r="V140" s="10">
        <f t="shared" si="41"/>
        <v>0.95262332839265862</v>
      </c>
      <c r="W140" s="9">
        <f t="shared" si="42"/>
        <v>0.51600430287935672</v>
      </c>
      <c r="X140" s="49">
        <f t="shared" si="43"/>
        <v>19.826094180769182</v>
      </c>
      <c r="Y140" s="8">
        <f t="shared" si="44"/>
        <v>1.5877055473210976E-5</v>
      </c>
      <c r="Z140" s="29">
        <f t="shared" si="24"/>
        <v>2.1166666666666667</v>
      </c>
    </row>
    <row r="141" spans="6:26" x14ac:dyDescent="0.25">
      <c r="F141" s="36">
        <f t="shared" si="25"/>
        <v>7680</v>
      </c>
      <c r="G141" s="16">
        <f t="shared" si="26"/>
        <v>19.313228015563137</v>
      </c>
      <c r="H141" s="48">
        <f t="shared" si="27"/>
        <v>291.80661400778155</v>
      </c>
      <c r="I141" s="8">
        <f t="shared" si="28"/>
        <v>1.2102938199318005</v>
      </c>
      <c r="J141" s="48">
        <f t="shared" si="29"/>
        <v>1.8140730340977656E-5</v>
      </c>
      <c r="K141" s="48">
        <f t="shared" si="30"/>
        <v>1.4988699472992332E-5</v>
      </c>
      <c r="L141" s="10">
        <f t="shared" si="31"/>
        <v>1006.0455669174769</v>
      </c>
      <c r="M141" s="29">
        <f t="shared" si="32"/>
        <v>2.5494630153110952E-2</v>
      </c>
      <c r="N141" s="8">
        <f t="shared" si="33"/>
        <v>0.71585275921168656</v>
      </c>
      <c r="O141" s="48">
        <f t="shared" si="34"/>
        <v>3.4269271222664376E-3</v>
      </c>
      <c r="P141" s="48">
        <f t="shared" si="35"/>
        <v>91187.383607309384</v>
      </c>
      <c r="Q141" s="48">
        <f t="shared" si="36"/>
        <v>65276.740160586938</v>
      </c>
      <c r="R141" s="9">
        <f t="shared" si="37"/>
        <v>8.6314423532793256</v>
      </c>
      <c r="S141" s="10">
        <f t="shared" si="38"/>
        <v>2.8423826437614061</v>
      </c>
      <c r="T141" s="10">
        <f t="shared" si="39"/>
        <v>0.35833886579883789</v>
      </c>
      <c r="U141" s="10">
        <f t="shared" si="40"/>
        <v>0.59678967546172246</v>
      </c>
      <c r="V141" s="10">
        <f t="shared" si="41"/>
        <v>0.95512854126056035</v>
      </c>
      <c r="W141" s="9">
        <f t="shared" si="42"/>
        <v>0.51736129318280355</v>
      </c>
      <c r="X141" s="49">
        <f t="shared" si="43"/>
        <v>19.830589308745942</v>
      </c>
      <c r="Y141" s="8">
        <f t="shared" si="44"/>
        <v>1.591880902100934E-5</v>
      </c>
      <c r="Z141" s="29">
        <f t="shared" si="24"/>
        <v>2.1333333333333333</v>
      </c>
    </row>
    <row r="142" spans="6:26" x14ac:dyDescent="0.25">
      <c r="F142" s="36">
        <f t="shared" si="25"/>
        <v>7740</v>
      </c>
      <c r="G142" s="16">
        <f t="shared" si="26"/>
        <v>19.316314701689461</v>
      </c>
      <c r="H142" s="48">
        <f t="shared" si="27"/>
        <v>291.80815735084468</v>
      </c>
      <c r="I142" s="8">
        <f t="shared" si="28"/>
        <v>1.2102873973948269</v>
      </c>
      <c r="J142" s="48">
        <f t="shared" si="29"/>
        <v>1.8140804423162324E-5</v>
      </c>
      <c r="K142" s="48">
        <f t="shared" si="30"/>
        <v>1.4988840222752751E-5</v>
      </c>
      <c r="L142" s="10">
        <f t="shared" si="31"/>
        <v>1006.0456165259142</v>
      </c>
      <c r="M142" s="29">
        <f t="shared" si="32"/>
        <v>2.5494746190079989E-2</v>
      </c>
      <c r="N142" s="8">
        <f t="shared" si="33"/>
        <v>0.71585245972276579</v>
      </c>
      <c r="O142" s="48">
        <f t="shared" si="34"/>
        <v>3.4269089976045023E-3</v>
      </c>
      <c r="P142" s="48">
        <f t="shared" si="35"/>
        <v>91399.515664686754</v>
      </c>
      <c r="Q142" s="48">
        <f t="shared" si="36"/>
        <v>65428.568106035476</v>
      </c>
      <c r="R142" s="9">
        <f t="shared" si="37"/>
        <v>8.6364569751365288</v>
      </c>
      <c r="S142" s="10">
        <f t="shared" si="38"/>
        <v>2.844046931434252</v>
      </c>
      <c r="T142" s="10">
        <f t="shared" si="39"/>
        <v>0.35939143566160348</v>
      </c>
      <c r="U142" s="10">
        <f t="shared" si="40"/>
        <v>0.59820190965351028</v>
      </c>
      <c r="V142" s="10">
        <f t="shared" si="41"/>
        <v>0.95759334531511375</v>
      </c>
      <c r="W142" s="9">
        <f t="shared" si="42"/>
        <v>0.5186963953790199</v>
      </c>
      <c r="X142" s="49">
        <f t="shared" si="43"/>
        <v>19.835011097068481</v>
      </c>
      <c r="Y142" s="8">
        <f t="shared" si="44"/>
        <v>1.5959889088585229E-5</v>
      </c>
      <c r="Z142" s="29">
        <f t="shared" ref="Z142:Z205" si="45">F142/3600</f>
        <v>2.15</v>
      </c>
    </row>
    <row r="143" spans="6:26" x14ac:dyDescent="0.25">
      <c r="F143" s="36">
        <f t="shared" ref="F143:F206" si="46">F142+$H$2</f>
        <v>7800</v>
      </c>
      <c r="G143" s="16">
        <f t="shared" ref="G143:G206" si="47">G142+$H$2*($O$1-S142*$C$19*(G142-$H$4)-$C$3*$H$3*$C$19*(POWER(G142+273.15,4)-POWER($H$4+273.15,4)))/($C$29*$C$4)</f>
        <v>19.319350766176701</v>
      </c>
      <c r="H143" s="48">
        <f t="shared" ref="H143:H206" si="48">((G143+$H$4)/2)+273.15</f>
        <v>291.80967538308835</v>
      </c>
      <c r="I143" s="8">
        <f t="shared" ref="I143:I206" si="49">(351.99/H143)+344.84/(H143^2)</f>
        <v>1.2102810802539263</v>
      </c>
      <c r="J143" s="48">
        <f t="shared" ref="J143:J206" si="50">((1.459*10^-6)*H143^1.5)/(H143+109.1)</f>
        <v>1.8140877290214357E-5</v>
      </c>
      <c r="K143" s="48">
        <f t="shared" ref="K143:K206" si="51">J143/I143</f>
        <v>1.4988978664698502E-5</v>
      </c>
      <c r="L143" s="10">
        <f t="shared" ref="L143:L206" si="52">1030.5-0.19975*H143+(3.9734*10^-4)*H143^2</f>
        <v>1006.0456653226199</v>
      </c>
      <c r="M143" s="29">
        <f t="shared" ref="M143:M206" si="53">((2.334*10^-3)*(H143^1.5))/(H143+164.54)</f>
        <v>2.5494860323799367E-2</v>
      </c>
      <c r="N143" s="8">
        <f t="shared" ref="N143:N206" si="54">L143*J143/M143</f>
        <v>0.71585216514925876</v>
      </c>
      <c r="O143" s="48">
        <f t="shared" ref="O143:O206" si="55">1/H143</f>
        <v>3.4268911703739702E-3</v>
      </c>
      <c r="P143" s="48">
        <f t="shared" ref="P143:P206" si="56">$H$5*O143*(G143-$H$4)*POWER($C$34,3)/K143^2</f>
        <v>91608.158756177785</v>
      </c>
      <c r="Q143" s="48">
        <f t="shared" ref="Q143:Q206" si="57">P143*N143</f>
        <v>65577.8987909469</v>
      </c>
      <c r="R143" s="9">
        <f t="shared" ref="R143:R206" si="58">0.54*POWER(Q143,1/4)</f>
        <v>8.6413806106432318</v>
      </c>
      <c r="S143" s="10">
        <f t="shared" ref="S143:S206" si="59">R143*M143/$C$34</f>
        <v>2.8456810591113562</v>
      </c>
      <c r="T143" s="10">
        <f t="shared" ref="T143:T206" si="60">S143*$C$19*(G143-$H$4)</f>
        <v>0.36042734262077697</v>
      </c>
      <c r="U143" s="10">
        <f t="shared" ref="U143:U206" si="61">$C$3*$H$3*$C$19*(POWER(G143+273.15,4)-POWER($H$4+273.15,4))</f>
        <v>0.59959102683151111</v>
      </c>
      <c r="V143" s="10">
        <f t="shared" ref="V143:V206" si="62">U143+T143</f>
        <v>0.96001836945228813</v>
      </c>
      <c r="W143" s="9">
        <f t="shared" ref="W143:W206" si="63">V143*$C$17/($C$2*$C$19)</f>
        <v>0.52000995011998941</v>
      </c>
      <c r="X143" s="49">
        <f t="shared" ref="X143:X206" si="64">G143+W143</f>
        <v>19.839360716296689</v>
      </c>
      <c r="Y143" s="8">
        <f t="shared" ref="Y143:Y206" si="65">V143*$H$2/(3.6*10^6)</f>
        <v>1.6000306157538136E-5</v>
      </c>
      <c r="Z143" s="29">
        <f t="shared" si="45"/>
        <v>2.1666666666666665</v>
      </c>
    </row>
    <row r="144" spans="6:26" x14ac:dyDescent="0.25">
      <c r="F144" s="36">
        <f t="shared" si="46"/>
        <v>7860</v>
      </c>
      <c r="G144" s="16">
        <f t="shared" si="47"/>
        <v>19.322337026016623</v>
      </c>
      <c r="H144" s="48">
        <f t="shared" si="48"/>
        <v>291.81116851300828</v>
      </c>
      <c r="I144" s="8">
        <f t="shared" si="49"/>
        <v>1.2102748668059111</v>
      </c>
      <c r="J144" s="48">
        <f t="shared" si="50"/>
        <v>1.8140948961751033E-5</v>
      </c>
      <c r="K144" s="48">
        <f t="shared" si="51"/>
        <v>1.4989114836060008E-5</v>
      </c>
      <c r="L144" s="10">
        <f t="shared" si="52"/>
        <v>1006.0457133206341</v>
      </c>
      <c r="M144" s="29">
        <f t="shared" si="53"/>
        <v>2.549497258499395E-2</v>
      </c>
      <c r="N144" s="8">
        <f t="shared" si="54"/>
        <v>0.71585187541170936</v>
      </c>
      <c r="O144" s="48">
        <f t="shared" si="55"/>
        <v>3.4268736357684071E-3</v>
      </c>
      <c r="P144" s="48">
        <f t="shared" si="56"/>
        <v>91813.369519320186</v>
      </c>
      <c r="Q144" s="48">
        <f t="shared" si="57"/>
        <v>65724.772758273626</v>
      </c>
      <c r="R144" s="9">
        <f t="shared" si="58"/>
        <v>8.6462150491260079</v>
      </c>
      <c r="S144" s="10">
        <f t="shared" si="59"/>
        <v>2.8472856187018003</v>
      </c>
      <c r="T144" s="10">
        <f t="shared" si="60"/>
        <v>0.36144683493638768</v>
      </c>
      <c r="U144" s="10">
        <f t="shared" si="61"/>
        <v>0.6009573986554102</v>
      </c>
      <c r="V144" s="10">
        <f t="shared" si="62"/>
        <v>0.96240423359179794</v>
      </c>
      <c r="W144" s="9">
        <f t="shared" si="63"/>
        <v>0.52130229319555721</v>
      </c>
      <c r="X144" s="49">
        <f t="shared" si="64"/>
        <v>19.84363931921218</v>
      </c>
      <c r="Y144" s="8">
        <f t="shared" si="65"/>
        <v>1.60400705598633E-5</v>
      </c>
      <c r="Z144" s="29">
        <f t="shared" si="45"/>
        <v>2.1833333333333331</v>
      </c>
    </row>
    <row r="145" spans="6:26" x14ac:dyDescent="0.25">
      <c r="F145" s="36">
        <f t="shared" si="46"/>
        <v>7920</v>
      </c>
      <c r="G145" s="16">
        <f t="shared" si="47"/>
        <v>19.325274285469213</v>
      </c>
      <c r="H145" s="48">
        <f t="shared" si="48"/>
        <v>291.81263714273456</v>
      </c>
      <c r="I145" s="8">
        <f t="shared" si="49"/>
        <v>1.2102687553742062</v>
      </c>
      <c r="J145" s="48">
        <f t="shared" si="50"/>
        <v>1.814101945708379E-5</v>
      </c>
      <c r="K145" s="48">
        <f t="shared" si="51"/>
        <v>1.49892487734881E-5</v>
      </c>
      <c r="L145" s="10">
        <f t="shared" si="52"/>
        <v>1006.0457605327957</v>
      </c>
      <c r="M145" s="29">
        <f t="shared" si="53"/>
        <v>2.5495083003909576E-2</v>
      </c>
      <c r="N145" s="8">
        <f t="shared" si="54"/>
        <v>0.71585159043190527</v>
      </c>
      <c r="O145" s="48">
        <f t="shared" si="55"/>
        <v>3.4268563890564791E-3</v>
      </c>
      <c r="P145" s="48">
        <f t="shared" si="56"/>
        <v>92015.203698166893</v>
      </c>
      <c r="Q145" s="48">
        <f t="shared" si="57"/>
        <v>65869.229911248505</v>
      </c>
      <c r="R145" s="9">
        <f t="shared" si="58"/>
        <v>8.6509620395796105</v>
      </c>
      <c r="S145" s="10">
        <f t="shared" si="59"/>
        <v>2.8488611888105599</v>
      </c>
      <c r="T145" s="10">
        <f t="shared" si="60"/>
        <v>0.36245015773458117</v>
      </c>
      <c r="U145" s="10">
        <f t="shared" si="61"/>
        <v>0.60230139104013436</v>
      </c>
      <c r="V145" s="10">
        <f t="shared" si="62"/>
        <v>0.96475154877471558</v>
      </c>
      <c r="W145" s="9">
        <f t="shared" si="63"/>
        <v>0.52257375558630426</v>
      </c>
      <c r="X145" s="49">
        <f t="shared" si="64"/>
        <v>19.847848041055517</v>
      </c>
      <c r="Y145" s="8">
        <f t="shared" si="65"/>
        <v>1.6079192479578591E-5</v>
      </c>
      <c r="Z145" s="29">
        <f t="shared" si="45"/>
        <v>2.2000000000000002</v>
      </c>
    </row>
    <row r="146" spans="6:26" x14ac:dyDescent="0.25">
      <c r="F146" s="36">
        <f t="shared" si="46"/>
        <v>7980</v>
      </c>
      <c r="G146" s="16">
        <f t="shared" si="47"/>
        <v>19.328163336245019</v>
      </c>
      <c r="H146" s="48">
        <f t="shared" si="48"/>
        <v>291.81408166812247</v>
      </c>
      <c r="I146" s="8">
        <f t="shared" si="49"/>
        <v>1.2102627443084679</v>
      </c>
      <c r="J146" s="48">
        <f t="shared" si="50"/>
        <v>1.8141088795222526E-5</v>
      </c>
      <c r="K146" s="48">
        <f t="shared" si="51"/>
        <v>1.4989380513062198E-5</v>
      </c>
      <c r="L146" s="10">
        <f t="shared" si="52"/>
        <v>1006.0458069717453</v>
      </c>
      <c r="M146" s="29">
        <f t="shared" si="53"/>
        <v>2.5495191610319899E-2</v>
      </c>
      <c r="N146" s="8">
        <f t="shared" si="54"/>
        <v>0.71585131013285741</v>
      </c>
      <c r="O146" s="48">
        <f t="shared" si="55"/>
        <v>3.4268394255808771E-3</v>
      </c>
      <c r="P146" s="48">
        <f t="shared" si="56"/>
        <v>92213.71615645141</v>
      </c>
      <c r="Q146" s="48">
        <f t="shared" si="57"/>
        <v>66011.30952281518</v>
      </c>
      <c r="R146" s="9">
        <f t="shared" si="58"/>
        <v>8.6556232917701035</v>
      </c>
      <c r="S146" s="10">
        <f t="shared" si="59"/>
        <v>2.8504083351013443</v>
      </c>
      <c r="T146" s="10">
        <f t="shared" si="60"/>
        <v>0.36343755302484598</v>
      </c>
      <c r="U146" s="10">
        <f t="shared" si="61"/>
        <v>0.60362336423662566</v>
      </c>
      <c r="V146" s="10">
        <f t="shared" si="62"/>
        <v>0.9670609172614717</v>
      </c>
      <c r="W146" s="9">
        <f t="shared" si="63"/>
        <v>0.52382466351663048</v>
      </c>
      <c r="X146" s="49">
        <f t="shared" si="64"/>
        <v>19.851987999761651</v>
      </c>
      <c r="Y146" s="8">
        <f t="shared" si="65"/>
        <v>1.6117681954357861E-5</v>
      </c>
      <c r="Z146" s="29">
        <f t="shared" si="45"/>
        <v>2.2166666666666668</v>
      </c>
    </row>
    <row r="147" spans="6:26" x14ac:dyDescent="0.25">
      <c r="F147" s="36">
        <f t="shared" si="46"/>
        <v>8040</v>
      </c>
      <c r="G147" s="16">
        <f t="shared" si="47"/>
        <v>19.331004957685487</v>
      </c>
      <c r="H147" s="48">
        <f t="shared" si="48"/>
        <v>291.81550247884275</v>
      </c>
      <c r="I147" s="8">
        <f t="shared" si="49"/>
        <v>1.2102568319842038</v>
      </c>
      <c r="J147" s="48">
        <f t="shared" si="50"/>
        <v>1.8141156994879903E-5</v>
      </c>
      <c r="K147" s="48">
        <f t="shared" si="51"/>
        <v>1.4989510090298488E-5</v>
      </c>
      <c r="L147" s="10">
        <f t="shared" si="52"/>
        <v>1006.0458526499276</v>
      </c>
      <c r="M147" s="29">
        <f t="shared" si="53"/>
        <v>2.549529843353307E-2</v>
      </c>
      <c r="N147" s="8">
        <f t="shared" si="54"/>
        <v>0.71585103443878373</v>
      </c>
      <c r="O147" s="48">
        <f t="shared" si="55"/>
        <v>3.4268227407572432E-3</v>
      </c>
      <c r="P147" s="48">
        <f t="shared" si="56"/>
        <v>92408.960890592993</v>
      </c>
      <c r="Q147" s="48">
        <f t="shared" si="57"/>
        <v>66151.050244944097</v>
      </c>
      <c r="R147" s="9">
        <f t="shared" si="58"/>
        <v>8.6602004773004033</v>
      </c>
      <c r="S147" s="10">
        <f t="shared" si="59"/>
        <v>2.8519276106470746</v>
      </c>
      <c r="T147" s="10">
        <f t="shared" si="60"/>
        <v>0.36440925971821253</v>
      </c>
      <c r="U147" s="10">
        <f t="shared" si="61"/>
        <v>0.6049236729116465</v>
      </c>
      <c r="V147" s="10">
        <f t="shared" si="62"/>
        <v>0.96933293262985898</v>
      </c>
      <c r="W147" s="9">
        <f t="shared" si="63"/>
        <v>0.52505533850784025</v>
      </c>
      <c r="X147" s="49">
        <f t="shared" si="64"/>
        <v>19.856060296193327</v>
      </c>
      <c r="Y147" s="8">
        <f t="shared" si="65"/>
        <v>1.6155548877164318E-5</v>
      </c>
      <c r="Z147" s="29">
        <f t="shared" si="45"/>
        <v>2.2333333333333334</v>
      </c>
    </row>
    <row r="148" spans="6:26" x14ac:dyDescent="0.25">
      <c r="F148" s="36">
        <f t="shared" si="46"/>
        <v>8100</v>
      </c>
      <c r="G148" s="16">
        <f t="shared" si="47"/>
        <v>19.333799916941281</v>
      </c>
      <c r="H148" s="48">
        <f t="shared" si="48"/>
        <v>291.81689995847063</v>
      </c>
      <c r="I148" s="8">
        <f t="shared" si="49"/>
        <v>1.2102510168023968</v>
      </c>
      <c r="J148" s="48">
        <f t="shared" si="50"/>
        <v>1.8141224074475705E-5</v>
      </c>
      <c r="K148" s="48">
        <f t="shared" si="51"/>
        <v>1.4989637540158088E-5</v>
      </c>
      <c r="L148" s="10">
        <f t="shared" si="52"/>
        <v>1006.0458975795947</v>
      </c>
      <c r="M148" s="29">
        <f t="shared" si="53"/>
        <v>2.549540350239856E-2</v>
      </c>
      <c r="N148" s="8">
        <f t="shared" si="54"/>
        <v>0.71585076327509201</v>
      </c>
      <c r="O148" s="48">
        <f t="shared" si="55"/>
        <v>3.4268063300731148E-3</v>
      </c>
      <c r="P148" s="48">
        <f t="shared" si="56"/>
        <v>92600.991042543668</v>
      </c>
      <c r="Q148" s="48">
        <f t="shared" si="57"/>
        <v>66288.490117834837</v>
      </c>
      <c r="R148" s="9">
        <f t="shared" si="58"/>
        <v>8.6646952306398823</v>
      </c>
      <c r="S148" s="10">
        <f t="shared" si="59"/>
        <v>2.8534195562685984</v>
      </c>
      <c r="T148" s="10">
        <f t="shared" si="60"/>
        <v>0.3653655136463696</v>
      </c>
      <c r="U148" s="10">
        <f t="shared" si="61"/>
        <v>0.60620266622687025</v>
      </c>
      <c r="V148" s="10">
        <f t="shared" si="62"/>
        <v>0.97156817987323985</v>
      </c>
      <c r="W148" s="9">
        <f t="shared" si="63"/>
        <v>0.52626609743133823</v>
      </c>
      <c r="X148" s="49">
        <f t="shared" si="64"/>
        <v>19.86006601437262</v>
      </c>
      <c r="Y148" s="8">
        <f t="shared" si="65"/>
        <v>1.6192802997887331E-5</v>
      </c>
      <c r="Z148" s="29">
        <f t="shared" si="45"/>
        <v>2.25</v>
      </c>
    </row>
    <row r="149" spans="6:26" x14ac:dyDescent="0.25">
      <c r="F149" s="36">
        <f t="shared" si="46"/>
        <v>8160</v>
      </c>
      <c r="G149" s="16">
        <f t="shared" si="47"/>
        <v>19.336548969148602</v>
      </c>
      <c r="H149" s="48">
        <f t="shared" si="48"/>
        <v>291.81827448457426</v>
      </c>
      <c r="I149" s="8">
        <f t="shared" si="49"/>
        <v>1.2102452971891369</v>
      </c>
      <c r="J149" s="48">
        <f t="shared" si="50"/>
        <v>1.8141290052141161E-5</v>
      </c>
      <c r="K149" s="48">
        <f t="shared" si="51"/>
        <v>1.4989762897055111E-5</v>
      </c>
      <c r="L149" s="10">
        <f t="shared" si="52"/>
        <v>1006.0459417728084</v>
      </c>
      <c r="M149" s="29">
        <f t="shared" si="53"/>
        <v>2.5495506845313952E-2</v>
      </c>
      <c r="N149" s="8">
        <f t="shared" si="54"/>
        <v>0.71585049656836086</v>
      </c>
      <c r="O149" s="48">
        <f t="shared" si="55"/>
        <v>3.4267901890868758E-3</v>
      </c>
      <c r="P149" s="48">
        <f t="shared" si="56"/>
        <v>92789.858912477459</v>
      </c>
      <c r="Q149" s="48">
        <f t="shared" si="57"/>
        <v>66423.666579005134</v>
      </c>
      <c r="R149" s="9">
        <f t="shared" si="58"/>
        <v>8.6691091501194535</v>
      </c>
      <c r="S149" s="10">
        <f t="shared" si="59"/>
        <v>2.8548847008620726</v>
      </c>
      <c r="T149" s="10">
        <f t="shared" si="60"/>
        <v>0.36630654758163056</v>
      </c>
      <c r="U149" s="10">
        <f t="shared" si="61"/>
        <v>0.60746068791691576</v>
      </c>
      <c r="V149" s="10">
        <f t="shared" si="62"/>
        <v>0.97376723549854627</v>
      </c>
      <c r="W149" s="9">
        <f t="shared" si="63"/>
        <v>0.5274572525617125</v>
      </c>
      <c r="X149" s="49">
        <f t="shared" si="64"/>
        <v>19.864006221710316</v>
      </c>
      <c r="Y149" s="8">
        <f t="shared" si="65"/>
        <v>1.6229453924975773E-5</v>
      </c>
      <c r="Z149" s="29">
        <f t="shared" si="45"/>
        <v>2.2666666666666666</v>
      </c>
    </row>
    <row r="150" spans="6:26" x14ac:dyDescent="0.25">
      <c r="F150" s="36">
        <f t="shared" si="46"/>
        <v>8220</v>
      </c>
      <c r="G150" s="16">
        <f t="shared" si="47"/>
        <v>19.339252857603459</v>
      </c>
      <c r="H150" s="48">
        <f t="shared" si="48"/>
        <v>291.81962642880171</v>
      </c>
      <c r="I150" s="8">
        <f t="shared" si="49"/>
        <v>1.2102396715952519</v>
      </c>
      <c r="J150" s="48">
        <f t="shared" si="50"/>
        <v>1.8141354945722887E-5</v>
      </c>
      <c r="K150" s="48">
        <f t="shared" si="51"/>
        <v>1.4989886194864395E-5</v>
      </c>
      <c r="L150" s="10">
        <f t="shared" si="52"/>
        <v>1006.0459852414434</v>
      </c>
      <c r="M150" s="29">
        <f t="shared" si="53"/>
        <v>2.5495608490231123E-2</v>
      </c>
      <c r="N150" s="8">
        <f t="shared" si="54"/>
        <v>0.71585023424632399</v>
      </c>
      <c r="O150" s="48">
        <f t="shared" si="55"/>
        <v>3.4267743134267239E-3</v>
      </c>
      <c r="P150" s="48">
        <f t="shared" si="56"/>
        <v>92975.61597132418</v>
      </c>
      <c r="Q150" s="48">
        <f t="shared" si="57"/>
        <v>66556.616472268681</v>
      </c>
      <c r="R150" s="9">
        <f t="shared" si="58"/>
        <v>8.6734437988936595</v>
      </c>
      <c r="S150" s="10">
        <f t="shared" si="59"/>
        <v>2.8563235617154521</v>
      </c>
      <c r="T150" s="10">
        <f t="shared" si="60"/>
        <v>0.36723259125768076</v>
      </c>
      <c r="U150" s="10">
        <f t="shared" si="61"/>
        <v>0.60869807636686857</v>
      </c>
      <c r="V150" s="10">
        <f t="shared" si="62"/>
        <v>0.97593066762454939</v>
      </c>
      <c r="W150" s="9">
        <f t="shared" si="63"/>
        <v>0.52862911162996429</v>
      </c>
      <c r="X150" s="49">
        <f t="shared" si="64"/>
        <v>19.867881969233423</v>
      </c>
      <c r="Y150" s="8">
        <f t="shared" si="65"/>
        <v>1.6265511127075822E-5</v>
      </c>
      <c r="Z150" s="29">
        <f t="shared" si="45"/>
        <v>2.2833333333333332</v>
      </c>
    </row>
    <row r="151" spans="6:26" x14ac:dyDescent="0.25">
      <c r="F151" s="36">
        <f t="shared" si="46"/>
        <v>8280</v>
      </c>
      <c r="G151" s="16">
        <f t="shared" si="47"/>
        <v>19.34191231393396</v>
      </c>
      <c r="H151" s="48">
        <f t="shared" si="48"/>
        <v>291.82095615696699</v>
      </c>
      <c r="I151" s="8">
        <f t="shared" si="49"/>
        <v>1.2102341384959474</v>
      </c>
      <c r="J151" s="48">
        <f t="shared" si="50"/>
        <v>1.8141418772787356E-5</v>
      </c>
      <c r="K151" s="48">
        <f t="shared" si="51"/>
        <v>1.4990007466929595E-5</v>
      </c>
      <c r="L151" s="10">
        <f t="shared" si="52"/>
        <v>1006.0460279971892</v>
      </c>
      <c r="M151" s="29">
        <f t="shared" si="53"/>
        <v>2.5495708464663171E-2</v>
      </c>
      <c r="N151" s="8">
        <f t="shared" si="54"/>
        <v>0.71584997623785307</v>
      </c>
      <c r="O151" s="48">
        <f t="shared" si="55"/>
        <v>3.4267586987896509E-3</v>
      </c>
      <c r="P151" s="48">
        <f t="shared" si="56"/>
        <v>93158.312873143412</v>
      </c>
      <c r="Q151" s="48">
        <f t="shared" si="57"/>
        <v>66687.376056598194</v>
      </c>
      <c r="R151" s="9">
        <f t="shared" si="58"/>
        <v>8.6777007058709277</v>
      </c>
      <c r="S151" s="10">
        <f t="shared" si="59"/>
        <v>2.8577366448146235</v>
      </c>
      <c r="T151" s="10">
        <f t="shared" si="60"/>
        <v>0.36814387139107813</v>
      </c>
      <c r="U151" s="10">
        <f t="shared" si="61"/>
        <v>0.60991516468865814</v>
      </c>
      <c r="V151" s="10">
        <f t="shared" si="62"/>
        <v>0.97805903607973632</v>
      </c>
      <c r="W151" s="9">
        <f t="shared" si="63"/>
        <v>0.52978197787652381</v>
      </c>
      <c r="X151" s="49">
        <f t="shared" si="64"/>
        <v>19.871694291810485</v>
      </c>
      <c r="Y151" s="8">
        <f t="shared" si="65"/>
        <v>1.6300983934662272E-5</v>
      </c>
      <c r="Z151" s="29">
        <f t="shared" si="45"/>
        <v>2.2999999999999998</v>
      </c>
    </row>
    <row r="152" spans="6:26" x14ac:dyDescent="0.25">
      <c r="F152" s="36">
        <f t="shared" si="46"/>
        <v>8340</v>
      </c>
      <c r="G152" s="16">
        <f t="shared" si="47"/>
        <v>19.344528058270569</v>
      </c>
      <c r="H152" s="48">
        <f t="shared" si="48"/>
        <v>291.82226402913528</v>
      </c>
      <c r="I152" s="8">
        <f t="shared" si="49"/>
        <v>1.2102286963904494</v>
      </c>
      <c r="J152" s="48">
        <f t="shared" si="50"/>
        <v>1.8141481550624708E-5</v>
      </c>
      <c r="K152" s="48">
        <f t="shared" si="51"/>
        <v>1.4990126746070664E-5</v>
      </c>
      <c r="L152" s="10">
        <f t="shared" si="52"/>
        <v>1006.0460700515533</v>
      </c>
      <c r="M152" s="29">
        <f t="shared" si="53"/>
        <v>2.5495806795690482E-2</v>
      </c>
      <c r="N152" s="8">
        <f t="shared" si="54"/>
        <v>0.71584972247294065</v>
      </c>
      <c r="O152" s="48">
        <f t="shared" si="55"/>
        <v>3.4267433409404325E-3</v>
      </c>
      <c r="P152" s="48">
        <f t="shared" si="56"/>
        <v>93337.999467347094</v>
      </c>
      <c r="Q152" s="48">
        <f t="shared" si="57"/>
        <v>66815.981014879901</v>
      </c>
      <c r="R152" s="9">
        <f t="shared" si="58"/>
        <v>8.6818813666134744</v>
      </c>
      <c r="S152" s="10">
        <f t="shared" si="59"/>
        <v>2.8591244451394808</v>
      </c>
      <c r="T152" s="10">
        <f t="shared" si="60"/>
        <v>0.36904061170342123</v>
      </c>
      <c r="U152" s="10">
        <f t="shared" si="61"/>
        <v>0.61111228079671276</v>
      </c>
      <c r="V152" s="10">
        <f t="shared" si="62"/>
        <v>0.98015289250013393</v>
      </c>
      <c r="W152" s="9">
        <f t="shared" si="63"/>
        <v>0.5309161501042392</v>
      </c>
      <c r="X152" s="49">
        <f t="shared" si="64"/>
        <v>19.875444208374809</v>
      </c>
      <c r="Y152" s="8">
        <f t="shared" si="65"/>
        <v>1.6335881541668898E-5</v>
      </c>
      <c r="Z152" s="29">
        <f t="shared" si="45"/>
        <v>2.3166666666666669</v>
      </c>
    </row>
    <row r="153" spans="6:26" x14ac:dyDescent="0.25">
      <c r="F153" s="36">
        <f t="shared" si="46"/>
        <v>8400</v>
      </c>
      <c r="G153" s="16">
        <f t="shared" si="47"/>
        <v>19.347100799414367</v>
      </c>
      <c r="H153" s="48">
        <f t="shared" si="48"/>
        <v>291.82355039970719</v>
      </c>
      <c r="I153" s="8">
        <f t="shared" si="49"/>
        <v>1.2102233438016483</v>
      </c>
      <c r="J153" s="48">
        <f t="shared" si="50"/>
        <v>1.8141543296252901E-5</v>
      </c>
      <c r="K153" s="48">
        <f t="shared" si="51"/>
        <v>1.4990244064591635E-5</v>
      </c>
      <c r="L153" s="10">
        <f t="shared" si="52"/>
        <v>1006.0461114158641</v>
      </c>
      <c r="M153" s="29">
        <f t="shared" si="53"/>
        <v>2.549590350996717E-2</v>
      </c>
      <c r="N153" s="8">
        <f t="shared" si="54"/>
        <v>0.71584947288268386</v>
      </c>
      <c r="O153" s="48">
        <f t="shared" si="55"/>
        <v>3.4267282357106276E-3</v>
      </c>
      <c r="P153" s="48">
        <f t="shared" si="56"/>
        <v>93514.724810764004</v>
      </c>
      <c r="Q153" s="48">
        <f t="shared" si="57"/>
        <v>66942.466462554657</v>
      </c>
      <c r="R153" s="9">
        <f t="shared" si="58"/>
        <v>8.6859872442079293</v>
      </c>
      <c r="S153" s="10">
        <f t="shared" si="59"/>
        <v>2.860487446950442</v>
      </c>
      <c r="T153" s="10">
        <f t="shared" si="60"/>
        <v>0.3699230329441634</v>
      </c>
      <c r="U153" s="10">
        <f t="shared" si="61"/>
        <v>0.61228974748283316</v>
      </c>
      <c r="V153" s="10">
        <f t="shared" si="62"/>
        <v>0.98221278042699656</v>
      </c>
      <c r="W153" s="9">
        <f t="shared" si="63"/>
        <v>0.53203192273128974</v>
      </c>
      <c r="X153" s="49">
        <f t="shared" si="64"/>
        <v>19.879132722145656</v>
      </c>
      <c r="Y153" s="8">
        <f t="shared" si="65"/>
        <v>1.6370213007116608E-5</v>
      </c>
      <c r="Z153" s="29">
        <f t="shared" si="45"/>
        <v>2.3333333333333335</v>
      </c>
    </row>
    <row r="154" spans="6:26" x14ac:dyDescent="0.25">
      <c r="F154" s="36">
        <f t="shared" si="46"/>
        <v>8460</v>
      </c>
      <c r="G154" s="16">
        <f t="shared" si="47"/>
        <v>19.34963123500329</v>
      </c>
      <c r="H154" s="48">
        <f t="shared" si="48"/>
        <v>291.8248156175016</v>
      </c>
      <c r="I154" s="8">
        <f t="shared" si="49"/>
        <v>1.2102180792757531</v>
      </c>
      <c r="J154" s="48">
        <f t="shared" si="50"/>
        <v>1.8141604026421794E-5</v>
      </c>
      <c r="K154" s="48">
        <f t="shared" si="51"/>
        <v>1.4990359454288202E-5</v>
      </c>
      <c r="L154" s="10">
        <f t="shared" si="52"/>
        <v>1006.0461521012725</v>
      </c>
      <c r="M154" s="29">
        <f t="shared" si="53"/>
        <v>2.5495998633727472E-2</v>
      </c>
      <c r="N154" s="8">
        <f t="shared" si="54"/>
        <v>0.71584922739926782</v>
      </c>
      <c r="O154" s="48">
        <f t="shared" si="55"/>
        <v>3.4267133789975981E-3</v>
      </c>
      <c r="P154" s="48">
        <f t="shared" si="56"/>
        <v>93688.537179549749</v>
      </c>
      <c r="Q154" s="48">
        <f t="shared" si="57"/>
        <v>67066.866956148267</v>
      </c>
      <c r="R154" s="9">
        <f t="shared" si="58"/>
        <v>8.6900197701078437</v>
      </c>
      <c r="S154" s="10">
        <f t="shared" si="59"/>
        <v>2.8618261240657348</v>
      </c>
      <c r="T154" s="10">
        <f t="shared" si="60"/>
        <v>0.37079135291400162</v>
      </c>
      <c r="U154" s="10">
        <f t="shared" si="61"/>
        <v>0.61344788249004512</v>
      </c>
      <c r="V154" s="10">
        <f t="shared" si="62"/>
        <v>0.98423923540404679</v>
      </c>
      <c r="W154" s="9">
        <f t="shared" si="63"/>
        <v>0.53312958584385861</v>
      </c>
      <c r="X154" s="49">
        <f t="shared" si="64"/>
        <v>19.88276082084715</v>
      </c>
      <c r="Y154" s="8">
        <f t="shared" si="65"/>
        <v>1.6403987256734113E-5</v>
      </c>
      <c r="Z154" s="29">
        <f t="shared" si="45"/>
        <v>2.35</v>
      </c>
    </row>
    <row r="155" spans="6:26" x14ac:dyDescent="0.25">
      <c r="F155" s="36">
        <f t="shared" si="46"/>
        <v>8520</v>
      </c>
      <c r="G155" s="16">
        <f t="shared" si="47"/>
        <v>19.35212005167639</v>
      </c>
      <c r="H155" s="48">
        <f t="shared" si="48"/>
        <v>291.82606002583816</v>
      </c>
      <c r="I155" s="8">
        <f t="shared" si="49"/>
        <v>1.2102129013819432</v>
      </c>
      <c r="J155" s="48">
        <f t="shared" si="50"/>
        <v>1.814166375761701E-5</v>
      </c>
      <c r="K155" s="48">
        <f t="shared" si="51"/>
        <v>1.4990472946455147E-5</v>
      </c>
      <c r="L155" s="10">
        <f t="shared" si="52"/>
        <v>1006.0461921187552</v>
      </c>
      <c r="M155" s="29">
        <f t="shared" si="53"/>
        <v>2.5496092192791798E-2</v>
      </c>
      <c r="N155" s="8">
        <f t="shared" si="54"/>
        <v>0.71584898595594992</v>
      </c>
      <c r="O155" s="48">
        <f t="shared" si="55"/>
        <v>3.4266987667635317E-3</v>
      </c>
      <c r="P155" s="48">
        <f t="shared" si="56"/>
        <v>93859.484080945593</v>
      </c>
      <c r="Q155" s="48">
        <f t="shared" si="57"/>
        <v>67189.216501693532</v>
      </c>
      <c r="R155" s="9">
        <f t="shared" si="58"/>
        <v>8.6939803449493258</v>
      </c>
      <c r="S155" s="10">
        <f t="shared" si="59"/>
        <v>2.863140940129826</v>
      </c>
      <c r="T155" s="10">
        <f t="shared" si="60"/>
        <v>0.37164578648881241</v>
      </c>
      <c r="U155" s="10">
        <f t="shared" si="61"/>
        <v>0.61458699858578247</v>
      </c>
      <c r="V155" s="10">
        <f t="shared" si="62"/>
        <v>0.98623278507459489</v>
      </c>
      <c r="W155" s="9">
        <f t="shared" si="63"/>
        <v>0.53420942524873893</v>
      </c>
      <c r="X155" s="49">
        <f t="shared" si="64"/>
        <v>19.88632947692513</v>
      </c>
      <c r="Y155" s="8">
        <f t="shared" si="65"/>
        <v>1.643721308457658E-5</v>
      </c>
      <c r="Z155" s="29">
        <f t="shared" si="45"/>
        <v>2.3666666666666667</v>
      </c>
    </row>
    <row r="156" spans="6:26" x14ac:dyDescent="0.25">
      <c r="F156" s="36">
        <f t="shared" si="46"/>
        <v>8580</v>
      </c>
      <c r="G156" s="16">
        <f t="shared" si="47"/>
        <v>19.354567925236086</v>
      </c>
      <c r="H156" s="48">
        <f t="shared" si="48"/>
        <v>291.82728396261803</v>
      </c>
      <c r="I156" s="8">
        <f t="shared" si="49"/>
        <v>1.2102078087120314</v>
      </c>
      <c r="J156" s="48">
        <f t="shared" si="50"/>
        <v>1.8141722506063754E-5</v>
      </c>
      <c r="K156" s="48">
        <f t="shared" si="51"/>
        <v>1.4990584571893613E-5</v>
      </c>
      <c r="L156" s="10">
        <f t="shared" si="52"/>
        <v>1006.0462314791175</v>
      </c>
      <c r="M156" s="29">
        <f t="shared" si="53"/>
        <v>2.5496184212572742E-2</v>
      </c>
      <c r="N156" s="8">
        <f t="shared" si="54"/>
        <v>0.71584874848704416</v>
      </c>
      <c r="O156" s="48">
        <f t="shared" si="55"/>
        <v>3.4266843950344827E-3</v>
      </c>
      <c r="P156" s="48">
        <f t="shared" si="56"/>
        <v>94027.612264884971</v>
      </c>
      <c r="Q156" s="48">
        <f t="shared" si="57"/>
        <v>67309.548563042947</v>
      </c>
      <c r="R156" s="9">
        <f t="shared" si="58"/>
        <v>8.6978703393407226</v>
      </c>
      <c r="S156" s="10">
        <f t="shared" si="59"/>
        <v>2.864432348873339</v>
      </c>
      <c r="T156" s="10">
        <f t="shared" si="60"/>
        <v>0.37248654564407885</v>
      </c>
      <c r="U156" s="10">
        <f t="shared" si="61"/>
        <v>0.61570740363417831</v>
      </c>
      <c r="V156" s="10">
        <f t="shared" si="62"/>
        <v>0.98819394927825721</v>
      </c>
      <c r="W156" s="9">
        <f t="shared" si="63"/>
        <v>0.53527172252572264</v>
      </c>
      <c r="X156" s="49">
        <f t="shared" si="64"/>
        <v>19.889839647761811</v>
      </c>
      <c r="Y156" s="8">
        <f t="shared" si="65"/>
        <v>1.6469899154637622E-5</v>
      </c>
      <c r="Z156" s="29">
        <f t="shared" si="45"/>
        <v>2.3833333333333333</v>
      </c>
    </row>
    <row r="157" spans="6:26" x14ac:dyDescent="0.25">
      <c r="F157" s="36">
        <f t="shared" si="46"/>
        <v>8640</v>
      </c>
      <c r="G157" s="16">
        <f t="shared" si="47"/>
        <v>19.356975520808444</v>
      </c>
      <c r="H157" s="48">
        <f t="shared" si="48"/>
        <v>291.82848776040419</v>
      </c>
      <c r="I157" s="8">
        <f t="shared" si="49"/>
        <v>1.2102027998801244</v>
      </c>
      <c r="J157" s="48">
        <f t="shared" si="50"/>
        <v>1.8141780287730934E-5</v>
      </c>
      <c r="K157" s="48">
        <f t="shared" si="51"/>
        <v>1.4990694360918644E-5</v>
      </c>
      <c r="L157" s="10">
        <f t="shared" si="52"/>
        <v>1006.0462701929947</v>
      </c>
      <c r="M157" s="29">
        <f t="shared" si="53"/>
        <v>2.5496274718081479E-2</v>
      </c>
      <c r="N157" s="8">
        <f t="shared" si="54"/>
        <v>0.71584851492790436</v>
      </c>
      <c r="O157" s="48">
        <f t="shared" si="55"/>
        <v>3.4266702598994237E-3</v>
      </c>
      <c r="P157" s="48">
        <f t="shared" si="56"/>
        <v>94192.967735445171</v>
      </c>
      <c r="Q157" s="48">
        <f t="shared" si="57"/>
        <v>67427.896070070434</v>
      </c>
      <c r="R157" s="9">
        <f t="shared" si="58"/>
        <v>8.7016910946273374</v>
      </c>
      <c r="S157" s="10">
        <f t="shared" si="59"/>
        <v>2.8657007943648138</v>
      </c>
      <c r="T157" s="10">
        <f t="shared" si="60"/>
        <v>0.37331383947977897</v>
      </c>
      <c r="U157" s="10">
        <f t="shared" si="61"/>
        <v>0.61680940066735501</v>
      </c>
      <c r="V157" s="10">
        <f t="shared" si="62"/>
        <v>0.99012324014713404</v>
      </c>
      <c r="W157" s="9">
        <f t="shared" si="63"/>
        <v>0.53631675507969756</v>
      </c>
      <c r="X157" s="49">
        <f t="shared" si="64"/>
        <v>19.89329227588814</v>
      </c>
      <c r="Y157" s="8">
        <f t="shared" si="65"/>
        <v>1.6502054002452235E-5</v>
      </c>
      <c r="Z157" s="29">
        <f t="shared" si="45"/>
        <v>2.4</v>
      </c>
    </row>
    <row r="158" spans="6:26" x14ac:dyDescent="0.25">
      <c r="F158" s="36">
        <f t="shared" si="46"/>
        <v>8700</v>
      </c>
      <c r="G158" s="16">
        <f t="shared" si="47"/>
        <v>19.359343493001465</v>
      </c>
      <c r="H158" s="48">
        <f t="shared" si="48"/>
        <v>291.82967174650071</v>
      </c>
      <c r="I158" s="8">
        <f t="shared" si="49"/>
        <v>1.2101978735222914</v>
      </c>
      <c r="J158" s="48">
        <f t="shared" si="50"/>
        <v>1.8141837118334715E-5</v>
      </c>
      <c r="K158" s="48">
        <f t="shared" si="51"/>
        <v>1.4990802343366165E-5</v>
      </c>
      <c r="L158" s="10">
        <f t="shared" si="52"/>
        <v>1006.0463082708555</v>
      </c>
      <c r="M158" s="29">
        <f t="shared" si="53"/>
        <v>2.5496363733933377E-2</v>
      </c>
      <c r="N158" s="8">
        <f t="shared" si="54"/>
        <v>0.71584828521490951</v>
      </c>
      <c r="O158" s="48">
        <f t="shared" si="55"/>
        <v>3.426656357509304E-3</v>
      </c>
      <c r="P158" s="48">
        <f t="shared" si="56"/>
        <v>94355.595762153214</v>
      </c>
      <c r="Q158" s="48">
        <f t="shared" si="57"/>
        <v>67544.291426768556</v>
      </c>
      <c r="R158" s="9">
        <f t="shared" si="58"/>
        <v>8.7054439236322985</v>
      </c>
      <c r="S158" s="10">
        <f t="shared" si="59"/>
        <v>2.866946711254569</v>
      </c>
      <c r="T158" s="10">
        <f t="shared" si="60"/>
        <v>0.37412787424568128</v>
      </c>
      <c r="U158" s="10">
        <f t="shared" si="61"/>
        <v>0.61789328795617726</v>
      </c>
      <c r="V158" s="10">
        <f t="shared" si="62"/>
        <v>0.99202116220185854</v>
      </c>
      <c r="W158" s="9">
        <f t="shared" si="63"/>
        <v>0.53734479619267339</v>
      </c>
      <c r="X158" s="49">
        <f t="shared" si="64"/>
        <v>19.896688289194138</v>
      </c>
      <c r="Y158" s="8">
        <f t="shared" si="65"/>
        <v>1.6533686036697644E-5</v>
      </c>
      <c r="Z158" s="29">
        <f t="shared" si="45"/>
        <v>2.4166666666666665</v>
      </c>
    </row>
    <row r="159" spans="6:26" x14ac:dyDescent="0.25">
      <c r="F159" s="36">
        <f t="shared" si="46"/>
        <v>8760</v>
      </c>
      <c r="G159" s="16">
        <f t="shared" si="47"/>
        <v>19.361672486061401</v>
      </c>
      <c r="H159" s="48">
        <f t="shared" si="48"/>
        <v>291.83083624303066</v>
      </c>
      <c r="I159" s="8">
        <f t="shared" si="49"/>
        <v>1.2101930282962381</v>
      </c>
      <c r="J159" s="48">
        <f t="shared" si="50"/>
        <v>1.8141893013342345E-5</v>
      </c>
      <c r="K159" s="48">
        <f t="shared" si="51"/>
        <v>1.4990908548600122E-5</v>
      </c>
      <c r="L159" s="10">
        <f t="shared" si="52"/>
        <v>1006.0463457230043</v>
      </c>
      <c r="M159" s="29">
        <f t="shared" si="53"/>
        <v>2.5496451284353957E-2</v>
      </c>
      <c r="N159" s="8">
        <f t="shared" si="54"/>
        <v>0.71584805928544881</v>
      </c>
      <c r="O159" s="48">
        <f t="shared" si="55"/>
        <v>3.4266426840761297E-3</v>
      </c>
      <c r="P159" s="48">
        <f t="shared" si="56"/>
        <v>94515.540891139404</v>
      </c>
      <c r="Q159" s="48">
        <f t="shared" si="57"/>
        <v>67658.766519236626</v>
      </c>
      <c r="R159" s="9">
        <f t="shared" si="58"/>
        <v>8.7091301113743516</v>
      </c>
      <c r="S159" s="10">
        <f t="shared" si="59"/>
        <v>2.8681705250110188</v>
      </c>
      <c r="T159" s="10">
        <f t="shared" si="60"/>
        <v>0.3749288533670197</v>
      </c>
      <c r="U159" s="10">
        <f t="shared" si="61"/>
        <v>0.61895935907984045</v>
      </c>
      <c r="V159" s="10">
        <f t="shared" si="62"/>
        <v>0.99388821244686021</v>
      </c>
      <c r="W159" s="9">
        <f t="shared" si="63"/>
        <v>0.5383561150753825</v>
      </c>
      <c r="X159" s="49">
        <f t="shared" si="64"/>
        <v>19.900028601136786</v>
      </c>
      <c r="Y159" s="8">
        <f t="shared" si="65"/>
        <v>1.6564803540781005E-5</v>
      </c>
      <c r="Z159" s="29">
        <f t="shared" si="45"/>
        <v>2.4333333333333331</v>
      </c>
    </row>
    <row r="160" spans="6:26" x14ac:dyDescent="0.25">
      <c r="F160" s="36">
        <f t="shared" si="46"/>
        <v>8820</v>
      </c>
      <c r="G160" s="16">
        <f t="shared" si="47"/>
        <v>19.363963134027141</v>
      </c>
      <c r="H160" s="48">
        <f t="shared" si="48"/>
        <v>291.83198156701354</v>
      </c>
      <c r="I160" s="8">
        <f t="shared" si="49"/>
        <v>1.2101882628809795</v>
      </c>
      <c r="J160" s="48">
        <f t="shared" si="50"/>
        <v>1.8141947987975921E-5</v>
      </c>
      <c r="K160" s="48">
        <f t="shared" si="51"/>
        <v>1.4991013005519588E-5</v>
      </c>
      <c r="L160" s="10">
        <f t="shared" si="52"/>
        <v>1006.0463825595831</v>
      </c>
      <c r="M160" s="29">
        <f t="shared" si="53"/>
        <v>2.5496537393184825E-2</v>
      </c>
      <c r="N160" s="8">
        <f t="shared" si="54"/>
        <v>0.715847837077905</v>
      </c>
      <c r="O160" s="48">
        <f t="shared" si="55"/>
        <v>3.4266292358720437E-3</v>
      </c>
      <c r="P160" s="48">
        <f t="shared" si="56"/>
        <v>94672.84695614365</v>
      </c>
      <c r="Q160" s="48">
        <f t="shared" si="57"/>
        <v>67771.352723562959</v>
      </c>
      <c r="R160" s="9">
        <f t="shared" si="58"/>
        <v>8.7127509157634577</v>
      </c>
      <c r="S160" s="10">
        <f t="shared" si="59"/>
        <v>2.8693726521497158</v>
      </c>
      <c r="T160" s="10">
        <f t="shared" si="60"/>
        <v>0.37571697747051813</v>
      </c>
      <c r="U160" s="10">
        <f t="shared" si="61"/>
        <v>0.62000790299483632</v>
      </c>
      <c r="V160" s="10">
        <f t="shared" si="62"/>
        <v>0.99572488046535446</v>
      </c>
      <c r="W160" s="9">
        <f t="shared" si="63"/>
        <v>0.53935097691873357</v>
      </c>
      <c r="X160" s="49">
        <f t="shared" si="64"/>
        <v>19.903314110945875</v>
      </c>
      <c r="Y160" s="8">
        <f t="shared" si="65"/>
        <v>1.6595414674422573E-5</v>
      </c>
      <c r="Z160" s="29">
        <f t="shared" si="45"/>
        <v>2.4500000000000002</v>
      </c>
    </row>
    <row r="161" spans="6:26" x14ac:dyDescent="0.25">
      <c r="F161" s="36">
        <f t="shared" si="46"/>
        <v>8880</v>
      </c>
      <c r="G161" s="16">
        <f t="shared" si="47"/>
        <v>19.366216060882607</v>
      </c>
      <c r="H161" s="48">
        <f t="shared" si="48"/>
        <v>291.83310803044128</v>
      </c>
      <c r="I161" s="8">
        <f t="shared" si="49"/>
        <v>1.2101835759765229</v>
      </c>
      <c r="J161" s="48">
        <f t="shared" si="50"/>
        <v>1.8142002057216E-5</v>
      </c>
      <c r="K161" s="48">
        <f t="shared" si="51"/>
        <v>1.4991115742565611E-5</v>
      </c>
      <c r="L161" s="10">
        <f t="shared" si="52"/>
        <v>1006.0464187905746</v>
      </c>
      <c r="M161" s="29">
        <f t="shared" si="53"/>
        <v>2.5496622083889298E-2</v>
      </c>
      <c r="N161" s="8">
        <f t="shared" si="54"/>
        <v>0.71584761853164081</v>
      </c>
      <c r="O161" s="48">
        <f t="shared" si="55"/>
        <v>3.42661600922843E-3</v>
      </c>
      <c r="P161" s="48">
        <f t="shared" si="56"/>
        <v>94827.557089374692</v>
      </c>
      <c r="Q161" s="48">
        <f t="shared" si="57"/>
        <v>67882.080913602083</v>
      </c>
      <c r="R161" s="9">
        <f t="shared" si="58"/>
        <v>8.716307568275127</v>
      </c>
      <c r="S161" s="10">
        <f t="shared" si="59"/>
        <v>2.8705535004553773</v>
      </c>
      <c r="T161" s="10">
        <f t="shared" si="60"/>
        <v>0.37649244441071278</v>
      </c>
      <c r="U161" s="10">
        <f t="shared" si="61"/>
        <v>0.62103920410305458</v>
      </c>
      <c r="V161" s="10">
        <f t="shared" si="62"/>
        <v>0.9975316485137673</v>
      </c>
      <c r="W161" s="9">
        <f t="shared" si="63"/>
        <v>0.54032964294495722</v>
      </c>
      <c r="X161" s="49">
        <f t="shared" si="64"/>
        <v>19.906545703827565</v>
      </c>
      <c r="Y161" s="8">
        <f t="shared" si="65"/>
        <v>1.6625527475229454E-5</v>
      </c>
      <c r="Z161" s="29">
        <f t="shared" si="45"/>
        <v>2.4666666666666668</v>
      </c>
    </row>
    <row r="162" spans="6:26" x14ac:dyDescent="0.25">
      <c r="F162" s="36">
        <f t="shared" si="46"/>
        <v>8940</v>
      </c>
      <c r="G162" s="16">
        <f t="shared" si="47"/>
        <v>19.368431880707234</v>
      </c>
      <c r="H162" s="48">
        <f t="shared" si="48"/>
        <v>291.8342159403536</v>
      </c>
      <c r="I162" s="8">
        <f t="shared" si="49"/>
        <v>1.2101789663035512</v>
      </c>
      <c r="J162" s="48">
        <f t="shared" si="50"/>
        <v>1.8142055235805286E-5</v>
      </c>
      <c r="K162" s="48">
        <f t="shared" si="51"/>
        <v>1.4991216787728142E-5</v>
      </c>
      <c r="L162" s="10">
        <f t="shared" si="52"/>
        <v>1006.046454425804</v>
      </c>
      <c r="M162" s="29">
        <f t="shared" si="53"/>
        <v>2.5496705379558161E-2</v>
      </c>
      <c r="N162" s="8">
        <f t="shared" si="54"/>
        <v>0.71584740358698407</v>
      </c>
      <c r="O162" s="48">
        <f t="shared" si="55"/>
        <v>3.4266030005350181E-3</v>
      </c>
      <c r="P162" s="48">
        <f t="shared" si="56"/>
        <v>94979.713732222212</v>
      </c>
      <c r="Q162" s="48">
        <f t="shared" si="57"/>
        <v>67990.981468646292</v>
      </c>
      <c r="R162" s="9">
        <f t="shared" si="58"/>
        <v>8.7198012746041851</v>
      </c>
      <c r="S162" s="10">
        <f t="shared" si="59"/>
        <v>2.8717134691971822</v>
      </c>
      <c r="T162" s="10">
        <f t="shared" si="60"/>
        <v>0.37725544929655647</v>
      </c>
      <c r="U162" s="10">
        <f t="shared" si="61"/>
        <v>0.62205354231892129</v>
      </c>
      <c r="V162" s="10">
        <f t="shared" si="62"/>
        <v>0.99930899161547782</v>
      </c>
      <c r="W162" s="9">
        <f t="shared" si="63"/>
        <v>0.54129237045838374</v>
      </c>
      <c r="X162" s="49">
        <f t="shared" si="64"/>
        <v>19.909724251165617</v>
      </c>
      <c r="Y162" s="8">
        <f t="shared" si="65"/>
        <v>1.6655149860257964E-5</v>
      </c>
      <c r="Z162" s="29">
        <f t="shared" si="45"/>
        <v>2.4833333333333334</v>
      </c>
    </row>
    <row r="163" spans="6:26" x14ac:dyDescent="0.25">
      <c r="F163" s="36">
        <f t="shared" si="46"/>
        <v>9000</v>
      </c>
      <c r="G163" s="16">
        <f t="shared" si="47"/>
        <v>19.370611197824537</v>
      </c>
      <c r="H163" s="48">
        <f t="shared" si="48"/>
        <v>291.83530559891227</v>
      </c>
      <c r="I163" s="8">
        <f t="shared" si="49"/>
        <v>1.2101744326031121</v>
      </c>
      <c r="J163" s="48">
        <f t="shared" si="50"/>
        <v>1.8142107538252117E-5</v>
      </c>
      <c r="K163" s="48">
        <f t="shared" si="51"/>
        <v>1.4991316168552694E-5</v>
      </c>
      <c r="L163" s="10">
        <f t="shared" si="52"/>
        <v>1006.0464894749414</v>
      </c>
      <c r="M163" s="29">
        <f t="shared" si="53"/>
        <v>2.5496787302915169E-2</v>
      </c>
      <c r="N163" s="8">
        <f t="shared" si="54"/>
        <v>0.71584719218521298</v>
      </c>
      <c r="O163" s="48">
        <f t="shared" si="55"/>
        <v>3.4265902062390057E-3</v>
      </c>
      <c r="P163" s="48">
        <f t="shared" si="56"/>
        <v>95129.358645827466</v>
      </c>
      <c r="Q163" s="48">
        <f t="shared" si="57"/>
        <v>68098.08428099571</v>
      </c>
      <c r="R163" s="9">
        <f t="shared" si="58"/>
        <v>8.7232332152988423</v>
      </c>
      <c r="S163" s="10">
        <f t="shared" si="59"/>
        <v>2.8728529493375752</v>
      </c>
      <c r="T163" s="10">
        <f t="shared" si="60"/>
        <v>0.37800618451827162</v>
      </c>
      <c r="U163" s="10">
        <f t="shared" si="61"/>
        <v>0.62305119313586554</v>
      </c>
      <c r="V163" s="10">
        <f t="shared" si="62"/>
        <v>1.0010573776541372</v>
      </c>
      <c r="W163" s="9">
        <f t="shared" si="63"/>
        <v>0.54223941289599098</v>
      </c>
      <c r="X163" s="49">
        <f t="shared" si="64"/>
        <v>19.912850610720529</v>
      </c>
      <c r="Y163" s="8">
        <f t="shared" si="65"/>
        <v>1.6684289627568952E-5</v>
      </c>
      <c r="Z163" s="29">
        <f t="shared" si="45"/>
        <v>2.5</v>
      </c>
    </row>
    <row r="164" spans="6:26" x14ac:dyDescent="0.25">
      <c r="F164" s="36">
        <f t="shared" si="46"/>
        <v>9060</v>
      </c>
      <c r="G164" s="16">
        <f t="shared" si="47"/>
        <v>19.372754606948721</v>
      </c>
      <c r="H164" s="48">
        <f t="shared" si="48"/>
        <v>291.83637730347436</v>
      </c>
      <c r="I164" s="8">
        <f t="shared" si="49"/>
        <v>1.2101699736363094</v>
      </c>
      <c r="J164" s="48">
        <f t="shared" si="50"/>
        <v>1.8142158978833973E-5</v>
      </c>
      <c r="K164" s="48">
        <f t="shared" si="51"/>
        <v>1.499141391214703E-5</v>
      </c>
      <c r="L164" s="10">
        <f t="shared" si="52"/>
        <v>1006.0465239475045</v>
      </c>
      <c r="M164" s="29">
        <f t="shared" si="53"/>
        <v>2.5496867876322542E-2</v>
      </c>
      <c r="N164" s="8">
        <f t="shared" si="54"/>
        <v>0.71584698426854088</v>
      </c>
      <c r="O164" s="48">
        <f t="shared" si="55"/>
        <v>3.4265776228441925E-3</v>
      </c>
      <c r="P164" s="48">
        <f t="shared" si="56"/>
        <v>95276.532921506558</v>
      </c>
      <c r="Q164" s="48">
        <f t="shared" si="57"/>
        <v>68203.418763422815</v>
      </c>
      <c r="R164" s="9">
        <f t="shared" si="58"/>
        <v>8.7266045463756363</v>
      </c>
      <c r="S164" s="10">
        <f t="shared" si="59"/>
        <v>2.8739723237347965</v>
      </c>
      <c r="T164" s="10">
        <f t="shared" si="60"/>
        <v>0.37874483977440609</v>
      </c>
      <c r="U164" s="10">
        <f t="shared" si="61"/>
        <v>0.6240324276919228</v>
      </c>
      <c r="V164" s="10">
        <f t="shared" si="62"/>
        <v>1.0027772674663289</v>
      </c>
      <c r="W164" s="9">
        <f t="shared" si="63"/>
        <v>0.54317101987759475</v>
      </c>
      <c r="X164" s="49">
        <f t="shared" si="64"/>
        <v>19.915925626826315</v>
      </c>
      <c r="Y164" s="8">
        <f t="shared" si="65"/>
        <v>1.6712954457772148E-5</v>
      </c>
      <c r="Z164" s="29">
        <f t="shared" si="45"/>
        <v>2.5166666666666666</v>
      </c>
    </row>
    <row r="165" spans="6:26" x14ac:dyDescent="0.25">
      <c r="F165" s="36">
        <f t="shared" si="46"/>
        <v>9120</v>
      </c>
      <c r="G165" s="16">
        <f t="shared" si="47"/>
        <v>19.37486269332943</v>
      </c>
      <c r="H165" s="48">
        <f t="shared" si="48"/>
        <v>291.83743134666469</v>
      </c>
      <c r="I165" s="8">
        <f t="shared" si="49"/>
        <v>1.2101655881840012</v>
      </c>
      <c r="J165" s="48">
        <f t="shared" si="50"/>
        <v>1.8142209571601155E-5</v>
      </c>
      <c r="K165" s="48">
        <f t="shared" si="51"/>
        <v>1.4991510045187881E-5</v>
      </c>
      <c r="L165" s="10">
        <f t="shared" si="52"/>
        <v>1006.0465578528602</v>
      </c>
      <c r="M165" s="29">
        <f t="shared" si="53"/>
        <v>2.5496947121786646E-2</v>
      </c>
      <c r="N165" s="8">
        <f t="shared" si="54"/>
        <v>0.7158467797801038</v>
      </c>
      <c r="O165" s="48">
        <f t="shared" si="55"/>
        <v>3.4265652469101225E-3</v>
      </c>
      <c r="P165" s="48">
        <f t="shared" si="56"/>
        <v>95421.276991032297</v>
      </c>
      <c r="Q165" s="48">
        <f t="shared" si="57"/>
        <v>68307.013856535777</v>
      </c>
      <c r="R165" s="9">
        <f t="shared" si="58"/>
        <v>8.7299163999160747</v>
      </c>
      <c r="S165" s="10">
        <f t="shared" si="59"/>
        <v>2.8750719673394265</v>
      </c>
      <c r="T165" s="10">
        <f t="shared" si="60"/>
        <v>0.3794716020990937</v>
      </c>
      <c r="U165" s="10">
        <f t="shared" si="61"/>
        <v>0.62499751283441352</v>
      </c>
      <c r="V165" s="10">
        <f t="shared" si="62"/>
        <v>1.0044691149335072</v>
      </c>
      <c r="W165" s="9">
        <f t="shared" si="63"/>
        <v>0.54408743725564968</v>
      </c>
      <c r="X165" s="49">
        <f t="shared" si="64"/>
        <v>19.918950130585081</v>
      </c>
      <c r="Y165" s="8">
        <f t="shared" si="65"/>
        <v>1.6741151915558456E-5</v>
      </c>
      <c r="Z165" s="29">
        <f t="shared" si="45"/>
        <v>2.5333333333333332</v>
      </c>
    </row>
    <row r="166" spans="6:26" x14ac:dyDescent="0.25">
      <c r="F166" s="36">
        <f t="shared" si="46"/>
        <v>9180</v>
      </c>
      <c r="G166" s="16">
        <f t="shared" si="47"/>
        <v>19.37693603289458</v>
      </c>
      <c r="H166" s="48">
        <f t="shared" si="48"/>
        <v>291.83846801644728</v>
      </c>
      <c r="I166" s="8">
        <f t="shared" si="49"/>
        <v>1.2101612750464987</v>
      </c>
      <c r="J166" s="48">
        <f t="shared" si="50"/>
        <v>1.8142259330379914E-5</v>
      </c>
      <c r="K166" s="48">
        <f t="shared" si="51"/>
        <v>1.4991604593927222E-5</v>
      </c>
      <c r="L166" s="10">
        <f t="shared" si="52"/>
        <v>1006.0465912002277</v>
      </c>
      <c r="M166" s="29">
        <f t="shared" si="53"/>
        <v>2.5497025060963022E-2</v>
      </c>
      <c r="N166" s="8">
        <f t="shared" si="54"/>
        <v>0.71584657866394474</v>
      </c>
      <c r="O166" s="48">
        <f t="shared" si="55"/>
        <v>3.4265530750512388E-3</v>
      </c>
      <c r="P166" s="48">
        <f t="shared" si="56"/>
        <v>95563.630636777903</v>
      </c>
      <c r="Q166" s="48">
        <f t="shared" si="57"/>
        <v>68408.898036042388</v>
      </c>
      <c r="R166" s="9">
        <f t="shared" si="58"/>
        <v>8.7331698846456671</v>
      </c>
      <c r="S166" s="10">
        <f t="shared" si="59"/>
        <v>2.8761522473850838</v>
      </c>
      <c r="T166" s="10">
        <f t="shared" si="60"/>
        <v>0.38018665588946388</v>
      </c>
      <c r="U166" s="10">
        <f t="shared" si="61"/>
        <v>0.62594671118397283</v>
      </c>
      <c r="V166" s="10">
        <f t="shared" si="62"/>
        <v>1.0061333670734367</v>
      </c>
      <c r="W166" s="9">
        <f t="shared" si="63"/>
        <v>0.54498890716477821</v>
      </c>
      <c r="X166" s="49">
        <f t="shared" si="64"/>
        <v>19.921924940059359</v>
      </c>
      <c r="Y166" s="8">
        <f t="shared" si="65"/>
        <v>1.6768889451223946E-5</v>
      </c>
      <c r="Z166" s="29">
        <f t="shared" si="45"/>
        <v>2.5499999999999998</v>
      </c>
    </row>
    <row r="167" spans="6:26" x14ac:dyDescent="0.25">
      <c r="F167" s="36">
        <f t="shared" si="46"/>
        <v>9240</v>
      </c>
      <c r="G167" s="16">
        <f t="shared" si="47"/>
        <v>19.378975192391334</v>
      </c>
      <c r="H167" s="48">
        <f t="shared" si="48"/>
        <v>291.83948759619562</v>
      </c>
      <c r="I167" s="8">
        <f t="shared" si="49"/>
        <v>1.2101570330432734</v>
      </c>
      <c r="J167" s="48">
        <f t="shared" si="50"/>
        <v>1.8142308268776127E-5</v>
      </c>
      <c r="K167" s="48">
        <f t="shared" si="51"/>
        <v>1.499169758419888E-5</v>
      </c>
      <c r="L167" s="10">
        <f t="shared" si="52"/>
        <v>1006.0466239986797</v>
      </c>
      <c r="M167" s="29">
        <f t="shared" si="53"/>
        <v>2.5497101715162018E-2</v>
      </c>
      <c r="N167" s="8">
        <f t="shared" si="54"/>
        <v>0.71584638086500152</v>
      </c>
      <c r="O167" s="48">
        <f t="shared" si="55"/>
        <v>3.4265411039360524E-3</v>
      </c>
      <c r="P167" s="48">
        <f t="shared" si="56"/>
        <v>95703.633001716764</v>
      </c>
      <c r="Q167" s="48">
        <f t="shared" si="57"/>
        <v>68509.099319911271</v>
      </c>
      <c r="R167" s="9">
        <f t="shared" si="58"/>
        <v>8.7363660864958259</v>
      </c>
      <c r="S167" s="10">
        <f t="shared" si="59"/>
        <v>2.8772135235735647</v>
      </c>
      <c r="T167" s="10">
        <f t="shared" si="60"/>
        <v>0.3808901829331971</v>
      </c>
      <c r="U167" s="10">
        <f t="shared" si="61"/>
        <v>0.62688028119756767</v>
      </c>
      <c r="V167" s="10">
        <f t="shared" si="62"/>
        <v>1.0077704641307648</v>
      </c>
      <c r="W167" s="9">
        <f t="shared" si="63"/>
        <v>0.54587566807083088</v>
      </c>
      <c r="X167" s="49">
        <f t="shared" si="64"/>
        <v>19.924850860462165</v>
      </c>
      <c r="Y167" s="8">
        <f t="shared" si="65"/>
        <v>1.6796174402179411E-5</v>
      </c>
      <c r="Z167" s="29">
        <f t="shared" si="45"/>
        <v>2.5666666666666669</v>
      </c>
    </row>
    <row r="168" spans="6:26" x14ac:dyDescent="0.25">
      <c r="F168" s="36">
        <f t="shared" si="46"/>
        <v>9300</v>
      </c>
      <c r="G168" s="16">
        <f t="shared" si="47"/>
        <v>19.380980729525195</v>
      </c>
      <c r="H168" s="48">
        <f t="shared" si="48"/>
        <v>291.84049036476256</v>
      </c>
      <c r="I168" s="8">
        <f t="shared" si="49"/>
        <v>1.2101528610126631</v>
      </c>
      <c r="J168" s="48">
        <f t="shared" si="50"/>
        <v>1.8142356400178447E-5</v>
      </c>
      <c r="K168" s="48">
        <f t="shared" si="51"/>
        <v>1.4991789041424747E-5</v>
      </c>
      <c r="L168" s="10">
        <f t="shared" si="52"/>
        <v>1006.0466562571452</v>
      </c>
      <c r="M168" s="29">
        <f t="shared" si="53"/>
        <v>2.5497177105353822E-2</v>
      </c>
      <c r="N168" s="8">
        <f t="shared" si="54"/>
        <v>0.71584618632909092</v>
      </c>
      <c r="O168" s="48">
        <f t="shared" si="55"/>
        <v>3.4265293302863163E-3</v>
      </c>
      <c r="P168" s="48">
        <f t="shared" si="56"/>
        <v>95841.322599286796</v>
      </c>
      <c r="Q168" s="48">
        <f t="shared" si="57"/>
        <v>68607.645275435571</v>
      </c>
      <c r="R168" s="9">
        <f t="shared" si="58"/>
        <v>8.7395060691494191</v>
      </c>
      <c r="S168" s="10">
        <f t="shared" si="59"/>
        <v>2.8782561482545574</v>
      </c>
      <c r="T168" s="10">
        <f t="shared" si="60"/>
        <v>0.38158236243618787</v>
      </c>
      <c r="U168" s="10">
        <f t="shared" si="61"/>
        <v>0.62779847723097393</v>
      </c>
      <c r="V168" s="10">
        <f t="shared" si="62"/>
        <v>1.0093808396671617</v>
      </c>
      <c r="W168" s="9">
        <f t="shared" si="63"/>
        <v>0.54674795481971261</v>
      </c>
      <c r="X168" s="49">
        <f t="shared" si="64"/>
        <v>19.927728684344906</v>
      </c>
      <c r="Y168" s="8">
        <f t="shared" si="65"/>
        <v>1.6823013994452696E-5</v>
      </c>
      <c r="Z168" s="29">
        <f t="shared" si="45"/>
        <v>2.5833333333333335</v>
      </c>
    </row>
    <row r="169" spans="6:26" x14ac:dyDescent="0.25">
      <c r="F169" s="36">
        <f t="shared" si="46"/>
        <v>9360</v>
      </c>
      <c r="G169" s="16">
        <f t="shared" si="47"/>
        <v>19.382953193097268</v>
      </c>
      <c r="H169" s="48">
        <f t="shared" si="48"/>
        <v>291.8414765965486</v>
      </c>
      <c r="I169" s="8">
        <f t="shared" si="49"/>
        <v>1.2101487578115853</v>
      </c>
      <c r="J169" s="48">
        <f t="shared" si="50"/>
        <v>1.8142403737761702E-5</v>
      </c>
      <c r="K169" s="48">
        <f t="shared" si="51"/>
        <v>1.4991878990621079E-5</v>
      </c>
      <c r="L169" s="10">
        <f t="shared" si="52"/>
        <v>1006.0466879844118</v>
      </c>
      <c r="M169" s="29">
        <f t="shared" si="53"/>
        <v>2.5497251252173673E-2</v>
      </c>
      <c r="N169" s="8">
        <f t="shared" si="54"/>
        <v>0.71584599500289892</v>
      </c>
      <c r="O169" s="48">
        <f t="shared" si="55"/>
        <v>3.4265177508762176E-3</v>
      </c>
      <c r="P169" s="48">
        <f t="shared" si="56"/>
        <v>95976.737323115813</v>
      </c>
      <c r="Q169" s="48">
        <f t="shared" si="57"/>
        <v>68704.563026197706</v>
      </c>
      <c r="R169" s="9">
        <f t="shared" si="58"/>
        <v>8.7425908745704408</v>
      </c>
      <c r="S169" s="10">
        <f t="shared" si="59"/>
        <v>2.879280466600159</v>
      </c>
      <c r="T169" s="10">
        <f t="shared" si="60"/>
        <v>0.38226337105029923</v>
      </c>
      <c r="U169" s="10">
        <f t="shared" si="61"/>
        <v>0.62870154960015001</v>
      </c>
      <c r="V169" s="10">
        <f t="shared" si="62"/>
        <v>1.0109649206504492</v>
      </c>
      <c r="W169" s="9">
        <f t="shared" si="63"/>
        <v>0.54760599868565996</v>
      </c>
      <c r="X169" s="49">
        <f t="shared" si="64"/>
        <v>19.93055919178293</v>
      </c>
      <c r="Y169" s="8">
        <f t="shared" si="65"/>
        <v>1.6849415344174151E-5</v>
      </c>
      <c r="Z169" s="29">
        <f t="shared" si="45"/>
        <v>2.6</v>
      </c>
    </row>
    <row r="170" spans="6:26" x14ac:dyDescent="0.25">
      <c r="F170" s="36">
        <f t="shared" si="46"/>
        <v>9420</v>
      </c>
      <c r="G170" s="16">
        <f t="shared" si="47"/>
        <v>19.384893123139683</v>
      </c>
      <c r="H170" s="48">
        <f t="shared" si="48"/>
        <v>291.84244656156983</v>
      </c>
      <c r="I170" s="8">
        <f t="shared" si="49"/>
        <v>1.2101447223152544</v>
      </c>
      <c r="J170" s="48">
        <f t="shared" si="50"/>
        <v>1.8142450294490135E-5</v>
      </c>
      <c r="K170" s="48">
        <f t="shared" si="51"/>
        <v>1.4991967456404648E-5</v>
      </c>
      <c r="L170" s="10">
        <f t="shared" si="52"/>
        <v>1006.0467191891275</v>
      </c>
      <c r="M170" s="29">
        <f t="shared" si="53"/>
        <v>2.5497324175927056E-2</v>
      </c>
      <c r="N170" s="8">
        <f t="shared" si="54"/>
        <v>0.71584580683396337</v>
      </c>
      <c r="O170" s="48">
        <f t="shared" si="55"/>
        <v>3.4265063625315744E-3</v>
      </c>
      <c r="P170" s="48">
        <f t="shared" si="56"/>
        <v>96109.914456612314</v>
      </c>
      <c r="Q170" s="48">
        <f t="shared" si="57"/>
        <v>68799.879258936839</v>
      </c>
      <c r="R170" s="9">
        <f t="shared" si="58"/>
        <v>8.7456215235184445</v>
      </c>
      <c r="S170" s="10">
        <f t="shared" si="59"/>
        <v>2.8802868167744</v>
      </c>
      <c r="T170" s="10">
        <f t="shared" si="60"/>
        <v>0.38293338290119255</v>
      </c>
      <c r="U170" s="10">
        <f t="shared" si="61"/>
        <v>0.62958974464213513</v>
      </c>
      <c r="V170" s="10">
        <f t="shared" si="62"/>
        <v>1.0125231275433277</v>
      </c>
      <c r="W170" s="9">
        <f t="shared" si="63"/>
        <v>0.54845002741930249</v>
      </c>
      <c r="X170" s="49">
        <f t="shared" si="64"/>
        <v>19.933343150558986</v>
      </c>
      <c r="Y170" s="8">
        <f t="shared" si="65"/>
        <v>1.6875385459055462E-5</v>
      </c>
      <c r="Z170" s="29">
        <f t="shared" si="45"/>
        <v>2.6166666666666667</v>
      </c>
    </row>
    <row r="171" spans="6:26" x14ac:dyDescent="0.25">
      <c r="F171" s="36">
        <f t="shared" si="46"/>
        <v>9480</v>
      </c>
      <c r="G171" s="16">
        <f t="shared" si="47"/>
        <v>19.38680105104919</v>
      </c>
      <c r="H171" s="48">
        <f t="shared" si="48"/>
        <v>291.84340052552454</v>
      </c>
      <c r="I171" s="8">
        <f t="shared" si="49"/>
        <v>1.2101407534169006</v>
      </c>
      <c r="J171" s="48">
        <f t="shared" si="50"/>
        <v>1.8142496083120505E-5</v>
      </c>
      <c r="K171" s="48">
        <f t="shared" si="51"/>
        <v>1.4992054462998742E-5</v>
      </c>
      <c r="L171" s="10">
        <f t="shared" si="52"/>
        <v>1006.0467498798026</v>
      </c>
      <c r="M171" s="29">
        <f t="shared" si="53"/>
        <v>2.5497395896594506E-2</v>
      </c>
      <c r="N171" s="8">
        <f t="shared" si="54"/>
        <v>0.71584562177066247</v>
      </c>
      <c r="O171" s="48">
        <f t="shared" si="55"/>
        <v>3.4264951621290484E-3</v>
      </c>
      <c r="P171" s="48">
        <f t="shared" si="56"/>
        <v>96240.890682421697</v>
      </c>
      <c r="Q171" s="48">
        <f t="shared" si="57"/>
        <v>68893.620230320521</v>
      </c>
      <c r="R171" s="9">
        <f t="shared" si="58"/>
        <v>8.7485990160482032</v>
      </c>
      <c r="S171" s="10">
        <f t="shared" si="59"/>
        <v>2.8812755300978683</v>
      </c>
      <c r="T171" s="10">
        <f t="shared" si="60"/>
        <v>0.38359256961619537</v>
      </c>
      <c r="U171" s="10">
        <f t="shared" si="61"/>
        <v>0.63046330477473556</v>
      </c>
      <c r="V171" s="10">
        <f t="shared" si="62"/>
        <v>1.0140558743909309</v>
      </c>
      <c r="W171" s="9">
        <f t="shared" si="63"/>
        <v>0.54928026529508756</v>
      </c>
      <c r="X171" s="49">
        <f t="shared" si="64"/>
        <v>19.936081316344278</v>
      </c>
      <c r="Y171" s="8">
        <f t="shared" si="65"/>
        <v>1.6900931239848849E-5</v>
      </c>
      <c r="Z171" s="29">
        <f t="shared" si="45"/>
        <v>2.6333333333333333</v>
      </c>
    </row>
    <row r="172" spans="6:26" x14ac:dyDescent="0.25">
      <c r="F172" s="36">
        <f t="shared" si="46"/>
        <v>9540</v>
      </c>
      <c r="G172" s="16">
        <f t="shared" si="47"/>
        <v>19.388677499718963</v>
      </c>
      <c r="H172" s="48">
        <f t="shared" si="48"/>
        <v>291.84433874985945</v>
      </c>
      <c r="I172" s="8">
        <f t="shared" si="49"/>
        <v>1.2101368500274945</v>
      </c>
      <c r="J172" s="48">
        <f t="shared" si="50"/>
        <v>1.8142541116205466E-5</v>
      </c>
      <c r="K172" s="48">
        <f t="shared" si="51"/>
        <v>1.4992140034239323E-5</v>
      </c>
      <c r="L172" s="10">
        <f t="shared" si="52"/>
        <v>1006.0467800648122</v>
      </c>
      <c r="M172" s="29">
        <f t="shared" si="53"/>
        <v>2.5497466433836841E-2</v>
      </c>
      <c r="N172" s="8">
        <f t="shared" si="54"/>
        <v>0.71584543976220416</v>
      </c>
      <c r="O172" s="48">
        <f t="shared" si="55"/>
        <v>3.4264841465953622E-3</v>
      </c>
      <c r="P172" s="48">
        <f t="shared" si="56"/>
        <v>96369.702091746934</v>
      </c>
      <c r="Q172" s="48">
        <f t="shared" si="57"/>
        <v>68985.811773619193</v>
      </c>
      <c r="R172" s="9">
        <f t="shared" si="58"/>
        <v>8.7515243319951335</v>
      </c>
      <c r="S172" s="10">
        <f t="shared" si="59"/>
        <v>2.882246931207717</v>
      </c>
      <c r="T172" s="10">
        <f t="shared" si="60"/>
        <v>0.38424110035220982</v>
      </c>
      <c r="U172" s="10">
        <f t="shared" si="61"/>
        <v>0.63132246855591889</v>
      </c>
      <c r="V172" s="10">
        <f t="shared" si="62"/>
        <v>1.0155635689081288</v>
      </c>
      <c r="W172" s="9">
        <f t="shared" si="63"/>
        <v>0.55009693315856967</v>
      </c>
      <c r="X172" s="49">
        <f t="shared" si="64"/>
        <v>19.938774432877533</v>
      </c>
      <c r="Y172" s="8">
        <f t="shared" si="65"/>
        <v>1.6926059481802147E-5</v>
      </c>
      <c r="Z172" s="29">
        <f t="shared" si="45"/>
        <v>2.65</v>
      </c>
    </row>
    <row r="173" spans="6:26" x14ac:dyDescent="0.25">
      <c r="F173" s="36">
        <f t="shared" si="46"/>
        <v>9600</v>
      </c>
      <c r="G173" s="16">
        <f t="shared" si="47"/>
        <v>19.390522983668617</v>
      </c>
      <c r="H173" s="48">
        <f t="shared" si="48"/>
        <v>291.84526149183426</v>
      </c>
      <c r="I173" s="8">
        <f t="shared" si="49"/>
        <v>1.2101330110754747</v>
      </c>
      <c r="J173" s="48">
        <f t="shared" si="50"/>
        <v>1.8142585406096503E-5</v>
      </c>
      <c r="K173" s="48">
        <f t="shared" si="51"/>
        <v>1.4992224193580792E-5</v>
      </c>
      <c r="L173" s="10">
        <f t="shared" si="52"/>
        <v>1006.0468097523981</v>
      </c>
      <c r="M173" s="29">
        <f t="shared" si="53"/>
        <v>2.5497535806999868E-2</v>
      </c>
      <c r="N173" s="8">
        <f t="shared" si="54"/>
        <v>0.71584526075860944</v>
      </c>
      <c r="O173" s="48">
        <f t="shared" si="55"/>
        <v>3.4264733129065372E-3</v>
      </c>
      <c r="P173" s="48">
        <f t="shared" si="56"/>
        <v>96496.384193541919</v>
      </c>
      <c r="Q173" s="48">
        <f t="shared" si="57"/>
        <v>69076.479305288973</v>
      </c>
      <c r="R173" s="9">
        <f t="shared" si="58"/>
        <v>8.7543984314470453</v>
      </c>
      <c r="S173" s="10">
        <f t="shared" si="59"/>
        <v>2.8832013382131247</v>
      </c>
      <c r="T173" s="10">
        <f t="shared" si="60"/>
        <v>0.38487914182362865</v>
      </c>
      <c r="U173" s="10">
        <f t="shared" si="61"/>
        <v>0.63216747074208668</v>
      </c>
      <c r="V173" s="10">
        <f t="shared" si="62"/>
        <v>1.0170466125657154</v>
      </c>
      <c r="W173" s="9">
        <f t="shared" si="63"/>
        <v>0.55090024847309582</v>
      </c>
      <c r="X173" s="49">
        <f t="shared" si="64"/>
        <v>19.941423232141712</v>
      </c>
      <c r="Y173" s="8">
        <f t="shared" si="65"/>
        <v>1.6950776876095256E-5</v>
      </c>
      <c r="Z173" s="29">
        <f t="shared" si="45"/>
        <v>2.6666666666666665</v>
      </c>
    </row>
    <row r="174" spans="6:26" x14ac:dyDescent="0.25">
      <c r="F174" s="36">
        <f t="shared" si="46"/>
        <v>9660</v>
      </c>
      <c r="G174" s="16">
        <f t="shared" si="47"/>
        <v>19.392338009172441</v>
      </c>
      <c r="H174" s="48">
        <f t="shared" si="48"/>
        <v>291.84616900458622</v>
      </c>
      <c r="I174" s="8">
        <f t="shared" si="49"/>
        <v>1.2101292355064797</v>
      </c>
      <c r="J174" s="48">
        <f t="shared" si="50"/>
        <v>1.8142628964947128E-5</v>
      </c>
      <c r="K174" s="48">
        <f t="shared" si="51"/>
        <v>1.499230696410192E-5</v>
      </c>
      <c r="L174" s="10">
        <f t="shared" si="52"/>
        <v>1006.0468389506706</v>
      </c>
      <c r="M174" s="29">
        <f t="shared" si="53"/>
        <v>2.5497604035119303E-2</v>
      </c>
      <c r="N174" s="8">
        <f t="shared" si="54"/>
        <v>0.71584508471070274</v>
      </c>
      <c r="O174" s="48">
        <f t="shared" si="55"/>
        <v>3.426462658087129E-3</v>
      </c>
      <c r="P174" s="48">
        <f t="shared" si="56"/>
        <v>96620.97192356977</v>
      </c>
      <c r="Q174" s="48">
        <f t="shared" si="57"/>
        <v>69165.647831458235</v>
      </c>
      <c r="R174" s="9">
        <f t="shared" si="58"/>
        <v>8.7572222552025458</v>
      </c>
      <c r="S174" s="10">
        <f t="shared" si="59"/>
        <v>2.8841390628463994</v>
      </c>
      <c r="T174" s="10">
        <f t="shared" si="60"/>
        <v>0.38550685833024251</v>
      </c>
      <c r="U174" s="10">
        <f t="shared" si="61"/>
        <v>0.63299854234560748</v>
      </c>
      <c r="V174" s="10">
        <f t="shared" si="62"/>
        <v>1.01850540067585</v>
      </c>
      <c r="W174" s="9">
        <f t="shared" si="63"/>
        <v>0.55169042536608537</v>
      </c>
      <c r="X174" s="49">
        <f t="shared" si="64"/>
        <v>19.944028434538527</v>
      </c>
      <c r="Y174" s="8">
        <f t="shared" si="65"/>
        <v>1.6975090011264168E-5</v>
      </c>
      <c r="Z174" s="29">
        <f t="shared" si="45"/>
        <v>2.6833333333333331</v>
      </c>
    </row>
    <row r="175" spans="6:26" x14ac:dyDescent="0.25">
      <c r="F175" s="36">
        <f t="shared" si="46"/>
        <v>9720</v>
      </c>
      <c r="G175" s="16">
        <f t="shared" si="47"/>
        <v>19.394123074385881</v>
      </c>
      <c r="H175" s="48">
        <f t="shared" si="48"/>
        <v>291.84706153719293</v>
      </c>
      <c r="I175" s="8">
        <f t="shared" si="49"/>
        <v>1.2101255222830829</v>
      </c>
      <c r="J175" s="48">
        <f t="shared" si="50"/>
        <v>1.8142671804715858E-5</v>
      </c>
      <c r="K175" s="48">
        <f t="shared" si="51"/>
        <v>1.4992388368511551E-5</v>
      </c>
      <c r="L175" s="10">
        <f t="shared" si="52"/>
        <v>1006.0468676676111</v>
      </c>
      <c r="M175" s="29">
        <f t="shared" si="53"/>
        <v>2.5497671136925488E-2</v>
      </c>
      <c r="N175" s="8">
        <f t="shared" si="54"/>
        <v>0.71584491157009822</v>
      </c>
      <c r="O175" s="48">
        <f t="shared" si="55"/>
        <v>3.4264521792094871E-3</v>
      </c>
      <c r="P175" s="48">
        <f t="shared" si="56"/>
        <v>96743.499653335501</v>
      </c>
      <c r="Q175" s="48">
        <f t="shared" si="57"/>
        <v>69253.341954323783</v>
      </c>
      <c r="R175" s="9">
        <f t="shared" si="58"/>
        <v>8.7599967252167215</v>
      </c>
      <c r="S175" s="10">
        <f t="shared" si="59"/>
        <v>2.8850604106098858</v>
      </c>
      <c r="T175" s="10">
        <f t="shared" si="60"/>
        <v>0.38612441178513085</v>
      </c>
      <c r="U175" s="10">
        <f t="shared" si="61"/>
        <v>0.63381591069179433</v>
      </c>
      <c r="V175" s="10">
        <f t="shared" si="62"/>
        <v>1.0199403224769252</v>
      </c>
      <c r="W175" s="9">
        <f t="shared" si="63"/>
        <v>0.55246767467500113</v>
      </c>
      <c r="X175" s="49">
        <f t="shared" si="64"/>
        <v>19.946590749060881</v>
      </c>
      <c r="Y175" s="8">
        <f t="shared" si="65"/>
        <v>1.699900537461542E-5</v>
      </c>
      <c r="Z175" s="29">
        <f t="shared" si="45"/>
        <v>2.7</v>
      </c>
    </row>
    <row r="176" spans="6:26" x14ac:dyDescent="0.25">
      <c r="F176" s="36">
        <f t="shared" si="46"/>
        <v>9780</v>
      </c>
      <c r="G176" s="16">
        <f t="shared" si="47"/>
        <v>19.395878669470289</v>
      </c>
      <c r="H176" s="48">
        <f t="shared" si="48"/>
        <v>291.84793933473514</v>
      </c>
      <c r="I176" s="8">
        <f t="shared" si="49"/>
        <v>1.2101218703845311</v>
      </c>
      <c r="J176" s="48">
        <f t="shared" si="50"/>
        <v>1.814271393716923E-5</v>
      </c>
      <c r="K176" s="48">
        <f t="shared" si="51"/>
        <v>1.4992468429154296E-5</v>
      </c>
      <c r="L176" s="10">
        <f t="shared" si="52"/>
        <v>1006.0468959110732</v>
      </c>
      <c r="M176" s="29">
        <f t="shared" si="53"/>
        <v>2.5497737130848061E-2</v>
      </c>
      <c r="N176" s="8">
        <f t="shared" si="54"/>
        <v>0.71584474128918874</v>
      </c>
      <c r="O176" s="48">
        <f t="shared" si="55"/>
        <v>3.4264418733930121E-3</v>
      </c>
      <c r="P176" s="48">
        <f t="shared" si="56"/>
        <v>96864.001198889324</v>
      </c>
      <c r="Q176" s="48">
        <f t="shared" si="57"/>
        <v>69339.5858784546</v>
      </c>
      <c r="R176" s="9">
        <f t="shared" si="58"/>
        <v>8.7627227450343685</v>
      </c>
      <c r="S176" s="10">
        <f t="shared" si="59"/>
        <v>2.8859656809187828</v>
      </c>
      <c r="T176" s="10">
        <f t="shared" si="60"/>
        <v>0.38673196174251134</v>
      </c>
      <c r="U176" s="10">
        <f t="shared" si="61"/>
        <v>0.63461979947480218</v>
      </c>
      <c r="V176" s="10">
        <f t="shared" si="62"/>
        <v>1.0213517612173135</v>
      </c>
      <c r="W176" s="9">
        <f t="shared" si="63"/>
        <v>0.55323220399271145</v>
      </c>
      <c r="X176" s="49">
        <f t="shared" si="64"/>
        <v>19.949110873462999</v>
      </c>
      <c r="Y176" s="8">
        <f t="shared" si="65"/>
        <v>1.7022529353621891E-5</v>
      </c>
      <c r="Z176" s="29">
        <f t="shared" si="45"/>
        <v>2.7166666666666668</v>
      </c>
    </row>
    <row r="177" spans="6:26" x14ac:dyDescent="0.25">
      <c r="F177" s="36">
        <f t="shared" si="46"/>
        <v>9840</v>
      </c>
      <c r="G177" s="16">
        <f t="shared" si="47"/>
        <v>19.397605276715939</v>
      </c>
      <c r="H177" s="48">
        <f t="shared" si="48"/>
        <v>291.84880263835794</v>
      </c>
      <c r="I177" s="8">
        <f t="shared" si="49"/>
        <v>1.2101182788064879</v>
      </c>
      <c r="J177" s="48">
        <f t="shared" si="50"/>
        <v>1.8142755373884828E-5</v>
      </c>
      <c r="K177" s="48">
        <f t="shared" si="51"/>
        <v>1.4992547168016183E-5</v>
      </c>
      <c r="L177" s="10">
        <f t="shared" si="52"/>
        <v>1006.0469236887855</v>
      </c>
      <c r="M177" s="29">
        <f t="shared" si="53"/>
        <v>2.5497802035020743E-2</v>
      </c>
      <c r="N177" s="8">
        <f t="shared" si="54"/>
        <v>0.71584457382113176</v>
      </c>
      <c r="O177" s="48">
        <f t="shared" si="55"/>
        <v>3.4264317378034331E-3</v>
      </c>
      <c r="P177" s="48">
        <f t="shared" si="56"/>
        <v>96982.509829503484</v>
      </c>
      <c r="Q177" s="48">
        <f t="shared" si="57"/>
        <v>69424.403417004636</v>
      </c>
      <c r="R177" s="9">
        <f t="shared" si="58"/>
        <v>8.765401200211322</v>
      </c>
      <c r="S177" s="10">
        <f t="shared" si="59"/>
        <v>2.8868551672400691</v>
      </c>
      <c r="T177" s="10">
        <f t="shared" si="60"/>
        <v>0.38732966542554209</v>
      </c>
      <c r="U177" s="10">
        <f t="shared" si="61"/>
        <v>0.6354104288131236</v>
      </c>
      <c r="V177" s="10">
        <f t="shared" si="62"/>
        <v>1.0227400942386657</v>
      </c>
      <c r="W177" s="9">
        <f t="shared" si="63"/>
        <v>0.55398421771261053</v>
      </c>
      <c r="X177" s="49">
        <f t="shared" si="64"/>
        <v>19.95158949442855</v>
      </c>
      <c r="Y177" s="8">
        <f t="shared" si="65"/>
        <v>1.7045668237311097E-5</v>
      </c>
      <c r="Z177" s="29">
        <f t="shared" si="45"/>
        <v>2.7333333333333334</v>
      </c>
    </row>
    <row r="178" spans="6:26" x14ac:dyDescent="0.25">
      <c r="F178" s="36">
        <f t="shared" si="46"/>
        <v>9900</v>
      </c>
      <c r="G178" s="16">
        <f t="shared" si="47"/>
        <v>19.39930337066334</v>
      </c>
      <c r="H178" s="48">
        <f t="shared" si="48"/>
        <v>291.84965168533165</v>
      </c>
      <c r="I178" s="8">
        <f t="shared" si="49"/>
        <v>1.2101147465607793</v>
      </c>
      <c r="J178" s="48">
        <f t="shared" si="50"/>
        <v>1.8142796126254023E-5</v>
      </c>
      <c r="K178" s="48">
        <f t="shared" si="51"/>
        <v>1.4992624606730037E-5</v>
      </c>
      <c r="L178" s="10">
        <f t="shared" si="52"/>
        <v>1006.0469510083525</v>
      </c>
      <c r="M178" s="29">
        <f t="shared" si="53"/>
        <v>2.5497865867285606E-2</v>
      </c>
      <c r="N178" s="8">
        <f t="shared" si="54"/>
        <v>0.71584440911984026</v>
      </c>
      <c r="O178" s="48">
        <f t="shared" si="55"/>
        <v>3.4264217696520897E-3</v>
      </c>
      <c r="P178" s="48">
        <f t="shared" si="56"/>
        <v>97099.058276226351</v>
      </c>
      <c r="Q178" s="48">
        <f t="shared" si="57"/>
        <v>69507.817997838181</v>
      </c>
      <c r="R178" s="9">
        <f t="shared" si="58"/>
        <v>8.7680329587242145</v>
      </c>
      <c r="S178" s="10">
        <f t="shared" si="59"/>
        <v>2.8877291572275707</v>
      </c>
      <c r="T178" s="10">
        <f t="shared" si="60"/>
        <v>0.38791767775404917</v>
      </c>
      <c r="U178" s="10">
        <f t="shared" si="61"/>
        <v>0.63618801530400704</v>
      </c>
      <c r="V178" s="10">
        <f t="shared" si="62"/>
        <v>1.0241056930580563</v>
      </c>
      <c r="W178" s="9">
        <f t="shared" si="63"/>
        <v>0.55472391707311375</v>
      </c>
      <c r="X178" s="49">
        <f t="shared" si="64"/>
        <v>19.954027287736455</v>
      </c>
      <c r="Y178" s="8">
        <f t="shared" si="65"/>
        <v>1.7068428217634271E-5</v>
      </c>
      <c r="Z178" s="29">
        <f t="shared" si="45"/>
        <v>2.75</v>
      </c>
    </row>
    <row r="179" spans="6:26" x14ac:dyDescent="0.25">
      <c r="F179" s="36">
        <f t="shared" si="46"/>
        <v>9960</v>
      </c>
      <c r="G179" s="16">
        <f t="shared" si="47"/>
        <v>19.400973418222858</v>
      </c>
      <c r="H179" s="48">
        <f t="shared" si="48"/>
        <v>291.85048670911141</v>
      </c>
      <c r="I179" s="8">
        <f t="shared" si="49"/>
        <v>1.2101112726751433</v>
      </c>
      <c r="J179" s="48">
        <f t="shared" si="50"/>
        <v>1.8142836205485057E-5</v>
      </c>
      <c r="K179" s="48">
        <f t="shared" si="51"/>
        <v>1.4992700766581105E-5</v>
      </c>
      <c r="L179" s="10">
        <f t="shared" si="52"/>
        <v>1006.0469778772575</v>
      </c>
      <c r="M179" s="29">
        <f t="shared" si="53"/>
        <v>2.5497928645197902E-2</v>
      </c>
      <c r="N179" s="8">
        <f t="shared" si="54"/>
        <v>0.71584424713996864</v>
      </c>
      <c r="O179" s="48">
        <f t="shared" si="55"/>
        <v>3.4264119661952257E-3</v>
      </c>
      <c r="P179" s="48">
        <f t="shared" si="56"/>
        <v>97213.678740309508</v>
      </c>
      <c r="Q179" s="48">
        <f t="shared" si="57"/>
        <v>69589.852669563639</v>
      </c>
      <c r="R179" s="9">
        <f t="shared" si="58"/>
        <v>8.7706188713690345</v>
      </c>
      <c r="S179" s="10">
        <f t="shared" si="59"/>
        <v>2.8885879328534196</v>
      </c>
      <c r="T179" s="10">
        <f t="shared" si="60"/>
        <v>0.38849615137218763</v>
      </c>
      <c r="U179" s="10">
        <f t="shared" si="61"/>
        <v>0.6369527720773267</v>
      </c>
      <c r="V179" s="10">
        <f t="shared" si="62"/>
        <v>1.0254489234495143</v>
      </c>
      <c r="W179" s="9">
        <f t="shared" si="63"/>
        <v>0.55545150020182021</v>
      </c>
      <c r="X179" s="49">
        <f t="shared" si="64"/>
        <v>19.956424918424677</v>
      </c>
      <c r="Y179" s="8">
        <f t="shared" si="65"/>
        <v>1.7090815390825237E-5</v>
      </c>
      <c r="Z179" s="29">
        <f t="shared" si="45"/>
        <v>2.7666666666666666</v>
      </c>
    </row>
    <row r="180" spans="6:26" x14ac:dyDescent="0.25">
      <c r="F180" s="36">
        <f t="shared" si="46"/>
        <v>10020</v>
      </c>
      <c r="G180" s="16">
        <f t="shared" si="47"/>
        <v>19.40261587879267</v>
      </c>
      <c r="H180" s="48">
        <f t="shared" si="48"/>
        <v>291.85130793939629</v>
      </c>
      <c r="I180" s="8">
        <f t="shared" si="49"/>
        <v>1.2101078561929832</v>
      </c>
      <c r="J180" s="48">
        <f t="shared" si="50"/>
        <v>1.8142875622605666E-5</v>
      </c>
      <c r="K180" s="48">
        <f t="shared" si="51"/>
        <v>1.4992775668512239E-5</v>
      </c>
      <c r="L180" s="10">
        <f t="shared" si="52"/>
        <v>1006.047004302864</v>
      </c>
      <c r="M180" s="29">
        <f t="shared" si="53"/>
        <v>2.5497990386030206E-2</v>
      </c>
      <c r="N180" s="8">
        <f t="shared" si="54"/>
        <v>0.71584408783690201</v>
      </c>
      <c r="O180" s="48">
        <f t="shared" si="55"/>
        <v>3.4264023247332943E-3</v>
      </c>
      <c r="P180" s="48">
        <f t="shared" si="56"/>
        <v>97326.402901517256</v>
      </c>
      <c r="Q180" s="48">
        <f t="shared" si="57"/>
        <v>69670.530107483428</v>
      </c>
      <c r="R180" s="9">
        <f t="shared" si="58"/>
        <v>8.7731597721489507</v>
      </c>
      <c r="S180" s="10">
        <f t="shared" si="59"/>
        <v>2.8894317705359116</v>
      </c>
      <c r="T180" s="10">
        <f t="shared" si="60"/>
        <v>0.38906523667600201</v>
      </c>
      <c r="U180" s="10">
        <f t="shared" si="61"/>
        <v>0.63770490884874065</v>
      </c>
      <c r="V180" s="10">
        <f t="shared" si="62"/>
        <v>1.0267701455247427</v>
      </c>
      <c r="W180" s="9">
        <f t="shared" si="63"/>
        <v>0.55616716215923556</v>
      </c>
      <c r="X180" s="49">
        <f t="shared" si="64"/>
        <v>19.958783040951904</v>
      </c>
      <c r="Y180" s="8">
        <f t="shared" si="65"/>
        <v>1.7112835758745709E-5</v>
      </c>
      <c r="Z180" s="29">
        <f t="shared" si="45"/>
        <v>2.7833333333333332</v>
      </c>
    </row>
    <row r="181" spans="6:26" x14ac:dyDescent="0.25">
      <c r="F181" s="36">
        <f t="shared" si="46"/>
        <v>10080</v>
      </c>
      <c r="G181" s="16">
        <f t="shared" si="47"/>
        <v>19.404231204375048</v>
      </c>
      <c r="H181" s="48">
        <f t="shared" si="48"/>
        <v>291.8521156021875</v>
      </c>
      <c r="I181" s="8">
        <f t="shared" si="49"/>
        <v>1.2101044961731251</v>
      </c>
      <c r="J181" s="48">
        <f t="shared" si="50"/>
        <v>1.8142914388466125E-5</v>
      </c>
      <c r="K181" s="48">
        <f t="shared" si="51"/>
        <v>1.4992849333129399E-5</v>
      </c>
      <c r="L181" s="10">
        <f t="shared" si="52"/>
        <v>1006.0470302924173</v>
      </c>
      <c r="M181" s="29">
        <f t="shared" si="53"/>
        <v>2.5498051106777105E-2</v>
      </c>
      <c r="N181" s="8">
        <f t="shared" si="54"/>
        <v>0.71584393116674572</v>
      </c>
      <c r="O181" s="48">
        <f t="shared" si="55"/>
        <v>3.4263928426102688E-3</v>
      </c>
      <c r="P181" s="48">
        <f t="shared" si="56"/>
        <v>97437.261926309438</v>
      </c>
      <c r="Q181" s="48">
        <f t="shared" si="57"/>
        <v>69749.872619453221</v>
      </c>
      <c r="R181" s="9">
        <f t="shared" si="58"/>
        <v>8.7756564786515838</v>
      </c>
      <c r="S181" s="10">
        <f t="shared" si="59"/>
        <v>2.8902609412639615</v>
      </c>
      <c r="T181" s="10">
        <f t="shared" si="60"/>
        <v>0.38962508184088818</v>
      </c>
      <c r="U181" s="10">
        <f t="shared" si="61"/>
        <v>0.63844463197191215</v>
      </c>
      <c r="V181" s="10">
        <f t="shared" si="62"/>
        <v>1.0280697138128003</v>
      </c>
      <c r="W181" s="9">
        <f t="shared" si="63"/>
        <v>0.55687109498193355</v>
      </c>
      <c r="X181" s="49">
        <f t="shared" si="64"/>
        <v>19.96110229935698</v>
      </c>
      <c r="Y181" s="8">
        <f t="shared" si="65"/>
        <v>1.7134495230213336E-5</v>
      </c>
      <c r="Z181" s="29">
        <f t="shared" si="45"/>
        <v>2.8</v>
      </c>
    </row>
    <row r="182" spans="6:26" x14ac:dyDescent="0.25">
      <c r="F182" s="36">
        <f t="shared" si="46"/>
        <v>10140</v>
      </c>
      <c r="G182" s="16">
        <f t="shared" si="47"/>
        <v>19.405819839691027</v>
      </c>
      <c r="H182" s="48">
        <f t="shared" si="48"/>
        <v>291.8529099198455</v>
      </c>
      <c r="I182" s="8">
        <f t="shared" si="49"/>
        <v>1.2101011916895767</v>
      </c>
      <c r="J182" s="48">
        <f t="shared" si="50"/>
        <v>1.8142952513741808E-5</v>
      </c>
      <c r="K182" s="48">
        <f t="shared" si="51"/>
        <v>1.4992921780706716E-5</v>
      </c>
      <c r="L182" s="10">
        <f t="shared" si="52"/>
        <v>1006.0470558530471</v>
      </c>
      <c r="M182" s="29">
        <f t="shared" si="53"/>
        <v>2.5498110824159276E-2</v>
      </c>
      <c r="N182" s="8">
        <f t="shared" si="54"/>
        <v>0.7158437770863133</v>
      </c>
      <c r="O182" s="48">
        <f t="shared" si="55"/>
        <v>3.4263835172129689E-3</v>
      </c>
      <c r="P182" s="48">
        <f t="shared" si="56"/>
        <v>97546.286475911766</v>
      </c>
      <c r="Q182" s="48">
        <f t="shared" si="57"/>
        <v>69827.902151660237</v>
      </c>
      <c r="R182" s="9">
        <f t="shared" si="58"/>
        <v>8.7781097924162932</v>
      </c>
      <c r="S182" s="10">
        <f t="shared" si="59"/>
        <v>2.891075710718217</v>
      </c>
      <c r="T182" s="10">
        <f t="shared" si="60"/>
        <v>0.39017583284894453</v>
      </c>
      <c r="U182" s="10">
        <f t="shared" si="61"/>
        <v>0.63917214449035553</v>
      </c>
      <c r="V182" s="10">
        <f t="shared" si="62"/>
        <v>1.0293479773393002</v>
      </c>
      <c r="W182" s="9">
        <f t="shared" si="63"/>
        <v>0.55756348772545417</v>
      </c>
      <c r="X182" s="49">
        <f t="shared" si="64"/>
        <v>19.96338332741648</v>
      </c>
      <c r="Y182" s="8">
        <f t="shared" si="65"/>
        <v>1.7155799622321669E-5</v>
      </c>
      <c r="Z182" s="29">
        <f t="shared" si="45"/>
        <v>2.8166666666666669</v>
      </c>
    </row>
    <row r="183" spans="6:26" x14ac:dyDescent="0.25">
      <c r="F183" s="36">
        <f t="shared" si="46"/>
        <v>10200</v>
      </c>
      <c r="G183" s="16">
        <f t="shared" si="47"/>
        <v>19.407382222293418</v>
      </c>
      <c r="H183" s="48">
        <f t="shared" si="48"/>
        <v>291.8536911111467</v>
      </c>
      <c r="I183" s="8">
        <f t="shared" si="49"/>
        <v>1.2100979418312927</v>
      </c>
      <c r="J183" s="48">
        <f t="shared" si="50"/>
        <v>1.8142990008935898E-5</v>
      </c>
      <c r="K183" s="48">
        <f t="shared" si="51"/>
        <v>1.4992993031191624E-5</v>
      </c>
      <c r="L183" s="10">
        <f t="shared" si="52"/>
        <v>1006.0470809917683</v>
      </c>
      <c r="M183" s="29">
        <f t="shared" si="53"/>
        <v>2.5498169554627723E-2</v>
      </c>
      <c r="N183" s="8">
        <f t="shared" si="54"/>
        <v>0.71584362555311543</v>
      </c>
      <c r="O183" s="48">
        <f t="shared" si="55"/>
        <v>3.4263743459703915E-3</v>
      </c>
      <c r="P183" s="48">
        <f t="shared" si="56"/>
        <v>97653.506714263523</v>
      </c>
      <c r="Q183" s="48">
        <f t="shared" si="57"/>
        <v>69904.640294313896</v>
      </c>
      <c r="R183" s="9">
        <f t="shared" si="58"/>
        <v>8.7805204992916135</v>
      </c>
      <c r="S183" s="10">
        <f t="shared" si="59"/>
        <v>2.8918763393889515</v>
      </c>
      <c r="T183" s="10">
        <f t="shared" si="60"/>
        <v>0.39071763351618971</v>
      </c>
      <c r="U183" s="10">
        <f t="shared" si="61"/>
        <v>0.6398876461880918</v>
      </c>
      <c r="V183" s="10">
        <f t="shared" si="62"/>
        <v>1.0306052797042815</v>
      </c>
      <c r="W183" s="9">
        <f t="shared" si="63"/>
        <v>0.55824452650648582</v>
      </c>
      <c r="X183" s="49">
        <f t="shared" si="64"/>
        <v>19.965626748799902</v>
      </c>
      <c r="Y183" s="8">
        <f t="shared" si="65"/>
        <v>1.7176754661738024E-5</v>
      </c>
      <c r="Z183" s="29">
        <f t="shared" si="45"/>
        <v>2.8333333333333335</v>
      </c>
    </row>
    <row r="184" spans="6:26" x14ac:dyDescent="0.25">
      <c r="F184" s="36">
        <f t="shared" si="46"/>
        <v>10260</v>
      </c>
      <c r="G184" s="16">
        <f t="shared" si="47"/>
        <v>19.408918782678249</v>
      </c>
      <c r="H184" s="48">
        <f t="shared" si="48"/>
        <v>291.85445939133911</v>
      </c>
      <c r="I184" s="8">
        <f t="shared" si="49"/>
        <v>1.2100947457019398</v>
      </c>
      <c r="J184" s="48">
        <f t="shared" si="50"/>
        <v>1.8143026884382245E-5</v>
      </c>
      <c r="K184" s="48">
        <f t="shared" si="51"/>
        <v>1.499306310421009E-5</v>
      </c>
      <c r="L184" s="10">
        <f t="shared" si="52"/>
        <v>1006.0471057154832</v>
      </c>
      <c r="M184" s="29">
        <f t="shared" si="53"/>
        <v>2.5498227314368245E-2</v>
      </c>
      <c r="N184" s="8">
        <f t="shared" si="54"/>
        <v>0.7158434765253483</v>
      </c>
      <c r="O184" s="48">
        <f t="shared" si="55"/>
        <v>3.4263653263530546E-3</v>
      </c>
      <c r="P184" s="48">
        <f t="shared" si="56"/>
        <v>97758.952315849529</v>
      </c>
      <c r="Q184" s="48">
        <f t="shared" si="57"/>
        <v>69980.108287253475</v>
      </c>
      <c r="R184" s="9">
        <f t="shared" si="58"/>
        <v>8.7828893697832058</v>
      </c>
      <c r="S184" s="10">
        <f t="shared" si="59"/>
        <v>2.8926630826908748</v>
      </c>
      <c r="T184" s="10">
        <f t="shared" si="60"/>
        <v>0.39125062551966133</v>
      </c>
      <c r="U184" s="10">
        <f t="shared" si="61"/>
        <v>0.6405913336401734</v>
      </c>
      <c r="V184" s="10">
        <f t="shared" si="62"/>
        <v>1.0318419591598347</v>
      </c>
      <c r="W184" s="9">
        <f t="shared" si="63"/>
        <v>0.55891439454491043</v>
      </c>
      <c r="X184" s="49">
        <f t="shared" si="64"/>
        <v>19.967833177223159</v>
      </c>
      <c r="Y184" s="8">
        <f t="shared" si="65"/>
        <v>1.7197365985997244E-5</v>
      </c>
      <c r="Z184" s="29">
        <f t="shared" si="45"/>
        <v>2.85</v>
      </c>
    </row>
    <row r="185" spans="6:26" x14ac:dyDescent="0.25">
      <c r="F185" s="36">
        <f t="shared" si="46"/>
        <v>10320</v>
      </c>
      <c r="G185" s="16">
        <f t="shared" si="47"/>
        <v>19.410429944394597</v>
      </c>
      <c r="H185" s="48">
        <f t="shared" si="48"/>
        <v>291.85521497219725</v>
      </c>
      <c r="I185" s="8">
        <f t="shared" si="49"/>
        <v>1.2100916024196686</v>
      </c>
      <c r="J185" s="48">
        <f t="shared" si="50"/>
        <v>1.8143063150247756E-5</v>
      </c>
      <c r="K185" s="48">
        <f t="shared" si="51"/>
        <v>1.4993132019071404E-5</v>
      </c>
      <c r="L185" s="10">
        <f t="shared" si="52"/>
        <v>1006.0471300309833</v>
      </c>
      <c r="M185" s="29">
        <f t="shared" si="53"/>
        <v>2.5498284119305145E-2</v>
      </c>
      <c r="N185" s="8">
        <f t="shared" si="54"/>
        <v>0.71584332996188504</v>
      </c>
      <c r="O185" s="48">
        <f t="shared" si="55"/>
        <v>3.4263564558723479E-3</v>
      </c>
      <c r="P185" s="48">
        <f t="shared" si="56"/>
        <v>97862.652473419323</v>
      </c>
      <c r="Q185" s="48">
        <f t="shared" si="57"/>
        <v>70054.327025475199</v>
      </c>
      <c r="R185" s="9">
        <f t="shared" si="58"/>
        <v>8.7852171593927508</v>
      </c>
      <c r="S185" s="10">
        <f t="shared" si="59"/>
        <v>2.8934361910748869</v>
      </c>
      <c r="T185" s="10">
        <f t="shared" si="60"/>
        <v>0.39177494842435845</v>
      </c>
      <c r="U185" s="10">
        <f t="shared" si="61"/>
        <v>0.64128340026191866</v>
      </c>
      <c r="V185" s="10">
        <f t="shared" si="62"/>
        <v>1.0330583486862772</v>
      </c>
      <c r="W185" s="9">
        <f t="shared" si="63"/>
        <v>0.55957327220506681</v>
      </c>
      <c r="X185" s="49">
        <f t="shared" si="64"/>
        <v>19.970003216599665</v>
      </c>
      <c r="Y185" s="8">
        <f t="shared" si="65"/>
        <v>1.7217639144771286E-5</v>
      </c>
      <c r="Z185" s="29">
        <f t="shared" si="45"/>
        <v>2.8666666666666667</v>
      </c>
    </row>
    <row r="186" spans="6:26" x14ac:dyDescent="0.25">
      <c r="F186" s="36">
        <f t="shared" si="46"/>
        <v>10380</v>
      </c>
      <c r="G186" s="16">
        <f t="shared" si="47"/>
        <v>19.411916124152853</v>
      </c>
      <c r="H186" s="48">
        <f t="shared" si="48"/>
        <v>291.85595806207641</v>
      </c>
      <c r="I186" s="8">
        <f t="shared" si="49"/>
        <v>1.2100885111168864</v>
      </c>
      <c r="J186" s="48">
        <f t="shared" si="50"/>
        <v>1.8143098816535249E-5</v>
      </c>
      <c r="K186" s="48">
        <f t="shared" si="51"/>
        <v>1.4993199794773316E-5</v>
      </c>
      <c r="L186" s="10">
        <f t="shared" si="52"/>
        <v>1006.0471539449514</v>
      </c>
      <c r="M186" s="29">
        <f t="shared" si="53"/>
        <v>2.5498339985105742E-2</v>
      </c>
      <c r="N186" s="8">
        <f t="shared" si="54"/>
        <v>0.71584318582226358</v>
      </c>
      <c r="O186" s="48">
        <f t="shared" si="55"/>
        <v>3.4263477320798934E-3</v>
      </c>
      <c r="P186" s="48">
        <f t="shared" si="56"/>
        <v>97964.635905588482</v>
      </c>
      <c r="Q186" s="48">
        <f t="shared" si="57"/>
        <v>70127.31706457457</v>
      </c>
      <c r="R186" s="9">
        <f t="shared" si="58"/>
        <v>8.7875046089478381</v>
      </c>
      <c r="S186" s="10">
        <f t="shared" si="59"/>
        <v>2.8941959101369603</v>
      </c>
      <c r="T186" s="10">
        <f t="shared" si="60"/>
        <v>0.39229073971004313</v>
      </c>
      <c r="U186" s="10">
        <f t="shared" si="61"/>
        <v>0.64196403635794475</v>
      </c>
      <c r="V186" s="10">
        <f t="shared" si="62"/>
        <v>1.0342547760679879</v>
      </c>
      <c r="W186" s="9">
        <f t="shared" si="63"/>
        <v>0.56022133703682675</v>
      </c>
      <c r="X186" s="49">
        <f t="shared" si="64"/>
        <v>19.972137461189678</v>
      </c>
      <c r="Y186" s="8">
        <f t="shared" si="65"/>
        <v>1.7237579601133131E-5</v>
      </c>
      <c r="Z186" s="29">
        <f t="shared" si="45"/>
        <v>2.8833333333333333</v>
      </c>
    </row>
    <row r="187" spans="6:26" x14ac:dyDescent="0.25">
      <c r="F187" s="36">
        <f t="shared" si="46"/>
        <v>10440</v>
      </c>
      <c r="G187" s="16">
        <f t="shared" si="47"/>
        <v>19.413377731931444</v>
      </c>
      <c r="H187" s="48">
        <f t="shared" si="48"/>
        <v>291.85668886596568</v>
      </c>
      <c r="I187" s="8">
        <f t="shared" si="49"/>
        <v>1.2100854709400346</v>
      </c>
      <c r="J187" s="48">
        <f t="shared" si="50"/>
        <v>1.8143133893085843E-5</v>
      </c>
      <c r="K187" s="48">
        <f t="shared" si="51"/>
        <v>1.4993266450006754E-5</v>
      </c>
      <c r="L187" s="10">
        <f t="shared" si="52"/>
        <v>1006.0471774639622</v>
      </c>
      <c r="M187" s="29">
        <f t="shared" si="53"/>
        <v>2.5498394927184097E-2</v>
      </c>
      <c r="N187" s="8">
        <f t="shared" si="54"/>
        <v>0.7158430440666762</v>
      </c>
      <c r="O187" s="48">
        <f t="shared" si="55"/>
        <v>3.4263391525669196E-3</v>
      </c>
      <c r="P187" s="48">
        <f t="shared" si="56"/>
        <v>98064.930864332026</v>
      </c>
      <c r="Q187" s="48">
        <f t="shared" si="57"/>
        <v>70199.09862611159</v>
      </c>
      <c r="R187" s="9">
        <f t="shared" si="58"/>
        <v>8.7897524449233853</v>
      </c>
      <c r="S187" s="10">
        <f t="shared" si="59"/>
        <v>2.894942480724163</v>
      </c>
      <c r="T187" s="10">
        <f t="shared" si="60"/>
        <v>0.3927981347978789</v>
      </c>
      <c r="U187" s="10">
        <f t="shared" si="61"/>
        <v>0.6426334291701683</v>
      </c>
      <c r="V187" s="10">
        <f t="shared" si="62"/>
        <v>1.0354315639680471</v>
      </c>
      <c r="W187" s="9">
        <f t="shared" si="63"/>
        <v>0.56085876381602551</v>
      </c>
      <c r="X187" s="49">
        <f t="shared" si="64"/>
        <v>19.974236495747469</v>
      </c>
      <c r="Y187" s="8">
        <f t="shared" si="65"/>
        <v>1.7257192732800786E-5</v>
      </c>
      <c r="Z187" s="29">
        <f t="shared" si="45"/>
        <v>2.9</v>
      </c>
    </row>
    <row r="188" spans="6:26" x14ac:dyDescent="0.25">
      <c r="F188" s="36">
        <f t="shared" si="46"/>
        <v>10500</v>
      </c>
      <c r="G188" s="16">
        <f t="shared" si="47"/>
        <v>19.414815171082008</v>
      </c>
      <c r="H188" s="48">
        <f t="shared" si="48"/>
        <v>291.85740758554095</v>
      </c>
      <c r="I188" s="8">
        <f t="shared" si="49"/>
        <v>1.2100824810493682</v>
      </c>
      <c r="J188" s="48">
        <f t="shared" si="50"/>
        <v>1.814316838958152E-5</v>
      </c>
      <c r="K188" s="48">
        <f t="shared" si="51"/>
        <v>1.4993332003160639E-5</v>
      </c>
      <c r="L188" s="10">
        <f t="shared" si="52"/>
        <v>1006.0472005944848</v>
      </c>
      <c r="M188" s="29">
        <f t="shared" si="53"/>
        <v>2.5498448960705043E-2</v>
      </c>
      <c r="N188" s="8">
        <f t="shared" si="54"/>
        <v>0.71584290465595979</v>
      </c>
      <c r="O188" s="48">
        <f t="shared" si="55"/>
        <v>3.4263307149636365E-3</v>
      </c>
      <c r="P188" s="48">
        <f t="shared" si="56"/>
        <v>98163.565142364285</v>
      </c>
      <c r="Q188" s="48">
        <f t="shared" si="57"/>
        <v>70269.691602894571</v>
      </c>
      <c r="R188" s="9">
        <f t="shared" si="58"/>
        <v>8.7919613797546798</v>
      </c>
      <c r="S188" s="10">
        <f t="shared" si="59"/>
        <v>2.8956761390379593</v>
      </c>
      <c r="T188" s="10">
        <f t="shared" si="60"/>
        <v>0.39329726707690355</v>
      </c>
      <c r="U188" s="10">
        <f t="shared" si="61"/>
        <v>0.6432917629253736</v>
      </c>
      <c r="V188" s="10">
        <f t="shared" si="62"/>
        <v>1.0365890300022771</v>
      </c>
      <c r="W188" s="9">
        <f t="shared" si="63"/>
        <v>0.56148572458456669</v>
      </c>
      <c r="X188" s="49">
        <f t="shared" si="64"/>
        <v>19.976300895666576</v>
      </c>
      <c r="Y188" s="8">
        <f t="shared" si="65"/>
        <v>1.7276483833371285E-5</v>
      </c>
      <c r="Z188" s="29">
        <f t="shared" si="45"/>
        <v>2.9166666666666665</v>
      </c>
    </row>
    <row r="189" spans="6:26" x14ac:dyDescent="0.25">
      <c r="F189" s="36">
        <f t="shared" si="46"/>
        <v>10560</v>
      </c>
      <c r="G189" s="16">
        <f t="shared" si="47"/>
        <v>19.416228838433053</v>
      </c>
      <c r="H189" s="48">
        <f t="shared" si="48"/>
        <v>291.85811441921652</v>
      </c>
      <c r="I189" s="8">
        <f t="shared" si="49"/>
        <v>1.2100795406187399</v>
      </c>
      <c r="J189" s="48">
        <f t="shared" si="50"/>
        <v>1.8143202315547672E-5</v>
      </c>
      <c r="K189" s="48">
        <f t="shared" si="51"/>
        <v>1.4993396472326654E-5</v>
      </c>
      <c r="L189" s="10">
        <f t="shared" si="52"/>
        <v>1006.0472233428844</v>
      </c>
      <c r="M189" s="29">
        <f t="shared" si="53"/>
        <v>2.5498502100588134E-2</v>
      </c>
      <c r="N189" s="8">
        <f t="shared" si="54"/>
        <v>0.71584276755158549</v>
      </c>
      <c r="O189" s="48">
        <f t="shared" si="55"/>
        <v>3.4263224169386259E-3</v>
      </c>
      <c r="P189" s="48">
        <f t="shared" si="56"/>
        <v>98260.566080408724</v>
      </c>
      <c r="Q189" s="48">
        <f t="shared" si="57"/>
        <v>70339.115564185224</v>
      </c>
      <c r="R189" s="9">
        <f t="shared" si="58"/>
        <v>8.7941321121423623</v>
      </c>
      <c r="S189" s="10">
        <f t="shared" si="59"/>
        <v>2.8963971167348581</v>
      </c>
      <c r="T189" s="10">
        <f t="shared" si="60"/>
        <v>0.39378826793032817</v>
      </c>
      <c r="U189" s="10">
        <f t="shared" si="61"/>
        <v>0.64393921888191319</v>
      </c>
      <c r="V189" s="10">
        <f t="shared" si="62"/>
        <v>1.0377274868122415</v>
      </c>
      <c r="W189" s="9">
        <f t="shared" si="63"/>
        <v>0.56210238868996409</v>
      </c>
      <c r="X189" s="49">
        <f t="shared" si="64"/>
        <v>19.978331227123018</v>
      </c>
      <c r="Y189" s="8">
        <f t="shared" si="65"/>
        <v>1.7295458113537359E-5</v>
      </c>
      <c r="Z189" s="29">
        <f t="shared" si="45"/>
        <v>2.9333333333333331</v>
      </c>
    </row>
    <row r="190" spans="6:26" x14ac:dyDescent="0.25">
      <c r="F190" s="36">
        <f t="shared" si="46"/>
        <v>10620</v>
      </c>
      <c r="G190" s="16">
        <f t="shared" si="47"/>
        <v>19.417619124392122</v>
      </c>
      <c r="H190" s="48">
        <f t="shared" si="48"/>
        <v>291.85880956219603</v>
      </c>
      <c r="I190" s="8">
        <f t="shared" si="49"/>
        <v>1.2100766488353865</v>
      </c>
      <c r="J190" s="48">
        <f t="shared" si="50"/>
        <v>1.8143235680355496E-5</v>
      </c>
      <c r="K190" s="48">
        <f t="shared" si="51"/>
        <v>1.4993459875303835E-5</v>
      </c>
      <c r="L190" s="10">
        <f t="shared" si="52"/>
        <v>1006.0472457154235</v>
      </c>
      <c r="M190" s="29">
        <f t="shared" si="53"/>
        <v>2.5498554361511452E-2</v>
      </c>
      <c r="N190" s="8">
        <f t="shared" si="54"/>
        <v>0.71584263271564874</v>
      </c>
      <c r="O190" s="48">
        <f t="shared" si="55"/>
        <v>3.4263142561982416E-3</v>
      </c>
      <c r="P190" s="48">
        <f t="shared" si="56"/>
        <v>98355.960574361947</v>
      </c>
      <c r="Q190" s="48">
        <f t="shared" si="57"/>
        <v>70407.389760827806</v>
      </c>
      <c r="R190" s="9">
        <f t="shared" si="58"/>
        <v>8.7962653273496318</v>
      </c>
      <c r="S190" s="10">
        <f t="shared" si="59"/>
        <v>2.897105641024496</v>
      </c>
      <c r="T190" s="10">
        <f t="shared" si="60"/>
        <v>0.39427126676165974</v>
      </c>
      <c r="U190" s="10">
        <f t="shared" si="61"/>
        <v>0.6445759753759247</v>
      </c>
      <c r="V190" s="10">
        <f t="shared" si="62"/>
        <v>1.0388472421375845</v>
      </c>
      <c r="W190" s="9">
        <f t="shared" si="63"/>
        <v>0.56270892282452489</v>
      </c>
      <c r="X190" s="49">
        <f t="shared" si="64"/>
        <v>19.980328047216645</v>
      </c>
      <c r="Y190" s="8">
        <f t="shared" si="65"/>
        <v>1.7314120702293074E-5</v>
      </c>
      <c r="Z190" s="29">
        <f t="shared" si="45"/>
        <v>2.95</v>
      </c>
    </row>
    <row r="191" spans="6:26" x14ac:dyDescent="0.25">
      <c r="F191" s="36">
        <f t="shared" si="46"/>
        <v>10680</v>
      </c>
      <c r="G191" s="16">
        <f t="shared" si="47"/>
        <v>19.418986413046461</v>
      </c>
      <c r="H191" s="48">
        <f t="shared" si="48"/>
        <v>291.85949320652321</v>
      </c>
      <c r="I191" s="8">
        <f t="shared" si="49"/>
        <v>1.2100738048997175</v>
      </c>
      <c r="J191" s="48">
        <f t="shared" si="50"/>
        <v>1.8143268493224495E-5</v>
      </c>
      <c r="K191" s="48">
        <f t="shared" si="51"/>
        <v>1.4993522229603246E-5</v>
      </c>
      <c r="L191" s="10">
        <f t="shared" si="52"/>
        <v>1006.0472677182635</v>
      </c>
      <c r="M191" s="29">
        <f t="shared" si="53"/>
        <v>2.549860575791545E-2</v>
      </c>
      <c r="N191" s="8">
        <f t="shared" si="54"/>
        <v>0.7158425001108597</v>
      </c>
      <c r="O191" s="48">
        <f t="shared" si="55"/>
        <v>3.4263062304860105E-3</v>
      </c>
      <c r="P191" s="48">
        <f t="shared" si="56"/>
        <v>98449.775082347391</v>
      </c>
      <c r="Q191" s="48">
        <f t="shared" si="57"/>
        <v>70474.533130299373</v>
      </c>
      <c r="R191" s="9">
        <f t="shared" si="58"/>
        <v>8.7983616974918313</v>
      </c>
      <c r="S191" s="10">
        <f t="shared" si="59"/>
        <v>2.8978019347652193</v>
      </c>
      <c r="T191" s="10">
        <f t="shared" si="60"/>
        <v>0.39474639102063303</v>
      </c>
      <c r="U191" s="10">
        <f t="shared" si="61"/>
        <v>0.64520220786668814</v>
      </c>
      <c r="V191" s="10">
        <f t="shared" si="62"/>
        <v>1.0399485988873212</v>
      </c>
      <c r="W191" s="9">
        <f t="shared" si="63"/>
        <v>0.56330549106396555</v>
      </c>
      <c r="X191" s="49">
        <f t="shared" si="64"/>
        <v>19.982291904110426</v>
      </c>
      <c r="Y191" s="8">
        <f t="shared" si="65"/>
        <v>1.733247664812202E-5</v>
      </c>
      <c r="Z191" s="29">
        <f t="shared" si="45"/>
        <v>2.9666666666666668</v>
      </c>
    </row>
    <row r="192" spans="6:26" x14ac:dyDescent="0.25">
      <c r="F192" s="36">
        <f t="shared" si="46"/>
        <v>10740</v>
      </c>
      <c r="G192" s="16">
        <f t="shared" si="47"/>
        <v>19.420331082262237</v>
      </c>
      <c r="H192" s="48">
        <f t="shared" si="48"/>
        <v>291.8601655411311</v>
      </c>
      <c r="I192" s="8">
        <f t="shared" si="49"/>
        <v>1.2100710080251094</v>
      </c>
      <c r="J192" s="48">
        <f t="shared" si="50"/>
        <v>1.8143300763224661E-5</v>
      </c>
      <c r="K192" s="48">
        <f t="shared" si="51"/>
        <v>1.4993583552452305E-5</v>
      </c>
      <c r="L192" s="10">
        <f t="shared" si="52"/>
        <v>1006.0472893574666</v>
      </c>
      <c r="M192" s="29">
        <f t="shared" si="53"/>
        <v>2.5498656304006457E-2</v>
      </c>
      <c r="N192" s="8">
        <f t="shared" si="54"/>
        <v>0.71584236970053339</v>
      </c>
      <c r="O192" s="48">
        <f t="shared" si="55"/>
        <v>3.4262983375820521E-3</v>
      </c>
      <c r="P192" s="48">
        <f t="shared" si="56"/>
        <v>98542.035631668405</v>
      </c>
      <c r="Q192" s="48">
        <f t="shared" si="57"/>
        <v>70540.564301687904</v>
      </c>
      <c r="R192" s="9">
        <f t="shared" si="58"/>
        <v>8.8004218818187958</v>
      </c>
      <c r="S192" s="10">
        <f t="shared" si="59"/>
        <v>2.8984862165572545</v>
      </c>
      <c r="T192" s="10">
        <f t="shared" si="60"/>
        <v>0.39521376622895443</v>
      </c>
      <c r="U192" s="10">
        <f t="shared" si="61"/>
        <v>0.6458180889814914</v>
      </c>
      <c r="V192" s="10">
        <f t="shared" si="62"/>
        <v>1.0410318552104458</v>
      </c>
      <c r="W192" s="9">
        <f t="shared" si="63"/>
        <v>0.56389225490565809</v>
      </c>
      <c r="X192" s="49">
        <f t="shared" si="64"/>
        <v>19.984223337167894</v>
      </c>
      <c r="Y192" s="8">
        <f t="shared" si="65"/>
        <v>1.7350530920174098E-5</v>
      </c>
      <c r="Z192" s="29">
        <f t="shared" si="45"/>
        <v>2.9833333333333334</v>
      </c>
    </row>
    <row r="193" spans="6:26" x14ac:dyDescent="0.25">
      <c r="F193" s="36">
        <f t="shared" si="46"/>
        <v>10800</v>
      </c>
      <c r="G193" s="16">
        <f t="shared" si="47"/>
        <v>19.421653503782288</v>
      </c>
      <c r="H193" s="48">
        <f t="shared" si="48"/>
        <v>291.86082675189112</v>
      </c>
      <c r="I193" s="8">
        <f t="shared" si="49"/>
        <v>1.2100682574377</v>
      </c>
      <c r="J193" s="48">
        <f t="shared" si="50"/>
        <v>1.8143332499279167E-5</v>
      </c>
      <c r="K193" s="48">
        <f t="shared" si="51"/>
        <v>1.4993643860799539E-5</v>
      </c>
      <c r="L193" s="10">
        <f t="shared" si="52"/>
        <v>1006.0473106389971</v>
      </c>
      <c r="M193" s="29">
        <f t="shared" si="53"/>
        <v>2.5498706013760798E-2</v>
      </c>
      <c r="N193" s="8">
        <f t="shared" si="54"/>
        <v>0.71584224144858022</v>
      </c>
      <c r="O193" s="48">
        <f t="shared" si="55"/>
        <v>3.426290575302499E-3</v>
      </c>
      <c r="P193" s="48">
        <f t="shared" si="56"/>
        <v>98632.767825649804</v>
      </c>
      <c r="Q193" s="48">
        <f t="shared" si="57"/>
        <v>70605.501600590564</v>
      </c>
      <c r="R193" s="9">
        <f t="shared" si="58"/>
        <v>8.8024465269899359</v>
      </c>
      <c r="S193" s="10">
        <f t="shared" si="59"/>
        <v>2.8991587008335622</v>
      </c>
      <c r="T193" s="10">
        <f t="shared" si="60"/>
        <v>0.39567351600585027</v>
      </c>
      <c r="U193" s="10">
        <f t="shared" si="61"/>
        <v>0.64642378855984928</v>
      </c>
      <c r="V193" s="10">
        <f t="shared" si="62"/>
        <v>1.0420973045656996</v>
      </c>
      <c r="W193" s="9">
        <f t="shared" si="63"/>
        <v>0.56446937330642055</v>
      </c>
      <c r="X193" s="49">
        <f t="shared" si="64"/>
        <v>19.986122877088707</v>
      </c>
      <c r="Y193" s="8">
        <f t="shared" si="65"/>
        <v>1.7368288409428328E-5</v>
      </c>
      <c r="Z193" s="29">
        <f t="shared" si="45"/>
        <v>3</v>
      </c>
    </row>
    <row r="194" spans="6:26" x14ac:dyDescent="0.25">
      <c r="F194" s="36">
        <f t="shared" si="46"/>
        <v>10860</v>
      </c>
      <c r="G194" s="16">
        <f t="shared" si="47"/>
        <v>19.422954043322463</v>
      </c>
      <c r="H194" s="48">
        <f t="shared" si="48"/>
        <v>291.86147702166119</v>
      </c>
      <c r="I194" s="8">
        <f t="shared" si="49"/>
        <v>1.2100655523761878</v>
      </c>
      <c r="J194" s="48">
        <f t="shared" si="50"/>
        <v>1.8143363710166242E-5</v>
      </c>
      <c r="K194" s="48">
        <f t="shared" si="51"/>
        <v>1.49937031713186E-5</v>
      </c>
      <c r="L194" s="10">
        <f t="shared" si="52"/>
        <v>1006.0473315687232</v>
      </c>
      <c r="M194" s="29">
        <f t="shared" si="53"/>
        <v>2.5498754900927862E-2</v>
      </c>
      <c r="N194" s="8">
        <f t="shared" si="54"/>
        <v>0.7158421153194956</v>
      </c>
      <c r="O194" s="48">
        <f t="shared" si="55"/>
        <v>3.426282941498931E-3</v>
      </c>
      <c r="P194" s="48">
        <f t="shared" si="56"/>
        <v>98721.996850386349</v>
      </c>
      <c r="Q194" s="48">
        <f t="shared" si="57"/>
        <v>70669.363053945141</v>
      </c>
      <c r="R194" s="9">
        <f t="shared" si="58"/>
        <v>8.8044362673426146</v>
      </c>
      <c r="S194" s="10">
        <f t="shared" si="59"/>
        <v>2.8998195979483725</v>
      </c>
      <c r="T194" s="10">
        <f t="shared" si="60"/>
        <v>0.39612576209341011</v>
      </c>
      <c r="U194" s="10">
        <f t="shared" si="61"/>
        <v>0.64701947369697765</v>
      </c>
      <c r="V194" s="10">
        <f t="shared" si="62"/>
        <v>1.0431452357903876</v>
      </c>
      <c r="W194" s="9">
        <f t="shared" si="63"/>
        <v>0.56503700271979329</v>
      </c>
      <c r="X194" s="49">
        <f t="shared" si="64"/>
        <v>19.987991046042257</v>
      </c>
      <c r="Y194" s="8">
        <f t="shared" si="65"/>
        <v>1.7385753929839793E-5</v>
      </c>
      <c r="Z194" s="29">
        <f t="shared" si="45"/>
        <v>3.0166666666666666</v>
      </c>
    </row>
    <row r="195" spans="6:26" x14ac:dyDescent="0.25">
      <c r="F195" s="36">
        <f t="shared" si="46"/>
        <v>10920</v>
      </c>
      <c r="G195" s="16">
        <f t="shared" si="47"/>
        <v>19.424233060666523</v>
      </c>
      <c r="H195" s="48">
        <f t="shared" si="48"/>
        <v>291.86211653033325</v>
      </c>
      <c r="I195" s="8">
        <f t="shared" si="49"/>
        <v>1.2100628920916336</v>
      </c>
      <c r="J195" s="48">
        <f t="shared" si="50"/>
        <v>1.8143394404521933E-5</v>
      </c>
      <c r="K195" s="48">
        <f t="shared" si="51"/>
        <v>1.4993761500412988E-5</v>
      </c>
      <c r="L195" s="10">
        <f t="shared" si="52"/>
        <v>1006.0473521524178</v>
      </c>
      <c r="M195" s="29">
        <f t="shared" si="53"/>
        <v>2.5498802979034257E-2</v>
      </c>
      <c r="N195" s="8">
        <f t="shared" si="54"/>
        <v>0.71584199127835313</v>
      </c>
      <c r="O195" s="48">
        <f t="shared" si="55"/>
        <v>3.4262754340578143E-3</v>
      </c>
      <c r="P195" s="48">
        <f t="shared" si="56"/>
        <v>98809.747481378246</v>
      </c>
      <c r="Q195" s="48">
        <f t="shared" si="57"/>
        <v>70732.166394781045</v>
      </c>
      <c r="R195" s="9">
        <f t="shared" si="58"/>
        <v>8.8063917251536239</v>
      </c>
      <c r="S195" s="10">
        <f t="shared" si="59"/>
        <v>2.900469114263577</v>
      </c>
      <c r="T195" s="10">
        <f t="shared" si="60"/>
        <v>0.39657062438172813</v>
      </c>
      <c r="U195" s="10">
        <f t="shared" si="61"/>
        <v>0.64760530878670053</v>
      </c>
      <c r="V195" s="10">
        <f t="shared" si="62"/>
        <v>1.0441759331684286</v>
      </c>
      <c r="W195" s="9">
        <f t="shared" si="63"/>
        <v>0.5655952971328988</v>
      </c>
      <c r="X195" s="49">
        <f t="shared" si="64"/>
        <v>19.989828357799421</v>
      </c>
      <c r="Y195" s="8">
        <f t="shared" si="65"/>
        <v>1.7402932219473809E-5</v>
      </c>
      <c r="Z195" s="29">
        <f t="shared" si="45"/>
        <v>3.0333333333333332</v>
      </c>
    </row>
    <row r="196" spans="6:26" x14ac:dyDescent="0.25">
      <c r="F196" s="36">
        <f t="shared" si="46"/>
        <v>10980</v>
      </c>
      <c r="G196" s="16">
        <f t="shared" si="47"/>
        <v>19.425490909759674</v>
      </c>
      <c r="H196" s="48">
        <f t="shared" si="48"/>
        <v>291.86274545487981</v>
      </c>
      <c r="I196" s="8">
        <f t="shared" si="49"/>
        <v>1.2100602758472663</v>
      </c>
      <c r="J196" s="48">
        <f t="shared" si="50"/>
        <v>1.8143424590841902E-5</v>
      </c>
      <c r="K196" s="48">
        <f t="shared" si="51"/>
        <v>1.4993818864219921E-5</v>
      </c>
      <c r="L196" s="10">
        <f t="shared" si="52"/>
        <v>1006.047372395761</v>
      </c>
      <c r="M196" s="29">
        <f t="shared" si="53"/>
        <v>2.5498850261386791E-2</v>
      </c>
      <c r="N196" s="8">
        <f t="shared" si="54"/>
        <v>0.71584186929079241</v>
      </c>
      <c r="O196" s="48">
        <f t="shared" si="55"/>
        <v>3.4262680508999523E-3</v>
      </c>
      <c r="P196" s="48">
        <f t="shared" si="56"/>
        <v>98896.044090078591</v>
      </c>
      <c r="Q196" s="48">
        <f t="shared" si="57"/>
        <v>70793.929066906479</v>
      </c>
      <c r="R196" s="9">
        <f t="shared" si="58"/>
        <v>8.8083135108944077</v>
      </c>
      <c r="S196" s="10">
        <f t="shared" si="59"/>
        <v>2.9011074522329361</v>
      </c>
      <c r="T196" s="10">
        <f t="shared" si="60"/>
        <v>0.39700822093383337</v>
      </c>
      <c r="U196" s="10">
        <f t="shared" si="61"/>
        <v>0.64818145556378159</v>
      </c>
      <c r="V196" s="10">
        <f t="shared" si="62"/>
        <v>1.045189676497615</v>
      </c>
      <c r="W196" s="9">
        <f t="shared" si="63"/>
        <v>0.5661444081028747</v>
      </c>
      <c r="X196" s="49">
        <f t="shared" si="64"/>
        <v>19.991635317862549</v>
      </c>
      <c r="Y196" s="8">
        <f t="shared" si="65"/>
        <v>1.7419827941626916E-5</v>
      </c>
      <c r="Z196" s="29">
        <f t="shared" si="45"/>
        <v>3.05</v>
      </c>
    </row>
    <row r="197" spans="6:26" x14ac:dyDescent="0.25">
      <c r="F197" s="36">
        <f t="shared" si="46"/>
        <v>11040</v>
      </c>
      <c r="G197" s="16">
        <f t="shared" si="47"/>
        <v>19.426727938800681</v>
      </c>
      <c r="H197" s="48">
        <f t="shared" si="48"/>
        <v>291.86336396940033</v>
      </c>
      <c r="I197" s="8">
        <f t="shared" si="49"/>
        <v>1.2100577029182875</v>
      </c>
      <c r="J197" s="48">
        <f t="shared" si="50"/>
        <v>1.8143454277483973E-5</v>
      </c>
      <c r="K197" s="48">
        <f t="shared" si="51"/>
        <v>1.4993875278614841E-5</v>
      </c>
      <c r="L197" s="10">
        <f t="shared" si="52"/>
        <v>1006.0473923043409</v>
      </c>
      <c r="M197" s="29">
        <f t="shared" si="53"/>
        <v>2.549889676107632E-2</v>
      </c>
      <c r="N197" s="8">
        <f t="shared" si="54"/>
        <v>0.71584174932301325</v>
      </c>
      <c r="O197" s="48">
        <f t="shared" si="55"/>
        <v>3.4262607899799391E-3</v>
      </c>
      <c r="P197" s="48">
        <f t="shared" si="56"/>
        <v>98980.910650330625</v>
      </c>
      <c r="Q197" s="48">
        <f t="shared" si="57"/>
        <v>70854.668229517541</v>
      </c>
      <c r="R197" s="9">
        <f t="shared" si="58"/>
        <v>8.8102022234797612</v>
      </c>
      <c r="S197" s="10">
        <f t="shared" si="59"/>
        <v>2.9017348104842418</v>
      </c>
      <c r="T197" s="10">
        <f t="shared" si="60"/>
        <v>0.39743866801040328</v>
      </c>
      <c r="U197" s="10">
        <f t="shared" si="61"/>
        <v>0.64874807314560112</v>
      </c>
      <c r="V197" s="10">
        <f t="shared" si="62"/>
        <v>1.0461867411560044</v>
      </c>
      <c r="W197" s="9">
        <f t="shared" si="63"/>
        <v>0.56668448479283562</v>
      </c>
      <c r="X197" s="49">
        <f t="shared" si="64"/>
        <v>19.993412423593519</v>
      </c>
      <c r="Y197" s="8">
        <f t="shared" si="65"/>
        <v>1.7436445685933408E-5</v>
      </c>
      <c r="Z197" s="29">
        <f t="shared" si="45"/>
        <v>3.0666666666666669</v>
      </c>
    </row>
    <row r="198" spans="6:26" x14ac:dyDescent="0.25">
      <c r="F198" s="36">
        <f t="shared" si="46"/>
        <v>11100</v>
      </c>
      <c r="G198" s="16">
        <f t="shared" si="47"/>
        <v>19.42794449033266</v>
      </c>
      <c r="H198" s="48">
        <f t="shared" si="48"/>
        <v>291.86397224516634</v>
      </c>
      <c r="I198" s="8">
        <f t="shared" si="49"/>
        <v>1.2100551725916855</v>
      </c>
      <c r="J198" s="48">
        <f t="shared" si="50"/>
        <v>1.814348347267008E-5</v>
      </c>
      <c r="K198" s="48">
        <f t="shared" si="51"/>
        <v>1.4993930759215323E-5</v>
      </c>
      <c r="L198" s="10">
        <f t="shared" si="52"/>
        <v>1006.0474118836549</v>
      </c>
      <c r="M198" s="29">
        <f t="shared" si="53"/>
        <v>2.5498942490980912E-2</v>
      </c>
      <c r="N198" s="8">
        <f t="shared" si="54"/>
        <v>0.71584163134176415</v>
      </c>
      <c r="O198" s="48">
        <f t="shared" si="55"/>
        <v>3.4262536492856268E-3</v>
      </c>
      <c r="P198" s="48">
        <f t="shared" si="56"/>
        <v>99064.370744716245</v>
      </c>
      <c r="Q198" s="48">
        <f t="shared" si="57"/>
        <v>70914.400761743018</v>
      </c>
      <c r="R198" s="9">
        <f t="shared" si="58"/>
        <v>8.8120584505105946</v>
      </c>
      <c r="S198" s="10">
        <f t="shared" si="59"/>
        <v>2.9023513838994552</v>
      </c>
      <c r="T198" s="10">
        <f t="shared" si="60"/>
        <v>0.39786208009426544</v>
      </c>
      <c r="U198" s="10">
        <f t="shared" si="61"/>
        <v>0.64930531807313663</v>
      </c>
      <c r="V198" s="10">
        <f t="shared" si="62"/>
        <v>1.0471673981674021</v>
      </c>
      <c r="W198" s="9">
        <f t="shared" si="63"/>
        <v>0.56721567400734285</v>
      </c>
      <c r="X198" s="49">
        <f t="shared" si="64"/>
        <v>19.995160164340003</v>
      </c>
      <c r="Y198" s="8">
        <f t="shared" si="65"/>
        <v>1.7452789969456699E-5</v>
      </c>
      <c r="Z198" s="29">
        <f t="shared" si="45"/>
        <v>3.0833333333333335</v>
      </c>
    </row>
    <row r="199" spans="6:26" x14ac:dyDescent="0.25">
      <c r="F199" s="36">
        <f t="shared" si="46"/>
        <v>11160</v>
      </c>
      <c r="G199" s="16">
        <f t="shared" si="47"/>
        <v>19.429140901332495</v>
      </c>
      <c r="H199" s="48">
        <f t="shared" si="48"/>
        <v>291.86457045066624</v>
      </c>
      <c r="I199" s="8">
        <f t="shared" si="49"/>
        <v>1.2100526841660459</v>
      </c>
      <c r="J199" s="48">
        <f t="shared" si="50"/>
        <v>1.8143512184488658E-5</v>
      </c>
      <c r="K199" s="48">
        <f t="shared" si="51"/>
        <v>1.4993985321385367E-5</v>
      </c>
      <c r="L199" s="10">
        <f t="shared" si="52"/>
        <v>1006.0474311391118</v>
      </c>
      <c r="M199" s="29">
        <f t="shared" si="53"/>
        <v>2.549898746376952E-2</v>
      </c>
      <c r="N199" s="8">
        <f t="shared" si="54"/>
        <v>0.71584151531433438</v>
      </c>
      <c r="O199" s="48">
        <f t="shared" si="55"/>
        <v>3.4262466268375992E-3</v>
      </c>
      <c r="P199" s="48">
        <f t="shared" si="56"/>
        <v>99146.447570801902</v>
      </c>
      <c r="Q199" s="48">
        <f t="shared" si="57"/>
        <v>70973.143267116044</v>
      </c>
      <c r="R199" s="9">
        <f t="shared" si="58"/>
        <v>8.8138827685106484</v>
      </c>
      <c r="S199" s="10">
        <f t="shared" si="59"/>
        <v>2.9029573636929182</v>
      </c>
      <c r="T199" s="10">
        <f t="shared" si="60"/>
        <v>0.39827856991467853</v>
      </c>
      <c r="U199" s="10">
        <f t="shared" si="61"/>
        <v>0.64985334435153619</v>
      </c>
      <c r="V199" s="10">
        <f t="shared" si="62"/>
        <v>1.0481319142662147</v>
      </c>
      <c r="W199" s="9">
        <f t="shared" si="63"/>
        <v>0.56773812022753289</v>
      </c>
      <c r="X199" s="49">
        <f t="shared" si="64"/>
        <v>19.996879021560027</v>
      </c>
      <c r="Y199" s="8">
        <f t="shared" si="65"/>
        <v>1.7468865237770245E-5</v>
      </c>
      <c r="Z199" s="29">
        <f t="shared" si="45"/>
        <v>3.1</v>
      </c>
    </row>
    <row r="200" spans="6:26" x14ac:dyDescent="0.25">
      <c r="F200" s="36">
        <f t="shared" si="46"/>
        <v>11220</v>
      </c>
      <c r="G200" s="16">
        <f t="shared" si="47"/>
        <v>19.430317503298927</v>
      </c>
      <c r="H200" s="48">
        <f t="shared" si="48"/>
        <v>291.86515875164946</v>
      </c>
      <c r="I200" s="8">
        <f t="shared" si="49"/>
        <v>1.2100502369513686</v>
      </c>
      <c r="J200" s="48">
        <f t="shared" si="50"/>
        <v>1.8143540420896482E-5</v>
      </c>
      <c r="K200" s="48">
        <f t="shared" si="51"/>
        <v>1.4994038980239185E-5</v>
      </c>
      <c r="L200" s="10">
        <f t="shared" si="52"/>
        <v>1006.0474500760324</v>
      </c>
      <c r="M200" s="29">
        <f t="shared" si="53"/>
        <v>2.5499031691904907E-2</v>
      </c>
      <c r="N200" s="8">
        <f t="shared" si="54"/>
        <v>0.71584140120854589</v>
      </c>
      <c r="O200" s="48">
        <f t="shared" si="55"/>
        <v>3.42623972068865E-3</v>
      </c>
      <c r="P200" s="48">
        <f t="shared" si="56"/>
        <v>99227.16394729384</v>
      </c>
      <c r="Q200" s="48">
        <f t="shared" si="57"/>
        <v>71030.912077980931</v>
      </c>
      <c r="R200" s="9">
        <f t="shared" si="58"/>
        <v>8.8156757431575485</v>
      </c>
      <c r="S200" s="10">
        <f t="shared" si="59"/>
        <v>2.9035529374876172</v>
      </c>
      <c r="T200" s="10">
        <f t="shared" si="60"/>
        <v>0.39868824847138107</v>
      </c>
      <c r="U200" s="10">
        <f t="shared" si="61"/>
        <v>0.65039230348989074</v>
      </c>
      <c r="V200" s="10">
        <f t="shared" si="62"/>
        <v>1.0490805519612718</v>
      </c>
      <c r="W200" s="9">
        <f t="shared" si="63"/>
        <v>0.56825196564568881</v>
      </c>
      <c r="X200" s="49">
        <f t="shared" si="64"/>
        <v>19.998569468944616</v>
      </c>
      <c r="Y200" s="8">
        <f t="shared" si="65"/>
        <v>1.7484675866021197E-5</v>
      </c>
      <c r="Z200" s="29">
        <f t="shared" si="45"/>
        <v>3.1166666666666667</v>
      </c>
    </row>
    <row r="201" spans="6:26" x14ac:dyDescent="0.25">
      <c r="F201" s="36">
        <f t="shared" si="46"/>
        <v>11280</v>
      </c>
      <c r="G201" s="16">
        <f t="shared" si="47"/>
        <v>19.431474622339351</v>
      </c>
      <c r="H201" s="48">
        <f t="shared" si="48"/>
        <v>291.86573731116965</v>
      </c>
      <c r="I201" s="8">
        <f t="shared" si="49"/>
        <v>1.2100478302688875</v>
      </c>
      <c r="J201" s="48">
        <f t="shared" si="50"/>
        <v>1.814356818972097E-5</v>
      </c>
      <c r="K201" s="48">
        <f t="shared" si="51"/>
        <v>1.49940917506453E-5</v>
      </c>
      <c r="L201" s="10">
        <f t="shared" si="52"/>
        <v>1006.047468699652</v>
      </c>
      <c r="M201" s="29">
        <f t="shared" si="53"/>
        <v>2.5499075187647186E-2</v>
      </c>
      <c r="N201" s="8">
        <f t="shared" si="54"/>
        <v>0.71584128899274602</v>
      </c>
      <c r="O201" s="48">
        <f t="shared" si="55"/>
        <v>3.4262329289232751E-3</v>
      </c>
      <c r="P201" s="48">
        <f t="shared" si="56"/>
        <v>99306.542320097549</v>
      </c>
      <c r="Q201" s="48">
        <f t="shared" si="57"/>
        <v>71087.723259831313</v>
      </c>
      <c r="R201" s="9">
        <f t="shared" si="58"/>
        <v>8.8174379295082161</v>
      </c>
      <c r="S201" s="10">
        <f t="shared" si="59"/>
        <v>2.9041382893896692</v>
      </c>
      <c r="T201" s="10">
        <f t="shared" si="60"/>
        <v>0.39909122505843131</v>
      </c>
      <c r="U201" s="10">
        <f t="shared" si="61"/>
        <v>0.65092234454064835</v>
      </c>
      <c r="V201" s="10">
        <f t="shared" si="62"/>
        <v>1.0500135695990798</v>
      </c>
      <c r="W201" s="9">
        <f t="shared" si="63"/>
        <v>0.56875735019950147</v>
      </c>
      <c r="X201" s="49">
        <f t="shared" si="64"/>
        <v>20.000231972538852</v>
      </c>
      <c r="Y201" s="8">
        <f t="shared" si="65"/>
        <v>1.7500226159984663E-5</v>
      </c>
      <c r="Z201" s="29">
        <f t="shared" si="45"/>
        <v>3.1333333333333333</v>
      </c>
    </row>
    <row r="202" spans="6:26" x14ac:dyDescent="0.25">
      <c r="F202" s="36">
        <f t="shared" si="46"/>
        <v>11340</v>
      </c>
      <c r="G202" s="16">
        <f t="shared" si="47"/>
        <v>19.432612579255292</v>
      </c>
      <c r="H202" s="48">
        <f t="shared" si="48"/>
        <v>291.86630628962763</v>
      </c>
      <c r="I202" s="8">
        <f t="shared" si="49"/>
        <v>1.2100454634508897</v>
      </c>
      <c r="J202" s="48">
        <f t="shared" si="50"/>
        <v>1.8143595498662126E-5</v>
      </c>
      <c r="K202" s="48">
        <f t="shared" si="51"/>
        <v>1.4994143647230403E-5</v>
      </c>
      <c r="L202" s="10">
        <f t="shared" si="52"/>
        <v>1006.0474870151198</v>
      </c>
      <c r="M202" s="29">
        <f t="shared" si="53"/>
        <v>2.5499117963056969E-2</v>
      </c>
      <c r="N202" s="8">
        <f t="shared" si="54"/>
        <v>0.71584117863579499</v>
      </c>
      <c r="O202" s="48">
        <f t="shared" si="55"/>
        <v>3.426226249657164E-3</v>
      </c>
      <c r="P202" s="48">
        <f t="shared" si="56"/>
        <v>99384.60476828432</v>
      </c>
      <c r="Q202" s="48">
        <f t="shared" si="57"/>
        <v>71143.592615581292</v>
      </c>
      <c r="R202" s="9">
        <f t="shared" si="58"/>
        <v>8.8191698722188328</v>
      </c>
      <c r="S202" s="10">
        <f t="shared" si="59"/>
        <v>2.9047136000609699</v>
      </c>
      <c r="T202" s="10">
        <f t="shared" si="60"/>
        <v>0.39948760728780186</v>
      </c>
      <c r="U202" s="10">
        <f t="shared" si="61"/>
        <v>0.65144361413820895</v>
      </c>
      <c r="V202" s="10">
        <f t="shared" si="62"/>
        <v>1.0509312214260107</v>
      </c>
      <c r="W202" s="9">
        <f t="shared" si="63"/>
        <v>0.56925441160575574</v>
      </c>
      <c r="X202" s="49">
        <f t="shared" si="64"/>
        <v>20.001866990861046</v>
      </c>
      <c r="Y202" s="8">
        <f t="shared" si="65"/>
        <v>1.751552035710018E-5</v>
      </c>
      <c r="Z202" s="29">
        <f t="shared" si="45"/>
        <v>3.15</v>
      </c>
    </row>
    <row r="203" spans="6:26" x14ac:dyDescent="0.25">
      <c r="F203" s="36">
        <f t="shared" si="46"/>
        <v>11400</v>
      </c>
      <c r="G203" s="16">
        <f t="shared" si="47"/>
        <v>19.433731689626615</v>
      </c>
      <c r="H203" s="48">
        <f t="shared" si="48"/>
        <v>291.86686584481328</v>
      </c>
      <c r="I203" s="8">
        <f t="shared" si="49"/>
        <v>1.2100431358405421</v>
      </c>
      <c r="J203" s="48">
        <f t="shared" si="50"/>
        <v>1.814362235529456E-5</v>
      </c>
      <c r="K203" s="48">
        <f t="shared" si="51"/>
        <v>1.4994194684383138E-5</v>
      </c>
      <c r="L203" s="10">
        <f t="shared" si="52"/>
        <v>1006.0475050275026</v>
      </c>
      <c r="M203" s="29">
        <f t="shared" si="53"/>
        <v>2.549916002999842E-2</v>
      </c>
      <c r="N203" s="8">
        <f t="shared" si="54"/>
        <v>0.71584107010706277</v>
      </c>
      <c r="O203" s="48">
        <f t="shared" si="55"/>
        <v>3.4262196810367087E-3</v>
      </c>
      <c r="P203" s="48">
        <f t="shared" si="56"/>
        <v>99461.373009968695</v>
      </c>
      <c r="Q203" s="48">
        <f t="shared" si="57"/>
        <v>71198.535689773722</v>
      </c>
      <c r="R203" s="9">
        <f t="shared" si="58"/>
        <v>8.82087210575963</v>
      </c>
      <c r="S203" s="10">
        <f t="shared" si="59"/>
        <v>2.9052790467901386</v>
      </c>
      <c r="T203" s="10">
        <f t="shared" si="60"/>
        <v>0.39987750111275783</v>
      </c>
      <c r="U203" s="10">
        <f t="shared" si="61"/>
        <v>0.65195625653706046</v>
      </c>
      <c r="V203" s="10">
        <f t="shared" si="62"/>
        <v>1.0518337576498182</v>
      </c>
      <c r="W203" s="9">
        <f t="shared" si="63"/>
        <v>0.56974328539365149</v>
      </c>
      <c r="X203" s="49">
        <f t="shared" si="64"/>
        <v>20.003474975020268</v>
      </c>
      <c r="Y203" s="8">
        <f t="shared" si="65"/>
        <v>1.753056262749697E-5</v>
      </c>
      <c r="Z203" s="29">
        <f t="shared" si="45"/>
        <v>3.1666666666666665</v>
      </c>
    </row>
    <row r="204" spans="6:26" x14ac:dyDescent="0.25">
      <c r="F204" s="36">
        <f t="shared" si="46"/>
        <v>11460</v>
      </c>
      <c r="G204" s="16">
        <f t="shared" si="47"/>
        <v>19.434832263894471</v>
      </c>
      <c r="H204" s="48">
        <f t="shared" si="48"/>
        <v>291.86741613194721</v>
      </c>
      <c r="I204" s="8">
        <f t="shared" si="49"/>
        <v>1.2100408467917172</v>
      </c>
      <c r="J204" s="48">
        <f t="shared" si="50"/>
        <v>1.8143648767069606E-5</v>
      </c>
      <c r="K204" s="48">
        <f t="shared" si="51"/>
        <v>1.4994244876258008E-5</v>
      </c>
      <c r="L204" s="10">
        <f t="shared" si="52"/>
        <v>1006.0475227417844</v>
      </c>
      <c r="M204" s="29">
        <f t="shared" si="53"/>
        <v>2.5499201400142651E-2</v>
      </c>
      <c r="N204" s="8">
        <f t="shared" si="54"/>
        <v>0.71584096337641745</v>
      </c>
      <c r="O204" s="48">
        <f t="shared" si="55"/>
        <v>3.4262132212385119E-3</v>
      </c>
      <c r="P204" s="48">
        <f t="shared" si="56"/>
        <v>99536.868408092487</v>
      </c>
      <c r="Q204" s="48">
        <f t="shared" si="57"/>
        <v>71252.56777272062</v>
      </c>
      <c r="R204" s="9">
        <f t="shared" si="58"/>
        <v>8.8225451546244145</v>
      </c>
      <c r="S204" s="10">
        <f t="shared" si="59"/>
        <v>2.9058348035617665</v>
      </c>
      <c r="T204" s="10">
        <f t="shared" si="60"/>
        <v>0.40026101085099591</v>
      </c>
      <c r="U204" s="10">
        <f t="shared" si="61"/>
        <v>0.6524604136495108</v>
      </c>
      <c r="V204" s="10">
        <f t="shared" si="62"/>
        <v>1.0527214245005068</v>
      </c>
      <c r="W204" s="9">
        <f t="shared" si="63"/>
        <v>0.57022410493777453</v>
      </c>
      <c r="X204" s="49">
        <f t="shared" si="64"/>
        <v>20.005056368832246</v>
      </c>
      <c r="Y204" s="8">
        <f t="shared" si="65"/>
        <v>1.7545357075008446E-5</v>
      </c>
      <c r="Z204" s="29">
        <f t="shared" si="45"/>
        <v>3.1833333333333331</v>
      </c>
    </row>
    <row r="205" spans="6:26" x14ac:dyDescent="0.25">
      <c r="F205" s="36">
        <f t="shared" si="46"/>
        <v>11520</v>
      </c>
      <c r="G205" s="16">
        <f t="shared" si="47"/>
        <v>19.435914607442989</v>
      </c>
      <c r="H205" s="48">
        <f t="shared" si="48"/>
        <v>291.86795730372148</v>
      </c>
      <c r="I205" s="8">
        <f t="shared" si="49"/>
        <v>1.2100385956688218</v>
      </c>
      <c r="J205" s="48">
        <f t="shared" si="50"/>
        <v>1.8143674741317123E-5</v>
      </c>
      <c r="K205" s="48">
        <f t="shared" si="51"/>
        <v>1.4994294236778962E-5</v>
      </c>
      <c r="L205" s="10">
        <f t="shared" si="52"/>
        <v>1006.0475401628687</v>
      </c>
      <c r="M205" s="29">
        <f t="shared" si="53"/>
        <v>2.5499242084970498E-2</v>
      </c>
      <c r="N205" s="8">
        <f t="shared" si="54"/>
        <v>0.71584085841421918</v>
      </c>
      <c r="O205" s="48">
        <f t="shared" si="55"/>
        <v>3.4262068684689064E-3</v>
      </c>
      <c r="P205" s="48">
        <f t="shared" si="56"/>
        <v>99611.111976124041</v>
      </c>
      <c r="Q205" s="48">
        <f t="shared" si="57"/>
        <v>71305.703904583541</v>
      </c>
      <c r="R205" s="9">
        <f t="shared" si="58"/>
        <v>8.8241895335352591</v>
      </c>
      <c r="S205" s="10">
        <f t="shared" si="59"/>
        <v>2.9063810411240136</v>
      </c>
      <c r="T205" s="10">
        <f t="shared" si="60"/>
        <v>0.40063823920755193</v>
      </c>
      <c r="U205" s="10">
        <f t="shared" si="61"/>
        <v>0.65295622508250251</v>
      </c>
      <c r="V205" s="10">
        <f t="shared" si="62"/>
        <v>1.0535944642900543</v>
      </c>
      <c r="W205" s="9">
        <f t="shared" si="63"/>
        <v>0.57069700149044611</v>
      </c>
      <c r="X205" s="49">
        <f t="shared" si="64"/>
        <v>20.006611608933436</v>
      </c>
      <c r="Y205" s="8">
        <f t="shared" si="65"/>
        <v>1.7559907738167574E-5</v>
      </c>
      <c r="Z205" s="29">
        <f t="shared" si="45"/>
        <v>3.2</v>
      </c>
    </row>
    <row r="206" spans="6:26" x14ac:dyDescent="0.25">
      <c r="F206" s="36">
        <f t="shared" si="46"/>
        <v>11580</v>
      </c>
      <c r="G206" s="16">
        <f t="shared" si="47"/>
        <v>19.436979020679743</v>
      </c>
      <c r="H206" s="48">
        <f t="shared" si="48"/>
        <v>291.86848951033983</v>
      </c>
      <c r="I206" s="8">
        <f t="shared" si="49"/>
        <v>1.2100363818466313</v>
      </c>
      <c r="J206" s="48">
        <f t="shared" si="50"/>
        <v>1.8143700285247493E-5</v>
      </c>
      <c r="K206" s="48">
        <f t="shared" si="51"/>
        <v>1.4994342779643097E-5</v>
      </c>
      <c r="L206" s="10">
        <f t="shared" si="52"/>
        <v>1006.0475572955788</v>
      </c>
      <c r="M206" s="29">
        <f t="shared" si="53"/>
        <v>2.549928209577566E-2</v>
      </c>
      <c r="N206" s="8">
        <f t="shared" si="54"/>
        <v>0.71584075519131152</v>
      </c>
      <c r="O206" s="48">
        <f t="shared" si="55"/>
        <v>3.4262006209634824E-3</v>
      </c>
      <c r="P206" s="48">
        <f t="shared" si="56"/>
        <v>99684.124383667484</v>
      </c>
      <c r="Q206" s="48">
        <f t="shared" si="57"/>
        <v>71357.95887938916</v>
      </c>
      <c r="R206" s="9">
        <f t="shared" si="58"/>
        <v>8.8258057476422866</v>
      </c>
      <c r="S206" s="10">
        <f t="shared" si="59"/>
        <v>2.9069179270546313</v>
      </c>
      <c r="T206" s="10">
        <f t="shared" si="60"/>
        <v>0.40100928729747393</v>
      </c>
      <c r="U206" s="10">
        <f t="shared" si="61"/>
        <v>0.65344382817417168</v>
      </c>
      <c r="V206" s="10">
        <f t="shared" si="62"/>
        <v>1.0544531154716457</v>
      </c>
      <c r="W206" s="9">
        <f t="shared" si="63"/>
        <v>0.57116210421380809</v>
      </c>
      <c r="X206" s="49">
        <f t="shared" si="64"/>
        <v>20.008141124893552</v>
      </c>
      <c r="Y206" s="8">
        <f t="shared" si="65"/>
        <v>1.7574218591194094E-5</v>
      </c>
      <c r="Z206" s="29">
        <f t="shared" ref="Z206:Z269" si="66">F206/3600</f>
        <v>3.2166666666666668</v>
      </c>
    </row>
    <row r="207" spans="6:26" x14ac:dyDescent="0.25">
      <c r="F207" s="36">
        <f t="shared" ref="F207:F270" si="67">F206+$H$2</f>
        <v>11640</v>
      </c>
      <c r="G207" s="16">
        <f t="shared" ref="G207:G270" si="68">G206+$H$2*($O$1-S206*$C$19*(G206-$H$4)-$C$3*$H$3*$C$19*(POWER(G206+273.15,4)-POWER($H$4+273.15,4)))/($C$29*$C$4)</f>
        <v>19.43802579911501</v>
      </c>
      <c r="H207" s="48">
        <f t="shared" ref="H207:H270" si="69">((G207+$H$4)/2)+273.15</f>
        <v>291.8690128995575</v>
      </c>
      <c r="I207" s="8">
        <f t="shared" ref="I207:I270" si="70">(351.99/H207)+344.84/(H207^2)</f>
        <v>1.2100342047101209</v>
      </c>
      <c r="J207" s="48">
        <f t="shared" ref="J207:J270" si="71">((1.459*10^-6)*H207^1.5)/(H207+109.1)</f>
        <v>1.8143725405953546E-5</v>
      </c>
      <c r="K207" s="48">
        <f t="shared" ref="K207:K270" si="72">J207/I207</f>
        <v>1.499439051832432E-5</v>
      </c>
      <c r="L207" s="10">
        <f t="shared" ref="L207:L270" si="73">1030.5-0.19975*H207+(3.9734*10^-4)*H207^2</f>
        <v>1006.0475741446602</v>
      </c>
      <c r="M207" s="29">
        <f t="shared" ref="M207:M270" si="74">((2.334*10^-3)*(H207^1.5))/(H207+164.54)</f>
        <v>2.5499321443667736E-2</v>
      </c>
      <c r="N207" s="8">
        <f t="shared" ref="N207:N270" si="75">L207*J207/M207</f>
        <v>0.71584065367901373</v>
      </c>
      <c r="O207" s="48">
        <f t="shared" ref="O207:O270" si="76">1/H207</f>
        <v>3.4261944769866182E-3</v>
      </c>
      <c r="P207" s="48">
        <f t="shared" ref="P207:P270" si="77">$H$5*O207*(G207-$H$4)*POWER($C$34,3)/K207^2</f>
        <v>99755.925961985631</v>
      </c>
      <c r="Q207" s="48">
        <f t="shared" ref="Q207:Q270" si="78">P207*N207</f>
        <v>71409.347248983089</v>
      </c>
      <c r="R207" s="9">
        <f t="shared" ref="R207:R270" si="79">0.54*POWER(Q207,1/4)</f>
        <v>8.8273942927187434</v>
      </c>
      <c r="S207" s="10">
        <f t="shared" ref="S207:S270" si="80">R207*M207/$C$34</f>
        <v>2.9074456258254293</v>
      </c>
      <c r="T207" s="10">
        <f t="shared" ref="T207:T270" si="81">S207*$C$19*(G207-$H$4)</f>
        <v>0.40137425466826121</v>
      </c>
      <c r="U207" s="10">
        <f t="shared" ref="U207:U270" si="82">$C$3*$H$3*$C$19*(POWER(G207+273.15,4)-POWER($H$4+273.15,4))</f>
        <v>0.65392335802979085</v>
      </c>
      <c r="V207" s="10">
        <f t="shared" ref="V207:V270" si="83">U207+T207</f>
        <v>1.055297612698052</v>
      </c>
      <c r="W207" s="9">
        <f t="shared" ref="W207:W270" si="84">V207*$C$17/($C$2*$C$19)</f>
        <v>0.57161954021144479</v>
      </c>
      <c r="X207" s="49">
        <f t="shared" ref="X207:X270" si="85">G207+W207</f>
        <v>20.009645339326454</v>
      </c>
      <c r="Y207" s="8">
        <f t="shared" ref="Y207:Y270" si="86">V207*$H$2/(3.6*10^6)</f>
        <v>1.7588293544967534E-5</v>
      </c>
      <c r="Z207" s="29">
        <f t="shared" si="66"/>
        <v>3.2333333333333334</v>
      </c>
    </row>
    <row r="208" spans="6:26" x14ac:dyDescent="0.25">
      <c r="F208" s="36">
        <f t="shared" si="67"/>
        <v>11700</v>
      </c>
      <c r="G208" s="16">
        <f t="shared" si="68"/>
        <v>19.439055233439809</v>
      </c>
      <c r="H208" s="48">
        <f t="shared" si="69"/>
        <v>291.86952761671989</v>
      </c>
      <c r="I208" s="8">
        <f t="shared" si="70"/>
        <v>1.2100320636543065</v>
      </c>
      <c r="J208" s="48">
        <f t="shared" si="71"/>
        <v>1.8143750110412382E-5</v>
      </c>
      <c r="K208" s="48">
        <f t="shared" si="72"/>
        <v>1.4994437466076818E-5</v>
      </c>
      <c r="L208" s="10">
        <f t="shared" si="73"/>
        <v>1006.0475907147809</v>
      </c>
      <c r="M208" s="29">
        <f t="shared" si="74"/>
        <v>2.5499360139575069E-2</v>
      </c>
      <c r="N208" s="8">
        <f t="shared" si="75"/>
        <v>0.71584055384911316</v>
      </c>
      <c r="O208" s="48">
        <f t="shared" si="76"/>
        <v>3.4261884348310246E-3</v>
      </c>
      <c r="P208" s="48">
        <f t="shared" si="77"/>
        <v>99826.536709439024</v>
      </c>
      <c r="Q208" s="48">
        <f t="shared" si="78"/>
        <v>71459.883326923664</v>
      </c>
      <c r="R208" s="9">
        <f t="shared" si="79"/>
        <v>8.8289556553515762</v>
      </c>
      <c r="S208" s="10">
        <f t="shared" si="80"/>
        <v>2.907964298865243</v>
      </c>
      <c r="T208" s="10">
        <f t="shared" si="81"/>
        <v>0.40173323932206279</v>
      </c>
      <c r="U208" s="10">
        <f t="shared" si="82"/>
        <v>0.65439494755719374</v>
      </c>
      <c r="V208" s="10">
        <f t="shared" si="83"/>
        <v>1.0561281868792565</v>
      </c>
      <c r="W208" s="9">
        <f t="shared" si="84"/>
        <v>0.57206943455959725</v>
      </c>
      <c r="X208" s="49">
        <f t="shared" si="85"/>
        <v>20.011124667999407</v>
      </c>
      <c r="Y208" s="8">
        <f t="shared" si="86"/>
        <v>1.7602136447987608E-5</v>
      </c>
      <c r="Z208" s="29">
        <f t="shared" si="66"/>
        <v>3.25</v>
      </c>
    </row>
    <row r="209" spans="6:26" x14ac:dyDescent="0.25">
      <c r="F209" s="36">
        <f t="shared" si="67"/>
        <v>11760</v>
      </c>
      <c r="G209" s="16">
        <f t="shared" si="68"/>
        <v>19.440067609602782</v>
      </c>
      <c r="H209" s="48">
        <f t="shared" si="69"/>
        <v>291.87003380480138</v>
      </c>
      <c r="I209" s="8">
        <f t="shared" si="70"/>
        <v>1.210029958084081</v>
      </c>
      <c r="J209" s="48">
        <f t="shared" si="71"/>
        <v>1.8143774405487363E-5</v>
      </c>
      <c r="K209" s="48">
        <f t="shared" si="72"/>
        <v>1.4994483635938717E-5</v>
      </c>
      <c r="L209" s="10">
        <f t="shared" si="73"/>
        <v>1006.0476070105329</v>
      </c>
      <c r="M209" s="29">
        <f t="shared" si="74"/>
        <v>2.5499398194247808E-2</v>
      </c>
      <c r="N209" s="8">
        <f t="shared" si="75"/>
        <v>0.71584045567385857</v>
      </c>
      <c r="O209" s="48">
        <f t="shared" si="76"/>
        <v>3.4261824928172864E-3</v>
      </c>
      <c r="P209" s="48">
        <f t="shared" si="77"/>
        <v>99895.976296838344</v>
      </c>
      <c r="Q209" s="48">
        <f t="shared" si="78"/>
        <v>71509.581192313737</v>
      </c>
      <c r="R209" s="9">
        <f t="shared" si="79"/>
        <v>8.830490313127445</v>
      </c>
      <c r="S209" s="10">
        <f t="shared" si="80"/>
        <v>2.9084741046214275</v>
      </c>
      <c r="T209" s="10">
        <f t="shared" si="81"/>
        <v>0.40208633773764191</v>
      </c>
      <c r="U209" s="10">
        <f t="shared" si="82"/>
        <v>0.65485872750145402</v>
      </c>
      <c r="V209" s="10">
        <f t="shared" si="83"/>
        <v>1.0569450652390959</v>
      </c>
      <c r="W209" s="9">
        <f t="shared" si="84"/>
        <v>0.57251191033784354</v>
      </c>
      <c r="X209" s="49">
        <f t="shared" si="85"/>
        <v>20.012579519940626</v>
      </c>
      <c r="Y209" s="8">
        <f t="shared" si="86"/>
        <v>1.7615751087318266E-5</v>
      </c>
      <c r="Z209" s="29">
        <f t="shared" si="66"/>
        <v>3.2666666666666666</v>
      </c>
    </row>
    <row r="210" spans="6:26" x14ac:dyDescent="0.25">
      <c r="F210" s="36">
        <f t="shared" si="67"/>
        <v>11820</v>
      </c>
      <c r="G210" s="16">
        <f t="shared" si="68"/>
        <v>19.441063208885893</v>
      </c>
      <c r="H210" s="48">
        <f t="shared" si="69"/>
        <v>291.87053160444293</v>
      </c>
      <c r="I210" s="8">
        <f t="shared" si="70"/>
        <v>1.2100278874140586</v>
      </c>
      <c r="J210" s="48">
        <f t="shared" si="71"/>
        <v>1.8143798297929614E-5</v>
      </c>
      <c r="K210" s="48">
        <f t="shared" si="72"/>
        <v>1.499452904073524E-5</v>
      </c>
      <c r="L210" s="10">
        <f t="shared" si="73"/>
        <v>1006.0476230364338</v>
      </c>
      <c r="M210" s="29">
        <f t="shared" si="74"/>
        <v>2.5499435618260395E-2</v>
      </c>
      <c r="N210" s="8">
        <f t="shared" si="75"/>
        <v>0.71584035912595079</v>
      </c>
      <c r="O210" s="48">
        <f t="shared" si="76"/>
        <v>3.4261766492934215E-3</v>
      </c>
      <c r="P210" s="48">
        <f t="shared" si="77"/>
        <v>99964.26407272034</v>
      </c>
      <c r="Q210" s="48">
        <f t="shared" si="78"/>
        <v>71558.454693577514</v>
      </c>
      <c r="R210" s="9">
        <f t="shared" si="79"/>
        <v>8.8319987348146149</v>
      </c>
      <c r="S210" s="10">
        <f t="shared" si="80"/>
        <v>2.9089751986199328</v>
      </c>
      <c r="T210" s="10">
        <f t="shared" si="81"/>
        <v>0.40243364489210104</v>
      </c>
      <c r="U210" s="10">
        <f t="shared" si="82"/>
        <v>0.65531482647942463</v>
      </c>
      <c r="V210" s="10">
        <f t="shared" si="83"/>
        <v>1.0577484713715257</v>
      </c>
      <c r="W210" s="9">
        <f t="shared" si="84"/>
        <v>0.57294708865957644</v>
      </c>
      <c r="X210" s="49">
        <f t="shared" si="85"/>
        <v>20.014010297545468</v>
      </c>
      <c r="Y210" s="8">
        <f t="shared" si="86"/>
        <v>1.762914118952543E-5</v>
      </c>
      <c r="Z210" s="29">
        <f t="shared" si="66"/>
        <v>3.2833333333333332</v>
      </c>
    </row>
    <row r="211" spans="6:26" x14ac:dyDescent="0.25">
      <c r="F211" s="36">
        <f t="shared" si="67"/>
        <v>11880</v>
      </c>
      <c r="G211" s="16">
        <f t="shared" si="68"/>
        <v>19.44204230797898</v>
      </c>
      <c r="H211" s="48">
        <f t="shared" si="69"/>
        <v>291.87102115398949</v>
      </c>
      <c r="I211" s="8">
        <f t="shared" si="70"/>
        <v>1.2100258510684183</v>
      </c>
      <c r="J211" s="48">
        <f t="shared" si="71"/>
        <v>1.814382179438028E-5</v>
      </c>
      <c r="K211" s="48">
        <f t="shared" si="72"/>
        <v>1.499457369308251E-5</v>
      </c>
      <c r="L211" s="10">
        <f t="shared" si="73"/>
        <v>1006.0476387969276</v>
      </c>
      <c r="M211" s="29">
        <f t="shared" si="74"/>
        <v>2.5499472422014911E-2</v>
      </c>
      <c r="N211" s="8">
        <f t="shared" si="75"/>
        <v>0.71584026417853852</v>
      </c>
      <c r="O211" s="48">
        <f t="shared" si="76"/>
        <v>3.4261709026344404E-3</v>
      </c>
      <c r="P211" s="48">
        <f t="shared" si="77"/>
        <v>100031.41906853157</v>
      </c>
      <c r="Q211" s="48">
        <f t="shared" si="78"/>
        <v>71606.517452171742</v>
      </c>
      <c r="R211" s="9">
        <f t="shared" si="79"/>
        <v>8.8334813805404071</v>
      </c>
      <c r="S211" s="10">
        <f t="shared" si="80"/>
        <v>2.9094677335240173</v>
      </c>
      <c r="T211" s="10">
        <f t="shared" si="81"/>
        <v>0.40277525428236921</v>
      </c>
      <c r="U211" s="10">
        <f t="shared" si="82"/>
        <v>0.65576337101344429</v>
      </c>
      <c r="V211" s="10">
        <f t="shared" si="83"/>
        <v>1.0585386252958136</v>
      </c>
      <c r="W211" s="9">
        <f t="shared" si="84"/>
        <v>0.57337508870189902</v>
      </c>
      <c r="X211" s="49">
        <f t="shared" si="85"/>
        <v>20.015417396680878</v>
      </c>
      <c r="Y211" s="8">
        <f t="shared" si="86"/>
        <v>1.7642310421596893E-5</v>
      </c>
      <c r="Z211" s="29">
        <f t="shared" si="66"/>
        <v>3.3</v>
      </c>
    </row>
    <row r="212" spans="6:26" x14ac:dyDescent="0.25">
      <c r="F212" s="36">
        <f t="shared" si="67"/>
        <v>11940</v>
      </c>
      <c r="G212" s="16">
        <f t="shared" si="68"/>
        <v>19.44300517905317</v>
      </c>
      <c r="H212" s="48">
        <f t="shared" si="69"/>
        <v>291.87150258952659</v>
      </c>
      <c r="I212" s="8">
        <f t="shared" si="70"/>
        <v>1.2100238484807504</v>
      </c>
      <c r="J212" s="48">
        <f t="shared" si="71"/>
        <v>1.8143844901371792E-5</v>
      </c>
      <c r="K212" s="48">
        <f t="shared" si="72"/>
        <v>1.4994617605390472E-5</v>
      </c>
      <c r="L212" s="10">
        <f t="shared" si="73"/>
        <v>1006.0476542963858</v>
      </c>
      <c r="M212" s="29">
        <f t="shared" si="74"/>
        <v>2.5499508615743266E-2</v>
      </c>
      <c r="N212" s="8">
        <f t="shared" si="75"/>
        <v>0.71584017080520801</v>
      </c>
      <c r="O212" s="48">
        <f t="shared" si="76"/>
        <v>3.4261652512419128E-3</v>
      </c>
      <c r="P212" s="48">
        <f t="shared" si="77"/>
        <v>100097.46000374414</v>
      </c>
      <c r="Q212" s="48">
        <f t="shared" si="78"/>
        <v>71653.782866247682</v>
      </c>
      <c r="R212" s="9">
        <f t="shared" si="79"/>
        <v>8.8349387019647985</v>
      </c>
      <c r="S212" s="10">
        <f t="shared" si="80"/>
        <v>2.9099518591915685</v>
      </c>
      <c r="T212" s="10">
        <f t="shared" si="81"/>
        <v>0.40311125794644803</v>
      </c>
      <c r="U212" s="10">
        <f t="shared" si="82"/>
        <v>0.65620448556472566</v>
      </c>
      <c r="V212" s="10">
        <f t="shared" si="83"/>
        <v>1.0593157435111737</v>
      </c>
      <c r="W212" s="9">
        <f t="shared" si="84"/>
        <v>0.57379602773521909</v>
      </c>
      <c r="X212" s="49">
        <f t="shared" si="85"/>
        <v>20.01680120678839</v>
      </c>
      <c r="Y212" s="8">
        <f t="shared" si="86"/>
        <v>1.7655262391852894E-5</v>
      </c>
      <c r="Z212" s="29">
        <f t="shared" si="66"/>
        <v>3.3166666666666669</v>
      </c>
    </row>
    <row r="213" spans="6:26" x14ac:dyDescent="0.25">
      <c r="F213" s="36">
        <f t="shared" si="67"/>
        <v>12000</v>
      </c>
      <c r="G213" s="16">
        <f t="shared" si="68"/>
        <v>19.443952089833171</v>
      </c>
      <c r="H213" s="48">
        <f t="shared" si="69"/>
        <v>291.87197604491655</v>
      </c>
      <c r="I213" s="8">
        <f t="shared" si="70"/>
        <v>1.2100218790939063</v>
      </c>
      <c r="J213" s="48">
        <f t="shared" si="71"/>
        <v>1.8143867625329951E-5</v>
      </c>
      <c r="K213" s="48">
        <f t="shared" si="72"/>
        <v>1.4994660789866476E-5</v>
      </c>
      <c r="L213" s="10">
        <f t="shared" si="73"/>
        <v>1006.0476695391086</v>
      </c>
      <c r="M213" s="29">
        <f t="shared" si="74"/>
        <v>2.549954420951028E-2</v>
      </c>
      <c r="N213" s="8">
        <f t="shared" si="75"/>
        <v>0.71584007897997792</v>
      </c>
      <c r="O213" s="48">
        <f t="shared" si="76"/>
        <v>3.4261596935435444E-3</v>
      </c>
      <c r="P213" s="48">
        <f t="shared" si="77"/>
        <v>100162.40529088136</v>
      </c>
      <c r="Q213" s="48">
        <f t="shared" si="78"/>
        <v>71700.264114249076</v>
      </c>
      <c r="R213" s="9">
        <f t="shared" si="79"/>
        <v>8.8363711424498632</v>
      </c>
      <c r="S213" s="10">
        <f t="shared" si="80"/>
        <v>2.9104277227311566</v>
      </c>
      <c r="T213" s="10">
        <f t="shared" si="81"/>
        <v>0.40344174648442099</v>
      </c>
      <c r="U213" s="10">
        <f t="shared" si="82"/>
        <v>0.65663829256603234</v>
      </c>
      <c r="V213" s="10">
        <f t="shared" si="83"/>
        <v>1.0600800390504532</v>
      </c>
      <c r="W213" s="9">
        <f t="shared" si="84"/>
        <v>0.57421002115232878</v>
      </c>
      <c r="X213" s="49">
        <f t="shared" si="85"/>
        <v>20.0181621109855</v>
      </c>
      <c r="Y213" s="8">
        <f t="shared" si="86"/>
        <v>1.7668000650840887E-5</v>
      </c>
      <c r="Z213" s="29">
        <f t="shared" si="66"/>
        <v>3.3333333333333335</v>
      </c>
    </row>
    <row r="214" spans="6:26" x14ac:dyDescent="0.25">
      <c r="F214" s="36">
        <f t="shared" si="67"/>
        <v>12060</v>
      </c>
      <c r="G214" s="16">
        <f t="shared" si="68"/>
        <v>19.444883303668473</v>
      </c>
      <c r="H214" s="48">
        <f t="shared" si="69"/>
        <v>291.87244165183421</v>
      </c>
      <c r="I214" s="8">
        <f t="shared" si="70"/>
        <v>1.2100199423598497</v>
      </c>
      <c r="J214" s="48">
        <f t="shared" si="71"/>
        <v>1.8143889972575553E-5</v>
      </c>
      <c r="K214" s="48">
        <f t="shared" si="72"/>
        <v>1.4994703258518457E-5</v>
      </c>
      <c r="L214" s="10">
        <f t="shared" si="73"/>
        <v>1006.0476845293266</v>
      </c>
      <c r="M214" s="29">
        <f t="shared" si="74"/>
        <v>2.5499579213216324E-2</v>
      </c>
      <c r="N214" s="8">
        <f t="shared" si="75"/>
        <v>0.7158399886772927</v>
      </c>
      <c r="O214" s="48">
        <f t="shared" si="76"/>
        <v>3.4261542279927534E-3</v>
      </c>
      <c r="P214" s="48">
        <f t="shared" si="77"/>
        <v>100226.27304047122</v>
      </c>
      <c r="Q214" s="48">
        <f t="shared" si="78"/>
        <v>71745.974158458164</v>
      </c>
      <c r="R214" s="9">
        <f t="shared" si="79"/>
        <v>8.8377791372254784</v>
      </c>
      <c r="S214" s="10">
        <f t="shared" si="80"/>
        <v>2.9108954685568098</v>
      </c>
      <c r="T214" s="10">
        <f t="shared" si="81"/>
        <v>0.40376680907922718</v>
      </c>
      <c r="U214" s="10">
        <f t="shared" si="82"/>
        <v>0.65706491245415199</v>
      </c>
      <c r="V214" s="10">
        <f t="shared" si="83"/>
        <v>1.0608317215333791</v>
      </c>
      <c r="W214" s="9">
        <f t="shared" si="84"/>
        <v>0.57461718249724703</v>
      </c>
      <c r="X214" s="49">
        <f t="shared" si="85"/>
        <v>20.019500486165718</v>
      </c>
      <c r="Y214" s="8">
        <f t="shared" si="86"/>
        <v>1.7680528692222986E-5</v>
      </c>
      <c r="Z214" s="29">
        <f t="shared" si="66"/>
        <v>3.35</v>
      </c>
    </row>
    <row r="215" spans="6:26" x14ac:dyDescent="0.25">
      <c r="F215" s="36">
        <f t="shared" si="67"/>
        <v>12120</v>
      </c>
      <c r="G215" s="16">
        <f t="shared" si="68"/>
        <v>19.445799079603432</v>
      </c>
      <c r="H215" s="48">
        <f t="shared" si="69"/>
        <v>291.87289953980167</v>
      </c>
      <c r="I215" s="8">
        <f t="shared" si="70"/>
        <v>1.2100180377395104</v>
      </c>
      <c r="J215" s="48">
        <f t="shared" si="71"/>
        <v>1.814391194932598E-5</v>
      </c>
      <c r="K215" s="48">
        <f t="shared" si="72"/>
        <v>1.4994745023158039E-5</v>
      </c>
      <c r="L215" s="10">
        <f t="shared" si="73"/>
        <v>1006.0476992712009</v>
      </c>
      <c r="M215" s="29">
        <f t="shared" si="74"/>
        <v>2.549961363659984E-2</v>
      </c>
      <c r="N215" s="8">
        <f t="shared" si="75"/>
        <v>0.71583989987201324</v>
      </c>
      <c r="O215" s="48">
        <f t="shared" si="76"/>
        <v>3.4261488530682636E-3</v>
      </c>
      <c r="P215" s="48">
        <f t="shared" si="77"/>
        <v>100289.08106592203</v>
      </c>
      <c r="Q215" s="48">
        <f t="shared" si="78"/>
        <v>71790.925748485839</v>
      </c>
      <c r="R215" s="9">
        <f t="shared" si="79"/>
        <v>8.8391631135511979</v>
      </c>
      <c r="S215" s="10">
        <f t="shared" si="80"/>
        <v>2.911355238441522</v>
      </c>
      <c r="T215" s="10">
        <f t="shared" si="81"/>
        <v>0.40408653351718887</v>
      </c>
      <c r="U215" s="10">
        <f t="shared" si="82"/>
        <v>0.65748446370158786</v>
      </c>
      <c r="V215" s="10">
        <f t="shared" si="83"/>
        <v>1.0615709972187768</v>
      </c>
      <c r="W215" s="9">
        <f t="shared" si="84"/>
        <v>0.57501762349350405</v>
      </c>
      <c r="X215" s="49">
        <f t="shared" si="85"/>
        <v>20.020816703096937</v>
      </c>
      <c r="Y215" s="8">
        <f t="shared" si="86"/>
        <v>1.7692849953646279E-5</v>
      </c>
      <c r="Z215" s="29">
        <f t="shared" si="66"/>
        <v>3.3666666666666667</v>
      </c>
    </row>
    <row r="216" spans="6:26" x14ac:dyDescent="0.25">
      <c r="F216" s="36">
        <f t="shared" si="67"/>
        <v>12180</v>
      </c>
      <c r="G216" s="16">
        <f t="shared" si="68"/>
        <v>19.446699672446307</v>
      </c>
      <c r="H216" s="48">
        <f t="shared" si="69"/>
        <v>291.87334983622316</v>
      </c>
      <c r="I216" s="8">
        <f t="shared" si="70"/>
        <v>1.2100161647026402</v>
      </c>
      <c r="J216" s="48">
        <f t="shared" si="71"/>
        <v>1.8143933561696964E-5</v>
      </c>
      <c r="K216" s="48">
        <f t="shared" si="72"/>
        <v>1.4994786095403785E-5</v>
      </c>
      <c r="L216" s="10">
        <f t="shared" si="73"/>
        <v>1006.047713768825</v>
      </c>
      <c r="M216" s="29">
        <f t="shared" si="74"/>
        <v>2.5499647489239999E-2</v>
      </c>
      <c r="N216" s="8">
        <f t="shared" si="75"/>
        <v>0.71583981253941342</v>
      </c>
      <c r="O216" s="48">
        <f t="shared" si="76"/>
        <v>3.4261435672736924E-3</v>
      </c>
      <c r="P216" s="48">
        <f t="shared" si="77"/>
        <v>100350.84688831966</v>
      </c>
      <c r="Q216" s="48">
        <f t="shared" si="78"/>
        <v>71835.131424706124</v>
      </c>
      <c r="R216" s="9">
        <f t="shared" si="79"/>
        <v>8.840523490874487</v>
      </c>
      <c r="S216" s="10">
        <f t="shared" si="80"/>
        <v>2.911807171569579</v>
      </c>
      <c r="T216" s="10">
        <f t="shared" si="81"/>
        <v>0.40440100620830577</v>
      </c>
      <c r="U216" s="10">
        <f t="shared" si="82"/>
        <v>0.65789706284795857</v>
      </c>
      <c r="V216" s="10">
        <f t="shared" si="83"/>
        <v>1.0622980690562644</v>
      </c>
      <c r="W216" s="9">
        <f t="shared" si="84"/>
        <v>0.57541145407214322</v>
      </c>
      <c r="X216" s="49">
        <f t="shared" si="85"/>
        <v>20.02211112651845</v>
      </c>
      <c r="Y216" s="8">
        <f t="shared" si="86"/>
        <v>1.7704967817604407E-5</v>
      </c>
      <c r="Z216" s="29">
        <f t="shared" si="66"/>
        <v>3.3833333333333333</v>
      </c>
    </row>
    <row r="217" spans="6:26" x14ac:dyDescent="0.25">
      <c r="F217" s="36">
        <f t="shared" si="67"/>
        <v>12240</v>
      </c>
      <c r="G217" s="16">
        <f t="shared" si="68"/>
        <v>19.447585332837217</v>
      </c>
      <c r="H217" s="48">
        <f t="shared" si="69"/>
        <v>291.87379266641858</v>
      </c>
      <c r="I217" s="8">
        <f t="shared" si="70"/>
        <v>1.2100143227276714</v>
      </c>
      <c r="J217" s="48">
        <f t="shared" si="71"/>
        <v>1.8143954815704091E-5</v>
      </c>
      <c r="K217" s="48">
        <f t="shared" si="72"/>
        <v>1.4994826486684168E-5</v>
      </c>
      <c r="L217" s="10">
        <f t="shared" si="73"/>
        <v>1006.0477280262257</v>
      </c>
      <c r="M217" s="29">
        <f t="shared" si="74"/>
        <v>2.5499680780559152E-2</v>
      </c>
      <c r="N217" s="8">
        <f t="shared" si="75"/>
        <v>0.71583972665517159</v>
      </c>
      <c r="O217" s="48">
        <f t="shared" si="76"/>
        <v>3.4261383691371566E-3</v>
      </c>
      <c r="P217" s="48">
        <f t="shared" si="77"/>
        <v>100411.58774115361</v>
      </c>
      <c r="Q217" s="48">
        <f t="shared" si="78"/>
        <v>71878.603521639176</v>
      </c>
      <c r="R217" s="9">
        <f t="shared" si="79"/>
        <v>8.8418606809854303</v>
      </c>
      <c r="S217" s="10">
        <f t="shared" si="80"/>
        <v>2.9122514045877002</v>
      </c>
      <c r="T217" s="10">
        <f t="shared" si="81"/>
        <v>0.40471031220631104</v>
      </c>
      <c r="U217" s="10">
        <f t="shared" si="82"/>
        <v>0.65830282453087452</v>
      </c>
      <c r="V217" s="10">
        <f t="shared" si="83"/>
        <v>1.0630131367371856</v>
      </c>
      <c r="W217" s="9">
        <f t="shared" si="84"/>
        <v>0.57579878239930882</v>
      </c>
      <c r="X217" s="49">
        <f t="shared" si="85"/>
        <v>20.023384115236528</v>
      </c>
      <c r="Y217" s="8">
        <f t="shared" si="86"/>
        <v>1.7716885612286428E-5</v>
      </c>
      <c r="Z217" s="29">
        <f t="shared" si="66"/>
        <v>3.4</v>
      </c>
    </row>
    <row r="218" spans="6:26" x14ac:dyDescent="0.25">
      <c r="F218" s="36">
        <f t="shared" si="67"/>
        <v>12300</v>
      </c>
      <c r="G218" s="16">
        <f t="shared" si="68"/>
        <v>19.448456307315066</v>
      </c>
      <c r="H218" s="48">
        <f t="shared" si="69"/>
        <v>291.8742281536575</v>
      </c>
      <c r="I218" s="8">
        <f t="shared" si="70"/>
        <v>1.2100125113015772</v>
      </c>
      <c r="J218" s="48">
        <f t="shared" si="71"/>
        <v>1.8143975717264643E-5</v>
      </c>
      <c r="K218" s="48">
        <f t="shared" si="72"/>
        <v>1.4994866208240829E-5</v>
      </c>
      <c r="L218" s="10">
        <f t="shared" si="73"/>
        <v>1006.047742047364</v>
      </c>
      <c r="M218" s="29">
        <f t="shared" si="74"/>
        <v>2.5499713519825648E-2</v>
      </c>
      <c r="N218" s="8">
        <f t="shared" si="75"/>
        <v>0.71583964219536467</v>
      </c>
      <c r="O218" s="48">
        <f t="shared" si="76"/>
        <v>3.4261332572108729E-3</v>
      </c>
      <c r="P218" s="48">
        <f t="shared" si="77"/>
        <v>100471.32057496418</v>
      </c>
      <c r="Q218" s="48">
        <f t="shared" si="78"/>
        <v>71921.354171278144</v>
      </c>
      <c r="R218" s="9">
        <f t="shared" si="79"/>
        <v>8.8431750881678646</v>
      </c>
      <c r="S218" s="10">
        <f t="shared" si="80"/>
        <v>2.9126880716550514</v>
      </c>
      <c r="T218" s="10">
        <f t="shared" si="81"/>
        <v>0.40501453522849112</v>
      </c>
      <c r="U218" s="10">
        <f t="shared" si="82"/>
        <v>0.65870186151630028</v>
      </c>
      <c r="V218" s="10">
        <f t="shared" si="83"/>
        <v>1.0637163967447913</v>
      </c>
      <c r="W218" s="9">
        <f t="shared" si="84"/>
        <v>0.57617971490342867</v>
      </c>
      <c r="X218" s="49">
        <f t="shared" si="85"/>
        <v>20.024636022218495</v>
      </c>
      <c r="Y218" s="8">
        <f t="shared" si="86"/>
        <v>1.7728606612413191E-5</v>
      </c>
      <c r="Z218" s="29">
        <f t="shared" si="66"/>
        <v>3.4166666666666665</v>
      </c>
    </row>
    <row r="219" spans="6:26" x14ac:dyDescent="0.25">
      <c r="F219" s="36">
        <f t="shared" si="67"/>
        <v>12360</v>
      </c>
      <c r="G219" s="16">
        <f t="shared" si="68"/>
        <v>19.449312838383417</v>
      </c>
      <c r="H219" s="48">
        <f t="shared" si="69"/>
        <v>291.87465641919169</v>
      </c>
      <c r="I219" s="8">
        <f t="shared" si="70"/>
        <v>1.2100107299197336</v>
      </c>
      <c r="J219" s="48">
        <f t="shared" si="71"/>
        <v>1.814399627219892E-5</v>
      </c>
      <c r="K219" s="48">
        <f t="shared" si="72"/>
        <v>1.4994905271131362E-5</v>
      </c>
      <c r="L219" s="10">
        <f t="shared" si="73"/>
        <v>1006.0477558361358</v>
      </c>
      <c r="M219" s="29">
        <f t="shared" si="74"/>
        <v>2.5499745716155989E-2</v>
      </c>
      <c r="N219" s="8">
        <f t="shared" si="75"/>
        <v>0.71583955913645991</v>
      </c>
      <c r="O219" s="48">
        <f t="shared" si="76"/>
        <v>3.4261282300707724E-3</v>
      </c>
      <c r="P219" s="48">
        <f t="shared" si="77"/>
        <v>100530.0620619222</v>
      </c>
      <c r="Q219" s="48">
        <f t="shared" si="78"/>
        <v>71963.39530636734</v>
      </c>
      <c r="R219" s="9">
        <f t="shared" si="79"/>
        <v>8.8444671093472689</v>
      </c>
      <c r="S219" s="10">
        <f t="shared" si="80"/>
        <v>2.9131173044921157</v>
      </c>
      <c r="T219" s="10">
        <f t="shared" si="81"/>
        <v>0.4053137576752624</v>
      </c>
      <c r="U219" s="10">
        <f t="shared" si="82"/>
        <v>0.65909428472850617</v>
      </c>
      <c r="V219" s="10">
        <f t="shared" si="83"/>
        <v>1.0644080424037685</v>
      </c>
      <c r="W219" s="9">
        <f t="shared" si="84"/>
        <v>0.57655435630204133</v>
      </c>
      <c r="X219" s="49">
        <f t="shared" si="85"/>
        <v>20.025867194685457</v>
      </c>
      <c r="Y219" s="8">
        <f t="shared" si="86"/>
        <v>1.7740134040062808E-5</v>
      </c>
      <c r="Z219" s="29">
        <f t="shared" si="66"/>
        <v>3.4333333333333331</v>
      </c>
    </row>
    <row r="220" spans="6:26" x14ac:dyDescent="0.25">
      <c r="F220" s="36">
        <f t="shared" si="67"/>
        <v>12420</v>
      </c>
      <c r="G220" s="16">
        <f t="shared" si="68"/>
        <v>19.450155164575378</v>
      </c>
      <c r="H220" s="48">
        <f t="shared" si="69"/>
        <v>291.87507758228764</v>
      </c>
      <c r="I220" s="8">
        <f t="shared" si="70"/>
        <v>1.2100089780857857</v>
      </c>
      <c r="J220" s="48">
        <f t="shared" si="71"/>
        <v>1.8144016486231974E-5</v>
      </c>
      <c r="K220" s="48">
        <f t="shared" si="72"/>
        <v>1.4994943686232403E-5</v>
      </c>
      <c r="L220" s="10">
        <f t="shared" si="73"/>
        <v>1006.0477693963743</v>
      </c>
      <c r="M220" s="29">
        <f t="shared" si="74"/>
        <v>2.5499777378517437E-2</v>
      </c>
      <c r="N220" s="8">
        <f t="shared" si="75"/>
        <v>0.7158394774553124</v>
      </c>
      <c r="O220" s="48">
        <f t="shared" si="76"/>
        <v>3.4261232863161207E-3</v>
      </c>
      <c r="P220" s="48">
        <f t="shared" si="77"/>
        <v>100587.82860033377</v>
      </c>
      <c r="Q220" s="48">
        <f t="shared" si="78"/>
        <v>72004.73866362746</v>
      </c>
      <c r="R220" s="9">
        <f t="shared" si="79"/>
        <v>8.8457371342352875</v>
      </c>
      <c r="S220" s="10">
        <f t="shared" si="80"/>
        <v>2.9135392324285099</v>
      </c>
      <c r="T220" s="10">
        <f t="shared" si="81"/>
        <v>0.40560806064952187</v>
      </c>
      <c r="U220" s="10">
        <f t="shared" si="82"/>
        <v>0.65948020327947132</v>
      </c>
      <c r="V220" s="10">
        <f t="shared" si="83"/>
        <v>1.0650882639289931</v>
      </c>
      <c r="W220" s="9">
        <f t="shared" si="84"/>
        <v>0.57692280962820452</v>
      </c>
      <c r="X220" s="49">
        <f t="shared" si="85"/>
        <v>20.027077974203582</v>
      </c>
      <c r="Y220" s="8">
        <f t="shared" si="86"/>
        <v>1.7751471065483218E-5</v>
      </c>
      <c r="Z220" s="29">
        <f t="shared" si="66"/>
        <v>3.45</v>
      </c>
    </row>
    <row r="221" spans="6:26" x14ac:dyDescent="0.25">
      <c r="F221" s="36">
        <f t="shared" si="67"/>
        <v>12480</v>
      </c>
      <c r="G221" s="16">
        <f t="shared" si="68"/>
        <v>19.450983520517461</v>
      </c>
      <c r="H221" s="48">
        <f t="shared" si="69"/>
        <v>291.87549176025868</v>
      </c>
      <c r="I221" s="8">
        <f t="shared" si="70"/>
        <v>1.210007255311512</v>
      </c>
      <c r="J221" s="48">
        <f t="shared" si="71"/>
        <v>1.8144036364995021E-5</v>
      </c>
      <c r="K221" s="48">
        <f t="shared" si="72"/>
        <v>1.4994981464242464E-5</v>
      </c>
      <c r="L221" s="10">
        <f t="shared" si="73"/>
        <v>1006.0477827318492</v>
      </c>
      <c r="M221" s="29">
        <f t="shared" si="74"/>
        <v>2.5499808515730301E-2</v>
      </c>
      <c r="N221" s="8">
        <f t="shared" si="75"/>
        <v>0.71583939712915545</v>
      </c>
      <c r="O221" s="48">
        <f t="shared" si="76"/>
        <v>3.4261184245691382E-3</v>
      </c>
      <c r="P221" s="48">
        <f t="shared" si="77"/>
        <v>100644.63631907564</v>
      </c>
      <c r="Q221" s="48">
        <f t="shared" si="78"/>
        <v>72045.39578693021</v>
      </c>
      <c r="R221" s="9">
        <f t="shared" si="79"/>
        <v>8.8469855454710729</v>
      </c>
      <c r="S221" s="10">
        <f t="shared" si="80"/>
        <v>2.9139539824497209</v>
      </c>
      <c r="T221" s="10">
        <f t="shared" si="81"/>
        <v>0.40589752397575413</v>
      </c>
      <c r="U221" s="10">
        <f t="shared" si="82"/>
        <v>0.65985972449803332</v>
      </c>
      <c r="V221" s="10">
        <f t="shared" si="83"/>
        <v>1.0657572484737874</v>
      </c>
      <c r="W221" s="9">
        <f t="shared" si="84"/>
        <v>0.57728517625663478</v>
      </c>
      <c r="X221" s="49">
        <f t="shared" si="85"/>
        <v>20.028268696774095</v>
      </c>
      <c r="Y221" s="8">
        <f t="shared" si="86"/>
        <v>1.7762620807896457E-5</v>
      </c>
      <c r="Z221" s="29">
        <f t="shared" si="66"/>
        <v>3.4666666666666668</v>
      </c>
    </row>
    <row r="222" spans="6:26" x14ac:dyDescent="0.25">
      <c r="F222" s="36">
        <f t="shared" si="67"/>
        <v>12540</v>
      </c>
      <c r="G222" s="16">
        <f t="shared" si="68"/>
        <v>19.451798136992458</v>
      </c>
      <c r="H222" s="48">
        <f t="shared" si="69"/>
        <v>291.87589906849621</v>
      </c>
      <c r="I222" s="8">
        <f t="shared" si="70"/>
        <v>1.2100055611166955</v>
      </c>
      <c r="J222" s="48">
        <f t="shared" si="71"/>
        <v>1.8144055914027048E-5</v>
      </c>
      <c r="K222" s="48">
        <f t="shared" si="72"/>
        <v>1.4995018615684855E-5</v>
      </c>
      <c r="L222" s="10">
        <f t="shared" si="73"/>
        <v>1006.0477958462694</v>
      </c>
      <c r="M222" s="29">
        <f t="shared" si="74"/>
        <v>2.5499839136470439E-2</v>
      </c>
      <c r="N222" s="8">
        <f t="shared" si="75"/>
        <v>0.71583931813559587</v>
      </c>
      <c r="O222" s="48">
        <f t="shared" si="76"/>
        <v>3.4261136434746335E-3</v>
      </c>
      <c r="P222" s="48">
        <f t="shared" si="77"/>
        <v>100700.50108195969</v>
      </c>
      <c r="Q222" s="48">
        <f t="shared" si="78"/>
        <v>72085.378030422857</v>
      </c>
      <c r="R222" s="9">
        <f t="shared" si="79"/>
        <v>8.8482127187594823</v>
      </c>
      <c r="S222" s="10">
        <f t="shared" si="80"/>
        <v>2.9143616792428313</v>
      </c>
      <c r="T222" s="10">
        <f t="shared" si="81"/>
        <v>0.40618222621890765</v>
      </c>
      <c r="U222" s="10">
        <f t="shared" si="82"/>
        <v>0.66023295395836201</v>
      </c>
      <c r="V222" s="10">
        <f t="shared" si="83"/>
        <v>1.0664151801772697</v>
      </c>
      <c r="W222" s="9">
        <f t="shared" si="84"/>
        <v>0.5776415559293544</v>
      </c>
      <c r="X222" s="49">
        <f t="shared" si="85"/>
        <v>20.029439692921812</v>
      </c>
      <c r="Y222" s="8">
        <f t="shared" si="86"/>
        <v>1.7773586336287829E-5</v>
      </c>
      <c r="Z222" s="29">
        <f t="shared" si="66"/>
        <v>3.4833333333333334</v>
      </c>
    </row>
    <row r="223" spans="6:26" x14ac:dyDescent="0.25">
      <c r="F223" s="36">
        <f t="shared" si="67"/>
        <v>12600</v>
      </c>
      <c r="G223" s="16">
        <f t="shared" si="68"/>
        <v>19.452599241001352</v>
      </c>
      <c r="H223" s="48">
        <f t="shared" si="69"/>
        <v>291.87629962050067</v>
      </c>
      <c r="I223" s="8">
        <f t="shared" si="70"/>
        <v>1.2100038950289949</v>
      </c>
      <c r="J223" s="48">
        <f t="shared" si="71"/>
        <v>1.8144075138776241E-5</v>
      </c>
      <c r="K223" s="48">
        <f t="shared" si="72"/>
        <v>1.4995055150910453E-5</v>
      </c>
      <c r="L223" s="10">
        <f t="shared" si="73"/>
        <v>1006.0478087432822</v>
      </c>
      <c r="M223" s="29">
        <f t="shared" si="74"/>
        <v>2.549986924927148E-2</v>
      </c>
      <c r="N223" s="8">
        <f t="shared" si="75"/>
        <v>0.71583924045260761</v>
      </c>
      <c r="O223" s="48">
        <f t="shared" si="76"/>
        <v>3.4261089416996377E-3</v>
      </c>
      <c r="P223" s="48">
        <f t="shared" si="77"/>
        <v>100755.43849203059</v>
      </c>
      <c r="Q223" s="48">
        <f t="shared" si="78"/>
        <v>72124.696561604607</v>
      </c>
      <c r="R223" s="9">
        <f t="shared" si="79"/>
        <v>8.8494190230062788</v>
      </c>
      <c r="S223" s="10">
        <f t="shared" si="80"/>
        <v>2.9147624452412302</v>
      </c>
      <c r="T223" s="10">
        <f t="shared" si="81"/>
        <v>0.40646224470303882</v>
      </c>
      <c r="U223" s="10">
        <f t="shared" si="82"/>
        <v>0.66059999550814119</v>
      </c>
      <c r="V223" s="10">
        <f t="shared" si="83"/>
        <v>1.06706224021118</v>
      </c>
      <c r="W223" s="9">
        <f t="shared" si="84"/>
        <v>0.57799204678105576</v>
      </c>
      <c r="X223" s="49">
        <f t="shared" si="85"/>
        <v>20.030591287782407</v>
      </c>
      <c r="Y223" s="8">
        <f t="shared" si="86"/>
        <v>1.7784370670186335E-5</v>
      </c>
      <c r="Z223" s="29">
        <f t="shared" si="66"/>
        <v>3.5</v>
      </c>
    </row>
    <row r="224" spans="6:26" x14ac:dyDescent="0.25">
      <c r="F224" s="36">
        <f t="shared" si="67"/>
        <v>12660</v>
      </c>
      <c r="G224" s="16">
        <f t="shared" si="68"/>
        <v>19.453387055824258</v>
      </c>
      <c r="H224" s="48">
        <f t="shared" si="69"/>
        <v>291.8766935279121</v>
      </c>
      <c r="I224" s="8">
        <f t="shared" si="70"/>
        <v>1.2100022565838144</v>
      </c>
      <c r="J224" s="48">
        <f t="shared" si="71"/>
        <v>1.8144094044601484E-5</v>
      </c>
      <c r="K224" s="48">
        <f t="shared" si="72"/>
        <v>1.4995091080100542E-5</v>
      </c>
      <c r="L224" s="10">
        <f t="shared" si="73"/>
        <v>1006.0478214264763</v>
      </c>
      <c r="M224" s="29">
        <f t="shared" si="74"/>
        <v>2.5499898862527182E-2</v>
      </c>
      <c r="N224" s="8">
        <f t="shared" si="75"/>
        <v>0.71583916405852632</v>
      </c>
      <c r="O224" s="48">
        <f t="shared" si="76"/>
        <v>3.4261043179330459E-3</v>
      </c>
      <c r="P224" s="48">
        <f t="shared" si="77"/>
        <v>100809.46389579431</v>
      </c>
      <c r="Q224" s="48">
        <f t="shared" si="78"/>
        <v>72163.362364353583</v>
      </c>
      <c r="R224" s="9">
        <f t="shared" si="79"/>
        <v>8.8506048204503589</v>
      </c>
      <c r="S224" s="10">
        <f t="shared" si="80"/>
        <v>2.9151564006683626</v>
      </c>
      <c r="T224" s="10">
        <f t="shared" si="81"/>
        <v>0.40673765552972485</v>
      </c>
      <c r="U224" s="10">
        <f t="shared" si="82"/>
        <v>0.66096095129626242</v>
      </c>
      <c r="V224" s="10">
        <f t="shared" si="83"/>
        <v>1.0676986068259873</v>
      </c>
      <c r="W224" s="9">
        <f t="shared" si="84"/>
        <v>0.57833674536407642</v>
      </c>
      <c r="X224" s="49">
        <f t="shared" si="85"/>
        <v>20.031723801188335</v>
      </c>
      <c r="Y224" s="8">
        <f t="shared" si="86"/>
        <v>1.7794976780433121E-5</v>
      </c>
      <c r="Z224" s="29">
        <f t="shared" si="66"/>
        <v>3.5166666666666666</v>
      </c>
    </row>
    <row r="225" spans="6:26" x14ac:dyDescent="0.25">
      <c r="F225" s="36">
        <f t="shared" si="67"/>
        <v>12720</v>
      </c>
      <c r="G225" s="16">
        <f t="shared" si="68"/>
        <v>19.454161801080424</v>
      </c>
      <c r="H225" s="48">
        <f t="shared" si="69"/>
        <v>291.87708090054019</v>
      </c>
      <c r="I225" s="8">
        <f t="shared" si="70"/>
        <v>1.2100006453241821</v>
      </c>
      <c r="J225" s="48">
        <f t="shared" si="71"/>
        <v>1.8144112636773783E-5</v>
      </c>
      <c r="K225" s="48">
        <f t="shared" si="72"/>
        <v>1.49951264132695E-5</v>
      </c>
      <c r="L225" s="10">
        <f t="shared" si="73"/>
        <v>1006.047833899381</v>
      </c>
      <c r="M225" s="29">
        <f t="shared" si="74"/>
        <v>2.5499927984493673E-2</v>
      </c>
      <c r="N225" s="8">
        <f t="shared" si="75"/>
        <v>0.71583908893204262</v>
      </c>
      <c r="O225" s="48">
        <f t="shared" si="76"/>
        <v>3.4260997708852625E-3</v>
      </c>
      <c r="P225" s="48">
        <f t="shared" si="77"/>
        <v>100862.59238738076</v>
      </c>
      <c r="Q225" s="48">
        <f t="shared" si="78"/>
        <v>72201.386241906628</v>
      </c>
      <c r="R225" s="9">
        <f t="shared" si="79"/>
        <v>8.851770466793063</v>
      </c>
      <c r="S225" s="10">
        <f t="shared" si="80"/>
        <v>2.9155436635805092</v>
      </c>
      <c r="T225" s="10">
        <f t="shared" si="81"/>
        <v>0.40700853359624173</v>
      </c>
      <c r="U225" s="10">
        <f t="shared" si="82"/>
        <v>0.66131592180009924</v>
      </c>
      <c r="V225" s="10">
        <f t="shared" si="83"/>
        <v>1.0683244553963409</v>
      </c>
      <c r="W225" s="9">
        <f t="shared" si="84"/>
        <v>0.57867574667301791</v>
      </c>
      <c r="X225" s="49">
        <f t="shared" si="85"/>
        <v>20.032837547753441</v>
      </c>
      <c r="Y225" s="8">
        <f t="shared" si="86"/>
        <v>1.7805407589939017E-5</v>
      </c>
      <c r="Z225" s="29">
        <f t="shared" si="66"/>
        <v>3.5333333333333332</v>
      </c>
    </row>
    <row r="226" spans="6:26" x14ac:dyDescent="0.25">
      <c r="F226" s="36">
        <f t="shared" si="67"/>
        <v>12780</v>
      </c>
      <c r="G226" s="16">
        <f t="shared" si="68"/>
        <v>19.454923692787283</v>
      </c>
      <c r="H226" s="48">
        <f t="shared" si="69"/>
        <v>291.8774618463936</v>
      </c>
      <c r="I226" s="8">
        <f t="shared" si="70"/>
        <v>1.2099990608006248</v>
      </c>
      <c r="J226" s="48">
        <f t="shared" si="71"/>
        <v>1.8144130920477714E-5</v>
      </c>
      <c r="K226" s="48">
        <f t="shared" si="72"/>
        <v>1.4995161160267526E-5</v>
      </c>
      <c r="L226" s="10">
        <f t="shared" si="73"/>
        <v>1006.0478461654679</v>
      </c>
      <c r="M226" s="29">
        <f t="shared" si="74"/>
        <v>2.549995662329169E-2</v>
      </c>
      <c r="N226" s="8">
        <f t="shared" si="75"/>
        <v>0.71583901505219705</v>
      </c>
      <c r="O226" s="48">
        <f t="shared" si="76"/>
        <v>3.4260952992878572E-3</v>
      </c>
      <c r="P226" s="48">
        <f t="shared" si="77"/>
        <v>100914.83881264004</v>
      </c>
      <c r="Q226" s="48">
        <f t="shared" si="78"/>
        <v>72238.778819791478</v>
      </c>
      <c r="R226" s="9">
        <f t="shared" si="79"/>
        <v>8.8529163113247069</v>
      </c>
      <c r="S226" s="10">
        <f t="shared" si="80"/>
        <v>2.9159243499086482</v>
      </c>
      <c r="T226" s="10">
        <f t="shared" si="81"/>
        <v>0.40727495261351487</v>
      </c>
      <c r="U226" s="10">
        <f t="shared" si="82"/>
        <v>0.66166500585235466</v>
      </c>
      <c r="V226" s="10">
        <f t="shared" si="83"/>
        <v>1.0689399584658696</v>
      </c>
      <c r="W226" s="9">
        <f t="shared" si="84"/>
        <v>0.57900914416901272</v>
      </c>
      <c r="X226" s="49">
        <f t="shared" si="85"/>
        <v>20.033932836956296</v>
      </c>
      <c r="Y226" s="8">
        <f t="shared" si="86"/>
        <v>1.7815665974431162E-5</v>
      </c>
      <c r="Z226" s="29">
        <f t="shared" si="66"/>
        <v>3.55</v>
      </c>
    </row>
    <row r="227" spans="6:26" x14ac:dyDescent="0.25">
      <c r="F227" s="36">
        <f t="shared" si="67"/>
        <v>12840</v>
      </c>
      <c r="G227" s="16">
        <f t="shared" si="68"/>
        <v>19.455672943418602</v>
      </c>
      <c r="H227" s="48">
        <f t="shared" si="69"/>
        <v>291.87783647170926</v>
      </c>
      <c r="I227" s="8">
        <f t="shared" si="70"/>
        <v>1.2099975025710477</v>
      </c>
      <c r="J227" s="48">
        <f t="shared" si="71"/>
        <v>1.8144148900812651E-5</v>
      </c>
      <c r="K227" s="48">
        <f t="shared" si="72"/>
        <v>1.4995195330783154E-5</v>
      </c>
      <c r="L227" s="10">
        <f t="shared" si="73"/>
        <v>1006.0478582281522</v>
      </c>
      <c r="M227" s="29">
        <f t="shared" si="74"/>
        <v>2.5499984786908528E-2</v>
      </c>
      <c r="N227" s="8">
        <f t="shared" si="75"/>
        <v>0.71583894239837487</v>
      </c>
      <c r="O227" s="48">
        <f t="shared" si="76"/>
        <v>3.4260909018932195E-3</v>
      </c>
      <c r="P227" s="48">
        <f t="shared" si="77"/>
        <v>100966.21777317672</v>
      </c>
      <c r="Q227" s="48">
        <f t="shared" si="78"/>
        <v>72275.550548714818</v>
      </c>
      <c r="R227" s="9">
        <f t="shared" si="79"/>
        <v>8.8540426970484116</v>
      </c>
      <c r="S227" s="10">
        <f t="shared" si="80"/>
        <v>2.916298573499402</v>
      </c>
      <c r="T227" s="10">
        <f t="shared" si="81"/>
        <v>0.40753698512384101</v>
      </c>
      <c r="U227" s="10">
        <f t="shared" si="82"/>
        <v>0.66200830066753424</v>
      </c>
      <c r="V227" s="10">
        <f t="shared" si="83"/>
        <v>1.0695452857913752</v>
      </c>
      <c r="W227" s="9">
        <f t="shared" si="84"/>
        <v>0.57933702980366153</v>
      </c>
      <c r="X227" s="49">
        <f t="shared" si="85"/>
        <v>20.035009973222262</v>
      </c>
      <c r="Y227" s="8">
        <f t="shared" si="86"/>
        <v>1.7825754763189586E-5</v>
      </c>
      <c r="Z227" s="29">
        <f t="shared" si="66"/>
        <v>3.5666666666666669</v>
      </c>
    </row>
    <row r="228" spans="6:26" x14ac:dyDescent="0.25">
      <c r="F228" s="36">
        <f t="shared" si="67"/>
        <v>12900</v>
      </c>
      <c r="G228" s="16">
        <f t="shared" si="68"/>
        <v>19.456409761961723</v>
      </c>
      <c r="H228" s="48">
        <f t="shared" si="69"/>
        <v>291.87820488098083</v>
      </c>
      <c r="I228" s="8">
        <f t="shared" si="70"/>
        <v>1.2099959702006147</v>
      </c>
      <c r="J228" s="48">
        <f t="shared" si="71"/>
        <v>1.8144166582794502E-5</v>
      </c>
      <c r="K228" s="48">
        <f t="shared" si="72"/>
        <v>1.4995228934346154E-5</v>
      </c>
      <c r="L228" s="10">
        <f t="shared" si="73"/>
        <v>1006.0478700907928</v>
      </c>
      <c r="M228" s="29">
        <f t="shared" si="74"/>
        <v>2.5500012483200742E-2</v>
      </c>
      <c r="N228" s="8">
        <f t="shared" si="75"/>
        <v>0.71583887095029897</v>
      </c>
      <c r="O228" s="48">
        <f t="shared" si="76"/>
        <v>3.4260865774742243E-3</v>
      </c>
      <c r="P228" s="48">
        <f t="shared" si="77"/>
        <v>101016.74363031438</v>
      </c>
      <c r="Q228" s="48">
        <f t="shared" si="78"/>
        <v>72311.711707400042</v>
      </c>
      <c r="R228" s="9">
        <f t="shared" si="79"/>
        <v>8.8551499608011319</v>
      </c>
      <c r="S228" s="10">
        <f t="shared" si="80"/>
        <v>2.9166664461551441</v>
      </c>
      <c r="T228" s="10">
        <f t="shared" si="81"/>
        <v>0.40779470251838956</v>
      </c>
      <c r="U228" s="10">
        <f t="shared" si="82"/>
        <v>0.66234590186795095</v>
      </c>
      <c r="V228" s="10">
        <f t="shared" si="83"/>
        <v>1.0701406043863404</v>
      </c>
      <c r="W228" s="9">
        <f t="shared" si="84"/>
        <v>0.57965949404260109</v>
      </c>
      <c r="X228" s="49">
        <f t="shared" si="85"/>
        <v>20.036069256004325</v>
      </c>
      <c r="Y228" s="8">
        <f t="shared" si="86"/>
        <v>1.7835676739772342E-5</v>
      </c>
      <c r="Z228" s="29">
        <f t="shared" si="66"/>
        <v>3.5833333333333335</v>
      </c>
    </row>
    <row r="229" spans="6:26" x14ac:dyDescent="0.25">
      <c r="F229" s="36">
        <f t="shared" si="67"/>
        <v>12960</v>
      </c>
      <c r="G229" s="16">
        <f t="shared" si="68"/>
        <v>19.457134353973895</v>
      </c>
      <c r="H229" s="48">
        <f t="shared" si="69"/>
        <v>291.87856717698691</v>
      </c>
      <c r="I229" s="8">
        <f t="shared" si="70"/>
        <v>1.2099944632616315</v>
      </c>
      <c r="J229" s="48">
        <f t="shared" si="71"/>
        <v>1.8144183971356633E-5</v>
      </c>
      <c r="K229" s="48">
        <f t="shared" si="72"/>
        <v>1.499526198032974E-5</v>
      </c>
      <c r="L229" s="10">
        <f t="shared" si="73"/>
        <v>1006.0478817566936</v>
      </c>
      <c r="M229" s="29">
        <f t="shared" si="74"/>
        <v>2.5500039719895617E-2</v>
      </c>
      <c r="N229" s="8">
        <f t="shared" si="75"/>
        <v>0.71583880068802563</v>
      </c>
      <c r="O229" s="48">
        <f t="shared" si="76"/>
        <v>3.4260823248238995E-3</v>
      </c>
      <c r="P229" s="48">
        <f t="shared" si="77"/>
        <v>101066.43050900575</v>
      </c>
      <c r="Q229" s="48">
        <f t="shared" si="78"/>
        <v>72347.272405386364</v>
      </c>
      <c r="R229" s="9">
        <f t="shared" si="79"/>
        <v>8.8562384333722619</v>
      </c>
      <c r="S229" s="10">
        <f t="shared" si="80"/>
        <v>2.9170280776731765</v>
      </c>
      <c r="T229" s="10">
        <f t="shared" si="81"/>
        <v>0.40804817505446578</v>
      </c>
      <c r="U229" s="10">
        <f t="shared" si="82"/>
        <v>0.66267790350944422</v>
      </c>
      <c r="V229" s="10">
        <f t="shared" si="83"/>
        <v>1.0707260785639101</v>
      </c>
      <c r="W229" s="9">
        <f t="shared" si="84"/>
        <v>0.57997662588878462</v>
      </c>
      <c r="X229" s="49">
        <f t="shared" si="85"/>
        <v>20.037110979862682</v>
      </c>
      <c r="Y229" s="8">
        <f t="shared" si="86"/>
        <v>1.7845434642731833E-5</v>
      </c>
      <c r="Z229" s="29">
        <f t="shared" si="66"/>
        <v>3.6</v>
      </c>
    </row>
    <row r="230" spans="6:26" x14ac:dyDescent="0.25">
      <c r="F230" s="36">
        <f t="shared" si="67"/>
        <v>13020</v>
      </c>
      <c r="G230" s="16">
        <f t="shared" si="68"/>
        <v>19.457846921637739</v>
      </c>
      <c r="H230" s="48">
        <f t="shared" si="69"/>
        <v>291.87892346081884</v>
      </c>
      <c r="I230" s="8">
        <f t="shared" si="70"/>
        <v>1.2099929813334283</v>
      </c>
      <c r="J230" s="48">
        <f t="shared" si="71"/>
        <v>1.8144201071351529E-5</v>
      </c>
      <c r="K230" s="48">
        <f t="shared" si="72"/>
        <v>1.4995294477953401E-5</v>
      </c>
      <c r="L230" s="10">
        <f t="shared" si="73"/>
        <v>1006.0478932291048</v>
      </c>
      <c r="M230" s="29">
        <f t="shared" si="74"/>
        <v>2.5500066504593744E-2</v>
      </c>
      <c r="N230" s="8">
        <f t="shared" si="75"/>
        <v>0.71583873159193889</v>
      </c>
      <c r="O230" s="48">
        <f t="shared" si="76"/>
        <v>3.4260781427550993E-3</v>
      </c>
      <c r="P230" s="48">
        <f t="shared" si="77"/>
        <v>101115.29230167254</v>
      </c>
      <c r="Q230" s="48">
        <f t="shared" si="78"/>
        <v>72382.242585777421</v>
      </c>
      <c r="R230" s="9">
        <f t="shared" si="79"/>
        <v>8.8573084396195245</v>
      </c>
      <c r="S230" s="10">
        <f t="shared" si="80"/>
        <v>2.917383575884132</v>
      </c>
      <c r="T230" s="10">
        <f t="shared" si="81"/>
        <v>0.40829747187256127</v>
      </c>
      <c r="U230" s="10">
        <f t="shared" si="82"/>
        <v>0.66300439810639511</v>
      </c>
      <c r="V230" s="10">
        <f t="shared" si="83"/>
        <v>1.0713018699789565</v>
      </c>
      <c r="W230" s="9">
        <f t="shared" si="84"/>
        <v>0.58028851290526806</v>
      </c>
      <c r="X230" s="49">
        <f t="shared" si="85"/>
        <v>20.038135434543008</v>
      </c>
      <c r="Y230" s="8">
        <f t="shared" si="86"/>
        <v>1.7855031166315942E-5</v>
      </c>
      <c r="Z230" s="29">
        <f t="shared" si="66"/>
        <v>3.6166666666666667</v>
      </c>
    </row>
    <row r="231" spans="6:26" x14ac:dyDescent="0.25">
      <c r="F231" s="36">
        <f t="shared" si="67"/>
        <v>13080</v>
      </c>
      <c r="G231" s="16">
        <f t="shared" si="68"/>
        <v>19.458547663815843</v>
      </c>
      <c r="H231" s="48">
        <f t="shared" si="69"/>
        <v>291.87927383190788</v>
      </c>
      <c r="I231" s="8">
        <f t="shared" si="70"/>
        <v>1.2099915240022483</v>
      </c>
      <c r="J231" s="48">
        <f t="shared" si="71"/>
        <v>1.8144217887551962E-5</v>
      </c>
      <c r="K231" s="48">
        <f t="shared" si="72"/>
        <v>1.4995326436285226E-5</v>
      </c>
      <c r="L231" s="10">
        <f t="shared" si="73"/>
        <v>1006.0479045112227</v>
      </c>
      <c r="M231" s="29">
        <f t="shared" si="74"/>
        <v>2.5500092844770859E-2</v>
      </c>
      <c r="N231" s="8">
        <f t="shared" si="75"/>
        <v>0.71583866364274495</v>
      </c>
      <c r="O231" s="48">
        <f t="shared" si="76"/>
        <v>3.4260740301001848E-3</v>
      </c>
      <c r="P231" s="48">
        <f t="shared" si="77"/>
        <v>101163.34267199115</v>
      </c>
      <c r="Q231" s="48">
        <f t="shared" si="78"/>
        <v>72416.632027951215</v>
      </c>
      <c r="R231" s="9">
        <f t="shared" si="79"/>
        <v>8.8583602985825305</v>
      </c>
      <c r="S231" s="10">
        <f t="shared" si="80"/>
        <v>2.9177330466895355</v>
      </c>
      <c r="T231" s="10">
        <f t="shared" si="81"/>
        <v>0.4085426610131811</v>
      </c>
      <c r="U231" s="10">
        <f t="shared" si="82"/>
        <v>0.66332547665688268</v>
      </c>
      <c r="V231" s="10">
        <f t="shared" si="83"/>
        <v>1.0718681376700638</v>
      </c>
      <c r="W231" s="9">
        <f t="shared" si="84"/>
        <v>0.58059524123795125</v>
      </c>
      <c r="X231" s="49">
        <f t="shared" si="85"/>
        <v>20.039142905053794</v>
      </c>
      <c r="Y231" s="8">
        <f t="shared" si="86"/>
        <v>1.7864468961167734E-5</v>
      </c>
      <c r="Z231" s="29">
        <f t="shared" si="66"/>
        <v>3.6333333333333333</v>
      </c>
    </row>
    <row r="232" spans="6:26" x14ac:dyDescent="0.25">
      <c r="F232" s="36">
        <f t="shared" si="67"/>
        <v>13140</v>
      </c>
      <c r="G232" s="16">
        <f t="shared" si="68"/>
        <v>19.45923677610449</v>
      </c>
      <c r="H232" s="48">
        <f t="shared" si="69"/>
        <v>291.87961838805222</v>
      </c>
      <c r="I232" s="8">
        <f t="shared" si="70"/>
        <v>1.2099900908611343</v>
      </c>
      <c r="J232" s="48">
        <f t="shared" si="71"/>
        <v>1.8144234424652207E-5</v>
      </c>
      <c r="K232" s="48">
        <f t="shared" si="72"/>
        <v>1.4995357864244317E-5</v>
      </c>
      <c r="L232" s="10">
        <f t="shared" si="73"/>
        <v>1006.0479156061919</v>
      </c>
      <c r="M232" s="29">
        <f t="shared" si="74"/>
        <v>2.550011874777976E-2</v>
      </c>
      <c r="N232" s="8">
        <f t="shared" si="75"/>
        <v>0.71583859682146767</v>
      </c>
      <c r="O232" s="48">
        <f t="shared" si="76"/>
        <v>3.4260699857107048E-3</v>
      </c>
      <c r="P232" s="48">
        <f t="shared" si="77"/>
        <v>101210.59505861488</v>
      </c>
      <c r="Q232" s="48">
        <f t="shared" si="78"/>
        <v>72450.450350224652</v>
      </c>
      <c r="R232" s="9">
        <f t="shared" si="79"/>
        <v>8.8593943235938415</v>
      </c>
      <c r="S232" s="10">
        <f t="shared" si="80"/>
        <v>2.9180765940985482</v>
      </c>
      <c r="T232" s="10">
        <f t="shared" si="81"/>
        <v>0.40878380943344023</v>
      </c>
      <c r="U232" s="10">
        <f t="shared" si="82"/>
        <v>0.6636412286668143</v>
      </c>
      <c r="V232" s="10">
        <f t="shared" si="83"/>
        <v>1.0724250381002545</v>
      </c>
      <c r="W232" s="9">
        <f t="shared" si="84"/>
        <v>0.5808968956376378</v>
      </c>
      <c r="X232" s="49">
        <f t="shared" si="85"/>
        <v>20.040133671742126</v>
      </c>
      <c r="Y232" s="8">
        <f t="shared" si="86"/>
        <v>1.7873750635004241E-5</v>
      </c>
      <c r="Z232" s="29">
        <f t="shared" si="66"/>
        <v>3.65</v>
      </c>
    </row>
    <row r="233" spans="6:26" x14ac:dyDescent="0.25">
      <c r="F233" s="36">
        <f t="shared" si="67"/>
        <v>13200</v>
      </c>
      <c r="G233" s="16">
        <f t="shared" si="68"/>
        <v>19.459914450886561</v>
      </c>
      <c r="H233" s="48">
        <f t="shared" si="69"/>
        <v>291.87995722544326</v>
      </c>
      <c r="I233" s="8">
        <f t="shared" si="70"/>
        <v>1.2099886815098184</v>
      </c>
      <c r="J233" s="48">
        <f t="shared" si="71"/>
        <v>1.8144250687269592E-5</v>
      </c>
      <c r="K233" s="48">
        <f t="shared" si="72"/>
        <v>1.4995388770603439E-5</v>
      </c>
      <c r="L233" s="10">
        <f t="shared" si="73"/>
        <v>1006.0479265171048</v>
      </c>
      <c r="M233" s="29">
        <f t="shared" si="74"/>
        <v>2.5500144220852693E-2</v>
      </c>
      <c r="N233" s="8">
        <f t="shared" si="75"/>
        <v>0.71583853110944229</v>
      </c>
      <c r="O233" s="48">
        <f t="shared" si="76"/>
        <v>3.4260660084570881E-3</v>
      </c>
      <c r="P233" s="48">
        <f t="shared" si="77"/>
        <v>101257.06267883559</v>
      </c>
      <c r="Q233" s="48">
        <f t="shared" si="78"/>
        <v>72483.707012474391</v>
      </c>
      <c r="R233" s="9">
        <f t="shared" si="79"/>
        <v>8.8604108223876548</v>
      </c>
      <c r="S233" s="10">
        <f t="shared" si="80"/>
        <v>2.9184143202639854</v>
      </c>
      <c r="T233" s="10">
        <f t="shared" si="81"/>
        <v>0.40902098302345663</v>
      </c>
      <c r="U233" s="10">
        <f t="shared" si="82"/>
        <v>0.66395174217425723</v>
      </c>
      <c r="V233" s="10">
        <f t="shared" si="83"/>
        <v>1.0729727251977139</v>
      </c>
      <c r="W233" s="9">
        <f t="shared" si="84"/>
        <v>0.58119355948209506</v>
      </c>
      <c r="X233" s="49">
        <f t="shared" si="85"/>
        <v>20.041108010368657</v>
      </c>
      <c r="Y233" s="8">
        <f t="shared" si="86"/>
        <v>1.7882878753295231E-5</v>
      </c>
      <c r="Z233" s="29">
        <f t="shared" si="66"/>
        <v>3.6666666666666665</v>
      </c>
    </row>
    <row r="234" spans="6:26" x14ac:dyDescent="0.25">
      <c r="F234" s="36">
        <f t="shared" si="67"/>
        <v>13260</v>
      </c>
      <c r="G234" s="16">
        <f t="shared" si="68"/>
        <v>19.460580877383592</v>
      </c>
      <c r="H234" s="48">
        <f t="shared" si="69"/>
        <v>291.88029043869176</v>
      </c>
      <c r="I234" s="8">
        <f t="shared" si="70"/>
        <v>1.2099872955546151</v>
      </c>
      <c r="J234" s="48">
        <f t="shared" si="71"/>
        <v>1.8144266679945394E-5</v>
      </c>
      <c r="K234" s="48">
        <f t="shared" si="72"/>
        <v>1.4995419163991063E-5</v>
      </c>
      <c r="L234" s="10">
        <f t="shared" si="73"/>
        <v>1006.0479372470035</v>
      </c>
      <c r="M234" s="29">
        <f t="shared" si="74"/>
        <v>2.5500169271102824E-2</v>
      </c>
      <c r="N234" s="8">
        <f t="shared" si="75"/>
        <v>0.71583846648831106</v>
      </c>
      <c r="O234" s="48">
        <f t="shared" si="76"/>
        <v>3.4260620972283357E-3</v>
      </c>
      <c r="P234" s="48">
        <f t="shared" si="77"/>
        <v>101302.75853219302</v>
      </c>
      <c r="Q234" s="48">
        <f t="shared" si="78"/>
        <v>72516.411318720726</v>
      </c>
      <c r="R234" s="9">
        <f t="shared" si="79"/>
        <v>8.8614100972063241</v>
      </c>
      <c r="S234" s="10">
        <f t="shared" si="80"/>
        <v>2.918746325517521</v>
      </c>
      <c r="T234" s="10">
        <f t="shared" si="81"/>
        <v>0.40925424662251353</v>
      </c>
      <c r="U234" s="10">
        <f t="shared" si="82"/>
        <v>0.66425710377297209</v>
      </c>
      <c r="V234" s="10">
        <f t="shared" si="83"/>
        <v>1.0735113503954856</v>
      </c>
      <c r="W234" s="9">
        <f t="shared" si="84"/>
        <v>0.58148531479755472</v>
      </c>
      <c r="X234" s="49">
        <f t="shared" si="85"/>
        <v>20.042066192181146</v>
      </c>
      <c r="Y234" s="8">
        <f t="shared" si="86"/>
        <v>1.7891855839924759E-5</v>
      </c>
      <c r="Z234" s="29">
        <f t="shared" si="66"/>
        <v>3.6833333333333331</v>
      </c>
    </row>
    <row r="235" spans="6:26" x14ac:dyDescent="0.25">
      <c r="F235" s="36">
        <f t="shared" si="67"/>
        <v>13320</v>
      </c>
      <c r="G235" s="16">
        <f t="shared" si="68"/>
        <v>19.461236241707013</v>
      </c>
      <c r="H235" s="48">
        <f t="shared" si="69"/>
        <v>291.88061812085346</v>
      </c>
      <c r="I235" s="8">
        <f t="shared" si="70"/>
        <v>1.2099859326083116</v>
      </c>
      <c r="J235" s="48">
        <f t="shared" si="71"/>
        <v>1.8144282407146287E-5</v>
      </c>
      <c r="K235" s="48">
        <f t="shared" si="72"/>
        <v>1.4995449052893932E-5</v>
      </c>
      <c r="L235" s="10">
        <f t="shared" si="73"/>
        <v>1006.04794779888</v>
      </c>
      <c r="M235" s="29">
        <f t="shared" si="74"/>
        <v>2.550019390552645E-2</v>
      </c>
      <c r="N235" s="8">
        <f t="shared" si="75"/>
        <v>0.71583840294001844</v>
      </c>
      <c r="O235" s="48">
        <f t="shared" si="76"/>
        <v>3.4260582509317182E-3</v>
      </c>
      <c r="P235" s="48">
        <f t="shared" si="77"/>
        <v>101347.69540402005</v>
      </c>
      <c r="Q235" s="48">
        <f t="shared" si="78"/>
        <v>72548.572419665157</v>
      </c>
      <c r="R235" s="9">
        <f t="shared" si="79"/>
        <v>8.8623924449044793</v>
      </c>
      <c r="S235" s="10">
        <f t="shared" si="80"/>
        <v>2.9190727084041841</v>
      </c>
      <c r="T235" s="10">
        <f t="shared" si="81"/>
        <v>0.40948366403501202</v>
      </c>
      <c r="U235" s="10">
        <f t="shared" si="82"/>
        <v>0.66455739863590291</v>
      </c>
      <c r="V235" s="10">
        <f t="shared" si="83"/>
        <v>1.0740410626709149</v>
      </c>
      <c r="W235" s="9">
        <f t="shared" si="84"/>
        <v>0.58177224228007884</v>
      </c>
      <c r="X235" s="49">
        <f t="shared" si="85"/>
        <v>20.043008483987091</v>
      </c>
      <c r="Y235" s="8">
        <f t="shared" si="86"/>
        <v>1.7900684377848583E-5</v>
      </c>
      <c r="Z235" s="29">
        <f t="shared" si="66"/>
        <v>3.7</v>
      </c>
    </row>
    <row r="236" spans="6:26" x14ac:dyDescent="0.25">
      <c r="F236" s="36">
        <f t="shared" si="67"/>
        <v>13380</v>
      </c>
      <c r="G236" s="16">
        <f t="shared" si="68"/>
        <v>19.461880726908593</v>
      </c>
      <c r="H236" s="48">
        <f t="shared" si="69"/>
        <v>291.88094036345427</v>
      </c>
      <c r="I236" s="8">
        <f t="shared" si="70"/>
        <v>1.2099845922900649</v>
      </c>
      <c r="J236" s="48">
        <f t="shared" si="71"/>
        <v>1.8144297873265527E-5</v>
      </c>
      <c r="K236" s="48">
        <f t="shared" si="72"/>
        <v>1.4995478445659303E-5</v>
      </c>
      <c r="L236" s="10">
        <f t="shared" si="73"/>
        <v>1006.0479581756775</v>
      </c>
      <c r="M236" s="29">
        <f t="shared" si="74"/>
        <v>2.5500218131004865E-2</v>
      </c>
      <c r="N236" s="8">
        <f t="shared" si="75"/>
        <v>0.71583834044680583</v>
      </c>
      <c r="O236" s="48">
        <f t="shared" si="76"/>
        <v>3.4260544684924813E-3</v>
      </c>
      <c r="P236" s="48">
        <f t="shared" si="77"/>
        <v>101391.88586893526</v>
      </c>
      <c r="Q236" s="48">
        <f t="shared" si="78"/>
        <v>72580.199315190563</v>
      </c>
      <c r="R236" s="9">
        <f t="shared" si="79"/>
        <v>8.8633581570510369</v>
      </c>
      <c r="S236" s="10">
        <f t="shared" si="80"/>
        <v>2.9193935657161267</v>
      </c>
      <c r="T236" s="10">
        <f t="shared" si="81"/>
        <v>0.40970929804621053</v>
      </c>
      <c r="U236" s="10">
        <f t="shared" si="82"/>
        <v>0.66485271053790818</v>
      </c>
      <c r="V236" s="10">
        <f t="shared" si="83"/>
        <v>1.0745620085841188</v>
      </c>
      <c r="W236" s="9">
        <f t="shared" si="84"/>
        <v>0.58205442131639762</v>
      </c>
      <c r="X236" s="49">
        <f t="shared" si="85"/>
        <v>20.043935148224989</v>
      </c>
      <c r="Y236" s="8">
        <f t="shared" si="86"/>
        <v>1.790936680973531E-5</v>
      </c>
      <c r="Z236" s="29">
        <f t="shared" si="66"/>
        <v>3.7166666666666668</v>
      </c>
    </row>
    <row r="237" spans="6:26" x14ac:dyDescent="0.25">
      <c r="F237" s="36">
        <f t="shared" si="67"/>
        <v>13440</v>
      </c>
      <c r="G237" s="16">
        <f t="shared" si="68"/>
        <v>19.462514513030079</v>
      </c>
      <c r="H237" s="48">
        <f t="shared" si="69"/>
        <v>291.88125725651503</v>
      </c>
      <c r="I237" s="8">
        <f t="shared" si="70"/>
        <v>1.2099832742252983</v>
      </c>
      <c r="J237" s="48">
        <f t="shared" si="71"/>
        <v>1.8144313082624121E-5</v>
      </c>
      <c r="K237" s="48">
        <f t="shared" si="72"/>
        <v>1.4995507350497194E-5</v>
      </c>
      <c r="L237" s="10">
        <f t="shared" si="73"/>
        <v>1006.0479683802905</v>
      </c>
      <c r="M237" s="29">
        <f t="shared" si="74"/>
        <v>2.5500241954306228E-2</v>
      </c>
      <c r="N237" s="8">
        <f t="shared" si="75"/>
        <v>0.71583827899120622</v>
      </c>
      <c r="O237" s="48">
        <f t="shared" si="76"/>
        <v>3.4260507488535533E-3</v>
      </c>
      <c r="P237" s="48">
        <f t="shared" si="77"/>
        <v>101435.34229427953</v>
      </c>
      <c r="Q237" s="48">
        <f t="shared" si="78"/>
        <v>72611.300856820977</v>
      </c>
      <c r="R237" s="9">
        <f t="shared" si="79"/>
        <v>8.8643075200291008</v>
      </c>
      <c r="S237" s="10">
        <f t="shared" si="80"/>
        <v>2.919708992525694</v>
      </c>
      <c r="T237" s="10">
        <f t="shared" si="81"/>
        <v>0.40993121043775288</v>
      </c>
      <c r="U237" s="10">
        <f t="shared" si="82"/>
        <v>0.66514312187860514</v>
      </c>
      <c r="V237" s="10">
        <f t="shared" si="83"/>
        <v>1.0750743323163581</v>
      </c>
      <c r="W237" s="9">
        <f t="shared" si="84"/>
        <v>0.58233193000469397</v>
      </c>
      <c r="X237" s="49">
        <f t="shared" si="85"/>
        <v>20.044846443034775</v>
      </c>
      <c r="Y237" s="8">
        <f t="shared" si="86"/>
        <v>1.7917905538605968E-5</v>
      </c>
      <c r="Z237" s="29">
        <f t="shared" si="66"/>
        <v>3.7333333333333334</v>
      </c>
    </row>
    <row r="238" spans="6:26" x14ac:dyDescent="0.25">
      <c r="F238" s="36">
        <f t="shared" si="67"/>
        <v>13500</v>
      </c>
      <c r="G238" s="16">
        <f t="shared" si="68"/>
        <v>19.463137777152049</v>
      </c>
      <c r="H238" s="48">
        <f t="shared" si="69"/>
        <v>291.881568888576</v>
      </c>
      <c r="I238" s="8">
        <f t="shared" si="70"/>
        <v>1.2099819780455989</v>
      </c>
      <c r="J238" s="48">
        <f t="shared" si="71"/>
        <v>1.814432803947193E-5</v>
      </c>
      <c r="K238" s="48">
        <f t="shared" si="72"/>
        <v>1.4995535775482558E-5</v>
      </c>
      <c r="L238" s="10">
        <f t="shared" si="73"/>
        <v>1006.0479784155664</v>
      </c>
      <c r="M238" s="29">
        <f t="shared" si="74"/>
        <v>2.5500265382087228E-2</v>
      </c>
      <c r="N238" s="8">
        <f t="shared" si="75"/>
        <v>0.71583821855604135</v>
      </c>
      <c r="O238" s="48">
        <f t="shared" si="76"/>
        <v>3.4260470909752575E-3</v>
      </c>
      <c r="P238" s="48">
        <f t="shared" si="77"/>
        <v>101478.0768434971</v>
      </c>
      <c r="Q238" s="48">
        <f t="shared" si="78"/>
        <v>72641.885750142028</v>
      </c>
      <c r="R238" s="9">
        <f t="shared" si="79"/>
        <v>8.8652408151337418</v>
      </c>
      <c r="S238" s="10">
        <f t="shared" si="80"/>
        <v>2.9200190822177805</v>
      </c>
      <c r="T238" s="10">
        <f t="shared" si="81"/>
        <v>0.41014946200297825</v>
      </c>
      <c r="U238" s="10">
        <f t="shared" si="82"/>
        <v>0.66542871370445145</v>
      </c>
      <c r="V238" s="10">
        <f t="shared" si="83"/>
        <v>1.0755781757074296</v>
      </c>
      <c r="W238" s="9">
        <f t="shared" si="84"/>
        <v>0.58260484517485767</v>
      </c>
      <c r="X238" s="49">
        <f t="shared" si="85"/>
        <v>20.045742622326905</v>
      </c>
      <c r="Y238" s="8">
        <f t="shared" si="86"/>
        <v>1.7926302928457161E-5</v>
      </c>
      <c r="Z238" s="29">
        <f t="shared" si="66"/>
        <v>3.75</v>
      </c>
    </row>
    <row r="239" spans="6:26" x14ac:dyDescent="0.25">
      <c r="F239" s="36">
        <f t="shared" si="67"/>
        <v>13560</v>
      </c>
      <c r="G239" s="16">
        <f t="shared" si="68"/>
        <v>19.463750693442009</v>
      </c>
      <c r="H239" s="48">
        <f t="shared" si="69"/>
        <v>291.88187534672096</v>
      </c>
      <c r="I239" s="8">
        <f t="shared" si="70"/>
        <v>1.2099807033886172</v>
      </c>
      <c r="J239" s="48">
        <f t="shared" si="71"/>
        <v>1.8144342747989005E-5</v>
      </c>
      <c r="K239" s="48">
        <f t="shared" si="72"/>
        <v>1.4995563728557637E-5</v>
      </c>
      <c r="L239" s="10">
        <f t="shared" si="73"/>
        <v>1006.0479882843052</v>
      </c>
      <c r="M239" s="29">
        <f t="shared" si="74"/>
        <v>2.5500288420895217E-2</v>
      </c>
      <c r="N239" s="8">
        <f t="shared" si="75"/>
        <v>0.71583815912441473</v>
      </c>
      <c r="O239" s="48">
        <f t="shared" si="76"/>
        <v>3.4260434938350281E-3</v>
      </c>
      <c r="P239" s="48">
        <f t="shared" si="77"/>
        <v>101520.10147946204</v>
      </c>
      <c r="Q239" s="48">
        <f t="shared" si="78"/>
        <v>72671.962557181876</v>
      </c>
      <c r="R239" s="9">
        <f t="shared" si="79"/>
        <v>8.8661583186677184</v>
      </c>
      <c r="S239" s="10">
        <f t="shared" si="80"/>
        <v>2.9203239265215553</v>
      </c>
      <c r="T239" s="10">
        <f t="shared" si="81"/>
        <v>0.41036411256203675</v>
      </c>
      <c r="U239" s="10">
        <f t="shared" si="82"/>
        <v>0.66570956573079176</v>
      </c>
      <c r="V239" s="10">
        <f t="shared" si="83"/>
        <v>1.0760736782928286</v>
      </c>
      <c r="W239" s="9">
        <f t="shared" si="84"/>
        <v>0.58287324240861549</v>
      </c>
      <c r="X239" s="49">
        <f t="shared" si="85"/>
        <v>20.046623935850626</v>
      </c>
      <c r="Y239" s="8">
        <f t="shared" si="86"/>
        <v>1.7934561304880476E-5</v>
      </c>
      <c r="Z239" s="29">
        <f t="shared" si="66"/>
        <v>3.7666666666666666</v>
      </c>
    </row>
    <row r="240" spans="6:26" x14ac:dyDescent="0.25">
      <c r="F240" s="36">
        <f t="shared" si="67"/>
        <v>13620</v>
      </c>
      <c r="G240" s="16">
        <f t="shared" si="68"/>
        <v>19.464353433201708</v>
      </c>
      <c r="H240" s="48">
        <f t="shared" si="69"/>
        <v>291.88217671660084</v>
      </c>
      <c r="I240" s="8">
        <f t="shared" si="70"/>
        <v>1.2099794498979686</v>
      </c>
      <c r="J240" s="48">
        <f t="shared" si="71"/>
        <v>1.8144357212286532E-5</v>
      </c>
      <c r="K240" s="48">
        <f t="shared" si="72"/>
        <v>1.4995591217533946E-5</v>
      </c>
      <c r="L240" s="10">
        <f t="shared" si="73"/>
        <v>1006.0479979892617</v>
      </c>
      <c r="M240" s="29">
        <f t="shared" si="74"/>
        <v>2.550031107716972E-2</v>
      </c>
      <c r="N240" s="8">
        <f t="shared" si="75"/>
        <v>0.71583810067970788</v>
      </c>
      <c r="O240" s="48">
        <f t="shared" si="76"/>
        <v>3.4260399564271333E-3</v>
      </c>
      <c r="P240" s="48">
        <f t="shared" si="77"/>
        <v>101561.42796775365</v>
      </c>
      <c r="Q240" s="48">
        <f t="shared" si="78"/>
        <v>72701.539698755747</v>
      </c>
      <c r="R240" s="9">
        <f t="shared" si="79"/>
        <v>8.8670603020353056</v>
      </c>
      <c r="S240" s="10">
        <f t="shared" si="80"/>
        <v>2.9206236155415022</v>
      </c>
      <c r="T240" s="10">
        <f t="shared" si="81"/>
        <v>0.41057522097678573</v>
      </c>
      <c r="U240" s="10">
        <f t="shared" si="82"/>
        <v>0.66598575636325463</v>
      </c>
      <c r="V240" s="10">
        <f t="shared" si="83"/>
        <v>1.0765609773400404</v>
      </c>
      <c r="W240" s="9">
        <f t="shared" si="84"/>
        <v>0.58313719605918857</v>
      </c>
      <c r="X240" s="49">
        <f t="shared" si="85"/>
        <v>20.047490629260896</v>
      </c>
      <c r="Y240" s="8">
        <f t="shared" si="86"/>
        <v>1.7942682955667339E-5</v>
      </c>
      <c r="Z240" s="29">
        <f t="shared" si="66"/>
        <v>3.7833333333333332</v>
      </c>
    </row>
    <row r="241" spans="6:26" x14ac:dyDescent="0.25">
      <c r="F241" s="36">
        <f t="shared" si="67"/>
        <v>13680</v>
      </c>
      <c r="G241" s="16">
        <f t="shared" si="68"/>
        <v>19.46494616491373</v>
      </c>
      <c r="H241" s="48">
        <f t="shared" si="69"/>
        <v>291.88247308245684</v>
      </c>
      <c r="I241" s="8">
        <f t="shared" si="70"/>
        <v>1.2099782172231377</v>
      </c>
      <c r="J241" s="48">
        <f t="shared" si="71"/>
        <v>1.8144371436408057E-5</v>
      </c>
      <c r="K241" s="48">
        <f t="shared" si="72"/>
        <v>1.4995618250094472E-5</v>
      </c>
      <c r="L241" s="10">
        <f t="shared" si="73"/>
        <v>1006.0480075331451</v>
      </c>
      <c r="M241" s="29">
        <f t="shared" si="74"/>
        <v>2.5500333357244265E-2</v>
      </c>
      <c r="N241" s="8">
        <f t="shared" si="75"/>
        <v>0.71583804320557698</v>
      </c>
      <c r="O241" s="48">
        <f t="shared" si="76"/>
        <v>3.4260364777624033E-3</v>
      </c>
      <c r="P241" s="48">
        <f t="shared" si="77"/>
        <v>101602.06787987816</v>
      </c>
      <c r="Q241" s="48">
        <f t="shared" si="78"/>
        <v>72730.625456772192</v>
      </c>
      <c r="R241" s="9">
        <f t="shared" si="79"/>
        <v>8.8679470318340901</v>
      </c>
      <c r="S241" s="10">
        <f t="shared" si="80"/>
        <v>2.9209182377878236</v>
      </c>
      <c r="T241" s="10">
        <f t="shared" si="81"/>
        <v>0.41078284516548891</v>
      </c>
      <c r="U241" s="10">
        <f t="shared" si="82"/>
        <v>0.66625736271910108</v>
      </c>
      <c r="V241" s="10">
        <f t="shared" si="83"/>
        <v>1.07704020788459</v>
      </c>
      <c r="W241" s="9">
        <f t="shared" si="84"/>
        <v>0.58339677927081945</v>
      </c>
      <c r="X241" s="49">
        <f t="shared" si="85"/>
        <v>20.048342944184551</v>
      </c>
      <c r="Y241" s="8">
        <f t="shared" si="86"/>
        <v>1.7950670131409832E-5</v>
      </c>
      <c r="Z241" s="29">
        <f t="shared" si="66"/>
        <v>3.8</v>
      </c>
    </row>
    <row r="242" spans="6:26" x14ac:dyDescent="0.25">
      <c r="F242" s="36">
        <f t="shared" si="67"/>
        <v>13740</v>
      </c>
      <c r="G242" s="16">
        <f t="shared" si="68"/>
        <v>19.465529054287323</v>
      </c>
      <c r="H242" s="48">
        <f t="shared" si="69"/>
        <v>291.88276452714365</v>
      </c>
      <c r="I242" s="8">
        <f t="shared" si="70"/>
        <v>1.2099770050193805</v>
      </c>
      <c r="J242" s="48">
        <f t="shared" si="71"/>
        <v>1.8144385424330527E-5</v>
      </c>
      <c r="K242" s="48">
        <f t="shared" si="72"/>
        <v>1.499564483379575E-5</v>
      </c>
      <c r="L242" s="10">
        <f t="shared" si="73"/>
        <v>1006.0480169186197</v>
      </c>
      <c r="M242" s="29">
        <f t="shared" si="74"/>
        <v>2.5500355267348101E-2</v>
      </c>
      <c r="N242" s="8">
        <f t="shared" si="75"/>
        <v>0.71583798668594656</v>
      </c>
      <c r="O242" s="48">
        <f t="shared" si="76"/>
        <v>3.4260330568679567E-3</v>
      </c>
      <c r="P242" s="48">
        <f t="shared" si="77"/>
        <v>101642.03259643888</v>
      </c>
      <c r="Q242" s="48">
        <f t="shared" si="78"/>
        <v>72759.227976502152</v>
      </c>
      <c r="R242" s="9">
        <f t="shared" si="79"/>
        <v>8.868818769944939</v>
      </c>
      <c r="S242" s="10">
        <f t="shared" si="80"/>
        <v>2.9212078802062309</v>
      </c>
      <c r="T242" s="10">
        <f t="shared" si="81"/>
        <v>0.41098704211731013</v>
      </c>
      <c r="U242" s="10">
        <f t="shared" si="82"/>
        <v>0.66652446064808957</v>
      </c>
      <c r="V242" s="10">
        <f t="shared" si="83"/>
        <v>1.0775115027653996</v>
      </c>
      <c r="W242" s="9">
        <f t="shared" si="84"/>
        <v>0.5836520639979248</v>
      </c>
      <c r="X242" s="49">
        <f t="shared" si="85"/>
        <v>20.049181118285247</v>
      </c>
      <c r="Y242" s="8">
        <f t="shared" si="86"/>
        <v>1.7958525046089993E-5</v>
      </c>
      <c r="Z242" s="29">
        <f t="shared" si="66"/>
        <v>3.8166666666666669</v>
      </c>
    </row>
    <row r="243" spans="6:26" x14ac:dyDescent="0.25">
      <c r="F243" s="36">
        <f t="shared" si="67"/>
        <v>13800</v>
      </c>
      <c r="G243" s="16">
        <f t="shared" si="68"/>
        <v>19.466102264303519</v>
      </c>
      <c r="H243" s="48">
        <f t="shared" si="69"/>
        <v>291.88305113215176</v>
      </c>
      <c r="I243" s="8">
        <f t="shared" si="70"/>
        <v>1.2099758129476323</v>
      </c>
      <c r="J243" s="48">
        <f t="shared" si="71"/>
        <v>1.814439917996543E-5</v>
      </c>
      <c r="K243" s="48">
        <f t="shared" si="72"/>
        <v>1.4995670976069932E-5</v>
      </c>
      <c r="L243" s="10">
        <f t="shared" si="73"/>
        <v>1006.0480261483068</v>
      </c>
      <c r="M243" s="29">
        <f t="shared" si="74"/>
        <v>2.5500376813607933E-2</v>
      </c>
      <c r="N243" s="8">
        <f t="shared" si="75"/>
        <v>0.71583793110500649</v>
      </c>
      <c r="O243" s="48">
        <f t="shared" si="76"/>
        <v>3.4260296927869378E-3</v>
      </c>
      <c r="P243" s="48">
        <f t="shared" si="77"/>
        <v>101681.33331025561</v>
      </c>
      <c r="Q243" s="48">
        <f t="shared" si="78"/>
        <v>72787.355268811953</v>
      </c>
      <c r="R243" s="9">
        <f t="shared" si="79"/>
        <v>8.8696757736200844</v>
      </c>
      <c r="S243" s="10">
        <f t="shared" si="80"/>
        <v>2.9214926282071207</v>
      </c>
      <c r="T243" s="10">
        <f t="shared" si="81"/>
        <v>0.41118786790660783</v>
      </c>
      <c r="U243" s="10">
        <f t="shared" si="82"/>
        <v>0.66678712475294022</v>
      </c>
      <c r="V243" s="10">
        <f t="shared" si="83"/>
        <v>1.0779749926595481</v>
      </c>
      <c r="W243" s="9">
        <f t="shared" si="84"/>
        <v>0.58390312102392183</v>
      </c>
      <c r="X243" s="49">
        <f t="shared" si="85"/>
        <v>20.050005385327442</v>
      </c>
      <c r="Y243" s="8">
        <f t="shared" si="86"/>
        <v>1.7966249877659136E-5</v>
      </c>
      <c r="Z243" s="29">
        <f t="shared" si="66"/>
        <v>3.8333333333333335</v>
      </c>
    </row>
    <row r="244" spans="6:26" x14ac:dyDescent="0.25">
      <c r="F244" s="36">
        <f t="shared" si="67"/>
        <v>13860</v>
      </c>
      <c r="G244" s="16">
        <f t="shared" si="68"/>
        <v>19.466665955259529</v>
      </c>
      <c r="H244" s="48">
        <f t="shared" si="69"/>
        <v>291.88333297762972</v>
      </c>
      <c r="I244" s="8">
        <f t="shared" si="70"/>
        <v>1.2099746406744143</v>
      </c>
      <c r="J244" s="48">
        <f t="shared" si="71"/>
        <v>1.814441270715984E-5</v>
      </c>
      <c r="K244" s="48">
        <f t="shared" si="72"/>
        <v>1.499569668422681E-5</v>
      </c>
      <c r="L244" s="10">
        <f t="shared" si="73"/>
        <v>1006.0480352247838</v>
      </c>
      <c r="M244" s="29">
        <f t="shared" si="74"/>
        <v>2.5500398002049573E-2</v>
      </c>
      <c r="N244" s="8">
        <f t="shared" si="75"/>
        <v>0.71583787644720664</v>
      </c>
      <c r="O244" s="48">
        <f t="shared" si="76"/>
        <v>3.4260263845782559E-3</v>
      </c>
      <c r="P244" s="48">
        <f t="shared" si="77"/>
        <v>101719.98102943451</v>
      </c>
      <c r="Q244" s="48">
        <f t="shared" si="78"/>
        <v>72815.015212360537</v>
      </c>
      <c r="R244" s="9">
        <f t="shared" si="79"/>
        <v>8.8705182955694344</v>
      </c>
      <c r="S244" s="10">
        <f t="shared" si="80"/>
        <v>2.9217725656941553</v>
      </c>
      <c r="T244" s="10">
        <f t="shared" si="81"/>
        <v>0.41138537770703076</v>
      </c>
      <c r="U244" s="10">
        <f t="shared" si="82"/>
        <v>0.66704542840969727</v>
      </c>
      <c r="V244" s="10">
        <f t="shared" si="83"/>
        <v>1.078430806116728</v>
      </c>
      <c r="W244" s="9">
        <f t="shared" si="84"/>
        <v>0.58415001997989435</v>
      </c>
      <c r="X244" s="49">
        <f t="shared" si="85"/>
        <v>20.050815975239423</v>
      </c>
      <c r="Y244" s="8">
        <f t="shared" si="86"/>
        <v>1.7973846768612133E-5</v>
      </c>
      <c r="Z244" s="29">
        <f t="shared" si="66"/>
        <v>3.85</v>
      </c>
    </row>
    <row r="245" spans="6:26" x14ac:dyDescent="0.25">
      <c r="F245" s="36">
        <f t="shared" si="67"/>
        <v>13920</v>
      </c>
      <c r="G245" s="16">
        <f t="shared" si="68"/>
        <v>19.467220284812441</v>
      </c>
      <c r="H245" s="48">
        <f t="shared" si="69"/>
        <v>291.88361014240621</v>
      </c>
      <c r="I245" s="8">
        <f t="shared" si="70"/>
        <v>1.2099734878717425</v>
      </c>
      <c r="J245" s="48">
        <f t="shared" si="71"/>
        <v>1.8144426009697477E-5</v>
      </c>
      <c r="K245" s="48">
        <f t="shared" si="72"/>
        <v>1.4995721965455817E-5</v>
      </c>
      <c r="L245" s="10">
        <f t="shared" si="73"/>
        <v>1006.0480441505865</v>
      </c>
      <c r="M245" s="29">
        <f t="shared" si="74"/>
        <v>2.5500418838599607E-2</v>
      </c>
      <c r="N245" s="8">
        <f t="shared" si="75"/>
        <v>0.71583782269725393</v>
      </c>
      <c r="O245" s="48">
        <f t="shared" si="76"/>
        <v>3.4260231313163253E-3</v>
      </c>
      <c r="P245" s="48">
        <f t="shared" si="77"/>
        <v>101757.98658038833</v>
      </c>
      <c r="Q245" s="48">
        <f t="shared" si="78"/>
        <v>72842.215555761562</v>
      </c>
      <c r="R245" s="9">
        <f t="shared" si="79"/>
        <v>8.8713465840450798</v>
      </c>
      <c r="S245" s="10">
        <f t="shared" si="80"/>
        <v>2.9220477750922549</v>
      </c>
      <c r="T245" s="10">
        <f t="shared" si="81"/>
        <v>0.41157962580541618</v>
      </c>
      <c r="U245" s="10">
        <f t="shared" si="82"/>
        <v>0.66729944378756567</v>
      </c>
      <c r="V245" s="10">
        <f t="shared" si="83"/>
        <v>1.0788790695929817</v>
      </c>
      <c r="W245" s="9">
        <f t="shared" si="84"/>
        <v>0.58439282936286507</v>
      </c>
      <c r="X245" s="49">
        <f t="shared" si="85"/>
        <v>20.051613114175307</v>
      </c>
      <c r="Y245" s="8">
        <f t="shared" si="86"/>
        <v>1.7981317826549695E-5</v>
      </c>
      <c r="Z245" s="29">
        <f t="shared" si="66"/>
        <v>3.8666666666666667</v>
      </c>
    </row>
    <row r="246" spans="6:26" x14ac:dyDescent="0.25">
      <c r="F246" s="36">
        <f t="shared" si="67"/>
        <v>13980</v>
      </c>
      <c r="G246" s="16">
        <f t="shared" si="68"/>
        <v>19.467765408022206</v>
      </c>
      <c r="H246" s="48">
        <f t="shared" si="69"/>
        <v>291.88388270401106</v>
      </c>
      <c r="I246" s="8">
        <f t="shared" si="70"/>
        <v>1.2099723542170386</v>
      </c>
      <c r="J246" s="48">
        <f t="shared" si="71"/>
        <v>1.8144439091299732E-5</v>
      </c>
      <c r="K246" s="48">
        <f t="shared" si="72"/>
        <v>1.4995746826827974E-5</v>
      </c>
      <c r="L246" s="10">
        <f t="shared" si="73"/>
        <v>1006.0480529282082</v>
      </c>
      <c r="M246" s="29">
        <f t="shared" si="74"/>
        <v>2.5500439329086994E-2</v>
      </c>
      <c r="N246" s="8">
        <f t="shared" si="75"/>
        <v>0.71583776984010605</v>
      </c>
      <c r="O246" s="48">
        <f t="shared" si="76"/>
        <v>3.4260199320908171E-3</v>
      </c>
      <c r="P246" s="48">
        <f t="shared" si="77"/>
        <v>101795.36061080804</v>
      </c>
      <c r="Q246" s="48">
        <f t="shared" si="78"/>
        <v>72868.963919710208</v>
      </c>
      <c r="R246" s="9">
        <f t="shared" si="79"/>
        <v>8.8721608829241347</v>
      </c>
      <c r="S246" s="10">
        <f t="shared" si="80"/>
        <v>2.922318337375033</v>
      </c>
      <c r="T246" s="10">
        <f t="shared" si="81"/>
        <v>0.41177066561549192</v>
      </c>
      <c r="U246" s="10">
        <f t="shared" si="82"/>
        <v>0.66754924186848075</v>
      </c>
      <c r="V246" s="10">
        <f t="shared" si="83"/>
        <v>1.0793199074839728</v>
      </c>
      <c r="W246" s="9">
        <f t="shared" si="84"/>
        <v>0.58463161655381857</v>
      </c>
      <c r="X246" s="49">
        <f t="shared" si="85"/>
        <v>20.052397024576024</v>
      </c>
      <c r="Y246" s="8">
        <f t="shared" si="86"/>
        <v>1.798866512473288E-5</v>
      </c>
      <c r="Z246" s="29">
        <f t="shared" si="66"/>
        <v>3.8833333333333333</v>
      </c>
    </row>
    <row r="247" spans="6:26" x14ac:dyDescent="0.25">
      <c r="F247" s="36">
        <f t="shared" si="67"/>
        <v>14040</v>
      </c>
      <c r="G247" s="16">
        <f t="shared" si="68"/>
        <v>19.468301477393972</v>
      </c>
      <c r="H247" s="48">
        <f t="shared" si="69"/>
        <v>291.88415073869697</v>
      </c>
      <c r="I247" s="8">
        <f t="shared" si="70"/>
        <v>1.2099712393930413</v>
      </c>
      <c r="J247" s="48">
        <f t="shared" si="71"/>
        <v>1.8144451955626547E-5</v>
      </c>
      <c r="K247" s="48">
        <f t="shared" si="72"/>
        <v>1.4995771275297717E-5</v>
      </c>
      <c r="L247" s="10">
        <f t="shared" si="73"/>
        <v>1006.0480615601018</v>
      </c>
      <c r="M247" s="29">
        <f t="shared" si="74"/>
        <v>2.5500459479244446E-2</v>
      </c>
      <c r="N247" s="8">
        <f t="shared" si="75"/>
        <v>0.71583771786097017</v>
      </c>
      <c r="O247" s="48">
        <f t="shared" si="76"/>
        <v>3.4260167860064063E-3</v>
      </c>
      <c r="P247" s="48">
        <f t="shared" si="77"/>
        <v>101832.1135925897</v>
      </c>
      <c r="Q247" s="48">
        <f t="shared" si="78"/>
        <v>72895.267799078487</v>
      </c>
      <c r="R247" s="9">
        <f t="shared" si="79"/>
        <v>8.8729614317899088</v>
      </c>
      <c r="S247" s="10">
        <f t="shared" si="80"/>
        <v>2.9225843320916574</v>
      </c>
      <c r="T247" s="10">
        <f t="shared" si="81"/>
        <v>0.4119585496913909</v>
      </c>
      <c r="U247" s="10">
        <f t="shared" si="82"/>
        <v>0.66779489246651169</v>
      </c>
      <c r="V247" s="10">
        <f t="shared" si="83"/>
        <v>1.0797534421579025</v>
      </c>
      <c r="W247" s="9">
        <f t="shared" si="84"/>
        <v>0.58486644783553043</v>
      </c>
      <c r="X247" s="49">
        <f t="shared" si="85"/>
        <v>20.053167925229502</v>
      </c>
      <c r="Y247" s="8">
        <f t="shared" si="86"/>
        <v>1.799589070263171E-5</v>
      </c>
      <c r="Z247" s="29">
        <f t="shared" si="66"/>
        <v>3.9</v>
      </c>
    </row>
    <row r="248" spans="6:26" x14ac:dyDescent="0.25">
      <c r="F248" s="36">
        <f t="shared" si="67"/>
        <v>14100</v>
      </c>
      <c r="G248" s="16">
        <f t="shared" si="68"/>
        <v>19.468828642919711</v>
      </c>
      <c r="H248" s="48">
        <f t="shared" si="69"/>
        <v>291.88441432145981</v>
      </c>
      <c r="I248" s="8">
        <f t="shared" si="70"/>
        <v>1.2099701430877206</v>
      </c>
      <c r="J248" s="48">
        <f t="shared" si="71"/>
        <v>1.814446460627773E-5</v>
      </c>
      <c r="K248" s="48">
        <f t="shared" si="72"/>
        <v>1.4995795317705034E-5</v>
      </c>
      <c r="L248" s="10">
        <f t="shared" si="73"/>
        <v>1006.0480700486798</v>
      </c>
      <c r="M248" s="29">
        <f t="shared" si="74"/>
        <v>2.5500479294710488E-2</v>
      </c>
      <c r="N248" s="8">
        <f t="shared" si="75"/>
        <v>0.71583766674529614</v>
      </c>
      <c r="O248" s="48">
        <f t="shared" si="76"/>
        <v>3.4260136921825304E-3</v>
      </c>
      <c r="P248" s="48">
        <f t="shared" si="77"/>
        <v>101868.25582470764</v>
      </c>
      <c r="Q248" s="48">
        <f t="shared" si="78"/>
        <v>72921.134564971639</v>
      </c>
      <c r="R248" s="9">
        <f t="shared" si="79"/>
        <v>8.8737484660113193</v>
      </c>
      <c r="S248" s="10">
        <f t="shared" si="80"/>
        <v>2.9228458373932118</v>
      </c>
      <c r="T248" s="10">
        <f t="shared" si="81"/>
        <v>0.41214332974097245</v>
      </c>
      <c r="U248" s="10">
        <f t="shared" si="82"/>
        <v>0.66803646424675223</v>
      </c>
      <c r="V248" s="10">
        <f t="shared" si="83"/>
        <v>1.0801797939877247</v>
      </c>
      <c r="W248" s="9">
        <f t="shared" si="84"/>
        <v>0.58509738841001757</v>
      </c>
      <c r="X248" s="49">
        <f t="shared" si="85"/>
        <v>20.053926031329727</v>
      </c>
      <c r="Y248" s="8">
        <f t="shared" si="86"/>
        <v>1.8002996566462078E-5</v>
      </c>
      <c r="Z248" s="29">
        <f t="shared" si="66"/>
        <v>3.9166666666666665</v>
      </c>
    </row>
    <row r="249" spans="6:26" x14ac:dyDescent="0.25">
      <c r="F249" s="36">
        <f t="shared" si="67"/>
        <v>14160</v>
      </c>
      <c r="G249" s="16">
        <f t="shared" si="68"/>
        <v>19.469347052119193</v>
      </c>
      <c r="H249" s="48">
        <f t="shared" si="69"/>
        <v>291.8846735260596</v>
      </c>
      <c r="I249" s="8">
        <f t="shared" si="70"/>
        <v>1.2099690649941905</v>
      </c>
      <c r="J249" s="48">
        <f t="shared" si="71"/>
        <v>1.8144477046793664E-5</v>
      </c>
      <c r="K249" s="48">
        <f t="shared" si="72"/>
        <v>1.4995818960777135E-5</v>
      </c>
      <c r="L249" s="10">
        <f t="shared" si="73"/>
        <v>1006.0480783963145</v>
      </c>
      <c r="M249" s="29">
        <f t="shared" si="74"/>
        <v>2.5500498781030553E-2</v>
      </c>
      <c r="N249" s="8">
        <f t="shared" si="75"/>
        <v>0.71583761647877431</v>
      </c>
      <c r="O249" s="48">
        <f t="shared" si="76"/>
        <v>3.4260106497531447E-3</v>
      </c>
      <c r="P249" s="48">
        <f t="shared" si="77"/>
        <v>101903.79743604784</v>
      </c>
      <c r="Q249" s="48">
        <f t="shared" si="78"/>
        <v>72946.571466756315</v>
      </c>
      <c r="R249" s="9">
        <f t="shared" si="79"/>
        <v>8.8745222168208358</v>
      </c>
      <c r="S249" s="10">
        <f t="shared" si="80"/>
        <v>2.923102930058465</v>
      </c>
      <c r="T249" s="10">
        <f t="shared" si="81"/>
        <v>0.41232505663894869</v>
      </c>
      <c r="U249" s="10">
        <f t="shared" si="82"/>
        <v>0.66827402474399533</v>
      </c>
      <c r="V249" s="10">
        <f t="shared" si="83"/>
        <v>1.080599081382944</v>
      </c>
      <c r="W249" s="9">
        <f t="shared" si="84"/>
        <v>0.58532450241576128</v>
      </c>
      <c r="X249" s="49">
        <f t="shared" si="85"/>
        <v>20.054671554534956</v>
      </c>
      <c r="Y249" s="8">
        <f t="shared" si="86"/>
        <v>1.8009984689715735E-5</v>
      </c>
      <c r="Z249" s="29">
        <f t="shared" si="66"/>
        <v>3.9333333333333331</v>
      </c>
    </row>
    <row r="250" spans="6:26" x14ac:dyDescent="0.25">
      <c r="F250" s="36">
        <f t="shared" si="67"/>
        <v>14220</v>
      </c>
      <c r="G250" s="16">
        <f t="shared" si="68"/>
        <v>19.46985685008033</v>
      </c>
      <c r="H250" s="48">
        <f t="shared" si="69"/>
        <v>291.88492842504013</v>
      </c>
      <c r="I250" s="8">
        <f t="shared" si="70"/>
        <v>1.2099680048106276</v>
      </c>
      <c r="J250" s="48">
        <f t="shared" si="71"/>
        <v>1.8144489280656275E-5</v>
      </c>
      <c r="K250" s="48">
        <f t="shared" si="72"/>
        <v>1.4995842211130263E-5</v>
      </c>
      <c r="L250" s="10">
        <f t="shared" si="73"/>
        <v>1006.0480866053396</v>
      </c>
      <c r="M250" s="29">
        <f t="shared" si="74"/>
        <v>2.5500517943658534E-2</v>
      </c>
      <c r="N250" s="8">
        <f t="shared" si="75"/>
        <v>0.71583756704733126</v>
      </c>
      <c r="O250" s="48">
        <f t="shared" si="76"/>
        <v>3.4260076578664905E-3</v>
      </c>
      <c r="P250" s="48">
        <f t="shared" si="77"/>
        <v>101938.74838819531</v>
      </c>
      <c r="Q250" s="48">
        <f t="shared" si="78"/>
        <v>72971.585634055795</v>
      </c>
      <c r="R250" s="9">
        <f t="shared" si="79"/>
        <v>8.8752829113908422</v>
      </c>
      <c r="S250" s="10">
        <f t="shared" si="80"/>
        <v>2.9233556855191716</v>
      </c>
      <c r="T250" s="10">
        <f t="shared" si="81"/>
        <v>0.41250378043983676</v>
      </c>
      <c r="U250" s="10">
        <f t="shared" si="82"/>
        <v>0.66850764038118782</v>
      </c>
      <c r="V250" s="10">
        <f t="shared" si="83"/>
        <v>1.0810114208210246</v>
      </c>
      <c r="W250" s="9">
        <f t="shared" si="84"/>
        <v>0.58554785294472167</v>
      </c>
      <c r="X250" s="49">
        <f t="shared" si="85"/>
        <v>20.055404703025051</v>
      </c>
      <c r="Y250" s="8">
        <f t="shared" si="86"/>
        <v>1.8016857013683745E-5</v>
      </c>
      <c r="Z250" s="29">
        <f t="shared" si="66"/>
        <v>3.95</v>
      </c>
    </row>
    <row r="251" spans="6:26" x14ac:dyDescent="0.25">
      <c r="F251" s="36">
        <f t="shared" si="67"/>
        <v>14280</v>
      </c>
      <c r="G251" s="16">
        <f t="shared" si="68"/>
        <v>19.470358179498835</v>
      </c>
      <c r="H251" s="48">
        <f t="shared" si="69"/>
        <v>291.88517908974939</v>
      </c>
      <c r="I251" s="8">
        <f t="shared" si="70"/>
        <v>1.2099669622401863</v>
      </c>
      <c r="J251" s="48">
        <f t="shared" si="71"/>
        <v>1.8144501311290248E-5</v>
      </c>
      <c r="K251" s="48">
        <f t="shared" si="72"/>
        <v>1.4995865075271738E-5</v>
      </c>
      <c r="L251" s="10">
        <f t="shared" si="73"/>
        <v>1006.0480946780503</v>
      </c>
      <c r="M251" s="29">
        <f t="shared" si="74"/>
        <v>2.550053678795864E-2</v>
      </c>
      <c r="N251" s="8">
        <f t="shared" si="75"/>
        <v>0.71583751843712551</v>
      </c>
      <c r="O251" s="48">
        <f t="shared" si="76"/>
        <v>3.4260047156848554E-3</v>
      </c>
      <c r="P251" s="48">
        <f t="shared" si="77"/>
        <v>101973.11847817016</v>
      </c>
      <c r="Q251" s="48">
        <f t="shared" si="78"/>
        <v>72996.18407870832</v>
      </c>
      <c r="R251" s="9">
        <f t="shared" si="79"/>
        <v>8.8760307729083294</v>
      </c>
      <c r="S251" s="10">
        <f t="shared" si="80"/>
        <v>2.9236041778848567</v>
      </c>
      <c r="T251" s="10">
        <f t="shared" si="81"/>
        <v>0.41267955039071658</v>
      </c>
      <c r="U251" s="10">
        <f t="shared" si="82"/>
        <v>0.66873737648750364</v>
      </c>
      <c r="V251" s="10">
        <f t="shared" si="83"/>
        <v>1.0814169268782203</v>
      </c>
      <c r="W251" s="9">
        <f t="shared" si="84"/>
        <v>0.58576750205903594</v>
      </c>
      <c r="X251" s="49">
        <f t="shared" si="85"/>
        <v>20.056125681557869</v>
      </c>
      <c r="Y251" s="8">
        <f t="shared" si="86"/>
        <v>1.8023615447970341E-5</v>
      </c>
      <c r="Z251" s="29">
        <f t="shared" si="66"/>
        <v>3.9666666666666668</v>
      </c>
    </row>
    <row r="252" spans="6:26" x14ac:dyDescent="0.25">
      <c r="F252" s="36">
        <f t="shared" si="67"/>
        <v>14340</v>
      </c>
      <c r="G252" s="16">
        <f t="shared" si="68"/>
        <v>19.470851180717279</v>
      </c>
      <c r="H252" s="48">
        <f t="shared" si="69"/>
        <v>291.88542559035864</v>
      </c>
      <c r="I252" s="8">
        <f t="shared" si="70"/>
        <v>1.2099659369909175</v>
      </c>
      <c r="J252" s="48">
        <f t="shared" si="71"/>
        <v>1.8144513142063689E-5</v>
      </c>
      <c r="K252" s="48">
        <f t="shared" si="72"/>
        <v>1.4995887559601515E-5</v>
      </c>
      <c r="L252" s="10">
        <f t="shared" si="73"/>
        <v>1006.0481026167041</v>
      </c>
      <c r="M252" s="29">
        <f t="shared" si="74"/>
        <v>2.5500555319206475E-2</v>
      </c>
      <c r="N252" s="8">
        <f t="shared" si="75"/>
        <v>0.71583747063454384</v>
      </c>
      <c r="O252" s="48">
        <f t="shared" si="76"/>
        <v>3.4260018223843491E-3</v>
      </c>
      <c r="P252" s="48">
        <f t="shared" si="77"/>
        <v>102006.91734112795</v>
      </c>
      <c r="Q252" s="48">
        <f t="shared" si="78"/>
        <v>73020.373696700015</v>
      </c>
      <c r="R252" s="9">
        <f t="shared" si="79"/>
        <v>8.8767660206482883</v>
      </c>
      <c r="S252" s="10">
        <f t="shared" si="80"/>
        <v>2.9238484799670892</v>
      </c>
      <c r="T252" s="10">
        <f t="shared" si="81"/>
        <v>0.41285241494380948</v>
      </c>
      <c r="U252" s="10">
        <f t="shared" si="82"/>
        <v>0.66896329731609594</v>
      </c>
      <c r="V252" s="10">
        <f t="shared" si="83"/>
        <v>1.0818157122599055</v>
      </c>
      <c r="W252" s="9">
        <f t="shared" si="84"/>
        <v>0.58598351080744882</v>
      </c>
      <c r="X252" s="49">
        <f t="shared" si="85"/>
        <v>20.056834691524728</v>
      </c>
      <c r="Y252" s="8">
        <f t="shared" si="86"/>
        <v>1.8030261870998422E-5</v>
      </c>
      <c r="Z252" s="29">
        <f t="shared" si="66"/>
        <v>3.9833333333333334</v>
      </c>
    </row>
    <row r="253" spans="6:26" x14ac:dyDescent="0.25">
      <c r="F253" s="36">
        <f t="shared" si="67"/>
        <v>14400</v>
      </c>
      <c r="G253" s="16">
        <f t="shared" si="68"/>
        <v>19.471335991763517</v>
      </c>
      <c r="H253" s="48">
        <f t="shared" si="69"/>
        <v>291.88566799588176</v>
      </c>
      <c r="I253" s="8">
        <f t="shared" si="70"/>
        <v>1.2099649287756911</v>
      </c>
      <c r="J253" s="48">
        <f t="shared" si="71"/>
        <v>1.8144524776289109E-5</v>
      </c>
      <c r="K253" s="48">
        <f t="shared" si="72"/>
        <v>1.4995909670413948E-5</v>
      </c>
      <c r="L253" s="10">
        <f t="shared" si="73"/>
        <v>1006.0481104235209</v>
      </c>
      <c r="M253" s="29">
        <f t="shared" si="74"/>
        <v>2.5500573542590575E-2</v>
      </c>
      <c r="N253" s="8">
        <f t="shared" si="75"/>
        <v>0.71583742362619762</v>
      </c>
      <c r="O253" s="48">
        <f t="shared" si="76"/>
        <v>3.4259989771546753E-3</v>
      </c>
      <c r="P253" s="48">
        <f t="shared" si="77"/>
        <v>102040.15445301255</v>
      </c>
      <c r="Q253" s="48">
        <f t="shared" si="78"/>
        <v>73044.161270063778</v>
      </c>
      <c r="R253" s="9">
        <f t="shared" si="79"/>
        <v>8.8774888700455232</v>
      </c>
      <c r="S253" s="10">
        <f t="shared" si="80"/>
        <v>2.9240886633032837</v>
      </c>
      <c r="T253" s="10">
        <f t="shared" si="81"/>
        <v>0.41302242176887632</v>
      </c>
      <c r="U253" s="10">
        <f t="shared" si="82"/>
        <v>0.66918546606169138</v>
      </c>
      <c r="V253" s="10">
        <f t="shared" si="83"/>
        <v>1.0822078878305676</v>
      </c>
      <c r="W253" s="9">
        <f t="shared" si="84"/>
        <v>0.58619593924155744</v>
      </c>
      <c r="X253" s="49">
        <f t="shared" si="85"/>
        <v>20.057531931005073</v>
      </c>
      <c r="Y253" s="8">
        <f t="shared" si="86"/>
        <v>1.8036798130509462E-5</v>
      </c>
      <c r="Z253" s="29">
        <f t="shared" si="66"/>
        <v>4</v>
      </c>
    </row>
    <row r="254" spans="6:26" x14ac:dyDescent="0.25">
      <c r="F254" s="36">
        <f t="shared" si="67"/>
        <v>14460</v>
      </c>
      <c r="G254" s="16">
        <f t="shared" si="68"/>
        <v>19.471812748388491</v>
      </c>
      <c r="H254" s="48">
        <f t="shared" si="69"/>
        <v>291.88590637419424</v>
      </c>
      <c r="I254" s="8">
        <f t="shared" si="70"/>
        <v>1.2099639373121136</v>
      </c>
      <c r="J254" s="48">
        <f t="shared" si="71"/>
        <v>1.8144536217224446E-5</v>
      </c>
      <c r="K254" s="48">
        <f t="shared" si="72"/>
        <v>1.4995931413899663E-5</v>
      </c>
      <c r="L254" s="10">
        <f t="shared" si="73"/>
        <v>1006.0481181006845</v>
      </c>
      <c r="M254" s="29">
        <f t="shared" si="74"/>
        <v>2.5500591463213974E-2</v>
      </c>
      <c r="N254" s="8">
        <f t="shared" si="75"/>
        <v>0.71583737739891962</v>
      </c>
      <c r="O254" s="48">
        <f t="shared" si="76"/>
        <v>3.4259961791989093E-3</v>
      </c>
      <c r="P254" s="48">
        <f t="shared" si="77"/>
        <v>102072.83913316448</v>
      </c>
      <c r="Q254" s="48">
        <f t="shared" si="78"/>
        <v>73067.553468746279</v>
      </c>
      <c r="R254" s="9">
        <f t="shared" si="79"/>
        <v>8.8781995327650218</v>
      </c>
      <c r="S254" s="10">
        <f t="shared" si="80"/>
        <v>2.9243247981800327</v>
      </c>
      <c r="T254" s="10">
        <f t="shared" si="81"/>
        <v>0.41318961776543733</v>
      </c>
      <c r="U254" s="10">
        <f t="shared" si="82"/>
        <v>0.6694039448777922</v>
      </c>
      <c r="V254" s="10">
        <f t="shared" si="83"/>
        <v>1.0825935626432295</v>
      </c>
      <c r="W254" s="9">
        <f t="shared" si="84"/>
        <v>0.58640484643174928</v>
      </c>
      <c r="X254" s="49">
        <f t="shared" si="85"/>
        <v>20.058217594820238</v>
      </c>
      <c r="Y254" s="8">
        <f t="shared" si="86"/>
        <v>1.8043226044053826E-5</v>
      </c>
      <c r="Z254" s="29">
        <f t="shared" si="66"/>
        <v>4.0166666666666666</v>
      </c>
    </row>
    <row r="255" spans="6:26" x14ac:dyDescent="0.25">
      <c r="F255" s="36">
        <f t="shared" si="67"/>
        <v>14520</v>
      </c>
      <c r="G255" s="16">
        <f t="shared" si="68"/>
        <v>19.472281584103428</v>
      </c>
      <c r="H255" s="48">
        <f t="shared" si="69"/>
        <v>291.88614079205172</v>
      </c>
      <c r="I255" s="8">
        <f t="shared" si="70"/>
        <v>1.209962962322453</v>
      </c>
      <c r="J255" s="48">
        <f t="shared" si="71"/>
        <v>1.8144547468073843E-5</v>
      </c>
      <c r="K255" s="48">
        <f t="shared" si="72"/>
        <v>1.4995952796147122E-5</v>
      </c>
      <c r="L255" s="10">
        <f t="shared" si="73"/>
        <v>1006.0481256503425</v>
      </c>
      <c r="M255" s="29">
        <f t="shared" si="74"/>
        <v>2.5500609086095482E-2</v>
      </c>
      <c r="N255" s="8">
        <f t="shared" si="75"/>
        <v>0.71583733193975874</v>
      </c>
      <c r="O255" s="48">
        <f t="shared" si="76"/>
        <v>3.4259934277332798E-3</v>
      </c>
      <c r="P255" s="48">
        <f t="shared" si="77"/>
        <v>102104.98054689057</v>
      </c>
      <c r="Q255" s="48">
        <f t="shared" si="78"/>
        <v>73090.556852447116</v>
      </c>
      <c r="R255" s="9">
        <f t="shared" si="79"/>
        <v>8.8788982167710131</v>
      </c>
      <c r="S255" s="10">
        <f t="shared" si="80"/>
        <v>2.9245569536559763</v>
      </c>
      <c r="T255" s="10">
        <f t="shared" si="81"/>
        <v>0.41335404907481432</v>
      </c>
      <c r="U255" s="10">
        <f t="shared" si="82"/>
        <v>0.66961879489365572</v>
      </c>
      <c r="V255" s="10">
        <f t="shared" si="83"/>
        <v>1.08297284396847</v>
      </c>
      <c r="W255" s="9">
        <f t="shared" si="84"/>
        <v>0.58661029048292124</v>
      </c>
      <c r="X255" s="49">
        <f t="shared" si="85"/>
        <v>20.058891874586347</v>
      </c>
      <c r="Y255" s="8">
        <f t="shared" si="86"/>
        <v>1.80495473994745E-5</v>
      </c>
      <c r="Z255" s="29">
        <f t="shared" si="66"/>
        <v>4.0333333333333332</v>
      </c>
    </row>
    <row r="256" spans="6:26" x14ac:dyDescent="0.25">
      <c r="F256" s="36">
        <f t="shared" si="67"/>
        <v>14580</v>
      </c>
      <c r="G256" s="16">
        <f t="shared" si="68"/>
        <v>19.472742630216459</v>
      </c>
      <c r="H256" s="48">
        <f t="shared" si="69"/>
        <v>291.88637131510819</v>
      </c>
      <c r="I256" s="8">
        <f t="shared" si="70"/>
        <v>1.2099620035335636</v>
      </c>
      <c r="J256" s="48">
        <f t="shared" si="71"/>
        <v>1.8144558531988655E-5</v>
      </c>
      <c r="K256" s="48">
        <f t="shared" si="72"/>
        <v>1.4995973823144387E-5</v>
      </c>
      <c r="L256" s="10">
        <f t="shared" si="73"/>
        <v>1006.0481330746073</v>
      </c>
      <c r="M256" s="29">
        <f t="shared" si="74"/>
        <v>2.5500626416171145E-2</v>
      </c>
      <c r="N256" s="8">
        <f t="shared" si="75"/>
        <v>0.71583728723598017</v>
      </c>
      <c r="O256" s="48">
        <f t="shared" si="76"/>
        <v>3.4259907219869553E-3</v>
      </c>
      <c r="P256" s="48">
        <f t="shared" si="77"/>
        <v>102136.5877079901</v>
      </c>
      <c r="Q256" s="48">
        <f t="shared" si="78"/>
        <v>73113.17787242739</v>
      </c>
      <c r="R256" s="9">
        <f t="shared" si="79"/>
        <v>8.87958512639457</v>
      </c>
      <c r="S256" s="10">
        <f t="shared" si="80"/>
        <v>2.9247851975842125</v>
      </c>
      <c r="T256" s="10">
        <f t="shared" si="81"/>
        <v>0.4135157610920005</v>
      </c>
      <c r="U256" s="10">
        <f t="shared" si="82"/>
        <v>0.66983007623103474</v>
      </c>
      <c r="V256" s="10">
        <f t="shared" si="83"/>
        <v>1.0833458373230354</v>
      </c>
      <c r="W256" s="9">
        <f t="shared" si="84"/>
        <v>0.58681232854997745</v>
      </c>
      <c r="X256" s="49">
        <f t="shared" si="85"/>
        <v>20.059554958766437</v>
      </c>
      <c r="Y256" s="8">
        <f t="shared" si="86"/>
        <v>1.8055763955383921E-5</v>
      </c>
      <c r="Z256" s="29">
        <f t="shared" si="66"/>
        <v>4.05</v>
      </c>
    </row>
    <row r="257" spans="6:26" x14ac:dyDescent="0.25">
      <c r="F257" s="36">
        <f t="shared" si="67"/>
        <v>14640</v>
      </c>
      <c r="G257" s="16">
        <f t="shared" si="68"/>
        <v>19.473196015868638</v>
      </c>
      <c r="H257" s="48">
        <f t="shared" si="69"/>
        <v>291.88659800793431</v>
      </c>
      <c r="I257" s="8">
        <f t="shared" si="70"/>
        <v>1.2099610606768065</v>
      </c>
      <c r="J257" s="48">
        <f t="shared" si="71"/>
        <v>1.8144569412068035E-5</v>
      </c>
      <c r="K257" s="48">
        <f t="shared" si="72"/>
        <v>1.4995994500780585E-5</v>
      </c>
      <c r="L257" s="10">
        <f t="shared" si="73"/>
        <v>1006.0481403755563</v>
      </c>
      <c r="M257" s="29">
        <f t="shared" si="74"/>
        <v>2.5500643458295353E-2</v>
      </c>
      <c r="N257" s="8">
        <f t="shared" si="75"/>
        <v>0.71583724327505649</v>
      </c>
      <c r="O257" s="48">
        <f t="shared" si="76"/>
        <v>3.4259880612018271E-3</v>
      </c>
      <c r="P257" s="48">
        <f t="shared" si="77"/>
        <v>102167.66948124302</v>
      </c>
      <c r="Q257" s="48">
        <f t="shared" si="78"/>
        <v>73135.422873290125</v>
      </c>
      <c r="R257" s="9">
        <f t="shared" si="79"/>
        <v>8.8802604623999848</v>
      </c>
      <c r="S257" s="10">
        <f t="shared" si="80"/>
        <v>2.9250095966342626</v>
      </c>
      <c r="T257" s="10">
        <f t="shared" si="81"/>
        <v>0.41367479847735616</v>
      </c>
      <c r="U257" s="10">
        <f t="shared" si="82"/>
        <v>0.67003784802059407</v>
      </c>
      <c r="V257" s="10">
        <f t="shared" si="83"/>
        <v>1.0837126464979503</v>
      </c>
      <c r="W257" s="9">
        <f t="shared" si="84"/>
        <v>0.58701101685305634</v>
      </c>
      <c r="X257" s="49">
        <f t="shared" si="85"/>
        <v>20.060207032721696</v>
      </c>
      <c r="Y257" s="8">
        <f t="shared" si="86"/>
        <v>1.8061877441632504E-5</v>
      </c>
      <c r="Z257" s="29">
        <f t="shared" si="66"/>
        <v>4.0666666666666664</v>
      </c>
    </row>
    <row r="258" spans="6:26" x14ac:dyDescent="0.25">
      <c r="F258" s="36">
        <f t="shared" si="67"/>
        <v>14700</v>
      </c>
      <c r="G258" s="16">
        <f t="shared" si="68"/>
        <v>19.473641868069372</v>
      </c>
      <c r="H258" s="48">
        <f t="shared" si="69"/>
        <v>291.88682093403469</v>
      </c>
      <c r="I258" s="8">
        <f t="shared" si="70"/>
        <v>1.209960133487981</v>
      </c>
      <c r="J258" s="48">
        <f t="shared" si="71"/>
        <v>1.8144580111360165E-5</v>
      </c>
      <c r="K258" s="48">
        <f t="shared" si="72"/>
        <v>1.499601483484778E-5</v>
      </c>
      <c r="L258" s="10">
        <f t="shared" si="73"/>
        <v>1006.0481475552324</v>
      </c>
      <c r="M258" s="29">
        <f t="shared" si="74"/>
        <v>2.5500660217242579E-2</v>
      </c>
      <c r="N258" s="8">
        <f t="shared" si="75"/>
        <v>0.71583720004466889</v>
      </c>
      <c r="O258" s="48">
        <f t="shared" si="76"/>
        <v>3.4259854446323092E-3</v>
      </c>
      <c r="P258" s="48">
        <f t="shared" si="77"/>
        <v>102198.23458485189</v>
      </c>
      <c r="Q258" s="48">
        <f t="shared" si="78"/>
        <v>73157.298094728627</v>
      </c>
      <c r="R258" s="9">
        <f t="shared" si="79"/>
        <v>8.8809244220496879</v>
      </c>
      <c r="S258" s="10">
        <f t="shared" si="80"/>
        <v>2.9252302163136319</v>
      </c>
      <c r="T258" s="10">
        <f t="shared" si="81"/>
        <v>0.41383120516813365</v>
      </c>
      <c r="U258" s="10">
        <f t="shared" si="82"/>
        <v>0.67024216841795747</v>
      </c>
      <c r="V258" s="10">
        <f t="shared" si="83"/>
        <v>1.084073373586091</v>
      </c>
      <c r="W258" s="9">
        <f t="shared" si="84"/>
        <v>0.58720641069246593</v>
      </c>
      <c r="X258" s="49">
        <f t="shared" si="85"/>
        <v>20.060848278761839</v>
      </c>
      <c r="Y258" s="8">
        <f t="shared" si="86"/>
        <v>1.8067889559768185E-5</v>
      </c>
      <c r="Z258" s="29">
        <f t="shared" si="66"/>
        <v>4.083333333333333</v>
      </c>
    </row>
    <row r="259" spans="6:26" x14ac:dyDescent="0.25">
      <c r="F259" s="36">
        <f t="shared" si="67"/>
        <v>14760</v>
      </c>
      <c r="G259" s="16">
        <f t="shared" si="68"/>
        <v>19.47408031173131</v>
      </c>
      <c r="H259" s="48">
        <f t="shared" si="69"/>
        <v>291.88704015586563</v>
      </c>
      <c r="I259" s="8">
        <f t="shared" si="70"/>
        <v>1.2099592217072488</v>
      </c>
      <c r="J259" s="48">
        <f t="shared" si="71"/>
        <v>1.8144590632862738E-5</v>
      </c>
      <c r="K259" s="48">
        <f t="shared" si="72"/>
        <v>1.4996034831042303E-5</v>
      </c>
      <c r="L259" s="10">
        <f t="shared" si="73"/>
        <v>1006.0481546156454</v>
      </c>
      <c r="M259" s="29">
        <f t="shared" si="74"/>
        <v>2.550067669770827E-2</v>
      </c>
      <c r="N259" s="8">
        <f t="shared" si="75"/>
        <v>0.7158371575327015</v>
      </c>
      <c r="O259" s="48">
        <f t="shared" si="76"/>
        <v>3.4259828715451257E-3</v>
      </c>
      <c r="P259" s="48">
        <f t="shared" si="77"/>
        <v>102228.29159285227</v>
      </c>
      <c r="Q259" s="48">
        <f t="shared" si="78"/>
        <v>73178.809673251541</v>
      </c>
      <c r="R259" s="9">
        <f t="shared" si="79"/>
        <v>8.8815771991680581</v>
      </c>
      <c r="S259" s="10">
        <f t="shared" si="80"/>
        <v>2.9254471209889088</v>
      </c>
      <c r="T259" s="10">
        <f t="shared" si="81"/>
        <v>0.4139850243898362</v>
      </c>
      <c r="U259" s="10">
        <f t="shared" si="82"/>
        <v>0.67044309461988483</v>
      </c>
      <c r="V259" s="10">
        <f t="shared" si="83"/>
        <v>1.0844281190097211</v>
      </c>
      <c r="W259" s="9">
        <f t="shared" si="84"/>
        <v>0.58739856446359895</v>
      </c>
      <c r="X259" s="49">
        <f t="shared" si="85"/>
        <v>20.061478876194908</v>
      </c>
      <c r="Y259" s="8">
        <f t="shared" si="86"/>
        <v>1.8073801983495351E-5</v>
      </c>
      <c r="Z259" s="29">
        <f t="shared" si="66"/>
        <v>4.0999999999999996</v>
      </c>
    </row>
    <row r="260" spans="6:26" x14ac:dyDescent="0.25">
      <c r="F260" s="36">
        <f t="shared" si="67"/>
        <v>14820</v>
      </c>
      <c r="G260" s="16">
        <f t="shared" si="68"/>
        <v>19.474511469704648</v>
      </c>
      <c r="H260" s="48">
        <f t="shared" si="69"/>
        <v>291.88725573485232</v>
      </c>
      <c r="I260" s="8">
        <f t="shared" si="70"/>
        <v>1.2099583250790629</v>
      </c>
      <c r="J260" s="48">
        <f t="shared" si="71"/>
        <v>1.8144600979524146E-5</v>
      </c>
      <c r="K260" s="48">
        <f t="shared" si="72"/>
        <v>1.4996054494966606E-5</v>
      </c>
      <c r="L260" s="10">
        <f t="shared" si="73"/>
        <v>1006.0481615587718</v>
      </c>
      <c r="M260" s="29">
        <f t="shared" si="74"/>
        <v>2.5500692904310569E-2</v>
      </c>
      <c r="N260" s="8">
        <f t="shared" si="75"/>
        <v>0.7158371157272394</v>
      </c>
      <c r="O260" s="48">
        <f t="shared" si="76"/>
        <v>3.4259803412191136E-3</v>
      </c>
      <c r="P260" s="48">
        <f t="shared" si="77"/>
        <v>102257.84893747572</v>
      </c>
      <c r="Q260" s="48">
        <f t="shared" si="78"/>
        <v>73199.963643874376</v>
      </c>
      <c r="R260" s="9">
        <f t="shared" si="79"/>
        <v>8.8822189842038082</v>
      </c>
      <c r="S260" s="10">
        <f t="shared" si="80"/>
        <v>2.9256603739064913</v>
      </c>
      <c r="T260" s="10">
        <f t="shared" si="81"/>
        <v>0.41413629866740909</v>
      </c>
      <c r="U260" s="10">
        <f t="shared" si="82"/>
        <v>0.67064068287965617</v>
      </c>
      <c r="V260" s="10">
        <f t="shared" si="83"/>
        <v>1.0847769815470651</v>
      </c>
      <c r="W260" s="9">
        <f t="shared" si="84"/>
        <v>0.58758753167132693</v>
      </c>
      <c r="X260" s="49">
        <f t="shared" si="85"/>
        <v>20.062099001375977</v>
      </c>
      <c r="Y260" s="8">
        <f t="shared" si="86"/>
        <v>1.8079616359117751E-5</v>
      </c>
      <c r="Z260" s="29">
        <f t="shared" si="66"/>
        <v>4.1166666666666663</v>
      </c>
    </row>
    <row r="261" spans="6:26" x14ac:dyDescent="0.25">
      <c r="F261" s="36">
        <f t="shared" si="67"/>
        <v>14880</v>
      </c>
      <c r="G261" s="16">
        <f t="shared" si="68"/>
        <v>19.474935462810894</v>
      </c>
      <c r="H261" s="48">
        <f t="shared" si="69"/>
        <v>291.88746773140542</v>
      </c>
      <c r="I261" s="8">
        <f t="shared" si="70"/>
        <v>1.209957443352099</v>
      </c>
      <c r="J261" s="48">
        <f t="shared" si="71"/>
        <v>1.8144611154243872E-5</v>
      </c>
      <c r="K261" s="48">
        <f t="shared" si="72"/>
        <v>1.4996073832130449E-5</v>
      </c>
      <c r="L261" s="10">
        <f t="shared" si="73"/>
        <v>1006.0481683865551</v>
      </c>
      <c r="M261" s="29">
        <f t="shared" si="74"/>
        <v>2.5500708841591127E-2</v>
      </c>
      <c r="N261" s="8">
        <f t="shared" si="75"/>
        <v>0.71583707461656254</v>
      </c>
      <c r="O261" s="48">
        <f t="shared" si="76"/>
        <v>3.425977852945023E-3</v>
      </c>
      <c r="P261" s="48">
        <f t="shared" si="77"/>
        <v>102286.91491148378</v>
      </c>
      <c r="Q261" s="48">
        <f t="shared" si="78"/>
        <v>73220.765941789796</v>
      </c>
      <c r="R261" s="9">
        <f t="shared" si="79"/>
        <v>8.8828499642913457</v>
      </c>
      <c r="S261" s="10">
        <f t="shared" si="80"/>
        <v>2.9258700372128681</v>
      </c>
      <c r="T261" s="10">
        <f t="shared" si="81"/>
        <v>0.41428506983626456</v>
      </c>
      <c r="U261" s="10">
        <f t="shared" si="82"/>
        <v>0.67083498852270806</v>
      </c>
      <c r="V261" s="10">
        <f t="shared" si="83"/>
        <v>1.0851200583589726</v>
      </c>
      <c r="W261" s="9">
        <f t="shared" si="84"/>
        <v>0.58777336494444354</v>
      </c>
      <c r="X261" s="49">
        <f t="shared" si="85"/>
        <v>20.062708827755337</v>
      </c>
      <c r="Y261" s="8">
        <f t="shared" si="86"/>
        <v>1.8085334305982874E-5</v>
      </c>
      <c r="Z261" s="29">
        <f t="shared" si="66"/>
        <v>4.1333333333333337</v>
      </c>
    </row>
    <row r="262" spans="6:26" x14ac:dyDescent="0.25">
      <c r="F262" s="36">
        <f t="shared" si="67"/>
        <v>14940</v>
      </c>
      <c r="G262" s="16">
        <f t="shared" si="68"/>
        <v>19.475352409876088</v>
      </c>
      <c r="H262" s="48">
        <f t="shared" si="69"/>
        <v>291.88767620493803</v>
      </c>
      <c r="I262" s="8">
        <f t="shared" si="70"/>
        <v>1.2099565762791837</v>
      </c>
      <c r="J262" s="48">
        <f t="shared" si="71"/>
        <v>1.8144621159873654E-5</v>
      </c>
      <c r="K262" s="48">
        <f t="shared" si="72"/>
        <v>1.4996092847952742E-5</v>
      </c>
      <c r="L262" s="10">
        <f t="shared" si="73"/>
        <v>1006.0481751009071</v>
      </c>
      <c r="M262" s="29">
        <f t="shared" si="74"/>
        <v>2.5500724514016703E-2</v>
      </c>
      <c r="N262" s="8">
        <f t="shared" si="75"/>
        <v>0.7158370341891469</v>
      </c>
      <c r="O262" s="48">
        <f t="shared" si="76"/>
        <v>3.4259754060253209E-3</v>
      </c>
      <c r="P262" s="48">
        <f t="shared" si="77"/>
        <v>102315.49767045504</v>
      </c>
      <c r="Q262" s="48">
        <f t="shared" si="78"/>
        <v>73241.222404005108</v>
      </c>
      <c r="R262" s="9">
        <f t="shared" si="79"/>
        <v>8.8834703233107568</v>
      </c>
      <c r="S262" s="10">
        <f t="shared" si="80"/>
        <v>2.9260761719745441</v>
      </c>
      <c r="T262" s="10">
        <f t="shared" si="81"/>
        <v>0.41443137905314958</v>
      </c>
      <c r="U262" s="10">
        <f t="shared" si="82"/>
        <v>0.67102606596162062</v>
      </c>
      <c r="V262" s="10">
        <f t="shared" si="83"/>
        <v>1.0854574450147703</v>
      </c>
      <c r="W262" s="9">
        <f t="shared" si="84"/>
        <v>0.58795611604966724</v>
      </c>
      <c r="X262" s="49">
        <f t="shared" si="85"/>
        <v>20.063308525925756</v>
      </c>
      <c r="Y262" s="8">
        <f t="shared" si="86"/>
        <v>1.8090957416912838E-5</v>
      </c>
      <c r="Z262" s="29">
        <f t="shared" si="66"/>
        <v>4.1500000000000004</v>
      </c>
    </row>
    <row r="263" spans="6:26" x14ac:dyDescent="0.25">
      <c r="F263" s="36">
        <f t="shared" si="67"/>
        <v>15000</v>
      </c>
      <c r="G263" s="16">
        <f t="shared" si="68"/>
        <v>19.475762427763488</v>
      </c>
      <c r="H263" s="48">
        <f t="shared" si="69"/>
        <v>291.88788121388171</v>
      </c>
      <c r="I263" s="8">
        <f t="shared" si="70"/>
        <v>1.2099557236172291</v>
      </c>
      <c r="J263" s="48">
        <f t="shared" si="71"/>
        <v>1.8144630999218091E-5</v>
      </c>
      <c r="K263" s="48">
        <f t="shared" si="72"/>
        <v>1.4996111547762855E-5</v>
      </c>
      <c r="L263" s="10">
        <f t="shared" si="73"/>
        <v>1006.0481817037081</v>
      </c>
      <c r="M263" s="29">
        <f t="shared" si="74"/>
        <v>2.550073992598029E-2</v>
      </c>
      <c r="N263" s="8">
        <f t="shared" si="75"/>
        <v>0.71583699443365734</v>
      </c>
      <c r="O263" s="48">
        <f t="shared" si="76"/>
        <v>3.4259729997740025E-3</v>
      </c>
      <c r="P263" s="48">
        <f t="shared" si="77"/>
        <v>102343.6052350418</v>
      </c>
      <c r="Q263" s="48">
        <f t="shared" si="78"/>
        <v>73261.338770957038</v>
      </c>
      <c r="R263" s="9">
        <f t="shared" si="79"/>
        <v>8.8840802419467302</v>
      </c>
      <c r="S263" s="10">
        <f t="shared" si="80"/>
        <v>2.9262788381975549</v>
      </c>
      <c r="T263" s="10">
        <f t="shared" si="81"/>
        <v>0.41457526680684897</v>
      </c>
      <c r="U263" s="10">
        <f t="shared" si="82"/>
        <v>0.67121396871105643</v>
      </c>
      <c r="V263" s="10">
        <f t="shared" si="83"/>
        <v>1.0857892355179053</v>
      </c>
      <c r="W263" s="9">
        <f t="shared" si="84"/>
        <v>0.58813583590553198</v>
      </c>
      <c r="X263" s="49">
        <f t="shared" si="85"/>
        <v>20.063898263669021</v>
      </c>
      <c r="Y263" s="8">
        <f t="shared" si="86"/>
        <v>1.8096487258631756E-5</v>
      </c>
      <c r="Z263" s="29">
        <f t="shared" si="66"/>
        <v>4.166666666666667</v>
      </c>
    </row>
    <row r="264" spans="6:26" x14ac:dyDescent="0.25">
      <c r="F264" s="36">
        <f t="shared" si="67"/>
        <v>15060</v>
      </c>
      <c r="G264" s="16">
        <f t="shared" si="68"/>
        <v>19.476165631405728</v>
      </c>
      <c r="H264" s="48">
        <f t="shared" si="69"/>
        <v>291.88808281570283</v>
      </c>
      <c r="I264" s="8">
        <f t="shared" si="70"/>
        <v>1.2099548851271638</v>
      </c>
      <c r="J264" s="48">
        <f t="shared" si="71"/>
        <v>1.8144640675035374E-5</v>
      </c>
      <c r="K264" s="48">
        <f t="shared" si="72"/>
        <v>1.4996129936802073E-5</v>
      </c>
      <c r="L264" s="10">
        <f t="shared" si="73"/>
        <v>1006.048188196807</v>
      </c>
      <c r="M264" s="29">
        <f t="shared" si="74"/>
        <v>2.5500755081802169E-2</v>
      </c>
      <c r="N264" s="8">
        <f t="shared" si="75"/>
        <v>0.71583695533894631</v>
      </c>
      <c r="O264" s="48">
        <f t="shared" si="76"/>
        <v>3.4259706335163969E-3</v>
      </c>
      <c r="P264" s="48">
        <f t="shared" si="77"/>
        <v>102371.24549318761</v>
      </c>
      <c r="Q264" s="48">
        <f t="shared" si="78"/>
        <v>73281.120688099254</v>
      </c>
      <c r="R264" s="9">
        <f t="shared" si="79"/>
        <v>8.8846798977463237</v>
      </c>
      <c r="S264" s="10">
        <f t="shared" si="80"/>
        <v>2.9264780948466016</v>
      </c>
      <c r="T264" s="10">
        <f t="shared" si="81"/>
        <v>0.41471677292872944</v>
      </c>
      <c r="U264" s="10">
        <f t="shared" si="82"/>
        <v>0.67139874940263866</v>
      </c>
      <c r="V264" s="10">
        <f t="shared" si="83"/>
        <v>1.0861155223313681</v>
      </c>
      <c r="W264" s="9">
        <f t="shared" si="84"/>
        <v>0.58831257459615771</v>
      </c>
      <c r="X264" s="49">
        <f t="shared" si="85"/>
        <v>20.064478206001887</v>
      </c>
      <c r="Y264" s="8">
        <f t="shared" si="86"/>
        <v>1.8101925372189467E-5</v>
      </c>
      <c r="Z264" s="29">
        <f t="shared" si="66"/>
        <v>4.1833333333333336</v>
      </c>
    </row>
    <row r="265" spans="6:26" x14ac:dyDescent="0.25">
      <c r="F265" s="36">
        <f t="shared" si="67"/>
        <v>15120</v>
      </c>
      <c r="G265" s="16">
        <f t="shared" si="68"/>
        <v>19.476562133836456</v>
      </c>
      <c r="H265" s="48">
        <f t="shared" si="69"/>
        <v>291.88828106691818</v>
      </c>
      <c r="I265" s="8">
        <f t="shared" si="70"/>
        <v>1.2099540605738679</v>
      </c>
      <c r="J265" s="48">
        <f t="shared" si="71"/>
        <v>1.8144650190038244E-5</v>
      </c>
      <c r="K265" s="48">
        <f t="shared" si="72"/>
        <v>1.4996148020225195E-5</v>
      </c>
      <c r="L265" s="10">
        <f t="shared" si="73"/>
        <v>1006.0481945820228</v>
      </c>
      <c r="M265" s="29">
        <f t="shared" si="74"/>
        <v>2.5500769985731416E-2</v>
      </c>
      <c r="N265" s="8">
        <f t="shared" si="75"/>
        <v>0.71583691689405105</v>
      </c>
      <c r="O265" s="48">
        <f t="shared" si="76"/>
        <v>3.425968306588987E-3</v>
      </c>
      <c r="P265" s="48">
        <f t="shared" si="77"/>
        <v>102398.42620230731</v>
      </c>
      <c r="Q265" s="48">
        <f t="shared" si="78"/>
        <v>73300.573707462681</v>
      </c>
      <c r="R265" s="9">
        <f t="shared" si="79"/>
        <v>8.8852694651755524</v>
      </c>
      <c r="S265" s="10">
        <f t="shared" si="80"/>
        <v>2.926673999863842</v>
      </c>
      <c r="T265" s="10">
        <f t="shared" si="81"/>
        <v>0.41485593660313258</v>
      </c>
      <c r="U265" s="10">
        <f t="shared" si="82"/>
        <v>0.67158045979915737</v>
      </c>
      <c r="V265" s="10">
        <f t="shared" si="83"/>
        <v>1.0864363964022901</v>
      </c>
      <c r="W265" s="9">
        <f t="shared" si="84"/>
        <v>0.58848638138457376</v>
      </c>
      <c r="X265" s="49">
        <f t="shared" si="85"/>
        <v>20.065048515221029</v>
      </c>
      <c r="Y265" s="8">
        <f t="shared" si="86"/>
        <v>1.81072732733715E-5</v>
      </c>
      <c r="Z265" s="29">
        <f t="shared" si="66"/>
        <v>4.2</v>
      </c>
    </row>
    <row r="266" spans="6:26" x14ac:dyDescent="0.25">
      <c r="F266" s="36">
        <f t="shared" si="67"/>
        <v>15180</v>
      </c>
      <c r="G266" s="16">
        <f t="shared" si="68"/>
        <v>19.476952046221463</v>
      </c>
      <c r="H266" s="48">
        <f t="shared" si="69"/>
        <v>291.88847602311068</v>
      </c>
      <c r="I266" s="8">
        <f t="shared" si="70"/>
        <v>1.2099532497261085</v>
      </c>
      <c r="J266" s="48">
        <f t="shared" si="71"/>
        <v>1.814465954689448E-5</v>
      </c>
      <c r="K266" s="48">
        <f t="shared" si="72"/>
        <v>1.4996165803101734E-5</v>
      </c>
      <c r="L266" s="10">
        <f t="shared" si="73"/>
        <v>1006.0482008611439</v>
      </c>
      <c r="M266" s="29">
        <f t="shared" si="74"/>
        <v>2.550078464194672E-2</v>
      </c>
      <c r="N266" s="8">
        <f t="shared" si="75"/>
        <v>0.71583687908818938</v>
      </c>
      <c r="O266" s="48">
        <f t="shared" si="76"/>
        <v>3.425966018339222E-3</v>
      </c>
      <c r="P266" s="48">
        <f t="shared" si="77"/>
        <v>102425.15499143547</v>
      </c>
      <c r="Q266" s="48">
        <f t="shared" si="78"/>
        <v>73319.703289193247</v>
      </c>
      <c r="R266" s="9">
        <f t="shared" si="79"/>
        <v>8.8858491156749704</v>
      </c>
      <c r="S266" s="10">
        <f t="shared" si="80"/>
        <v>2.9268666101872767</v>
      </c>
      <c r="T266" s="10">
        <f t="shared" si="81"/>
        <v>0.414992796377604</v>
      </c>
      <c r="U266" s="10">
        <f t="shared" si="82"/>
        <v>0.6717591508088544</v>
      </c>
      <c r="V266" s="10">
        <f t="shared" si="83"/>
        <v>1.0867519471864584</v>
      </c>
      <c r="W266" s="9">
        <f t="shared" si="84"/>
        <v>0.58865730472599831</v>
      </c>
      <c r="X266" s="49">
        <f t="shared" si="85"/>
        <v>20.065609350947462</v>
      </c>
      <c r="Y266" s="8">
        <f t="shared" si="86"/>
        <v>1.8112532453107641E-5</v>
      </c>
      <c r="Z266" s="29">
        <f t="shared" si="66"/>
        <v>4.2166666666666668</v>
      </c>
    </row>
    <row r="267" spans="6:26" x14ac:dyDescent="0.25">
      <c r="F267" s="36">
        <f t="shared" si="67"/>
        <v>15240</v>
      </c>
      <c r="G267" s="16">
        <f t="shared" si="68"/>
        <v>19.477335477889319</v>
      </c>
      <c r="H267" s="48">
        <f t="shared" si="69"/>
        <v>291.88866773894466</v>
      </c>
      <c r="I267" s="8">
        <f t="shared" si="70"/>
        <v>1.2099524523564749</v>
      </c>
      <c r="J267" s="48">
        <f t="shared" si="71"/>
        <v>1.8144668748227833E-5</v>
      </c>
      <c r="K267" s="48">
        <f t="shared" si="72"/>
        <v>1.499618329041749E-5</v>
      </c>
      <c r="L267" s="10">
        <f t="shared" si="73"/>
        <v>1006.0482070359295</v>
      </c>
      <c r="M267" s="29">
        <f t="shared" si="74"/>
        <v>2.5500799054557762E-2</v>
      </c>
      <c r="N267" s="8">
        <f t="shared" si="75"/>
        <v>0.71583684191075803</v>
      </c>
      <c r="O267" s="48">
        <f t="shared" si="76"/>
        <v>3.4259637681253391E-3</v>
      </c>
      <c r="P267" s="48">
        <f t="shared" si="77"/>
        <v>102451.43936333666</v>
      </c>
      <c r="Q267" s="48">
        <f t="shared" si="78"/>
        <v>73338.51480306244</v>
      </c>
      <c r="R267" s="9">
        <f t="shared" si="79"/>
        <v>8.8864190177141236</v>
      </c>
      <c r="S267" s="10">
        <f t="shared" si="80"/>
        <v>2.9270559817688255</v>
      </c>
      <c r="T267" s="10">
        <f t="shared" si="81"/>
        <v>0.41512739017298289</v>
      </c>
      <c r="U267" s="10">
        <f t="shared" si="82"/>
        <v>0.67193487249946415</v>
      </c>
      <c r="V267" s="10">
        <f t="shared" si="83"/>
        <v>1.0870622626724471</v>
      </c>
      <c r="W267" s="9">
        <f t="shared" si="84"/>
        <v>0.5888253922809088</v>
      </c>
      <c r="X267" s="49">
        <f t="shared" si="85"/>
        <v>20.066160870170229</v>
      </c>
      <c r="Y267" s="8">
        <f t="shared" si="86"/>
        <v>1.8117704377874119E-5</v>
      </c>
      <c r="Z267" s="29">
        <f t="shared" si="66"/>
        <v>4.2333333333333334</v>
      </c>
    </row>
    <row r="268" spans="6:26" x14ac:dyDescent="0.25">
      <c r="F268" s="36">
        <f t="shared" si="67"/>
        <v>15300</v>
      </c>
      <c r="G268" s="16">
        <f t="shared" si="68"/>
        <v>19.477712536361505</v>
      </c>
      <c r="H268" s="48">
        <f t="shared" si="69"/>
        <v>291.88885626818075</v>
      </c>
      <c r="I268" s="8">
        <f t="shared" si="70"/>
        <v>1.2099516682413169</v>
      </c>
      <c r="J268" s="48">
        <f t="shared" si="71"/>
        <v>1.8144677796618755E-5</v>
      </c>
      <c r="K268" s="48">
        <f t="shared" si="72"/>
        <v>1.4996200487075917E-5</v>
      </c>
      <c r="L268" s="10">
        <f t="shared" si="73"/>
        <v>1006.0482131081095</v>
      </c>
      <c r="M268" s="29">
        <f t="shared" si="74"/>
        <v>2.5500813227606438E-2</v>
      </c>
      <c r="N268" s="8">
        <f t="shared" si="75"/>
        <v>0.71583680535132832</v>
      </c>
      <c r="O268" s="48">
        <f t="shared" si="76"/>
        <v>3.4259615553161888E-3</v>
      </c>
      <c r="P268" s="48">
        <f t="shared" si="77"/>
        <v>102477.28669658217</v>
      </c>
      <c r="Q268" s="48">
        <f t="shared" si="78"/>
        <v>73357.013529953561</v>
      </c>
      <c r="R268" s="9">
        <f t="shared" si="79"/>
        <v>8.8869793368449415</v>
      </c>
      <c r="S268" s="10">
        <f t="shared" si="80"/>
        <v>2.9272421695920405</v>
      </c>
      <c r="T268" s="10">
        <f t="shared" si="81"/>
        <v>0.41525975529333203</v>
      </c>
      <c r="U268" s="10">
        <f t="shared" si="82"/>
        <v>0.6721076741119405</v>
      </c>
      <c r="V268" s="10">
        <f t="shared" si="83"/>
        <v>1.0873674294052726</v>
      </c>
      <c r="W268" s="9">
        <f t="shared" si="84"/>
        <v>0.58899069092785594</v>
      </c>
      <c r="X268" s="49">
        <f t="shared" si="85"/>
        <v>20.066703227289359</v>
      </c>
      <c r="Y268" s="8">
        <f t="shared" si="86"/>
        <v>1.8122790490087878E-5</v>
      </c>
      <c r="Z268" s="29">
        <f t="shared" si="66"/>
        <v>4.25</v>
      </c>
    </row>
    <row r="269" spans="6:26" x14ac:dyDescent="0.25">
      <c r="F269" s="36">
        <f t="shared" si="67"/>
        <v>15360</v>
      </c>
      <c r="G269" s="16">
        <f t="shared" si="68"/>
        <v>19.478083327382052</v>
      </c>
      <c r="H269" s="48">
        <f t="shared" si="69"/>
        <v>291.88904166369099</v>
      </c>
      <c r="I269" s="8">
        <f t="shared" si="70"/>
        <v>1.2099508971606823</v>
      </c>
      <c r="J269" s="48">
        <f t="shared" si="71"/>
        <v>1.8144686694604846E-5</v>
      </c>
      <c r="K269" s="48">
        <f t="shared" si="72"/>
        <v>1.4996217397899264E-5</v>
      </c>
      <c r="L269" s="10">
        <f t="shared" si="73"/>
        <v>1006.0482190793856</v>
      </c>
      <c r="M269" s="29">
        <f t="shared" si="74"/>
        <v>2.5500827165067498E-2</v>
      </c>
      <c r="N269" s="8">
        <f t="shared" si="75"/>
        <v>0.71583676939964513</v>
      </c>
      <c r="O269" s="48">
        <f t="shared" si="76"/>
        <v>3.4259593792910562E-3</v>
      </c>
      <c r="P269" s="48">
        <f t="shared" si="77"/>
        <v>102502.70424759615</v>
      </c>
      <c r="Q269" s="48">
        <f t="shared" si="78"/>
        <v>73375.204663326513</v>
      </c>
      <c r="R269" s="9">
        <f t="shared" si="79"/>
        <v>8.8875302357542054</v>
      </c>
      <c r="S269" s="10">
        <f t="shared" si="80"/>
        <v>2.9274252276894446</v>
      </c>
      <c r="T269" s="10">
        <f t="shared" si="81"/>
        <v>0.41538992843571604</v>
      </c>
      <c r="U269" s="10">
        <f t="shared" si="82"/>
        <v>0.67227760407397819</v>
      </c>
      <c r="V269" s="10">
        <f t="shared" si="83"/>
        <v>1.0876675325096943</v>
      </c>
      <c r="W269" s="9">
        <f t="shared" si="84"/>
        <v>0.58915324677608438</v>
      </c>
      <c r="X269" s="49">
        <f t="shared" si="85"/>
        <v>20.067236574158137</v>
      </c>
      <c r="Y269" s="8">
        <f t="shared" si="86"/>
        <v>1.8127792208494904E-5</v>
      </c>
      <c r="Z269" s="29">
        <f t="shared" si="66"/>
        <v>4.2666666666666666</v>
      </c>
    </row>
    <row r="270" spans="6:26" x14ac:dyDescent="0.25">
      <c r="F270" s="36">
        <f t="shared" si="67"/>
        <v>15420</v>
      </c>
      <c r="G270" s="16">
        <f t="shared" si="68"/>
        <v>19.47844795494672</v>
      </c>
      <c r="H270" s="48">
        <f t="shared" si="69"/>
        <v>291.88922397747331</v>
      </c>
      <c r="I270" s="8">
        <f t="shared" si="70"/>
        <v>1.2099501388982572</v>
      </c>
      <c r="J270" s="48">
        <f t="shared" si="71"/>
        <v>1.8144695444681966E-5</v>
      </c>
      <c r="K270" s="48">
        <f t="shared" si="72"/>
        <v>1.4996234027630228E-5</v>
      </c>
      <c r="L270" s="10">
        <f t="shared" si="73"/>
        <v>1006.0482249514311</v>
      </c>
      <c r="M270" s="29">
        <f t="shared" si="74"/>
        <v>2.5500840870850347E-2</v>
      </c>
      <c r="N270" s="8">
        <f t="shared" si="75"/>
        <v>0.71583673404562131</v>
      </c>
      <c r="O270" s="48">
        <f t="shared" si="76"/>
        <v>3.425957239439492E-3</v>
      </c>
      <c r="P270" s="48">
        <f t="shared" si="77"/>
        <v>102527.69915266166</v>
      </c>
      <c r="Q270" s="48">
        <f t="shared" si="78"/>
        <v>73393.093310653334</v>
      </c>
      <c r="R270" s="9">
        <f t="shared" si="79"/>
        <v>8.8880718743148375</v>
      </c>
      <c r="S270" s="10">
        <f t="shared" si="80"/>
        <v>2.927605209159617</v>
      </c>
      <c r="T270" s="10">
        <f t="shared" si="81"/>
        <v>0.4155179456998464</v>
      </c>
      <c r="U270" s="10">
        <f t="shared" si="82"/>
        <v>0.67244471001337824</v>
      </c>
      <c r="V270" s="10">
        <f t="shared" si="83"/>
        <v>1.0879626557132247</v>
      </c>
      <c r="W270" s="9">
        <f t="shared" si="84"/>
        <v>0.58931310517799662</v>
      </c>
      <c r="X270" s="49">
        <f t="shared" si="85"/>
        <v>20.067761060124717</v>
      </c>
      <c r="Y270" s="8">
        <f t="shared" si="86"/>
        <v>1.8132710928553747E-5</v>
      </c>
      <c r="Z270" s="29">
        <f t="shared" ref="Z270:Z333" si="87">F270/3600</f>
        <v>4.2833333333333332</v>
      </c>
    </row>
    <row r="271" spans="6:26" x14ac:dyDescent="0.25">
      <c r="F271" s="36">
        <f t="shared" ref="F271:F334" si="88">F270+$H$2</f>
        <v>15480</v>
      </c>
      <c r="G271" s="16">
        <f t="shared" ref="G271:G334" si="89">G270+$H$2*($O$1-S270*$C$19*(G270-$H$4)-$C$3*$H$3*$C$19*(POWER(G270+273.15,4)-POWER($H$4+273.15,4)))/($C$29*$C$4)</f>
        <v>19.478806521331691</v>
      </c>
      <c r="H271" s="48">
        <f t="shared" ref="H271:H334" si="90">((G271+$H$4)/2)+273.15</f>
        <v>291.8894032606658</v>
      </c>
      <c r="I271" s="8">
        <f t="shared" ref="I271:I334" si="91">(351.99/H271)+344.84/(H271^2)</f>
        <v>1.2099493932413043</v>
      </c>
      <c r="J271" s="48">
        <f t="shared" ref="J271:J334" si="92">((1.459*10^-6)*H271^1.5)/(H271+109.1)</f>
        <v>1.8144704049304545E-5</v>
      </c>
      <c r="K271" s="48">
        <f t="shared" ref="K271:K334" si="93">J271/I271</f>
        <v>1.4996250380932986E-5</v>
      </c>
      <c r="L271" s="10">
        <f t="shared" ref="L271:L334" si="94">1030.5-0.19975*H271+(3.9734*10^-4)*H271^2</f>
        <v>1006.0482307258917</v>
      </c>
      <c r="M271" s="29">
        <f t="shared" ref="M271:M334" si="95">((2.334*10^-3)*(H271^1.5))/(H271+164.54)</f>
        <v>2.5500854348799451E-2</v>
      </c>
      <c r="N271" s="8">
        <f t="shared" ref="N271:N334" si="96">L271*J271/M271</f>
        <v>0.71583669927933824</v>
      </c>
      <c r="O271" s="48">
        <f t="shared" ref="O271:O334" si="97">1/H271</f>
        <v>3.4259551351611441E-3</v>
      </c>
      <c r="P271" s="48">
        <f t="shared" ref="P271:P334" si="98">$H$5*O271*(G271-$H$4)*POWER($C$34,3)/K271^2</f>
        <v>102552.27842990223</v>
      </c>
      <c r="Q271" s="48">
        <f t="shared" ref="Q271:Q334" si="99">P271*N271</f>
        <v>73410.684494836896</v>
      </c>
      <c r="R271" s="9">
        <f t="shared" ref="R271:R334" si="100">0.54*POWER(Q271,1/4)</f>
        <v>8.888604409636411</v>
      </c>
      <c r="S271" s="10">
        <f t="shared" ref="S271:S334" si="101">R271*M271/$C$34</f>
        <v>2.9277821661838641</v>
      </c>
      <c r="T271" s="10">
        <f t="shared" ref="T271:T334" si="102">S271*$C$19*(G271-$H$4)</f>
        <v>0.41564384259756709</v>
      </c>
      <c r="U271" s="10">
        <f t="shared" ref="U271:U334" si="103">$C$3*$H$3*$C$19*(POWER(G271+273.15,4)-POWER($H$4+273.15,4))</f>
        <v>0.67260903877104583</v>
      </c>
      <c r="V271" s="10">
        <f t="shared" ref="V271:V334" si="104">U271+T271</f>
        <v>1.088252881368613</v>
      </c>
      <c r="W271" s="9">
        <f t="shared" ref="W271:W334" si="105">V271*$C$17/($C$2*$C$19)</f>
        <v>0.58947031074133194</v>
      </c>
      <c r="X271" s="49">
        <f t="shared" ref="X271:X334" si="106">G271+W271</f>
        <v>20.068276832073025</v>
      </c>
      <c r="Y271" s="8">
        <f t="shared" ref="Y271:Y334" si="107">V271*$H$2/(3.6*10^6)</f>
        <v>1.8137548022810216E-5</v>
      </c>
      <c r="Z271" s="29">
        <f t="shared" si="87"/>
        <v>4.3</v>
      </c>
    </row>
    <row r="272" spans="6:26" x14ac:dyDescent="0.25">
      <c r="F272" s="36">
        <f t="shared" si="88"/>
        <v>15540</v>
      </c>
      <c r="G272" s="16">
        <f t="shared" si="89"/>
        <v>19.4791591271218</v>
      </c>
      <c r="H272" s="48">
        <f t="shared" si="90"/>
        <v>291.88957956356086</v>
      </c>
      <c r="I272" s="8">
        <f t="shared" si="91"/>
        <v>1.2099486599806064</v>
      </c>
      <c r="J272" s="48">
        <f t="shared" si="92"/>
        <v>1.8144712510886494E-5</v>
      </c>
      <c r="K272" s="48">
        <f t="shared" si="93"/>
        <v>1.4996266462394633E-5</v>
      </c>
      <c r="L272" s="10">
        <f t="shared" si="94"/>
        <v>1006.048236404386</v>
      </c>
      <c r="M272" s="29">
        <f t="shared" si="95"/>
        <v>2.5500867602695855E-2</v>
      </c>
      <c r="N272" s="8">
        <f t="shared" si="96"/>
        <v>0.71583666509104038</v>
      </c>
      <c r="O272" s="48">
        <f t="shared" si="97"/>
        <v>3.4259530658655923E-3</v>
      </c>
      <c r="P272" s="48">
        <f t="shared" si="98"/>
        <v>102576.44898122469</v>
      </c>
      <c r="Q272" s="48">
        <f t="shared" si="99"/>
        <v>73427.983155601134</v>
      </c>
      <c r="R272" s="9">
        <f t="shared" si="100"/>
        <v>8.8891279961145155</v>
      </c>
      <c r="S272" s="10">
        <f t="shared" si="101"/>
        <v>2.9279561500426396</v>
      </c>
      <c r="T272" s="10">
        <f t="shared" si="102"/>
        <v>0.41576765406220589</v>
      </c>
      <c r="U272" s="10">
        <f t="shared" si="103"/>
        <v>0.67277063641402024</v>
      </c>
      <c r="V272" s="10">
        <f t="shared" si="104"/>
        <v>1.0885382904762262</v>
      </c>
      <c r="W272" s="9">
        <f t="shared" si="105"/>
        <v>0.58962490734128914</v>
      </c>
      <c r="X272" s="49">
        <f t="shared" si="106"/>
        <v>20.068784034463089</v>
      </c>
      <c r="Y272" s="8">
        <f t="shared" si="107"/>
        <v>1.8142304841270438E-5</v>
      </c>
      <c r="Z272" s="29">
        <f t="shared" si="87"/>
        <v>4.3166666666666664</v>
      </c>
    </row>
    <row r="273" spans="6:26" x14ac:dyDescent="0.25">
      <c r="F273" s="36">
        <f t="shared" si="88"/>
        <v>15600</v>
      </c>
      <c r="G273" s="16">
        <f t="shared" si="89"/>
        <v>19.479505871238317</v>
      </c>
      <c r="H273" s="48">
        <f t="shared" si="90"/>
        <v>291.88975293561913</v>
      </c>
      <c r="I273" s="8">
        <f t="shared" si="91"/>
        <v>1.2099479389104075</v>
      </c>
      <c r="J273" s="48">
        <f t="shared" si="92"/>
        <v>1.8144720831801774E-5</v>
      </c>
      <c r="K273" s="48">
        <f t="shared" si="93"/>
        <v>1.4996282276526386E-5</v>
      </c>
      <c r="L273" s="10">
        <f t="shared" si="94"/>
        <v>1006.0482419885057</v>
      </c>
      <c r="M273" s="29">
        <f t="shared" si="95"/>
        <v>2.5500880636257994E-2</v>
      </c>
      <c r="N273" s="8">
        <f t="shared" si="96"/>
        <v>0.71583663147113408</v>
      </c>
      <c r="O273" s="48">
        <f t="shared" si="97"/>
        <v>3.4259510309721827E-3</v>
      </c>
      <c r="P273" s="48">
        <f t="shared" si="98"/>
        <v>102600.21759423445</v>
      </c>
      <c r="Q273" s="48">
        <f t="shared" si="99"/>
        <v>73444.99415086217</v>
      </c>
      <c r="R273" s="9">
        <f t="shared" si="100"/>
        <v>8.8896427854793245</v>
      </c>
      <c r="S273" s="10">
        <f t="shared" si="101"/>
        <v>2.9281272111316206</v>
      </c>
      <c r="T273" s="10">
        <f t="shared" si="102"/>
        <v>0.41588941445778344</v>
      </c>
      <c r="U273" s="10">
        <f t="shared" si="103"/>
        <v>0.67292954824808915</v>
      </c>
      <c r="V273" s="10">
        <f t="shared" si="104"/>
        <v>1.0888189627058726</v>
      </c>
      <c r="W273" s="9">
        <f t="shared" si="105"/>
        <v>0.58977693813234766</v>
      </c>
      <c r="X273" s="49">
        <f t="shared" si="106"/>
        <v>20.069282809370666</v>
      </c>
      <c r="Y273" s="8">
        <f t="shared" si="107"/>
        <v>1.8146982711764545E-5</v>
      </c>
      <c r="Z273" s="29">
        <f t="shared" si="87"/>
        <v>4.333333333333333</v>
      </c>
    </row>
    <row r="274" spans="6:26" x14ac:dyDescent="0.25">
      <c r="F274" s="36">
        <f t="shared" si="88"/>
        <v>15660</v>
      </c>
      <c r="G274" s="16">
        <f t="shared" si="89"/>
        <v>19.479846850966268</v>
      </c>
      <c r="H274" s="48">
        <f t="shared" si="90"/>
        <v>291.88992342548312</v>
      </c>
      <c r="I274" s="8">
        <f t="shared" si="91"/>
        <v>1.2099472298283556</v>
      </c>
      <c r="J274" s="48">
        <f t="shared" si="92"/>
        <v>1.8144729014385054E-5</v>
      </c>
      <c r="K274" s="48">
        <f t="shared" si="93"/>
        <v>1.4996297827764839E-5</v>
      </c>
      <c r="L274" s="10">
        <f t="shared" si="94"/>
        <v>1006.0482474798166</v>
      </c>
      <c r="M274" s="29">
        <f t="shared" si="95"/>
        <v>2.5500893453142798E-2</v>
      </c>
      <c r="N274" s="8">
        <f t="shared" si="96"/>
        <v>0.71583659841018377</v>
      </c>
      <c r="O274" s="48">
        <f t="shared" si="97"/>
        <v>3.4259490299098695E-3</v>
      </c>
      <c r="P274" s="48">
        <f t="shared" si="98"/>
        <v>102623.59094411752</v>
      </c>
      <c r="Q274" s="48">
        <f t="shared" si="99"/>
        <v>73461.722258075228</v>
      </c>
      <c r="R274" s="9">
        <f t="shared" si="100"/>
        <v>8.8901489268431515</v>
      </c>
      <c r="S274" s="10">
        <f t="shared" si="101"/>
        <v>2.9282953989774869</v>
      </c>
      <c r="T274" s="10">
        <f t="shared" si="102"/>
        <v>0.41600915758808121</v>
      </c>
      <c r="U274" s="10">
        <f t="shared" si="103"/>
        <v>0.67308581883032914</v>
      </c>
      <c r="V274" s="10">
        <f t="shared" si="104"/>
        <v>1.0890949764184104</v>
      </c>
      <c r="W274" s="9">
        <f t="shared" si="105"/>
        <v>0.5899264455599722</v>
      </c>
      <c r="X274" s="49">
        <f t="shared" si="106"/>
        <v>20.06977329652624</v>
      </c>
      <c r="Y274" s="8">
        <f t="shared" si="107"/>
        <v>1.8151582940306841E-5</v>
      </c>
      <c r="Z274" s="29">
        <f t="shared" si="87"/>
        <v>4.3499999999999996</v>
      </c>
    </row>
    <row r="275" spans="6:26" x14ac:dyDescent="0.25">
      <c r="F275" s="36">
        <f t="shared" si="88"/>
        <v>15720</v>
      </c>
      <c r="G275" s="16">
        <f t="shared" si="89"/>
        <v>19.480182161981322</v>
      </c>
      <c r="H275" s="48">
        <f t="shared" si="90"/>
        <v>291.89009108099066</v>
      </c>
      <c r="I275" s="8">
        <f t="shared" si="91"/>
        <v>1.209946532535447</v>
      </c>
      <c r="J275" s="48">
        <f t="shared" si="92"/>
        <v>1.8144737060932437E-5</v>
      </c>
      <c r="K275" s="48">
        <f t="shared" si="93"/>
        <v>1.4996313120473248E-5</v>
      </c>
      <c r="L275" s="10">
        <f t="shared" si="94"/>
        <v>1006.0482528798581</v>
      </c>
      <c r="M275" s="29">
        <f t="shared" si="95"/>
        <v>2.5500906056946736E-2</v>
      </c>
      <c r="N275" s="8">
        <f t="shared" si="96"/>
        <v>0.71583656589891098</v>
      </c>
      <c r="O275" s="48">
        <f t="shared" si="97"/>
        <v>3.4259470621170567E-3</v>
      </c>
      <c r="P275" s="48">
        <f t="shared" si="98"/>
        <v>102646.57559549155</v>
      </c>
      <c r="Q275" s="48">
        <f t="shared" si="99"/>
        <v>73478.172175559637</v>
      </c>
      <c r="R275" s="9">
        <f t="shared" si="100"/>
        <v>8.8906465667471224</v>
      </c>
      <c r="S275" s="10">
        <f t="shared" si="101"/>
        <v>2.9284607622534025</v>
      </c>
      <c r="T275" s="10">
        <f t="shared" si="102"/>
        <v>0.41612691670557223</v>
      </c>
      <c r="U275" s="10">
        <f t="shared" si="103"/>
        <v>0.67323949198124178</v>
      </c>
      <c r="V275" s="10">
        <f t="shared" si="104"/>
        <v>1.089366408686814</v>
      </c>
      <c r="W275" s="9">
        <f t="shared" si="105"/>
        <v>0.59007347137202426</v>
      </c>
      <c r="X275" s="49">
        <f t="shared" si="106"/>
        <v>20.070255633353344</v>
      </c>
      <c r="Y275" s="8">
        <f t="shared" si="107"/>
        <v>1.8156106811446901E-5</v>
      </c>
      <c r="Z275" s="29">
        <f t="shared" si="87"/>
        <v>4.3666666666666663</v>
      </c>
    </row>
    <row r="276" spans="6:26" x14ac:dyDescent="0.25">
      <c r="F276" s="36">
        <f t="shared" si="88"/>
        <v>15780</v>
      </c>
      <c r="G276" s="16">
        <f t="shared" si="89"/>
        <v>19.480511898376232</v>
      </c>
      <c r="H276" s="48">
        <f t="shared" si="90"/>
        <v>291.89025594918809</v>
      </c>
      <c r="I276" s="8">
        <f t="shared" si="91"/>
        <v>1.2099458468359721</v>
      </c>
      <c r="J276" s="48">
        <f t="shared" si="92"/>
        <v>1.8144744973701994E-5</v>
      </c>
      <c r="K276" s="48">
        <f t="shared" si="93"/>
        <v>1.4996328158942647E-5</v>
      </c>
      <c r="L276" s="10">
        <f t="shared" si="94"/>
        <v>1006.0482581901446</v>
      </c>
      <c r="M276" s="29">
        <f t="shared" si="95"/>
        <v>2.550091845120676E-2</v>
      </c>
      <c r="N276" s="8">
        <f t="shared" si="96"/>
        <v>0.71583653392818991</v>
      </c>
      <c r="O276" s="48">
        <f t="shared" si="97"/>
        <v>3.4259451270414413E-3</v>
      </c>
      <c r="P276" s="48">
        <f t="shared" si="98"/>
        <v>102669.1780042289</v>
      </c>
      <c r="Q276" s="48">
        <f t="shared" si="99"/>
        <v>73494.348523803579</v>
      </c>
      <c r="R276" s="9">
        <f t="shared" si="100"/>
        <v>8.8911358492069947</v>
      </c>
      <c r="S276" s="10">
        <f t="shared" si="101"/>
        <v>2.9286233487942015</v>
      </c>
      <c r="T276" s="10">
        <f t="shared" si="102"/>
        <v>0.4162427245202171</v>
      </c>
      <c r="U276" s="10">
        <f t="shared" si="103"/>
        <v>0.6733906107970492</v>
      </c>
      <c r="V276" s="10">
        <f t="shared" si="104"/>
        <v>1.0896333353172662</v>
      </c>
      <c r="W276" s="9">
        <f t="shared" si="105"/>
        <v>0.59021805663018578</v>
      </c>
      <c r="X276" s="49">
        <f t="shared" si="106"/>
        <v>20.070729955006417</v>
      </c>
      <c r="Y276" s="8">
        <f t="shared" si="107"/>
        <v>1.8160555588621105E-5</v>
      </c>
      <c r="Z276" s="29">
        <f t="shared" si="87"/>
        <v>4.3833333333333337</v>
      </c>
    </row>
    <row r="277" spans="6:26" x14ac:dyDescent="0.25">
      <c r="F277" s="36">
        <f t="shared" si="88"/>
        <v>15840</v>
      </c>
      <c r="G277" s="16">
        <f t="shared" si="89"/>
        <v>19.480836152686869</v>
      </c>
      <c r="H277" s="48">
        <f t="shared" si="90"/>
        <v>291.89041807634339</v>
      </c>
      <c r="I277" s="8">
        <f t="shared" si="91"/>
        <v>1.2099451725374593</v>
      </c>
      <c r="J277" s="48">
        <f t="shared" si="92"/>
        <v>1.8144752754914484E-5</v>
      </c>
      <c r="K277" s="48">
        <f t="shared" si="93"/>
        <v>1.4996342947393123E-5</v>
      </c>
      <c r="L277" s="10">
        <f t="shared" si="94"/>
        <v>1006.0482634121652</v>
      </c>
      <c r="M277" s="29">
        <f t="shared" si="95"/>
        <v>2.5500930639401339E-2</v>
      </c>
      <c r="N277" s="8">
        <f t="shared" si="96"/>
        <v>0.7158365024890464</v>
      </c>
      <c r="O277" s="48">
        <f t="shared" si="97"/>
        <v>3.4259432241398615E-3</v>
      </c>
      <c r="P277" s="48">
        <f t="shared" si="98"/>
        <v>102691.40451924792</v>
      </c>
      <c r="Q277" s="48">
        <f t="shared" si="99"/>
        <v>73510.25584674628</v>
      </c>
      <c r="R277" s="9">
        <f t="shared" si="100"/>
        <v>8.8916169157580907</v>
      </c>
      <c r="S277" s="10">
        <f t="shared" si="101"/>
        <v>2.9287832056112983</v>
      </c>
      <c r="T277" s="10">
        <f t="shared" si="102"/>
        <v>0.41635661320812978</v>
      </c>
      <c r="U277" s="10">
        <f t="shared" si="103"/>
        <v>0.67353921766142</v>
      </c>
      <c r="V277" s="10">
        <f t="shared" si="104"/>
        <v>1.0898958308695499</v>
      </c>
      <c r="W277" s="9">
        <f t="shared" si="105"/>
        <v>0.59036024172100621</v>
      </c>
      <c r="X277" s="49">
        <f t="shared" si="106"/>
        <v>20.071196394407874</v>
      </c>
      <c r="Y277" s="8">
        <f t="shared" si="107"/>
        <v>1.8164930514492496E-5</v>
      </c>
      <c r="Z277" s="29">
        <f t="shared" si="87"/>
        <v>4.4000000000000004</v>
      </c>
    </row>
    <row r="278" spans="6:26" x14ac:dyDescent="0.25">
      <c r="F278" s="36">
        <f t="shared" si="88"/>
        <v>15900</v>
      </c>
      <c r="G278" s="16">
        <f t="shared" si="89"/>
        <v>19.481155015917803</v>
      </c>
      <c r="H278" s="48">
        <f t="shared" si="90"/>
        <v>291.89057750795888</v>
      </c>
      <c r="I278" s="8">
        <f t="shared" si="91"/>
        <v>1.2099445094506234</v>
      </c>
      <c r="J278" s="48">
        <f t="shared" si="92"/>
        <v>1.8144760406753783E-5</v>
      </c>
      <c r="K278" s="48">
        <f t="shared" si="93"/>
        <v>1.4996357489974835E-5</v>
      </c>
      <c r="L278" s="10">
        <f t="shared" si="94"/>
        <v>1006.0482685473842</v>
      </c>
      <c r="M278" s="29">
        <f t="shared" si="95"/>
        <v>2.550094262495119E-2</v>
      </c>
      <c r="N278" s="8">
        <f t="shared" si="96"/>
        <v>0.71583647157265484</v>
      </c>
      <c r="O278" s="48">
        <f t="shared" si="97"/>
        <v>3.425941352878146E-3</v>
      </c>
      <c r="P278" s="48">
        <f t="shared" si="98"/>
        <v>102713.26138427696</v>
      </c>
      <c r="Q278" s="48">
        <f t="shared" si="99"/>
        <v>73525.898613040641</v>
      </c>
      <c r="R278" s="9">
        <f t="shared" si="100"/>
        <v>8.8920899054993843</v>
      </c>
      <c r="S278" s="10">
        <f t="shared" si="101"/>
        <v>2.9289403789072792</v>
      </c>
      <c r="T278" s="10">
        <f t="shared" si="102"/>
        <v>0.41646861442009997</v>
      </c>
      <c r="U278" s="10">
        <f t="shared" si="103"/>
        <v>0.67368535425715936</v>
      </c>
      <c r="V278" s="10">
        <f t="shared" si="104"/>
        <v>1.0901539686772592</v>
      </c>
      <c r="W278" s="9">
        <f t="shared" si="105"/>
        <v>0.59050006636684871</v>
      </c>
      <c r="X278" s="49">
        <f t="shared" si="106"/>
        <v>20.071655082284654</v>
      </c>
      <c r="Y278" s="8">
        <f t="shared" si="107"/>
        <v>1.8169232811287652E-5</v>
      </c>
      <c r="Z278" s="29">
        <f t="shared" si="87"/>
        <v>4.416666666666667</v>
      </c>
    </row>
    <row r="279" spans="6:26" x14ac:dyDescent="0.25">
      <c r="F279" s="36">
        <f t="shared" si="88"/>
        <v>15960</v>
      </c>
      <c r="G279" s="16">
        <f t="shared" si="89"/>
        <v>19.481468577567497</v>
      </c>
      <c r="H279" s="48">
        <f t="shared" si="90"/>
        <v>291.89073428878373</v>
      </c>
      <c r="I279" s="8">
        <f t="shared" si="91"/>
        <v>1.2099438573893135</v>
      </c>
      <c r="J279" s="48">
        <f t="shared" si="92"/>
        <v>1.8144767931367792E-5</v>
      </c>
      <c r="K279" s="48">
        <f t="shared" si="93"/>
        <v>1.499637179076938E-5</v>
      </c>
      <c r="L279" s="10">
        <f t="shared" si="94"/>
        <v>1006.0482735972423</v>
      </c>
      <c r="M279" s="29">
        <f t="shared" si="95"/>
        <v>2.5500954411220692E-2</v>
      </c>
      <c r="N279" s="8">
        <f t="shared" si="96"/>
        <v>0.71583644117033485</v>
      </c>
      <c r="O279" s="48">
        <f t="shared" si="97"/>
        <v>3.4259395127309673E-3</v>
      </c>
      <c r="P279" s="48">
        <f t="shared" si="98"/>
        <v>102734.75473958641</v>
      </c>
      <c r="Q279" s="48">
        <f t="shared" si="99"/>
        <v>73541.281217292722</v>
      </c>
      <c r="R279" s="9">
        <f t="shared" si="100"/>
        <v>8.8925549551367489</v>
      </c>
      <c r="S279" s="10">
        <f t="shared" si="101"/>
        <v>2.9290949140903013</v>
      </c>
      <c r="T279" s="10">
        <f t="shared" si="102"/>
        <v>0.41657875929000476</v>
      </c>
      <c r="U279" s="10">
        <f t="shared" si="103"/>
        <v>0.67382906157786915</v>
      </c>
      <c r="V279" s="10">
        <f t="shared" si="104"/>
        <v>1.090407820867874</v>
      </c>
      <c r="W279" s="9">
        <f t="shared" si="105"/>
        <v>0.59063756963676506</v>
      </c>
      <c r="X279" s="49">
        <f t="shared" si="106"/>
        <v>20.072106147204263</v>
      </c>
      <c r="Y279" s="8">
        <f t="shared" si="107"/>
        <v>1.8173463681131235E-5</v>
      </c>
      <c r="Z279" s="29">
        <f t="shared" si="87"/>
        <v>4.4333333333333336</v>
      </c>
    </row>
    <row r="280" spans="6:26" x14ac:dyDescent="0.25">
      <c r="F280" s="36">
        <f t="shared" si="88"/>
        <v>16020</v>
      </c>
      <c r="G280" s="16">
        <f t="shared" si="89"/>
        <v>19.481776925653072</v>
      </c>
      <c r="H280" s="48">
        <f t="shared" si="90"/>
        <v>291.89088846282652</v>
      </c>
      <c r="I280" s="8">
        <f t="shared" si="91"/>
        <v>1.2099432161704595</v>
      </c>
      <c r="J280" s="48">
        <f t="shared" si="92"/>
        <v>1.8144775330868733E-5</v>
      </c>
      <c r="K280" s="48">
        <f t="shared" si="93"/>
        <v>1.4996385853790725E-5</v>
      </c>
      <c r="L280" s="10">
        <f t="shared" si="94"/>
        <v>1006.0482785631558</v>
      </c>
      <c r="M280" s="29">
        <f t="shared" si="95"/>
        <v>2.5500966001518303E-2</v>
      </c>
      <c r="N280" s="8">
        <f t="shared" si="96"/>
        <v>0.71583641127355124</v>
      </c>
      <c r="O280" s="48">
        <f t="shared" si="97"/>
        <v>3.4259377031816943E-3</v>
      </c>
      <c r="P280" s="48">
        <f t="shared" si="98"/>
        <v>102755.89062369651</v>
      </c>
      <c r="Q280" s="48">
        <f t="shared" si="99"/>
        <v>73556.407981284457</v>
      </c>
      <c r="R280" s="9">
        <f t="shared" si="100"/>
        <v>8.8930121990254083</v>
      </c>
      <c r="S280" s="10">
        <f t="shared" si="101"/>
        <v>2.9292468557881115</v>
      </c>
      <c r="T280" s="10">
        <f t="shared" si="102"/>
        <v>0.41668707844306913</v>
      </c>
      <c r="U280" s="10">
        <f t="shared" si="103"/>
        <v>0.67397037993912379</v>
      </c>
      <c r="V280" s="10">
        <f t="shared" si="104"/>
        <v>1.0906574583821929</v>
      </c>
      <c r="W280" s="9">
        <f t="shared" si="105"/>
        <v>0.59077278995702109</v>
      </c>
      <c r="X280" s="49">
        <f t="shared" si="106"/>
        <v>20.072549715610094</v>
      </c>
      <c r="Y280" s="8">
        <f t="shared" si="107"/>
        <v>1.8177624306369882E-5</v>
      </c>
      <c r="Z280" s="29">
        <f t="shared" si="87"/>
        <v>4.45</v>
      </c>
    </row>
    <row r="281" spans="6:26" x14ac:dyDescent="0.25">
      <c r="F281" s="36">
        <f t="shared" si="88"/>
        <v>16080</v>
      </c>
      <c r="G281" s="16">
        <f t="shared" si="89"/>
        <v>19.482080146734688</v>
      </c>
      <c r="H281" s="48">
        <f t="shared" si="90"/>
        <v>291.89104007336732</v>
      </c>
      <c r="I281" s="8">
        <f t="shared" si="91"/>
        <v>1.2099425856140227</v>
      </c>
      <c r="J281" s="48">
        <f t="shared" si="92"/>
        <v>1.8144782607333903E-5</v>
      </c>
      <c r="K281" s="48">
        <f t="shared" si="93"/>
        <v>1.4996399682986423E-5</v>
      </c>
      <c r="L281" s="10">
        <f t="shared" si="94"/>
        <v>1006.0482834465179</v>
      </c>
      <c r="M281" s="29">
        <f t="shared" si="95"/>
        <v>2.5500977399097815E-2</v>
      </c>
      <c r="N281" s="8">
        <f t="shared" si="96"/>
        <v>0.71583638187390897</v>
      </c>
      <c r="O281" s="48">
        <f t="shared" si="97"/>
        <v>3.4259359237222499E-3</v>
      </c>
      <c r="P281" s="48">
        <f t="shared" si="98"/>
        <v>102776.6749750545</v>
      </c>
      <c r="Q281" s="48">
        <f t="shared" si="99"/>
        <v>73571.283155173733</v>
      </c>
      <c r="R281" s="9">
        <f t="shared" si="100"/>
        <v>8.893461769211612</v>
      </c>
      <c r="S281" s="10">
        <f t="shared" si="101"/>
        <v>2.929396247861908</v>
      </c>
      <c r="T281" s="10">
        <f t="shared" si="102"/>
        <v>0.41679360200402132</v>
      </c>
      <c r="U281" s="10">
        <f t="shared" si="103"/>
        <v>0.6741093489896155</v>
      </c>
      <c r="V281" s="10">
        <f t="shared" si="104"/>
        <v>1.0909029509936368</v>
      </c>
      <c r="W281" s="9">
        <f t="shared" si="105"/>
        <v>0.59090576512155324</v>
      </c>
      <c r="X281" s="49">
        <f t="shared" si="106"/>
        <v>20.072985911856243</v>
      </c>
      <c r="Y281" s="8">
        <f t="shared" si="107"/>
        <v>1.8181715849893947E-5</v>
      </c>
      <c r="Z281" s="29">
        <f t="shared" si="87"/>
        <v>4.4666666666666668</v>
      </c>
    </row>
    <row r="282" spans="6:26" x14ac:dyDescent="0.25">
      <c r="F282" s="36">
        <f t="shared" si="88"/>
        <v>16140</v>
      </c>
      <c r="G282" s="16">
        <f t="shared" si="89"/>
        <v>19.482378325939507</v>
      </c>
      <c r="H282" s="48">
        <f t="shared" si="90"/>
        <v>291.89118916296974</v>
      </c>
      <c r="I282" s="8">
        <f t="shared" si="91"/>
        <v>1.2099419655429462</v>
      </c>
      <c r="J282" s="48">
        <f t="shared" si="92"/>
        <v>1.814478976280626E-5</v>
      </c>
      <c r="K282" s="48">
        <f t="shared" si="93"/>
        <v>1.4996413282238718E-5</v>
      </c>
      <c r="L282" s="10">
        <f t="shared" si="94"/>
        <v>1006.0482882486986</v>
      </c>
      <c r="M282" s="29">
        <f t="shared" si="95"/>
        <v>2.5500988607159193E-2</v>
      </c>
      <c r="N282" s="8">
        <f t="shared" si="96"/>
        <v>0.71583635296315284</v>
      </c>
      <c r="O282" s="48">
        <f t="shared" si="97"/>
        <v>3.4259341738529709E-3</v>
      </c>
      <c r="P282" s="48">
        <f t="shared" si="98"/>
        <v>102797.11363368441</v>
      </c>
      <c r="Q282" s="48">
        <f t="shared" si="99"/>
        <v>73585.910918675436</v>
      </c>
      <c r="R282" s="9">
        <f t="shared" si="100"/>
        <v>8.8939037954734594</v>
      </c>
      <c r="S282" s="10">
        <f t="shared" si="101"/>
        <v>2.9295431334198736</v>
      </c>
      <c r="T282" s="10">
        <f t="shared" si="102"/>
        <v>0.41689835960510696</v>
      </c>
      <c r="U282" s="10">
        <f t="shared" si="103"/>
        <v>0.67424600772223875</v>
      </c>
      <c r="V282" s="10">
        <f t="shared" si="104"/>
        <v>1.0911443673273458</v>
      </c>
      <c r="W282" s="9">
        <f t="shared" si="105"/>
        <v>0.59103653230231223</v>
      </c>
      <c r="X282" s="49">
        <f t="shared" si="106"/>
        <v>20.073414858241819</v>
      </c>
      <c r="Y282" s="8">
        <f t="shared" si="107"/>
        <v>1.8185739455455763E-5</v>
      </c>
      <c r="Z282" s="29">
        <f t="shared" si="87"/>
        <v>4.4833333333333334</v>
      </c>
    </row>
    <row r="283" spans="6:26" x14ac:dyDescent="0.25">
      <c r="F283" s="36">
        <f t="shared" si="88"/>
        <v>16200</v>
      </c>
      <c r="G283" s="16">
        <f t="shared" si="89"/>
        <v>19.48267154698528</v>
      </c>
      <c r="H283" s="48">
        <f t="shared" si="90"/>
        <v>291.89133577349264</v>
      </c>
      <c r="I283" s="8">
        <f t="shared" si="91"/>
        <v>1.2099413557831042</v>
      </c>
      <c r="J283" s="48">
        <f t="shared" si="92"/>
        <v>1.8144796799294826E-5</v>
      </c>
      <c r="K283" s="48">
        <f t="shared" si="93"/>
        <v>1.4996426655365507E-5</v>
      </c>
      <c r="L283" s="10">
        <f t="shared" si="94"/>
        <v>1006.0482929710454</v>
      </c>
      <c r="M283" s="29">
        <f t="shared" si="95"/>
        <v>2.5500999628849309E-2</v>
      </c>
      <c r="N283" s="8">
        <f t="shared" si="96"/>
        <v>0.71583632453316315</v>
      </c>
      <c r="O283" s="48">
        <f t="shared" si="97"/>
        <v>3.4259324530824678E-3</v>
      </c>
      <c r="P283" s="48">
        <f t="shared" si="98"/>
        <v>102817.21234281221</v>
      </c>
      <c r="Q283" s="48">
        <f t="shared" si="99"/>
        <v>73600.295382224474</v>
      </c>
      <c r="R283" s="9">
        <f t="shared" si="100"/>
        <v>8.8943384053610544</v>
      </c>
      <c r="S283" s="10">
        <f t="shared" si="101"/>
        <v>2.9296875548304766</v>
      </c>
      <c r="T283" s="10">
        <f t="shared" si="102"/>
        <v>0.41700138039398638</v>
      </c>
      <c r="U283" s="10">
        <f t="shared" si="103"/>
        <v>0.6743803944846819</v>
      </c>
      <c r="V283" s="10">
        <f t="shared" si="104"/>
        <v>1.0913817748786683</v>
      </c>
      <c r="W283" s="9">
        <f t="shared" si="105"/>
        <v>0.59116512805927868</v>
      </c>
      <c r="X283" s="49">
        <f t="shared" si="106"/>
        <v>20.073836675044557</v>
      </c>
      <c r="Y283" s="8">
        <f t="shared" si="107"/>
        <v>1.8189696247977801E-5</v>
      </c>
      <c r="Z283" s="29">
        <f t="shared" si="87"/>
        <v>4.5</v>
      </c>
    </row>
    <row r="284" spans="6:26" x14ac:dyDescent="0.25">
      <c r="F284" s="36">
        <f t="shared" si="88"/>
        <v>16260</v>
      </c>
      <c r="G284" s="16">
        <f t="shared" si="89"/>
        <v>19.48295989220356</v>
      </c>
      <c r="H284" s="48">
        <f t="shared" si="90"/>
        <v>291.89147994610175</v>
      </c>
      <c r="I284" s="8">
        <f t="shared" si="91"/>
        <v>1.209940756163256</v>
      </c>
      <c r="J284" s="48">
        <f t="shared" si="92"/>
        <v>1.814480371877546E-5</v>
      </c>
      <c r="K284" s="48">
        <f t="shared" si="93"/>
        <v>1.499643980612155E-5</v>
      </c>
      <c r="L284" s="10">
        <f t="shared" si="94"/>
        <v>1006.0482976148832</v>
      </c>
      <c r="M284" s="29">
        <f t="shared" si="95"/>
        <v>2.5501010467263028E-2</v>
      </c>
      <c r="N284" s="8">
        <f t="shared" si="96"/>
        <v>0.71583629657595582</v>
      </c>
      <c r="O284" s="48">
        <f t="shared" si="97"/>
        <v>3.4259307609274914E-3</v>
      </c>
      <c r="P284" s="48">
        <f t="shared" si="98"/>
        <v>102836.97675046175</v>
      </c>
      <c r="Q284" s="48">
        <f t="shared" si="99"/>
        <v>73614.440588118203</v>
      </c>
      <c r="R284" s="9">
        <f t="shared" si="100"/>
        <v>8.8947657242358336</v>
      </c>
      <c r="S284" s="10">
        <f t="shared" si="101"/>
        <v>2.9298295537355425</v>
      </c>
      <c r="T284" s="10">
        <f t="shared" si="102"/>
        <v>0.41710269304151659</v>
      </c>
      <c r="U284" s="10">
        <f t="shared" si="103"/>
        <v>0.67451254699019725</v>
      </c>
      <c r="V284" s="10">
        <f t="shared" si="104"/>
        <v>1.0916152400317138</v>
      </c>
      <c r="W284" s="9">
        <f t="shared" si="105"/>
        <v>0.59129158835051165</v>
      </c>
      <c r="X284" s="49">
        <f t="shared" si="106"/>
        <v>20.074251480554071</v>
      </c>
      <c r="Y284" s="8">
        <f t="shared" si="107"/>
        <v>1.8193587333861898E-5</v>
      </c>
      <c r="Z284" s="29">
        <f t="shared" si="87"/>
        <v>4.5166666666666666</v>
      </c>
    </row>
    <row r="285" spans="6:26" x14ac:dyDescent="0.25">
      <c r="F285" s="36">
        <f t="shared" si="88"/>
        <v>16320</v>
      </c>
      <c r="G285" s="16">
        <f t="shared" si="89"/>
        <v>19.483243442562511</v>
      </c>
      <c r="H285" s="48">
        <f t="shared" si="90"/>
        <v>291.89162172128124</v>
      </c>
      <c r="I285" s="8">
        <f t="shared" si="91"/>
        <v>1.2099401665149965</v>
      </c>
      <c r="J285" s="48">
        <f t="shared" si="92"/>
        <v>1.8144810523191201E-5</v>
      </c>
      <c r="K285" s="48">
        <f t="shared" si="93"/>
        <v>1.4996452738199354E-5</v>
      </c>
      <c r="L285" s="10">
        <f t="shared" si="94"/>
        <v>1006.0483021815152</v>
      </c>
      <c r="M285" s="29">
        <f t="shared" si="95"/>
        <v>2.5501021125443835E-2</v>
      </c>
      <c r="N285" s="8">
        <f t="shared" si="96"/>
        <v>0.71583626908367914</v>
      </c>
      <c r="O285" s="48">
        <f t="shared" si="97"/>
        <v>3.4259290969127941E-3</v>
      </c>
      <c r="P285" s="48">
        <f t="shared" si="98"/>
        <v>102856.41241102647</v>
      </c>
      <c r="Q285" s="48">
        <f t="shared" si="99"/>
        <v>73628.350511641416</v>
      </c>
      <c r="R285" s="9">
        <f t="shared" si="100"/>
        <v>8.895185875309231</v>
      </c>
      <c r="S285" s="10">
        <f t="shared" si="101"/>
        <v>2.9299691710630498</v>
      </c>
      <c r="T285" s="10">
        <f t="shared" si="102"/>
        <v>0.41720232574940008</v>
      </c>
      <c r="U285" s="10">
        <f t="shared" si="103"/>
        <v>0.67464250232793144</v>
      </c>
      <c r="V285" s="10">
        <f t="shared" si="104"/>
        <v>1.0918448280773316</v>
      </c>
      <c r="W285" s="9">
        <f t="shared" si="105"/>
        <v>0.59141594854188795</v>
      </c>
      <c r="X285" s="49">
        <f t="shared" si="106"/>
        <v>20.074659391104397</v>
      </c>
      <c r="Y285" s="8">
        <f t="shared" si="107"/>
        <v>1.819741380128886E-5</v>
      </c>
      <c r="Z285" s="29">
        <f t="shared" si="87"/>
        <v>4.5333333333333332</v>
      </c>
    </row>
    <row r="286" spans="6:26" x14ac:dyDescent="0.25">
      <c r="F286" s="36">
        <f t="shared" si="88"/>
        <v>16380</v>
      </c>
      <c r="G286" s="16">
        <f t="shared" si="89"/>
        <v>19.483522277689367</v>
      </c>
      <c r="H286" s="48">
        <f t="shared" si="90"/>
        <v>291.89176113884469</v>
      </c>
      <c r="I286" s="8">
        <f t="shared" si="91"/>
        <v>1.2099395866727107</v>
      </c>
      <c r="J286" s="48">
        <f t="shared" si="92"/>
        <v>1.8144817214453014E-5</v>
      </c>
      <c r="K286" s="48">
        <f t="shared" si="93"/>
        <v>1.4996465455230367E-5</v>
      </c>
      <c r="L286" s="10">
        <f t="shared" si="94"/>
        <v>1006.0483066722231</v>
      </c>
      <c r="M286" s="29">
        <f t="shared" si="95"/>
        <v>2.5501031606384974E-2</v>
      </c>
      <c r="N286" s="8">
        <f t="shared" si="96"/>
        <v>0.71583624204861052</v>
      </c>
      <c r="O286" s="48">
        <f t="shared" si="97"/>
        <v>3.4259274605710033E-3</v>
      </c>
      <c r="P286" s="48">
        <f t="shared" si="98"/>
        <v>102875.52478681337</v>
      </c>
      <c r="Q286" s="48">
        <f t="shared" si="99"/>
        <v>73642.029062171176</v>
      </c>
      <c r="R286" s="9">
        <f t="shared" si="100"/>
        <v>8.8955989796805301</v>
      </c>
      <c r="S286" s="10">
        <f t="shared" si="101"/>
        <v>2.930106447039722</v>
      </c>
      <c r="T286" s="10">
        <f t="shared" si="102"/>
        <v>0.41730030625772807</v>
      </c>
      <c r="U286" s="10">
        <f t="shared" si="103"/>
        <v>0.67477029697319413</v>
      </c>
      <c r="V286" s="10">
        <f t="shared" si="104"/>
        <v>1.0920706032309222</v>
      </c>
      <c r="W286" s="9">
        <f t="shared" si="105"/>
        <v>0.59153824341674943</v>
      </c>
      <c r="X286" s="49">
        <f t="shared" si="106"/>
        <v>20.075060521106117</v>
      </c>
      <c r="Y286" s="8">
        <f t="shared" si="107"/>
        <v>1.8201176720515368E-5</v>
      </c>
      <c r="Z286" s="29">
        <f t="shared" si="87"/>
        <v>4.55</v>
      </c>
    </row>
    <row r="287" spans="6:26" x14ac:dyDescent="0.25">
      <c r="F287" s="36">
        <f t="shared" si="88"/>
        <v>16440</v>
      </c>
      <c r="G287" s="16">
        <f t="shared" si="89"/>
        <v>19.483796475892522</v>
      </c>
      <c r="H287" s="48">
        <f t="shared" si="90"/>
        <v>291.89189823794624</v>
      </c>
      <c r="I287" s="8">
        <f t="shared" si="91"/>
        <v>1.2099390164735269</v>
      </c>
      <c r="J287" s="48">
        <f t="shared" si="92"/>
        <v>1.8144823794440118E-5</v>
      </c>
      <c r="K287" s="48">
        <f t="shared" si="93"/>
        <v>1.4996477960785821E-5</v>
      </c>
      <c r="L287" s="10">
        <f t="shared" si="94"/>
        <v>1006.0483110882674</v>
      </c>
      <c r="M287" s="29">
        <f t="shared" si="95"/>
        <v>2.5501041913029963E-2</v>
      </c>
      <c r="N287" s="8">
        <f t="shared" si="96"/>
        <v>0.71583621546315601</v>
      </c>
      <c r="O287" s="48">
        <f t="shared" si="97"/>
        <v>3.4259258514424879E-3</v>
      </c>
      <c r="P287" s="48">
        <f t="shared" si="98"/>
        <v>102894.31924956494</v>
      </c>
      <c r="Q287" s="48">
        <f t="shared" si="99"/>
        <v>73655.480084266324</v>
      </c>
      <c r="R287" s="9">
        <f t="shared" si="100"/>
        <v>8.8960051563741374</v>
      </c>
      <c r="S287" s="10">
        <f t="shared" si="101"/>
        <v>2.9302414212033554</v>
      </c>
      <c r="T287" s="10">
        <f t="shared" si="102"/>
        <v>0.41739666185239999</v>
      </c>
      <c r="U287" s="10">
        <f t="shared" si="103"/>
        <v>0.67489596679762653</v>
      </c>
      <c r="V287" s="10">
        <f t="shared" si="104"/>
        <v>1.0922926286500265</v>
      </c>
      <c r="W287" s="9">
        <f t="shared" si="105"/>
        <v>0.591658507185431</v>
      </c>
      <c r="X287" s="49">
        <f t="shared" si="106"/>
        <v>20.075454983077954</v>
      </c>
      <c r="Y287" s="8">
        <f t="shared" si="107"/>
        <v>1.8204877144167111E-5</v>
      </c>
      <c r="Z287" s="29">
        <f t="shared" si="87"/>
        <v>4.5666666666666664</v>
      </c>
    </row>
    <row r="288" spans="6:26" x14ac:dyDescent="0.25">
      <c r="F288" s="36">
        <f t="shared" si="88"/>
        <v>16500</v>
      </c>
      <c r="G288" s="16">
        <f t="shared" si="89"/>
        <v>19.48406611418325</v>
      </c>
      <c r="H288" s="48">
        <f t="shared" si="90"/>
        <v>291.89203305709162</v>
      </c>
      <c r="I288" s="8">
        <f t="shared" si="91"/>
        <v>1.2099384557572717</v>
      </c>
      <c r="J288" s="48">
        <f t="shared" si="92"/>
        <v>1.8144830265000734E-5</v>
      </c>
      <c r="K288" s="48">
        <f t="shared" si="93"/>
        <v>1.4996490258377907E-5</v>
      </c>
      <c r="L288" s="10">
        <f t="shared" si="94"/>
        <v>1006.0483154308874</v>
      </c>
      <c r="M288" s="29">
        <f t="shared" si="95"/>
        <v>2.5501052048273767E-2</v>
      </c>
      <c r="N288" s="8">
        <f t="shared" si="96"/>
        <v>0.71583618931984694</v>
      </c>
      <c r="O288" s="48">
        <f t="shared" si="97"/>
        <v>3.4259242690752316E-3</v>
      </c>
      <c r="P288" s="48">
        <f t="shared" si="98"/>
        <v>102912.80108195169</v>
      </c>
      <c r="Q288" s="48">
        <f t="shared" si="99"/>
        <v>73668.707358735715</v>
      </c>
      <c r="R288" s="9">
        <f t="shared" si="100"/>
        <v>8.8964045223760309</v>
      </c>
      <c r="S288" s="10">
        <f t="shared" si="101"/>
        <v>2.9303741324149528</v>
      </c>
      <c r="T288" s="10">
        <f t="shared" si="102"/>
        <v>0.41749141937243245</v>
      </c>
      <c r="U288" s="10">
        <f t="shared" si="103"/>
        <v>0.67501954707906942</v>
      </c>
      <c r="V288" s="10">
        <f t="shared" si="104"/>
        <v>1.0925109664515018</v>
      </c>
      <c r="W288" s="9">
        <f t="shared" si="105"/>
        <v>0.59177677349456348</v>
      </c>
      <c r="X288" s="49">
        <f t="shared" si="106"/>
        <v>20.075842887677812</v>
      </c>
      <c r="Y288" s="8">
        <f t="shared" si="107"/>
        <v>1.8208516107525029E-5</v>
      </c>
      <c r="Z288" s="29">
        <f t="shared" si="87"/>
        <v>4.583333333333333</v>
      </c>
    </row>
    <row r="289" spans="6:26" x14ac:dyDescent="0.25">
      <c r="F289" s="36">
        <f t="shared" si="88"/>
        <v>16560</v>
      </c>
      <c r="G289" s="16">
        <f t="shared" si="89"/>
        <v>19.484331268297087</v>
      </c>
      <c r="H289" s="48">
        <f t="shared" si="90"/>
        <v>291.89216563414851</v>
      </c>
      <c r="I289" s="8">
        <f t="shared" si="91"/>
        <v>1.2099379043664262</v>
      </c>
      <c r="J289" s="48">
        <f t="shared" si="92"/>
        <v>1.8144836627952247E-5</v>
      </c>
      <c r="K289" s="48">
        <f t="shared" si="93"/>
        <v>1.4996502351460456E-5</v>
      </c>
      <c r="L289" s="10">
        <f t="shared" si="94"/>
        <v>1006.0483197013023</v>
      </c>
      <c r="M289" s="29">
        <f t="shared" si="95"/>
        <v>2.5501062014963063E-2</v>
      </c>
      <c r="N289" s="8">
        <f t="shared" si="96"/>
        <v>0.71583616361133895</v>
      </c>
      <c r="O289" s="48">
        <f t="shared" si="97"/>
        <v>3.4259227130247097E-3</v>
      </c>
      <c r="P289" s="48">
        <f t="shared" si="98"/>
        <v>102930.97547904728</v>
      </c>
      <c r="Q289" s="48">
        <f t="shared" si="99"/>
        <v>73681.71460369401</v>
      </c>
      <c r="R289" s="9">
        <f t="shared" si="100"/>
        <v>8.8967971926697071</v>
      </c>
      <c r="S289" s="10">
        <f t="shared" si="101"/>
        <v>2.9305046188705846</v>
      </c>
      <c r="T289" s="10">
        <f t="shared" si="102"/>
        <v>0.41758460521715002</v>
      </c>
      <c r="U289" s="10">
        <f t="shared" si="103"/>
        <v>0.67514107251134337</v>
      </c>
      <c r="V289" s="10">
        <f t="shared" si="104"/>
        <v>1.0927256777284935</v>
      </c>
      <c r="W289" s="9">
        <f t="shared" si="105"/>
        <v>0.59189307543626724</v>
      </c>
      <c r="X289" s="49">
        <f t="shared" si="106"/>
        <v>20.076224343733355</v>
      </c>
      <c r="Y289" s="8">
        <f t="shared" si="107"/>
        <v>1.8212094628808222E-5</v>
      </c>
      <c r="Z289" s="29">
        <f t="shared" si="87"/>
        <v>4.5999999999999996</v>
      </c>
    </row>
    <row r="290" spans="6:26" x14ac:dyDescent="0.25">
      <c r="F290" s="36">
        <f t="shared" si="88"/>
        <v>16620</v>
      </c>
      <c r="G290" s="16">
        <f t="shared" si="89"/>
        <v>19.484592012714849</v>
      </c>
      <c r="H290" s="48">
        <f t="shared" si="90"/>
        <v>291.89229600635741</v>
      </c>
      <c r="I290" s="8">
        <f t="shared" si="91"/>
        <v>1.2099373621460816</v>
      </c>
      <c r="J290" s="48">
        <f t="shared" si="92"/>
        <v>1.8144842885082132E-5</v>
      </c>
      <c r="K290" s="48">
        <f t="shared" si="93"/>
        <v>1.4996514243430247E-5</v>
      </c>
      <c r="L290" s="10">
        <f t="shared" si="94"/>
        <v>1006.0483239007108</v>
      </c>
      <c r="M290" s="29">
        <f t="shared" si="95"/>
        <v>2.5501071815897652E-2</v>
      </c>
      <c r="N290" s="8">
        <f t="shared" si="96"/>
        <v>0.71583613833040938</v>
      </c>
      <c r="O290" s="48">
        <f t="shared" si="97"/>
        <v>3.4259211828537605E-3</v>
      </c>
      <c r="P290" s="48">
        <f t="shared" si="98"/>
        <v>102948.84754976985</v>
      </c>
      <c r="Q290" s="48">
        <f t="shared" si="99"/>
        <v>73694.50547559328</v>
      </c>
      <c r="R290" s="9">
        <f t="shared" si="100"/>
        <v>8.8971832802712587</v>
      </c>
      <c r="S290" s="10">
        <f t="shared" si="101"/>
        <v>2.9306329181130986</v>
      </c>
      <c r="T290" s="10">
        <f t="shared" si="102"/>
        <v>0.41767624535327191</v>
      </c>
      <c r="U290" s="10">
        <f t="shared" si="103"/>
        <v>0.67526057721389876</v>
      </c>
      <c r="V290" s="10">
        <f t="shared" si="104"/>
        <v>1.0929368225671707</v>
      </c>
      <c r="W290" s="9">
        <f t="shared" si="105"/>
        <v>0.5920074455572174</v>
      </c>
      <c r="X290" s="49">
        <f t="shared" si="106"/>
        <v>20.076599458272067</v>
      </c>
      <c r="Y290" s="8">
        <f t="shared" si="107"/>
        <v>1.8215613709452846E-5</v>
      </c>
      <c r="Z290" s="29">
        <f t="shared" si="87"/>
        <v>4.6166666666666663</v>
      </c>
    </row>
    <row r="291" spans="6:26" x14ac:dyDescent="0.25">
      <c r="F291" s="36">
        <f t="shared" si="88"/>
        <v>16680</v>
      </c>
      <c r="G291" s="16">
        <f t="shared" si="89"/>
        <v>19.48484842068331</v>
      </c>
      <c r="H291" s="48">
        <f t="shared" si="90"/>
        <v>291.89242421034163</v>
      </c>
      <c r="I291" s="8">
        <f t="shared" si="91"/>
        <v>1.2099368289438959</v>
      </c>
      <c r="J291" s="48">
        <f t="shared" si="92"/>
        <v>1.8144849038148152E-5</v>
      </c>
      <c r="K291" s="48">
        <f t="shared" si="93"/>
        <v>1.4996525937627706E-5</v>
      </c>
      <c r="L291" s="10">
        <f t="shared" si="94"/>
        <v>1006.0483280302919</v>
      </c>
      <c r="M291" s="29">
        <f t="shared" si="95"/>
        <v>2.5501081453830815E-2</v>
      </c>
      <c r="N291" s="8">
        <f t="shared" si="96"/>
        <v>0.7158361134699549</v>
      </c>
      <c r="O291" s="48">
        <f t="shared" si="97"/>
        <v>3.4259196781324702E-3</v>
      </c>
      <c r="P291" s="48">
        <f t="shared" si="98"/>
        <v>102966.42231830815</v>
      </c>
      <c r="Q291" s="48">
        <f t="shared" si="99"/>
        <v>73707.083570243733</v>
      </c>
      <c r="R291" s="9">
        <f t="shared" si="100"/>
        <v>8.8975628962639473</v>
      </c>
      <c r="S291" s="10">
        <f t="shared" si="101"/>
        <v>2.9307590670435424</v>
      </c>
      <c r="T291" s="10">
        <f t="shared" si="102"/>
        <v>0.41776636532187789</v>
      </c>
      <c r="U291" s="10">
        <f t="shared" si="103"/>
        <v>0.67537809474116894</v>
      </c>
      <c r="V291" s="10">
        <f t="shared" si="104"/>
        <v>1.0931444600630469</v>
      </c>
      <c r="W291" s="9">
        <f t="shared" si="105"/>
        <v>0.59211991586748369</v>
      </c>
      <c r="X291" s="49">
        <f t="shared" si="106"/>
        <v>20.076968336550795</v>
      </c>
      <c r="Y291" s="8">
        <f t="shared" si="107"/>
        <v>1.8219074334384113E-5</v>
      </c>
      <c r="Z291" s="29">
        <f t="shared" si="87"/>
        <v>4.6333333333333337</v>
      </c>
    </row>
    <row r="292" spans="6:26" x14ac:dyDescent="0.25">
      <c r="F292" s="36">
        <f t="shared" si="88"/>
        <v>16740</v>
      </c>
      <c r="G292" s="16">
        <f t="shared" si="89"/>
        <v>19.485100564235555</v>
      </c>
      <c r="H292" s="48">
        <f t="shared" si="90"/>
        <v>291.89255028211778</v>
      </c>
      <c r="I292" s="8">
        <f t="shared" si="91"/>
        <v>1.209936304610052</v>
      </c>
      <c r="J292" s="48">
        <f t="shared" si="92"/>
        <v>1.8144855088878937E-5</v>
      </c>
      <c r="K292" s="48">
        <f t="shared" si="93"/>
        <v>1.4996537437337916E-5</v>
      </c>
      <c r="L292" s="10">
        <f t="shared" si="94"/>
        <v>1006.0483320912053</v>
      </c>
      <c r="M292" s="29">
        <f t="shared" si="95"/>
        <v>2.5501090931470221E-2</v>
      </c>
      <c r="N292" s="8">
        <f t="shared" si="96"/>
        <v>0.71583608902298967</v>
      </c>
      <c r="O292" s="48">
        <f t="shared" si="97"/>
        <v>3.4259181984380468E-3</v>
      </c>
      <c r="P292" s="48">
        <f t="shared" si="98"/>
        <v>102983.70472552047</v>
      </c>
      <c r="Q292" s="48">
        <f t="shared" si="99"/>
        <v>73719.452423814946</v>
      </c>
      <c r="R292" s="9">
        <f t="shared" si="100"/>
        <v>8.8979361498321214</v>
      </c>
      <c r="S292" s="10">
        <f t="shared" si="101"/>
        <v>2.9308831019324306</v>
      </c>
      <c r="T292" s="10">
        <f t="shared" si="102"/>
        <v>0.41785499024527745</v>
      </c>
      <c r="U292" s="10">
        <f t="shared" si="103"/>
        <v>0.67549365809201911</v>
      </c>
      <c r="V292" s="10">
        <f t="shared" si="104"/>
        <v>1.0933486483372965</v>
      </c>
      <c r="W292" s="9">
        <f t="shared" si="105"/>
        <v>0.59223051784936898</v>
      </c>
      <c r="X292" s="49">
        <f t="shared" si="106"/>
        <v>20.077331082084925</v>
      </c>
      <c r="Y292" s="8">
        <f t="shared" si="107"/>
        <v>1.8222477472288272E-5</v>
      </c>
      <c r="Z292" s="29">
        <f t="shared" si="87"/>
        <v>4.6500000000000004</v>
      </c>
    </row>
    <row r="293" spans="6:26" x14ac:dyDescent="0.25">
      <c r="F293" s="36">
        <f t="shared" si="88"/>
        <v>16800</v>
      </c>
      <c r="G293" s="16">
        <f t="shared" si="89"/>
        <v>19.48534851421099</v>
      </c>
      <c r="H293" s="48">
        <f t="shared" si="90"/>
        <v>291.89267425710545</v>
      </c>
      <c r="I293" s="8">
        <f t="shared" si="91"/>
        <v>1.2099357889972167</v>
      </c>
      <c r="J293" s="48">
        <f t="shared" si="92"/>
        <v>1.8144861038974584E-5</v>
      </c>
      <c r="K293" s="48">
        <f t="shared" si="93"/>
        <v>1.4996548745791604E-5</v>
      </c>
      <c r="L293" s="10">
        <f t="shared" si="94"/>
        <v>1006.048336084591</v>
      </c>
      <c r="M293" s="29">
        <f t="shared" si="95"/>
        <v>2.5501100251478778E-2</v>
      </c>
      <c r="N293" s="8">
        <f t="shared" si="96"/>
        <v>0.71583606498264496</v>
      </c>
      <c r="O293" s="48">
        <f t="shared" si="97"/>
        <v>3.4259167433547105E-3</v>
      </c>
      <c r="P293" s="48">
        <f t="shared" si="98"/>
        <v>103000.69963031025</v>
      </c>
      <c r="Q293" s="48">
        <f t="shared" si="99"/>
        <v>73731.615513820667</v>
      </c>
      <c r="R293" s="9">
        <f t="shared" si="100"/>
        <v>8.8983031482944472</v>
      </c>
      <c r="S293" s="10">
        <f t="shared" si="101"/>
        <v>2.931005058430785</v>
      </c>
      <c r="T293" s="10">
        <f t="shared" si="102"/>
        <v>0.41794214483376607</v>
      </c>
      <c r="U293" s="10">
        <f t="shared" si="103"/>
        <v>0.67560729971879474</v>
      </c>
      <c r="V293" s="10">
        <f t="shared" si="104"/>
        <v>1.0935494445525609</v>
      </c>
      <c r="W293" s="9">
        <f t="shared" si="105"/>
        <v>0.59233928246597045</v>
      </c>
      <c r="X293" s="49">
        <f t="shared" si="106"/>
        <v>20.077687796676962</v>
      </c>
      <c r="Y293" s="8">
        <f t="shared" si="107"/>
        <v>1.8225824075876015E-5</v>
      </c>
      <c r="Z293" s="29">
        <f t="shared" si="87"/>
        <v>4.666666666666667</v>
      </c>
    </row>
    <row r="294" spans="6:26" x14ac:dyDescent="0.25">
      <c r="F294" s="36">
        <f t="shared" si="88"/>
        <v>16860</v>
      </c>
      <c r="G294" s="16">
        <f t="shared" si="89"/>
        <v>19.485592340275026</v>
      </c>
      <c r="H294" s="48">
        <f t="shared" si="90"/>
        <v>291.8927961701375</v>
      </c>
      <c r="I294" s="8">
        <f t="shared" si="91"/>
        <v>1.2099352819604978</v>
      </c>
      <c r="J294" s="48">
        <f t="shared" si="92"/>
        <v>1.8144866890106812E-5</v>
      </c>
      <c r="K294" s="48">
        <f t="shared" si="93"/>
        <v>1.4996559866165808E-5</v>
      </c>
      <c r="L294" s="10">
        <f t="shared" si="94"/>
        <v>1006.0483400115705</v>
      </c>
      <c r="M294" s="29">
        <f t="shared" si="95"/>
        <v>2.5501109416475022E-2</v>
      </c>
      <c r="N294" s="8">
        <f t="shared" si="96"/>
        <v>0.71583604134216428</v>
      </c>
      <c r="O294" s="48">
        <f t="shared" si="97"/>
        <v>3.4259153124735677E-3</v>
      </c>
      <c r="P294" s="48">
        <f t="shared" si="98"/>
        <v>103017.41181098316</v>
      </c>
      <c r="Q294" s="48">
        <f t="shared" si="99"/>
        <v>73743.5762600897</v>
      </c>
      <c r="R294" s="9">
        <f t="shared" si="100"/>
        <v>8.8986639971366515</v>
      </c>
      <c r="S294" s="10">
        <f t="shared" si="101"/>
        <v>2.931124971580954</v>
      </c>
      <c r="T294" s="10">
        <f t="shared" si="102"/>
        <v>0.41802785339227394</v>
      </c>
      <c r="U294" s="10">
        <f t="shared" si="103"/>
        <v>0.67571905153633871</v>
      </c>
      <c r="V294" s="10">
        <f t="shared" si="104"/>
        <v>1.0937469049286126</v>
      </c>
      <c r="W294" s="9">
        <f t="shared" si="105"/>
        <v>0.59244624016966507</v>
      </c>
      <c r="X294" s="49">
        <f t="shared" si="106"/>
        <v>20.078038580444691</v>
      </c>
      <c r="Y294" s="8">
        <f t="shared" si="107"/>
        <v>1.8229115082143543E-5</v>
      </c>
      <c r="Z294" s="29">
        <f t="shared" si="87"/>
        <v>4.6833333333333336</v>
      </c>
    </row>
    <row r="295" spans="6:26" x14ac:dyDescent="0.25">
      <c r="F295" s="36">
        <f t="shared" si="88"/>
        <v>16920</v>
      </c>
      <c r="G295" s="16">
        <f t="shared" si="89"/>
        <v>19.485832110938443</v>
      </c>
      <c r="H295" s="48">
        <f t="shared" si="90"/>
        <v>291.89291605546919</v>
      </c>
      <c r="I295" s="8">
        <f t="shared" si="91"/>
        <v>1.2099347833574059</v>
      </c>
      <c r="J295" s="48">
        <f t="shared" si="92"/>
        <v>1.814487264391985E-5</v>
      </c>
      <c r="K295" s="48">
        <f t="shared" si="93"/>
        <v>1.4996570801585087E-5</v>
      </c>
      <c r="L295" s="10">
        <f t="shared" si="94"/>
        <v>1006.0483438732467</v>
      </c>
      <c r="M295" s="29">
        <f t="shared" si="95"/>
        <v>2.5501118429034388E-2</v>
      </c>
      <c r="N295" s="8">
        <f t="shared" si="96"/>
        <v>0.71583601809490383</v>
      </c>
      <c r="O295" s="48">
        <f t="shared" si="97"/>
        <v>3.4259139053925084E-3</v>
      </c>
      <c r="P295" s="48">
        <f t="shared" si="98"/>
        <v>103033.84596657455</v>
      </c>
      <c r="Q295" s="48">
        <f t="shared" si="99"/>
        <v>73755.338025716395</v>
      </c>
      <c r="R295" s="9">
        <f t="shared" si="100"/>
        <v>8.8990188000434891</v>
      </c>
      <c r="S295" s="10">
        <f t="shared" si="101"/>
        <v>2.9312428758272864</v>
      </c>
      <c r="T295" s="10">
        <f t="shared" si="102"/>
        <v>0.41811213982691792</v>
      </c>
      <c r="U295" s="10">
        <f t="shared" si="103"/>
        <v>0.67582894493082557</v>
      </c>
      <c r="V295" s="10">
        <f t="shared" si="104"/>
        <v>1.0939410847577435</v>
      </c>
      <c r="W295" s="9">
        <f t="shared" si="105"/>
        <v>0.59255142091044444</v>
      </c>
      <c r="X295" s="49">
        <f t="shared" si="106"/>
        <v>20.078383531848885</v>
      </c>
      <c r="Y295" s="8">
        <f t="shared" si="107"/>
        <v>1.8232351412629059E-5</v>
      </c>
      <c r="Z295" s="29">
        <f t="shared" si="87"/>
        <v>4.7</v>
      </c>
    </row>
    <row r="296" spans="6:26" x14ac:dyDescent="0.25">
      <c r="F296" s="36">
        <f t="shared" si="88"/>
        <v>16980</v>
      </c>
      <c r="G296" s="16">
        <f t="shared" si="89"/>
        <v>19.486067893576436</v>
      </c>
      <c r="H296" s="48">
        <f t="shared" si="90"/>
        <v>291.89303394678819</v>
      </c>
      <c r="I296" s="8">
        <f t="shared" si="91"/>
        <v>1.2099342930478134</v>
      </c>
      <c r="J296" s="48">
        <f t="shared" si="92"/>
        <v>1.8144878302030505E-5</v>
      </c>
      <c r="K296" s="48">
        <f t="shared" si="93"/>
        <v>1.4996581555122074E-5</v>
      </c>
      <c r="L296" s="10">
        <f t="shared" si="94"/>
        <v>1006.0483476707041</v>
      </c>
      <c r="M296" s="29">
        <f t="shared" si="95"/>
        <v>2.5501127291689355E-2</v>
      </c>
      <c r="N296" s="8">
        <f t="shared" si="96"/>
        <v>0.71583599523433061</v>
      </c>
      <c r="O296" s="48">
        <f t="shared" si="97"/>
        <v>3.4259125217160854E-3</v>
      </c>
      <c r="P296" s="48">
        <f t="shared" si="98"/>
        <v>103050.00671816383</v>
      </c>
      <c r="Q296" s="48">
        <f t="shared" si="99"/>
        <v>73766.904118001257</v>
      </c>
      <c r="R296" s="9">
        <f t="shared" si="100"/>
        <v>8.8993676589303092</v>
      </c>
      <c r="S296" s="10">
        <f t="shared" si="101"/>
        <v>2.9313588050265351</v>
      </c>
      <c r="T296" s="10">
        <f t="shared" si="102"/>
        <v>0.41819502765144217</v>
      </c>
      <c r="U296" s="10">
        <f t="shared" si="103"/>
        <v>0.67593701076862234</v>
      </c>
      <c r="V296" s="10">
        <f t="shared" si="104"/>
        <v>1.0941320384200646</v>
      </c>
      <c r="W296" s="9">
        <f t="shared" si="105"/>
        <v>0.5926548541442016</v>
      </c>
      <c r="X296" s="49">
        <f t="shared" si="106"/>
        <v>20.078722747720636</v>
      </c>
      <c r="Y296" s="8">
        <f t="shared" si="107"/>
        <v>1.8235533973667743E-5</v>
      </c>
      <c r="Z296" s="29">
        <f t="shared" si="87"/>
        <v>4.7166666666666668</v>
      </c>
    </row>
    <row r="297" spans="6:26" x14ac:dyDescent="0.25">
      <c r="F297" s="36">
        <f t="shared" si="88"/>
        <v>17040</v>
      </c>
      <c r="G297" s="16">
        <f t="shared" si="89"/>
        <v>19.486299754447362</v>
      </c>
      <c r="H297" s="48">
        <f t="shared" si="90"/>
        <v>291.89314987722366</v>
      </c>
      <c r="I297" s="8">
        <f t="shared" si="91"/>
        <v>1.2099338108939164</v>
      </c>
      <c r="J297" s="48">
        <f t="shared" si="92"/>
        <v>1.8144883866028864E-5</v>
      </c>
      <c r="K297" s="48">
        <f t="shared" si="93"/>
        <v>1.4996592129798542E-5</v>
      </c>
      <c r="L297" s="10">
        <f t="shared" si="94"/>
        <v>1006.0483514050092</v>
      </c>
      <c r="M297" s="29">
        <f t="shared" si="95"/>
        <v>2.5501136006930599E-2</v>
      </c>
      <c r="N297" s="8">
        <f t="shared" si="96"/>
        <v>0.71583597275401833</v>
      </c>
      <c r="O297" s="48">
        <f t="shared" si="97"/>
        <v>3.4259111610554097E-3</v>
      </c>
      <c r="P297" s="48">
        <f t="shared" si="98"/>
        <v>103065.89861016057</v>
      </c>
      <c r="Q297" s="48">
        <f t="shared" si="99"/>
        <v>73778.277789371321</v>
      </c>
      <c r="R297" s="9">
        <f t="shared" si="100"/>
        <v>8.8997106739739174</v>
      </c>
      <c r="S297" s="10">
        <f t="shared" si="101"/>
        <v>2.9314727924581527</v>
      </c>
      <c r="T297" s="10">
        <f t="shared" si="102"/>
        <v>0.41827653999356884</v>
      </c>
      <c r="U297" s="10">
        <f t="shared" si="103"/>
        <v>0.67604327940460374</v>
      </c>
      <c r="V297" s="10">
        <f t="shared" si="104"/>
        <v>1.0943198193981725</v>
      </c>
      <c r="W297" s="9">
        <f t="shared" si="105"/>
        <v>0.59275656884067673</v>
      </c>
      <c r="X297" s="49">
        <f t="shared" si="106"/>
        <v>20.079056323288039</v>
      </c>
      <c r="Y297" s="8">
        <f t="shared" si="107"/>
        <v>1.8238663656636208E-5</v>
      </c>
      <c r="Z297" s="29">
        <f t="shared" si="87"/>
        <v>4.7333333333333334</v>
      </c>
    </row>
    <row r="298" spans="6:26" x14ac:dyDescent="0.25">
      <c r="F298" s="36">
        <f t="shared" si="88"/>
        <v>17100</v>
      </c>
      <c r="G298" s="16">
        <f t="shared" si="89"/>
        <v>19.486527758711155</v>
      </c>
      <c r="H298" s="48">
        <f t="shared" si="90"/>
        <v>291.89326387935557</v>
      </c>
      <c r="I298" s="8">
        <f t="shared" si="91"/>
        <v>1.2099333367601957</v>
      </c>
      <c r="J298" s="48">
        <f t="shared" si="92"/>
        <v>1.8144889337478607E-5</v>
      </c>
      <c r="K298" s="48">
        <f t="shared" si="93"/>
        <v>1.4996602528586132E-5</v>
      </c>
      <c r="L298" s="10">
        <f t="shared" si="94"/>
        <v>1006.0483550772109</v>
      </c>
      <c r="M298" s="29">
        <f t="shared" si="95"/>
        <v>2.5501144577207362E-2</v>
      </c>
      <c r="N298" s="8">
        <f t="shared" si="96"/>
        <v>0.71583595064764916</v>
      </c>
      <c r="O298" s="48">
        <f t="shared" si="97"/>
        <v>3.4259098230280398E-3</v>
      </c>
      <c r="P298" s="48">
        <f t="shared" si="98"/>
        <v>103081.52611157276</v>
      </c>
      <c r="Q298" s="48">
        <f t="shared" si="99"/>
        <v>73789.462238288164</v>
      </c>
      <c r="R298" s="9">
        <f t="shared" si="100"/>
        <v>8.9000479436429334</v>
      </c>
      <c r="S298" s="10">
        <f t="shared" si="101"/>
        <v>2.9315848708343255</v>
      </c>
      <c r="T298" s="10">
        <f t="shared" si="102"/>
        <v>0.41835669960123656</v>
      </c>
      <c r="U298" s="10">
        <f t="shared" si="103"/>
        <v>0.67614778069076842</v>
      </c>
      <c r="V298" s="10">
        <f t="shared" si="104"/>
        <v>1.094504480292005</v>
      </c>
      <c r="W298" s="9">
        <f t="shared" si="105"/>
        <v>0.59285659349150266</v>
      </c>
      <c r="X298" s="49">
        <f t="shared" si="106"/>
        <v>20.079384352202659</v>
      </c>
      <c r="Y298" s="8">
        <f t="shared" si="107"/>
        <v>1.8241741338200084E-5</v>
      </c>
      <c r="Z298" s="29">
        <f t="shared" si="87"/>
        <v>4.75</v>
      </c>
    </row>
    <row r="299" spans="6:26" x14ac:dyDescent="0.25">
      <c r="F299" s="36">
        <f t="shared" si="88"/>
        <v>17160</v>
      </c>
      <c r="G299" s="16">
        <f t="shared" si="89"/>
        <v>19.486751970447461</v>
      </c>
      <c r="H299" s="48">
        <f t="shared" si="90"/>
        <v>291.89337598522371</v>
      </c>
      <c r="I299" s="8">
        <f t="shared" si="91"/>
        <v>1.2099328705133794</v>
      </c>
      <c r="J299" s="48">
        <f t="shared" si="92"/>
        <v>1.8144894717917536E-5</v>
      </c>
      <c r="K299" s="48">
        <f t="shared" si="93"/>
        <v>1.4996612754407263E-5</v>
      </c>
      <c r="L299" s="10">
        <f t="shared" si="94"/>
        <v>1006.048358688341</v>
      </c>
      <c r="M299" s="29">
        <f t="shared" si="95"/>
        <v>2.5501153004928397E-2</v>
      </c>
      <c r="N299" s="8">
        <f t="shared" si="96"/>
        <v>0.71583592890900893</v>
      </c>
      <c r="O299" s="48">
        <f t="shared" si="97"/>
        <v>3.4259085072578768E-3</v>
      </c>
      <c r="P299" s="48">
        <f t="shared" si="98"/>
        <v>103096.89361725262</v>
      </c>
      <c r="Q299" s="48">
        <f t="shared" si="99"/>
        <v>73800.4606101393</v>
      </c>
      <c r="R299" s="9">
        <f t="shared" si="100"/>
        <v>8.9003795647275723</v>
      </c>
      <c r="S299" s="10">
        <f t="shared" si="101"/>
        <v>2.9316950723098874</v>
      </c>
      <c r="T299" s="10">
        <f t="shared" si="102"/>
        <v>0.41843552884875235</v>
      </c>
      <c r="U299" s="10">
        <f t="shared" si="103"/>
        <v>0.67625054398449802</v>
      </c>
      <c r="V299" s="10">
        <f t="shared" si="104"/>
        <v>1.0946860728332504</v>
      </c>
      <c r="W299" s="9">
        <f t="shared" si="105"/>
        <v>0.59295495611801052</v>
      </c>
      <c r="X299" s="49">
        <f t="shared" si="106"/>
        <v>20.079706926565471</v>
      </c>
      <c r="Y299" s="8">
        <f t="shared" si="107"/>
        <v>1.8244767880554173E-5</v>
      </c>
      <c r="Z299" s="29">
        <f t="shared" si="87"/>
        <v>4.7666666666666666</v>
      </c>
    </row>
    <row r="300" spans="6:26" x14ac:dyDescent="0.25">
      <c r="F300" s="36">
        <f t="shared" si="88"/>
        <v>17220</v>
      </c>
      <c r="G300" s="16">
        <f t="shared" si="89"/>
        <v>19.486972452673477</v>
      </c>
      <c r="H300" s="48">
        <f t="shared" si="90"/>
        <v>291.89348622633673</v>
      </c>
      <c r="I300" s="8">
        <f t="shared" si="91"/>
        <v>1.2099324120224049</v>
      </c>
      <c r="J300" s="48">
        <f t="shared" si="92"/>
        <v>1.8144900008857952E-5</v>
      </c>
      <c r="K300" s="48">
        <f t="shared" si="93"/>
        <v>1.4996622810135906E-5</v>
      </c>
      <c r="L300" s="10">
        <f t="shared" si="94"/>
        <v>1006.0483622394134</v>
      </c>
      <c r="M300" s="29">
        <f t="shared" si="95"/>
        <v>2.5501161292462503E-2</v>
      </c>
      <c r="N300" s="8">
        <f t="shared" si="96"/>
        <v>0.71583590753198656</v>
      </c>
      <c r="O300" s="48">
        <f t="shared" si="97"/>
        <v>3.4259072133750574E-3</v>
      </c>
      <c r="P300" s="48">
        <f t="shared" si="98"/>
        <v>103112.00544912361</v>
      </c>
      <c r="Q300" s="48">
        <f t="shared" si="99"/>
        <v>73811.275998116544</v>
      </c>
      <c r="R300" s="9">
        <f t="shared" si="100"/>
        <v>8.9007056323688865</v>
      </c>
      <c r="S300" s="10">
        <f t="shared" si="101"/>
        <v>2.9318034284920089</v>
      </c>
      <c r="T300" s="10">
        <f t="shared" si="102"/>
        <v>0.41851304974284209</v>
      </c>
      <c r="U300" s="10">
        <f t="shared" si="103"/>
        <v>0.67635159815663215</v>
      </c>
      <c r="V300" s="10">
        <f t="shared" si="104"/>
        <v>1.0948646478994744</v>
      </c>
      <c r="W300" s="9">
        <f t="shared" si="105"/>
        <v>0.59305168427888189</v>
      </c>
      <c r="X300" s="49">
        <f t="shared" si="106"/>
        <v>20.08002413695236</v>
      </c>
      <c r="Y300" s="8">
        <f t="shared" si="107"/>
        <v>1.8247744131657907E-5</v>
      </c>
      <c r="Z300" s="29">
        <f t="shared" si="87"/>
        <v>4.7833333333333332</v>
      </c>
    </row>
    <row r="301" spans="6:26" x14ac:dyDescent="0.25">
      <c r="F301" s="36">
        <f t="shared" si="88"/>
        <v>17280</v>
      </c>
      <c r="G301" s="16">
        <f t="shared" si="89"/>
        <v>19.487189267361487</v>
      </c>
      <c r="H301" s="48">
        <f t="shared" si="90"/>
        <v>291.89359463368072</v>
      </c>
      <c r="I301" s="8">
        <f t="shared" si="91"/>
        <v>1.2099319611583848</v>
      </c>
      <c r="J301" s="48">
        <f t="shared" si="92"/>
        <v>1.8144905211787016E-5</v>
      </c>
      <c r="K301" s="48">
        <f t="shared" si="93"/>
        <v>1.4996632698598311E-5</v>
      </c>
      <c r="L301" s="10">
        <f t="shared" si="94"/>
        <v>1006.0483657314263</v>
      </c>
      <c r="M301" s="29">
        <f t="shared" si="95"/>
        <v>2.5501169442139118E-2</v>
      </c>
      <c r="N301" s="8">
        <f t="shared" si="96"/>
        <v>0.71583588651057217</v>
      </c>
      <c r="O301" s="48">
        <f t="shared" si="97"/>
        <v>3.4259059410158533E-3</v>
      </c>
      <c r="P301" s="48">
        <f t="shared" si="98"/>
        <v>103126.86585738744</v>
      </c>
      <c r="Q301" s="48">
        <f t="shared" si="99"/>
        <v>73821.9114440798</v>
      </c>
      <c r="R301" s="9">
        <f t="shared" si="100"/>
        <v>8.901026240087532</v>
      </c>
      <c r="S301" s="10">
        <f t="shared" si="101"/>
        <v>2.9319099704497318</v>
      </c>
      <c r="T301" s="10">
        <f t="shared" si="102"/>
        <v>0.41858928392860556</v>
      </c>
      <c r="U301" s="10">
        <f t="shared" si="103"/>
        <v>0.67645097159962742</v>
      </c>
      <c r="V301" s="10">
        <f t="shared" si="104"/>
        <v>1.095040255528233</v>
      </c>
      <c r="W301" s="9">
        <f t="shared" si="105"/>
        <v>0.59314680507779294</v>
      </c>
      <c r="X301" s="49">
        <f t="shared" si="106"/>
        <v>20.08033607243928</v>
      </c>
      <c r="Y301" s="8">
        <f t="shared" si="107"/>
        <v>1.8250670925470552E-5</v>
      </c>
      <c r="Z301" s="29">
        <f t="shared" si="87"/>
        <v>4.8</v>
      </c>
    </row>
    <row r="302" spans="6:26" x14ac:dyDescent="0.25">
      <c r="F302" s="36">
        <f t="shared" si="88"/>
        <v>17340</v>
      </c>
      <c r="G302" s="16">
        <f t="shared" si="89"/>
        <v>19.487402475456108</v>
      </c>
      <c r="H302" s="48">
        <f t="shared" si="90"/>
        <v>291.89370123772801</v>
      </c>
      <c r="I302" s="8">
        <f t="shared" si="91"/>
        <v>1.209931517794568</v>
      </c>
      <c r="J302" s="48">
        <f t="shared" si="92"/>
        <v>1.8144910328167334E-5</v>
      </c>
      <c r="K302" s="48">
        <f t="shared" si="93"/>
        <v>1.4996642422573973E-5</v>
      </c>
      <c r="L302" s="10">
        <f t="shared" si="94"/>
        <v>1006.0483691653607</v>
      </c>
      <c r="M302" s="29">
        <f t="shared" si="95"/>
        <v>2.5501177456249191E-2</v>
      </c>
      <c r="N302" s="8">
        <f t="shared" si="96"/>
        <v>0.71583586583885594</v>
      </c>
      <c r="O302" s="48">
        <f t="shared" si="97"/>
        <v>3.4259046898225684E-3</v>
      </c>
      <c r="P302" s="48">
        <f t="shared" si="98"/>
        <v>103141.47902170719</v>
      </c>
      <c r="Q302" s="48">
        <f t="shared" si="99"/>
        <v>73832.369939403958</v>
      </c>
      <c r="R302" s="9">
        <f t="shared" si="100"/>
        <v>8.9013414798118831</v>
      </c>
      <c r="S302" s="10">
        <f t="shared" si="101"/>
        <v>2.9320147287233302</v>
      </c>
      <c r="T302" s="10">
        <f t="shared" si="102"/>
        <v>0.41866425269537755</v>
      </c>
      <c r="U302" s="10">
        <f t="shared" si="103"/>
        <v>0.67654869223532343</v>
      </c>
      <c r="V302" s="10">
        <f t="shared" si="104"/>
        <v>1.0952129449307009</v>
      </c>
      <c r="W302" s="9">
        <f t="shared" si="105"/>
        <v>0.59324034517079627</v>
      </c>
      <c r="X302" s="49">
        <f t="shared" si="106"/>
        <v>20.080642820626903</v>
      </c>
      <c r="Y302" s="8">
        <f t="shared" si="107"/>
        <v>1.8253549082178348E-5</v>
      </c>
      <c r="Z302" s="29">
        <f t="shared" si="87"/>
        <v>4.8166666666666664</v>
      </c>
    </row>
    <row r="303" spans="6:26" x14ac:dyDescent="0.25">
      <c r="F303" s="36">
        <f t="shared" si="88"/>
        <v>17400</v>
      </c>
      <c r="G303" s="16">
        <f t="shared" si="89"/>
        <v>19.487612136891276</v>
      </c>
      <c r="H303" s="48">
        <f t="shared" si="90"/>
        <v>291.8938060684456</v>
      </c>
      <c r="I303" s="8">
        <f t="shared" si="91"/>
        <v>1.2099310818063063</v>
      </c>
      <c r="J303" s="48">
        <f t="shared" si="92"/>
        <v>1.8144915359437117E-5</v>
      </c>
      <c r="K303" s="48">
        <f t="shared" si="93"/>
        <v>1.4996651984796167E-5</v>
      </c>
      <c r="L303" s="10">
        <f t="shared" si="94"/>
        <v>1006.0483725421811</v>
      </c>
      <c r="M303" s="29">
        <f t="shared" si="95"/>
        <v>2.5501185337045457E-2</v>
      </c>
      <c r="N303" s="8">
        <f t="shared" si="96"/>
        <v>0.71583584551102697</v>
      </c>
      <c r="O303" s="48">
        <f t="shared" si="97"/>
        <v>3.4259034594434387E-3</v>
      </c>
      <c r="P303" s="48">
        <f t="shared" si="98"/>
        <v>103155.84905237824</v>
      </c>
      <c r="Q303" s="48">
        <f t="shared" si="99"/>
        <v>73842.654425817047</v>
      </c>
      <c r="R303" s="9">
        <f t="shared" si="100"/>
        <v>8.9016514419058108</v>
      </c>
      <c r="S303" s="10">
        <f t="shared" si="101"/>
        <v>2.9321177333334822</v>
      </c>
      <c r="T303" s="10">
        <f t="shared" si="102"/>
        <v>0.41873797698249837</v>
      </c>
      <c r="U303" s="10">
        <f t="shared" si="103"/>
        <v>0.67664478752273449</v>
      </c>
      <c r="V303" s="10">
        <f t="shared" si="104"/>
        <v>1.0953827645052328</v>
      </c>
      <c r="W303" s="9">
        <f t="shared" si="105"/>
        <v>0.59333233077366776</v>
      </c>
      <c r="X303" s="49">
        <f t="shared" si="106"/>
        <v>20.080944467664942</v>
      </c>
      <c r="Y303" s="8">
        <f t="shared" si="107"/>
        <v>1.8256379408420547E-5</v>
      </c>
      <c r="Z303" s="29">
        <f t="shared" si="87"/>
        <v>4.833333333333333</v>
      </c>
    </row>
    <row r="304" spans="6:26" x14ac:dyDescent="0.25">
      <c r="F304" s="36">
        <f t="shared" si="88"/>
        <v>17460</v>
      </c>
      <c r="G304" s="16">
        <f t="shared" si="89"/>
        <v>19.487818310606922</v>
      </c>
      <c r="H304" s="48">
        <f t="shared" si="90"/>
        <v>291.89390915530345</v>
      </c>
      <c r="I304" s="8">
        <f t="shared" si="91"/>
        <v>1.2099306530710183</v>
      </c>
      <c r="J304" s="48">
        <f t="shared" si="92"/>
        <v>1.8144920307010864E-5</v>
      </c>
      <c r="K304" s="48">
        <f t="shared" si="93"/>
        <v>1.4996661387952972E-5</v>
      </c>
      <c r="L304" s="10">
        <f t="shared" si="94"/>
        <v>1006.0483758628367</v>
      </c>
      <c r="M304" s="29">
        <f t="shared" si="95"/>
        <v>2.5501193086743538E-2</v>
      </c>
      <c r="N304" s="8">
        <f t="shared" si="96"/>
        <v>0.71583582552136882</v>
      </c>
      <c r="O304" s="48">
        <f t="shared" si="97"/>
        <v>3.4259022495325368E-3</v>
      </c>
      <c r="P304" s="48">
        <f t="shared" si="98"/>
        <v>103169.97999147145</v>
      </c>
      <c r="Q304" s="48">
        <f t="shared" si="99"/>
        <v>73852.767796218075</v>
      </c>
      <c r="R304" s="9">
        <f t="shared" si="100"/>
        <v>8.9019562151957761</v>
      </c>
      <c r="S304" s="10">
        <f t="shared" si="101"/>
        <v>2.9322190137903208</v>
      </c>
      <c r="T304" s="10">
        <f t="shared" si="102"/>
        <v>0.41881047738499311</v>
      </c>
      <c r="U304" s="10">
        <f t="shared" si="103"/>
        <v>0.67673928446575926</v>
      </c>
      <c r="V304" s="10">
        <f t="shared" si="104"/>
        <v>1.0955497618507524</v>
      </c>
      <c r="W304" s="9">
        <f t="shared" si="105"/>
        <v>0.59342278766915757</v>
      </c>
      <c r="X304" s="49">
        <f t="shared" si="106"/>
        <v>20.081241098276081</v>
      </c>
      <c r="Y304" s="8">
        <f t="shared" si="107"/>
        <v>1.8259162697512539E-5</v>
      </c>
      <c r="Z304" s="29">
        <f t="shared" si="87"/>
        <v>4.8499999999999996</v>
      </c>
    </row>
    <row r="305" spans="6:26" x14ac:dyDescent="0.25">
      <c r="F305" s="36">
        <f t="shared" si="88"/>
        <v>17520</v>
      </c>
      <c r="G305" s="16">
        <f t="shared" si="89"/>
        <v>19.488021054565412</v>
      </c>
      <c r="H305" s="48">
        <f t="shared" si="90"/>
        <v>291.89401052728266</v>
      </c>
      <c r="I305" s="8">
        <f t="shared" si="91"/>
        <v>1.2099302314681581</v>
      </c>
      <c r="J305" s="48">
        <f t="shared" si="92"/>
        <v>1.81449251722795E-5</v>
      </c>
      <c r="K305" s="48">
        <f t="shared" si="93"/>
        <v>1.4996670634687767E-5</v>
      </c>
      <c r="L305" s="10">
        <f t="shared" si="94"/>
        <v>1006.0483791282605</v>
      </c>
      <c r="M305" s="29">
        <f t="shared" si="95"/>
        <v>2.5501200707522126E-2</v>
      </c>
      <c r="N305" s="8">
        <f t="shared" si="96"/>
        <v>0.7158358058642611</v>
      </c>
      <c r="O305" s="48">
        <f t="shared" si="97"/>
        <v>3.4259010597496734E-3</v>
      </c>
      <c r="P305" s="48">
        <f t="shared" si="98"/>
        <v>103183.87581396621</v>
      </c>
      <c r="Q305" s="48">
        <f t="shared" si="99"/>
        <v>73862.712895488337</v>
      </c>
      <c r="R305" s="9">
        <f t="shared" si="100"/>
        <v>8.9022558869976205</v>
      </c>
      <c r="S305" s="10">
        <f t="shared" si="101"/>
        <v>2.9323185991022704</v>
      </c>
      <c r="T305" s="10">
        <f t="shared" si="102"/>
        <v>0.41888177415916134</v>
      </c>
      <c r="U305" s="10">
        <f t="shared" si="103"/>
        <v>0.6768322096205891</v>
      </c>
      <c r="V305" s="10">
        <f t="shared" si="104"/>
        <v>1.0957139837797505</v>
      </c>
      <c r="W305" s="9">
        <f t="shared" si="105"/>
        <v>0.5935117412140315</v>
      </c>
      <c r="X305" s="49">
        <f t="shared" si="106"/>
        <v>20.081532795779442</v>
      </c>
      <c r="Y305" s="8">
        <f t="shared" si="107"/>
        <v>1.8261899729662508E-5</v>
      </c>
      <c r="Z305" s="29">
        <f t="shared" si="87"/>
        <v>4.8666666666666663</v>
      </c>
    </row>
    <row r="306" spans="6:26" x14ac:dyDescent="0.25">
      <c r="F306" s="36">
        <f t="shared" si="88"/>
        <v>17580</v>
      </c>
      <c r="G306" s="16">
        <f t="shared" si="89"/>
        <v>19.488220425767675</v>
      </c>
      <c r="H306" s="48">
        <f t="shared" si="90"/>
        <v>291.89411021288379</v>
      </c>
      <c r="I306" s="8">
        <f t="shared" si="91"/>
        <v>1.2099298168791777</v>
      </c>
      <c r="J306" s="48">
        <f t="shared" si="92"/>
        <v>1.8144929956610969E-5</v>
      </c>
      <c r="K306" s="48">
        <f t="shared" si="93"/>
        <v>1.4996679727600186E-5</v>
      </c>
      <c r="L306" s="10">
        <f t="shared" si="94"/>
        <v>1006.0483823393702</v>
      </c>
      <c r="M306" s="29">
        <f t="shared" si="95"/>
        <v>2.5501208201523899E-2</v>
      </c>
      <c r="N306" s="8">
        <f t="shared" si="96"/>
        <v>0.71583578653417612</v>
      </c>
      <c r="O306" s="48">
        <f t="shared" si="97"/>
        <v>3.4258998897603019E-3</v>
      </c>
      <c r="P306" s="48">
        <f t="shared" si="98"/>
        <v>103197.54042885671</v>
      </c>
      <c r="Q306" s="48">
        <f t="shared" si="99"/>
        <v>73872.492521283086</v>
      </c>
      <c r="R306" s="9">
        <f t="shared" si="100"/>
        <v>8.9025505431426843</v>
      </c>
      <c r="S306" s="10">
        <f t="shared" si="101"/>
        <v>2.9324165177847537</v>
      </c>
      <c r="T306" s="10">
        <f t="shared" si="102"/>
        <v>0.41895188722807591</v>
      </c>
      <c r="U306" s="10">
        <f t="shared" si="103"/>
        <v>0.67692358910318196</v>
      </c>
      <c r="V306" s="10">
        <f t="shared" si="104"/>
        <v>1.0958754763312579</v>
      </c>
      <c r="W306" s="9">
        <f t="shared" si="105"/>
        <v>0.59359921634609802</v>
      </c>
      <c r="X306" s="49">
        <f t="shared" si="106"/>
        <v>20.081819642113775</v>
      </c>
      <c r="Y306" s="8">
        <f t="shared" si="107"/>
        <v>1.8264591272187631E-5</v>
      </c>
      <c r="Z306" s="29">
        <f t="shared" si="87"/>
        <v>4.8833333333333337</v>
      </c>
    </row>
    <row r="307" spans="6:26" x14ac:dyDescent="0.25">
      <c r="F307" s="36">
        <f t="shared" si="88"/>
        <v>17640</v>
      </c>
      <c r="G307" s="16">
        <f t="shared" si="89"/>
        <v>19.488416480269109</v>
      </c>
      <c r="H307" s="48">
        <f t="shared" si="90"/>
        <v>291.8942082401345</v>
      </c>
      <c r="I307" s="8">
        <f t="shared" si="91"/>
        <v>1.2099294091874964</v>
      </c>
      <c r="J307" s="48">
        <f t="shared" si="92"/>
        <v>1.8144934661350423E-5</v>
      </c>
      <c r="K307" s="48">
        <f t="shared" si="93"/>
        <v>1.4996688669246651E-5</v>
      </c>
      <c r="L307" s="10">
        <f t="shared" si="94"/>
        <v>1006.0483854970681</v>
      </c>
      <c r="M307" s="29">
        <f t="shared" si="95"/>
        <v>2.5501215570855842E-2</v>
      </c>
      <c r="N307" s="8">
        <f t="shared" si="96"/>
        <v>0.71583576752567879</v>
      </c>
      <c r="O307" s="48">
        <f t="shared" si="97"/>
        <v>3.4258987392354269E-3</v>
      </c>
      <c r="P307" s="48">
        <f t="shared" si="98"/>
        <v>103210.97768024718</v>
      </c>
      <c r="Q307" s="48">
        <f t="shared" si="99"/>
        <v>73882.10942481544</v>
      </c>
      <c r="R307" s="9">
        <f t="shared" si="100"/>
        <v>8.9028402680036329</v>
      </c>
      <c r="S307" s="10">
        <f t="shared" si="101"/>
        <v>2.9325127978687315</v>
      </c>
      <c r="T307" s="10">
        <f t="shared" si="102"/>
        <v>0.41902083618699787</v>
      </c>
      <c r="U307" s="10">
        <f t="shared" si="103"/>
        <v>0.67701344859648793</v>
      </c>
      <c r="V307" s="10">
        <f t="shared" si="104"/>
        <v>1.0960342847834859</v>
      </c>
      <c r="W307" s="9">
        <f t="shared" si="105"/>
        <v>0.59368523759105474</v>
      </c>
      <c r="X307" s="49">
        <f t="shared" si="106"/>
        <v>20.082101717860162</v>
      </c>
      <c r="Y307" s="8">
        <f t="shared" si="107"/>
        <v>1.8267238079724765E-5</v>
      </c>
      <c r="Z307" s="29">
        <f t="shared" si="87"/>
        <v>4.9000000000000004</v>
      </c>
    </row>
    <row r="308" spans="6:26" x14ac:dyDescent="0.25">
      <c r="F308" s="36">
        <f t="shared" si="88"/>
        <v>17700</v>
      </c>
      <c r="G308" s="16">
        <f t="shared" si="89"/>
        <v>19.488609273195188</v>
      </c>
      <c r="H308" s="48">
        <f t="shared" si="90"/>
        <v>291.89430463659755</v>
      </c>
      <c r="I308" s="8">
        <f t="shared" si="91"/>
        <v>1.2099290082784682</v>
      </c>
      <c r="J308" s="48">
        <f t="shared" si="92"/>
        <v>1.8144939287820806E-5</v>
      </c>
      <c r="K308" s="48">
        <f t="shared" si="93"/>
        <v>1.4996697462141269E-5</v>
      </c>
      <c r="L308" s="10">
        <f t="shared" si="94"/>
        <v>1006.0483886022419</v>
      </c>
      <c r="M308" s="29">
        <f t="shared" si="95"/>
        <v>2.5501222817590156E-2</v>
      </c>
      <c r="N308" s="8">
        <f t="shared" si="96"/>
        <v>0.71583574883342338</v>
      </c>
      <c r="O308" s="48">
        <f t="shared" si="97"/>
        <v>3.425897607851512E-3</v>
      </c>
      <c r="P308" s="48">
        <f t="shared" si="98"/>
        <v>103224.19134842262</v>
      </c>
      <c r="Q308" s="48">
        <f t="shared" si="99"/>
        <v>73891.566311622693</v>
      </c>
      <c r="R308" s="9">
        <f t="shared" si="100"/>
        <v>8.9031251445196578</v>
      </c>
      <c r="S308" s="10">
        <f t="shared" si="101"/>
        <v>2.932607466909102</v>
      </c>
      <c r="T308" s="10">
        <f t="shared" si="102"/>
        <v>0.41908864030870452</v>
      </c>
      <c r="U308" s="10">
        <f t="shared" si="103"/>
        <v>0.67710181335757791</v>
      </c>
      <c r="V308" s="10">
        <f t="shared" si="104"/>
        <v>1.0961904536662823</v>
      </c>
      <c r="W308" s="9">
        <f t="shared" si="105"/>
        <v>0.59376982906923625</v>
      </c>
      <c r="X308" s="49">
        <f t="shared" si="106"/>
        <v>20.082379102264422</v>
      </c>
      <c r="Y308" s="8">
        <f t="shared" si="107"/>
        <v>1.8269840894438039E-5</v>
      </c>
      <c r="Z308" s="29">
        <f t="shared" si="87"/>
        <v>4.916666666666667</v>
      </c>
    </row>
    <row r="309" spans="6:26" x14ac:dyDescent="0.25">
      <c r="F309" s="36">
        <f t="shared" si="88"/>
        <v>17760</v>
      </c>
      <c r="G309" s="16">
        <f t="shared" si="89"/>
        <v>19.488798858756851</v>
      </c>
      <c r="H309" s="48">
        <f t="shared" si="90"/>
        <v>291.89439942937838</v>
      </c>
      <c r="I309" s="8">
        <f t="shared" si="91"/>
        <v>1.209928614039349</v>
      </c>
      <c r="J309" s="48">
        <f t="shared" si="92"/>
        <v>1.8144943837323006E-5</v>
      </c>
      <c r="K309" s="48">
        <f t="shared" si="93"/>
        <v>1.4996706108756347E-5</v>
      </c>
      <c r="L309" s="10">
        <f t="shared" si="94"/>
        <v>1006.0483916557642</v>
      </c>
      <c r="M309" s="29">
        <f t="shared" si="95"/>
        <v>2.5501229943764501E-2</v>
      </c>
      <c r="N309" s="8">
        <f t="shared" si="96"/>
        <v>0.7158357304521531</v>
      </c>
      <c r="O309" s="48">
        <f t="shared" si="97"/>
        <v>3.425896495290388E-3</v>
      </c>
      <c r="P309" s="48">
        <f t="shared" si="98"/>
        <v>103237.1851509089</v>
      </c>
      <c r="Q309" s="48">
        <f t="shared" si="99"/>
        <v>73900.865842325045</v>
      </c>
      <c r="R309" s="9">
        <f t="shared" si="100"/>
        <v>8.9034052542213828</v>
      </c>
      <c r="S309" s="10">
        <f t="shared" si="101"/>
        <v>2.9327005519929319</v>
      </c>
      <c r="T309" s="10">
        <f t="shared" si="102"/>
        <v>0.41915531854873589</v>
      </c>
      <c r="U309" s="10">
        <f t="shared" si="103"/>
        <v>0.67718870822471711</v>
      </c>
      <c r="V309" s="10">
        <f t="shared" si="104"/>
        <v>1.096344026773453</v>
      </c>
      <c r="W309" s="9">
        <f t="shared" si="105"/>
        <v>0.593853014502287</v>
      </c>
      <c r="X309" s="49">
        <f t="shared" si="106"/>
        <v>20.082651873259138</v>
      </c>
      <c r="Y309" s="8">
        <f t="shared" si="107"/>
        <v>1.8272400446224219E-5</v>
      </c>
      <c r="Z309" s="29">
        <f t="shared" si="87"/>
        <v>4.9333333333333336</v>
      </c>
    </row>
    <row r="310" spans="6:26" x14ac:dyDescent="0.25">
      <c r="F310" s="36">
        <f t="shared" si="88"/>
        <v>17820</v>
      </c>
      <c r="G310" s="16">
        <f t="shared" si="89"/>
        <v>19.488985290265603</v>
      </c>
      <c r="H310" s="48">
        <f t="shared" si="90"/>
        <v>291.8944926451328</v>
      </c>
      <c r="I310" s="8">
        <f t="shared" si="91"/>
        <v>1.2099282263592659</v>
      </c>
      <c r="J310" s="48">
        <f t="shared" si="92"/>
        <v>1.8144948311136443E-5</v>
      </c>
      <c r="K310" s="48">
        <f t="shared" si="93"/>
        <v>1.4996714611523275E-5</v>
      </c>
      <c r="L310" s="10">
        <f t="shared" si="94"/>
        <v>1006.0483946584933</v>
      </c>
      <c r="M310" s="29">
        <f t="shared" si="95"/>
        <v>2.5501236951382893E-2</v>
      </c>
      <c r="N310" s="8">
        <f t="shared" si="96"/>
        <v>0.7158357123766983</v>
      </c>
      <c r="O310" s="48">
        <f t="shared" si="97"/>
        <v>3.425895401239166E-3</v>
      </c>
      <c r="P310" s="48">
        <f t="shared" si="98"/>
        <v>103249.96274350733</v>
      </c>
      <c r="Q310" s="48">
        <f t="shared" si="99"/>
        <v>73910.010633366124</v>
      </c>
      <c r="R310" s="9">
        <f t="shared" si="100"/>
        <v>8.9036806772551458</v>
      </c>
      <c r="S310" s="10">
        <f t="shared" si="101"/>
        <v>2.9327920797475482</v>
      </c>
      <c r="T310" s="10">
        <f t="shared" si="102"/>
        <v>0.41922088955055026</v>
      </c>
      <c r="U310" s="10">
        <f t="shared" si="103"/>
        <v>0.67727415762425403</v>
      </c>
      <c r="V310" s="10">
        <f t="shared" si="104"/>
        <v>1.0964950471748043</v>
      </c>
      <c r="W310" s="9">
        <f t="shared" si="105"/>
        <v>0.59393481721968555</v>
      </c>
      <c r="X310" s="49">
        <f t="shared" si="106"/>
        <v>20.08292010748529</v>
      </c>
      <c r="Y310" s="8">
        <f t="shared" si="107"/>
        <v>1.8274917452913403E-5</v>
      </c>
      <c r="Z310" s="29">
        <f t="shared" si="87"/>
        <v>4.95</v>
      </c>
    </row>
    <row r="311" spans="6:26" x14ac:dyDescent="0.25">
      <c r="F311" s="36">
        <f t="shared" si="88"/>
        <v>17880</v>
      </c>
      <c r="G311" s="16">
        <f t="shared" si="89"/>
        <v>19.489168620148391</v>
      </c>
      <c r="H311" s="48">
        <f t="shared" si="90"/>
        <v>291.89458431007415</v>
      </c>
      <c r="I311" s="8">
        <f t="shared" si="91"/>
        <v>1.2099278451291859</v>
      </c>
      <c r="J311" s="48">
        <f t="shared" si="92"/>
        <v>1.8144952710519194E-5</v>
      </c>
      <c r="K311" s="48">
        <f t="shared" si="93"/>
        <v>1.4996722972833002E-5</v>
      </c>
      <c r="L311" s="10">
        <f t="shared" si="94"/>
        <v>1006.0483976112732</v>
      </c>
      <c r="M311" s="29">
        <f t="shared" si="95"/>
        <v>2.5501243842415946E-2</v>
      </c>
      <c r="N311" s="8">
        <f t="shared" si="96"/>
        <v>0.71583569460197527</v>
      </c>
      <c r="O311" s="48">
        <f t="shared" si="97"/>
        <v>3.4258943253901507E-3</v>
      </c>
      <c r="P311" s="48">
        <f t="shared" si="98"/>
        <v>103262.52772132069</v>
      </c>
      <c r="Q311" s="48">
        <f t="shared" si="99"/>
        <v>73919.003257747318</v>
      </c>
      <c r="R311" s="9">
        <f t="shared" si="100"/>
        <v>8.9039514924070406</v>
      </c>
      <c r="S311" s="10">
        <f t="shared" si="101"/>
        <v>2.9328820763484895</v>
      </c>
      <c r="T311" s="10">
        <f t="shared" si="102"/>
        <v>0.41928537165060742</v>
      </c>
      <c r="U311" s="10">
        <f t="shared" si="103"/>
        <v>0.67735818557746674</v>
      </c>
      <c r="V311" s="10">
        <f t="shared" si="104"/>
        <v>1.0966435572280742</v>
      </c>
      <c r="W311" s="9">
        <f t="shared" si="105"/>
        <v>0.59401526016520678</v>
      </c>
      <c r="X311" s="49">
        <f t="shared" si="106"/>
        <v>20.083183880313598</v>
      </c>
      <c r="Y311" s="8">
        <f t="shared" si="107"/>
        <v>1.8277392620467904E-5</v>
      </c>
      <c r="Z311" s="29">
        <f t="shared" si="87"/>
        <v>4.9666666666666668</v>
      </c>
    </row>
    <row r="312" spans="6:26" x14ac:dyDescent="0.25">
      <c r="F312" s="36">
        <f t="shared" si="88"/>
        <v>17940</v>
      </c>
      <c r="G312" s="16">
        <f t="shared" si="89"/>
        <v>19.489348899962227</v>
      </c>
      <c r="H312" s="48">
        <f t="shared" si="90"/>
        <v>291.8946744499811</v>
      </c>
      <c r="I312" s="8">
        <f t="shared" si="91"/>
        <v>1.2099274702418852</v>
      </c>
      <c r="J312" s="48">
        <f t="shared" si="92"/>
        <v>1.8144957036708533E-5</v>
      </c>
      <c r="K312" s="48">
        <f t="shared" si="93"/>
        <v>1.4996731195036878E-5</v>
      </c>
      <c r="L312" s="10">
        <f t="shared" si="94"/>
        <v>1006.0484005149342</v>
      </c>
      <c r="M312" s="29">
        <f t="shared" si="95"/>
        <v>2.5501250618801655E-2</v>
      </c>
      <c r="N312" s="8">
        <f t="shared" si="96"/>
        <v>0.71583567712298479</v>
      </c>
      <c r="O312" s="48">
        <f t="shared" si="97"/>
        <v>3.4258932674407507E-3</v>
      </c>
      <c r="P312" s="48">
        <f t="shared" si="98"/>
        <v>103274.88361975497</v>
      </c>
      <c r="Q312" s="48">
        <f t="shared" si="99"/>
        <v>73927.846245744746</v>
      </c>
      <c r="R312" s="9">
        <f t="shared" si="100"/>
        <v>8.9042177771263464</v>
      </c>
      <c r="S312" s="10">
        <f t="shared" si="101"/>
        <v>2.9329705675273026</v>
      </c>
      <c r="T312" s="10">
        <f t="shared" si="102"/>
        <v>0.41934878288336414</v>
      </c>
      <c r="U312" s="10">
        <f t="shared" si="103"/>
        <v>0.67744081570719061</v>
      </c>
      <c r="V312" s="10">
        <f t="shared" si="104"/>
        <v>1.0967895985905547</v>
      </c>
      <c r="W312" s="9">
        <f t="shared" si="105"/>
        <v>0.59409436590321707</v>
      </c>
      <c r="X312" s="49">
        <f t="shared" si="106"/>
        <v>20.083443265865444</v>
      </c>
      <c r="Y312" s="8">
        <f t="shared" si="107"/>
        <v>1.8279826643175914E-5</v>
      </c>
      <c r="Z312" s="29">
        <f t="shared" si="87"/>
        <v>4.9833333333333334</v>
      </c>
    </row>
    <row r="313" spans="6:26" x14ac:dyDescent="0.25">
      <c r="F313" s="36">
        <f t="shared" si="88"/>
        <v>18000</v>
      </c>
      <c r="G313" s="16">
        <f t="shared" si="89"/>
        <v>19.489526180408575</v>
      </c>
      <c r="H313" s="48">
        <f t="shared" si="90"/>
        <v>291.89476309020426</v>
      </c>
      <c r="I313" s="8">
        <f t="shared" si="91"/>
        <v>1.2099271015919197</v>
      </c>
      <c r="J313" s="48">
        <f t="shared" si="92"/>
        <v>1.814496129092117E-5</v>
      </c>
      <c r="K313" s="48">
        <f t="shared" si="93"/>
        <v>1.4996739280447198E-5</v>
      </c>
      <c r="L313" s="10">
        <f t="shared" si="94"/>
        <v>1006.0484033702925</v>
      </c>
      <c r="M313" s="29">
        <f t="shared" si="95"/>
        <v>2.5501257282445847E-2</v>
      </c>
      <c r="N313" s="8">
        <f t="shared" si="96"/>
        <v>0.71583565993481002</v>
      </c>
      <c r="O313" s="48">
        <f t="shared" si="97"/>
        <v>3.425892227093399E-3</v>
      </c>
      <c r="P313" s="48">
        <f t="shared" si="98"/>
        <v>103287.03391550975</v>
      </c>
      <c r="Q313" s="48">
        <f t="shared" si="99"/>
        <v>73936.542085618028</v>
      </c>
      <c r="R313" s="9">
        <f t="shared" si="100"/>
        <v>8.9044796075486747</v>
      </c>
      <c r="S313" s="10">
        <f t="shared" si="101"/>
        <v>2.9330575785792194</v>
      </c>
      <c r="T313" s="10">
        <f t="shared" si="102"/>
        <v>0.41941114098619475</v>
      </c>
      <c r="U313" s="10">
        <f t="shared" si="103"/>
        <v>0.67752207124441577</v>
      </c>
      <c r="V313" s="10">
        <f t="shared" si="104"/>
        <v>1.0969332122306106</v>
      </c>
      <c r="W313" s="9">
        <f t="shared" si="105"/>
        <v>0.59417215662491396</v>
      </c>
      <c r="X313" s="49">
        <f t="shared" si="106"/>
        <v>20.083698337033489</v>
      </c>
      <c r="Y313" s="8">
        <f t="shared" si="107"/>
        <v>1.8282220203843511E-5</v>
      </c>
      <c r="Z313" s="29">
        <f t="shared" si="87"/>
        <v>5</v>
      </c>
    </row>
    <row r="314" spans="6:26" x14ac:dyDescent="0.25">
      <c r="F314" s="36">
        <f t="shared" si="88"/>
        <v>18060</v>
      </c>
      <c r="G314" s="16">
        <f t="shared" si="89"/>
        <v>19.4897005113475</v>
      </c>
      <c r="H314" s="48">
        <f t="shared" si="90"/>
        <v>291.8948502556737</v>
      </c>
      <c r="I314" s="8">
        <f t="shared" si="91"/>
        <v>1.2099267390755952</v>
      </c>
      <c r="J314" s="48">
        <f t="shared" si="92"/>
        <v>1.8144965474353664E-5</v>
      </c>
      <c r="K314" s="48">
        <f t="shared" si="93"/>
        <v>1.499674723133793E-5</v>
      </c>
      <c r="L314" s="10">
        <f t="shared" si="94"/>
        <v>1006.0484061781507</v>
      </c>
      <c r="M314" s="29">
        <f t="shared" si="95"/>
        <v>2.5501263835222724E-2</v>
      </c>
      <c r="N314" s="8">
        <f t="shared" si="96"/>
        <v>0.71583564303261682</v>
      </c>
      <c r="O314" s="48">
        <f t="shared" si="97"/>
        <v>3.4258912040554665E-3</v>
      </c>
      <c r="P314" s="48">
        <f t="shared" si="98"/>
        <v>103298.98202754938</v>
      </c>
      <c r="Q314" s="48">
        <f t="shared" si="99"/>
        <v>73945.093224305543</v>
      </c>
      <c r="R314" s="9">
        <f t="shared" si="100"/>
        <v>8.904737058518613</v>
      </c>
      <c r="S314" s="10">
        <f t="shared" si="101"/>
        <v>2.9331431343706735</v>
      </c>
      <c r="T314" s="10">
        <f t="shared" si="102"/>
        <v>0.41947246340423061</v>
      </c>
      <c r="U314" s="10">
        <f t="shared" si="103"/>
        <v>0.67760197503482344</v>
      </c>
      <c r="V314" s="10">
        <f t="shared" si="104"/>
        <v>1.0970744384390541</v>
      </c>
      <c r="W314" s="9">
        <f t="shared" si="105"/>
        <v>0.59424865415448758</v>
      </c>
      <c r="X314" s="49">
        <f t="shared" si="106"/>
        <v>20.083949165501988</v>
      </c>
      <c r="Y314" s="8">
        <f t="shared" si="107"/>
        <v>1.8284573973984233E-5</v>
      </c>
      <c r="Z314" s="29">
        <f t="shared" si="87"/>
        <v>5.0166666666666666</v>
      </c>
    </row>
    <row r="315" spans="6:26" x14ac:dyDescent="0.25">
      <c r="F315" s="36">
        <f t="shared" si="88"/>
        <v>18120</v>
      </c>
      <c r="G315" s="16">
        <f t="shared" si="89"/>
        <v>19.489871941811582</v>
      </c>
      <c r="H315" s="48">
        <f t="shared" si="90"/>
        <v>291.89493597090575</v>
      </c>
      <c r="I315" s="8">
        <f t="shared" si="91"/>
        <v>1.2099263825909394</v>
      </c>
      <c r="J315" s="48">
        <f t="shared" si="92"/>
        <v>1.8144969588182601E-5</v>
      </c>
      <c r="K315" s="48">
        <f t="shared" si="93"/>
        <v>1.4996755049945202E-5</v>
      </c>
      <c r="L315" s="10">
        <f t="shared" si="94"/>
        <v>1006.0484089392984</v>
      </c>
      <c r="M315" s="29">
        <f t="shared" si="95"/>
        <v>2.5501270278975287E-2</v>
      </c>
      <c r="N315" s="8">
        <f t="shared" si="96"/>
        <v>0.71583562641164988</v>
      </c>
      <c r="O315" s="48">
        <f t="shared" si="97"/>
        <v>3.4258901980391797E-3</v>
      </c>
      <c r="P315" s="48">
        <f t="shared" si="98"/>
        <v>103310.73131806073</v>
      </c>
      <c r="Q315" s="48">
        <f t="shared" si="99"/>
        <v>73953.502068109665</v>
      </c>
      <c r="R315" s="9">
        <f t="shared" si="100"/>
        <v>8.9049902036120425</v>
      </c>
      <c r="S315" s="10">
        <f t="shared" si="101"/>
        <v>2.9332272593466975</v>
      </c>
      <c r="T315" s="10">
        <f t="shared" si="102"/>
        <v>0.4195327672951229</v>
      </c>
      <c r="U315" s="10">
        <f t="shared" si="103"/>
        <v>0.67768054954507828</v>
      </c>
      <c r="V315" s="10">
        <f t="shared" si="104"/>
        <v>1.0972133168402012</v>
      </c>
      <c r="W315" s="9">
        <f t="shared" si="105"/>
        <v>0.59432387995510894</v>
      </c>
      <c r="X315" s="49">
        <f t="shared" si="106"/>
        <v>20.084195821766691</v>
      </c>
      <c r="Y315" s="8">
        <f t="shared" si="107"/>
        <v>1.8286888614003355E-5</v>
      </c>
      <c r="Z315" s="29">
        <f t="shared" si="87"/>
        <v>5.0333333333333332</v>
      </c>
    </row>
    <row r="316" spans="6:26" x14ac:dyDescent="0.25">
      <c r="F316" s="36">
        <f t="shared" si="88"/>
        <v>18180</v>
      </c>
      <c r="G316" s="16">
        <f t="shared" si="89"/>
        <v>19.490040520019608</v>
      </c>
      <c r="H316" s="48">
        <f t="shared" si="90"/>
        <v>291.8950202600098</v>
      </c>
      <c r="I316" s="8">
        <f t="shared" si="91"/>
        <v>1.2099260320376715</v>
      </c>
      <c r="J316" s="48">
        <f t="shared" si="92"/>
        <v>1.8144973633565225E-5</v>
      </c>
      <c r="K316" s="48">
        <f t="shared" si="93"/>
        <v>1.4996762738468194E-5</v>
      </c>
      <c r="L316" s="10">
        <f t="shared" si="94"/>
        <v>1006.0484116545118</v>
      </c>
      <c r="M316" s="29">
        <f t="shared" si="95"/>
        <v>2.5501276615516152E-2</v>
      </c>
      <c r="N316" s="8">
        <f t="shared" si="96"/>
        <v>0.71583561006723384</v>
      </c>
      <c r="O316" s="48">
        <f t="shared" si="97"/>
        <v>3.4258892087615446E-3</v>
      </c>
      <c r="P316" s="48">
        <f t="shared" si="98"/>
        <v>103322.28509339044</v>
      </c>
      <c r="Q316" s="48">
        <f t="shared" si="99"/>
        <v>73961.770983367809</v>
      </c>
      <c r="R316" s="9">
        <f t="shared" si="100"/>
        <v>8.9052391151579418</v>
      </c>
      <c r="S316" s="10">
        <f t="shared" si="101"/>
        <v>2.9333099775381943</v>
      </c>
      <c r="T316" s="10">
        <f t="shared" si="102"/>
        <v>0.41959206953373279</v>
      </c>
      <c r="U316" s="10">
        <f t="shared" si="103"/>
        <v>0.67775781686910697</v>
      </c>
      <c r="V316" s="10">
        <f t="shared" si="104"/>
        <v>1.0973498864028397</v>
      </c>
      <c r="W316" s="9">
        <f t="shared" si="105"/>
        <v>0.59439785513487142</v>
      </c>
      <c r="X316" s="49">
        <f t="shared" si="106"/>
        <v>20.08443837515448</v>
      </c>
      <c r="Y316" s="8">
        <f t="shared" si="107"/>
        <v>1.8289164773380664E-5</v>
      </c>
      <c r="Z316" s="29">
        <f t="shared" si="87"/>
        <v>5.05</v>
      </c>
    </row>
    <row r="317" spans="6:26" x14ac:dyDescent="0.25">
      <c r="F317" s="36">
        <f t="shared" si="88"/>
        <v>18240</v>
      </c>
      <c r="G317" s="16">
        <f t="shared" si="89"/>
        <v>19.490206293390024</v>
      </c>
      <c r="H317" s="48">
        <f t="shared" si="90"/>
        <v>291.89510314669496</v>
      </c>
      <c r="I317" s="8">
        <f t="shared" si="91"/>
        <v>1.2099256873171764</v>
      </c>
      <c r="J317" s="48">
        <f t="shared" si="92"/>
        <v>1.8144977611639402E-5</v>
      </c>
      <c r="K317" s="48">
        <f t="shared" si="93"/>
        <v>1.4996770299069434E-5</v>
      </c>
      <c r="L317" s="10">
        <f t="shared" si="94"/>
        <v>1006.0484143245545</v>
      </c>
      <c r="M317" s="29">
        <f t="shared" si="95"/>
        <v>2.5501282846627643E-2</v>
      </c>
      <c r="N317" s="8">
        <f t="shared" si="96"/>
        <v>0.71583559399477104</v>
      </c>
      <c r="O317" s="48">
        <f t="shared" si="97"/>
        <v>3.4258882359442648E-3</v>
      </c>
      <c r="P317" s="48">
        <f t="shared" si="98"/>
        <v>103333.64660497355</v>
      </c>
      <c r="Q317" s="48">
        <f t="shared" si="99"/>
        <v>73969.902297116991</v>
      </c>
      <c r="R317" s="9">
        <f t="shared" si="100"/>
        <v>8.9054838642599599</v>
      </c>
      <c r="S317" s="10">
        <f t="shared" si="101"/>
        <v>2.9333913125690518</v>
      </c>
      <c r="T317" s="10">
        <f t="shared" si="102"/>
        <v>0.41965038671673832</v>
      </c>
      <c r="U317" s="10">
        <f t="shared" si="103"/>
        <v>0.67783379873435612</v>
      </c>
      <c r="V317" s="10">
        <f t="shared" si="104"/>
        <v>1.0974841854510944</v>
      </c>
      <c r="W317" s="9">
        <f t="shared" si="105"/>
        <v>0.59447060045267608</v>
      </c>
      <c r="X317" s="49">
        <f t="shared" si="106"/>
        <v>20.084676893842701</v>
      </c>
      <c r="Y317" s="8">
        <f t="shared" si="107"/>
        <v>1.8291403090851572E-5</v>
      </c>
      <c r="Z317" s="29">
        <f t="shared" si="87"/>
        <v>5.0666666666666664</v>
      </c>
    </row>
    <row r="318" spans="6:26" x14ac:dyDescent="0.25">
      <c r="F318" s="36">
        <f t="shared" si="88"/>
        <v>18300</v>
      </c>
      <c r="G318" s="16">
        <f t="shared" si="89"/>
        <v>19.49036930855419</v>
      </c>
      <c r="H318" s="48">
        <f t="shared" si="90"/>
        <v>291.89518465427705</v>
      </c>
      <c r="I318" s="8">
        <f t="shared" si="91"/>
        <v>1.2099253483324759</v>
      </c>
      <c r="J318" s="48">
        <f t="shared" si="92"/>
        <v>1.8144981523524188E-5</v>
      </c>
      <c r="K318" s="48">
        <f t="shared" si="93"/>
        <v>1.4996777733875628E-5</v>
      </c>
      <c r="L318" s="10">
        <f t="shared" si="94"/>
        <v>1006.0484169501772</v>
      </c>
      <c r="M318" s="29">
        <f t="shared" si="95"/>
        <v>2.5501288974062605E-2</v>
      </c>
      <c r="N318" s="8">
        <f t="shared" si="96"/>
        <v>0.71583557818973909</v>
      </c>
      <c r="O318" s="48">
        <f t="shared" si="97"/>
        <v>3.4258872793136615E-3</v>
      </c>
      <c r="P318" s="48">
        <f t="shared" si="98"/>
        <v>103344.81905024072</v>
      </c>
      <c r="Q318" s="48">
        <f t="shared" si="99"/>
        <v>73977.898297743028</v>
      </c>
      <c r="R318" s="9">
        <f t="shared" si="100"/>
        <v>8.9057245208174649</v>
      </c>
      <c r="S318" s="10">
        <f t="shared" si="101"/>
        <v>2.9334712876631679</v>
      </c>
      <c r="T318" s="10">
        <f t="shared" si="102"/>
        <v>0.41970773516717991</v>
      </c>
      <c r="U318" s="10">
        <f t="shared" si="103"/>
        <v>0.67790851650763495</v>
      </c>
      <c r="V318" s="10">
        <f t="shared" si="104"/>
        <v>1.0976162516748149</v>
      </c>
      <c r="W318" s="9">
        <f t="shared" si="105"/>
        <v>0.59454213632385811</v>
      </c>
      <c r="X318" s="49">
        <f t="shared" si="106"/>
        <v>20.084911444878049</v>
      </c>
      <c r="Y318" s="8">
        <f t="shared" si="107"/>
        <v>1.8293604194580247E-5</v>
      </c>
      <c r="Z318" s="29">
        <f t="shared" si="87"/>
        <v>5.083333333333333</v>
      </c>
    </row>
    <row r="319" spans="6:26" x14ac:dyDescent="0.25">
      <c r="F319" s="36">
        <f t="shared" si="88"/>
        <v>18360</v>
      </c>
      <c r="G319" s="16">
        <f t="shared" si="89"/>
        <v>19.490529611369396</v>
      </c>
      <c r="H319" s="48">
        <f t="shared" si="90"/>
        <v>291.89526480568469</v>
      </c>
      <c r="I319" s="8">
        <f t="shared" si="91"/>
        <v>1.2099250149882013</v>
      </c>
      <c r="J319" s="48">
        <f t="shared" si="92"/>
        <v>1.8144985370320066E-5</v>
      </c>
      <c r="K319" s="48">
        <f t="shared" si="93"/>
        <v>1.4996785044978187E-5</v>
      </c>
      <c r="L319" s="10">
        <f t="shared" si="94"/>
        <v>1006.0484195321183</v>
      </c>
      <c r="M319" s="29">
        <f t="shared" si="95"/>
        <v>2.5501294999544767E-2</v>
      </c>
      <c r="N319" s="8">
        <f t="shared" si="96"/>
        <v>0.71583556264769233</v>
      </c>
      <c r="O319" s="48">
        <f t="shared" si="97"/>
        <v>3.4258863386006011E-3</v>
      </c>
      <c r="P319" s="48">
        <f t="shared" si="98"/>
        <v>103355.80557351366</v>
      </c>
      <c r="Q319" s="48">
        <f t="shared" si="99"/>
        <v>73985.761235621641</v>
      </c>
      <c r="R319" s="9">
        <f t="shared" si="100"/>
        <v>8.9059611535463024</v>
      </c>
      <c r="S319" s="10">
        <f t="shared" si="101"/>
        <v>2.9335499256513238</v>
      </c>
      <c r="T319" s="10">
        <f t="shared" si="102"/>
        <v>0.41976413093892384</v>
      </c>
      <c r="U319" s="10">
        <f t="shared" si="103"/>
        <v>0.67798199120134628</v>
      </c>
      <c r="V319" s="10">
        <f t="shared" si="104"/>
        <v>1.0977461221402702</v>
      </c>
      <c r="W319" s="9">
        <f t="shared" si="105"/>
        <v>0.59461248282597967</v>
      </c>
      <c r="X319" s="49">
        <f t="shared" si="106"/>
        <v>20.085142094195376</v>
      </c>
      <c r="Y319" s="8">
        <f t="shared" si="107"/>
        <v>1.8295768702337834E-5</v>
      </c>
      <c r="Z319" s="29">
        <f t="shared" si="87"/>
        <v>5.0999999999999996</v>
      </c>
    </row>
    <row r="320" spans="6:26" x14ac:dyDescent="0.25">
      <c r="F320" s="36">
        <f t="shared" si="88"/>
        <v>18420</v>
      </c>
      <c r="G320" s="16">
        <f t="shared" si="89"/>
        <v>19.490687246931675</v>
      </c>
      <c r="H320" s="48">
        <f t="shared" si="90"/>
        <v>291.89534362346581</v>
      </c>
      <c r="I320" s="8">
        <f t="shared" si="91"/>
        <v>1.2099246871905682</v>
      </c>
      <c r="J320" s="48">
        <f t="shared" si="92"/>
        <v>1.8144989153109208E-5</v>
      </c>
      <c r="K320" s="48">
        <f t="shared" si="93"/>
        <v>1.4996792234433758E-5</v>
      </c>
      <c r="L320" s="10">
        <f t="shared" si="94"/>
        <v>1006.0484220711038</v>
      </c>
      <c r="M320" s="29">
        <f t="shared" si="95"/>
        <v>2.5501300924769234E-2</v>
      </c>
      <c r="N320" s="8">
        <f t="shared" si="96"/>
        <v>0.71583554736425681</v>
      </c>
      <c r="O320" s="48">
        <f t="shared" si="97"/>
        <v>3.4258854135404194E-3</v>
      </c>
      <c r="P320" s="48">
        <f t="shared" si="98"/>
        <v>103366.60926688556</v>
      </c>
      <c r="Q320" s="48">
        <f t="shared" si="99"/>
        <v>73993.493323748276</v>
      </c>
      <c r="R320" s="9">
        <f t="shared" si="100"/>
        <v>8.9061938299991343</v>
      </c>
      <c r="S320" s="10">
        <f t="shared" si="101"/>
        <v>2.9336272489779418</v>
      </c>
      <c r="T320" s="10">
        <f t="shared" si="102"/>
        <v>0.41981958982105633</v>
      </c>
      <c r="U320" s="10">
        <f t="shared" si="103"/>
        <v>0.67805424347906407</v>
      </c>
      <c r="V320" s="10">
        <f t="shared" si="104"/>
        <v>1.0978738333001203</v>
      </c>
      <c r="W320" s="9">
        <f t="shared" si="105"/>
        <v>0.59468165970423181</v>
      </c>
      <c r="X320" s="49">
        <f t="shared" si="106"/>
        <v>20.085368906635907</v>
      </c>
      <c r="Y320" s="8">
        <f t="shared" si="107"/>
        <v>1.8297897221668673E-5</v>
      </c>
      <c r="Z320" s="29">
        <f t="shared" si="87"/>
        <v>5.1166666666666663</v>
      </c>
    </row>
    <row r="321" spans="6:26" x14ac:dyDescent="0.25">
      <c r="F321" s="36">
        <f t="shared" si="88"/>
        <v>18480</v>
      </c>
      <c r="G321" s="16">
        <f t="shared" si="89"/>
        <v>19.490842259588401</v>
      </c>
      <c r="H321" s="48">
        <f t="shared" si="90"/>
        <v>291.89542112979416</v>
      </c>
      <c r="I321" s="8">
        <f t="shared" si="91"/>
        <v>1.2099243648473486</v>
      </c>
      <c r="J321" s="48">
        <f t="shared" si="92"/>
        <v>1.8144992872955874E-5</v>
      </c>
      <c r="K321" s="48">
        <f t="shared" si="93"/>
        <v>1.4996799304264905E-5</v>
      </c>
      <c r="L321" s="10">
        <f t="shared" si="94"/>
        <v>1006.048424567848</v>
      </c>
      <c r="M321" s="29">
        <f t="shared" si="95"/>
        <v>2.5501306751402986E-2</v>
      </c>
      <c r="N321" s="8">
        <f t="shared" si="96"/>
        <v>0.71583553233513342</v>
      </c>
      <c r="O321" s="48">
        <f t="shared" si="97"/>
        <v>3.4258845038728451E-3</v>
      </c>
      <c r="P321" s="48">
        <f t="shared" si="98"/>
        <v>103377.23317108568</v>
      </c>
      <c r="Q321" s="48">
        <f t="shared" si="99"/>
        <v>74001.09673835733</v>
      </c>
      <c r="R321" s="9">
        <f t="shared" si="100"/>
        <v>8.9064226165854734</v>
      </c>
      <c r="S321" s="10">
        <f t="shared" si="101"/>
        <v>2.9337032797077338</v>
      </c>
      <c r="T321" s="10">
        <f t="shared" si="102"/>
        <v>0.41987412734221258</v>
      </c>
      <c r="U321" s="10">
        <f t="shared" si="103"/>
        <v>0.67812529366163743</v>
      </c>
      <c r="V321" s="10">
        <f t="shared" si="104"/>
        <v>1.09799942100385</v>
      </c>
      <c r="W321" s="9">
        <f t="shared" si="105"/>
        <v>0.59474968637708536</v>
      </c>
      <c r="X321" s="49">
        <f t="shared" si="106"/>
        <v>20.085591945965486</v>
      </c>
      <c r="Y321" s="8">
        <f t="shared" si="107"/>
        <v>1.8299990350064169E-5</v>
      </c>
      <c r="Z321" s="29">
        <f t="shared" si="87"/>
        <v>5.1333333333333337</v>
      </c>
    </row>
    <row r="322" spans="6:26" x14ac:dyDescent="0.25">
      <c r="F322" s="36">
        <f t="shared" si="88"/>
        <v>18540</v>
      </c>
      <c r="G322" s="16">
        <f t="shared" si="89"/>
        <v>19.490994692950679</v>
      </c>
      <c r="H322" s="48">
        <f t="shared" si="90"/>
        <v>291.89549734647534</v>
      </c>
      <c r="I322" s="8">
        <f t="shared" si="91"/>
        <v>1.2099240478678457</v>
      </c>
      <c r="J322" s="48">
        <f t="shared" si="92"/>
        <v>1.8144996530906613E-5</v>
      </c>
      <c r="K322" s="48">
        <f t="shared" si="93"/>
        <v>1.4996806256460575E-5</v>
      </c>
      <c r="L322" s="10">
        <f t="shared" si="94"/>
        <v>1006.0484270230528</v>
      </c>
      <c r="M322" s="29">
        <f t="shared" si="95"/>
        <v>2.5501312481085295E-2</v>
      </c>
      <c r="N322" s="8">
        <f t="shared" si="96"/>
        <v>0.71583551755609309</v>
      </c>
      <c r="O322" s="48">
        <f t="shared" si="97"/>
        <v>3.4258836093419278E-3</v>
      </c>
      <c r="P322" s="48">
        <f t="shared" si="98"/>
        <v>103387.68027633085</v>
      </c>
      <c r="Q322" s="48">
        <f t="shared" si="99"/>
        <v>74008.573619531177</v>
      </c>
      <c r="R322" s="9">
        <f t="shared" si="100"/>
        <v>8.9066475785912917</v>
      </c>
      <c r="S322" s="10">
        <f t="shared" si="101"/>
        <v>2.9337780395322102</v>
      </c>
      <c r="T322" s="10">
        <f t="shared" si="102"/>
        <v>0.41992775877482608</v>
      </c>
      <c r="U322" s="10">
        <f t="shared" si="103"/>
        <v>0.67819516173248484</v>
      </c>
      <c r="V322" s="10">
        <f t="shared" si="104"/>
        <v>1.0981229205073109</v>
      </c>
      <c r="W322" s="9">
        <f t="shared" si="105"/>
        <v>0.59481658194146003</v>
      </c>
      <c r="X322" s="49">
        <f t="shared" si="106"/>
        <v>20.085811274892137</v>
      </c>
      <c r="Y322" s="8">
        <f t="shared" si="107"/>
        <v>1.8302048675121847E-5</v>
      </c>
      <c r="Z322" s="29">
        <f t="shared" si="87"/>
        <v>5.15</v>
      </c>
    </row>
    <row r="323" spans="6:26" x14ac:dyDescent="0.25">
      <c r="F323" s="36">
        <f t="shared" si="88"/>
        <v>18600</v>
      </c>
      <c r="G323" s="16">
        <f t="shared" si="89"/>
        <v>19.491144589905538</v>
      </c>
      <c r="H323" s="48">
        <f t="shared" si="90"/>
        <v>291.89557229495273</v>
      </c>
      <c r="I323" s="8">
        <f t="shared" si="91"/>
        <v>1.2099237361628701</v>
      </c>
      <c r="J323" s="48">
        <f t="shared" si="92"/>
        <v>1.8145000127990639E-5</v>
      </c>
      <c r="K323" s="48">
        <f t="shared" si="93"/>
        <v>1.4996813092976719E-5</v>
      </c>
      <c r="L323" s="10">
        <f t="shared" si="94"/>
        <v>1006.0484294374088</v>
      </c>
      <c r="M323" s="29">
        <f t="shared" si="95"/>
        <v>2.5501318115428297E-2</v>
      </c>
      <c r="N323" s="8">
        <f t="shared" si="96"/>
        <v>0.71583550302297672</v>
      </c>
      <c r="O323" s="48">
        <f t="shared" si="97"/>
        <v>3.4258827296959698E-3</v>
      </c>
      <c r="P323" s="48">
        <f t="shared" si="98"/>
        <v>103397.95352316309</v>
      </c>
      <c r="Q323" s="48">
        <f t="shared" si="99"/>
        <v>74015.926071799811</v>
      </c>
      <c r="R323" s="9">
        <f t="shared" si="100"/>
        <v>8.9068687801983533</v>
      </c>
      <c r="S323" s="10">
        <f t="shared" si="101"/>
        <v>2.9338515497761106</v>
      </c>
      <c r="T323" s="10">
        <f t="shared" si="102"/>
        <v>0.41998049913932406</v>
      </c>
      <c r="U323" s="10">
        <f t="shared" si="103"/>
        <v>0.6782638673435154</v>
      </c>
      <c r="V323" s="10">
        <f t="shared" si="104"/>
        <v>1.0982443664828394</v>
      </c>
      <c r="W323" s="9">
        <f t="shared" si="105"/>
        <v>0.59488236517820459</v>
      </c>
      <c r="X323" s="49">
        <f t="shared" si="106"/>
        <v>20.086026955083742</v>
      </c>
      <c r="Y323" s="8">
        <f t="shared" si="107"/>
        <v>1.8304072774713992E-5</v>
      </c>
      <c r="Z323" s="29">
        <f t="shared" si="87"/>
        <v>5.166666666666667</v>
      </c>
    </row>
    <row r="324" spans="6:26" x14ac:dyDescent="0.25">
      <c r="F324" s="36">
        <f t="shared" si="88"/>
        <v>18660</v>
      </c>
      <c r="G324" s="16">
        <f t="shared" si="89"/>
        <v>19.491291992627914</v>
      </c>
      <c r="H324" s="48">
        <f t="shared" si="90"/>
        <v>291.89564599631393</v>
      </c>
      <c r="I324" s="8">
        <f t="shared" si="91"/>
        <v>1.2099234296447119</v>
      </c>
      <c r="J324" s="48">
        <f t="shared" si="92"/>
        <v>1.8145003665219969E-5</v>
      </c>
      <c r="K324" s="48">
        <f t="shared" si="93"/>
        <v>1.4996819815736737E-5</v>
      </c>
      <c r="L324" s="10">
        <f t="shared" si="94"/>
        <v>1006.0484318115953</v>
      </c>
      <c r="M324" s="29">
        <f t="shared" si="95"/>
        <v>2.550132365601717E-2</v>
      </c>
      <c r="N324" s="8">
        <f t="shared" si="96"/>
        <v>0.71583548873169545</v>
      </c>
      <c r="O324" s="48">
        <f t="shared" si="97"/>
        <v>3.425881864687451E-3</v>
      </c>
      <c r="P324" s="48">
        <f t="shared" si="98"/>
        <v>103408.05580327316</v>
      </c>
      <c r="Q324" s="48">
        <f t="shared" si="99"/>
        <v>74023.156164730477</v>
      </c>
      <c r="R324" s="9">
        <f t="shared" si="100"/>
        <v>8.9070862845031833</v>
      </c>
      <c r="S324" s="10">
        <f t="shared" si="101"/>
        <v>2.9339238314036669</v>
      </c>
      <c r="T324" s="10">
        <f t="shared" si="102"/>
        <v>0.42003236320823994</v>
      </c>
      <c r="U324" s="10">
        <f t="shared" si="103"/>
        <v>0.67833142982032191</v>
      </c>
      <c r="V324" s="10">
        <f t="shared" si="104"/>
        <v>1.0983637930285619</v>
      </c>
      <c r="W324" s="9">
        <f t="shared" si="105"/>
        <v>0.59494705455713759</v>
      </c>
      <c r="X324" s="49">
        <f t="shared" si="106"/>
        <v>20.086239047185053</v>
      </c>
      <c r="Y324" s="8">
        <f t="shared" si="107"/>
        <v>1.8306063217142699E-5</v>
      </c>
      <c r="Z324" s="29">
        <f t="shared" si="87"/>
        <v>5.1833333333333336</v>
      </c>
    </row>
    <row r="325" spans="6:26" x14ac:dyDescent="0.25">
      <c r="F325" s="36">
        <f t="shared" si="88"/>
        <v>18720</v>
      </c>
      <c r="G325" s="16">
        <f t="shared" si="89"/>
        <v>19.49143694259244</v>
      </c>
      <c r="H325" s="48">
        <f t="shared" si="90"/>
        <v>291.89571847129622</v>
      </c>
      <c r="I325" s="8">
        <f t="shared" si="91"/>
        <v>1.2099231282271181</v>
      </c>
      <c r="J325" s="48">
        <f t="shared" si="92"/>
        <v>1.8145007143589959E-5</v>
      </c>
      <c r="K325" s="48">
        <f t="shared" si="93"/>
        <v>1.4996826426632213E-5</v>
      </c>
      <c r="L325" s="10">
        <f t="shared" si="94"/>
        <v>1006.0484341462796</v>
      </c>
      <c r="M325" s="29">
        <f t="shared" si="95"/>
        <v>2.5501329104410993E-2</v>
      </c>
      <c r="N325" s="8">
        <f t="shared" si="96"/>
        <v>0.71583547467822728</v>
      </c>
      <c r="O325" s="48">
        <f t="shared" si="97"/>
        <v>3.4258810140729615E-3</v>
      </c>
      <c r="P325" s="48">
        <f t="shared" si="98"/>
        <v>103417.98996030795</v>
      </c>
      <c r="Q325" s="48">
        <f t="shared" si="99"/>
        <v>74030.265933505187</v>
      </c>
      <c r="R325" s="9">
        <f t="shared" si="100"/>
        <v>8.907300153535612</v>
      </c>
      <c r="S325" s="10">
        <f t="shared" si="101"/>
        <v>2.9339949050248118</v>
      </c>
      <c r="T325" s="10">
        <f t="shared" si="102"/>
        <v>0.42008336551027214</v>
      </c>
      <c r="U325" s="10">
        <f t="shared" si="103"/>
        <v>0.67839786816784131</v>
      </c>
      <c r="V325" s="10">
        <f t="shared" si="104"/>
        <v>1.0984812336781133</v>
      </c>
      <c r="W325" s="9">
        <f t="shared" si="105"/>
        <v>0.5950106682423113</v>
      </c>
      <c r="X325" s="49">
        <f t="shared" si="106"/>
        <v>20.08644761083475</v>
      </c>
      <c r="Y325" s="8">
        <f t="shared" si="107"/>
        <v>1.8308020561301886E-5</v>
      </c>
      <c r="Z325" s="29">
        <f t="shared" si="87"/>
        <v>5.2</v>
      </c>
    </row>
    <row r="326" spans="6:26" x14ac:dyDescent="0.25">
      <c r="F326" s="36">
        <f t="shared" si="88"/>
        <v>18780</v>
      </c>
      <c r="G326" s="16">
        <f t="shared" si="89"/>
        <v>19.491579480585042</v>
      </c>
      <c r="H326" s="48">
        <f t="shared" si="90"/>
        <v>291.89578974029251</v>
      </c>
      <c r="I326" s="8">
        <f t="shared" si="91"/>
        <v>1.2099228318252693</v>
      </c>
      <c r="J326" s="48">
        <f t="shared" si="92"/>
        <v>1.8145010564079362E-5</v>
      </c>
      <c r="K326" s="48">
        <f t="shared" si="93"/>
        <v>1.499683292752324E-5</v>
      </c>
      <c r="L326" s="10">
        <f t="shared" si="94"/>
        <v>1006.0484364421189</v>
      </c>
      <c r="M326" s="29">
        <f t="shared" si="95"/>
        <v>2.5501334462142842E-2</v>
      </c>
      <c r="N326" s="8">
        <f t="shared" si="96"/>
        <v>0.71583546085861782</v>
      </c>
      <c r="O326" s="48">
        <f t="shared" si="97"/>
        <v>3.4258801776131361E-3</v>
      </c>
      <c r="P326" s="48">
        <f t="shared" si="98"/>
        <v>103427.75879066985</v>
      </c>
      <c r="Q326" s="48">
        <f t="shared" si="99"/>
        <v>74037.257379493109</v>
      </c>
      <c r="R326" s="9">
        <f t="shared" si="100"/>
        <v>8.9075104482771739</v>
      </c>
      <c r="S326" s="10">
        <f t="shared" si="101"/>
        <v>2.9340647909012465</v>
      </c>
      <c r="T326" s="10">
        <f t="shared" si="102"/>
        <v>0.4201335203342727</v>
      </c>
      <c r="U326" s="10">
        <f t="shared" si="103"/>
        <v>0.6784632010754561</v>
      </c>
      <c r="V326" s="10">
        <f t="shared" si="104"/>
        <v>1.0985967214097287</v>
      </c>
      <c r="W326" s="9">
        <f t="shared" si="105"/>
        <v>0.59507322409693642</v>
      </c>
      <c r="X326" s="49">
        <f t="shared" si="106"/>
        <v>20.086652704681978</v>
      </c>
      <c r="Y326" s="8">
        <f t="shared" si="107"/>
        <v>1.8309945356828813E-5</v>
      </c>
      <c r="Z326" s="29">
        <f t="shared" si="87"/>
        <v>5.2166666666666668</v>
      </c>
    </row>
    <row r="327" spans="6:26" x14ac:dyDescent="0.25">
      <c r="F327" s="36">
        <f t="shared" si="88"/>
        <v>18840</v>
      </c>
      <c r="G327" s="16">
        <f t="shared" si="89"/>
        <v>19.491719646714348</v>
      </c>
      <c r="H327" s="48">
        <f t="shared" si="90"/>
        <v>291.89585982335717</v>
      </c>
      <c r="I327" s="8">
        <f t="shared" si="91"/>
        <v>1.2099225403557534</v>
      </c>
      <c r="J327" s="48">
        <f t="shared" si="92"/>
        <v>1.8145013927650699E-5</v>
      </c>
      <c r="K327" s="48">
        <f t="shared" si="93"/>
        <v>1.4996839320239065E-5</v>
      </c>
      <c r="L327" s="10">
        <f t="shared" si="94"/>
        <v>1006.0484386997591</v>
      </c>
      <c r="M327" s="29">
        <f t="shared" si="95"/>
        <v>2.5501339730720374E-2</v>
      </c>
      <c r="N327" s="8">
        <f t="shared" si="96"/>
        <v>0.71583544726897774</v>
      </c>
      <c r="O327" s="48">
        <f t="shared" si="97"/>
        <v>3.425879355072583E-3</v>
      </c>
      <c r="P327" s="48">
        <f t="shared" si="98"/>
        <v>103437.36504429822</v>
      </c>
      <c r="Q327" s="48">
        <f t="shared" si="99"/>
        <v>74044.132470809738</v>
      </c>
      <c r="R327" s="9">
        <f t="shared" si="100"/>
        <v>8.9077172286790045</v>
      </c>
      <c r="S327" s="10">
        <f t="shared" si="101"/>
        <v>2.9341335089524012</v>
      </c>
      <c r="T327" s="10">
        <f t="shared" si="102"/>
        <v>0.42018284173317172</v>
      </c>
      <c r="U327" s="10">
        <f t="shared" si="103"/>
        <v>0.67852744692233136</v>
      </c>
      <c r="V327" s="10">
        <f t="shared" si="104"/>
        <v>1.0987102886555031</v>
      </c>
      <c r="W327" s="9">
        <f t="shared" si="105"/>
        <v>0.59513473968839747</v>
      </c>
      <c r="X327" s="49">
        <f t="shared" si="106"/>
        <v>20.086854386402745</v>
      </c>
      <c r="Y327" s="8">
        <f t="shared" si="107"/>
        <v>1.8311838144258385E-5</v>
      </c>
      <c r="Z327" s="29">
        <f t="shared" si="87"/>
        <v>5.2333333333333334</v>
      </c>
    </row>
    <row r="328" spans="6:26" x14ac:dyDescent="0.25">
      <c r="F328" s="36">
        <f t="shared" si="88"/>
        <v>18900</v>
      </c>
      <c r="G328" s="16">
        <f t="shared" si="89"/>
        <v>19.491857480422901</v>
      </c>
      <c r="H328" s="48">
        <f t="shared" si="90"/>
        <v>291.89592874021145</v>
      </c>
      <c r="I328" s="8">
        <f t="shared" si="91"/>
        <v>1.2099222537365446</v>
      </c>
      <c r="J328" s="48">
        <f t="shared" si="92"/>
        <v>1.8145017235250424E-5</v>
      </c>
      <c r="K328" s="48">
        <f t="shared" si="93"/>
        <v>1.4996845606578474E-5</v>
      </c>
      <c r="L328" s="10">
        <f t="shared" si="94"/>
        <v>1006.0484409198348</v>
      </c>
      <c r="M328" s="29">
        <f t="shared" si="95"/>
        <v>2.5501344911626079E-2</v>
      </c>
      <c r="N328" s="8">
        <f t="shared" si="96"/>
        <v>0.71583543390548243</v>
      </c>
      <c r="O328" s="48">
        <f t="shared" si="97"/>
        <v>3.4258785462198209E-3</v>
      </c>
      <c r="P328" s="48">
        <f t="shared" si="98"/>
        <v>103446.81142544131</v>
      </c>
      <c r="Q328" s="48">
        <f t="shared" si="99"/>
        <v>74050.89314286939</v>
      </c>
      <c r="R328" s="9">
        <f t="shared" si="100"/>
        <v>8.9079205536795563</v>
      </c>
      <c r="S328" s="10">
        <f t="shared" si="101"/>
        <v>2.934201078761296</v>
      </c>
      <c r="T328" s="10">
        <f t="shared" si="102"/>
        <v>0.42023134352783853</v>
      </c>
      <c r="U328" s="10">
        <f t="shared" si="103"/>
        <v>0.67859062378250823</v>
      </c>
      <c r="V328" s="10">
        <f t="shared" si="104"/>
        <v>1.0988219673103468</v>
      </c>
      <c r="W328" s="9">
        <f t="shared" si="105"/>
        <v>0.59519523229310445</v>
      </c>
      <c r="X328" s="49">
        <f t="shared" si="106"/>
        <v>20.087052712716005</v>
      </c>
      <c r="Y328" s="8">
        <f t="shared" si="107"/>
        <v>1.8313699455172447E-5</v>
      </c>
      <c r="Z328" s="29">
        <f t="shared" si="87"/>
        <v>5.25</v>
      </c>
    </row>
    <row r="329" spans="6:26" x14ac:dyDescent="0.25">
      <c r="F329" s="36">
        <f t="shared" si="88"/>
        <v>18960</v>
      </c>
      <c r="G329" s="16">
        <f t="shared" si="89"/>
        <v>19.491993020498196</v>
      </c>
      <c r="H329" s="48">
        <f t="shared" si="90"/>
        <v>291.89599651024906</v>
      </c>
      <c r="I329" s="8">
        <f t="shared" si="91"/>
        <v>1.2099219718869789</v>
      </c>
      <c r="J329" s="48">
        <f t="shared" si="92"/>
        <v>1.814502048780943E-5</v>
      </c>
      <c r="K329" s="48">
        <f t="shared" si="93"/>
        <v>1.4996851788310519E-5</v>
      </c>
      <c r="L329" s="10">
        <f t="shared" si="94"/>
        <v>1006.0484431029709</v>
      </c>
      <c r="M329" s="29">
        <f t="shared" si="95"/>
        <v>2.550135000631806E-2</v>
      </c>
      <c r="N329" s="8">
        <f t="shared" si="96"/>
        <v>0.71583542076437112</v>
      </c>
      <c r="O329" s="48">
        <f t="shared" si="97"/>
        <v>3.4258777508272128E-3</v>
      </c>
      <c r="P329" s="48">
        <f t="shared" si="98"/>
        <v>103456.100593411</v>
      </c>
      <c r="Q329" s="48">
        <f t="shared" si="99"/>
        <v>74057.541298925469</v>
      </c>
      <c r="R329" s="9">
        <f t="shared" si="100"/>
        <v>8.9081204812218715</v>
      </c>
      <c r="S329" s="10">
        <f t="shared" si="101"/>
        <v>2.9342675195803216</v>
      </c>
      <c r="T329" s="10">
        <f t="shared" si="102"/>
        <v>0.42027903931088578</v>
      </c>
      <c r="U329" s="10">
        <f t="shared" si="103"/>
        <v>0.67865274942994891</v>
      </c>
      <c r="V329" s="10">
        <f t="shared" si="104"/>
        <v>1.0989317887408347</v>
      </c>
      <c r="W329" s="9">
        <f t="shared" si="105"/>
        <v>0.59525471890128545</v>
      </c>
      <c r="X329" s="49">
        <f t="shared" si="106"/>
        <v>20.08724773939948</v>
      </c>
      <c r="Y329" s="8">
        <f t="shared" si="107"/>
        <v>1.8315529812347247E-5</v>
      </c>
      <c r="Z329" s="29">
        <f t="shared" si="87"/>
        <v>5.2666666666666666</v>
      </c>
    </row>
    <row r="330" spans="6:26" x14ac:dyDescent="0.25">
      <c r="F330" s="36">
        <f t="shared" si="88"/>
        <v>19020</v>
      </c>
      <c r="G330" s="16">
        <f t="shared" si="89"/>
        <v>19.49212630508352</v>
      </c>
      <c r="H330" s="48">
        <f t="shared" si="90"/>
        <v>291.89606315254173</v>
      </c>
      <c r="I330" s="8">
        <f t="shared" si="91"/>
        <v>1.2099216947277323</v>
      </c>
      <c r="J330" s="48">
        <f t="shared" si="92"/>
        <v>1.814502368624303E-5</v>
      </c>
      <c r="K330" s="48">
        <f t="shared" si="93"/>
        <v>1.4996857867174777E-5</v>
      </c>
      <c r="L330" s="10">
        <f t="shared" si="94"/>
        <v>1006.0484452497815</v>
      </c>
      <c r="M330" s="29">
        <f t="shared" si="95"/>
        <v>2.5501355016230038E-2</v>
      </c>
      <c r="N330" s="8">
        <f t="shared" si="96"/>
        <v>0.71583540784194499</v>
      </c>
      <c r="O330" s="48">
        <f t="shared" si="97"/>
        <v>3.4258769686709026E-3</v>
      </c>
      <c r="P330" s="48">
        <f t="shared" si="98"/>
        <v>103465.23516333057</v>
      </c>
      <c r="Q330" s="48">
        <f t="shared" si="99"/>
        <v>74064.078810605482</v>
      </c>
      <c r="R330" s="9">
        <f t="shared" si="100"/>
        <v>8.9083170682706765</v>
      </c>
      <c r="S330" s="10">
        <f t="shared" si="101"/>
        <v>2.9343328503368644</v>
      </c>
      <c r="T330" s="10">
        <f t="shared" si="102"/>
        <v>0.42032594245040061</v>
      </c>
      <c r="U330" s="10">
        <f t="shared" si="103"/>
        <v>0.67871384134353774</v>
      </c>
      <c r="V330" s="10">
        <f t="shared" si="104"/>
        <v>1.0990397837939383</v>
      </c>
      <c r="W330" s="9">
        <f t="shared" si="105"/>
        <v>0.59531321622171651</v>
      </c>
      <c r="X330" s="49">
        <f t="shared" si="106"/>
        <v>20.087439521305235</v>
      </c>
      <c r="Y330" s="8">
        <f t="shared" si="107"/>
        <v>1.8317329729898971E-5</v>
      </c>
      <c r="Z330" s="29">
        <f t="shared" si="87"/>
        <v>5.2833333333333332</v>
      </c>
    </row>
    <row r="331" spans="6:26" x14ac:dyDescent="0.25">
      <c r="F331" s="36">
        <f t="shared" si="88"/>
        <v>19080</v>
      </c>
      <c r="G331" s="16">
        <f t="shared" si="89"/>
        <v>19.492257371688641</v>
      </c>
      <c r="H331" s="48">
        <f t="shared" si="90"/>
        <v>291.8961286858443</v>
      </c>
      <c r="I331" s="8">
        <f t="shared" si="91"/>
        <v>1.2099214221807988</v>
      </c>
      <c r="J331" s="48">
        <f t="shared" si="92"/>
        <v>1.8145026831451333E-5</v>
      </c>
      <c r="K331" s="48">
        <f t="shared" si="93"/>
        <v>1.4996863844881918E-5</v>
      </c>
      <c r="L331" s="10">
        <f t="shared" si="94"/>
        <v>1006.0484473608707</v>
      </c>
      <c r="M331" s="29">
        <f t="shared" si="95"/>
        <v>2.5501359942771893E-2</v>
      </c>
      <c r="N331" s="8">
        <f t="shared" si="96"/>
        <v>0.71583539513456762</v>
      </c>
      <c r="O331" s="48">
        <f t="shared" si="97"/>
        <v>3.4258761995307535E-3</v>
      </c>
      <c r="P331" s="48">
        <f t="shared" si="98"/>
        <v>103474.21770686735</v>
      </c>
      <c r="Q331" s="48">
        <f t="shared" si="99"/>
        <v>74070.507518435668</v>
      </c>
      <c r="R331" s="9">
        <f t="shared" si="100"/>
        <v>8.908510370829136</v>
      </c>
      <c r="S331" s="10">
        <f t="shared" si="101"/>
        <v>2.9343970896388889</v>
      </c>
      <c r="T331" s="10">
        <f t="shared" si="102"/>
        <v>0.42037206609363131</v>
      </c>
      <c r="U331" s="10">
        <f t="shared" si="103"/>
        <v>0.6787739167119522</v>
      </c>
      <c r="V331" s="10">
        <f t="shared" si="104"/>
        <v>1.0991459828055836</v>
      </c>
      <c r="W331" s="9">
        <f t="shared" si="105"/>
        <v>0.59537074068635776</v>
      </c>
      <c r="X331" s="49">
        <f t="shared" si="106"/>
        <v>20.087628112375</v>
      </c>
      <c r="Y331" s="8">
        <f t="shared" si="107"/>
        <v>1.8319099713426391E-5</v>
      </c>
      <c r="Z331" s="29">
        <f t="shared" si="87"/>
        <v>5.3</v>
      </c>
    </row>
    <row r="332" spans="6:26" x14ac:dyDescent="0.25">
      <c r="F332" s="36">
        <f t="shared" si="88"/>
        <v>19140</v>
      </c>
      <c r="G332" s="16">
        <f t="shared" si="89"/>
        <v>19.492386257200288</v>
      </c>
      <c r="H332" s="48">
        <f t="shared" si="90"/>
        <v>291.89619312860015</v>
      </c>
      <c r="I332" s="8">
        <f t="shared" si="91"/>
        <v>1.2099211541694677</v>
      </c>
      <c r="J332" s="48">
        <f t="shared" si="92"/>
        <v>1.8145029924319567E-5</v>
      </c>
      <c r="K332" s="48">
        <f t="shared" si="93"/>
        <v>1.4996869723114274E-5</v>
      </c>
      <c r="L332" s="10">
        <f t="shared" si="94"/>
        <v>1006.0484494368322</v>
      </c>
      <c r="M332" s="29">
        <f t="shared" si="95"/>
        <v>2.5501364787330217E-2</v>
      </c>
      <c r="N332" s="8">
        <f t="shared" si="96"/>
        <v>0.71583538263866175</v>
      </c>
      <c r="O332" s="48">
        <f t="shared" si="97"/>
        <v>3.4258754431902849E-3</v>
      </c>
      <c r="P332" s="48">
        <f t="shared" si="98"/>
        <v>103483.05075295118</v>
      </c>
      <c r="Q332" s="48">
        <f t="shared" si="99"/>
        <v>74076.829232354867</v>
      </c>
      <c r="R332" s="9">
        <f t="shared" si="100"/>
        <v>8.9087004439552278</v>
      </c>
      <c r="S332" s="10">
        <f t="shared" si="101"/>
        <v>2.9344602557803916</v>
      </c>
      <c r="T332" s="10">
        <f t="shared" si="102"/>
        <v>0.42041742317060127</v>
      </c>
      <c r="U332" s="10">
        <f t="shared" si="103"/>
        <v>0.67883299243838069</v>
      </c>
      <c r="V332" s="10">
        <f t="shared" si="104"/>
        <v>1.099250415608982</v>
      </c>
      <c r="W332" s="9">
        <f t="shared" si="105"/>
        <v>0.59542730845486513</v>
      </c>
      <c r="X332" s="49">
        <f t="shared" si="106"/>
        <v>20.087813565655154</v>
      </c>
      <c r="Y332" s="8">
        <f t="shared" si="107"/>
        <v>1.8320840260149699E-5</v>
      </c>
      <c r="Z332" s="29">
        <f t="shared" si="87"/>
        <v>5.3166666666666664</v>
      </c>
    </row>
    <row r="333" spans="6:26" x14ac:dyDescent="0.25">
      <c r="F333" s="36">
        <f t="shared" si="88"/>
        <v>19200</v>
      </c>
      <c r="G333" s="16">
        <f t="shared" si="89"/>
        <v>19.492512997892483</v>
      </c>
      <c r="H333" s="48">
        <f t="shared" si="90"/>
        <v>291.89625649894623</v>
      </c>
      <c r="I333" s="8">
        <f t="shared" si="91"/>
        <v>1.2099208906183032</v>
      </c>
      <c r="J333" s="48">
        <f t="shared" si="92"/>
        <v>1.8145032965718192E-5</v>
      </c>
      <c r="K333" s="48">
        <f t="shared" si="93"/>
        <v>1.4996875503526164E-5</v>
      </c>
      <c r="L333" s="10">
        <f t="shared" si="94"/>
        <v>1006.0484514782504</v>
      </c>
      <c r="M333" s="29">
        <f t="shared" si="95"/>
        <v>2.5501369551268468E-2</v>
      </c>
      <c r="N333" s="8">
        <f t="shared" si="96"/>
        <v>0.71583537035071043</v>
      </c>
      <c r="O333" s="48">
        <f t="shared" si="97"/>
        <v>3.4258746994366134E-3</v>
      </c>
      <c r="P333" s="48">
        <f t="shared" si="98"/>
        <v>103491.73678848593</v>
      </c>
      <c r="Q333" s="48">
        <f t="shared" si="99"/>
        <v>74083.045732224069</v>
      </c>
      <c r="R333" s="9">
        <f t="shared" si="100"/>
        <v>8.9088873417779784</v>
      </c>
      <c r="S333" s="10">
        <f t="shared" si="101"/>
        <v>2.9345223667467657</v>
      </c>
      <c r="T333" s="10">
        <f t="shared" si="102"/>
        <v>0.42046202639767288</v>
      </c>
      <c r="U333" s="10">
        <f t="shared" si="103"/>
        <v>0.67889108514543728</v>
      </c>
      <c r="V333" s="10">
        <f t="shared" si="104"/>
        <v>1.0993531115431101</v>
      </c>
      <c r="W333" s="9">
        <f t="shared" si="105"/>
        <v>0.59548293541918462</v>
      </c>
      <c r="X333" s="49">
        <f t="shared" si="106"/>
        <v>20.087995933311667</v>
      </c>
      <c r="Y333" s="8">
        <f t="shared" si="107"/>
        <v>1.8322551859051836E-5</v>
      </c>
      <c r="Z333" s="29">
        <f t="shared" si="87"/>
        <v>5.333333333333333</v>
      </c>
    </row>
    <row r="334" spans="6:26" x14ac:dyDescent="0.25">
      <c r="F334" s="36">
        <f t="shared" si="88"/>
        <v>19260</v>
      </c>
      <c r="G334" s="16">
        <f t="shared" si="89"/>
        <v>19.49263762943669</v>
      </c>
      <c r="H334" s="48">
        <f t="shared" si="90"/>
        <v>291.89631881471831</v>
      </c>
      <c r="I334" s="8">
        <f t="shared" si="91"/>
        <v>1.2099206314531226</v>
      </c>
      <c r="J334" s="48">
        <f t="shared" si="92"/>
        <v>1.8145035956503244E-5</v>
      </c>
      <c r="K334" s="48">
        <f t="shared" si="93"/>
        <v>1.499688118774447E-5</v>
      </c>
      <c r="L334" s="10">
        <f t="shared" si="94"/>
        <v>1006.0484534856995</v>
      </c>
      <c r="M334" s="29">
        <f t="shared" si="95"/>
        <v>2.5501374235927507E-2</v>
      </c>
      <c r="N334" s="8">
        <f t="shared" si="96"/>
        <v>0.71583535826725442</v>
      </c>
      <c r="O334" s="48">
        <f t="shared" si="97"/>
        <v>3.4258739680603908E-3</v>
      </c>
      <c r="P334" s="48">
        <f t="shared" si="98"/>
        <v>103500.27825904441</v>
      </c>
      <c r="Q334" s="48">
        <f t="shared" si="99"/>
        <v>74089.158768323585</v>
      </c>
      <c r="R334" s="9">
        <f t="shared" si="100"/>
        <v>8.9090711175132888</v>
      </c>
      <c r="S334" s="10">
        <f t="shared" si="101"/>
        <v>2.9345834402200737</v>
      </c>
      <c r="T334" s="10">
        <f t="shared" si="102"/>
        <v>0.42050588828104862</v>
      </c>
      <c r="U334" s="10">
        <f t="shared" si="103"/>
        <v>0.67894821117960003</v>
      </c>
      <c r="V334" s="10">
        <f t="shared" si="104"/>
        <v>1.0994540994606488</v>
      </c>
      <c r="W334" s="9">
        <f t="shared" si="105"/>
        <v>0.59553763720785136</v>
      </c>
      <c r="X334" s="49">
        <f t="shared" si="106"/>
        <v>20.088175266644541</v>
      </c>
      <c r="Y334" s="8">
        <f t="shared" si="107"/>
        <v>1.8324234991010814E-5</v>
      </c>
      <c r="Z334" s="29">
        <f t="shared" ref="Z334:Z397" si="108">F334/3600</f>
        <v>5.35</v>
      </c>
    </row>
    <row r="335" spans="6:26" x14ac:dyDescent="0.25">
      <c r="F335" s="36">
        <f t="shared" ref="F335:F398" si="109">F334+$H$2</f>
        <v>19320</v>
      </c>
      <c r="G335" s="16">
        <f t="shared" ref="G335:G398" si="110">G334+$H$2*($O$1-S334*$C$19*(G334-$H$4)-$C$3*$H$3*$C$19*(POWER(G334+273.15,4)-POWER($H$4+273.15,4)))/($C$29*$C$4)</f>
        <v>19.492760186911802</v>
      </c>
      <c r="H335" s="48">
        <f t="shared" ref="H335:H398" si="111">((G335+$H$4)/2)+273.15</f>
        <v>291.89638009345589</v>
      </c>
      <c r="I335" s="8">
        <f t="shared" ref="I335:I398" si="112">(351.99/H335)+344.84/(H335^2)</f>
        <v>1.2099203766009747</v>
      </c>
      <c r="J335" s="48">
        <f t="shared" ref="J335:J398" si="113">((1.459*10^-6)*H335^1.5)/(H335+109.1)</f>
        <v>1.8145038897516565E-5</v>
      </c>
      <c r="K335" s="48">
        <f t="shared" ref="K335:K398" si="114">J335/I335</f>
        <v>1.4996886777369072E-5</v>
      </c>
      <c r="L335" s="10">
        <f t="shared" ref="L335:L398" si="115">1030.5-0.19975*H335+(3.9734*10^-4)*H335^2</f>
        <v>1006.0484554597446</v>
      </c>
      <c r="M335" s="29">
        <f t="shared" ref="M335:M398" si="116">((2.334*10^-3)*(H335^1.5))/(H335+164.54)</f>
        <v>2.5501378842625946E-2</v>
      </c>
      <c r="N335" s="8">
        <f t="shared" ref="N335:N398" si="117">L335*J335/M335</f>
        <v>0.7158353463848931</v>
      </c>
      <c r="O335" s="48">
        <f t="shared" ref="O335:O398" si="118">1/H335</f>
        <v>3.4258732488557479E-3</v>
      </c>
      <c r="P335" s="48">
        <f t="shared" ref="P335:P398" si="119">$H$5*O335*(G335-$H$4)*POWER($C$34,3)/K335^2</f>
        <v>103508.6775695547</v>
      </c>
      <c r="Q335" s="48">
        <f t="shared" ref="Q335:Q398" si="120">P335*N335</f>
        <v>74095.170061844401</v>
      </c>
      <c r="R335" s="9">
        <f t="shared" ref="R335:R398" si="121">0.54*POWER(Q335,1/4)</f>
        <v>8.9092518234795488</v>
      </c>
      <c r="S335" s="10">
        <f t="shared" ref="S335:S398" si="122">R335*M335/$C$34</f>
        <v>2.934643493584228</v>
      </c>
      <c r="T335" s="10">
        <f t="shared" ref="T335:T398" si="123">S335*$C$19*(G335-$H$4)</f>
        <v>0.42054902112022041</v>
      </c>
      <c r="U335" s="10">
        <f t="shared" ref="U335:U398" si="124">$C$3*$H$3*$C$19*(POWER(G335+273.15,4)-POWER($H$4+273.15,4))</f>
        <v>0.67900438661601226</v>
      </c>
      <c r="V335" s="10">
        <f t="shared" ref="V335:V398" si="125">U335+T335</f>
        <v>1.0995534077362326</v>
      </c>
      <c r="W335" s="9">
        <f t="shared" ref="W335:W398" si="126">V335*$C$17/($C$2*$C$19)</f>
        <v>0.59559142919045927</v>
      </c>
      <c r="X335" s="49">
        <f t="shared" ref="X335:X398" si="127">G335+W335</f>
        <v>20.088351616102262</v>
      </c>
      <c r="Y335" s="8">
        <f t="shared" ref="Y335:Y398" si="128">V335*$H$2/(3.6*10^6)</f>
        <v>1.8325890128937211E-5</v>
      </c>
      <c r="Z335" s="29">
        <f t="shared" si="108"/>
        <v>5.3666666666666663</v>
      </c>
    </row>
    <row r="336" spans="6:26" x14ac:dyDescent="0.25">
      <c r="F336" s="36">
        <f t="shared" si="109"/>
        <v>19380</v>
      </c>
      <c r="G336" s="16">
        <f t="shared" si="110"/>
        <v>19.49288070481396</v>
      </c>
      <c r="H336" s="48">
        <f t="shared" si="111"/>
        <v>291.89644035240696</v>
      </c>
      <c r="I336" s="8">
        <f t="shared" si="112"/>
        <v>1.209920125990122</v>
      </c>
      <c r="J336" s="48">
        <f t="shared" si="113"/>
        <v>1.8145041789585891E-5</v>
      </c>
      <c r="K336" s="48">
        <f t="shared" si="114"/>
        <v>1.4996892273973158E-5</v>
      </c>
      <c r="L336" s="10">
        <f t="shared" si="115"/>
        <v>1006.0484574009408</v>
      </c>
      <c r="M336" s="29">
        <f t="shared" si="116"/>
        <v>2.5501383372660339E-2</v>
      </c>
      <c r="N336" s="8">
        <f t="shared" si="117"/>
        <v>0.71583533470028093</v>
      </c>
      <c r="O336" s="48">
        <f t="shared" si="118"/>
        <v>3.425872541620236E-3</v>
      </c>
      <c r="P336" s="48">
        <f t="shared" si="119"/>
        <v>103516.93708497583</v>
      </c>
      <c r="Q336" s="48">
        <f t="shared" si="120"/>
        <v>74101.081305371597</v>
      </c>
      <c r="R336" s="9">
        <f t="shared" si="121"/>
        <v>8.9094295111129806</v>
      </c>
      <c r="S336" s="10">
        <f t="shared" si="122"/>
        <v>2.9347025439300678</v>
      </c>
      <c r="T336" s="10">
        <f t="shared" si="123"/>
        <v>0.42059143701135743</v>
      </c>
      <c r="U336" s="10">
        <f t="shared" si="124"/>
        <v>0.6790596272626902</v>
      </c>
      <c r="V336" s="10">
        <f t="shared" si="125"/>
        <v>1.0996510642740476</v>
      </c>
      <c r="W336" s="9">
        <f t="shared" si="126"/>
        <v>0.59564432648177579</v>
      </c>
      <c r="X336" s="49">
        <f t="shared" si="127"/>
        <v>20.088525031295735</v>
      </c>
      <c r="Y336" s="8">
        <f t="shared" si="128"/>
        <v>1.8327517737900792E-5</v>
      </c>
      <c r="Z336" s="29">
        <f t="shared" si="108"/>
        <v>5.3833333333333337</v>
      </c>
    </row>
    <row r="337" spans="6:26" x14ac:dyDescent="0.25">
      <c r="F337" s="36">
        <f t="shared" si="109"/>
        <v>19440</v>
      </c>
      <c r="G337" s="16">
        <f t="shared" si="110"/>
        <v>19.492999217066217</v>
      </c>
      <c r="H337" s="48">
        <f t="shared" si="111"/>
        <v>291.89649960853308</v>
      </c>
      <c r="I337" s="8">
        <f t="shared" si="112"/>
        <v>1.2099198795500175</v>
      </c>
      <c r="J337" s="48">
        <f t="shared" si="113"/>
        <v>1.8145044633525323E-5</v>
      </c>
      <c r="K337" s="48">
        <f t="shared" si="114"/>
        <v>1.4996897679103897E-5</v>
      </c>
      <c r="L337" s="10">
        <f t="shared" si="115"/>
        <v>1006.0484593098346</v>
      </c>
      <c r="M337" s="29">
        <f t="shared" si="116"/>
        <v>2.5501387827305863E-2</v>
      </c>
      <c r="N337" s="8">
        <f t="shared" si="117"/>
        <v>0.71583532321012866</v>
      </c>
      <c r="O337" s="48">
        <f t="shared" si="118"/>
        <v>3.4258718461547691E-3</v>
      </c>
      <c r="P337" s="48">
        <f t="shared" si="119"/>
        <v>103525.05913095835</v>
      </c>
      <c r="Q337" s="48">
        <f t="shared" si="120"/>
        <v>74106.894163357254</v>
      </c>
      <c r="R337" s="9">
        <f t="shared" si="121"/>
        <v>8.9096042309826533</v>
      </c>
      <c r="S337" s="10">
        <f t="shared" si="122"/>
        <v>2.9347606080603788</v>
      </c>
      <c r="T337" s="10">
        <f t="shared" si="123"/>
        <v>0.42063314785064831</v>
      </c>
      <c r="U337" s="10">
        <f t="shared" si="124"/>
        <v>0.67911394866522834</v>
      </c>
      <c r="V337" s="10">
        <f t="shared" si="125"/>
        <v>1.0997470965158767</v>
      </c>
      <c r="W337" s="9">
        <f t="shared" si="126"/>
        <v>0.59569634394609983</v>
      </c>
      <c r="X337" s="49">
        <f t="shared" si="127"/>
        <v>20.088695561012315</v>
      </c>
      <c r="Y337" s="8">
        <f t="shared" si="128"/>
        <v>1.832911827526461E-5</v>
      </c>
      <c r="Z337" s="29">
        <f t="shared" si="108"/>
        <v>5.4</v>
      </c>
    </row>
    <row r="338" spans="6:26" x14ac:dyDescent="0.25">
      <c r="F338" s="36">
        <f t="shared" si="109"/>
        <v>19500</v>
      </c>
      <c r="G338" s="16">
        <f t="shared" si="110"/>
        <v>19.493115757028029</v>
      </c>
      <c r="H338" s="48">
        <f t="shared" si="111"/>
        <v>291.89655787851399</v>
      </c>
      <c r="I338" s="8">
        <f t="shared" si="112"/>
        <v>1.2099196372112866</v>
      </c>
      <c r="J338" s="48">
        <f t="shared" si="113"/>
        <v>1.8145047430135469E-5</v>
      </c>
      <c r="K338" s="48">
        <f t="shared" si="114"/>
        <v>1.4996902994282772E-5</v>
      </c>
      <c r="L338" s="10">
        <f t="shared" si="115"/>
        <v>1006.0484611869631</v>
      </c>
      <c r="M338" s="29">
        <f t="shared" si="116"/>
        <v>2.5501392207816512E-2</v>
      </c>
      <c r="N338" s="8">
        <f t="shared" si="117"/>
        <v>0.71583531191120264</v>
      </c>
      <c r="O338" s="48">
        <f t="shared" si="118"/>
        <v>3.4258711622635694E-3</v>
      </c>
      <c r="P338" s="48">
        <f t="shared" si="119"/>
        <v>103533.04599449714</v>
      </c>
      <c r="Q338" s="48">
        <f t="shared" si="120"/>
        <v>74112.610272587743</v>
      </c>
      <c r="R338" s="9">
        <f t="shared" si="121"/>
        <v>8.9097760328052971</v>
      </c>
      <c r="S338" s="10">
        <f t="shared" si="122"/>
        <v>2.9348177024947959</v>
      </c>
      <c r="T338" s="10">
        <f t="shared" si="123"/>
        <v>0.42067416533757873</v>
      </c>
      <c r="U338" s="10">
        <f t="shared" si="124"/>
        <v>0.67916736611096318</v>
      </c>
      <c r="V338" s="10">
        <f t="shared" si="125"/>
        <v>1.0998415314485419</v>
      </c>
      <c r="W338" s="9">
        <f t="shared" si="126"/>
        <v>0.59574749620129352</v>
      </c>
      <c r="X338" s="49">
        <f t="shared" si="127"/>
        <v>20.088863253229324</v>
      </c>
      <c r="Y338" s="8">
        <f t="shared" si="128"/>
        <v>1.833069219080903E-5</v>
      </c>
      <c r="Z338" s="29">
        <f t="shared" si="108"/>
        <v>5.416666666666667</v>
      </c>
    </row>
    <row r="339" spans="6:26" x14ac:dyDescent="0.25">
      <c r="F339" s="36">
        <f t="shared" si="109"/>
        <v>19560</v>
      </c>
      <c r="G339" s="16">
        <f t="shared" si="110"/>
        <v>19.493230357504601</v>
      </c>
      <c r="H339" s="48">
        <f t="shared" si="111"/>
        <v>291.89661517875226</v>
      </c>
      <c r="I339" s="8">
        <f t="shared" si="112"/>
        <v>1.2099193989057084</v>
      </c>
      <c r="J339" s="48">
        <f t="shared" si="113"/>
        <v>1.8145050180203471E-5</v>
      </c>
      <c r="K339" s="48">
        <f t="shared" si="114"/>
        <v>1.4996908221005847E-5</v>
      </c>
      <c r="L339" s="10">
        <f t="shared" si="115"/>
        <v>1006.0484630328548</v>
      </c>
      <c r="M339" s="29">
        <f t="shared" si="116"/>
        <v>2.5501396515425285E-2</v>
      </c>
      <c r="N339" s="8">
        <f t="shared" si="117"/>
        <v>0.71583530080032143</v>
      </c>
      <c r="O339" s="48">
        <f t="shared" si="118"/>
        <v>3.4258704897541137E-3</v>
      </c>
      <c r="P339" s="48">
        <f t="shared" si="119"/>
        <v>103540.89992457491</v>
      </c>
      <c r="Q339" s="48">
        <f t="shared" si="120"/>
        <v>74118.231242644062</v>
      </c>
      <c r="R339" s="9">
        <f t="shared" si="121"/>
        <v>8.9099449654598715</v>
      </c>
      <c r="S339" s="10">
        <f t="shared" si="122"/>
        <v>2.9348738434746218</v>
      </c>
      <c r="T339" s="10">
        <f t="shared" si="123"/>
        <v>0.42071450097816104</v>
      </c>
      <c r="U339" s="10">
        <f t="shared" si="124"/>
        <v>0.67921989463335575</v>
      </c>
      <c r="V339" s="10">
        <f t="shared" si="125"/>
        <v>1.0999343956115168</v>
      </c>
      <c r="W339" s="9">
        <f t="shared" si="126"/>
        <v>0.59579779762290486</v>
      </c>
      <c r="X339" s="49">
        <f t="shared" si="127"/>
        <v>20.089028155127505</v>
      </c>
      <c r="Y339" s="8">
        <f t="shared" si="128"/>
        <v>1.8332239926858613E-5</v>
      </c>
      <c r="Z339" s="29">
        <f t="shared" si="108"/>
        <v>5.4333333333333336</v>
      </c>
    </row>
    <row r="340" spans="6:26" x14ac:dyDescent="0.25">
      <c r="F340" s="36">
        <f t="shared" si="109"/>
        <v>19620</v>
      </c>
      <c r="G340" s="16">
        <f t="shared" si="110"/>
        <v>19.493343050756081</v>
      </c>
      <c r="H340" s="48">
        <f t="shared" si="111"/>
        <v>291.896671525378</v>
      </c>
      <c r="I340" s="8">
        <f t="shared" si="112"/>
        <v>1.2099191645661944</v>
      </c>
      <c r="J340" s="48">
        <f t="shared" si="113"/>
        <v>1.8145052884503519E-5</v>
      </c>
      <c r="K340" s="48">
        <f t="shared" si="114"/>
        <v>1.4996913360744445E-5</v>
      </c>
      <c r="L340" s="10">
        <f t="shared" si="115"/>
        <v>1006.048464848029</v>
      </c>
      <c r="M340" s="29">
        <f t="shared" si="116"/>
        <v>2.5501400751344834E-2</v>
      </c>
      <c r="N340" s="8">
        <f t="shared" si="117"/>
        <v>0.71583528987435663</v>
      </c>
      <c r="O340" s="48">
        <f t="shared" si="118"/>
        <v>3.4258698284370752E-3</v>
      </c>
      <c r="P340" s="48">
        <f t="shared" si="119"/>
        <v>103548.62313279025</v>
      </c>
      <c r="Q340" s="48">
        <f t="shared" si="120"/>
        <v>74123.75865635142</v>
      </c>
      <c r="R340" s="9">
        <f t="shared" si="121"/>
        <v>8.9101110770017939</v>
      </c>
      <c r="S340" s="10">
        <f t="shared" si="122"/>
        <v>2.9349290469675848</v>
      </c>
      <c r="T340" s="10">
        <f t="shared" si="123"/>
        <v>0.42075416608811633</v>
      </c>
      <c r="U340" s="10">
        <f t="shared" si="124"/>
        <v>0.67927154901609477</v>
      </c>
      <c r="V340" s="10">
        <f t="shared" si="125"/>
        <v>1.100025715104211</v>
      </c>
      <c r="W340" s="9">
        <f t="shared" si="126"/>
        <v>0.59584726234811425</v>
      </c>
      <c r="X340" s="49">
        <f t="shared" si="127"/>
        <v>20.089190313104197</v>
      </c>
      <c r="Y340" s="8">
        <f t="shared" si="128"/>
        <v>1.8333761918403517E-5</v>
      </c>
      <c r="Z340" s="29">
        <f t="shared" si="108"/>
        <v>5.45</v>
      </c>
    </row>
    <row r="341" spans="6:26" x14ac:dyDescent="0.25">
      <c r="F341" s="36">
        <f t="shared" si="109"/>
        <v>19680</v>
      </c>
      <c r="G341" s="16">
        <f t="shared" si="110"/>
        <v>19.493453868506588</v>
      </c>
      <c r="H341" s="48">
        <f t="shared" si="111"/>
        <v>291.89672693425325</v>
      </c>
      <c r="I341" s="8">
        <f t="shared" si="112"/>
        <v>1.2099189341267718</v>
      </c>
      <c r="J341" s="48">
        <f t="shared" si="113"/>
        <v>1.8145055543796979E-5</v>
      </c>
      <c r="K341" s="48">
        <f t="shared" si="114"/>
        <v>1.499691841494547E-5</v>
      </c>
      <c r="L341" s="10">
        <f t="shared" si="115"/>
        <v>1006.0484666329963</v>
      </c>
      <c r="M341" s="29">
        <f t="shared" si="116"/>
        <v>2.5501404916767709E-2</v>
      </c>
      <c r="N341" s="8">
        <f t="shared" si="117"/>
        <v>0.71583527913023259</v>
      </c>
      <c r="O341" s="48">
        <f t="shared" si="118"/>
        <v>3.4258691781262752E-3</v>
      </c>
      <c r="P341" s="48">
        <f t="shared" si="119"/>
        <v>103556.21779397817</v>
      </c>
      <c r="Q341" s="48">
        <f t="shared" si="120"/>
        <v>74129.194070223515</v>
      </c>
      <c r="R341" s="9">
        <f t="shared" si="121"/>
        <v>8.9102744146769748</v>
      </c>
      <c r="S341" s="10">
        <f t="shared" si="122"/>
        <v>2.9349833286724918</v>
      </c>
      <c r="T341" s="10">
        <f t="shared" si="123"/>
        <v>0.42079317179599446</v>
      </c>
      <c r="U341" s="10">
        <f t="shared" si="124"/>
        <v>0.6793223437973438</v>
      </c>
      <c r="V341" s="10">
        <f t="shared" si="125"/>
        <v>1.1001155155933382</v>
      </c>
      <c r="W341" s="9">
        <f t="shared" si="126"/>
        <v>0.59589590427972483</v>
      </c>
      <c r="X341" s="49">
        <f t="shared" si="127"/>
        <v>20.089349772786314</v>
      </c>
      <c r="Y341" s="8">
        <f t="shared" si="128"/>
        <v>1.8335258593222305E-5</v>
      </c>
      <c r="Z341" s="29">
        <f t="shared" si="108"/>
        <v>5.4666666666666668</v>
      </c>
    </row>
    <row r="342" spans="6:26" x14ac:dyDescent="0.25">
      <c r="F342" s="36">
        <f t="shared" si="109"/>
        <v>19740</v>
      </c>
      <c r="G342" s="16">
        <f t="shared" si="110"/>
        <v>19.493562841953107</v>
      </c>
      <c r="H342" s="48">
        <f t="shared" si="111"/>
        <v>291.89678142097654</v>
      </c>
      <c r="I342" s="8">
        <f t="shared" si="112"/>
        <v>1.2099187075225637</v>
      </c>
      <c r="J342" s="48">
        <f t="shared" si="113"/>
        <v>1.8145058158832395E-5</v>
      </c>
      <c r="K342" s="48">
        <f t="shared" si="114"/>
        <v>1.4996923385031642E-5</v>
      </c>
      <c r="L342" s="10">
        <f t="shared" si="115"/>
        <v>1006.0484683882596</v>
      </c>
      <c r="M342" s="29">
        <f t="shared" si="116"/>
        <v>2.5501409012866419E-2</v>
      </c>
      <c r="N342" s="8">
        <f t="shared" si="117"/>
        <v>0.71583526856492474</v>
      </c>
      <c r="O342" s="48">
        <f t="shared" si="118"/>
        <v>3.4258685386386284E-3</v>
      </c>
      <c r="P342" s="48">
        <f t="shared" si="119"/>
        <v>103563.68604682336</v>
      </c>
      <c r="Q342" s="48">
        <f t="shared" si="120"/>
        <v>74134.539014901355</v>
      </c>
      <c r="R342" s="9">
        <f t="shared" si="121"/>
        <v>8.910435024935687</v>
      </c>
      <c r="S342" s="10">
        <f t="shared" si="122"/>
        <v>2.9350367040238008</v>
      </c>
      <c r="T342" s="10">
        <f t="shared" si="123"/>
        <v>0.42083152904625293</v>
      </c>
      <c r="U342" s="10">
        <f t="shared" si="124"/>
        <v>0.67937229327373982</v>
      </c>
      <c r="V342" s="10">
        <f t="shared" si="125"/>
        <v>1.1002038223199928</v>
      </c>
      <c r="W342" s="9">
        <f t="shared" si="126"/>
        <v>0.59594373708999604</v>
      </c>
      <c r="X342" s="49">
        <f t="shared" si="127"/>
        <v>20.089506579043103</v>
      </c>
      <c r="Y342" s="8">
        <f t="shared" si="128"/>
        <v>1.8336730371999878E-5</v>
      </c>
      <c r="Z342" s="29">
        <f t="shared" si="108"/>
        <v>5.4833333333333334</v>
      </c>
    </row>
    <row r="343" spans="6:26" x14ac:dyDescent="0.25">
      <c r="F343" s="36">
        <f t="shared" si="109"/>
        <v>19800</v>
      </c>
      <c r="G343" s="16">
        <f t="shared" si="110"/>
        <v>19.493670001774223</v>
      </c>
      <c r="H343" s="48">
        <f t="shared" si="111"/>
        <v>291.89683500088711</v>
      </c>
      <c r="I343" s="8">
        <f t="shared" si="112"/>
        <v>1.2099184846897708</v>
      </c>
      <c r="J343" s="48">
        <f t="shared" si="113"/>
        <v>1.8145060730346025E-5</v>
      </c>
      <c r="K343" s="48">
        <f t="shared" si="114"/>
        <v>1.4996928272402178E-5</v>
      </c>
      <c r="L343" s="10">
        <f t="shared" si="115"/>
        <v>1006.0484701143126</v>
      </c>
      <c r="M343" s="29">
        <f t="shared" si="116"/>
        <v>2.5501413040794209E-2</v>
      </c>
      <c r="N343" s="8">
        <f t="shared" si="117"/>
        <v>0.71583525817545779</v>
      </c>
      <c r="O343" s="48">
        <f t="shared" si="118"/>
        <v>3.4258679097940916E-3</v>
      </c>
      <c r="P343" s="48">
        <f t="shared" si="119"/>
        <v>103571.02999445541</v>
      </c>
      <c r="Q343" s="48">
        <f t="shared" si="120"/>
        <v>74139.794995579068</v>
      </c>
      <c r="R343" s="9">
        <f t="shared" si="121"/>
        <v>8.9105929534459918</v>
      </c>
      <c r="S343" s="10">
        <f t="shared" si="122"/>
        <v>2.9350891881961312</v>
      </c>
      <c r="T343" s="10">
        <f t="shared" si="123"/>
        <v>0.4208692486022802</v>
      </c>
      <c r="U343" s="10">
        <f t="shared" si="124"/>
        <v>0.67942141150441793</v>
      </c>
      <c r="V343" s="10">
        <f t="shared" si="125"/>
        <v>1.1002906601066982</v>
      </c>
      <c r="W343" s="9">
        <f t="shared" si="126"/>
        <v>0.59599077422446145</v>
      </c>
      <c r="X343" s="49">
        <f t="shared" si="127"/>
        <v>20.089660775998684</v>
      </c>
      <c r="Y343" s="8">
        <f t="shared" si="128"/>
        <v>1.8338177668444972E-5</v>
      </c>
      <c r="Z343" s="29">
        <f t="shared" si="108"/>
        <v>5.5</v>
      </c>
    </row>
    <row r="344" spans="6:26" x14ac:dyDescent="0.25">
      <c r="F344" s="36">
        <f t="shared" si="109"/>
        <v>19860</v>
      </c>
      <c r="G344" s="16">
        <f t="shared" si="110"/>
        <v>19.493775378138725</v>
      </c>
      <c r="H344" s="48">
        <f t="shared" si="111"/>
        <v>291.89688768906933</v>
      </c>
      <c r="I344" s="8">
        <f t="shared" si="112"/>
        <v>1.2099182655656557</v>
      </c>
      <c r="J344" s="48">
        <f t="shared" si="113"/>
        <v>1.8145063259061817E-5</v>
      </c>
      <c r="K344" s="48">
        <f t="shared" si="114"/>
        <v>1.4996933078432959E-5</v>
      </c>
      <c r="L344" s="10">
        <f t="shared" si="115"/>
        <v>1006.0484718116412</v>
      </c>
      <c r="M344" s="29">
        <f t="shared" si="116"/>
        <v>2.5501417001685036E-2</v>
      </c>
      <c r="N344" s="8">
        <f t="shared" si="117"/>
        <v>0.71583524795890718</v>
      </c>
      <c r="O344" s="48">
        <f t="shared" si="118"/>
        <v>3.4258672914156151E-3</v>
      </c>
      <c r="P344" s="48">
        <f t="shared" si="119"/>
        <v>103578.25170504286</v>
      </c>
      <c r="Q344" s="48">
        <f t="shared" si="120"/>
        <v>74144.963492429451</v>
      </c>
      <c r="R344" s="9">
        <f t="shared" si="121"/>
        <v>8.9107482451071665</v>
      </c>
      <c r="S344" s="10">
        <f t="shared" si="122"/>
        <v>2.9351407961086835</v>
      </c>
      <c r="T344" s="10">
        <f t="shared" si="123"/>
        <v>0.42090634104937413</v>
      </c>
      <c r="U344" s="10">
        <f t="shared" si="124"/>
        <v>0.67946971231497466</v>
      </c>
      <c r="V344" s="10">
        <f t="shared" si="125"/>
        <v>1.1003760533643487</v>
      </c>
      <c r="W344" s="9">
        <f t="shared" si="126"/>
        <v>0.59603702890568888</v>
      </c>
      <c r="X344" s="49">
        <f t="shared" si="127"/>
        <v>20.089812407044413</v>
      </c>
      <c r="Y344" s="8">
        <f t="shared" si="128"/>
        <v>1.8339600889405811E-5</v>
      </c>
      <c r="Z344" s="29">
        <f t="shared" si="108"/>
        <v>5.5166666666666666</v>
      </c>
    </row>
    <row r="345" spans="6:26" x14ac:dyDescent="0.25">
      <c r="F345" s="36">
        <f t="shared" si="109"/>
        <v>19920</v>
      </c>
      <c r="G345" s="16">
        <f t="shared" si="110"/>
        <v>19.493879000714053</v>
      </c>
      <c r="H345" s="48">
        <f t="shared" si="111"/>
        <v>291.89693950035701</v>
      </c>
      <c r="I345" s="8">
        <f t="shared" si="112"/>
        <v>1.2099180500885218</v>
      </c>
      <c r="J345" s="48">
        <f t="shared" si="113"/>
        <v>1.8145065745691778E-5</v>
      </c>
      <c r="K345" s="48">
        <f t="shared" si="114"/>
        <v>1.4996937804477107E-5</v>
      </c>
      <c r="L345" s="10">
        <f t="shared" si="115"/>
        <v>1006.0484734807233</v>
      </c>
      <c r="M345" s="29">
        <f t="shared" si="116"/>
        <v>2.5501420896654161E-2</v>
      </c>
      <c r="N345" s="8">
        <f t="shared" si="117"/>
        <v>0.71583523791239589</v>
      </c>
      <c r="O345" s="48">
        <f t="shared" si="118"/>
        <v>3.4258666833290896E-3</v>
      </c>
      <c r="P345" s="48">
        <f t="shared" si="119"/>
        <v>103585.35321237003</v>
      </c>
      <c r="Q345" s="48">
        <f t="shared" si="120"/>
        <v>74150.045961016454</v>
      </c>
      <c r="R345" s="9">
        <f t="shared" si="121"/>
        <v>8.9109009440626767</v>
      </c>
      <c r="S345" s="10">
        <f t="shared" si="122"/>
        <v>2.93519154242958</v>
      </c>
      <c r="T345" s="10">
        <f t="shared" si="123"/>
        <v>0.42094281679766782</v>
      </c>
      <c r="U345" s="10">
        <f t="shared" si="124"/>
        <v>0.67951720930129733</v>
      </c>
      <c r="V345" s="10">
        <f t="shared" si="125"/>
        <v>1.1004600260989652</v>
      </c>
      <c r="W345" s="9">
        <f t="shared" si="126"/>
        <v>0.59608251413693936</v>
      </c>
      <c r="X345" s="49">
        <f t="shared" si="127"/>
        <v>20.089961514850991</v>
      </c>
      <c r="Y345" s="8">
        <f t="shared" si="128"/>
        <v>1.8341000434982755E-5</v>
      </c>
      <c r="Z345" s="29">
        <f t="shared" si="108"/>
        <v>5.5333333333333332</v>
      </c>
    </row>
    <row r="346" spans="6:26" x14ac:dyDescent="0.25">
      <c r="F346" s="36">
        <f t="shared" si="109"/>
        <v>19980</v>
      </c>
      <c r="G346" s="16">
        <f t="shared" si="110"/>
        <v>19.493980898674614</v>
      </c>
      <c r="H346" s="48">
        <f t="shared" si="111"/>
        <v>291.8969904493373</v>
      </c>
      <c r="I346" s="8">
        <f t="shared" si="112"/>
        <v>1.2099178381976994</v>
      </c>
      <c r="J346" s="48">
        <f t="shared" si="113"/>
        <v>1.814506819093591E-5</v>
      </c>
      <c r="K346" s="48">
        <f t="shared" si="114"/>
        <v>1.4996942451865086E-5</v>
      </c>
      <c r="L346" s="10">
        <f t="shared" si="115"/>
        <v>1006.0484751220283</v>
      </c>
      <c r="M346" s="29">
        <f t="shared" si="116"/>
        <v>2.5501424726798044E-2</v>
      </c>
      <c r="N346" s="8">
        <f t="shared" si="117"/>
        <v>0.71583522803309541</v>
      </c>
      <c r="O346" s="48">
        <f t="shared" si="118"/>
        <v>3.4258660853633011E-3</v>
      </c>
      <c r="P346" s="48">
        <f t="shared" si="119"/>
        <v>103592.33651641192</v>
      </c>
      <c r="Q346" s="48">
        <f t="shared" si="120"/>
        <v>74155.043832706884</v>
      </c>
      <c r="R346" s="9">
        <f t="shared" si="121"/>
        <v>8.9110510937131604</v>
      </c>
      <c r="S346" s="10">
        <f t="shared" si="122"/>
        <v>2.9352414415801262</v>
      </c>
      <c r="T346" s="10">
        <f t="shared" si="123"/>
        <v>0.42097868608500943</v>
      </c>
      <c r="U346" s="10">
        <f t="shared" si="124"/>
        <v>0.67956391583336961</v>
      </c>
      <c r="V346" s="10">
        <f t="shared" si="125"/>
        <v>1.100542601918379</v>
      </c>
      <c r="W346" s="9">
        <f t="shared" si="126"/>
        <v>0.59612724270578854</v>
      </c>
      <c r="X346" s="49">
        <f t="shared" si="127"/>
        <v>20.090108141380401</v>
      </c>
      <c r="Y346" s="8">
        <f t="shared" si="128"/>
        <v>1.8342376698639653E-5</v>
      </c>
      <c r="Z346" s="29">
        <f t="shared" si="108"/>
        <v>5.55</v>
      </c>
    </row>
    <row r="347" spans="6:26" x14ac:dyDescent="0.25">
      <c r="F347" s="36">
        <f t="shared" si="109"/>
        <v>20040</v>
      </c>
      <c r="G347" s="16">
        <f t="shared" si="110"/>
        <v>19.49408110070997</v>
      </c>
      <c r="H347" s="48">
        <f t="shared" si="111"/>
        <v>291.89704055035497</v>
      </c>
      <c r="I347" s="8">
        <f t="shared" si="112"/>
        <v>1.2099176298335261</v>
      </c>
      <c r="J347" s="48">
        <f t="shared" si="113"/>
        <v>1.8145070595482778E-5</v>
      </c>
      <c r="K347" s="48">
        <f t="shared" si="114"/>
        <v>1.4996947021905431E-5</v>
      </c>
      <c r="L347" s="10">
        <f t="shared" si="115"/>
        <v>1006.0484767360185</v>
      </c>
      <c r="M347" s="29">
        <f t="shared" si="116"/>
        <v>2.5501428493195217E-2</v>
      </c>
      <c r="N347" s="8">
        <f t="shared" si="117"/>
        <v>0.71583521831822372</v>
      </c>
      <c r="O347" s="48">
        <f t="shared" si="118"/>
        <v>3.4258654973498802E-3</v>
      </c>
      <c r="P347" s="48">
        <f t="shared" si="119"/>
        <v>103599.2035838907</v>
      </c>
      <c r="Q347" s="48">
        <f t="shared" si="120"/>
        <v>74159.958515068502</v>
      </c>
      <c r="R347" s="9">
        <f t="shared" si="121"/>
        <v>8.9111987367289203</v>
      </c>
      <c r="S347" s="10">
        <f t="shared" si="122"/>
        <v>2.9352905077390279</v>
      </c>
      <c r="T347" s="10">
        <f t="shared" si="123"/>
        <v>0.42101395897980026</v>
      </c>
      <c r="U347" s="10">
        <f t="shared" si="124"/>
        <v>0.679609845059027</v>
      </c>
      <c r="V347" s="10">
        <f t="shared" si="125"/>
        <v>1.1006238040388272</v>
      </c>
      <c r="W347" s="9">
        <f t="shared" si="126"/>
        <v>0.59617122718769811</v>
      </c>
      <c r="X347" s="49">
        <f t="shared" si="127"/>
        <v>20.090252327897669</v>
      </c>
      <c r="Y347" s="8">
        <f t="shared" si="128"/>
        <v>1.834373006731379E-5</v>
      </c>
      <c r="Z347" s="29">
        <f t="shared" si="108"/>
        <v>5.5666666666666664</v>
      </c>
    </row>
    <row r="348" spans="6:26" x14ac:dyDescent="0.25">
      <c r="F348" s="36">
        <f t="shared" si="109"/>
        <v>20100</v>
      </c>
      <c r="G348" s="16">
        <f t="shared" si="110"/>
        <v>19.494179635032864</v>
      </c>
      <c r="H348" s="48">
        <f t="shared" si="111"/>
        <v>291.89708981751642</v>
      </c>
      <c r="I348" s="8">
        <f t="shared" si="112"/>
        <v>1.2099174249373317</v>
      </c>
      <c r="J348" s="48">
        <f t="shared" si="113"/>
        <v>1.8145072960009365E-5</v>
      </c>
      <c r="K348" s="48">
        <f t="shared" si="114"/>
        <v>1.4996951515884813E-5</v>
      </c>
      <c r="L348" s="10">
        <f t="shared" si="115"/>
        <v>1006.0484783231483</v>
      </c>
      <c r="M348" s="29">
        <f t="shared" si="116"/>
        <v>2.550143219690609E-2</v>
      </c>
      <c r="N348" s="8">
        <f t="shared" si="117"/>
        <v>0.71583520876504558</v>
      </c>
      <c r="O348" s="48">
        <f t="shared" si="118"/>
        <v>3.4258649191232569E-3</v>
      </c>
      <c r="P348" s="48">
        <f t="shared" si="119"/>
        <v>103605.95634883161</v>
      </c>
      <c r="Q348" s="48">
        <f t="shared" si="120"/>
        <v>74164.791392268075</v>
      </c>
      <c r="R348" s="9">
        <f t="shared" si="121"/>
        <v>8.9113439150624476</v>
      </c>
      <c r="S348" s="10">
        <f t="shared" si="122"/>
        <v>2.9353387548464904</v>
      </c>
      <c r="T348" s="10">
        <f t="shared" si="123"/>
        <v>0.42104864538377779</v>
      </c>
      <c r="U348" s="10">
        <f t="shared" si="124"/>
        <v>0.67965500990767991</v>
      </c>
      <c r="V348" s="10">
        <f t="shared" si="125"/>
        <v>1.1007036552914577</v>
      </c>
      <c r="W348" s="9">
        <f t="shared" si="126"/>
        <v>0.59621447994953958</v>
      </c>
      <c r="X348" s="49">
        <f t="shared" si="127"/>
        <v>20.090394114982406</v>
      </c>
      <c r="Y348" s="8">
        <f t="shared" si="128"/>
        <v>1.8345060921524296E-5</v>
      </c>
      <c r="Z348" s="29">
        <f t="shared" si="108"/>
        <v>5.583333333333333</v>
      </c>
    </row>
    <row r="349" spans="6:26" x14ac:dyDescent="0.25">
      <c r="F349" s="36">
        <f t="shared" si="109"/>
        <v>20160</v>
      </c>
      <c r="G349" s="16">
        <f t="shared" si="110"/>
        <v>19.494276529387143</v>
      </c>
      <c r="H349" s="48">
        <f t="shared" si="111"/>
        <v>291.89713826469352</v>
      </c>
      <c r="I349" s="8">
        <f t="shared" si="112"/>
        <v>1.2099172234514211</v>
      </c>
      <c r="J349" s="48">
        <f t="shared" si="113"/>
        <v>1.8145075285181487E-5</v>
      </c>
      <c r="K349" s="48">
        <f t="shared" si="114"/>
        <v>1.4996955935068581E-5</v>
      </c>
      <c r="L349" s="10">
        <f t="shared" si="115"/>
        <v>1006.0484798838644</v>
      </c>
      <c r="M349" s="29">
        <f t="shared" si="116"/>
        <v>2.550143583897356E-2</v>
      </c>
      <c r="N349" s="8">
        <f t="shared" si="117"/>
        <v>0.71583519937087092</v>
      </c>
      <c r="O349" s="48">
        <f t="shared" si="118"/>
        <v>3.4258643505206137E-3</v>
      </c>
      <c r="P349" s="48">
        <f t="shared" si="119"/>
        <v>103612.59671310319</v>
      </c>
      <c r="Q349" s="48">
        <f t="shared" si="120"/>
        <v>74169.543825457877</v>
      </c>
      <c r="R349" s="9">
        <f t="shared" si="121"/>
        <v>8.9114866699605475</v>
      </c>
      <c r="S349" s="10">
        <f t="shared" si="122"/>
        <v>2.9353861966082828</v>
      </c>
      <c r="T349" s="10">
        <f t="shared" si="123"/>
        <v>0.42108275503476011</v>
      </c>
      <c r="U349" s="10">
        <f t="shared" si="124"/>
        <v>0.67969942309388498</v>
      </c>
      <c r="V349" s="10">
        <f t="shared" si="125"/>
        <v>1.1007821781286451</v>
      </c>
      <c r="W349" s="9">
        <f t="shared" si="126"/>
        <v>0.59625701315301605</v>
      </c>
      <c r="X349" s="49">
        <f t="shared" si="127"/>
        <v>20.090533542540157</v>
      </c>
      <c r="Y349" s="8">
        <f t="shared" si="128"/>
        <v>1.8346369635477415E-5</v>
      </c>
      <c r="Z349" s="29">
        <f t="shared" si="108"/>
        <v>5.6</v>
      </c>
    </row>
    <row r="350" spans="6:26" x14ac:dyDescent="0.25">
      <c r="F350" s="36">
        <f t="shared" si="109"/>
        <v>20220</v>
      </c>
      <c r="G350" s="16">
        <f t="shared" si="110"/>
        <v>19.49437181105553</v>
      </c>
      <c r="H350" s="48">
        <f t="shared" si="111"/>
        <v>291.89718590552775</v>
      </c>
      <c r="I350" s="8">
        <f t="shared" si="112"/>
        <v>1.2099170253190576</v>
      </c>
      <c r="J350" s="48">
        <f t="shared" si="113"/>
        <v>1.8145077571653775E-5</v>
      </c>
      <c r="K350" s="48">
        <f t="shared" si="114"/>
        <v>1.4996960280700969E-5</v>
      </c>
      <c r="L350" s="10">
        <f t="shared" si="115"/>
        <v>1006.0484814186061</v>
      </c>
      <c r="M350" s="29">
        <f t="shared" si="116"/>
        <v>2.5501439420423037E-2</v>
      </c>
      <c r="N350" s="8">
        <f t="shared" si="117"/>
        <v>0.7158351901330543</v>
      </c>
      <c r="O350" s="48">
        <f t="shared" si="118"/>
        <v>3.4258637913818363E-3</v>
      </c>
      <c r="P350" s="48">
        <f t="shared" si="119"/>
        <v>103619.12654695335</v>
      </c>
      <c r="Q350" s="48">
        <f t="shared" si="120"/>
        <v>74174.217153159363</v>
      </c>
      <c r="R350" s="9">
        <f t="shared" si="121"/>
        <v>8.9116270419763879</v>
      </c>
      <c r="S350" s="10">
        <f t="shared" si="122"/>
        <v>2.9354328464997095</v>
      </c>
      <c r="T350" s="10">
        <f t="shared" si="123"/>
        <v>0.42111629750934326</v>
      </c>
      <c r="U350" s="10">
        <f t="shared" si="124"/>
        <v>0.67974309712091674</v>
      </c>
      <c r="V350" s="10">
        <f t="shared" si="125"/>
        <v>1.1008593946302601</v>
      </c>
      <c r="W350" s="9">
        <f t="shared" si="126"/>
        <v>0.59629883875805756</v>
      </c>
      <c r="X350" s="49">
        <f t="shared" si="127"/>
        <v>20.090670649813585</v>
      </c>
      <c r="Y350" s="8">
        <f t="shared" si="128"/>
        <v>1.8347656577171002E-5</v>
      </c>
      <c r="Z350" s="29">
        <f t="shared" si="108"/>
        <v>5.6166666666666663</v>
      </c>
    </row>
    <row r="351" spans="6:26" x14ac:dyDescent="0.25">
      <c r="F351" s="36">
        <f t="shared" si="109"/>
        <v>20280</v>
      </c>
      <c r="G351" s="16">
        <f t="shared" si="110"/>
        <v>19.494465506867275</v>
      </c>
      <c r="H351" s="48">
        <f t="shared" si="111"/>
        <v>291.89723275343363</v>
      </c>
      <c r="I351" s="8">
        <f t="shared" si="112"/>
        <v>1.209916830484449</v>
      </c>
      <c r="J351" s="48">
        <f t="shared" si="113"/>
        <v>1.8145079820070197E-5</v>
      </c>
      <c r="K351" s="48">
        <f t="shared" si="114"/>
        <v>1.4996964554005694E-5</v>
      </c>
      <c r="L351" s="10">
        <f t="shared" si="115"/>
        <v>1006.0484829278055</v>
      </c>
      <c r="M351" s="29">
        <f t="shared" si="116"/>
        <v>2.550144294226318E-2</v>
      </c>
      <c r="N351" s="8">
        <f t="shared" si="117"/>
        <v>0.71583518104899424</v>
      </c>
      <c r="O351" s="48">
        <f t="shared" si="118"/>
        <v>3.4258632415494761E-3</v>
      </c>
      <c r="P351" s="48">
        <f t="shared" si="119"/>
        <v>103625.54768953101</v>
      </c>
      <c r="Q351" s="48">
        <f t="shared" si="120"/>
        <v>74178.812691636616</v>
      </c>
      <c r="R351" s="9">
        <f t="shared" si="121"/>
        <v>8.911765070981188</v>
      </c>
      <c r="S351" s="10">
        <f t="shared" si="122"/>
        <v>2.9354787177695432</v>
      </c>
      <c r="T351" s="10">
        <f t="shared" si="123"/>
        <v>0.42114928222555775</v>
      </c>
      <c r="U351" s="10">
        <f t="shared" si="124"/>
        <v>0.6797860442842949</v>
      </c>
      <c r="V351" s="10">
        <f t="shared" si="125"/>
        <v>1.1009353265098527</v>
      </c>
      <c r="W351" s="9">
        <f t="shared" si="126"/>
        <v>0.59633996852617022</v>
      </c>
      <c r="X351" s="49">
        <f t="shared" si="127"/>
        <v>20.090805475393445</v>
      </c>
      <c r="Y351" s="8">
        <f t="shared" si="128"/>
        <v>1.8348922108497545E-5</v>
      </c>
      <c r="Z351" s="29">
        <f t="shared" si="108"/>
        <v>5.6333333333333337</v>
      </c>
    </row>
    <row r="352" spans="6:26" x14ac:dyDescent="0.25">
      <c r="F352" s="36">
        <f t="shared" si="109"/>
        <v>20340</v>
      </c>
      <c r="G352" s="16">
        <f t="shared" si="110"/>
        <v>19.494557643205685</v>
      </c>
      <c r="H352" s="48">
        <f t="shared" si="111"/>
        <v>291.89727882160281</v>
      </c>
      <c r="I352" s="8">
        <f t="shared" si="112"/>
        <v>1.2099166388927294</v>
      </c>
      <c r="J352" s="48">
        <f t="shared" si="113"/>
        <v>1.8145082031063721E-5</v>
      </c>
      <c r="K352" s="48">
        <f t="shared" si="114"/>
        <v>1.49969687561859E-5</v>
      </c>
      <c r="L352" s="10">
        <f t="shared" si="115"/>
        <v>1006.0484844118874</v>
      </c>
      <c r="M352" s="29">
        <f t="shared" si="116"/>
        <v>2.5501446405485458E-2</v>
      </c>
      <c r="N352" s="8">
        <f t="shared" si="117"/>
        <v>0.71583517211613323</v>
      </c>
      <c r="O352" s="48">
        <f t="shared" si="118"/>
        <v>3.4258627008686995E-3</v>
      </c>
      <c r="P352" s="48">
        <f t="shared" si="119"/>
        <v>103631.86194940779</v>
      </c>
      <c r="Q352" s="48">
        <f t="shared" si="120"/>
        <v>74183.331735269676</v>
      </c>
      <c r="R352" s="9">
        <f t="shared" si="121"/>
        <v>8.9119007961759298</v>
      </c>
      <c r="S352" s="10">
        <f t="shared" si="122"/>
        <v>2.9355238234438303</v>
      </c>
      <c r="T352" s="10">
        <f t="shared" si="123"/>
        <v>0.42118171844547375</v>
      </c>
      <c r="U352" s="10">
        <f t="shared" si="124"/>
        <v>0.67982827667517665</v>
      </c>
      <c r="V352" s="10">
        <f t="shared" si="125"/>
        <v>1.1010099951206505</v>
      </c>
      <c r="W352" s="9">
        <f t="shared" si="126"/>
        <v>0.59638041402368569</v>
      </c>
      <c r="X352" s="49">
        <f t="shared" si="127"/>
        <v>20.090938057229369</v>
      </c>
      <c r="Y352" s="8">
        <f t="shared" si="128"/>
        <v>1.8350166585344171E-5</v>
      </c>
      <c r="Z352" s="29">
        <f t="shared" si="108"/>
        <v>5.65</v>
      </c>
    </row>
    <row r="353" spans="6:26" x14ac:dyDescent="0.25">
      <c r="F353" s="36">
        <f t="shared" si="109"/>
        <v>20400</v>
      </c>
      <c r="G353" s="16">
        <f t="shared" si="110"/>
        <v>19.494648246015512</v>
      </c>
      <c r="H353" s="48">
        <f t="shared" si="111"/>
        <v>291.89732412300771</v>
      </c>
      <c r="I353" s="8">
        <f t="shared" si="112"/>
        <v>1.2099164504899451</v>
      </c>
      <c r="J353" s="48">
        <f t="shared" si="113"/>
        <v>1.8145084205257049E-5</v>
      </c>
      <c r="K353" s="48">
        <f t="shared" si="114"/>
        <v>1.4996972888424944E-5</v>
      </c>
      <c r="L353" s="10">
        <f t="shared" si="115"/>
        <v>1006.0484858712698</v>
      </c>
      <c r="M353" s="29">
        <f t="shared" si="116"/>
        <v>2.5501449811065259E-2</v>
      </c>
      <c r="N353" s="8">
        <f t="shared" si="117"/>
        <v>0.71583516333195474</v>
      </c>
      <c r="O353" s="48">
        <f t="shared" si="118"/>
        <v>3.4258621691872467E-3</v>
      </c>
      <c r="P353" s="48">
        <f t="shared" si="119"/>
        <v>103638.07110507943</v>
      </c>
      <c r="Q353" s="48">
        <f t="shared" si="120"/>
        <v>74187.775556913271</v>
      </c>
      <c r="R353" s="9">
        <f t="shared" si="121"/>
        <v>8.912034256102574</v>
      </c>
      <c r="S353" s="10">
        <f t="shared" si="122"/>
        <v>2.9355681763297152</v>
      </c>
      <c r="T353" s="10">
        <f t="shared" si="123"/>
        <v>0.42121361527777568</v>
      </c>
      <c r="U353" s="10">
        <f t="shared" si="124"/>
        <v>0.67986980618386295</v>
      </c>
      <c r="V353" s="10">
        <f t="shared" si="125"/>
        <v>1.1010834214616385</v>
      </c>
      <c r="W353" s="9">
        <f t="shared" si="126"/>
        <v>0.59642018662505414</v>
      </c>
      <c r="X353" s="49">
        <f t="shared" si="127"/>
        <v>20.091068432640565</v>
      </c>
      <c r="Y353" s="8">
        <f t="shared" si="128"/>
        <v>1.8351390357693975E-5</v>
      </c>
      <c r="Z353" s="29">
        <f t="shared" si="108"/>
        <v>5.666666666666667</v>
      </c>
    </row>
    <row r="354" spans="6:26" x14ac:dyDescent="0.25">
      <c r="F354" s="36">
        <f t="shared" si="109"/>
        <v>20460</v>
      </c>
      <c r="G354" s="16">
        <f t="shared" si="110"/>
        <v>19.494737340810239</v>
      </c>
      <c r="H354" s="48">
        <f t="shared" si="111"/>
        <v>291.89736867040511</v>
      </c>
      <c r="I354" s="8">
        <f t="shared" si="112"/>
        <v>1.2099162652230395</v>
      </c>
      <c r="J354" s="48">
        <f t="shared" si="113"/>
        <v>1.8145086343262452E-5</v>
      </c>
      <c r="K354" s="48">
        <f t="shared" si="114"/>
        <v>1.4996976951886446E-5</v>
      </c>
      <c r="L354" s="10">
        <f t="shared" si="115"/>
        <v>1006.0484873063634</v>
      </c>
      <c r="M354" s="29">
        <f t="shared" si="116"/>
        <v>2.5501453159961593E-2</v>
      </c>
      <c r="N354" s="8">
        <f t="shared" si="117"/>
        <v>0.71583515469398595</v>
      </c>
      <c r="O354" s="48">
        <f t="shared" si="118"/>
        <v>3.425861646355389E-3</v>
      </c>
      <c r="P354" s="48">
        <f t="shared" si="119"/>
        <v>103644.17690546926</v>
      </c>
      <c r="Q354" s="48">
        <f t="shared" si="120"/>
        <v>74192.145408257435</v>
      </c>
      <c r="R354" s="9">
        <f t="shared" si="121"/>
        <v>8.9121654886553472</v>
      </c>
      <c r="S354" s="10">
        <f t="shared" si="122"/>
        <v>2.9356117890191196</v>
      </c>
      <c r="T354" s="10">
        <f t="shared" si="123"/>
        <v>0.42124498168028435</v>
      </c>
      <c r="U354" s="10">
        <f t="shared" si="124"/>
        <v>0.67991064450294636</v>
      </c>
      <c r="V354" s="10">
        <f t="shared" si="125"/>
        <v>1.1011556261832307</v>
      </c>
      <c r="W354" s="9">
        <f t="shared" si="126"/>
        <v>0.59645929751591664</v>
      </c>
      <c r="X354" s="49">
        <f t="shared" si="127"/>
        <v>20.091196638326156</v>
      </c>
      <c r="Y354" s="8">
        <f t="shared" si="128"/>
        <v>1.8352593769720512E-5</v>
      </c>
      <c r="Z354" s="29">
        <f t="shared" si="108"/>
        <v>5.6833333333333336</v>
      </c>
    </row>
    <row r="355" spans="6:26" x14ac:dyDescent="0.25">
      <c r="F355" s="36">
        <f t="shared" si="109"/>
        <v>20520</v>
      </c>
      <c r="G355" s="16">
        <f t="shared" si="110"/>
        <v>19.494824952679235</v>
      </c>
      <c r="H355" s="48">
        <f t="shared" si="111"/>
        <v>291.89741247633958</v>
      </c>
      <c r="I355" s="8">
        <f t="shared" si="112"/>
        <v>1.2099160830398383</v>
      </c>
      <c r="J355" s="48">
        <f t="shared" si="113"/>
        <v>1.8145088445681985E-5</v>
      </c>
      <c r="K355" s="48">
        <f t="shared" si="114"/>
        <v>1.4996980947714644E-5</v>
      </c>
      <c r="L355" s="10">
        <f t="shared" si="115"/>
        <v>1006.0484887175725</v>
      </c>
      <c r="M355" s="29">
        <f t="shared" si="116"/>
        <v>2.5501456453117528E-2</v>
      </c>
      <c r="N355" s="8">
        <f t="shared" si="117"/>
        <v>0.71583514619979327</v>
      </c>
      <c r="O355" s="48">
        <f t="shared" si="118"/>
        <v>3.4258611322258888E-3</v>
      </c>
      <c r="P355" s="48">
        <f t="shared" si="119"/>
        <v>103650.18107041874</v>
      </c>
      <c r="Q355" s="48">
        <f t="shared" si="120"/>
        <v>74196.442520178243</v>
      </c>
      <c r="R355" s="9">
        <f t="shared" si="121"/>
        <v>8.9122945310917014</v>
      </c>
      <c r="S355" s="10">
        <f t="shared" si="122"/>
        <v>2.9356546738924032</v>
      </c>
      <c r="T355" s="10">
        <f t="shared" si="123"/>
        <v>0.42127582646244338</v>
      </c>
      <c r="U355" s="10">
        <f t="shared" si="124"/>
        <v>0.67995080313078216</v>
      </c>
      <c r="V355" s="10">
        <f t="shared" si="125"/>
        <v>1.1012266295932256</v>
      </c>
      <c r="W355" s="9">
        <f t="shared" si="126"/>
        <v>0.59649775769633051</v>
      </c>
      <c r="X355" s="49">
        <f t="shared" si="127"/>
        <v>20.091322710375564</v>
      </c>
      <c r="Y355" s="8">
        <f t="shared" si="128"/>
        <v>1.8353777159887095E-5</v>
      </c>
      <c r="Z355" s="29">
        <f t="shared" si="108"/>
        <v>5.7</v>
      </c>
    </row>
    <row r="356" spans="6:26" x14ac:dyDescent="0.25">
      <c r="F356" s="36">
        <f t="shared" si="109"/>
        <v>20580</v>
      </c>
      <c r="G356" s="16">
        <f t="shared" si="110"/>
        <v>19.49491110629479</v>
      </c>
      <c r="H356" s="48">
        <f t="shared" si="111"/>
        <v>291.89745555314738</v>
      </c>
      <c r="I356" s="8">
        <f t="shared" si="112"/>
        <v>1.2099159038890337</v>
      </c>
      <c r="J356" s="48">
        <f t="shared" si="113"/>
        <v>1.8145090513107666E-5</v>
      </c>
      <c r="K356" s="48">
        <f t="shared" si="114"/>
        <v>1.4996984877034748E-5</v>
      </c>
      <c r="L356" s="10">
        <f t="shared" si="115"/>
        <v>1006.0484901052941</v>
      </c>
      <c r="M356" s="29">
        <f t="shared" si="116"/>
        <v>2.5501459691460351E-2</v>
      </c>
      <c r="N356" s="8">
        <f t="shared" si="117"/>
        <v>0.7158351378469856</v>
      </c>
      <c r="O356" s="48">
        <f t="shared" si="118"/>
        <v>3.4258606266539533E-3</v>
      </c>
      <c r="P356" s="48">
        <f t="shared" si="119"/>
        <v>103656.08529117017</v>
      </c>
      <c r="Q356" s="48">
        <f t="shared" si="120"/>
        <v>74200.668103083692</v>
      </c>
      <c r="R356" s="9">
        <f t="shared" si="121"/>
        <v>8.9124214200431098</v>
      </c>
      <c r="S356" s="10">
        <f t="shared" si="122"/>
        <v>2.9356968431219386</v>
      </c>
      <c r="T356" s="10">
        <f t="shared" si="123"/>
        <v>0.4213061582877638</v>
      </c>
      <c r="U356" s="10">
        <f t="shared" si="124"/>
        <v>0.67999029337457995</v>
      </c>
      <c r="V356" s="10">
        <f t="shared" si="125"/>
        <v>1.1012964516623438</v>
      </c>
      <c r="W356" s="9">
        <f t="shared" si="126"/>
        <v>0.59653557798376955</v>
      </c>
      <c r="X356" s="49">
        <f t="shared" si="127"/>
        <v>20.091446684278559</v>
      </c>
      <c r="Y356" s="8">
        <f t="shared" si="128"/>
        <v>1.8354940861039066E-5</v>
      </c>
      <c r="Z356" s="29">
        <f t="shared" si="108"/>
        <v>5.7166666666666668</v>
      </c>
    </row>
    <row r="357" spans="6:26" x14ac:dyDescent="0.25">
      <c r="F357" s="36">
        <f t="shared" si="109"/>
        <v>20640</v>
      </c>
      <c r="G357" s="16">
        <f t="shared" si="110"/>
        <v>19.494995825919041</v>
      </c>
      <c r="H357" s="48">
        <f t="shared" si="111"/>
        <v>291.89749791295952</v>
      </c>
      <c r="I357" s="8">
        <f t="shared" si="112"/>
        <v>1.209915727720172</v>
      </c>
      <c r="J357" s="48">
        <f t="shared" si="113"/>
        <v>1.8145092546121757E-5</v>
      </c>
      <c r="K357" s="48">
        <f t="shared" si="114"/>
        <v>1.4996988740953315E-5</v>
      </c>
      <c r="L357" s="10">
        <f t="shared" si="115"/>
        <v>1006.0484914699191</v>
      </c>
      <c r="M357" s="29">
        <f t="shared" si="116"/>
        <v>2.550146287590211E-2</v>
      </c>
      <c r="N357" s="8">
        <f t="shared" si="117"/>
        <v>0.7158351296332095</v>
      </c>
      <c r="O357" s="48">
        <f t="shared" si="118"/>
        <v>3.4258601294971992E-3</v>
      </c>
      <c r="P357" s="48">
        <f t="shared" si="119"/>
        <v>103661.89123084056</v>
      </c>
      <c r="Q357" s="48">
        <f t="shared" si="120"/>
        <v>74204.823347252415</v>
      </c>
      <c r="R357" s="9">
        <f t="shared" si="121"/>
        <v>8.9125461915256547</v>
      </c>
      <c r="S357" s="10">
        <f t="shared" si="122"/>
        <v>2.9357383086756585</v>
      </c>
      <c r="T357" s="10">
        <f t="shared" si="123"/>
        <v>0.42133598567623054</v>
      </c>
      <c r="U357" s="10">
        <f t="shared" si="124"/>
        <v>0.68002912635359125</v>
      </c>
      <c r="V357" s="10">
        <f t="shared" si="125"/>
        <v>1.1013651120298218</v>
      </c>
      <c r="W357" s="9">
        <f t="shared" si="126"/>
        <v>0.59657276901615341</v>
      </c>
      <c r="X357" s="49">
        <f t="shared" si="127"/>
        <v>20.091568594935193</v>
      </c>
      <c r="Y357" s="8">
        <f t="shared" si="128"/>
        <v>1.835608520049703E-5</v>
      </c>
      <c r="Z357" s="29">
        <f t="shared" si="108"/>
        <v>5.7333333333333334</v>
      </c>
    </row>
    <row r="358" spans="6:26" x14ac:dyDescent="0.25">
      <c r="F358" s="36">
        <f t="shared" si="109"/>
        <v>20700</v>
      </c>
      <c r="G358" s="16">
        <f t="shared" si="110"/>
        <v>19.495079135410776</v>
      </c>
      <c r="H358" s="48">
        <f t="shared" si="111"/>
        <v>291.89753956770539</v>
      </c>
      <c r="I358" s="8">
        <f t="shared" si="112"/>
        <v>1.2099155544836377</v>
      </c>
      <c r="J358" s="48">
        <f t="shared" si="113"/>
        <v>1.8145094545296827E-5</v>
      </c>
      <c r="K358" s="48">
        <f t="shared" si="114"/>
        <v>1.4996992540558509E-5</v>
      </c>
      <c r="L358" s="10">
        <f t="shared" si="115"/>
        <v>1006.0484928118317</v>
      </c>
      <c r="M358" s="29">
        <f t="shared" si="116"/>
        <v>2.5501466007339657E-2</v>
      </c>
      <c r="N358" s="8">
        <f t="shared" si="117"/>
        <v>0.71583512155615203</v>
      </c>
      <c r="O358" s="48">
        <f t="shared" si="118"/>
        <v>3.4258596406156099E-3</v>
      </c>
      <c r="P358" s="48">
        <f t="shared" si="119"/>
        <v>103667.60052488955</v>
      </c>
      <c r="Q358" s="48">
        <f t="shared" si="120"/>
        <v>74208.909423168923</v>
      </c>
      <c r="R358" s="9">
        <f t="shared" si="121"/>
        <v>8.9126688809504664</v>
      </c>
      <c r="S358" s="10">
        <f t="shared" si="122"/>
        <v>2.9357790823205003</v>
      </c>
      <c r="T358" s="10">
        <f t="shared" si="123"/>
        <v>0.42136531700666657</v>
      </c>
      <c r="U358" s="10">
        <f t="shared" si="124"/>
        <v>0.68006731300230949</v>
      </c>
      <c r="V358" s="10">
        <f t="shared" si="125"/>
        <v>1.1014326300089761</v>
      </c>
      <c r="W358" s="9">
        <f t="shared" si="126"/>
        <v>0.59660934125486198</v>
      </c>
      <c r="X358" s="49">
        <f t="shared" si="127"/>
        <v>20.091688476665638</v>
      </c>
      <c r="Y358" s="8">
        <f t="shared" si="128"/>
        <v>1.8357210500149603E-5</v>
      </c>
      <c r="Z358" s="29">
        <f t="shared" si="108"/>
        <v>5.75</v>
      </c>
    </row>
    <row r="359" spans="6:26" x14ac:dyDescent="0.25">
      <c r="F359" s="36">
        <f t="shared" si="109"/>
        <v>20760</v>
      </c>
      <c r="G359" s="16">
        <f t="shared" si="110"/>
        <v>19.495161058232132</v>
      </c>
      <c r="H359" s="48">
        <f t="shared" si="111"/>
        <v>291.89758052911606</v>
      </c>
      <c r="I359" s="8">
        <f t="shared" si="112"/>
        <v>1.2099153841306407</v>
      </c>
      <c r="J359" s="48">
        <f t="shared" si="113"/>
        <v>1.8145096511195858E-5</v>
      </c>
      <c r="K359" s="48">
        <f t="shared" si="114"/>
        <v>1.4996996276920337E-5</v>
      </c>
      <c r="L359" s="10">
        <f t="shared" si="115"/>
        <v>1006.0484941314099</v>
      </c>
      <c r="M359" s="29">
        <f t="shared" si="116"/>
        <v>2.5501469086654814E-2</v>
      </c>
      <c r="N359" s="8">
        <f t="shared" si="117"/>
        <v>0.7158351136135388</v>
      </c>
      <c r="O359" s="48">
        <f t="shared" si="118"/>
        <v>3.4258591598714965E-3</v>
      </c>
      <c r="P359" s="48">
        <f t="shared" si="119"/>
        <v>103673.21478157969</v>
      </c>
      <c r="Q359" s="48">
        <f t="shared" si="120"/>
        <v>74212.927481852908</v>
      </c>
      <c r="R359" s="9">
        <f t="shared" si="121"/>
        <v>8.9127895231340002</v>
      </c>
      <c r="S359" s="10">
        <f t="shared" si="122"/>
        <v>2.9358191756258085</v>
      </c>
      <c r="T359" s="10">
        <f t="shared" si="123"/>
        <v>0.42139416051905937</v>
      </c>
      <c r="U359" s="10">
        <f t="shared" si="124"/>
        <v>0.68010486407346238</v>
      </c>
      <c r="V359" s="10">
        <f t="shared" si="125"/>
        <v>1.1014990245925218</v>
      </c>
      <c r="W359" s="9">
        <f t="shared" si="126"/>
        <v>0.59664530498761592</v>
      </c>
      <c r="X359" s="49">
        <f t="shared" si="127"/>
        <v>20.091806363219746</v>
      </c>
      <c r="Y359" s="8">
        <f t="shared" si="128"/>
        <v>1.8358317076542031E-5</v>
      </c>
      <c r="Z359" s="29">
        <f t="shared" si="108"/>
        <v>5.7666666666666666</v>
      </c>
    </row>
    <row r="360" spans="6:26" x14ac:dyDescent="0.25">
      <c r="F360" s="36">
        <f t="shared" si="109"/>
        <v>20820</v>
      </c>
      <c r="G360" s="16">
        <f t="shared" si="110"/>
        <v>19.495241617455175</v>
      </c>
      <c r="H360" s="48">
        <f t="shared" si="111"/>
        <v>291.89762080872754</v>
      </c>
      <c r="I360" s="8">
        <f t="shared" si="112"/>
        <v>1.2099152166132014</v>
      </c>
      <c r="J360" s="48">
        <f t="shared" si="113"/>
        <v>1.8145098444372544E-5</v>
      </c>
      <c r="K360" s="48">
        <f t="shared" si="114"/>
        <v>1.4996999951091087E-5</v>
      </c>
      <c r="L360" s="10">
        <f t="shared" si="115"/>
        <v>1006.0484954290251</v>
      </c>
      <c r="M360" s="29">
        <f t="shared" si="116"/>
        <v>2.5501472114714877E-2</v>
      </c>
      <c r="N360" s="8">
        <f t="shared" si="117"/>
        <v>0.71583510580313192</v>
      </c>
      <c r="O360" s="48">
        <f t="shared" si="118"/>
        <v>3.4258586871294592E-3</v>
      </c>
      <c r="P360" s="48">
        <f t="shared" si="119"/>
        <v>103678.73558242631</v>
      </c>
      <c r="Q360" s="48">
        <f t="shared" si="120"/>
        <v>74216.878655181077</v>
      </c>
      <c r="R360" s="9">
        <f t="shared" si="121"/>
        <v>8.9129081523080504</v>
      </c>
      <c r="S360" s="10">
        <f t="shared" si="122"/>
        <v>2.9358585999666906</v>
      </c>
      <c r="T360" s="10">
        <f t="shared" si="123"/>
        <v>0.42142252431685245</v>
      </c>
      <c r="U360" s="10">
        <f t="shared" si="124"/>
        <v>0.68014179014099774</v>
      </c>
      <c r="V360" s="10">
        <f t="shared" si="125"/>
        <v>1.1015643144578502</v>
      </c>
      <c r="W360" s="9">
        <f t="shared" si="126"/>
        <v>0.59668067033133543</v>
      </c>
      <c r="X360" s="49">
        <f t="shared" si="127"/>
        <v>20.09192228778651</v>
      </c>
      <c r="Y360" s="8">
        <f t="shared" si="128"/>
        <v>1.8359405240964169E-5</v>
      </c>
      <c r="Z360" s="29">
        <f t="shared" si="108"/>
        <v>5.7833333333333332</v>
      </c>
    </row>
    <row r="361" spans="6:26" x14ac:dyDescent="0.25">
      <c r="F361" s="36">
        <f t="shared" si="109"/>
        <v>20880</v>
      </c>
      <c r="G361" s="16">
        <f t="shared" si="110"/>
        <v>19.495320835768386</v>
      </c>
      <c r="H361" s="48">
        <f t="shared" si="111"/>
        <v>291.89766041788414</v>
      </c>
      <c r="I361" s="8">
        <f t="shared" si="112"/>
        <v>1.2099150518841384</v>
      </c>
      <c r="J361" s="48">
        <f t="shared" si="113"/>
        <v>1.8145100345371298E-5</v>
      </c>
      <c r="K361" s="48">
        <f t="shared" si="114"/>
        <v>1.4997003564105486E-5</v>
      </c>
      <c r="L361" s="10">
        <f t="shared" si="115"/>
        <v>1006.0484967050427</v>
      </c>
      <c r="M361" s="29">
        <f t="shared" si="116"/>
        <v>2.5501475092372595E-2</v>
      </c>
      <c r="N361" s="8">
        <f t="shared" si="117"/>
        <v>0.71583509812273205</v>
      </c>
      <c r="O361" s="48">
        <f t="shared" si="118"/>
        <v>3.4258582222563491E-3</v>
      </c>
      <c r="P361" s="48">
        <f t="shared" si="119"/>
        <v>103684.16448264399</v>
      </c>
      <c r="Q361" s="48">
        <f t="shared" si="120"/>
        <v>74220.764056206943</v>
      </c>
      <c r="R361" s="9">
        <f t="shared" si="121"/>
        <v>8.9130248021297191</v>
      </c>
      <c r="S361" s="10">
        <f t="shared" si="122"/>
        <v>2.9358973665272985</v>
      </c>
      <c r="T361" s="10">
        <f t="shared" si="123"/>
        <v>0.421450416369197</v>
      </c>
      <c r="U361" s="10">
        <f t="shared" si="124"/>
        <v>0.68017810160317127</v>
      </c>
      <c r="V361" s="10">
        <f t="shared" si="125"/>
        <v>1.1016285179723684</v>
      </c>
      <c r="W361" s="9">
        <f t="shared" si="126"/>
        <v>0.59671544723503278</v>
      </c>
      <c r="X361" s="49">
        <f t="shared" si="127"/>
        <v>20.09203628300342</v>
      </c>
      <c r="Y361" s="8">
        <f t="shared" si="128"/>
        <v>1.8360475299539473E-5</v>
      </c>
      <c r="Z361" s="29">
        <f t="shared" si="108"/>
        <v>5.8</v>
      </c>
    </row>
    <row r="362" spans="6:26" x14ac:dyDescent="0.25">
      <c r="F362" s="36">
        <f t="shared" si="109"/>
        <v>20940</v>
      </c>
      <c r="G362" s="16">
        <f t="shared" si="110"/>
        <v>19.495398735483011</v>
      </c>
      <c r="H362" s="48">
        <f t="shared" si="111"/>
        <v>291.8976993677415</v>
      </c>
      <c r="I362" s="8">
        <f t="shared" si="112"/>
        <v>1.2099148898970544</v>
      </c>
      <c r="J362" s="48">
        <f t="shared" si="113"/>
        <v>1.8145102214727638E-5</v>
      </c>
      <c r="K362" s="48">
        <f t="shared" si="114"/>
        <v>1.4997007116981191E-5</v>
      </c>
      <c r="L362" s="10">
        <f t="shared" si="115"/>
        <v>1006.0484979598219</v>
      </c>
      <c r="M362" s="29">
        <f t="shared" si="116"/>
        <v>2.5501478020466758E-2</v>
      </c>
      <c r="N362" s="8">
        <f t="shared" si="117"/>
        <v>0.71583509057017614</v>
      </c>
      <c r="O362" s="48">
        <f t="shared" si="118"/>
        <v>3.4258577651212316E-3</v>
      </c>
      <c r="P362" s="48">
        <f t="shared" si="119"/>
        <v>103689.50301157987</v>
      </c>
      <c r="Q362" s="48">
        <f t="shared" si="120"/>
        <v>74224.584779470824</v>
      </c>
      <c r="R362" s="9">
        <f t="shared" si="121"/>
        <v>8.9131395056910367</v>
      </c>
      <c r="S362" s="10">
        <f t="shared" si="122"/>
        <v>2.935935486304063</v>
      </c>
      <c r="T362" s="10">
        <f t="shared" si="123"/>
        <v>0.42147784451316433</v>
      </c>
      <c r="U362" s="10">
        <f t="shared" si="124"/>
        <v>0.68021380868533743</v>
      </c>
      <c r="V362" s="10">
        <f t="shared" si="125"/>
        <v>1.1016916531985017</v>
      </c>
      <c r="W362" s="9">
        <f t="shared" si="126"/>
        <v>0.59674964548252174</v>
      </c>
      <c r="X362" s="49">
        <f t="shared" si="127"/>
        <v>20.092148380965533</v>
      </c>
      <c r="Y362" s="8">
        <f t="shared" si="128"/>
        <v>1.8361527553308363E-5</v>
      </c>
      <c r="Z362" s="29">
        <f t="shared" si="108"/>
        <v>5.8166666666666664</v>
      </c>
    </row>
    <row r="363" spans="6:26" x14ac:dyDescent="0.25">
      <c r="F363" s="36">
        <f t="shared" si="109"/>
        <v>21000</v>
      </c>
      <c r="G363" s="16">
        <f t="shared" si="110"/>
        <v>19.495475338539336</v>
      </c>
      <c r="H363" s="48">
        <f t="shared" si="111"/>
        <v>291.89773766926965</v>
      </c>
      <c r="I363" s="8">
        <f t="shared" si="112"/>
        <v>1.2099147306063243</v>
      </c>
      <c r="J363" s="48">
        <f t="shared" si="113"/>
        <v>1.814510405296797E-5</v>
      </c>
      <c r="K363" s="48">
        <f t="shared" si="114"/>
        <v>1.4997010610718756E-5</v>
      </c>
      <c r="L363" s="10">
        <f t="shared" si="115"/>
        <v>1006.0484991937163</v>
      </c>
      <c r="M363" s="29">
        <f t="shared" si="116"/>
        <v>2.550148089982195E-2</v>
      </c>
      <c r="N363" s="8">
        <f t="shared" si="117"/>
        <v>0.71583508314333621</v>
      </c>
      <c r="O363" s="48">
        <f t="shared" si="118"/>
        <v>3.4258573155953507E-3</v>
      </c>
      <c r="P363" s="48">
        <f t="shared" si="119"/>
        <v>103694.75267314829</v>
      </c>
      <c r="Q363" s="48">
        <f t="shared" si="120"/>
        <v>74228.341901310792</v>
      </c>
      <c r="R363" s="9">
        <f t="shared" si="121"/>
        <v>8.9132522955286557</v>
      </c>
      <c r="S363" s="10">
        <f t="shared" si="122"/>
        <v>2.9359729701088595</v>
      </c>
      <c r="T363" s="10">
        <f t="shared" si="123"/>
        <v>0.42150481645592514</v>
      </c>
      <c r="U363" s="10">
        <f t="shared" si="124"/>
        <v>0.68024892144287474</v>
      </c>
      <c r="V363" s="10">
        <f t="shared" si="125"/>
        <v>1.1017537378987998</v>
      </c>
      <c r="W363" s="9">
        <f t="shared" si="126"/>
        <v>0.59678327469518322</v>
      </c>
      <c r="X363" s="49">
        <f t="shared" si="127"/>
        <v>20.09225861323452</v>
      </c>
      <c r="Y363" s="8">
        <f t="shared" si="128"/>
        <v>1.8362562298313331E-5</v>
      </c>
      <c r="Z363" s="29">
        <f t="shared" si="108"/>
        <v>5.833333333333333</v>
      </c>
    </row>
    <row r="364" spans="6:26" x14ac:dyDescent="0.25">
      <c r="F364" s="36">
        <f t="shared" si="109"/>
        <v>21060</v>
      </c>
      <c r="G364" s="16">
        <f t="shared" si="110"/>
        <v>19.495550666512848</v>
      </c>
      <c r="H364" s="48">
        <f t="shared" si="111"/>
        <v>291.89777533325639</v>
      </c>
      <c r="I364" s="8">
        <f t="shared" si="112"/>
        <v>1.2099145739670811</v>
      </c>
      <c r="J364" s="48">
        <f t="shared" si="113"/>
        <v>1.8145105860610073E-5</v>
      </c>
      <c r="K364" s="48">
        <f t="shared" si="114"/>
        <v>1.4997014046302213E-5</v>
      </c>
      <c r="L364" s="10">
        <f t="shared" si="115"/>
        <v>1006.0485004070733</v>
      </c>
      <c r="M364" s="29">
        <f t="shared" si="116"/>
        <v>2.5501483731249164E-2</v>
      </c>
      <c r="N364" s="8">
        <f t="shared" si="117"/>
        <v>0.71583507584012118</v>
      </c>
      <c r="O364" s="48">
        <f t="shared" si="118"/>
        <v>3.4258568735520897E-3</v>
      </c>
      <c r="P364" s="48">
        <f t="shared" si="119"/>
        <v>103699.91494624947</v>
      </c>
      <c r="Q364" s="48">
        <f t="shared" si="120"/>
        <v>74232.036480162598</v>
      </c>
      <c r="R364" s="9">
        <f t="shared" si="121"/>
        <v>8.9133632036331463</v>
      </c>
      <c r="S364" s="10">
        <f t="shared" si="122"/>
        <v>2.9360098285721388</v>
      </c>
      <c r="T364" s="10">
        <f t="shared" si="123"/>
        <v>0.42153133977689622</v>
      </c>
      <c r="U364" s="10">
        <f t="shared" si="124"/>
        <v>0.68028344976401622</v>
      </c>
      <c r="V364" s="10">
        <f t="shared" si="125"/>
        <v>1.1018147895409125</v>
      </c>
      <c r="W364" s="9">
        <f t="shared" si="126"/>
        <v>0.59681634433466091</v>
      </c>
      <c r="X364" s="49">
        <f t="shared" si="127"/>
        <v>20.092367010847511</v>
      </c>
      <c r="Y364" s="8">
        <f t="shared" si="128"/>
        <v>1.8363579825681873E-5</v>
      </c>
      <c r="Z364" s="29">
        <f t="shared" si="108"/>
        <v>5.85</v>
      </c>
    </row>
    <row r="365" spans="6:26" x14ac:dyDescent="0.25">
      <c r="F365" s="36">
        <f t="shared" si="109"/>
        <v>21120</v>
      </c>
      <c r="G365" s="16">
        <f t="shared" si="110"/>
        <v>19.495624740620283</v>
      </c>
      <c r="H365" s="48">
        <f t="shared" si="111"/>
        <v>291.89781237031013</v>
      </c>
      <c r="I365" s="8">
        <f t="shared" si="112"/>
        <v>1.2099144199352043</v>
      </c>
      <c r="J365" s="48">
        <f t="shared" si="113"/>
        <v>1.8145107638163129E-5</v>
      </c>
      <c r="K365" s="48">
        <f t="shared" si="114"/>
        <v>1.4997017424699237E-5</v>
      </c>
      <c r="L365" s="10">
        <f t="shared" si="115"/>
        <v>1006.0485016002345</v>
      </c>
      <c r="M365" s="29">
        <f t="shared" si="116"/>
        <v>2.5501486515545978E-2</v>
      </c>
      <c r="N365" s="8">
        <f t="shared" si="117"/>
        <v>0.71583506865847335</v>
      </c>
      <c r="O365" s="48">
        <f t="shared" si="118"/>
        <v>3.4258564388669368E-3</v>
      </c>
      <c r="P365" s="48">
        <f t="shared" si="119"/>
        <v>103704.9912851858</v>
      </c>
      <c r="Q365" s="48">
        <f t="shared" si="120"/>
        <v>74235.669556857349</v>
      </c>
      <c r="R365" s="9">
        <f t="shared" si="121"/>
        <v>8.9134722614582653</v>
      </c>
      <c r="S365" s="10">
        <f t="shared" si="122"/>
        <v>2.9360460721460009</v>
      </c>
      <c r="T365" s="10">
        <f t="shared" si="123"/>
        <v>0.42155742192984602</v>
      </c>
      <c r="U365" s="10">
        <f t="shared" si="124"/>
        <v>0.6803174033726137</v>
      </c>
      <c r="V365" s="10">
        <f t="shared" si="125"/>
        <v>1.1018748253024597</v>
      </c>
      <c r="W365" s="9">
        <f t="shared" si="126"/>
        <v>0.59684886370549894</v>
      </c>
      <c r="X365" s="49">
        <f t="shared" si="127"/>
        <v>20.092473604325782</v>
      </c>
      <c r="Y365" s="8">
        <f t="shared" si="128"/>
        <v>1.8364580421707661E-5</v>
      </c>
      <c r="Z365" s="29">
        <f t="shared" si="108"/>
        <v>5.8666666666666663</v>
      </c>
    </row>
    <row r="366" spans="6:26" x14ac:dyDescent="0.25">
      <c r="F366" s="36">
        <f t="shared" si="109"/>
        <v>21180</v>
      </c>
      <c r="G366" s="16">
        <f t="shared" si="110"/>
        <v>19.495697581725587</v>
      </c>
      <c r="H366" s="48">
        <f t="shared" si="111"/>
        <v>291.89784879086278</v>
      </c>
      <c r="I366" s="8">
        <f t="shared" si="112"/>
        <v>1.2099142684673065</v>
      </c>
      <c r="J366" s="48">
        <f t="shared" si="113"/>
        <v>1.814510938612779E-5</v>
      </c>
      <c r="K366" s="48">
        <f t="shared" si="114"/>
        <v>1.4997020746861368E-5</v>
      </c>
      <c r="L366" s="10">
        <f t="shared" si="115"/>
        <v>1006.0485027735361</v>
      </c>
      <c r="M366" s="29">
        <f t="shared" si="116"/>
        <v>2.5501489253496587E-2</v>
      </c>
      <c r="N366" s="8">
        <f t="shared" si="117"/>
        <v>0.71583506159637023</v>
      </c>
      <c r="O366" s="48">
        <f t="shared" si="118"/>
        <v>3.425856011417453E-3</v>
      </c>
      <c r="P366" s="48">
        <f t="shared" si="119"/>
        <v>103709.98312007179</v>
      </c>
      <c r="Q366" s="48">
        <f t="shared" si="120"/>
        <v>74239.242154915104</v>
      </c>
      <c r="R366" s="9">
        <f t="shared" si="121"/>
        <v>8.9135794999300302</v>
      </c>
      <c r="S366" s="10">
        <f t="shared" si="122"/>
        <v>2.9360817111071862</v>
      </c>
      <c r="T366" s="10">
        <f t="shared" si="123"/>
        <v>0.42158307024496711</v>
      </c>
      <c r="U366" s="10">
        <f t="shared" si="124"/>
        <v>0.68035079183086322</v>
      </c>
      <c r="V366" s="10">
        <f t="shared" si="125"/>
        <v>1.1019338620758303</v>
      </c>
      <c r="W366" s="9">
        <f t="shared" si="126"/>
        <v>0.59688084195774138</v>
      </c>
      <c r="X366" s="49">
        <f t="shared" si="127"/>
        <v>20.092578423683328</v>
      </c>
      <c r="Y366" s="8">
        <f t="shared" si="128"/>
        <v>1.8365564367930503E-5</v>
      </c>
      <c r="Z366" s="29">
        <f t="shared" si="108"/>
        <v>5.8833333333333337</v>
      </c>
    </row>
    <row r="367" spans="6:26" x14ac:dyDescent="0.25">
      <c r="F367" s="36">
        <f t="shared" si="109"/>
        <v>21240</v>
      </c>
      <c r="G367" s="16">
        <f t="shared" si="110"/>
        <v>19.49576921034577</v>
      </c>
      <c r="H367" s="48">
        <f t="shared" si="111"/>
        <v>291.89788460517286</v>
      </c>
      <c r="I367" s="8">
        <f t="shared" si="112"/>
        <v>1.2099141195207224</v>
      </c>
      <c r="J367" s="48">
        <f t="shared" si="113"/>
        <v>1.8145111104996327E-5</v>
      </c>
      <c r="K367" s="48">
        <f t="shared" si="114"/>
        <v>1.4997024013724268E-5</v>
      </c>
      <c r="L367" s="10">
        <f t="shared" si="115"/>
        <v>1006.0485039273083</v>
      </c>
      <c r="M367" s="29">
        <f t="shared" si="116"/>
        <v>2.5501491945872087E-2</v>
      </c>
      <c r="N367" s="8">
        <f t="shared" si="117"/>
        <v>0.71583505465182196</v>
      </c>
      <c r="O367" s="48">
        <f t="shared" si="118"/>
        <v>3.4258555910832338E-3</v>
      </c>
      <c r="P367" s="48">
        <f t="shared" si="119"/>
        <v>103714.89185723546</v>
      </c>
      <c r="Q367" s="48">
        <f t="shared" si="120"/>
        <v>74242.755280831945</v>
      </c>
      <c r="R367" s="9">
        <f t="shared" si="121"/>
        <v>8.9136849494556589</v>
      </c>
      <c r="S367" s="10">
        <f t="shared" si="122"/>
        <v>2.9361167555600525</v>
      </c>
      <c r="T367" s="10">
        <f t="shared" si="123"/>
        <v>0.42160829193091631</v>
      </c>
      <c r="U367" s="10">
        <f t="shared" si="124"/>
        <v>0.68038362454191248</v>
      </c>
      <c r="V367" s="10">
        <f t="shared" si="125"/>
        <v>1.1019919164728287</v>
      </c>
      <c r="W367" s="9">
        <f t="shared" si="126"/>
        <v>0.59691228808944885</v>
      </c>
      <c r="X367" s="49">
        <f t="shared" si="127"/>
        <v>20.092681498435219</v>
      </c>
      <c r="Y367" s="8">
        <f t="shared" si="128"/>
        <v>1.8366531941213811E-5</v>
      </c>
      <c r="Z367" s="29">
        <f t="shared" si="108"/>
        <v>5.9</v>
      </c>
    </row>
    <row r="368" spans="6:26" x14ac:dyDescent="0.25">
      <c r="F368" s="36">
        <f t="shared" si="109"/>
        <v>21300</v>
      </c>
      <c r="G368" s="16">
        <f t="shared" si="110"/>
        <v>19.49583964665668</v>
      </c>
      <c r="H368" s="48">
        <f t="shared" si="111"/>
        <v>291.89791982332832</v>
      </c>
      <c r="I368" s="8">
        <f t="shared" si="112"/>
        <v>1.2099139730534958</v>
      </c>
      <c r="J368" s="48">
        <f t="shared" si="113"/>
        <v>1.8145112795253044E-5</v>
      </c>
      <c r="K368" s="48">
        <f t="shared" si="114"/>
        <v>1.4997027226208227E-5</v>
      </c>
      <c r="L368" s="10">
        <f t="shared" si="115"/>
        <v>1006.0485050618761</v>
      </c>
      <c r="M368" s="29">
        <f t="shared" si="116"/>
        <v>2.5501494593431043E-2</v>
      </c>
      <c r="N368" s="8">
        <f t="shared" si="117"/>
        <v>0.71583504782287277</v>
      </c>
      <c r="O368" s="48">
        <f t="shared" si="118"/>
        <v>3.4258551777458764E-3</v>
      </c>
      <c r="P368" s="48">
        <f t="shared" si="119"/>
        <v>103719.71887961113</v>
      </c>
      <c r="Q368" s="48">
        <f t="shared" si="120"/>
        <v>74246.209924361348</v>
      </c>
      <c r="R368" s="9">
        <f t="shared" si="121"/>
        <v>8.9137886399322621</v>
      </c>
      <c r="S368" s="10">
        <f t="shared" si="122"/>
        <v>2.9361512154395033</v>
      </c>
      <c r="T368" s="10">
        <f t="shared" si="123"/>
        <v>0.42163309407682648</v>
      </c>
      <c r="U368" s="10">
        <f t="shared" si="124"/>
        <v>0.68041591075268204</v>
      </c>
      <c r="V368" s="10">
        <f t="shared" si="125"/>
        <v>1.1020490048295084</v>
      </c>
      <c r="W368" s="9">
        <f t="shared" si="126"/>
        <v>0.59694321094931702</v>
      </c>
      <c r="X368" s="49">
        <f t="shared" si="127"/>
        <v>20.092782857605997</v>
      </c>
      <c r="Y368" s="8">
        <f t="shared" si="128"/>
        <v>1.8367483413825139E-5</v>
      </c>
      <c r="Z368" s="29">
        <f t="shared" si="108"/>
        <v>5.916666666666667</v>
      </c>
    </row>
    <row r="369" spans="6:26" x14ac:dyDescent="0.25">
      <c r="F369" s="36">
        <f t="shared" si="109"/>
        <v>21360</v>
      </c>
      <c r="G369" s="16">
        <f t="shared" si="110"/>
        <v>19.495908910498656</v>
      </c>
      <c r="H369" s="48">
        <f t="shared" si="111"/>
        <v>291.89795445524931</v>
      </c>
      <c r="I369" s="8">
        <f t="shared" si="112"/>
        <v>1.2099138290243681</v>
      </c>
      <c r="J369" s="48">
        <f t="shared" si="113"/>
        <v>1.8145114457373934E-5</v>
      </c>
      <c r="K369" s="48">
        <f t="shared" si="114"/>
        <v>1.4997030385218026E-5</v>
      </c>
      <c r="L369" s="10">
        <f t="shared" si="115"/>
        <v>1006.0485061775591</v>
      </c>
      <c r="M369" s="29">
        <f t="shared" si="116"/>
        <v>2.5501497196919066E-2</v>
      </c>
      <c r="N369" s="8">
        <f t="shared" si="117"/>
        <v>0.71583504110759888</v>
      </c>
      <c r="O369" s="48">
        <f t="shared" si="118"/>
        <v>3.4258547712889484E-3</v>
      </c>
      <c r="P369" s="48">
        <f t="shared" si="119"/>
        <v>103724.46554713292</v>
      </c>
      <c r="Q369" s="48">
        <f t="shared" si="120"/>
        <v>74249.60705879562</v>
      </c>
      <c r="R369" s="9">
        <f t="shared" si="121"/>
        <v>8.9138906007555931</v>
      </c>
      <c r="S369" s="10">
        <f t="shared" si="122"/>
        <v>2.9361851005138213</v>
      </c>
      <c r="T369" s="10">
        <f t="shared" si="123"/>
        <v>0.42165748365427369</v>
      </c>
      <c r="U369" s="10">
        <f t="shared" si="124"/>
        <v>0.68044765955628583</v>
      </c>
      <c r="V369" s="10">
        <f t="shared" si="125"/>
        <v>1.1021051432105595</v>
      </c>
      <c r="W369" s="9">
        <f t="shared" si="126"/>
        <v>0.59697361923905301</v>
      </c>
      <c r="X369" s="49">
        <f t="shared" si="127"/>
        <v>20.092882529737707</v>
      </c>
      <c r="Y369" s="8">
        <f t="shared" si="128"/>
        <v>1.8368419053509328E-5</v>
      </c>
      <c r="Z369" s="29">
        <f t="shared" si="108"/>
        <v>5.9333333333333336</v>
      </c>
    </row>
    <row r="370" spans="6:26" x14ac:dyDescent="0.25">
      <c r="F370" s="36">
        <f t="shared" si="109"/>
        <v>21420</v>
      </c>
      <c r="G370" s="16">
        <f t="shared" si="110"/>
        <v>19.4959770213821</v>
      </c>
      <c r="H370" s="48">
        <f t="shared" si="111"/>
        <v>291.89798851069105</v>
      </c>
      <c r="I370" s="8">
        <f t="shared" si="112"/>
        <v>1.2099136873927674</v>
      </c>
      <c r="J370" s="48">
        <f t="shared" si="113"/>
        <v>1.8145116091827296E-5</v>
      </c>
      <c r="K370" s="48">
        <f t="shared" si="114"/>
        <v>1.4997033491643567E-5</v>
      </c>
      <c r="L370" s="10">
        <f t="shared" si="115"/>
        <v>1006.0485072746716</v>
      </c>
      <c r="M370" s="29">
        <f t="shared" si="116"/>
        <v>2.5501499757069643E-2</v>
      </c>
      <c r="N370" s="8">
        <f t="shared" si="117"/>
        <v>0.71583503450410901</v>
      </c>
      <c r="O370" s="48">
        <f t="shared" si="118"/>
        <v>3.4258543715979532E-3</v>
      </c>
      <c r="P370" s="48">
        <f t="shared" si="119"/>
        <v>103729.13319711154</v>
      </c>
      <c r="Q370" s="48">
        <f t="shared" si="120"/>
        <v>74252.94764123566</v>
      </c>
      <c r="R370" s="9">
        <f t="shared" si="121"/>
        <v>8.9139908608283616</v>
      </c>
      <c r="S370" s="10">
        <f t="shared" si="122"/>
        <v>2.9362184203875001</v>
      </c>
      <c r="T370" s="10">
        <f t="shared" si="123"/>
        <v>0.42168146751922037</v>
      </c>
      <c r="U370" s="10">
        <f t="shared" si="124"/>
        <v>0.68047887989467715</v>
      </c>
      <c r="V370" s="10">
        <f t="shared" si="125"/>
        <v>1.1021603474138975</v>
      </c>
      <c r="W370" s="9">
        <f t="shared" si="126"/>
        <v>0.59700352151586111</v>
      </c>
      <c r="X370" s="49">
        <f t="shared" si="127"/>
        <v>20.092980542897962</v>
      </c>
      <c r="Y370" s="8">
        <f t="shared" si="128"/>
        <v>1.836933912356496E-5</v>
      </c>
      <c r="Z370" s="29">
        <f t="shared" si="108"/>
        <v>5.95</v>
      </c>
    </row>
    <row r="371" spans="6:26" x14ac:dyDescent="0.25">
      <c r="F371" s="36">
        <f t="shared" si="109"/>
        <v>21480</v>
      </c>
      <c r="G371" s="16">
        <f t="shared" si="110"/>
        <v>19.496043998492961</v>
      </c>
      <c r="H371" s="48">
        <f t="shared" si="111"/>
        <v>291.89802199924645</v>
      </c>
      <c r="I371" s="8">
        <f t="shared" si="112"/>
        <v>1.2099135481187964</v>
      </c>
      <c r="J371" s="48">
        <f t="shared" si="113"/>
        <v>1.8145117699073462E-5</v>
      </c>
      <c r="K371" s="48">
        <f t="shared" si="114"/>
        <v>1.4997036546359814E-5</v>
      </c>
      <c r="L371" s="10">
        <f t="shared" si="115"/>
        <v>1006.0485083535223</v>
      </c>
      <c r="M371" s="29">
        <f t="shared" si="116"/>
        <v>2.5501502274603863E-2</v>
      </c>
      <c r="N371" s="8">
        <f t="shared" si="117"/>
        <v>0.71583502801054189</v>
      </c>
      <c r="O371" s="48">
        <f t="shared" si="118"/>
        <v>3.4258539785602983E-3</v>
      </c>
      <c r="P371" s="48">
        <f t="shared" si="119"/>
        <v>103733.72314461494</v>
      </c>
      <c r="Q371" s="48">
        <f t="shared" si="120"/>
        <v>74256.232612863227</v>
      </c>
      <c r="R371" s="9">
        <f t="shared" si="121"/>
        <v>8.9140894485686957</v>
      </c>
      <c r="S371" s="10">
        <f t="shared" si="122"/>
        <v>2.9362511845040014</v>
      </c>
      <c r="T371" s="10">
        <f t="shared" si="123"/>
        <v>0.42170505241392581</v>
      </c>
      <c r="U371" s="10">
        <f t="shared" si="124"/>
        <v>0.68050958056110877</v>
      </c>
      <c r="V371" s="10">
        <f t="shared" si="125"/>
        <v>1.1022146329750346</v>
      </c>
      <c r="W371" s="9">
        <f t="shared" si="126"/>
        <v>0.59703292619481041</v>
      </c>
      <c r="X371" s="49">
        <f t="shared" si="127"/>
        <v>20.093076924687772</v>
      </c>
      <c r="Y371" s="8">
        <f t="shared" si="128"/>
        <v>1.8370243882917244E-5</v>
      </c>
      <c r="Z371" s="29">
        <f t="shared" si="108"/>
        <v>5.9666666666666668</v>
      </c>
    </row>
    <row r="372" spans="6:26" x14ac:dyDescent="0.25">
      <c r="F372" s="36">
        <f t="shared" si="109"/>
        <v>21540</v>
      </c>
      <c r="G372" s="16">
        <f t="shared" si="110"/>
        <v>19.496109860698123</v>
      </c>
      <c r="H372" s="48">
        <f t="shared" si="111"/>
        <v>291.89805493034902</v>
      </c>
      <c r="I372" s="8">
        <f t="shared" si="112"/>
        <v>1.2099134111632208</v>
      </c>
      <c r="J372" s="48">
        <f t="shared" si="113"/>
        <v>1.8145119279565225E-5</v>
      </c>
      <c r="K372" s="48">
        <f t="shared" si="114"/>
        <v>1.4997039550227282E-5</v>
      </c>
      <c r="L372" s="10">
        <f t="shared" si="115"/>
        <v>1006.0485094144153</v>
      </c>
      <c r="M372" s="29">
        <f t="shared" si="116"/>
        <v>2.550150475023092E-2</v>
      </c>
      <c r="N372" s="8">
        <f t="shared" si="117"/>
        <v>0.71583502162506951</v>
      </c>
      <c r="O372" s="48">
        <f t="shared" si="118"/>
        <v>3.4258535920652644E-3</v>
      </c>
      <c r="P372" s="48">
        <f t="shared" si="119"/>
        <v>103738.23668283421</v>
      </c>
      <c r="Q372" s="48">
        <f t="shared" si="120"/>
        <v>74259.462899203209</v>
      </c>
      <c r="R372" s="9">
        <f t="shared" si="121"/>
        <v>8.9141863919182232</v>
      </c>
      <c r="S372" s="10">
        <f t="shared" si="122"/>
        <v>2.9362834021484741</v>
      </c>
      <c r="T372" s="10">
        <f t="shared" si="123"/>
        <v>0.42172824496882216</v>
      </c>
      <c r="U372" s="10">
        <f t="shared" si="124"/>
        <v>0.6805397702026571</v>
      </c>
      <c r="V372" s="10">
        <f t="shared" si="125"/>
        <v>1.1022680151714792</v>
      </c>
      <c r="W372" s="9">
        <f t="shared" si="126"/>
        <v>0.59706184155121789</v>
      </c>
      <c r="X372" s="49">
        <f t="shared" si="127"/>
        <v>20.093171702249339</v>
      </c>
      <c r="Y372" s="8">
        <f t="shared" si="128"/>
        <v>1.8371133586191321E-5</v>
      </c>
      <c r="Z372" s="29">
        <f t="shared" si="108"/>
        <v>5.9833333333333334</v>
      </c>
    </row>
    <row r="373" spans="6:26" x14ac:dyDescent="0.25">
      <c r="F373" s="36">
        <f t="shared" si="109"/>
        <v>21600</v>
      </c>
      <c r="G373" s="16">
        <f t="shared" si="110"/>
        <v>19.496174626550708</v>
      </c>
      <c r="H373" s="48">
        <f t="shared" si="111"/>
        <v>291.89808731327531</v>
      </c>
      <c r="I373" s="8">
        <f t="shared" si="112"/>
        <v>1.2099132764874596</v>
      </c>
      <c r="J373" s="48">
        <f t="shared" si="113"/>
        <v>1.8145120833747742E-5</v>
      </c>
      <c r="K373" s="48">
        <f t="shared" si="114"/>
        <v>1.4997042504092077E-5</v>
      </c>
      <c r="L373" s="10">
        <f t="shared" si="115"/>
        <v>1006.0485104576494</v>
      </c>
      <c r="M373" s="29">
        <f t="shared" si="116"/>
        <v>2.5501507184648133E-2</v>
      </c>
      <c r="N373" s="8">
        <f t="shared" si="117"/>
        <v>0.71583501534589222</v>
      </c>
      <c r="O373" s="48">
        <f t="shared" si="118"/>
        <v>3.4258532120039716E-3</v>
      </c>
      <c r="P373" s="48">
        <f t="shared" si="119"/>
        <v>103742.67508345057</v>
      </c>
      <c r="Q373" s="48">
        <f t="shared" si="120"/>
        <v>74262.639410385746</v>
      </c>
      <c r="R373" s="9">
        <f t="shared" si="121"/>
        <v>8.9142817183501908</v>
      </c>
      <c r="S373" s="10">
        <f t="shared" si="122"/>
        <v>2.93631508245043</v>
      </c>
      <c r="T373" s="10">
        <f t="shared" si="123"/>
        <v>0.4217510517043665</v>
      </c>
      <c r="U373" s="10">
        <f t="shared" si="124"/>
        <v>0.68056945732257712</v>
      </c>
      <c r="V373" s="10">
        <f t="shared" si="125"/>
        <v>1.1023205090269437</v>
      </c>
      <c r="W373" s="9">
        <f t="shared" si="126"/>
        <v>0.59709027572292772</v>
      </c>
      <c r="X373" s="49">
        <f t="shared" si="127"/>
        <v>20.093264902273635</v>
      </c>
      <c r="Y373" s="8">
        <f t="shared" si="128"/>
        <v>1.8372008483782395E-5</v>
      </c>
      <c r="Z373" s="29">
        <f t="shared" si="108"/>
        <v>6</v>
      </c>
    </row>
    <row r="374" spans="6:26" x14ac:dyDescent="0.25">
      <c r="F374" s="36">
        <f t="shared" si="109"/>
        <v>21660</v>
      </c>
      <c r="G374" s="16">
        <f t="shared" si="110"/>
        <v>19.49623831429528</v>
      </c>
      <c r="H374" s="48">
        <f t="shared" si="111"/>
        <v>291.89811915714762</v>
      </c>
      <c r="I374" s="8">
        <f t="shared" si="112"/>
        <v>1.2099131440535726</v>
      </c>
      <c r="J374" s="48">
        <f t="shared" si="113"/>
        <v>1.8145122362058897E-5</v>
      </c>
      <c r="K374" s="48">
        <f t="shared" si="114"/>
        <v>1.4997045408786356E-5</v>
      </c>
      <c r="L374" s="10">
        <f t="shared" si="115"/>
        <v>1006.0485114835184</v>
      </c>
      <c r="M374" s="29">
        <f t="shared" si="116"/>
        <v>2.5501509578541366E-2</v>
      </c>
      <c r="N374" s="8">
        <f t="shared" si="117"/>
        <v>0.71583500917124132</v>
      </c>
      <c r="O374" s="48">
        <f t="shared" si="118"/>
        <v>3.4258528382693533E-3</v>
      </c>
      <c r="P374" s="48">
        <f t="shared" si="119"/>
        <v>103747.03959698883</v>
      </c>
      <c r="Q374" s="48">
        <f t="shared" si="120"/>
        <v>74265.763041399638</v>
      </c>
      <c r="R374" s="9">
        <f t="shared" si="121"/>
        <v>8.9143754548772982</v>
      </c>
      <c r="S374" s="10">
        <f t="shared" si="122"/>
        <v>2.9363462343863711</v>
      </c>
      <c r="T374" s="10">
        <f t="shared" si="123"/>
        <v>0.42177347903285339</v>
      </c>
      <c r="U374" s="10">
        <f t="shared" si="124"/>
        <v>0.68059865028274424</v>
      </c>
      <c r="V374" s="10">
        <f t="shared" si="125"/>
        <v>1.1023721293155977</v>
      </c>
      <c r="W374" s="9">
        <f t="shared" si="126"/>
        <v>0.59711823671261532</v>
      </c>
      <c r="X374" s="49">
        <f t="shared" si="127"/>
        <v>20.093356551007894</v>
      </c>
      <c r="Y374" s="8">
        <f t="shared" si="128"/>
        <v>1.8372868821926627E-5</v>
      </c>
      <c r="Z374" s="29">
        <f t="shared" si="108"/>
        <v>6.0166666666666666</v>
      </c>
    </row>
    <row r="375" spans="6:26" x14ac:dyDescent="0.25">
      <c r="F375" s="36">
        <f t="shared" si="109"/>
        <v>21720</v>
      </c>
      <c r="G375" s="16">
        <f t="shared" si="110"/>
        <v>19.49630094187297</v>
      </c>
      <c r="H375" s="48">
        <f t="shared" si="111"/>
        <v>291.89815047093646</v>
      </c>
      <c r="I375" s="8">
        <f t="shared" si="112"/>
        <v>1.2099130138242513</v>
      </c>
      <c r="J375" s="48">
        <f t="shared" si="113"/>
        <v>1.8145123864929249E-5</v>
      </c>
      <c r="K375" s="48">
        <f t="shared" si="114"/>
        <v>1.4997048265128389E-5</v>
      </c>
      <c r="L375" s="10">
        <f t="shared" si="115"/>
        <v>1006.0485124923111</v>
      </c>
      <c r="M375" s="29">
        <f t="shared" si="116"/>
        <v>2.5501511932585035E-2</v>
      </c>
      <c r="N375" s="8">
        <f t="shared" si="117"/>
        <v>0.71583500309937698</v>
      </c>
      <c r="O375" s="48">
        <f t="shared" si="118"/>
        <v>3.4258524707561221E-3</v>
      </c>
      <c r="P375" s="48">
        <f t="shared" si="119"/>
        <v>103751.33145317181</v>
      </c>
      <c r="Q375" s="48">
        <f t="shared" si="120"/>
        <v>74268.834672345722</v>
      </c>
      <c r="R375" s="9">
        <f t="shared" si="121"/>
        <v>8.9144676280595014</v>
      </c>
      <c r="S375" s="10">
        <f t="shared" si="122"/>
        <v>2.9363768667823642</v>
      </c>
      <c r="T375" s="10">
        <f t="shared" si="123"/>
        <v>0.42179553326020358</v>
      </c>
      <c r="U375" s="10">
        <f t="shared" si="124"/>
        <v>0.68062735730601309</v>
      </c>
      <c r="V375" s="10">
        <f t="shared" si="125"/>
        <v>1.1024228905662166</v>
      </c>
      <c r="W375" s="9">
        <f t="shared" si="126"/>
        <v>0.59714573239003388</v>
      </c>
      <c r="X375" s="49">
        <f t="shared" si="127"/>
        <v>20.093446674263003</v>
      </c>
      <c r="Y375" s="8">
        <f t="shared" si="128"/>
        <v>1.8373714842770276E-5</v>
      </c>
      <c r="Z375" s="29">
        <f t="shared" si="108"/>
        <v>6.0333333333333332</v>
      </c>
    </row>
    <row r="376" spans="6:26" x14ac:dyDescent="0.25">
      <c r="F376" s="36">
        <f t="shared" si="109"/>
        <v>21780</v>
      </c>
      <c r="G376" s="16">
        <f t="shared" si="110"/>
        <v>19.496362526926529</v>
      </c>
      <c r="H376" s="48">
        <f t="shared" si="111"/>
        <v>291.89818126346324</v>
      </c>
      <c r="I376" s="8">
        <f t="shared" si="112"/>
        <v>1.2099128857628079</v>
      </c>
      <c r="J376" s="48">
        <f t="shared" si="113"/>
        <v>1.8145125342782096E-5</v>
      </c>
      <c r="K376" s="48">
        <f t="shared" si="114"/>
        <v>1.4997051073922754E-5</v>
      </c>
      <c r="L376" s="10">
        <f t="shared" si="115"/>
        <v>1006.048513484312</v>
      </c>
      <c r="M376" s="29">
        <f t="shared" si="116"/>
        <v>2.5501514247442174E-2</v>
      </c>
      <c r="N376" s="8">
        <f t="shared" si="117"/>
        <v>0.71583499712858922</v>
      </c>
      <c r="O376" s="48">
        <f t="shared" si="118"/>
        <v>3.4258521093607427E-3</v>
      </c>
      <c r="P376" s="48">
        <f t="shared" si="119"/>
        <v>103755.55186126662</v>
      </c>
      <c r="Q376" s="48">
        <f t="shared" si="120"/>
        <v>74271.855168684982</v>
      </c>
      <c r="R376" s="9">
        <f t="shared" si="121"/>
        <v>8.9145582640116832</v>
      </c>
      <c r="S376" s="10">
        <f t="shared" si="122"/>
        <v>2.9364069883165693</v>
      </c>
      <c r="T376" s="10">
        <f t="shared" si="123"/>
        <v>0.42181722058772153</v>
      </c>
      <c r="U376" s="10">
        <f t="shared" si="124"/>
        <v>0.68065558647845914</v>
      </c>
      <c r="V376" s="10">
        <f t="shared" si="125"/>
        <v>1.1024728070661807</v>
      </c>
      <c r="W376" s="9">
        <f t="shared" si="126"/>
        <v>0.59717277049418116</v>
      </c>
      <c r="X376" s="49">
        <f t="shared" si="127"/>
        <v>20.093535297420711</v>
      </c>
      <c r="Y376" s="8">
        <f t="shared" si="128"/>
        <v>1.8374546784436343E-5</v>
      </c>
      <c r="Z376" s="29">
        <f t="shared" si="108"/>
        <v>6.05</v>
      </c>
    </row>
    <row r="377" spans="6:26" x14ac:dyDescent="0.25">
      <c r="F377" s="36">
        <f t="shared" si="109"/>
        <v>21840</v>
      </c>
      <c r="G377" s="16">
        <f t="shared" si="110"/>
        <v>19.496423086805269</v>
      </c>
      <c r="H377" s="48">
        <f t="shared" si="111"/>
        <v>291.89821154340262</v>
      </c>
      <c r="I377" s="8">
        <f t="shared" si="112"/>
        <v>1.209912759833164</v>
      </c>
      <c r="J377" s="48">
        <f t="shared" si="113"/>
        <v>1.8145126796033827E-5</v>
      </c>
      <c r="K377" s="48">
        <f t="shared" si="114"/>
        <v>1.4997053835960764E-5</v>
      </c>
      <c r="L377" s="10">
        <f t="shared" si="115"/>
        <v>1006.0485144598001</v>
      </c>
      <c r="M377" s="29">
        <f t="shared" si="116"/>
        <v>2.5501516523764988E-2</v>
      </c>
      <c r="N377" s="8">
        <f t="shared" si="117"/>
        <v>0.71583499125719574</v>
      </c>
      <c r="O377" s="48">
        <f t="shared" si="118"/>
        <v>3.4258517539814013E-3</v>
      </c>
      <c r="P377" s="48">
        <f t="shared" si="119"/>
        <v>103759.7020104218</v>
      </c>
      <c r="Q377" s="48">
        <f t="shared" si="120"/>
        <v>74274.825381479517</v>
      </c>
      <c r="R377" s="9">
        <f t="shared" si="121"/>
        <v>8.9146473884110886</v>
      </c>
      <c r="S377" s="10">
        <f t="shared" si="122"/>
        <v>2.9364366075217569</v>
      </c>
      <c r="T377" s="10">
        <f t="shared" si="123"/>
        <v>0.42183854711382712</v>
      </c>
      <c r="U377" s="10">
        <f t="shared" si="124"/>
        <v>0.68068334575174616</v>
      </c>
      <c r="V377" s="10">
        <f t="shared" si="125"/>
        <v>1.1025218928655733</v>
      </c>
      <c r="W377" s="9">
        <f t="shared" si="126"/>
        <v>0.59719935863551887</v>
      </c>
      <c r="X377" s="49">
        <f t="shared" si="127"/>
        <v>20.093622445440786</v>
      </c>
      <c r="Y377" s="8">
        <f t="shared" si="128"/>
        <v>1.8375364881092886E-5</v>
      </c>
      <c r="Z377" s="29">
        <f t="shared" si="108"/>
        <v>6.0666666666666664</v>
      </c>
    </row>
    <row r="378" spans="6:26" x14ac:dyDescent="0.25">
      <c r="F378" s="36">
        <f t="shared" si="109"/>
        <v>21900</v>
      </c>
      <c r="G378" s="16">
        <f t="shared" si="110"/>
        <v>19.496482638569951</v>
      </c>
      <c r="H378" s="48">
        <f t="shared" si="111"/>
        <v>291.89824131928498</v>
      </c>
      <c r="I378" s="8">
        <f t="shared" si="112"/>
        <v>1.2099126359998418</v>
      </c>
      <c r="J378" s="48">
        <f t="shared" si="113"/>
        <v>1.8145128225093822E-5</v>
      </c>
      <c r="K378" s="48">
        <f t="shared" si="114"/>
        <v>1.49970565520205E-5</v>
      </c>
      <c r="L378" s="10">
        <f t="shared" si="115"/>
        <v>1006.0485154190505</v>
      </c>
      <c r="M378" s="29">
        <f t="shared" si="116"/>
        <v>2.5501518762194746E-2</v>
      </c>
      <c r="N378" s="8">
        <f t="shared" si="117"/>
        <v>0.71583498548354207</v>
      </c>
      <c r="O378" s="48">
        <f t="shared" si="118"/>
        <v>3.4258514045179774E-3</v>
      </c>
      <c r="P378" s="48">
        <f t="shared" si="119"/>
        <v>103763.7830700043</v>
      </c>
      <c r="Q378" s="48">
        <f t="shared" si="120"/>
        <v>74277.746147633938</v>
      </c>
      <c r="R378" s="9">
        <f t="shared" si="121"/>
        <v>8.9147350265047667</v>
      </c>
      <c r="S378" s="10">
        <f t="shared" si="122"/>
        <v>2.9364657327877439</v>
      </c>
      <c r="T378" s="10">
        <f t="shared" si="123"/>
        <v>0.42185951883575501</v>
      </c>
      <c r="U378" s="10">
        <f t="shared" si="124"/>
        <v>0.68071064294520622</v>
      </c>
      <c r="V378" s="10">
        <f t="shared" si="125"/>
        <v>1.1025701617809611</v>
      </c>
      <c r="W378" s="9">
        <f t="shared" si="126"/>
        <v>0.59722550429802057</v>
      </c>
      <c r="X378" s="49">
        <f t="shared" si="127"/>
        <v>20.093708142867971</v>
      </c>
      <c r="Y378" s="8">
        <f t="shared" si="128"/>
        <v>1.8376169363016021E-5</v>
      </c>
      <c r="Z378" s="29">
        <f t="shared" si="108"/>
        <v>6.083333333333333</v>
      </c>
    </row>
    <row r="379" spans="6:26" x14ac:dyDescent="0.25">
      <c r="F379" s="36">
        <f t="shared" si="109"/>
        <v>21960</v>
      </c>
      <c r="G379" s="16">
        <f t="shared" si="110"/>
        <v>19.496541198997569</v>
      </c>
      <c r="H379" s="48">
        <f t="shared" si="111"/>
        <v>291.89827059949874</v>
      </c>
      <c r="I379" s="8">
        <f t="shared" si="112"/>
        <v>1.2099125142279537</v>
      </c>
      <c r="J379" s="48">
        <f t="shared" si="113"/>
        <v>1.8145129630364714E-5</v>
      </c>
      <c r="K379" s="48">
        <f t="shared" si="114"/>
        <v>1.499705922286715E-5</v>
      </c>
      <c r="L379" s="10">
        <f t="shared" si="115"/>
        <v>1006.0485163623333</v>
      </c>
      <c r="M379" s="29">
        <f t="shared" si="116"/>
        <v>2.5501520963362091E-2</v>
      </c>
      <c r="N379" s="8">
        <f t="shared" si="117"/>
        <v>0.71583497980600175</v>
      </c>
      <c r="O379" s="48">
        <f t="shared" si="118"/>
        <v>3.4258510608720177E-3</v>
      </c>
      <c r="P379" s="48">
        <f t="shared" si="119"/>
        <v>103767.79618992648</v>
      </c>
      <c r="Q379" s="48">
        <f t="shared" si="120"/>
        <v>74280.618290129321</v>
      </c>
      <c r="R379" s="9">
        <f t="shared" si="121"/>
        <v>8.9148212031167695</v>
      </c>
      <c r="S379" s="10">
        <f t="shared" si="122"/>
        <v>2.9364943723638004</v>
      </c>
      <c r="T379" s="10">
        <f t="shared" si="123"/>
        <v>0.42188014165122584</v>
      </c>
      <c r="U379" s="10">
        <f t="shared" si="124"/>
        <v>0.68073748574827297</v>
      </c>
      <c r="V379" s="10">
        <f t="shared" si="125"/>
        <v>1.1026176273994988</v>
      </c>
      <c r="W379" s="9">
        <f t="shared" si="126"/>
        <v>0.59725121484139509</v>
      </c>
      <c r="X379" s="49">
        <f t="shared" si="127"/>
        <v>20.093792413838965</v>
      </c>
      <c r="Y379" s="8">
        <f t="shared" si="128"/>
        <v>1.8376960456658312E-5</v>
      </c>
      <c r="Z379" s="29">
        <f t="shared" si="108"/>
        <v>6.1</v>
      </c>
    </row>
    <row r="380" spans="6:26" x14ac:dyDescent="0.25">
      <c r="F380" s="36">
        <f t="shared" si="109"/>
        <v>22020</v>
      </c>
      <c r="G380" s="16">
        <f t="shared" si="110"/>
        <v>19.49659878458607</v>
      </c>
      <c r="H380" s="48">
        <f t="shared" si="111"/>
        <v>291.89829939229298</v>
      </c>
      <c r="I380" s="8">
        <f t="shared" si="112"/>
        <v>1.2099123944831922</v>
      </c>
      <c r="J380" s="48">
        <f t="shared" si="113"/>
        <v>1.8145131012242372E-5</v>
      </c>
      <c r="K380" s="48">
        <f t="shared" si="114"/>
        <v>1.499706184925312E-5</v>
      </c>
      <c r="L380" s="10">
        <f t="shared" si="115"/>
        <v>1006.0485172899142</v>
      </c>
      <c r="M380" s="29">
        <f t="shared" si="116"/>
        <v>2.5501523127887116E-2</v>
      </c>
      <c r="N380" s="8">
        <f t="shared" si="117"/>
        <v>0.71583497422297526</v>
      </c>
      <c r="O380" s="48">
        <f t="shared" si="118"/>
        <v>3.4258507229467028E-3</v>
      </c>
      <c r="P380" s="48">
        <f t="shared" si="119"/>
        <v>103771.74250097097</v>
      </c>
      <c r="Q380" s="48">
        <f t="shared" si="120"/>
        <v>74283.44261825578</v>
      </c>
      <c r="R380" s="9">
        <f t="shared" si="121"/>
        <v>8.9149059426553254</v>
      </c>
      <c r="S380" s="10">
        <f t="shared" si="122"/>
        <v>2.9365225343610231</v>
      </c>
      <c r="T380" s="10">
        <f t="shared" si="123"/>
        <v>0.42190042136009392</v>
      </c>
      <c r="U380" s="10">
        <f t="shared" si="124"/>
        <v>0.68076388172236102</v>
      </c>
      <c r="V380" s="10">
        <f t="shared" si="125"/>
        <v>1.102664303082455</v>
      </c>
      <c r="W380" s="9">
        <f t="shared" si="126"/>
        <v>0.59727649750299638</v>
      </c>
      <c r="X380" s="49">
        <f t="shared" si="127"/>
        <v>20.093875282089066</v>
      </c>
      <c r="Y380" s="8">
        <f t="shared" si="128"/>
        <v>1.8377738384707581E-5</v>
      </c>
      <c r="Z380" s="29">
        <f t="shared" si="108"/>
        <v>6.1166666666666663</v>
      </c>
    </row>
    <row r="381" spans="6:26" x14ac:dyDescent="0.25">
      <c r="F381" s="36">
        <f t="shared" si="109"/>
        <v>22080</v>
      </c>
      <c r="G381" s="16">
        <f t="shared" si="110"/>
        <v>19.496655411558987</v>
      </c>
      <c r="H381" s="48">
        <f t="shared" si="111"/>
        <v>291.89832770577948</v>
      </c>
      <c r="I381" s="8">
        <f t="shared" si="112"/>
        <v>1.2099122767318202</v>
      </c>
      <c r="J381" s="48">
        <f t="shared" si="113"/>
        <v>1.8145132371116133E-5</v>
      </c>
      <c r="K381" s="48">
        <f t="shared" si="114"/>
        <v>1.499706443191835E-5</v>
      </c>
      <c r="L381" s="10">
        <f t="shared" si="115"/>
        <v>1006.0485182020545</v>
      </c>
      <c r="M381" s="29">
        <f t="shared" si="116"/>
        <v>2.5501525256379644E-2</v>
      </c>
      <c r="N381" s="8">
        <f t="shared" si="117"/>
        <v>0.71583496873288965</v>
      </c>
      <c r="O381" s="48">
        <f t="shared" si="118"/>
        <v>3.4258503906468263E-3</v>
      </c>
      <c r="P381" s="48">
        <f t="shared" si="119"/>
        <v>103775.62311510726</v>
      </c>
      <c r="Q381" s="48">
        <f t="shared" si="120"/>
        <v>74286.219927838945</v>
      </c>
      <c r="R381" s="9">
        <f t="shared" si="121"/>
        <v>8.9149892691198183</v>
      </c>
      <c r="S381" s="10">
        <f t="shared" si="122"/>
        <v>2.9365502267546622</v>
      </c>
      <c r="T381" s="10">
        <f t="shared" si="123"/>
        <v>0.42192036366596486</v>
      </c>
      <c r="U381" s="10">
        <f t="shared" si="124"/>
        <v>0.68078983830325934</v>
      </c>
      <c r="V381" s="10">
        <f t="shared" si="125"/>
        <v>1.1027102019692241</v>
      </c>
      <c r="W381" s="9">
        <f t="shared" si="126"/>
        <v>0.59730135939999629</v>
      </c>
      <c r="X381" s="49">
        <f t="shared" si="127"/>
        <v>20.093956770958982</v>
      </c>
      <c r="Y381" s="8">
        <f t="shared" si="128"/>
        <v>1.8378503366153734E-5</v>
      </c>
      <c r="Z381" s="29">
        <f t="shared" si="108"/>
        <v>6.1333333333333337</v>
      </c>
    </row>
    <row r="382" spans="6:26" x14ac:dyDescent="0.25">
      <c r="F382" s="36">
        <f t="shared" si="109"/>
        <v>22140</v>
      </c>
      <c r="G382" s="16">
        <f t="shared" si="110"/>
        <v>19.496711095870001</v>
      </c>
      <c r="H382" s="48">
        <f t="shared" si="111"/>
        <v>291.89835554793495</v>
      </c>
      <c r="I382" s="8">
        <f t="shared" si="112"/>
        <v>1.2099121609406631</v>
      </c>
      <c r="J382" s="48">
        <f t="shared" si="113"/>
        <v>1.8145133707368829E-5</v>
      </c>
      <c r="K382" s="48">
        <f t="shared" si="114"/>
        <v>1.4997066971590434E-5</v>
      </c>
      <c r="L382" s="10">
        <f t="shared" si="115"/>
        <v>1006.0485190990109</v>
      </c>
      <c r="M382" s="29">
        <f t="shared" si="116"/>
        <v>2.5501527349439335E-2</v>
      </c>
      <c r="N382" s="8">
        <f t="shared" si="117"/>
        <v>0.71583496333419816</v>
      </c>
      <c r="O382" s="48">
        <f t="shared" si="118"/>
        <v>3.4258500638787671E-3</v>
      </c>
      <c r="P382" s="48">
        <f t="shared" si="119"/>
        <v>103779.43912580571</v>
      </c>
      <c r="Q382" s="48">
        <f t="shared" si="120"/>
        <v>74288.951001464782</v>
      </c>
      <c r="R382" s="9">
        <f t="shared" si="121"/>
        <v>8.9150712061076938</v>
      </c>
      <c r="S382" s="10">
        <f t="shared" si="122"/>
        <v>2.9365774573864116</v>
      </c>
      <c r="T382" s="10">
        <f t="shared" si="123"/>
        <v>0.42193997417778795</v>
      </c>
      <c r="U382" s="10">
        <f t="shared" si="124"/>
        <v>0.68081536280298971</v>
      </c>
      <c r="V382" s="10">
        <f t="shared" si="125"/>
        <v>1.1027553369807777</v>
      </c>
      <c r="W382" s="9">
        <f t="shared" si="126"/>
        <v>0.59732580753125453</v>
      </c>
      <c r="X382" s="49">
        <f t="shared" si="127"/>
        <v>20.094036903401257</v>
      </c>
      <c r="Y382" s="8">
        <f t="shared" si="128"/>
        <v>1.8379255616346294E-5</v>
      </c>
      <c r="Z382" s="29">
        <f t="shared" si="108"/>
        <v>6.15</v>
      </c>
    </row>
    <row r="383" spans="6:26" x14ac:dyDescent="0.25">
      <c r="F383" s="36">
        <f t="shared" si="109"/>
        <v>22200</v>
      </c>
      <c r="G383" s="16">
        <f t="shared" si="110"/>
        <v>19.496765853207425</v>
      </c>
      <c r="H383" s="48">
        <f t="shared" si="111"/>
        <v>291.89838292660369</v>
      </c>
      <c r="I383" s="8">
        <f t="shared" si="112"/>
        <v>1.2099120470770959</v>
      </c>
      <c r="J383" s="48">
        <f t="shared" si="113"/>
        <v>1.8145135021376936E-5</v>
      </c>
      <c r="K383" s="48">
        <f t="shared" si="114"/>
        <v>1.49970694689849E-5</v>
      </c>
      <c r="L383" s="10">
        <f t="shared" si="115"/>
        <v>1006.0485199810366</v>
      </c>
      <c r="M383" s="29">
        <f t="shared" si="116"/>
        <v>2.5501529407655901E-2</v>
      </c>
      <c r="N383" s="8">
        <f t="shared" si="117"/>
        <v>0.71583495802537944</v>
      </c>
      <c r="O383" s="48">
        <f t="shared" si="118"/>
        <v>3.4258497425504572E-3</v>
      </c>
      <c r="P383" s="48">
        <f t="shared" si="119"/>
        <v>103783.19160834368</v>
      </c>
      <c r="Q383" s="48">
        <f t="shared" si="120"/>
        <v>74291.636608698609</v>
      </c>
      <c r="R383" s="9">
        <f t="shared" si="121"/>
        <v>8.9151517768212045</v>
      </c>
      <c r="S383" s="10">
        <f t="shared" si="122"/>
        <v>2.9366042339666549</v>
      </c>
      <c r="T383" s="10">
        <f t="shared" si="123"/>
        <v>0.42195925841142107</v>
      </c>
      <c r="U383" s="10">
        <f t="shared" si="124"/>
        <v>0.68084046241201224</v>
      </c>
      <c r="V383" s="10">
        <f t="shared" si="125"/>
        <v>1.1027997208234332</v>
      </c>
      <c r="W383" s="9">
        <f t="shared" si="126"/>
        <v>0.59734984877935959</v>
      </c>
      <c r="X383" s="49">
        <f t="shared" si="127"/>
        <v>20.094115701986784</v>
      </c>
      <c r="Y383" s="8">
        <f t="shared" si="128"/>
        <v>1.8379995347057222E-5</v>
      </c>
      <c r="Z383" s="29">
        <f t="shared" si="108"/>
        <v>6.166666666666667</v>
      </c>
    </row>
    <row r="384" spans="6:26" x14ac:dyDescent="0.25">
      <c r="F384" s="36">
        <f t="shared" si="109"/>
        <v>22260</v>
      </c>
      <c r="G384" s="16">
        <f t="shared" si="110"/>
        <v>19.49681969899861</v>
      </c>
      <c r="H384" s="48">
        <f t="shared" si="111"/>
        <v>291.89840984949927</v>
      </c>
      <c r="I384" s="8">
        <f t="shared" si="112"/>
        <v>1.2099119351090386</v>
      </c>
      <c r="J384" s="48">
        <f t="shared" si="113"/>
        <v>1.8145136313510704E-5</v>
      </c>
      <c r="K384" s="48">
        <f t="shared" si="114"/>
        <v>1.4997071924805374E-5</v>
      </c>
      <c r="L384" s="10">
        <f t="shared" si="115"/>
        <v>1006.0485208483797</v>
      </c>
      <c r="M384" s="29">
        <f t="shared" si="116"/>
        <v>2.550153143160927E-2</v>
      </c>
      <c r="N384" s="8">
        <f t="shared" si="117"/>
        <v>0.71583495280493803</v>
      </c>
      <c r="O384" s="48">
        <f t="shared" si="118"/>
        <v>3.4258494265713636E-3</v>
      </c>
      <c r="P384" s="48">
        <f t="shared" si="119"/>
        <v>103786.88162010896</v>
      </c>
      <c r="Q384" s="48">
        <f t="shared" si="120"/>
        <v>74294.277506302387</v>
      </c>
      <c r="R384" s="9">
        <f t="shared" si="121"/>
        <v>8.9152310040740783</v>
      </c>
      <c r="S384" s="10">
        <f t="shared" si="122"/>
        <v>2.9366305640766792</v>
      </c>
      <c r="T384" s="10">
        <f t="shared" si="123"/>
        <v>0.42197822179117195</v>
      </c>
      <c r="U384" s="10">
        <f t="shared" si="124"/>
        <v>0.68086514420118827</v>
      </c>
      <c r="V384" s="10">
        <f t="shared" si="125"/>
        <v>1.1028433659923602</v>
      </c>
      <c r="W384" s="9">
        <f t="shared" si="126"/>
        <v>0.59737348991252848</v>
      </c>
      <c r="X384" s="49">
        <f t="shared" si="127"/>
        <v>20.094193188911138</v>
      </c>
      <c r="Y384" s="8">
        <f t="shared" si="128"/>
        <v>1.8380722766539337E-5</v>
      </c>
      <c r="Z384" s="29">
        <f t="shared" si="108"/>
        <v>6.1833333333333336</v>
      </c>
    </row>
    <row r="385" spans="6:26" x14ac:dyDescent="0.25">
      <c r="F385" s="36">
        <f t="shared" si="109"/>
        <v>22320</v>
      </c>
      <c r="G385" s="16">
        <f t="shared" si="110"/>
        <v>19.496872648414286</v>
      </c>
      <c r="H385" s="48">
        <f t="shared" si="111"/>
        <v>291.89843632420713</v>
      </c>
      <c r="I385" s="8">
        <f t="shared" si="112"/>
        <v>1.2099118250049428</v>
      </c>
      <c r="J385" s="48">
        <f t="shared" si="113"/>
        <v>1.8145137584134129E-5</v>
      </c>
      <c r="K385" s="48">
        <f t="shared" si="114"/>
        <v>1.4997074339743726E-5</v>
      </c>
      <c r="L385" s="10">
        <f t="shared" si="115"/>
        <v>1006.0485217012846</v>
      </c>
      <c r="M385" s="29">
        <f t="shared" si="116"/>
        <v>2.5501533421869612E-2</v>
      </c>
      <c r="N385" s="8">
        <f t="shared" si="117"/>
        <v>0.71583494767140254</v>
      </c>
      <c r="O385" s="48">
        <f t="shared" si="118"/>
        <v>3.4258491158524582E-3</v>
      </c>
      <c r="P385" s="48">
        <f t="shared" si="119"/>
        <v>103790.51020089728</v>
      </c>
      <c r="Q385" s="48">
        <f t="shared" si="120"/>
        <v>74296.87443844747</v>
      </c>
      <c r="R385" s="9">
        <f t="shared" si="121"/>
        <v>8.9153089102980818</v>
      </c>
      <c r="S385" s="10">
        <f t="shared" si="122"/>
        <v>2.9366564551708385</v>
      </c>
      <c r="T385" s="10">
        <f t="shared" si="123"/>
        <v>0.42199686965131011</v>
      </c>
      <c r="U385" s="10">
        <f t="shared" si="124"/>
        <v>0.68088941512381618</v>
      </c>
      <c r="V385" s="10">
        <f t="shared" si="125"/>
        <v>1.1028862847751264</v>
      </c>
      <c r="W385" s="9">
        <f t="shared" si="126"/>
        <v>0.59739673758652678</v>
      </c>
      <c r="X385" s="49">
        <f t="shared" si="127"/>
        <v>20.094269386000811</v>
      </c>
      <c r="Y385" s="8">
        <f t="shared" si="128"/>
        <v>1.8381438079585437E-5</v>
      </c>
      <c r="Z385" s="29">
        <f t="shared" si="108"/>
        <v>6.2</v>
      </c>
    </row>
    <row r="386" spans="6:26" x14ac:dyDescent="0.25">
      <c r="F386" s="36">
        <f t="shared" si="109"/>
        <v>22380</v>
      </c>
      <c r="G386" s="16">
        <f t="shared" si="110"/>
        <v>19.496924716372824</v>
      </c>
      <c r="H386" s="48">
        <f t="shared" si="111"/>
        <v>291.89846235818641</v>
      </c>
      <c r="I386" s="8">
        <f t="shared" si="112"/>
        <v>1.2099117167337869</v>
      </c>
      <c r="J386" s="48">
        <f t="shared" si="113"/>
        <v>1.8145138833605209E-5</v>
      </c>
      <c r="K386" s="48">
        <f t="shared" si="114"/>
        <v>1.499707671448034E-5</v>
      </c>
      <c r="L386" s="10">
        <f t="shared" si="115"/>
        <v>1006.0485225399917</v>
      </c>
      <c r="M386" s="29">
        <f t="shared" si="116"/>
        <v>2.5501535378997676E-2</v>
      </c>
      <c r="N386" s="8">
        <f t="shared" si="117"/>
        <v>0.71583494262332714</v>
      </c>
      <c r="O386" s="48">
        <f t="shared" si="118"/>
        <v>3.4258488103061932E-3</v>
      </c>
      <c r="P386" s="48">
        <f t="shared" si="119"/>
        <v>103794.07837320455</v>
      </c>
      <c r="Q386" s="48">
        <f t="shared" si="120"/>
        <v>74299.428136924005</v>
      </c>
      <c r="R386" s="9">
        <f t="shared" si="121"/>
        <v>8.9153855175494243</v>
      </c>
      <c r="S386" s="10">
        <f t="shared" si="122"/>
        <v>2.9366819145787062</v>
      </c>
      <c r="T386" s="10">
        <f t="shared" si="123"/>
        <v>0.42201520723756147</v>
      </c>
      <c r="U386" s="10">
        <f t="shared" si="124"/>
        <v>0.68091328201744561</v>
      </c>
      <c r="V386" s="10">
        <f t="shared" si="125"/>
        <v>1.1029284892550071</v>
      </c>
      <c r="W386" s="9">
        <f t="shared" si="126"/>
        <v>0.59741959834646219</v>
      </c>
      <c r="X386" s="49">
        <f t="shared" si="127"/>
        <v>20.094344314719287</v>
      </c>
      <c r="Y386" s="8">
        <f t="shared" si="128"/>
        <v>1.8382141487583451E-5</v>
      </c>
      <c r="Z386" s="29">
        <f t="shared" si="108"/>
        <v>6.2166666666666668</v>
      </c>
    </row>
    <row r="387" spans="6:26" x14ac:dyDescent="0.25">
      <c r="F387" s="36">
        <f t="shared" si="109"/>
        <v>22440</v>
      </c>
      <c r="G387" s="16">
        <f t="shared" si="110"/>
        <v>19.496975917544429</v>
      </c>
      <c r="H387" s="48">
        <f t="shared" si="111"/>
        <v>291.89848795877219</v>
      </c>
      <c r="I387" s="8">
        <f t="shared" si="112"/>
        <v>1.209911610265064</v>
      </c>
      <c r="J387" s="48">
        <f t="shared" si="113"/>
        <v>1.8145140062276071E-5</v>
      </c>
      <c r="K387" s="48">
        <f t="shared" si="114"/>
        <v>1.4997079049684369E-5</v>
      </c>
      <c r="L387" s="10">
        <f t="shared" si="115"/>
        <v>1006.0485233647371</v>
      </c>
      <c r="M387" s="29">
        <f t="shared" si="116"/>
        <v>2.5501537303544992E-2</v>
      </c>
      <c r="N387" s="8">
        <f t="shared" si="117"/>
        <v>0.71583493765928952</v>
      </c>
      <c r="O387" s="48">
        <f t="shared" si="118"/>
        <v>3.4258485098464784E-3</v>
      </c>
      <c r="P387" s="48">
        <f t="shared" si="119"/>
        <v>103797.5871425126</v>
      </c>
      <c r="Q387" s="48">
        <f t="shared" si="120"/>
        <v>74301.939321345169</v>
      </c>
      <c r="R387" s="9">
        <f t="shared" si="121"/>
        <v>8.9154608475150514</v>
      </c>
      <c r="S387" s="10">
        <f t="shared" si="122"/>
        <v>2.9367069495071658</v>
      </c>
      <c r="T387" s="10">
        <f t="shared" si="123"/>
        <v>0.42203323970856865</v>
      </c>
      <c r="U387" s="10">
        <f t="shared" si="124"/>
        <v>0.68093675160602296</v>
      </c>
      <c r="V387" s="10">
        <f t="shared" si="125"/>
        <v>1.1029699913145916</v>
      </c>
      <c r="W387" s="9">
        <f t="shared" si="126"/>
        <v>0.59744207862873711</v>
      </c>
      <c r="X387" s="49">
        <f t="shared" si="127"/>
        <v>20.094417996173167</v>
      </c>
      <c r="Y387" s="8">
        <f t="shared" si="128"/>
        <v>1.8382833188576527E-5</v>
      </c>
      <c r="Z387" s="29">
        <f t="shared" si="108"/>
        <v>6.2333333333333334</v>
      </c>
    </row>
    <row r="388" spans="6:26" x14ac:dyDescent="0.25">
      <c r="F388" s="36">
        <f t="shared" si="109"/>
        <v>22500</v>
      </c>
      <c r="G388" s="16">
        <f t="shared" si="110"/>
        <v>19.497026266355263</v>
      </c>
      <c r="H388" s="48">
        <f t="shared" si="111"/>
        <v>291.89851313317763</v>
      </c>
      <c r="I388" s="8">
        <f t="shared" si="112"/>
        <v>1.209911505568775</v>
      </c>
      <c r="J388" s="48">
        <f t="shared" si="113"/>
        <v>1.8145141270492822E-5</v>
      </c>
      <c r="K388" s="48">
        <f t="shared" si="114"/>
        <v>1.4997081346013696E-5</v>
      </c>
      <c r="L388" s="10">
        <f t="shared" si="115"/>
        <v>1006.0485241757532</v>
      </c>
      <c r="M388" s="29">
        <f t="shared" si="116"/>
        <v>2.5501539196053722E-2</v>
      </c>
      <c r="N388" s="8">
        <f t="shared" si="117"/>
        <v>0.71583493277789045</v>
      </c>
      <c r="O388" s="48">
        <f t="shared" si="118"/>
        <v>3.4258482143886553E-3</v>
      </c>
      <c r="P388" s="48">
        <f t="shared" si="119"/>
        <v>103801.03749757582</v>
      </c>
      <c r="Q388" s="48">
        <f t="shared" si="120"/>
        <v>74304.408699352469</v>
      </c>
      <c r="R388" s="9">
        <f t="shared" si="121"/>
        <v>8.9155349215189403</v>
      </c>
      <c r="S388" s="10">
        <f t="shared" si="122"/>
        <v>2.9367315670424712</v>
      </c>
      <c r="T388" s="10">
        <f t="shared" si="123"/>
        <v>0.42205097213733422</v>
      </c>
      <c r="U388" s="10">
        <f t="shared" si="124"/>
        <v>0.6809598305015262</v>
      </c>
      <c r="V388" s="10">
        <f t="shared" si="125"/>
        <v>1.1030108026388605</v>
      </c>
      <c r="W388" s="9">
        <f t="shared" si="126"/>
        <v>0.59746418476271601</v>
      </c>
      <c r="X388" s="49">
        <f t="shared" si="127"/>
        <v>20.094490451117981</v>
      </c>
      <c r="Y388" s="8">
        <f t="shared" si="128"/>
        <v>1.8383513377314343E-5</v>
      </c>
      <c r="Z388" s="29">
        <f t="shared" si="108"/>
        <v>6.25</v>
      </c>
    </row>
    <row r="389" spans="6:26" x14ac:dyDescent="0.25">
      <c r="F389" s="36">
        <f t="shared" si="109"/>
        <v>22560</v>
      </c>
      <c r="G389" s="16">
        <f t="shared" si="110"/>
        <v>19.497075776991508</v>
      </c>
      <c r="H389" s="48">
        <f t="shared" si="111"/>
        <v>291.89853788849575</v>
      </c>
      <c r="I389" s="8">
        <f t="shared" si="112"/>
        <v>1.2099114026154203</v>
      </c>
      <c r="J389" s="48">
        <f t="shared" si="113"/>
        <v>1.8145142458595874E-5</v>
      </c>
      <c r="K389" s="48">
        <f t="shared" si="114"/>
        <v>1.4997083604115307E-5</v>
      </c>
      <c r="L389" s="10">
        <f t="shared" si="115"/>
        <v>1006.0485249732685</v>
      </c>
      <c r="M389" s="29">
        <f t="shared" si="116"/>
        <v>2.5501541057057073E-2</v>
      </c>
      <c r="N389" s="8">
        <f t="shared" si="117"/>
        <v>0.71583492797775472</v>
      </c>
      <c r="O389" s="48">
        <f t="shared" si="118"/>
        <v>3.4258479238494731E-3</v>
      </c>
      <c r="P389" s="48">
        <f t="shared" si="119"/>
        <v>103804.43041069663</v>
      </c>
      <c r="Q389" s="48">
        <f t="shared" si="120"/>
        <v>74306.836966812873</v>
      </c>
      <c r="R389" s="9">
        <f t="shared" si="121"/>
        <v>8.9156077605281379</v>
      </c>
      <c r="S389" s="10">
        <f t="shared" si="122"/>
        <v>2.9367557741522807</v>
      </c>
      <c r="T389" s="10">
        <f t="shared" si="123"/>
        <v>0.42206840951263908</v>
      </c>
      <c r="U389" s="10">
        <f t="shared" si="124"/>
        <v>0.68098252520606684</v>
      </c>
      <c r="V389" s="10">
        <f t="shared" si="125"/>
        <v>1.1030509347187059</v>
      </c>
      <c r="W389" s="9">
        <f t="shared" si="126"/>
        <v>0.59748592297263226</v>
      </c>
      <c r="X389" s="49">
        <f t="shared" si="127"/>
        <v>20.094561699964139</v>
      </c>
      <c r="Y389" s="8">
        <f t="shared" si="128"/>
        <v>1.8384182245311763E-5</v>
      </c>
      <c r="Z389" s="29">
        <f t="shared" si="108"/>
        <v>6.2666666666666666</v>
      </c>
    </row>
    <row r="390" spans="6:26" x14ac:dyDescent="0.25">
      <c r="F390" s="36">
        <f t="shared" si="109"/>
        <v>22620</v>
      </c>
      <c r="G390" s="16">
        <f t="shared" si="110"/>
        <v>19.497124463403345</v>
      </c>
      <c r="H390" s="48">
        <f t="shared" si="111"/>
        <v>291.89856223170165</v>
      </c>
      <c r="I390" s="8">
        <f t="shared" si="112"/>
        <v>1.2099113013759903</v>
      </c>
      <c r="J390" s="48">
        <f t="shared" si="113"/>
        <v>1.8145143626920053E-5</v>
      </c>
      <c r="K390" s="48">
        <f t="shared" si="114"/>
        <v>1.4997085824625497E-5</v>
      </c>
      <c r="L390" s="10">
        <f t="shared" si="115"/>
        <v>1006.0485257575078</v>
      </c>
      <c r="M390" s="29">
        <f t="shared" si="116"/>
        <v>2.5501542887079481E-2</v>
      </c>
      <c r="N390" s="8">
        <f t="shared" si="117"/>
        <v>0.71583492325753029</v>
      </c>
      <c r="O390" s="48">
        <f t="shared" si="118"/>
        <v>3.4258476381470678E-3</v>
      </c>
      <c r="P390" s="48">
        <f t="shared" si="119"/>
        <v>103807.76683799842</v>
      </c>
      <c r="Q390" s="48">
        <f t="shared" si="120"/>
        <v>74309.224808014202</v>
      </c>
      <c r="R390" s="9">
        <f t="shared" si="121"/>
        <v>8.9156793851587715</v>
      </c>
      <c r="S390" s="10">
        <f t="shared" si="122"/>
        <v>2.9367795776876591</v>
      </c>
      <c r="T390" s="10">
        <f t="shared" si="123"/>
        <v>0.42208555674043585</v>
      </c>
      <c r="U390" s="10">
        <f t="shared" si="124"/>
        <v>0.68100484211353374</v>
      </c>
      <c r="V390" s="10">
        <f t="shared" si="125"/>
        <v>1.1030903988539695</v>
      </c>
      <c r="W390" s="9">
        <f t="shared" si="126"/>
        <v>0.59750729937923341</v>
      </c>
      <c r="X390" s="49">
        <f t="shared" si="127"/>
        <v>20.09463176278258</v>
      </c>
      <c r="Y390" s="8">
        <f t="shared" si="128"/>
        <v>1.8384839980899495E-5</v>
      </c>
      <c r="Z390" s="29">
        <f t="shared" si="108"/>
        <v>6.2833333333333332</v>
      </c>
    </row>
    <row r="391" spans="6:26" x14ac:dyDescent="0.25">
      <c r="F391" s="36">
        <f t="shared" si="109"/>
        <v>22680</v>
      </c>
      <c r="G391" s="16">
        <f t="shared" si="110"/>
        <v>19.497172339308882</v>
      </c>
      <c r="H391" s="48">
        <f t="shared" si="111"/>
        <v>291.89858616965444</v>
      </c>
      <c r="I391" s="8">
        <f t="shared" si="112"/>
        <v>1.2099112018219589</v>
      </c>
      <c r="J391" s="48">
        <f t="shared" si="113"/>
        <v>1.814514477579455E-5</v>
      </c>
      <c r="K391" s="48">
        <f t="shared" si="114"/>
        <v>1.4997088008169915E-5</v>
      </c>
      <c r="L391" s="10">
        <f t="shared" si="115"/>
        <v>1006.0485265286919</v>
      </c>
      <c r="M391" s="29">
        <f t="shared" si="116"/>
        <v>2.550154468663661E-2</v>
      </c>
      <c r="N391" s="8">
        <f t="shared" si="117"/>
        <v>0.71583491861588611</v>
      </c>
      <c r="O391" s="48">
        <f t="shared" si="118"/>
        <v>3.4258473572009347E-3</v>
      </c>
      <c r="P391" s="48">
        <f t="shared" si="119"/>
        <v>103811.04771969654</v>
      </c>
      <c r="Q391" s="48">
        <f t="shared" si="120"/>
        <v>74311.572895858844</v>
      </c>
      <c r="R391" s="9">
        <f t="shared" si="121"/>
        <v>8.9157498156819681</v>
      </c>
      <c r="S391" s="10">
        <f t="shared" si="122"/>
        <v>2.9368029843850252</v>
      </c>
      <c r="T391" s="10">
        <f t="shared" si="123"/>
        <v>0.42210241864521941</v>
      </c>
      <c r="U391" s="10">
        <f t="shared" si="124"/>
        <v>0.68102678751148593</v>
      </c>
      <c r="V391" s="10">
        <f t="shared" si="125"/>
        <v>1.1031292061567053</v>
      </c>
      <c r="W391" s="9">
        <f t="shared" si="126"/>
        <v>0.59752832000154865</v>
      </c>
      <c r="X391" s="49">
        <f t="shared" si="127"/>
        <v>20.09470065931043</v>
      </c>
      <c r="Y391" s="8">
        <f t="shared" si="128"/>
        <v>1.8385486769278423E-5</v>
      </c>
      <c r="Z391" s="29">
        <f t="shared" si="108"/>
        <v>6.3</v>
      </c>
    </row>
    <row r="392" spans="6:26" x14ac:dyDescent="0.25">
      <c r="F392" s="36">
        <f t="shared" si="109"/>
        <v>22740</v>
      </c>
      <c r="G392" s="16">
        <f t="shared" si="110"/>
        <v>19.497219418198011</v>
      </c>
      <c r="H392" s="48">
        <f t="shared" si="111"/>
        <v>291.89860970909899</v>
      </c>
      <c r="I392" s="8">
        <f t="shared" si="112"/>
        <v>1.2099111039252737</v>
      </c>
      <c r="J392" s="48">
        <f t="shared" si="113"/>
        <v>1.8145145905543012E-5</v>
      </c>
      <c r="K392" s="48">
        <f t="shared" si="114"/>
        <v>1.4997090155363752E-5</v>
      </c>
      <c r="L392" s="10">
        <f t="shared" si="115"/>
        <v>1006.0485272870382</v>
      </c>
      <c r="M392" s="29">
        <f t="shared" si="116"/>
        <v>2.5501546456235383E-2</v>
      </c>
      <c r="N392" s="8">
        <f t="shared" si="117"/>
        <v>0.71583491405151523</v>
      </c>
      <c r="O392" s="48">
        <f t="shared" si="118"/>
        <v>3.425847080931911E-3</v>
      </c>
      <c r="P392" s="48">
        <f t="shared" si="119"/>
        <v>103814.27398036268</v>
      </c>
      <c r="Q392" s="48">
        <f t="shared" si="120"/>
        <v>74313.881892053367</v>
      </c>
      <c r="R392" s="9">
        <f t="shared" si="121"/>
        <v>8.9158190720296897</v>
      </c>
      <c r="S392" s="10">
        <f t="shared" si="122"/>
        <v>2.9368260008680798</v>
      </c>
      <c r="T392" s="10">
        <f t="shared" si="123"/>
        <v>0.42211899997137575</v>
      </c>
      <c r="U392" s="10">
        <f t="shared" si="124"/>
        <v>0.6810483675829091</v>
      </c>
      <c r="V392" s="10">
        <f t="shared" si="125"/>
        <v>1.1031673675542848</v>
      </c>
      <c r="W392" s="9">
        <f t="shared" si="126"/>
        <v>0.59754899075857093</v>
      </c>
      <c r="X392" s="49">
        <f t="shared" si="127"/>
        <v>20.094768408956583</v>
      </c>
      <c r="Y392" s="8">
        <f t="shared" si="128"/>
        <v>1.8386122792571412E-5</v>
      </c>
      <c r="Z392" s="29">
        <f t="shared" si="108"/>
        <v>6.3166666666666664</v>
      </c>
    </row>
    <row r="393" spans="6:26" x14ac:dyDescent="0.25">
      <c r="F393" s="36">
        <f t="shared" si="109"/>
        <v>22800</v>
      </c>
      <c r="G393" s="16">
        <f t="shared" si="110"/>
        <v>19.497265713336201</v>
      </c>
      <c r="H393" s="48">
        <f t="shared" si="111"/>
        <v>291.89863285666809</v>
      </c>
      <c r="I393" s="8">
        <f t="shared" si="112"/>
        <v>1.2099110076583497</v>
      </c>
      <c r="J393" s="48">
        <f t="shared" si="113"/>
        <v>1.8145147016483829E-5</v>
      </c>
      <c r="K393" s="48">
        <f t="shared" si="114"/>
        <v>1.4997092266812065E-5</v>
      </c>
      <c r="L393" s="10">
        <f t="shared" si="115"/>
        <v>1006.0485280327601</v>
      </c>
      <c r="M393" s="29">
        <f t="shared" si="116"/>
        <v>2.5501548196374534E-2</v>
      </c>
      <c r="N393" s="8">
        <f t="shared" si="117"/>
        <v>0.71583490956313089</v>
      </c>
      <c r="O393" s="48">
        <f t="shared" si="118"/>
        <v>3.4258468092621497E-3</v>
      </c>
      <c r="P393" s="48">
        <f t="shared" si="119"/>
        <v>103817.44652918301</v>
      </c>
      <c r="Q393" s="48">
        <f t="shared" si="120"/>
        <v>74316.152447292901</v>
      </c>
      <c r="R393" s="9">
        <f t="shared" si="121"/>
        <v>8.9158871738003533</v>
      </c>
      <c r="S393" s="10">
        <f t="shared" si="122"/>
        <v>2.9368486336497184</v>
      </c>
      <c r="T393" s="10">
        <f t="shared" si="123"/>
        <v>0.42213530538451138</v>
      </c>
      <c r="U393" s="10">
        <f t="shared" si="124"/>
        <v>0.68106958840786902</v>
      </c>
      <c r="V393" s="10">
        <f t="shared" si="125"/>
        <v>1.1032048937923804</v>
      </c>
      <c r="W393" s="9">
        <f t="shared" si="126"/>
        <v>0.59756931747087272</v>
      </c>
      <c r="X393" s="49">
        <f t="shared" si="127"/>
        <v>20.094835030807076</v>
      </c>
      <c r="Y393" s="8">
        <f t="shared" si="128"/>
        <v>1.8386748229873008E-5</v>
      </c>
      <c r="Z393" s="29">
        <f t="shared" si="108"/>
        <v>6.333333333333333</v>
      </c>
    </row>
    <row r="394" spans="6:26" x14ac:dyDescent="0.25">
      <c r="F394" s="36">
        <f t="shared" si="109"/>
        <v>22860</v>
      </c>
      <c r="G394" s="16">
        <f t="shared" si="110"/>
        <v>19.497311237768226</v>
      </c>
      <c r="H394" s="48">
        <f t="shared" si="111"/>
        <v>291.89865561888411</v>
      </c>
      <c r="I394" s="8">
        <f t="shared" si="112"/>
        <v>1.2099109129940608</v>
      </c>
      <c r="J394" s="48">
        <f t="shared" si="113"/>
        <v>1.8145148108930058E-5</v>
      </c>
      <c r="K394" s="48">
        <f t="shared" si="114"/>
        <v>1.4997094343109812E-5</v>
      </c>
      <c r="L394" s="10">
        <f t="shared" si="115"/>
        <v>1006.0485287660681</v>
      </c>
      <c r="M394" s="29">
        <f t="shared" si="116"/>
        <v>2.5501549907544399E-2</v>
      </c>
      <c r="N394" s="8">
        <f t="shared" si="117"/>
        <v>0.71583490514946879</v>
      </c>
      <c r="O394" s="48">
        <f t="shared" si="118"/>
        <v>3.4258465421150982E-3</v>
      </c>
      <c r="P394" s="48">
        <f t="shared" si="119"/>
        <v>103820.56626021552</v>
      </c>
      <c r="Q394" s="48">
        <f t="shared" si="120"/>
        <v>74318.385201445519</v>
      </c>
      <c r="R394" s="9">
        <f t="shared" si="121"/>
        <v>8.9159541402644997</v>
      </c>
      <c r="S394" s="10">
        <f t="shared" si="122"/>
        <v>2.9368708891338748</v>
      </c>
      <c r="T394" s="10">
        <f t="shared" si="123"/>
        <v>0.4221513394727533</v>
      </c>
      <c r="U394" s="10">
        <f t="shared" si="124"/>
        <v>0.68109045596536433</v>
      </c>
      <c r="V394" s="10">
        <f t="shared" si="125"/>
        <v>1.1032417954381177</v>
      </c>
      <c r="W394" s="9">
        <f t="shared" si="126"/>
        <v>0.59758930586231374</v>
      </c>
      <c r="X394" s="49">
        <f t="shared" si="127"/>
        <v>20.094900543630541</v>
      </c>
      <c r="Y394" s="8">
        <f t="shared" si="128"/>
        <v>1.8387363257301963E-5</v>
      </c>
      <c r="Z394" s="29">
        <f t="shared" si="108"/>
        <v>6.35</v>
      </c>
    </row>
    <row r="395" spans="6:26" x14ac:dyDescent="0.25">
      <c r="F395" s="36">
        <f t="shared" si="109"/>
        <v>22920</v>
      </c>
      <c r="G395" s="16">
        <f t="shared" si="110"/>
        <v>19.497356004321833</v>
      </c>
      <c r="H395" s="48">
        <f t="shared" si="111"/>
        <v>291.89867800216086</v>
      </c>
      <c r="I395" s="8">
        <f t="shared" si="112"/>
        <v>1.2099108199057318</v>
      </c>
      <c r="J395" s="48">
        <f t="shared" si="113"/>
        <v>1.81451491831895E-5</v>
      </c>
      <c r="K395" s="48">
        <f t="shared" si="114"/>
        <v>1.4997096384842025E-5</v>
      </c>
      <c r="L395" s="10">
        <f t="shared" si="115"/>
        <v>1006.0485294871684</v>
      </c>
      <c r="M395" s="29">
        <f t="shared" si="116"/>
        <v>2.5501551590227128E-2</v>
      </c>
      <c r="N395" s="8">
        <f t="shared" si="117"/>
        <v>0.71583490080928458</v>
      </c>
      <c r="O395" s="48">
        <f t="shared" si="118"/>
        <v>3.4258462794154801E-3</v>
      </c>
      <c r="P395" s="48">
        <f t="shared" si="119"/>
        <v>103823.63405264153</v>
      </c>
      <c r="Q395" s="48">
        <f t="shared" si="120"/>
        <v>74320.580783732104</v>
      </c>
      <c r="R395" s="9">
        <f t="shared" si="121"/>
        <v>8.9160199903702892</v>
      </c>
      <c r="S395" s="10">
        <f t="shared" si="122"/>
        <v>2.9368927736173558</v>
      </c>
      <c r="T395" s="10">
        <f t="shared" si="123"/>
        <v>0.4221671067480337</v>
      </c>
      <c r="U395" s="10">
        <f t="shared" si="124"/>
        <v>0.68111097613492666</v>
      </c>
      <c r="V395" s="10">
        <f t="shared" si="125"/>
        <v>1.1032780828829605</v>
      </c>
      <c r="W395" s="9">
        <f t="shared" si="126"/>
        <v>0.59760896156160348</v>
      </c>
      <c r="X395" s="49">
        <f t="shared" si="127"/>
        <v>20.094964965883438</v>
      </c>
      <c r="Y395" s="8">
        <f t="shared" si="128"/>
        <v>1.8387968048049343E-5</v>
      </c>
      <c r="Z395" s="29">
        <f t="shared" si="108"/>
        <v>6.3666666666666663</v>
      </c>
    </row>
    <row r="396" spans="6:26" x14ac:dyDescent="0.25">
      <c r="F396" s="36">
        <f t="shared" si="109"/>
        <v>22980</v>
      </c>
      <c r="G396" s="16">
        <f t="shared" si="110"/>
        <v>19.497400025611359</v>
      </c>
      <c r="H396" s="48">
        <f t="shared" si="111"/>
        <v>291.89870001280565</v>
      </c>
      <c r="I396" s="8">
        <f t="shared" si="112"/>
        <v>1.2099107283671313</v>
      </c>
      <c r="J396" s="48">
        <f t="shared" si="113"/>
        <v>1.8145150239564821E-5</v>
      </c>
      <c r="K396" s="48">
        <f t="shared" si="114"/>
        <v>1.4997098392583983E-5</v>
      </c>
      <c r="L396" s="10">
        <f t="shared" si="115"/>
        <v>1006.0485301962644</v>
      </c>
      <c r="M396" s="29">
        <f t="shared" si="116"/>
        <v>2.5501553244896807E-2</v>
      </c>
      <c r="N396" s="8">
        <f t="shared" si="117"/>
        <v>0.71583489654135579</v>
      </c>
      <c r="O396" s="48">
        <f t="shared" si="118"/>
        <v>3.4258460210892677E-3</v>
      </c>
      <c r="P396" s="48">
        <f t="shared" si="119"/>
        <v>103826.65077101355</v>
      </c>
      <c r="Q396" s="48">
        <f t="shared" si="120"/>
        <v>74322.739812903965</v>
      </c>
      <c r="R396" s="9">
        <f t="shared" si="121"/>
        <v>8.9160847427489429</v>
      </c>
      <c r="S396" s="10">
        <f t="shared" si="122"/>
        <v>2.9369142932916463</v>
      </c>
      <c r="T396" s="10">
        <f t="shared" si="123"/>
        <v>0.42218261164735466</v>
      </c>
      <c r="U396" s="10">
        <f t="shared" si="124"/>
        <v>0.68113115469823027</v>
      </c>
      <c r="V396" s="10">
        <f t="shared" si="125"/>
        <v>1.103313766345585</v>
      </c>
      <c r="W396" s="9">
        <f t="shared" si="126"/>
        <v>0.59762829010385843</v>
      </c>
      <c r="X396" s="49">
        <f t="shared" si="127"/>
        <v>20.095028315715219</v>
      </c>
      <c r="Y396" s="8">
        <f t="shared" si="128"/>
        <v>1.8388562772426416E-5</v>
      </c>
      <c r="Z396" s="29">
        <f t="shared" si="108"/>
        <v>6.3833333333333337</v>
      </c>
    </row>
    <row r="397" spans="6:26" x14ac:dyDescent="0.25">
      <c r="F397" s="36">
        <f t="shared" si="109"/>
        <v>23040</v>
      </c>
      <c r="G397" s="16">
        <f t="shared" si="110"/>
        <v>19.497443314041263</v>
      </c>
      <c r="H397" s="48">
        <f t="shared" si="111"/>
        <v>291.89872165702059</v>
      </c>
      <c r="I397" s="8">
        <f t="shared" si="112"/>
        <v>1.2099106383524649</v>
      </c>
      <c r="J397" s="48">
        <f t="shared" si="113"/>
        <v>1.8145151278353746E-5</v>
      </c>
      <c r="K397" s="48">
        <f t="shared" si="114"/>
        <v>1.4997100366901472E-5</v>
      </c>
      <c r="L397" s="10">
        <f t="shared" si="115"/>
        <v>1006.0485308935559</v>
      </c>
      <c r="M397" s="29">
        <f t="shared" si="116"/>
        <v>2.5501554872019772E-2</v>
      </c>
      <c r="N397" s="8">
        <f t="shared" si="117"/>
        <v>0.71583489234447961</v>
      </c>
      <c r="O397" s="48">
        <f t="shared" si="118"/>
        <v>3.4258457670636685E-3</v>
      </c>
      <c r="P397" s="48">
        <f t="shared" si="119"/>
        <v>103829.61726549634</v>
      </c>
      <c r="Q397" s="48">
        <f t="shared" si="120"/>
        <v>74324.862897415092</v>
      </c>
      <c r="R397" s="9">
        <f t="shared" si="121"/>
        <v>8.9161484157199951</v>
      </c>
      <c r="S397" s="10">
        <f t="shared" si="122"/>
        <v>2.9369354542446766</v>
      </c>
      <c r="T397" s="10">
        <f t="shared" si="123"/>
        <v>0.42219785853402531</v>
      </c>
      <c r="U397" s="10">
        <f t="shared" si="124"/>
        <v>0.68115099734083562</v>
      </c>
      <c r="V397" s="10">
        <f t="shared" si="125"/>
        <v>1.103348855874861</v>
      </c>
      <c r="W397" s="9">
        <f t="shared" si="126"/>
        <v>0.5976472969322163</v>
      </c>
      <c r="X397" s="49">
        <f t="shared" si="127"/>
        <v>20.095090610973479</v>
      </c>
      <c r="Y397" s="8">
        <f t="shared" si="128"/>
        <v>1.8389147597914352E-5</v>
      </c>
      <c r="Z397" s="29">
        <f t="shared" si="108"/>
        <v>6.4</v>
      </c>
    </row>
    <row r="398" spans="6:26" x14ac:dyDescent="0.25">
      <c r="F398" s="36">
        <f t="shared" si="109"/>
        <v>23100</v>
      </c>
      <c r="G398" s="16">
        <f t="shared" si="110"/>
        <v>19.497485881809624</v>
      </c>
      <c r="H398" s="48">
        <f t="shared" si="111"/>
        <v>291.89874294090481</v>
      </c>
      <c r="I398" s="8">
        <f t="shared" si="112"/>
        <v>1.2099105498363667</v>
      </c>
      <c r="J398" s="48">
        <f t="shared" si="113"/>
        <v>1.8145152299848998E-5</v>
      </c>
      <c r="K398" s="48">
        <f t="shared" si="114"/>
        <v>1.4997102308350831E-5</v>
      </c>
      <c r="L398" s="10">
        <f t="shared" si="115"/>
        <v>1006.0485315792394</v>
      </c>
      <c r="M398" s="29">
        <f t="shared" si="116"/>
        <v>2.5501556472054526E-2</v>
      </c>
      <c r="N398" s="8">
        <f t="shared" si="117"/>
        <v>0.71583488821747365</v>
      </c>
      <c r="O398" s="48">
        <f t="shared" si="118"/>
        <v>3.4258455172670988E-3</v>
      </c>
      <c r="P398" s="48">
        <f t="shared" si="119"/>
        <v>103832.53437210801</v>
      </c>
      <c r="Q398" s="48">
        <f t="shared" si="120"/>
        <v>74326.950635594927</v>
      </c>
      <c r="R398" s="9">
        <f t="shared" si="121"/>
        <v>8.9162110272966135</v>
      </c>
      <c r="S398" s="10">
        <f t="shared" si="122"/>
        <v>2.9369562624625649</v>
      </c>
      <c r="T398" s="10">
        <f t="shared" si="123"/>
        <v>0.42221285169888484</v>
      </c>
      <c r="U398" s="10">
        <f t="shared" si="124"/>
        <v>0.68117050965362436</v>
      </c>
      <c r="V398" s="10">
        <f t="shared" si="125"/>
        <v>1.1033833613525093</v>
      </c>
      <c r="W398" s="9">
        <f t="shared" si="126"/>
        <v>0.59766598739927579</v>
      </c>
      <c r="X398" s="49">
        <f t="shared" si="127"/>
        <v>20.095151869208898</v>
      </c>
      <c r="Y398" s="8">
        <f t="shared" si="128"/>
        <v>1.8389722689208488E-5</v>
      </c>
      <c r="Z398" s="29">
        <f t="shared" ref="Z398:Z461" si="129">F398/3600</f>
        <v>6.416666666666667</v>
      </c>
    </row>
    <row r="399" spans="6:26" x14ac:dyDescent="0.25">
      <c r="F399" s="36">
        <f t="shared" ref="F399:F462" si="130">F398+$H$2</f>
        <v>23160</v>
      </c>
      <c r="G399" s="16">
        <f t="shared" ref="G399:G462" si="131">G398+$H$2*($O$1-S398*$C$19*(G398-$H$4)-$C$3*$H$3*$C$19*(POWER(G398+273.15,4)-POWER($H$4+273.15,4)))/($C$29*$C$4)</f>
        <v>19.497527740911579</v>
      </c>
      <c r="H399" s="48">
        <f t="shared" ref="H399:H462" si="132">((G399+$H$4)/2)+273.15</f>
        <v>291.89876387045575</v>
      </c>
      <c r="I399" s="8">
        <f t="shared" ref="I399:I462" si="133">(351.99/H399)+344.84/(H399^2)</f>
        <v>1.2099104627938937</v>
      </c>
      <c r="J399" s="48">
        <f t="shared" ref="J399:J462" si="134">((1.459*10^-6)*H399^1.5)/(H399+109.1)</f>
        <v>1.8145153304338404E-5</v>
      </c>
      <c r="K399" s="48">
        <f t="shared" ref="K399:K462" si="135">J399/I399</f>
        <v>1.4997104217479109E-5</v>
      </c>
      <c r="L399" s="10">
        <f t="shared" ref="L399:L462" si="136">1030.5-0.19975*H399+(3.9734*10^-4)*H399^2</f>
        <v>1006.0485322535079</v>
      </c>
      <c r="M399" s="29">
        <f t="shared" ref="M399:M462" si="137">((2.334*10^-3)*(H399^1.5))/(H399+164.54)</f>
        <v>2.5501558045451931E-2</v>
      </c>
      <c r="N399" s="8">
        <f t="shared" ref="N399:N462" si="138">L399*J399/M399</f>
        <v>0.71583488415917429</v>
      </c>
      <c r="O399" s="48">
        <f t="shared" ref="O399:O462" si="139">1/H399</f>
        <v>3.4258452716291687E-3</v>
      </c>
      <c r="P399" s="48">
        <f t="shared" ref="P399:P462" si="140">$H$5*O399*(G399-$H$4)*POWER($C$34,3)/K399^2</f>
        <v>103835.40291295607</v>
      </c>
      <c r="Q399" s="48">
        <f t="shared" ref="Q399:Q462" si="141">P399*N399</f>
        <v>74329.003615817099</v>
      </c>
      <c r="R399" s="9">
        <f t="shared" ref="R399:R462" si="142">0.54*POWER(Q399,1/4)</f>
        <v>8.9162725951907085</v>
      </c>
      <c r="S399" s="10">
        <f t="shared" ref="S399:S462" si="143">R399*M399/$C$34</f>
        <v>2.9369767238313225</v>
      </c>
      <c r="T399" s="10">
        <f t="shared" ref="T399:T462" si="144">S399*$C$19*(G399-$H$4)</f>
        <v>0.42222759536150506</v>
      </c>
      <c r="U399" s="10">
        <f t="shared" ref="U399:U462" si="145">$C$3*$H$3*$C$19*(POWER(G399+273.15,4)-POWER($H$4+273.15,4))</f>
        <v>0.68118969713457367</v>
      </c>
      <c r="V399" s="10">
        <f t="shared" ref="V399:V462" si="146">U399+T399</f>
        <v>1.1034172924960788</v>
      </c>
      <c r="W399" s="9">
        <f t="shared" ref="W399:W462" si="147">V399*$C$17/($C$2*$C$19)</f>
        <v>0.59768436676870929</v>
      </c>
      <c r="X399" s="49">
        <f t="shared" ref="X399:X462" si="148">G399+W399</f>
        <v>20.09521210768029</v>
      </c>
      <c r="Y399" s="8">
        <f t="shared" ref="Y399:Y462" si="149">V399*$H$2/(3.6*10^6)</f>
        <v>1.839028820826798E-5</v>
      </c>
      <c r="Z399" s="29">
        <f t="shared" si="129"/>
        <v>6.4333333333333336</v>
      </c>
    </row>
    <row r="400" spans="6:26" x14ac:dyDescent="0.25">
      <c r="F400" s="36">
        <f t="shared" si="130"/>
        <v>23220</v>
      </c>
      <c r="G400" s="16">
        <f t="shared" si="131"/>
        <v>19.497568903142682</v>
      </c>
      <c r="H400" s="48">
        <f t="shared" si="132"/>
        <v>291.89878445157132</v>
      </c>
      <c r="I400" s="8">
        <f t="shared" si="133"/>
        <v>1.2099103772005169</v>
      </c>
      <c r="J400" s="48">
        <f t="shared" si="134"/>
        <v>1.8145154292105009E-5</v>
      </c>
      <c r="K400" s="48">
        <f t="shared" si="135"/>
        <v>1.4997106094824275E-5</v>
      </c>
      <c r="L400" s="10">
        <f t="shared" si="136"/>
        <v>1006.0485329165516</v>
      </c>
      <c r="M400" s="29">
        <f t="shared" si="137"/>
        <v>2.5501559592655321E-2</v>
      </c>
      <c r="N400" s="8">
        <f t="shared" si="138"/>
        <v>0.71583488016843844</v>
      </c>
      <c r="O400" s="48">
        <f t="shared" si="139"/>
        <v>3.4258450300806553E-3</v>
      </c>
      <c r="P400" s="48">
        <f t="shared" si="140"/>
        <v>103838.22369646661</v>
      </c>
      <c r="Q400" s="48">
        <f t="shared" si="141"/>
        <v>74331.022416663676</v>
      </c>
      <c r="R400" s="9">
        <f t="shared" si="142"/>
        <v>8.9163331368179879</v>
      </c>
      <c r="S400" s="10">
        <f t="shared" si="143"/>
        <v>2.9369968441385286</v>
      </c>
      <c r="T400" s="10">
        <f t="shared" si="144"/>
        <v>0.42224209367136523</v>
      </c>
      <c r="U400" s="10">
        <f t="shared" si="145"/>
        <v>0.68120856519013895</v>
      </c>
      <c r="V400" s="10">
        <f t="shared" si="146"/>
        <v>1.1034506588615041</v>
      </c>
      <c r="W400" s="9">
        <f t="shared" si="147"/>
        <v>0.59770244021664798</v>
      </c>
      <c r="X400" s="49">
        <f t="shared" si="148"/>
        <v>20.095271343359329</v>
      </c>
      <c r="Y400" s="8">
        <f t="shared" si="149"/>
        <v>1.83908443143584E-5</v>
      </c>
      <c r="Z400" s="29">
        <f t="shared" si="129"/>
        <v>6.45</v>
      </c>
    </row>
    <row r="401" spans="6:26" x14ac:dyDescent="0.25">
      <c r="F401" s="36">
        <f t="shared" si="130"/>
        <v>23280</v>
      </c>
      <c r="G401" s="16">
        <f t="shared" si="131"/>
        <v>19.497609380102229</v>
      </c>
      <c r="H401" s="48">
        <f t="shared" si="132"/>
        <v>291.89880469005107</v>
      </c>
      <c r="I401" s="8">
        <f t="shared" si="133"/>
        <v>1.2099102930321162</v>
      </c>
      <c r="J401" s="48">
        <f t="shared" si="134"/>
        <v>1.8145155263427156E-5</v>
      </c>
      <c r="K401" s="48">
        <f t="shared" si="135"/>
        <v>1.499710794091534E-5</v>
      </c>
      <c r="L401" s="10">
        <f t="shared" si="136"/>
        <v>1006.0485335685571</v>
      </c>
      <c r="M401" s="29">
        <f t="shared" si="137"/>
        <v>2.5501561114100704E-2</v>
      </c>
      <c r="N401" s="8">
        <f t="shared" si="138"/>
        <v>0.71583487624414099</v>
      </c>
      <c r="O401" s="48">
        <f t="shared" si="139"/>
        <v>3.4258447925534911E-3</v>
      </c>
      <c r="P401" s="48">
        <f t="shared" si="140"/>
        <v>103840.99751761317</v>
      </c>
      <c r="Q401" s="48">
        <f t="shared" si="141"/>
        <v>74333.007607088774</v>
      </c>
      <c r="R401" s="9">
        <f t="shared" si="142"/>
        <v>8.9163926693029474</v>
      </c>
      <c r="S401" s="10">
        <f t="shared" si="143"/>
        <v>2.9370166290750026</v>
      </c>
      <c r="T401" s="10">
        <f t="shared" si="144"/>
        <v>0.42225635070901962</v>
      </c>
      <c r="U401" s="10">
        <f t="shared" si="145"/>
        <v>0.68122711913681455</v>
      </c>
      <c r="V401" s="10">
        <f t="shared" si="146"/>
        <v>1.1034834698458342</v>
      </c>
      <c r="W401" s="9">
        <f t="shared" si="147"/>
        <v>0.59772021283316012</v>
      </c>
      <c r="X401" s="49">
        <f t="shared" si="148"/>
        <v>20.095329592935389</v>
      </c>
      <c r="Y401" s="8">
        <f t="shared" si="149"/>
        <v>1.8391391164097238E-5</v>
      </c>
      <c r="Z401" s="29">
        <f t="shared" si="129"/>
        <v>6.4666666666666668</v>
      </c>
    </row>
    <row r="402" spans="6:26" x14ac:dyDescent="0.25">
      <c r="F402" s="36">
        <f t="shared" si="130"/>
        <v>23340</v>
      </c>
      <c r="G402" s="16">
        <f t="shared" si="131"/>
        <v>19.497649183196522</v>
      </c>
      <c r="H402" s="48">
        <f t="shared" si="132"/>
        <v>291.89882459159821</v>
      </c>
      <c r="I402" s="8">
        <f t="shared" si="133"/>
        <v>1.2099102102649726</v>
      </c>
      <c r="J402" s="48">
        <f t="shared" si="134"/>
        <v>1.8145156218578607E-5</v>
      </c>
      <c r="K402" s="48">
        <f t="shared" si="135"/>
        <v>1.4997109756272563E-5</v>
      </c>
      <c r="L402" s="10">
        <f t="shared" si="136"/>
        <v>1006.0485342097084</v>
      </c>
      <c r="M402" s="29">
        <f t="shared" si="137"/>
        <v>2.5501562610216872E-2</v>
      </c>
      <c r="N402" s="8">
        <f t="shared" si="138"/>
        <v>0.7158348723851764</v>
      </c>
      <c r="O402" s="48">
        <f t="shared" si="139"/>
        <v>3.4258445589807392E-3</v>
      </c>
      <c r="P402" s="48">
        <f t="shared" si="140"/>
        <v>103843.7251581392</v>
      </c>
      <c r="Q402" s="48">
        <f t="shared" si="141"/>
        <v>74334.959746577908</v>
      </c>
      <c r="R402" s="9">
        <f t="shared" si="142"/>
        <v>8.9164512094837303</v>
      </c>
      <c r="S402" s="10">
        <f t="shared" si="143"/>
        <v>2.9370360842364134</v>
      </c>
      <c r="T402" s="10">
        <f t="shared" si="144"/>
        <v>0.42227037048723609</v>
      </c>
      <c r="U402" s="10">
        <f t="shared" si="145"/>
        <v>0.68124536420268633</v>
      </c>
      <c r="V402" s="10">
        <f t="shared" si="146"/>
        <v>1.1035157346899225</v>
      </c>
      <c r="W402" s="9">
        <f t="shared" si="147"/>
        <v>0.59773768962370799</v>
      </c>
      <c r="X402" s="49">
        <f t="shared" si="148"/>
        <v>20.095386872820232</v>
      </c>
      <c r="Y402" s="8">
        <f t="shared" si="149"/>
        <v>1.839192891149871E-5</v>
      </c>
      <c r="Z402" s="29">
        <f t="shared" si="129"/>
        <v>6.4833333333333334</v>
      </c>
    </row>
    <row r="403" spans="6:26" x14ac:dyDescent="0.25">
      <c r="F403" s="36">
        <f t="shared" si="130"/>
        <v>23400</v>
      </c>
      <c r="G403" s="16">
        <f t="shared" si="131"/>
        <v>19.49768832364208</v>
      </c>
      <c r="H403" s="48">
        <f t="shared" si="132"/>
        <v>291.89884416182099</v>
      </c>
      <c r="I403" s="8">
        <f t="shared" si="133"/>
        <v>1.2099101288757614</v>
      </c>
      <c r="J403" s="48">
        <f t="shared" si="134"/>
        <v>1.8145157157828502E-5</v>
      </c>
      <c r="K403" s="48">
        <f t="shared" si="135"/>
        <v>1.4997111541407487E-5</v>
      </c>
      <c r="L403" s="10">
        <f t="shared" si="136"/>
        <v>1006.0485348401859</v>
      </c>
      <c r="M403" s="29">
        <f t="shared" si="137"/>
        <v>2.5501564081425399E-2</v>
      </c>
      <c r="N403" s="8">
        <f t="shared" si="138"/>
        <v>0.71583486859045731</v>
      </c>
      <c r="O403" s="48">
        <f t="shared" si="139"/>
        <v>3.4258443292965782E-3</v>
      </c>
      <c r="P403" s="48">
        <f t="shared" si="140"/>
        <v>103846.40738678038</v>
      </c>
      <c r="Q403" s="48">
        <f t="shared" si="141"/>
        <v>74336.879385307024</v>
      </c>
      <c r="R403" s="9">
        <f t="shared" si="142"/>
        <v>8.9165087739169824</v>
      </c>
      <c r="S403" s="10">
        <f t="shared" si="143"/>
        <v>2.9370552151248783</v>
      </c>
      <c r="T403" s="10">
        <f t="shared" si="144"/>
        <v>0.42228415695212246</v>
      </c>
      <c r="U403" s="10">
        <f t="shared" si="145"/>
        <v>0.68126330552883108</v>
      </c>
      <c r="V403" s="10">
        <f t="shared" si="146"/>
        <v>1.1035474624809536</v>
      </c>
      <c r="W403" s="9">
        <f t="shared" si="147"/>
        <v>0.59775487551051643</v>
      </c>
      <c r="X403" s="49">
        <f t="shared" si="148"/>
        <v>20.095443199152598</v>
      </c>
      <c r="Y403" s="8">
        <f t="shared" si="149"/>
        <v>1.8392457708015894E-5</v>
      </c>
      <c r="Z403" s="29">
        <f t="shared" si="129"/>
        <v>6.5</v>
      </c>
    </row>
    <row r="404" spans="6:26" x14ac:dyDescent="0.25">
      <c r="F404" s="36">
        <f t="shared" si="130"/>
        <v>23460</v>
      </c>
      <c r="G404" s="16">
        <f t="shared" si="131"/>
        <v>19.497726812468787</v>
      </c>
      <c r="H404" s="48">
        <f t="shared" si="132"/>
        <v>291.89886340623434</v>
      </c>
      <c r="I404" s="8">
        <f t="shared" si="133"/>
        <v>1.2099100488415468</v>
      </c>
      <c r="J404" s="48">
        <f t="shared" si="134"/>
        <v>1.8145158081441536E-5</v>
      </c>
      <c r="K404" s="48">
        <f t="shared" si="135"/>
        <v>1.4997113296823172E-5</v>
      </c>
      <c r="L404" s="10">
        <f t="shared" si="136"/>
        <v>1006.0485354601674</v>
      </c>
      <c r="M404" s="29">
        <f t="shared" si="137"/>
        <v>2.5501565528140889E-2</v>
      </c>
      <c r="N404" s="8">
        <f t="shared" si="138"/>
        <v>0.71583486485891412</v>
      </c>
      <c r="O404" s="48">
        <f t="shared" si="139"/>
        <v>3.4258441034362799E-3</v>
      </c>
      <c r="P404" s="48">
        <f t="shared" si="140"/>
        <v>103849.04495947862</v>
      </c>
      <c r="Q404" s="48">
        <f t="shared" si="141"/>
        <v>74338.76706429568</v>
      </c>
      <c r="R404" s="9">
        <f t="shared" si="142"/>
        <v>8.9165653788825345</v>
      </c>
      <c r="S404" s="10">
        <f t="shared" si="143"/>
        <v>2.9370740271505356</v>
      </c>
      <c r="T404" s="10">
        <f t="shared" si="144"/>
        <v>0.4222977139842275</v>
      </c>
      <c r="U404" s="10">
        <f t="shared" si="145"/>
        <v>0.68128094817079943</v>
      </c>
      <c r="V404" s="10">
        <f t="shared" si="146"/>
        <v>1.103578662155027</v>
      </c>
      <c r="W404" s="9">
        <f t="shared" si="147"/>
        <v>0.59777177533397297</v>
      </c>
      <c r="X404" s="49">
        <f t="shared" si="148"/>
        <v>20.095498587802762</v>
      </c>
      <c r="Y404" s="8">
        <f t="shared" si="149"/>
        <v>1.8392977702583782E-5</v>
      </c>
      <c r="Z404" s="29">
        <f t="shared" si="129"/>
        <v>6.5166666666666666</v>
      </c>
    </row>
    <row r="405" spans="6:26" x14ac:dyDescent="0.25">
      <c r="F405" s="36">
        <f t="shared" si="130"/>
        <v>23520</v>
      </c>
      <c r="G405" s="16">
        <f t="shared" si="131"/>
        <v>19.497764660523</v>
      </c>
      <c r="H405" s="48">
        <f t="shared" si="132"/>
        <v>291.89888233026147</v>
      </c>
      <c r="I405" s="8">
        <f t="shared" si="133"/>
        <v>1.2099099701397737</v>
      </c>
      <c r="J405" s="48">
        <f t="shared" si="134"/>
        <v>1.814515898967798E-5</v>
      </c>
      <c r="K405" s="48">
        <f t="shared" si="135"/>
        <v>1.4997115023014297E-5</v>
      </c>
      <c r="L405" s="10">
        <f t="shared" si="136"/>
        <v>1006.0485360698275</v>
      </c>
      <c r="M405" s="29">
        <f t="shared" si="137"/>
        <v>2.5501566950771028E-2</v>
      </c>
      <c r="N405" s="8">
        <f t="shared" si="138"/>
        <v>0.71583486118949546</v>
      </c>
      <c r="O405" s="48">
        <f t="shared" si="139"/>
        <v>3.4258438813361942E-3</v>
      </c>
      <c r="P405" s="48">
        <f t="shared" si="140"/>
        <v>103851.63861959612</v>
      </c>
      <c r="Q405" s="48">
        <f t="shared" si="141"/>
        <v>74340.623315560239</v>
      </c>
      <c r="R405" s="9">
        <f t="shared" si="142"/>
        <v>8.9166210403880726</v>
      </c>
      <c r="S405" s="10">
        <f t="shared" si="143"/>
        <v>2.937092525633088</v>
      </c>
      <c r="T405" s="10">
        <f t="shared" si="144"/>
        <v>0.42231104539963032</v>
      </c>
      <c r="U405" s="10">
        <f t="shared" si="145"/>
        <v>0.68129829710004153</v>
      </c>
      <c r="V405" s="10">
        <f t="shared" si="146"/>
        <v>1.1036093424996718</v>
      </c>
      <c r="W405" s="9">
        <f t="shared" si="147"/>
        <v>0.59778839385398885</v>
      </c>
      <c r="X405" s="49">
        <f t="shared" si="148"/>
        <v>20.095553054376989</v>
      </c>
      <c r="Y405" s="8">
        <f t="shared" si="149"/>
        <v>1.8393489041661196E-5</v>
      </c>
      <c r="Z405" s="29">
        <f t="shared" si="129"/>
        <v>6.5333333333333332</v>
      </c>
    </row>
    <row r="406" spans="6:26" x14ac:dyDescent="0.25">
      <c r="F406" s="36">
        <f t="shared" si="130"/>
        <v>23580</v>
      </c>
      <c r="G406" s="16">
        <f t="shared" si="131"/>
        <v>19.4978018784706</v>
      </c>
      <c r="H406" s="48">
        <f t="shared" si="132"/>
        <v>291.89890093923526</v>
      </c>
      <c r="I406" s="8">
        <f t="shared" si="133"/>
        <v>1.2099098927482634</v>
      </c>
      <c r="J406" s="48">
        <f t="shared" si="134"/>
        <v>1.8145159882793782E-5</v>
      </c>
      <c r="K406" s="48">
        <f t="shared" si="135"/>
        <v>1.4997116720467302E-5</v>
      </c>
      <c r="L406" s="10">
        <f t="shared" si="136"/>
        <v>1006.0485366693382</v>
      </c>
      <c r="M406" s="29">
        <f t="shared" si="137"/>
        <v>2.550156834971672E-2</v>
      </c>
      <c r="N406" s="8">
        <f t="shared" si="138"/>
        <v>0.71583485758116705</v>
      </c>
      <c r="O406" s="48">
        <f t="shared" si="139"/>
        <v>3.4258436629337309E-3</v>
      </c>
      <c r="P406" s="48">
        <f t="shared" si="140"/>
        <v>103854.18909812452</v>
      </c>
      <c r="Q406" s="48">
        <f t="shared" si="141"/>
        <v>74342.44866226356</v>
      </c>
      <c r="R406" s="9">
        <f t="shared" si="142"/>
        <v>8.9166757741736973</v>
      </c>
      <c r="S406" s="10">
        <f t="shared" si="143"/>
        <v>2.9371107158033198</v>
      </c>
      <c r="T406" s="10">
        <f t="shared" si="144"/>
        <v>0.42232415495100878</v>
      </c>
      <c r="U406" s="10">
        <f t="shared" si="145"/>
        <v>0.68131535720529368</v>
      </c>
      <c r="V406" s="10">
        <f t="shared" si="146"/>
        <v>1.1036395121563025</v>
      </c>
      <c r="W406" s="9">
        <f t="shared" si="147"/>
        <v>0.59780473575133042</v>
      </c>
      <c r="X406" s="49">
        <f t="shared" si="148"/>
        <v>20.095606614221932</v>
      </c>
      <c r="Y406" s="8">
        <f t="shared" si="149"/>
        <v>1.8393991869271708E-5</v>
      </c>
      <c r="Z406" s="29">
        <f t="shared" si="129"/>
        <v>6.55</v>
      </c>
    </row>
    <row r="407" spans="6:26" x14ac:dyDescent="0.25">
      <c r="F407" s="36">
        <f t="shared" si="130"/>
        <v>23640</v>
      </c>
      <c r="G407" s="16">
        <f t="shared" si="131"/>
        <v>19.497838476799991</v>
      </c>
      <c r="H407" s="48">
        <f t="shared" si="132"/>
        <v>291.89891923839997</v>
      </c>
      <c r="I407" s="8">
        <f t="shared" si="133"/>
        <v>1.2099098166452051</v>
      </c>
      <c r="J407" s="48">
        <f t="shared" si="134"/>
        <v>1.8145160761040608E-5</v>
      </c>
      <c r="K407" s="48">
        <f t="shared" si="135"/>
        <v>1.4997118389660531E-5</v>
      </c>
      <c r="L407" s="10">
        <f t="shared" si="136"/>
        <v>1006.0485372588681</v>
      </c>
      <c r="M407" s="29">
        <f t="shared" si="137"/>
        <v>2.5501569725372181E-2</v>
      </c>
      <c r="N407" s="8">
        <f t="shared" si="138"/>
        <v>0.71583485403291169</v>
      </c>
      <c r="O407" s="48">
        <f t="shared" si="139"/>
        <v>3.4258434481673396E-3</v>
      </c>
      <c r="P407" s="48">
        <f t="shared" si="140"/>
        <v>103856.69711389006</v>
      </c>
      <c r="Q407" s="48">
        <f t="shared" si="141"/>
        <v>74344.243618861816</v>
      </c>
      <c r="R407" s="9">
        <f t="shared" si="142"/>
        <v>8.9167295957164132</v>
      </c>
      <c r="S407" s="10">
        <f t="shared" si="143"/>
        <v>2.9371286028045858</v>
      </c>
      <c r="T407" s="10">
        <f t="shared" si="144"/>
        <v>0.42233704632868874</v>
      </c>
      <c r="U407" s="10">
        <f t="shared" si="145"/>
        <v>0.68133213329389952</v>
      </c>
      <c r="V407" s="10">
        <f t="shared" si="146"/>
        <v>1.1036691796225884</v>
      </c>
      <c r="W407" s="9">
        <f t="shared" si="147"/>
        <v>0.59782080562890194</v>
      </c>
      <c r="X407" s="49">
        <f t="shared" si="148"/>
        <v>20.095659282428894</v>
      </c>
      <c r="Y407" s="8">
        <f t="shared" si="149"/>
        <v>1.8394486327043138E-5</v>
      </c>
      <c r="Z407" s="29">
        <f t="shared" si="129"/>
        <v>6.5666666666666664</v>
      </c>
    </row>
    <row r="408" spans="6:26" x14ac:dyDescent="0.25">
      <c r="F408" s="36">
        <f t="shared" si="130"/>
        <v>23700</v>
      </c>
      <c r="G408" s="16">
        <f t="shared" si="131"/>
        <v>19.49787446582506</v>
      </c>
      <c r="H408" s="48">
        <f t="shared" si="132"/>
        <v>291.89893723291249</v>
      </c>
      <c r="I408" s="8">
        <f t="shared" si="133"/>
        <v>1.2099097418091518</v>
      </c>
      <c r="J408" s="48">
        <f t="shared" si="134"/>
        <v>1.8145161624666009E-5</v>
      </c>
      <c r="K408" s="48">
        <f t="shared" si="135"/>
        <v>1.4997120031064419E-5</v>
      </c>
      <c r="L408" s="10">
        <f t="shared" si="136"/>
        <v>1006.0485378385838</v>
      </c>
      <c r="M408" s="29">
        <f t="shared" si="137"/>
        <v>2.5501571078125142E-2</v>
      </c>
      <c r="N408" s="8">
        <f t="shared" si="138"/>
        <v>0.71583485054373008</v>
      </c>
      <c r="O408" s="48">
        <f t="shared" si="139"/>
        <v>3.4258432369764962E-3</v>
      </c>
      <c r="P408" s="48">
        <f t="shared" si="140"/>
        <v>103859.16337375625</v>
      </c>
      <c r="Q408" s="48">
        <f t="shared" si="141"/>
        <v>74346.008691249648</v>
      </c>
      <c r="R408" s="9">
        <f t="shared" si="142"/>
        <v>8.9167825202345394</v>
      </c>
      <c r="S408" s="10">
        <f t="shared" si="143"/>
        <v>2.9371461916942887</v>
      </c>
      <c r="T408" s="10">
        <f t="shared" si="144"/>
        <v>0.4223497231616824</v>
      </c>
      <c r="U408" s="10">
        <f t="shared" si="145"/>
        <v>0.68134863009330582</v>
      </c>
      <c r="V408" s="10">
        <f t="shared" si="146"/>
        <v>1.1036983532549882</v>
      </c>
      <c r="W408" s="9">
        <f t="shared" si="147"/>
        <v>0.59783660801311855</v>
      </c>
      <c r="X408" s="49">
        <f t="shared" si="148"/>
        <v>20.095711073838178</v>
      </c>
      <c r="Y408" s="8">
        <f t="shared" si="149"/>
        <v>1.8394972554249805E-5</v>
      </c>
      <c r="Z408" s="29">
        <f t="shared" si="129"/>
        <v>6.583333333333333</v>
      </c>
    </row>
    <row r="409" spans="6:26" x14ac:dyDescent="0.25">
      <c r="F409" s="36">
        <f t="shared" si="130"/>
        <v>23760</v>
      </c>
      <c r="G409" s="16">
        <f t="shared" si="131"/>
        <v>19.497909855688061</v>
      </c>
      <c r="H409" s="48">
        <f t="shared" si="132"/>
        <v>291.89895492784399</v>
      </c>
      <c r="I409" s="8">
        <f t="shared" si="133"/>
        <v>1.2099096682190131</v>
      </c>
      <c r="J409" s="48">
        <f t="shared" si="134"/>
        <v>1.8145162473913351E-5</v>
      </c>
      <c r="K409" s="48">
        <f t="shared" si="135"/>
        <v>1.4997121645141516E-5</v>
      </c>
      <c r="L409" s="10">
        <f t="shared" si="136"/>
        <v>1006.0485384086481</v>
      </c>
      <c r="M409" s="29">
        <f t="shared" si="137"/>
        <v>2.5501572408356831E-2</v>
      </c>
      <c r="N409" s="8">
        <f t="shared" si="138"/>
        <v>0.7158348471126379</v>
      </c>
      <c r="O409" s="48">
        <f t="shared" si="139"/>
        <v>3.4258430293016813E-3</v>
      </c>
      <c r="P409" s="48">
        <f t="shared" si="140"/>
        <v>103861.58857282293</v>
      </c>
      <c r="Q409" s="48">
        <f t="shared" si="141"/>
        <v>74347.74437690241</v>
      </c>
      <c r="R409" s="9">
        <f t="shared" si="142"/>
        <v>8.916834562692058</v>
      </c>
      <c r="S409" s="10">
        <f t="shared" si="143"/>
        <v>2.9371634874453085</v>
      </c>
      <c r="T409" s="10">
        <f t="shared" si="144"/>
        <v>0.4223621890186986</v>
      </c>
      <c r="U409" s="10">
        <f t="shared" si="145"/>
        <v>0.68136485225223975</v>
      </c>
      <c r="V409" s="10">
        <f t="shared" si="146"/>
        <v>1.1037270412709383</v>
      </c>
      <c r="W409" s="9">
        <f t="shared" si="147"/>
        <v>0.59785214735509162</v>
      </c>
      <c r="X409" s="49">
        <f t="shared" si="148"/>
        <v>20.095762003043152</v>
      </c>
      <c r="Y409" s="8">
        <f t="shared" si="149"/>
        <v>1.8395450687848972E-5</v>
      </c>
      <c r="Z409" s="29">
        <f t="shared" si="129"/>
        <v>6.6</v>
      </c>
    </row>
    <row r="410" spans="6:26" x14ac:dyDescent="0.25">
      <c r="F410" s="36">
        <f t="shared" si="130"/>
        <v>23820</v>
      </c>
      <c r="G410" s="16">
        <f t="shared" si="131"/>
        <v>19.497944656362488</v>
      </c>
      <c r="H410" s="48">
        <f t="shared" si="132"/>
        <v>291.89897232818123</v>
      </c>
      <c r="I410" s="8">
        <f t="shared" si="133"/>
        <v>1.2099095958540496</v>
      </c>
      <c r="J410" s="48">
        <f t="shared" si="134"/>
        <v>1.8145163309021938E-5</v>
      </c>
      <c r="K410" s="48">
        <f t="shared" si="135"/>
        <v>1.4997123232346671E-5</v>
      </c>
      <c r="L410" s="10">
        <f t="shared" si="136"/>
        <v>1006.0485389692221</v>
      </c>
      <c r="M410" s="29">
        <f t="shared" si="137"/>
        <v>2.5501573716442065E-2</v>
      </c>
      <c r="N410" s="8">
        <f t="shared" si="138"/>
        <v>0.71583484373866912</v>
      </c>
      <c r="O410" s="48">
        <f t="shared" si="139"/>
        <v>3.4258428250843677E-3</v>
      </c>
      <c r="P410" s="48">
        <f t="shared" si="140"/>
        <v>103863.97339462242</v>
      </c>
      <c r="Q410" s="48">
        <f t="shared" si="141"/>
        <v>74349.451165016828</v>
      </c>
      <c r="R410" s="9">
        <f t="shared" si="142"/>
        <v>8.9168857378028843</v>
      </c>
      <c r="S410" s="10">
        <f t="shared" si="143"/>
        <v>2.9371804949474187</v>
      </c>
      <c r="T410" s="10">
        <f t="shared" si="144"/>
        <v>0.42237444740914698</v>
      </c>
      <c r="U410" s="10">
        <f t="shared" si="145"/>
        <v>0.68138080434209081</v>
      </c>
      <c r="V410" s="10">
        <f t="shared" si="146"/>
        <v>1.1037552517512377</v>
      </c>
      <c r="W410" s="9">
        <f t="shared" si="147"/>
        <v>0.59786742803192039</v>
      </c>
      <c r="X410" s="49">
        <f t="shared" si="148"/>
        <v>20.09581208439441</v>
      </c>
      <c r="Y410" s="8">
        <f t="shared" si="149"/>
        <v>1.8395920862520629E-5</v>
      </c>
      <c r="Z410" s="29">
        <f t="shared" si="129"/>
        <v>6.6166666666666663</v>
      </c>
    </row>
    <row r="411" spans="6:26" x14ac:dyDescent="0.25">
      <c r="F411" s="36">
        <f t="shared" si="130"/>
        <v>23880</v>
      </c>
      <c r="G411" s="16">
        <f t="shared" si="131"/>
        <v>19.497978877655868</v>
      </c>
      <c r="H411" s="48">
        <f t="shared" si="132"/>
        <v>291.89898943882793</v>
      </c>
      <c r="I411" s="8">
        <f t="shared" si="133"/>
        <v>1.2099095246938663</v>
      </c>
      <c r="J411" s="48">
        <f t="shared" si="134"/>
        <v>1.8145164130227191E-5</v>
      </c>
      <c r="K411" s="48">
        <f t="shared" si="135"/>
        <v>1.4997124793127252E-5</v>
      </c>
      <c r="L411" s="10">
        <f t="shared" si="136"/>
        <v>1006.0485395204636</v>
      </c>
      <c r="M411" s="29">
        <f t="shared" si="137"/>
        <v>2.5501575002749591E-2</v>
      </c>
      <c r="N411" s="8">
        <f t="shared" si="138"/>
        <v>0.71583484042087264</v>
      </c>
      <c r="O411" s="48">
        <f t="shared" si="139"/>
        <v>3.4258426242670015E-3</v>
      </c>
      <c r="P411" s="48">
        <f t="shared" si="140"/>
        <v>103866.31851130974</v>
      </c>
      <c r="Q411" s="48">
        <f t="shared" si="141"/>
        <v>74351.129536646942</v>
      </c>
      <c r="R411" s="9">
        <f t="shared" si="142"/>
        <v>8.9169360600350203</v>
      </c>
      <c r="S411" s="10">
        <f t="shared" si="143"/>
        <v>2.9371972190086959</v>
      </c>
      <c r="T411" s="10">
        <f t="shared" si="144"/>
        <v>0.42238650178411996</v>
      </c>
      <c r="U411" s="10">
        <f t="shared" si="145"/>
        <v>0.68139649085821108</v>
      </c>
      <c r="V411" s="10">
        <f t="shared" si="146"/>
        <v>1.103782992642331</v>
      </c>
      <c r="W411" s="9">
        <f t="shared" si="147"/>
        <v>0.5978824543479293</v>
      </c>
      <c r="X411" s="49">
        <f t="shared" si="148"/>
        <v>20.095861332003796</v>
      </c>
      <c r="Y411" s="8">
        <f t="shared" si="149"/>
        <v>1.839638321070552E-5</v>
      </c>
      <c r="Z411" s="29">
        <f t="shared" si="129"/>
        <v>6.6333333333333337</v>
      </c>
    </row>
    <row r="412" spans="6:26" x14ac:dyDescent="0.25">
      <c r="F412" s="36">
        <f t="shared" si="130"/>
        <v>23940</v>
      </c>
      <c r="G412" s="16">
        <f t="shared" si="131"/>
        <v>19.498012529212527</v>
      </c>
      <c r="H412" s="48">
        <f t="shared" si="132"/>
        <v>291.89900626460621</v>
      </c>
      <c r="I412" s="8">
        <f t="shared" si="133"/>
        <v>1.2099094547184095</v>
      </c>
      <c r="J412" s="48">
        <f t="shared" si="134"/>
        <v>1.8145164937760474E-5</v>
      </c>
      <c r="K412" s="48">
        <f t="shared" si="135"/>
        <v>1.4997126327923044E-5</v>
      </c>
      <c r="L412" s="10">
        <f t="shared" si="136"/>
        <v>1006.0485400625278</v>
      </c>
      <c r="M412" s="29">
        <f t="shared" si="137"/>
        <v>2.5501576267641827E-2</v>
      </c>
      <c r="N412" s="8">
        <f t="shared" si="138"/>
        <v>0.7158348371583132</v>
      </c>
      <c r="O412" s="48">
        <f t="shared" si="139"/>
        <v>3.4258424267929874E-3</v>
      </c>
      <c r="P412" s="48">
        <f t="shared" si="140"/>
        <v>103868.62458385575</v>
      </c>
      <c r="Q412" s="48">
        <f t="shared" si="141"/>
        <v>74352.779964842353</v>
      </c>
      <c r="R412" s="9">
        <f t="shared" si="142"/>
        <v>8.9169855436147571</v>
      </c>
      <c r="S412" s="10">
        <f t="shared" si="143"/>
        <v>2.9372136643568716</v>
      </c>
      <c r="T412" s="10">
        <f t="shared" si="144"/>
        <v>0.42239835553735988</v>
      </c>
      <c r="U412" s="10">
        <f t="shared" si="145"/>
        <v>0.68141191622110464</v>
      </c>
      <c r="V412" s="10">
        <f t="shared" si="146"/>
        <v>1.1038102717584646</v>
      </c>
      <c r="W412" s="9">
        <f t="shared" si="147"/>
        <v>0.59789723053583488</v>
      </c>
      <c r="X412" s="49">
        <f t="shared" si="148"/>
        <v>20.095909759748363</v>
      </c>
      <c r="Y412" s="8">
        <f t="shared" si="149"/>
        <v>1.8396837862641075E-5</v>
      </c>
      <c r="Z412" s="29">
        <f t="shared" si="129"/>
        <v>6.65</v>
      </c>
    </row>
    <row r="413" spans="6:26" x14ac:dyDescent="0.25">
      <c r="F413" s="36">
        <f t="shared" si="130"/>
        <v>24000</v>
      </c>
      <c r="G413" s="16">
        <f t="shared" si="131"/>
        <v>19.498045620516308</v>
      </c>
      <c r="H413" s="48">
        <f t="shared" si="132"/>
        <v>291.89902281025815</v>
      </c>
      <c r="I413" s="8">
        <f t="shared" si="133"/>
        <v>1.2099093859079566</v>
      </c>
      <c r="J413" s="48">
        <f t="shared" si="134"/>
        <v>1.8145165731849404E-5</v>
      </c>
      <c r="K413" s="48">
        <f t="shared" si="135"/>
        <v>1.4997127837166634E-5</v>
      </c>
      <c r="L413" s="10">
        <f t="shared" si="136"/>
        <v>1006.0485405955676</v>
      </c>
      <c r="M413" s="29">
        <f t="shared" si="137"/>
        <v>2.5501577511475297E-2</v>
      </c>
      <c r="N413" s="8">
        <f t="shared" si="138"/>
        <v>0.71583483395007141</v>
      </c>
      <c r="O413" s="48">
        <f t="shared" si="139"/>
        <v>3.4258422326066697E-3</v>
      </c>
      <c r="P413" s="48">
        <f t="shared" si="140"/>
        <v>103870.89226222924</v>
      </c>
      <c r="Q413" s="48">
        <f t="shared" si="141"/>
        <v>74354.402914778635</v>
      </c>
      <c r="R413" s="9">
        <f t="shared" si="142"/>
        <v>8.9170342025306404</v>
      </c>
      <c r="S413" s="10">
        <f t="shared" si="143"/>
        <v>2.9372298356406894</v>
      </c>
      <c r="T413" s="10">
        <f t="shared" si="144"/>
        <v>0.42241001200621148</v>
      </c>
      <c r="U413" s="10">
        <f t="shared" si="145"/>
        <v>0.68142708477778446</v>
      </c>
      <c r="V413" s="10">
        <f t="shared" si="146"/>
        <v>1.1038370967839959</v>
      </c>
      <c r="W413" s="9">
        <f t="shared" si="147"/>
        <v>0.59791176075799779</v>
      </c>
      <c r="X413" s="49">
        <f t="shared" si="148"/>
        <v>20.095957381274307</v>
      </c>
      <c r="Y413" s="8">
        <f t="shared" si="149"/>
        <v>1.8397284946399934E-5</v>
      </c>
      <c r="Z413" s="29">
        <f t="shared" si="129"/>
        <v>6.666666666666667</v>
      </c>
    </row>
    <row r="414" spans="6:26" x14ac:dyDescent="0.25">
      <c r="F414" s="36">
        <f t="shared" si="130"/>
        <v>24060</v>
      </c>
      <c r="G414" s="16">
        <f t="shared" si="131"/>
        <v>19.498078160893225</v>
      </c>
      <c r="H414" s="48">
        <f t="shared" si="132"/>
        <v>291.89903908044658</v>
      </c>
      <c r="I414" s="8">
        <f t="shared" si="133"/>
        <v>1.2099093182431158</v>
      </c>
      <c r="J414" s="48">
        <f t="shared" si="134"/>
        <v>1.8145166512717727E-5</v>
      </c>
      <c r="K414" s="48">
        <f t="shared" si="135"/>
        <v>1.4997129321283307E-5</v>
      </c>
      <c r="L414" s="10">
        <f t="shared" si="136"/>
        <v>1006.0485411197333</v>
      </c>
      <c r="M414" s="29">
        <f t="shared" si="137"/>
        <v>2.5501578734600482E-2</v>
      </c>
      <c r="N414" s="8">
        <f t="shared" si="138"/>
        <v>0.71583483079524324</v>
      </c>
      <c r="O414" s="48">
        <f t="shared" si="139"/>
        <v>3.425842041653322E-3</v>
      </c>
      <c r="P414" s="48">
        <f t="shared" si="140"/>
        <v>103873.1221855828</v>
      </c>
      <c r="Q414" s="48">
        <f t="shared" si="141"/>
        <v>74355.998843890295</v>
      </c>
      <c r="R414" s="9">
        <f t="shared" si="142"/>
        <v>8.917082050537525</v>
      </c>
      <c r="S414" s="10">
        <f t="shared" si="143"/>
        <v>2.9372457374312235</v>
      </c>
      <c r="T414" s="10">
        <f t="shared" si="144"/>
        <v>0.42242147447255357</v>
      </c>
      <c r="U414" s="10">
        <f t="shared" si="145"/>
        <v>0.68144200080286199</v>
      </c>
      <c r="V414" s="10">
        <f t="shared" si="146"/>
        <v>1.1038634752754155</v>
      </c>
      <c r="W414" s="9">
        <f t="shared" si="147"/>
        <v>0.59792604910751668</v>
      </c>
      <c r="X414" s="49">
        <f t="shared" si="148"/>
        <v>20.096004210000743</v>
      </c>
      <c r="Y414" s="8">
        <f t="shared" si="149"/>
        <v>1.8397724587923594E-5</v>
      </c>
      <c r="Z414" s="29">
        <f t="shared" si="129"/>
        <v>6.6833333333333336</v>
      </c>
    </row>
    <row r="415" spans="6:26" x14ac:dyDescent="0.25">
      <c r="F415" s="36">
        <f t="shared" si="130"/>
        <v>24120</v>
      </c>
      <c r="G415" s="16">
        <f t="shared" si="131"/>
        <v>19.498110159514109</v>
      </c>
      <c r="H415" s="48">
        <f t="shared" si="132"/>
        <v>291.89905507975703</v>
      </c>
      <c r="I415" s="8">
        <f t="shared" si="133"/>
        <v>1.209909251704816</v>
      </c>
      <c r="J415" s="48">
        <f t="shared" si="134"/>
        <v>1.8145167280585641E-5</v>
      </c>
      <c r="K415" s="48">
        <f t="shared" si="135"/>
        <v>1.4997130780691437E-5</v>
      </c>
      <c r="L415" s="10">
        <f t="shared" si="136"/>
        <v>1006.0485416351723</v>
      </c>
      <c r="M415" s="29">
        <f t="shared" si="137"/>
        <v>2.5501579937362261E-2</v>
      </c>
      <c r="N415" s="8">
        <f t="shared" si="138"/>
        <v>0.71583482769293916</v>
      </c>
      <c r="O415" s="48">
        <f t="shared" si="139"/>
        <v>3.425841853879126E-3</v>
      </c>
      <c r="P415" s="48">
        <f t="shared" si="140"/>
        <v>103875.31498242967</v>
      </c>
      <c r="Q415" s="48">
        <f t="shared" si="141"/>
        <v>74357.568201997317</v>
      </c>
      <c r="R415" s="9">
        <f t="shared" si="142"/>
        <v>8.9171291011604303</v>
      </c>
      <c r="S415" s="10">
        <f t="shared" si="143"/>
        <v>2.9372613742232008</v>
      </c>
      <c r="T415" s="10">
        <f t="shared" si="144"/>
        <v>0.4224327461637265</v>
      </c>
      <c r="U415" s="10">
        <f t="shared" si="145"/>
        <v>0.68145666849989495</v>
      </c>
      <c r="V415" s="10">
        <f t="shared" si="146"/>
        <v>1.1038894146636213</v>
      </c>
      <c r="W415" s="9">
        <f t="shared" si="147"/>
        <v>0.59794009960946148</v>
      </c>
      <c r="X415" s="49">
        <f t="shared" si="148"/>
        <v>20.096050259123572</v>
      </c>
      <c r="Y415" s="8">
        <f t="shared" si="149"/>
        <v>1.8398156911060357E-5</v>
      </c>
      <c r="Z415" s="29">
        <f t="shared" si="129"/>
        <v>6.7</v>
      </c>
    </row>
    <row r="416" spans="6:26" x14ac:dyDescent="0.25">
      <c r="F416" s="36">
        <f t="shared" si="130"/>
        <v>24180</v>
      </c>
      <c r="G416" s="16">
        <f t="shared" si="131"/>
        <v>19.498141625397167</v>
      </c>
      <c r="H416" s="48">
        <f t="shared" si="132"/>
        <v>291.89907081269854</v>
      </c>
      <c r="I416" s="8">
        <f t="shared" si="133"/>
        <v>1.2099091862743045</v>
      </c>
      <c r="J416" s="48">
        <f t="shared" si="134"/>
        <v>1.8145168035669417E-5</v>
      </c>
      <c r="K416" s="48">
        <f t="shared" si="135"/>
        <v>1.4997132215802216E-5</v>
      </c>
      <c r="L416" s="10">
        <f t="shared" si="136"/>
        <v>1006.0485421420303</v>
      </c>
      <c r="M416" s="29">
        <f t="shared" si="137"/>
        <v>2.5501581120099426E-2</v>
      </c>
      <c r="N416" s="8">
        <f t="shared" si="138"/>
        <v>0.71583482464228532</v>
      </c>
      <c r="O416" s="48">
        <f t="shared" si="139"/>
        <v>3.4258416692311607E-3</v>
      </c>
      <c r="P416" s="48">
        <f t="shared" si="140"/>
        <v>103877.47127082529</v>
      </c>
      <c r="Q416" s="48">
        <f t="shared" si="141"/>
        <v>74359.11143143526</v>
      </c>
      <c r="R416" s="9">
        <f t="shared" si="142"/>
        <v>8.9171753676984693</v>
      </c>
      <c r="S416" s="10">
        <f t="shared" si="143"/>
        <v>2.9372767504362347</v>
      </c>
      <c r="T416" s="10">
        <f t="shared" si="144"/>
        <v>0.42244383025342563</v>
      </c>
      <c r="U416" s="10">
        <f t="shared" si="145"/>
        <v>0.68147109200243794</v>
      </c>
      <c r="V416" s="10">
        <f t="shared" si="146"/>
        <v>1.1039149222558635</v>
      </c>
      <c r="W416" s="9">
        <f t="shared" si="147"/>
        <v>0.59795391622192606</v>
      </c>
      <c r="X416" s="49">
        <f t="shared" si="148"/>
        <v>20.096095541619093</v>
      </c>
      <c r="Y416" s="8">
        <f t="shared" si="149"/>
        <v>1.8398582037597723E-5</v>
      </c>
      <c r="Z416" s="29">
        <f t="shared" si="129"/>
        <v>6.7166666666666668</v>
      </c>
    </row>
    <row r="417" spans="6:26" x14ac:dyDescent="0.25">
      <c r="F417" s="36">
        <f t="shared" si="130"/>
        <v>24240</v>
      </c>
      <c r="G417" s="16">
        <f t="shared" si="131"/>
        <v>19.498172567410538</v>
      </c>
      <c r="H417" s="48">
        <f t="shared" si="132"/>
        <v>291.89908628370523</v>
      </c>
      <c r="I417" s="8">
        <f t="shared" si="133"/>
        <v>1.2099091219331404</v>
      </c>
      <c r="J417" s="48">
        <f t="shared" si="134"/>
        <v>1.8145168778181948E-5</v>
      </c>
      <c r="K417" s="48">
        <f t="shared" si="135"/>
        <v>1.499713362702017E-5</v>
      </c>
      <c r="L417" s="10">
        <f t="shared" si="136"/>
        <v>1006.0485426404498</v>
      </c>
      <c r="M417" s="29">
        <f t="shared" si="137"/>
        <v>2.5501582283145429E-2</v>
      </c>
      <c r="N417" s="8">
        <f t="shared" si="138"/>
        <v>0.7158348216424214</v>
      </c>
      <c r="O417" s="48">
        <f t="shared" si="139"/>
        <v>3.4258414876573847E-3</v>
      </c>
      <c r="P417" s="48">
        <f t="shared" si="140"/>
        <v>103879.59165853637</v>
      </c>
      <c r="Q417" s="48">
        <f t="shared" si="141"/>
        <v>74360.628967175959</v>
      </c>
      <c r="R417" s="9">
        <f t="shared" si="142"/>
        <v>8.9172208632285539</v>
      </c>
      <c r="S417" s="10">
        <f t="shared" si="143"/>
        <v>2.9372918704161357</v>
      </c>
      <c r="T417" s="10">
        <f t="shared" si="144"/>
        <v>0.42245472986260274</v>
      </c>
      <c r="U417" s="10">
        <f t="shared" si="145"/>
        <v>0.68148527537529391</v>
      </c>
      <c r="V417" s="10">
        <f t="shared" si="146"/>
        <v>1.1039400052378967</v>
      </c>
      <c r="W417" s="9">
        <f t="shared" si="147"/>
        <v>0.59796750283719402</v>
      </c>
      <c r="X417" s="49">
        <f t="shared" si="148"/>
        <v>20.096140070247731</v>
      </c>
      <c r="Y417" s="8">
        <f t="shared" si="149"/>
        <v>1.839900008729828E-5</v>
      </c>
      <c r="Z417" s="29">
        <f t="shared" si="129"/>
        <v>6.7333333333333334</v>
      </c>
    </row>
    <row r="418" spans="6:26" x14ac:dyDescent="0.25">
      <c r="F418" s="36">
        <f t="shared" si="130"/>
        <v>24300</v>
      </c>
      <c r="G418" s="16">
        <f t="shared" si="131"/>
        <v>19.498202994274781</v>
      </c>
      <c r="H418" s="48">
        <f t="shared" si="132"/>
        <v>291.89910149713739</v>
      </c>
      <c r="I418" s="8">
        <f t="shared" si="133"/>
        <v>1.2099090586631895</v>
      </c>
      <c r="J418" s="48">
        <f t="shared" si="134"/>
        <v>1.8145169508332446E-5</v>
      </c>
      <c r="K418" s="48">
        <f t="shared" si="135"/>
        <v>1.4997135014742986E-5</v>
      </c>
      <c r="L418" s="10">
        <f t="shared" si="136"/>
        <v>1006.0485431305714</v>
      </c>
      <c r="M418" s="29">
        <f t="shared" si="137"/>
        <v>2.550158342682798E-2</v>
      </c>
      <c r="N418" s="8">
        <f t="shared" si="138"/>
        <v>0.7158348186925021</v>
      </c>
      <c r="O418" s="48">
        <f t="shared" si="139"/>
        <v>3.4258413091066225E-3</v>
      </c>
      <c r="P418" s="48">
        <f t="shared" si="140"/>
        <v>103881.6767432159</v>
      </c>
      <c r="Q418" s="48">
        <f t="shared" si="141"/>
        <v>74362.121236953069</v>
      </c>
      <c r="R418" s="9">
        <f t="shared" si="142"/>
        <v>8.9172656006091913</v>
      </c>
      <c r="S418" s="10">
        <f t="shared" si="143"/>
        <v>2.9373067384361149</v>
      </c>
      <c r="T418" s="10">
        <f t="shared" si="144"/>
        <v>0.42246544806033387</v>
      </c>
      <c r="U418" s="10">
        <f t="shared" si="145"/>
        <v>0.68149922261556939</v>
      </c>
      <c r="V418" s="10">
        <f t="shared" si="146"/>
        <v>1.1039646706759032</v>
      </c>
      <c r="W418" s="9">
        <f t="shared" si="147"/>
        <v>0.59798086328278088</v>
      </c>
      <c r="X418" s="49">
        <f t="shared" si="148"/>
        <v>20.096183857557563</v>
      </c>
      <c r="Y418" s="8">
        <f t="shared" si="149"/>
        <v>1.8399411177931721E-5</v>
      </c>
      <c r="Z418" s="29">
        <f t="shared" si="129"/>
        <v>6.75</v>
      </c>
    </row>
    <row r="419" spans="6:26" x14ac:dyDescent="0.25">
      <c r="F419" s="36">
        <f t="shared" si="130"/>
        <v>24360</v>
      </c>
      <c r="G419" s="16">
        <f t="shared" si="131"/>
        <v>19.498232914565328</v>
      </c>
      <c r="H419" s="48">
        <f t="shared" si="132"/>
        <v>291.89911645728262</v>
      </c>
      <c r="I419" s="8">
        <f t="shared" si="133"/>
        <v>1.2099089964466205</v>
      </c>
      <c r="J419" s="48">
        <f t="shared" si="134"/>
        <v>1.8145170226326761E-5</v>
      </c>
      <c r="K419" s="48">
        <f t="shared" si="135"/>
        <v>1.4997136379361818E-5</v>
      </c>
      <c r="L419" s="10">
        <f t="shared" si="136"/>
        <v>1006.0485436125332</v>
      </c>
      <c r="M419" s="29">
        <f t="shared" si="137"/>
        <v>2.5501584551469506E-2</v>
      </c>
      <c r="N419" s="8">
        <f t="shared" si="138"/>
        <v>0.71583481579169606</v>
      </c>
      <c r="O419" s="48">
        <f t="shared" si="139"/>
        <v>3.4258411335285526E-3</v>
      </c>
      <c r="P419" s="48">
        <f t="shared" si="140"/>
        <v>103883.72711256854</v>
      </c>
      <c r="Q419" s="48">
        <f t="shared" si="141"/>
        <v>74363.588661380316</v>
      </c>
      <c r="R419" s="9">
        <f t="shared" si="142"/>
        <v>8.9173095924840773</v>
      </c>
      <c r="S419" s="10">
        <f t="shared" si="143"/>
        <v>2.9373213586980191</v>
      </c>
      <c r="T419" s="10">
        <f t="shared" si="144"/>
        <v>0.42247598786468382</v>
      </c>
      <c r="U419" s="10">
        <f t="shared" si="145"/>
        <v>0.68151293765396115</v>
      </c>
      <c r="V419" s="10">
        <f t="shared" si="146"/>
        <v>1.103988925518645</v>
      </c>
      <c r="W419" s="9">
        <f t="shared" si="147"/>
        <v>0.59799400132259939</v>
      </c>
      <c r="X419" s="49">
        <f t="shared" si="148"/>
        <v>20.096226915887929</v>
      </c>
      <c r="Y419" s="8">
        <f t="shared" si="149"/>
        <v>1.8399815425310751E-5</v>
      </c>
      <c r="Z419" s="29">
        <f t="shared" si="129"/>
        <v>6.7666666666666666</v>
      </c>
    </row>
    <row r="420" spans="6:26" x14ac:dyDescent="0.25">
      <c r="F420" s="36">
        <f t="shared" si="130"/>
        <v>24420</v>
      </c>
      <c r="G420" s="16">
        <f t="shared" si="131"/>
        <v>19.498262336714898</v>
      </c>
      <c r="H420" s="48">
        <f t="shared" si="132"/>
        <v>291.89913116835743</v>
      </c>
      <c r="I420" s="8">
        <f t="shared" si="133"/>
        <v>1.2099089352658967</v>
      </c>
      <c r="J420" s="48">
        <f t="shared" si="134"/>
        <v>1.8145170932367212E-5</v>
      </c>
      <c r="K420" s="48">
        <f t="shared" si="135"/>
        <v>1.4997137721261247E-5</v>
      </c>
      <c r="L420" s="10">
        <f t="shared" si="136"/>
        <v>1006.0485440864709</v>
      </c>
      <c r="M420" s="29">
        <f t="shared" si="137"/>
        <v>2.5501585657386902E-2</v>
      </c>
      <c r="N420" s="8">
        <f t="shared" si="138"/>
        <v>0.71583481293918616</v>
      </c>
      <c r="O420" s="48">
        <f t="shared" si="139"/>
        <v>3.4258409608736869E-3</v>
      </c>
      <c r="P420" s="48">
        <f t="shared" si="140"/>
        <v>103885.7433445178</v>
      </c>
      <c r="Q420" s="48">
        <f t="shared" si="141"/>
        <v>74365.031654071208</v>
      </c>
      <c r="R420" s="9">
        <f t="shared" si="142"/>
        <v>8.9173528512857416</v>
      </c>
      <c r="S420" s="10">
        <f t="shared" si="143"/>
        <v>2.9373357353335026</v>
      </c>
      <c r="T420" s="10">
        <f t="shared" si="144"/>
        <v>0.42248635224354697</v>
      </c>
      <c r="U420" s="10">
        <f t="shared" si="145"/>
        <v>0.6815264243556628</v>
      </c>
      <c r="V420" s="10">
        <f t="shared" si="146"/>
        <v>1.1040127765992098</v>
      </c>
      <c r="W420" s="9">
        <f t="shared" si="147"/>
        <v>0.59800692065790528</v>
      </c>
      <c r="X420" s="49">
        <f t="shared" si="148"/>
        <v>20.096269257372803</v>
      </c>
      <c r="Y420" s="8">
        <f t="shared" si="149"/>
        <v>1.8400212943320166E-5</v>
      </c>
      <c r="Z420" s="29">
        <f t="shared" si="129"/>
        <v>6.7833333333333332</v>
      </c>
    </row>
    <row r="421" spans="6:26" x14ac:dyDescent="0.25">
      <c r="F421" s="36">
        <f t="shared" si="130"/>
        <v>24480</v>
      </c>
      <c r="G421" s="16">
        <f t="shared" si="131"/>
        <v>19.49829126901588</v>
      </c>
      <c r="H421" s="48">
        <f t="shared" si="132"/>
        <v>291.89914563450793</v>
      </c>
      <c r="I421" s="8">
        <f t="shared" si="133"/>
        <v>1.2099088751037756</v>
      </c>
      <c r="J421" s="48">
        <f t="shared" si="134"/>
        <v>1.8145171626652797E-5</v>
      </c>
      <c r="K421" s="48">
        <f t="shared" si="135"/>
        <v>1.4997139040819466E-5</v>
      </c>
      <c r="L421" s="10">
        <f t="shared" si="136"/>
        <v>1006.0485445525184</v>
      </c>
      <c r="M421" s="29">
        <f t="shared" si="137"/>
        <v>2.5501586744891901E-2</v>
      </c>
      <c r="N421" s="8">
        <f t="shared" si="138"/>
        <v>0.71583481013416761</v>
      </c>
      <c r="O421" s="48">
        <f t="shared" si="139"/>
        <v>3.4258407910933652E-3</v>
      </c>
      <c r="P421" s="48">
        <f t="shared" si="140"/>
        <v>103887.72600736895</v>
      </c>
      <c r="Q421" s="48">
        <f t="shared" si="141"/>
        <v>74366.450621755386</v>
      </c>
      <c r="R421" s="9">
        <f t="shared" si="142"/>
        <v>8.9173953892390774</v>
      </c>
      <c r="S421" s="10">
        <f t="shared" si="143"/>
        <v>2.9373498724052336</v>
      </c>
      <c r="T421" s="10">
        <f t="shared" si="144"/>
        <v>0.42249654411548837</v>
      </c>
      <c r="U421" s="10">
        <f t="shared" si="145"/>
        <v>0.68153968652160324</v>
      </c>
      <c r="V421" s="10">
        <f t="shared" si="146"/>
        <v>1.1040362306370917</v>
      </c>
      <c r="W421" s="9">
        <f t="shared" si="147"/>
        <v>0.59801962492842464</v>
      </c>
      <c r="X421" s="49">
        <f t="shared" si="148"/>
        <v>20.096310893944306</v>
      </c>
      <c r="Y421" s="8">
        <f t="shared" si="149"/>
        <v>1.8400603843951526E-5</v>
      </c>
      <c r="Z421" s="29">
        <f t="shared" si="129"/>
        <v>6.8</v>
      </c>
    </row>
    <row r="422" spans="6:26" x14ac:dyDescent="0.25">
      <c r="F422" s="36">
        <f t="shared" si="130"/>
        <v>24540</v>
      </c>
      <c r="G422" s="16">
        <f t="shared" si="131"/>
        <v>19.49831971962265</v>
      </c>
      <c r="H422" s="48">
        <f t="shared" si="132"/>
        <v>291.89915985981128</v>
      </c>
      <c r="I422" s="8">
        <f t="shared" si="133"/>
        <v>1.2099088159433</v>
      </c>
      <c r="J422" s="48">
        <f t="shared" si="134"/>
        <v>1.8145172309379208E-5</v>
      </c>
      <c r="K422" s="48">
        <f t="shared" si="135"/>
        <v>1.4997140338408399E-5</v>
      </c>
      <c r="L422" s="10">
        <f t="shared" si="136"/>
        <v>1006.0485450108067</v>
      </c>
      <c r="M422" s="29">
        <f t="shared" si="137"/>
        <v>2.5501587814291009E-2</v>
      </c>
      <c r="N422" s="8">
        <f t="shared" si="138"/>
        <v>0.71583480737585015</v>
      </c>
      <c r="O422" s="48">
        <f t="shared" si="139"/>
        <v>3.4258406241397346E-3</v>
      </c>
      <c r="P422" s="48">
        <f t="shared" si="140"/>
        <v>103889.67565996731</v>
      </c>
      <c r="Q422" s="48">
        <f t="shared" si="141"/>
        <v>74367.84596439224</v>
      </c>
      <c r="R422" s="9">
        <f t="shared" si="142"/>
        <v>8.9174372183647925</v>
      </c>
      <c r="S422" s="10">
        <f t="shared" si="143"/>
        <v>2.9373637739080238</v>
      </c>
      <c r="T422" s="10">
        <f t="shared" si="144"/>
        <v>0.4225065663505535</v>
      </c>
      <c r="U422" s="10">
        <f t="shared" si="145"/>
        <v>0.68155272788941468</v>
      </c>
      <c r="V422" s="10">
        <f t="shared" si="146"/>
        <v>1.1040592942399683</v>
      </c>
      <c r="W422" s="9">
        <f t="shared" si="147"/>
        <v>0.5980321177133161</v>
      </c>
      <c r="X422" s="49">
        <f t="shared" si="148"/>
        <v>20.096351837335966</v>
      </c>
      <c r="Y422" s="8">
        <f t="shared" si="149"/>
        <v>1.8400988237332807E-5</v>
      </c>
      <c r="Z422" s="29">
        <f t="shared" si="129"/>
        <v>6.8166666666666664</v>
      </c>
    </row>
    <row r="423" spans="6:26" x14ac:dyDescent="0.25">
      <c r="F423" s="36">
        <f t="shared" si="130"/>
        <v>24600</v>
      </c>
      <c r="G423" s="16">
        <f t="shared" si="131"/>
        <v>19.498347696553886</v>
      </c>
      <c r="H423" s="48">
        <f t="shared" si="132"/>
        <v>291.89917384827692</v>
      </c>
      <c r="I423" s="8">
        <f t="shared" si="133"/>
        <v>1.2099087577677958</v>
      </c>
      <c r="J423" s="48">
        <f t="shared" si="134"/>
        <v>1.8145172980738847E-5</v>
      </c>
      <c r="K423" s="48">
        <f t="shared" si="135"/>
        <v>1.499714161439374E-5</v>
      </c>
      <c r="L423" s="10">
        <f t="shared" si="136"/>
        <v>1006.0485454614651</v>
      </c>
      <c r="M423" s="29">
        <f t="shared" si="137"/>
        <v>2.5501588865885601E-2</v>
      </c>
      <c r="N423" s="8">
        <f t="shared" si="138"/>
        <v>0.71583480466345639</v>
      </c>
      <c r="O423" s="48">
        <f t="shared" si="139"/>
        <v>3.4258404599657381E-3</v>
      </c>
      <c r="P423" s="48">
        <f t="shared" si="140"/>
        <v>103891.59285185787</v>
      </c>
      <c r="Q423" s="48">
        <f t="shared" si="141"/>
        <v>74369.218075285025</v>
      </c>
      <c r="R423" s="9">
        <f t="shared" si="142"/>
        <v>8.9174783504828739</v>
      </c>
      <c r="S423" s="10">
        <f t="shared" si="143"/>
        <v>2.9373774437699782</v>
      </c>
      <c r="T423" s="10">
        <f t="shared" si="144"/>
        <v>0.4225164217710804</v>
      </c>
      <c r="U423" s="10">
        <f t="shared" si="145"/>
        <v>0.68156555213456227</v>
      </c>
      <c r="V423" s="10">
        <f t="shared" si="146"/>
        <v>1.1040819739056427</v>
      </c>
      <c r="W423" s="9">
        <f t="shared" si="147"/>
        <v>0.59804440253222313</v>
      </c>
      <c r="X423" s="49">
        <f t="shared" si="148"/>
        <v>20.09639209908611</v>
      </c>
      <c r="Y423" s="8">
        <f t="shared" si="149"/>
        <v>1.840136623176071E-5</v>
      </c>
      <c r="Z423" s="29">
        <f t="shared" si="129"/>
        <v>6.833333333333333</v>
      </c>
    </row>
    <row r="424" spans="6:26" x14ac:dyDescent="0.25">
      <c r="F424" s="36">
        <f t="shared" si="130"/>
        <v>24660</v>
      </c>
      <c r="G424" s="16">
        <f t="shared" si="131"/>
        <v>19.49837520769481</v>
      </c>
      <c r="H424" s="48">
        <f t="shared" si="132"/>
        <v>291.89918760384739</v>
      </c>
      <c r="I424" s="8">
        <f t="shared" si="133"/>
        <v>1.2099087005608657</v>
      </c>
      <c r="J424" s="48">
        <f t="shared" si="134"/>
        <v>1.8145173640920954E-5</v>
      </c>
      <c r="K424" s="48">
        <f t="shared" si="135"/>
        <v>1.4997142869135143E-5</v>
      </c>
      <c r="L424" s="10">
        <f t="shared" si="136"/>
        <v>1006.0485459046206</v>
      </c>
      <c r="M424" s="29">
        <f t="shared" si="137"/>
        <v>2.5501589899972098E-2</v>
      </c>
      <c r="N424" s="8">
        <f t="shared" si="138"/>
        <v>0.71583480199622174</v>
      </c>
      <c r="O424" s="48">
        <f t="shared" si="139"/>
        <v>3.4258402985251043E-3</v>
      </c>
      <c r="P424" s="48">
        <f t="shared" si="140"/>
        <v>103893.47812343808</v>
      </c>
      <c r="Q424" s="48">
        <f t="shared" si="141"/>
        <v>74370.567341190093</v>
      </c>
      <c r="R424" s="9">
        <f t="shared" si="142"/>
        <v>8.9175187972159051</v>
      </c>
      <c r="S424" s="10">
        <f t="shared" si="143"/>
        <v>2.9373908858536106</v>
      </c>
      <c r="T424" s="10">
        <f t="shared" si="144"/>
        <v>0.42252611315248761</v>
      </c>
      <c r="U424" s="10">
        <f t="shared" si="145"/>
        <v>0.68157816287136408</v>
      </c>
      <c r="V424" s="10">
        <f t="shared" si="146"/>
        <v>1.1041042760238517</v>
      </c>
      <c r="W424" s="9">
        <f t="shared" si="147"/>
        <v>0.59805648284625301</v>
      </c>
      <c r="X424" s="49">
        <f t="shared" si="148"/>
        <v>20.096431690541063</v>
      </c>
      <c r="Y424" s="8">
        <f t="shared" si="149"/>
        <v>1.8401737933730864E-5</v>
      </c>
      <c r="Z424" s="29">
        <f t="shared" si="129"/>
        <v>6.85</v>
      </c>
    </row>
    <row r="425" spans="6:26" x14ac:dyDescent="0.25">
      <c r="F425" s="36">
        <f t="shared" si="130"/>
        <v>24720</v>
      </c>
      <c r="G425" s="16">
        <f t="shared" si="131"/>
        <v>19.498402260799413</v>
      </c>
      <c r="H425" s="48">
        <f t="shared" si="132"/>
        <v>291.89920113039966</v>
      </c>
      <c r="I425" s="8">
        <f t="shared" si="133"/>
        <v>1.2099086443063867</v>
      </c>
      <c r="J425" s="48">
        <f t="shared" si="134"/>
        <v>1.8145174290111582E-5</v>
      </c>
      <c r="K425" s="48">
        <f t="shared" si="135"/>
        <v>1.4997144102986223E-5</v>
      </c>
      <c r="L425" s="10">
        <f t="shared" si="136"/>
        <v>1006.0485463403982</v>
      </c>
      <c r="M425" s="29">
        <f t="shared" si="137"/>
        <v>2.5501590916841919E-2</v>
      </c>
      <c r="N425" s="8">
        <f t="shared" si="138"/>
        <v>0.71583479937339478</v>
      </c>
      <c r="O425" s="48">
        <f t="shared" si="139"/>
        <v>3.4258401397723307E-3</v>
      </c>
      <c r="P425" s="48">
        <f t="shared" si="140"/>
        <v>103895.33200611135</v>
      </c>
      <c r="Q425" s="48">
        <f t="shared" si="141"/>
        <v>74371.894142426958</v>
      </c>
      <c r="R425" s="9">
        <f t="shared" si="142"/>
        <v>8.917558569992412</v>
      </c>
      <c r="S425" s="10">
        <f t="shared" si="143"/>
        <v>2.937404103956939</v>
      </c>
      <c r="T425" s="10">
        <f t="shared" si="144"/>
        <v>0.42253564322405285</v>
      </c>
      <c r="U425" s="10">
        <f t="shared" si="145"/>
        <v>0.68159056365393755</v>
      </c>
      <c r="V425" s="10">
        <f t="shared" si="146"/>
        <v>1.1041262068779905</v>
      </c>
      <c r="W425" s="9">
        <f t="shared" si="147"/>
        <v>0.59806836205891145</v>
      </c>
      <c r="X425" s="49">
        <f t="shared" si="148"/>
        <v>20.096470622858323</v>
      </c>
      <c r="Y425" s="8">
        <f t="shared" si="149"/>
        <v>1.8402103447966509E-5</v>
      </c>
      <c r="Z425" s="29">
        <f t="shared" si="129"/>
        <v>6.8666666666666663</v>
      </c>
    </row>
    <row r="426" spans="6:26" x14ac:dyDescent="0.25">
      <c r="F426" s="36">
        <f t="shared" si="130"/>
        <v>24780</v>
      </c>
      <c r="G426" s="16">
        <f t="shared" si="131"/>
        <v>19.498428863492641</v>
      </c>
      <c r="H426" s="48">
        <f t="shared" si="132"/>
        <v>291.89921443174632</v>
      </c>
      <c r="I426" s="8">
        <f t="shared" si="133"/>
        <v>1.2099085889885015</v>
      </c>
      <c r="J426" s="48">
        <f t="shared" si="134"/>
        <v>1.8145174928493694E-5</v>
      </c>
      <c r="K426" s="48">
        <f t="shared" si="135"/>
        <v>1.4997145316294749E-5</v>
      </c>
      <c r="L426" s="10">
        <f t="shared" si="136"/>
        <v>1006.0485467689206</v>
      </c>
      <c r="M426" s="29">
        <f t="shared" si="137"/>
        <v>2.5501591916781662E-2</v>
      </c>
      <c r="N426" s="8">
        <f t="shared" si="138"/>
        <v>0.71583479679423601</v>
      </c>
      <c r="O426" s="48">
        <f t="shared" si="139"/>
        <v>3.4258399836626699E-3</v>
      </c>
      <c r="P426" s="48">
        <f t="shared" si="140"/>
        <v>103897.15502243592</v>
      </c>
      <c r="Q426" s="48">
        <f t="shared" si="141"/>
        <v>74373.198852984657</v>
      </c>
      <c r="R426" s="9">
        <f t="shared" si="142"/>
        <v>8.9175976800500774</v>
      </c>
      <c r="S426" s="10">
        <f t="shared" si="143"/>
        <v>2.9374171018145643</v>
      </c>
      <c r="T426" s="10">
        <f t="shared" si="144"/>
        <v>0.42254501466968125</v>
      </c>
      <c r="U426" s="10">
        <f t="shared" si="145"/>
        <v>0.68160275797728065</v>
      </c>
      <c r="V426" s="10">
        <f t="shared" si="146"/>
        <v>1.104147772646962</v>
      </c>
      <c r="W426" s="9">
        <f t="shared" si="147"/>
        <v>0.59808004351710442</v>
      </c>
      <c r="X426" s="49">
        <f t="shared" si="148"/>
        <v>20.096508907009746</v>
      </c>
      <c r="Y426" s="8">
        <f t="shared" si="149"/>
        <v>1.8402462877449367E-5</v>
      </c>
      <c r="Z426" s="29">
        <f t="shared" si="129"/>
        <v>6.8833333333333337</v>
      </c>
    </row>
    <row r="427" spans="6:26" x14ac:dyDescent="0.25">
      <c r="F427" s="36">
        <f t="shared" si="130"/>
        <v>24840</v>
      </c>
      <c r="G427" s="16">
        <f t="shared" si="131"/>
        <v>19.498455023272538</v>
      </c>
      <c r="H427" s="48">
        <f t="shared" si="132"/>
        <v>291.89922751163624</v>
      </c>
      <c r="I427" s="8">
        <f t="shared" si="133"/>
        <v>1.2099085345916198</v>
      </c>
      <c r="J427" s="48">
        <f t="shared" si="134"/>
        <v>1.8145175556247277E-5</v>
      </c>
      <c r="K427" s="48">
        <f t="shared" si="135"/>
        <v>1.4997146509402724E-5</v>
      </c>
      <c r="L427" s="10">
        <f t="shared" si="136"/>
        <v>1006.0485471903085</v>
      </c>
      <c r="M427" s="29">
        <f t="shared" si="137"/>
        <v>2.5501592900073252E-2</v>
      </c>
      <c r="N427" s="8">
        <f t="shared" si="138"/>
        <v>0.7158347942580181</v>
      </c>
      <c r="O427" s="48">
        <f t="shared" si="139"/>
        <v>3.4258398301521237E-3</v>
      </c>
      <c r="P427" s="48">
        <f t="shared" si="140"/>
        <v>103898.94768627183</v>
      </c>
      <c r="Q427" s="48">
        <f t="shared" si="141"/>
        <v>74374.481840626977</v>
      </c>
      <c r="R427" s="9">
        <f t="shared" si="142"/>
        <v>8.9176361384389438</v>
      </c>
      <c r="S427" s="10">
        <f t="shared" si="143"/>
        <v>2.9374298830987446</v>
      </c>
      <c r="T427" s="10">
        <f t="shared" si="144"/>
        <v>0.42255423012865695</v>
      </c>
      <c r="U427" s="10">
        <f t="shared" si="145"/>
        <v>0.68161474927827093</v>
      </c>
      <c r="V427" s="10">
        <f t="shared" si="146"/>
        <v>1.1041689794069278</v>
      </c>
      <c r="W427" s="9">
        <f t="shared" si="147"/>
        <v>0.59809153051208586</v>
      </c>
      <c r="X427" s="49">
        <f t="shared" si="148"/>
        <v>20.096546553784624</v>
      </c>
      <c r="Y427" s="8">
        <f t="shared" si="149"/>
        <v>1.8402816323448797E-5</v>
      </c>
      <c r="Z427" s="29">
        <f t="shared" si="129"/>
        <v>6.9</v>
      </c>
    </row>
    <row r="428" spans="6:26" x14ac:dyDescent="0.25">
      <c r="F428" s="36">
        <f t="shared" si="130"/>
        <v>24900</v>
      </c>
      <c r="G428" s="16">
        <f t="shared" si="131"/>
        <v>19.498480747512357</v>
      </c>
      <c r="H428" s="48">
        <f t="shared" si="132"/>
        <v>291.89924037375613</v>
      </c>
      <c r="I428" s="8">
        <f t="shared" si="133"/>
        <v>1.2099084811004091</v>
      </c>
      <c r="J428" s="48">
        <f t="shared" si="134"/>
        <v>1.8145176173549229E-5</v>
      </c>
      <c r="K428" s="48">
        <f t="shared" si="135"/>
        <v>1.4997147682646403E-5</v>
      </c>
      <c r="L428" s="10">
        <f t="shared" si="136"/>
        <v>1006.0485476046806</v>
      </c>
      <c r="M428" s="29">
        <f t="shared" si="137"/>
        <v>2.5501593866993768E-2</v>
      </c>
      <c r="N428" s="8">
        <f t="shared" si="138"/>
        <v>0.71583479176402642</v>
      </c>
      <c r="O428" s="48">
        <f t="shared" si="139"/>
        <v>3.4258396791974227E-3</v>
      </c>
      <c r="P428" s="48">
        <f t="shared" si="140"/>
        <v>103900.71050292703</v>
      </c>
      <c r="Q428" s="48">
        <f t="shared" si="141"/>
        <v>74375.74346699717</v>
      </c>
      <c r="R428" s="9">
        <f t="shared" si="142"/>
        <v>8.917673956024581</v>
      </c>
      <c r="S428" s="10">
        <f t="shared" si="143"/>
        <v>2.9374424514204174</v>
      </c>
      <c r="T428" s="10">
        <f t="shared" si="144"/>
        <v>0.42256329219638367</v>
      </c>
      <c r="U428" s="10">
        <f t="shared" si="145"/>
        <v>0.68162654093651509</v>
      </c>
      <c r="V428" s="10">
        <f t="shared" si="146"/>
        <v>1.1041898331328988</v>
      </c>
      <c r="W428" s="9">
        <f t="shared" si="147"/>
        <v>0.59810282628032019</v>
      </c>
      <c r="X428" s="49">
        <f t="shared" si="148"/>
        <v>20.096583573792678</v>
      </c>
      <c r="Y428" s="8">
        <f t="shared" si="149"/>
        <v>1.840316388554831E-5</v>
      </c>
      <c r="Z428" s="29">
        <f t="shared" si="129"/>
        <v>6.916666666666667</v>
      </c>
    </row>
    <row r="429" spans="6:26" x14ac:dyDescent="0.25">
      <c r="F429" s="36">
        <f t="shared" si="130"/>
        <v>24960</v>
      </c>
      <c r="G429" s="16">
        <f t="shared" si="131"/>
        <v>19.49850604346264</v>
      </c>
      <c r="H429" s="48">
        <f t="shared" si="132"/>
        <v>291.89925302173128</v>
      </c>
      <c r="I429" s="8">
        <f t="shared" si="133"/>
        <v>1.2099084284997914</v>
      </c>
      <c r="J429" s="48">
        <f t="shared" si="134"/>
        <v>1.8145176780573561E-5</v>
      </c>
      <c r="K429" s="48">
        <f t="shared" si="135"/>
        <v>1.4997148836356494E-5</v>
      </c>
      <c r="L429" s="10">
        <f t="shared" si="136"/>
        <v>1006.048548012154</v>
      </c>
      <c r="M429" s="29">
        <f t="shared" si="137"/>
        <v>2.5501594817815769E-2</v>
      </c>
      <c r="N429" s="8">
        <f t="shared" si="138"/>
        <v>0.71583478931155842</v>
      </c>
      <c r="O429" s="48">
        <f t="shared" si="139"/>
        <v>3.4258395307560177E-3</v>
      </c>
      <c r="P429" s="48">
        <f t="shared" si="140"/>
        <v>103902.44396929813</v>
      </c>
      <c r="Q429" s="48">
        <f t="shared" si="141"/>
        <v>74376.98408771852</v>
      </c>
      <c r="R429" s="9">
        <f t="shared" si="142"/>
        <v>8.9177111434911414</v>
      </c>
      <c r="S429" s="10">
        <f t="shared" si="143"/>
        <v>2.9374548103302418</v>
      </c>
      <c r="T429" s="10">
        <f t="shared" si="144"/>
        <v>0.42257220342511409</v>
      </c>
      <c r="U429" s="10">
        <f t="shared" si="145"/>
        <v>0.68163813627539183</v>
      </c>
      <c r="V429" s="10">
        <f t="shared" si="146"/>
        <v>1.1042103397005059</v>
      </c>
      <c r="W429" s="9">
        <f t="shared" si="147"/>
        <v>0.59811393400444068</v>
      </c>
      <c r="X429" s="49">
        <f t="shared" si="148"/>
        <v>20.096619977467082</v>
      </c>
      <c r="Y429" s="8">
        <f t="shared" si="149"/>
        <v>1.8403505661675099E-5</v>
      </c>
      <c r="Z429" s="29">
        <f t="shared" si="129"/>
        <v>6.9333333333333336</v>
      </c>
    </row>
    <row r="430" spans="6:26" x14ac:dyDescent="0.25">
      <c r="F430" s="36">
        <f t="shared" si="130"/>
        <v>25020</v>
      </c>
      <c r="G430" s="16">
        <f t="shared" si="131"/>
        <v>19.498530918253252</v>
      </c>
      <c r="H430" s="48">
        <f t="shared" si="132"/>
        <v>291.89926545912658</v>
      </c>
      <c r="I430" s="8">
        <f t="shared" si="133"/>
        <v>1.2099083767749417</v>
      </c>
      <c r="J430" s="48">
        <f t="shared" si="134"/>
        <v>1.814517737749134E-5</v>
      </c>
      <c r="K430" s="48">
        <f t="shared" si="135"/>
        <v>1.4997149970858144E-5</v>
      </c>
      <c r="L430" s="10">
        <f t="shared" si="136"/>
        <v>1006.0485484128435</v>
      </c>
      <c r="M430" s="29">
        <f t="shared" si="137"/>
        <v>2.5501595752807221E-2</v>
      </c>
      <c r="N430" s="8">
        <f t="shared" si="138"/>
        <v>0.71583478689992264</v>
      </c>
      <c r="O430" s="48">
        <f t="shared" si="139"/>
        <v>3.4258393847860702E-3</v>
      </c>
      <c r="P430" s="48">
        <f t="shared" si="140"/>
        <v>103904.14857401134</v>
      </c>
      <c r="Q430" s="48">
        <f t="shared" si="141"/>
        <v>74378.204052495304</v>
      </c>
      <c r="R430" s="9">
        <f t="shared" si="142"/>
        <v>8.9177477113444255</v>
      </c>
      <c r="S430" s="10">
        <f t="shared" si="143"/>
        <v>2.9374669633196024</v>
      </c>
      <c r="T430" s="10">
        <f t="shared" si="144"/>
        <v>0.42258096632466385</v>
      </c>
      <c r="U430" s="10">
        <f t="shared" si="145"/>
        <v>0.68164953856304566</v>
      </c>
      <c r="V430" s="10">
        <f t="shared" si="146"/>
        <v>1.1042305048877095</v>
      </c>
      <c r="W430" s="9">
        <f t="shared" si="147"/>
        <v>0.59812485681417593</v>
      </c>
      <c r="X430" s="49">
        <f t="shared" si="148"/>
        <v>20.096655775067429</v>
      </c>
      <c r="Y430" s="8">
        <f t="shared" si="149"/>
        <v>1.8403841748128492E-5</v>
      </c>
      <c r="Z430" s="29">
        <f t="shared" si="129"/>
        <v>6.95</v>
      </c>
    </row>
    <row r="431" spans="6:26" x14ac:dyDescent="0.25">
      <c r="F431" s="36">
        <f t="shared" si="130"/>
        <v>25080</v>
      </c>
      <c r="G431" s="16">
        <f t="shared" si="131"/>
        <v>19.498555378895393</v>
      </c>
      <c r="H431" s="48">
        <f t="shared" si="132"/>
        <v>291.89927768944767</v>
      </c>
      <c r="I431" s="8">
        <f t="shared" si="133"/>
        <v>1.2099083259112799</v>
      </c>
      <c r="J431" s="48">
        <f t="shared" si="134"/>
        <v>1.8145177964470834E-5</v>
      </c>
      <c r="K431" s="48">
        <f t="shared" si="135"/>
        <v>1.4997151086471143E-5</v>
      </c>
      <c r="L431" s="10">
        <f t="shared" si="136"/>
        <v>1006.0485488068618</v>
      </c>
      <c r="M431" s="29">
        <f t="shared" si="137"/>
        <v>2.5501596672231692E-2</v>
      </c>
      <c r="N431" s="8">
        <f t="shared" si="138"/>
        <v>0.71583478452843896</v>
      </c>
      <c r="O431" s="48">
        <f t="shared" si="139"/>
        <v>3.4258392412464356E-3</v>
      </c>
      <c r="P431" s="48">
        <f t="shared" si="140"/>
        <v>103905.82479755933</v>
      </c>
      <c r="Q431" s="48">
        <f t="shared" si="141"/>
        <v>74379.403705210614</v>
      </c>
      <c r="R431" s="9">
        <f t="shared" si="142"/>
        <v>8.9177836699148383</v>
      </c>
      <c r="S431" s="10">
        <f t="shared" si="143"/>
        <v>2.9374789138216051</v>
      </c>
      <c r="T431" s="10">
        <f t="shared" si="144"/>
        <v>0.42258958336311958</v>
      </c>
      <c r="U431" s="10">
        <f t="shared" si="145"/>
        <v>0.68166075101312806</v>
      </c>
      <c r="V431" s="10">
        <f t="shared" si="146"/>
        <v>1.1042503343762475</v>
      </c>
      <c r="W431" s="9">
        <f t="shared" si="147"/>
        <v>0.59813559778713399</v>
      </c>
      <c r="X431" s="49">
        <f t="shared" si="148"/>
        <v>20.096690976682527</v>
      </c>
      <c r="Y431" s="8">
        <f t="shared" si="149"/>
        <v>1.8404172239604126E-5</v>
      </c>
      <c r="Z431" s="29">
        <f t="shared" si="129"/>
        <v>6.9666666666666668</v>
      </c>
    </row>
    <row r="432" spans="6:26" x14ac:dyDescent="0.25">
      <c r="F432" s="36">
        <f t="shared" si="130"/>
        <v>25140</v>
      </c>
      <c r="G432" s="16">
        <f t="shared" si="131"/>
        <v>19.498579432283574</v>
      </c>
      <c r="H432" s="48">
        <f t="shared" si="132"/>
        <v>291.89928971614177</v>
      </c>
      <c r="I432" s="8">
        <f t="shared" si="133"/>
        <v>1.2099082758944695</v>
      </c>
      <c r="J432" s="48">
        <f t="shared" si="134"/>
        <v>1.8145178541677472E-5</v>
      </c>
      <c r="K432" s="48">
        <f t="shared" si="135"/>
        <v>1.4997152183509925E-5</v>
      </c>
      <c r="L432" s="10">
        <f t="shared" si="136"/>
        <v>1006.0485491943201</v>
      </c>
      <c r="M432" s="29">
        <f t="shared" si="137"/>
        <v>2.5501597576348296E-2</v>
      </c>
      <c r="N432" s="8">
        <f t="shared" si="138"/>
        <v>0.71583478219643948</v>
      </c>
      <c r="O432" s="48">
        <f t="shared" si="139"/>
        <v>3.4258391000966553E-3</v>
      </c>
      <c r="P432" s="48">
        <f t="shared" si="140"/>
        <v>103907.4731124372</v>
      </c>
      <c r="Q432" s="48">
        <f t="shared" si="141"/>
        <v>74380.583384023877</v>
      </c>
      <c r="R432" s="9">
        <f t="shared" si="142"/>
        <v>8.917819029360345</v>
      </c>
      <c r="S432" s="10">
        <f t="shared" si="143"/>
        <v>2.9374906652120432</v>
      </c>
      <c r="T432" s="10">
        <f t="shared" si="144"/>
        <v>0.42259805696752906</v>
      </c>
      <c r="U432" s="10">
        <f t="shared" si="145"/>
        <v>0.68167177678587498</v>
      </c>
      <c r="V432" s="10">
        <f t="shared" si="146"/>
        <v>1.104269833753404</v>
      </c>
      <c r="W432" s="9">
        <f t="shared" si="147"/>
        <v>0.5981461599497605</v>
      </c>
      <c r="X432" s="49">
        <f t="shared" si="148"/>
        <v>20.096725592233334</v>
      </c>
      <c r="Y432" s="8">
        <f t="shared" si="149"/>
        <v>1.8404497229223404E-5</v>
      </c>
      <c r="Z432" s="29">
        <f t="shared" si="129"/>
        <v>6.9833333333333334</v>
      </c>
    </row>
    <row r="433" spans="6:26" x14ac:dyDescent="0.25">
      <c r="F433" s="36">
        <f t="shared" si="130"/>
        <v>25200</v>
      </c>
      <c r="G433" s="16">
        <f t="shared" si="131"/>
        <v>19.498603085197555</v>
      </c>
      <c r="H433" s="48">
        <f t="shared" si="132"/>
        <v>291.89930154259878</v>
      </c>
      <c r="I433" s="8">
        <f t="shared" si="133"/>
        <v>1.2099082267104126</v>
      </c>
      <c r="J433" s="48">
        <f t="shared" si="134"/>
        <v>1.8145179109273999E-5</v>
      </c>
      <c r="K433" s="48">
        <f t="shared" si="135"/>
        <v>1.4997153262283739E-5</v>
      </c>
      <c r="L433" s="10">
        <f t="shared" si="136"/>
        <v>1006.0485495753275</v>
      </c>
      <c r="M433" s="29">
        <f t="shared" si="137"/>
        <v>2.5501598465411956E-2</v>
      </c>
      <c r="N433" s="8">
        <f t="shared" si="138"/>
        <v>0.71583477990326616</v>
      </c>
      <c r="O433" s="48">
        <f t="shared" si="139"/>
        <v>3.425838961296944E-3</v>
      </c>
      <c r="P433" s="48">
        <f t="shared" si="140"/>
        <v>103909.09398327478</v>
      </c>
      <c r="Q433" s="48">
        <f t="shared" si="141"/>
        <v>74381.743421465304</v>
      </c>
      <c r="R433" s="9">
        <f t="shared" si="142"/>
        <v>8.9178537996693272</v>
      </c>
      <c r="S433" s="10">
        <f t="shared" si="143"/>
        <v>2.9375022208103667</v>
      </c>
      <c r="T433" s="10">
        <f t="shared" si="144"/>
        <v>0.42260638952458418</v>
      </c>
      <c r="U433" s="10">
        <f t="shared" si="145"/>
        <v>0.68168261898889115</v>
      </c>
      <c r="V433" s="10">
        <f t="shared" si="146"/>
        <v>1.1042890085134753</v>
      </c>
      <c r="W433" s="9">
        <f t="shared" si="147"/>
        <v>0.59815654627813242</v>
      </c>
      <c r="X433" s="49">
        <f t="shared" si="148"/>
        <v>20.096759631475688</v>
      </c>
      <c r="Y433" s="8">
        <f t="shared" si="149"/>
        <v>1.8404816808557923E-5</v>
      </c>
      <c r="Z433" s="29">
        <f t="shared" si="129"/>
        <v>7</v>
      </c>
    </row>
    <row r="434" spans="6:26" x14ac:dyDescent="0.25">
      <c r="F434" s="36">
        <f t="shared" si="130"/>
        <v>25260</v>
      </c>
      <c r="G434" s="16">
        <f t="shared" si="131"/>
        <v>19.498626344304256</v>
      </c>
      <c r="H434" s="48">
        <f t="shared" si="132"/>
        <v>291.89931317215212</v>
      </c>
      <c r="I434" s="8">
        <f t="shared" si="133"/>
        <v>1.2099081783452454</v>
      </c>
      <c r="J434" s="48">
        <f t="shared" si="134"/>
        <v>1.8145179667420318E-5</v>
      </c>
      <c r="K434" s="48">
        <f t="shared" si="135"/>
        <v>1.4997154323096591E-5</v>
      </c>
      <c r="L434" s="10">
        <f t="shared" si="136"/>
        <v>1006.0485499499914</v>
      </c>
      <c r="M434" s="29">
        <f t="shared" si="137"/>
        <v>2.550159933967314E-2</v>
      </c>
      <c r="N434" s="8">
        <f t="shared" si="138"/>
        <v>0.71583477764827341</v>
      </c>
      <c r="O434" s="48">
        <f t="shared" si="139"/>
        <v>3.4258388248081784E-3</v>
      </c>
      <c r="P434" s="48">
        <f t="shared" si="140"/>
        <v>103910.6878669693</v>
      </c>
      <c r="Q434" s="48">
        <f t="shared" si="141"/>
        <v>74382.884144531112</v>
      </c>
      <c r="R434" s="9">
        <f t="shared" si="142"/>
        <v>8.9178879906635</v>
      </c>
      <c r="S434" s="10">
        <f t="shared" si="143"/>
        <v>2.9375135838806181</v>
      </c>
      <c r="T434" s="10">
        <f t="shared" si="144"/>
        <v>0.42261458338129004</v>
      </c>
      <c r="U434" s="10">
        <f t="shared" si="145"/>
        <v>0.68169328067811885</v>
      </c>
      <c r="V434" s="10">
        <f t="shared" si="146"/>
        <v>1.1043078640594088</v>
      </c>
      <c r="W434" s="9">
        <f t="shared" si="147"/>
        <v>0.59816675969884647</v>
      </c>
      <c r="X434" s="49">
        <f t="shared" si="148"/>
        <v>20.096793104003101</v>
      </c>
      <c r="Y434" s="8">
        <f t="shared" si="149"/>
        <v>1.8405131067656817E-5</v>
      </c>
      <c r="Z434" s="29">
        <f t="shared" si="129"/>
        <v>7.0166666666666666</v>
      </c>
    </row>
    <row r="435" spans="6:26" x14ac:dyDescent="0.25">
      <c r="F435" s="36">
        <f t="shared" si="130"/>
        <v>25320</v>
      </c>
      <c r="G435" s="16">
        <f t="shared" si="131"/>
        <v>19.498649216159627</v>
      </c>
      <c r="H435" s="48">
        <f t="shared" si="132"/>
        <v>291.89932460807978</v>
      </c>
      <c r="I435" s="8">
        <f t="shared" si="133"/>
        <v>1.2099081307853357</v>
      </c>
      <c r="J435" s="48">
        <f t="shared" si="134"/>
        <v>1.8145180216273836E-5</v>
      </c>
      <c r="K435" s="48">
        <f t="shared" si="135"/>
        <v>1.4997155366247547E-5</v>
      </c>
      <c r="L435" s="10">
        <f t="shared" si="136"/>
        <v>1006.0485503184176</v>
      </c>
      <c r="M435" s="29">
        <f t="shared" si="137"/>
        <v>2.5501600199378395E-2</v>
      </c>
      <c r="N435" s="8">
        <f t="shared" si="138"/>
        <v>0.7158347754308253</v>
      </c>
      <c r="O435" s="48">
        <f t="shared" si="139"/>
        <v>3.4258386905918863E-3</v>
      </c>
      <c r="P435" s="48">
        <f t="shared" si="140"/>
        <v>103912.25521281069</v>
      </c>
      <c r="Q435" s="48">
        <f t="shared" si="141"/>
        <v>74384.005874772949</v>
      </c>
      <c r="R435" s="9">
        <f t="shared" si="142"/>
        <v>8.917921612000578</v>
      </c>
      <c r="S435" s="10">
        <f t="shared" si="143"/>
        <v>2.9375247576323664</v>
      </c>
      <c r="T435" s="10">
        <f t="shared" si="144"/>
        <v>0.42262264084562357</v>
      </c>
      <c r="U435" s="10">
        <f t="shared" si="145"/>
        <v>0.68170376485851281</v>
      </c>
      <c r="V435" s="10">
        <f t="shared" si="146"/>
        <v>1.1043264057041364</v>
      </c>
      <c r="W435" s="9">
        <f t="shared" si="147"/>
        <v>0.59817680308974053</v>
      </c>
      <c r="X435" s="49">
        <f t="shared" si="148"/>
        <v>20.096826019249367</v>
      </c>
      <c r="Y435" s="8">
        <f t="shared" si="149"/>
        <v>1.8405440095068943E-5</v>
      </c>
      <c r="Z435" s="29">
        <f t="shared" si="129"/>
        <v>7.0333333333333332</v>
      </c>
    </row>
    <row r="436" spans="6:26" x14ac:dyDescent="0.25">
      <c r="F436" s="36">
        <f t="shared" si="130"/>
        <v>25380</v>
      </c>
      <c r="G436" s="16">
        <f t="shared" si="131"/>
        <v>19.498671707210512</v>
      </c>
      <c r="H436" s="48">
        <f t="shared" si="132"/>
        <v>291.89933585360524</v>
      </c>
      <c r="I436" s="8">
        <f t="shared" si="133"/>
        <v>1.2099080840172769</v>
      </c>
      <c r="J436" s="48">
        <f t="shared" si="134"/>
        <v>1.8145180755989183E-5</v>
      </c>
      <c r="K436" s="48">
        <f t="shared" si="135"/>
        <v>1.4997156392030586E-5</v>
      </c>
      <c r="L436" s="10">
        <f t="shared" si="136"/>
        <v>1006.0485506807098</v>
      </c>
      <c r="M436" s="29">
        <f t="shared" si="137"/>
        <v>2.5501601044769943E-2</v>
      </c>
      <c r="N436" s="8">
        <f t="shared" si="138"/>
        <v>0.71583477325029687</v>
      </c>
      <c r="O436" s="48">
        <f t="shared" si="139"/>
        <v>3.4258385586102354E-3</v>
      </c>
      <c r="P436" s="48">
        <f t="shared" si="140"/>
        <v>103913.79646261256</v>
      </c>
      <c r="Q436" s="48">
        <f t="shared" si="141"/>
        <v>74385.108928391768</v>
      </c>
      <c r="R436" s="9">
        <f t="shared" si="142"/>
        <v>8.91795467317713</v>
      </c>
      <c r="S436" s="10">
        <f t="shared" si="143"/>
        <v>2.9375357452216049</v>
      </c>
      <c r="T436" s="10">
        <f t="shared" si="144"/>
        <v>0.42263056418718398</v>
      </c>
      <c r="U436" s="10">
        <f t="shared" si="145"/>
        <v>0.68171407448520549</v>
      </c>
      <c r="V436" s="10">
        <f t="shared" si="146"/>
        <v>1.1043446386723894</v>
      </c>
      <c r="W436" s="9">
        <f t="shared" si="147"/>
        <v>0.59818667928087754</v>
      </c>
      <c r="X436" s="49">
        <f t="shared" si="148"/>
        <v>20.096858386491391</v>
      </c>
      <c r="Y436" s="8">
        <f t="shared" si="149"/>
        <v>1.8405743977873154E-5</v>
      </c>
      <c r="Z436" s="29">
        <f t="shared" si="129"/>
        <v>7.05</v>
      </c>
    </row>
    <row r="437" spans="6:26" x14ac:dyDescent="0.25">
      <c r="F437" s="36">
        <f t="shared" si="130"/>
        <v>25440</v>
      </c>
      <c r="G437" s="16">
        <f t="shared" si="131"/>
        <v>19.49869382379644</v>
      </c>
      <c r="H437" s="48">
        <f t="shared" si="132"/>
        <v>291.89934691189819</v>
      </c>
      <c r="I437" s="8">
        <f t="shared" si="133"/>
        <v>1.2099080380278873</v>
      </c>
      <c r="J437" s="48">
        <f t="shared" si="134"/>
        <v>1.814518128671853E-5</v>
      </c>
      <c r="K437" s="48">
        <f t="shared" si="135"/>
        <v>1.4997157400734865E-5</v>
      </c>
      <c r="L437" s="10">
        <f t="shared" si="136"/>
        <v>1006.04855103697</v>
      </c>
      <c r="M437" s="29">
        <f t="shared" si="137"/>
        <v>2.5501601876086143E-2</v>
      </c>
      <c r="N437" s="8">
        <f t="shared" si="138"/>
        <v>0.71583477110607274</v>
      </c>
      <c r="O437" s="48">
        <f t="shared" si="139"/>
        <v>3.4258384288260247E-3</v>
      </c>
      <c r="P437" s="48">
        <f t="shared" si="140"/>
        <v>103915.31205083241</v>
      </c>
      <c r="Q437" s="48">
        <f t="shared" si="141"/>
        <v>74386.193616323741</v>
      </c>
      <c r="R437" s="9">
        <f t="shared" si="142"/>
        <v>8.9179871835312081</v>
      </c>
      <c r="S437" s="10">
        <f t="shared" si="143"/>
        <v>2.9375465497516671</v>
      </c>
      <c r="T437" s="10">
        <f t="shared" si="144"/>
        <v>0.42263835563782709</v>
      </c>
      <c r="U437" s="10">
        <f t="shared" si="145"/>
        <v>0.68172421246395964</v>
      </c>
      <c r="V437" s="10">
        <f t="shared" si="146"/>
        <v>1.1043625681017868</v>
      </c>
      <c r="W437" s="9">
        <f t="shared" si="147"/>
        <v>0.59819639105513445</v>
      </c>
      <c r="X437" s="49">
        <f t="shared" si="148"/>
        <v>20.096890214851573</v>
      </c>
      <c r="Y437" s="8">
        <f t="shared" si="149"/>
        <v>1.8406042801696445E-5</v>
      </c>
      <c r="Z437" s="29">
        <f t="shared" si="129"/>
        <v>7.0666666666666664</v>
      </c>
    </row>
    <row r="438" spans="6:26" x14ac:dyDescent="0.25">
      <c r="F438" s="36">
        <f t="shared" si="130"/>
        <v>25500</v>
      </c>
      <c r="G438" s="16">
        <f t="shared" si="131"/>
        <v>19.498715572151433</v>
      </c>
      <c r="H438" s="48">
        <f t="shared" si="132"/>
        <v>291.89935778607571</v>
      </c>
      <c r="I438" s="8">
        <f t="shared" si="133"/>
        <v>1.2099079928042029</v>
      </c>
      <c r="J438" s="48">
        <f t="shared" si="134"/>
        <v>1.8145181808611501E-5</v>
      </c>
      <c r="K438" s="48">
        <f t="shared" si="135"/>
        <v>1.4997158392644738E-5</v>
      </c>
      <c r="L438" s="10">
        <f t="shared" si="136"/>
        <v>1006.0485513872989</v>
      </c>
      <c r="M438" s="29">
        <f t="shared" si="137"/>
        <v>2.5501602693561339E-2</v>
      </c>
      <c r="N438" s="8">
        <f t="shared" si="138"/>
        <v>0.7158347689975495</v>
      </c>
      <c r="O438" s="48">
        <f t="shared" si="139"/>
        <v>3.4258383012026701E-3</v>
      </c>
      <c r="P438" s="48">
        <f t="shared" si="140"/>
        <v>103916.80240469644</v>
      </c>
      <c r="Q438" s="48">
        <f t="shared" si="141"/>
        <v>74387.260244329867</v>
      </c>
      <c r="R438" s="9">
        <f t="shared" si="142"/>
        <v>8.9180191522450158</v>
      </c>
      <c r="S438" s="10">
        <f t="shared" si="143"/>
        <v>2.9375571742740898</v>
      </c>
      <c r="T438" s="10">
        <f t="shared" si="144"/>
        <v>0.42264601739229485</v>
      </c>
      <c r="U438" s="10">
        <f t="shared" si="145"/>
        <v>0.68173418165230715</v>
      </c>
      <c r="V438" s="10">
        <f t="shared" si="146"/>
        <v>1.1043801990446021</v>
      </c>
      <c r="W438" s="9">
        <f t="shared" si="147"/>
        <v>0.59820594114915937</v>
      </c>
      <c r="X438" s="49">
        <f t="shared" si="148"/>
        <v>20.096921513300593</v>
      </c>
      <c r="Y438" s="8">
        <f t="shared" si="149"/>
        <v>1.8406336650743367E-5</v>
      </c>
      <c r="Z438" s="29">
        <f t="shared" si="129"/>
        <v>7.083333333333333</v>
      </c>
    </row>
    <row r="439" spans="6:26" x14ac:dyDescent="0.25">
      <c r="F439" s="36">
        <f t="shared" si="130"/>
        <v>25560</v>
      </c>
      <c r="G439" s="16">
        <f t="shared" si="131"/>
        <v>19.498736958405747</v>
      </c>
      <c r="H439" s="48">
        <f t="shared" si="132"/>
        <v>291.89936847920285</v>
      </c>
      <c r="I439" s="8">
        <f t="shared" si="133"/>
        <v>1.2099079483334767</v>
      </c>
      <c r="J439" s="48">
        <f t="shared" si="134"/>
        <v>1.8145182321815146E-5</v>
      </c>
      <c r="K439" s="48">
        <f t="shared" si="135"/>
        <v>1.4997159368039745E-5</v>
      </c>
      <c r="L439" s="10">
        <f t="shared" si="136"/>
        <v>1006.0485517317949</v>
      </c>
      <c r="M439" s="29">
        <f t="shared" si="137"/>
        <v>2.5501603497425876E-2</v>
      </c>
      <c r="N439" s="8">
        <f t="shared" si="138"/>
        <v>0.71583476692413261</v>
      </c>
      <c r="O439" s="48">
        <f t="shared" si="139"/>
        <v>3.4258381757041986E-3</v>
      </c>
      <c r="P439" s="48">
        <f t="shared" si="140"/>
        <v>103918.26794432032</v>
      </c>
      <c r="Q439" s="48">
        <f t="shared" si="141"/>
        <v>74388.309113082098</v>
      </c>
      <c r="R439" s="9">
        <f t="shared" si="142"/>
        <v>8.9180505883475512</v>
      </c>
      <c r="S439" s="10">
        <f t="shared" si="143"/>
        <v>2.9375676217894866</v>
      </c>
      <c r="T439" s="10">
        <f t="shared" si="144"/>
        <v>0.42265355160882989</v>
      </c>
      <c r="U439" s="10">
        <f t="shared" si="145"/>
        <v>0.68174398486016763</v>
      </c>
      <c r="V439" s="10">
        <f t="shared" si="146"/>
        <v>1.1043975364689975</v>
      </c>
      <c r="W439" s="9">
        <f t="shared" si="147"/>
        <v>0.59821533225404022</v>
      </c>
      <c r="X439" s="49">
        <f t="shared" si="148"/>
        <v>20.096952290659786</v>
      </c>
      <c r="Y439" s="8">
        <f t="shared" si="149"/>
        <v>1.8406625607816626E-5</v>
      </c>
      <c r="Z439" s="29">
        <f t="shared" si="129"/>
        <v>7.1</v>
      </c>
    </row>
    <row r="440" spans="6:26" x14ac:dyDescent="0.25">
      <c r="F440" s="36">
        <f t="shared" si="130"/>
        <v>25620</v>
      </c>
      <c r="G440" s="16">
        <f t="shared" si="131"/>
        <v>19.498757988587602</v>
      </c>
      <c r="H440" s="48">
        <f t="shared" si="132"/>
        <v>291.89937899429378</v>
      </c>
      <c r="I440" s="8">
        <f t="shared" si="133"/>
        <v>1.2099079046031733</v>
      </c>
      <c r="J440" s="48">
        <f t="shared" si="134"/>
        <v>1.8145182826474134E-5</v>
      </c>
      <c r="K440" s="48">
        <f t="shared" si="135"/>
        <v>1.4997160327194826E-5</v>
      </c>
      <c r="L440" s="10">
        <f t="shared" si="136"/>
        <v>1006.0485520705552</v>
      </c>
      <c r="M440" s="29">
        <f t="shared" si="137"/>
        <v>2.5501604287906363E-2</v>
      </c>
      <c r="N440" s="8">
        <f t="shared" si="138"/>
        <v>0.71583476488523712</v>
      </c>
      <c r="O440" s="48">
        <f t="shared" si="139"/>
        <v>3.425838052295235E-3</v>
      </c>
      <c r="P440" s="48">
        <f t="shared" si="140"/>
        <v>103919.7090828256</v>
      </c>
      <c r="Q440" s="48">
        <f t="shared" si="141"/>
        <v>74389.34051824671</v>
      </c>
      <c r="R440" s="9">
        <f t="shared" si="142"/>
        <v>8.9180815007171201</v>
      </c>
      <c r="S440" s="10">
        <f t="shared" si="143"/>
        <v>2.937577895248404</v>
      </c>
      <c r="T440" s="10">
        <f t="shared" si="144"/>
        <v>0.42266096040978246</v>
      </c>
      <c r="U440" s="10">
        <f t="shared" si="145"/>
        <v>0.68175362485068614</v>
      </c>
      <c r="V440" s="10">
        <f t="shared" si="146"/>
        <v>1.1044145852604685</v>
      </c>
      <c r="W440" s="9">
        <f t="shared" si="147"/>
        <v>0.59822456701608706</v>
      </c>
      <c r="X440" s="49">
        <f t="shared" si="148"/>
        <v>20.096982555603688</v>
      </c>
      <c r="Y440" s="8">
        <f t="shared" si="149"/>
        <v>1.8406909754341142E-5</v>
      </c>
      <c r="Z440" s="29">
        <f t="shared" si="129"/>
        <v>7.1166666666666663</v>
      </c>
    </row>
    <row r="441" spans="6:26" x14ac:dyDescent="0.25">
      <c r="F441" s="36">
        <f t="shared" si="130"/>
        <v>25680</v>
      </c>
      <c r="G441" s="16">
        <f t="shared" si="131"/>
        <v>19.498778668624883</v>
      </c>
      <c r="H441" s="48">
        <f t="shared" si="132"/>
        <v>291.89938933431245</v>
      </c>
      <c r="I441" s="8">
        <f t="shared" si="133"/>
        <v>1.2099078616009658</v>
      </c>
      <c r="J441" s="48">
        <f t="shared" si="134"/>
        <v>1.8145183322730772E-5</v>
      </c>
      <c r="K441" s="48">
        <f t="shared" si="135"/>
        <v>1.4997161270380399E-5</v>
      </c>
      <c r="L441" s="10">
        <f t="shared" si="136"/>
        <v>1006.0485524036756</v>
      </c>
      <c r="M441" s="29">
        <f t="shared" si="137"/>
        <v>2.550160506522569E-2</v>
      </c>
      <c r="N441" s="8">
        <f t="shared" si="138"/>
        <v>0.71583476288028902</v>
      </c>
      <c r="O441" s="48">
        <f t="shared" si="139"/>
        <v>3.425837930940992E-3</v>
      </c>
      <c r="P441" s="48">
        <f t="shared" si="140"/>
        <v>103921.12622645637</v>
      </c>
      <c r="Q441" s="48">
        <f t="shared" si="141"/>
        <v>74390.354750567974</v>
      </c>
      <c r="R441" s="9">
        <f t="shared" si="142"/>
        <v>8.9181118980838434</v>
      </c>
      <c r="S441" s="10">
        <f t="shared" si="143"/>
        <v>2.9375879975521486</v>
      </c>
      <c r="T441" s="10">
        <f t="shared" si="144"/>
        <v>0.42266824588220603</v>
      </c>
      <c r="U441" s="10">
        <f t="shared" si="145"/>
        <v>0.68176310434102638</v>
      </c>
      <c r="V441" s="10">
        <f t="shared" si="146"/>
        <v>1.1044313502232324</v>
      </c>
      <c r="W441" s="9">
        <f t="shared" si="147"/>
        <v>0.59823364803758416</v>
      </c>
      <c r="X441" s="49">
        <f t="shared" si="148"/>
        <v>20.097012316662468</v>
      </c>
      <c r="Y441" s="8">
        <f t="shared" si="149"/>
        <v>1.8407189170387205E-5</v>
      </c>
      <c r="Z441" s="29">
        <f t="shared" si="129"/>
        <v>7.1333333333333337</v>
      </c>
    </row>
    <row r="442" spans="6:26" x14ac:dyDescent="0.25">
      <c r="F442" s="36">
        <f t="shared" si="130"/>
        <v>25740</v>
      </c>
      <c r="G442" s="16">
        <f t="shared" si="131"/>
        <v>19.498799004346804</v>
      </c>
      <c r="H442" s="48">
        <f t="shared" si="132"/>
        <v>291.89939950217337</v>
      </c>
      <c r="I442" s="8">
        <f t="shared" si="133"/>
        <v>1.2099078193147332</v>
      </c>
      <c r="J442" s="48">
        <f t="shared" si="134"/>
        <v>1.8145183810724891E-5</v>
      </c>
      <c r="K442" s="48">
        <f t="shared" si="135"/>
        <v>1.499716219786227E-5</v>
      </c>
      <c r="L442" s="10">
        <f t="shared" si="136"/>
        <v>1006.0485527312495</v>
      </c>
      <c r="M442" s="29">
        <f t="shared" si="137"/>
        <v>2.5501605829602897E-2</v>
      </c>
      <c r="N442" s="8">
        <f t="shared" si="138"/>
        <v>0.71583476090872256</v>
      </c>
      <c r="O442" s="48">
        <f t="shared" si="139"/>
        <v>3.4258378116072638E-3</v>
      </c>
      <c r="P442" s="48">
        <f t="shared" si="140"/>
        <v>103922.51977469589</v>
      </c>
      <c r="Q442" s="48">
        <f t="shared" si="141"/>
        <v>74391.352095951428</v>
      </c>
      <c r="R442" s="9">
        <f t="shared" si="142"/>
        <v>8.9181417890322159</v>
      </c>
      <c r="S442" s="10">
        <f t="shared" si="143"/>
        <v>2.9375979315536185</v>
      </c>
      <c r="T442" s="10">
        <f t="shared" si="144"/>
        <v>0.42267541007844422</v>
      </c>
      <c r="U442" s="10">
        <f t="shared" si="145"/>
        <v>0.68177242600313381</v>
      </c>
      <c r="V442" s="10">
        <f t="shared" si="146"/>
        <v>1.1044478360815781</v>
      </c>
      <c r="W442" s="9">
        <f t="shared" si="147"/>
        <v>0.59824257787752144</v>
      </c>
      <c r="X442" s="49">
        <f t="shared" si="148"/>
        <v>20.097041582224325</v>
      </c>
      <c r="Y442" s="8">
        <f t="shared" si="149"/>
        <v>1.8407463934692968E-5</v>
      </c>
      <c r="Z442" s="29">
        <f t="shared" si="129"/>
        <v>7.15</v>
      </c>
    </row>
    <row r="443" spans="6:26" x14ac:dyDescent="0.25">
      <c r="F443" s="36">
        <f t="shared" si="130"/>
        <v>25800</v>
      </c>
      <c r="G443" s="16">
        <f t="shared" si="131"/>
        <v>19.498819001485554</v>
      </c>
      <c r="H443" s="48">
        <f t="shared" si="132"/>
        <v>291.89940950074276</v>
      </c>
      <c r="I443" s="8">
        <f t="shared" si="133"/>
        <v>1.2099077777325551</v>
      </c>
      <c r="J443" s="48">
        <f t="shared" si="134"/>
        <v>1.8145184290594033E-5</v>
      </c>
      <c r="K443" s="48">
        <f t="shared" si="135"/>
        <v>1.4997163109901876E-5</v>
      </c>
      <c r="L443" s="10">
        <f t="shared" si="136"/>
        <v>1006.0485530533696</v>
      </c>
      <c r="M443" s="29">
        <f t="shared" si="137"/>
        <v>2.550160658125343E-2</v>
      </c>
      <c r="N443" s="8">
        <f t="shared" si="138"/>
        <v>0.71583475896998205</v>
      </c>
      <c r="O443" s="48">
        <f t="shared" si="139"/>
        <v>3.4258376942604106E-3</v>
      </c>
      <c r="P443" s="48">
        <f t="shared" si="140"/>
        <v>103923.89012037688</v>
      </c>
      <c r="Q443" s="48">
        <f t="shared" si="141"/>
        <v>74392.332835542882</v>
      </c>
      <c r="R443" s="9">
        <f t="shared" si="142"/>
        <v>8.918171182003471</v>
      </c>
      <c r="S443" s="10">
        <f t="shared" si="143"/>
        <v>2.9376077000581069</v>
      </c>
      <c r="T443" s="10">
        <f t="shared" si="144"/>
        <v>0.4226824550167072</v>
      </c>
      <c r="U443" s="10">
        <f t="shared" si="145"/>
        <v>0.68178159246451664</v>
      </c>
      <c r="V443" s="10">
        <f t="shared" si="146"/>
        <v>1.104464047481224</v>
      </c>
      <c r="W443" s="9">
        <f t="shared" si="147"/>
        <v>0.59825135905232962</v>
      </c>
      <c r="X443" s="49">
        <f t="shared" si="148"/>
        <v>20.097070360537884</v>
      </c>
      <c r="Y443" s="8">
        <f t="shared" si="149"/>
        <v>1.8407734124687068E-5</v>
      </c>
      <c r="Z443" s="29">
        <f t="shared" si="129"/>
        <v>7.166666666666667</v>
      </c>
    </row>
    <row r="444" spans="6:26" x14ac:dyDescent="0.25">
      <c r="F444" s="36">
        <f t="shared" si="130"/>
        <v>25860</v>
      </c>
      <c r="G444" s="16">
        <f t="shared" si="131"/>
        <v>19.498838665677908</v>
      </c>
      <c r="H444" s="48">
        <f t="shared" si="132"/>
        <v>291.89941933283893</v>
      </c>
      <c r="I444" s="8">
        <f t="shared" si="133"/>
        <v>1.2099077368427109</v>
      </c>
      <c r="J444" s="48">
        <f t="shared" si="134"/>
        <v>1.8145184762473533E-5</v>
      </c>
      <c r="K444" s="48">
        <f t="shared" si="135"/>
        <v>1.4997164006756346E-5</v>
      </c>
      <c r="L444" s="10">
        <f t="shared" si="136"/>
        <v>1006.0485533701267</v>
      </c>
      <c r="M444" s="29">
        <f t="shared" si="137"/>
        <v>2.5501607320389249E-2</v>
      </c>
      <c r="N444" s="8">
        <f t="shared" si="138"/>
        <v>0.71583475706352162</v>
      </c>
      <c r="O444" s="48">
        <f t="shared" si="139"/>
        <v>3.4258375788673561E-3</v>
      </c>
      <c r="P444" s="48">
        <f t="shared" si="140"/>
        <v>103925.23764979209</v>
      </c>
      <c r="Q444" s="48">
        <f t="shared" si="141"/>
        <v>74393.297245807669</v>
      </c>
      <c r="R444" s="9">
        <f t="shared" si="142"/>
        <v>8.9182000852979737</v>
      </c>
      <c r="S444" s="10">
        <f t="shared" si="143"/>
        <v>2.9376173058241064</v>
      </c>
      <c r="T444" s="10">
        <f t="shared" si="144"/>
        <v>0.42268938268163864</v>
      </c>
      <c r="U444" s="10">
        <f t="shared" si="145"/>
        <v>0.6817906063088558</v>
      </c>
      <c r="V444" s="10">
        <f t="shared" si="146"/>
        <v>1.1044799889904944</v>
      </c>
      <c r="W444" s="9">
        <f t="shared" si="147"/>
        <v>0.59825999403651775</v>
      </c>
      <c r="X444" s="49">
        <f t="shared" si="148"/>
        <v>20.097098659714426</v>
      </c>
      <c r="Y444" s="8">
        <f t="shared" si="149"/>
        <v>1.8407999816508239E-5</v>
      </c>
      <c r="Z444" s="29">
        <f t="shared" si="129"/>
        <v>7.1833333333333336</v>
      </c>
    </row>
    <row r="445" spans="6:26" x14ac:dyDescent="0.25">
      <c r="F445" s="36">
        <f t="shared" si="130"/>
        <v>25920</v>
      </c>
      <c r="G445" s="16">
        <f t="shared" si="131"/>
        <v>19.498858002466822</v>
      </c>
      <c r="H445" s="48">
        <f t="shared" si="132"/>
        <v>291.89942900123339</v>
      </c>
      <c r="I445" s="8">
        <f t="shared" si="133"/>
        <v>1.2099076966336741</v>
      </c>
      <c r="J445" s="48">
        <f t="shared" si="134"/>
        <v>1.8145185226496304E-5</v>
      </c>
      <c r="K445" s="48">
        <f t="shared" si="135"/>
        <v>1.4997164888678407E-5</v>
      </c>
      <c r="L445" s="10">
        <f t="shared" si="136"/>
        <v>1006.0485536816097</v>
      </c>
      <c r="M445" s="29">
        <f t="shared" si="137"/>
        <v>2.5501608047218575E-2</v>
      </c>
      <c r="N445" s="8">
        <f t="shared" si="138"/>
        <v>0.71583475518880302</v>
      </c>
      <c r="O445" s="48">
        <f t="shared" si="139"/>
        <v>3.4258374653955716E-3</v>
      </c>
      <c r="P445" s="48">
        <f t="shared" si="140"/>
        <v>103926.56274280589</v>
      </c>
      <c r="Q445" s="48">
        <f t="shared" si="141"/>
        <v>74394.245598610229</v>
      </c>
      <c r="R445" s="9">
        <f t="shared" si="142"/>
        <v>8.9182285070776484</v>
      </c>
      <c r="S445" s="10">
        <f t="shared" si="143"/>
        <v>2.9376267515640784</v>
      </c>
      <c r="T445" s="10">
        <f t="shared" si="144"/>
        <v>0.42269619502487349</v>
      </c>
      <c r="U445" s="10">
        <f t="shared" si="145"/>
        <v>0.68179947007692943</v>
      </c>
      <c r="V445" s="10">
        <f t="shared" si="146"/>
        <v>1.104495665101803</v>
      </c>
      <c r="W445" s="9">
        <f t="shared" si="147"/>
        <v>0.59826848526347653</v>
      </c>
      <c r="X445" s="49">
        <f t="shared" si="148"/>
        <v>20.0971264877303</v>
      </c>
      <c r="Y445" s="8">
        <f t="shared" si="149"/>
        <v>1.8408261085030051E-5</v>
      </c>
      <c r="Z445" s="29">
        <f t="shared" si="129"/>
        <v>7.2</v>
      </c>
    </row>
    <row r="446" spans="6:26" x14ac:dyDescent="0.25">
      <c r="F446" s="36">
        <f t="shared" si="130"/>
        <v>25980</v>
      </c>
      <c r="G446" s="16">
        <f t="shared" si="131"/>
        <v>19.498877017302984</v>
      </c>
      <c r="H446" s="48">
        <f t="shared" si="132"/>
        <v>291.89943850865149</v>
      </c>
      <c r="I446" s="8">
        <f t="shared" si="133"/>
        <v>1.2099076570941105</v>
      </c>
      <c r="J446" s="48">
        <f t="shared" si="134"/>
        <v>1.8145185682793255E-5</v>
      </c>
      <c r="K446" s="48">
        <f t="shared" si="135"/>
        <v>1.4997165755916746E-5</v>
      </c>
      <c r="L446" s="10">
        <f t="shared" si="136"/>
        <v>1006.0485539879069</v>
      </c>
      <c r="M446" s="29">
        <f t="shared" si="137"/>
        <v>2.5501608761946432E-2</v>
      </c>
      <c r="N446" s="8">
        <f t="shared" si="138"/>
        <v>0.71583475334529834</v>
      </c>
      <c r="O446" s="48">
        <f t="shared" si="139"/>
        <v>3.4258373538130714E-3</v>
      </c>
      <c r="P446" s="48">
        <f t="shared" si="140"/>
        <v>103927.86577295701</v>
      </c>
      <c r="Q446" s="48">
        <f t="shared" si="141"/>
        <v>74395.178161287957</v>
      </c>
      <c r="R446" s="9">
        <f t="shared" si="142"/>
        <v>8.9182564553681889</v>
      </c>
      <c r="S446" s="10">
        <f t="shared" si="143"/>
        <v>2.9376360399452435</v>
      </c>
      <c r="T446" s="10">
        <f t="shared" si="144"/>
        <v>0.42270289396558819</v>
      </c>
      <c r="U446" s="10">
        <f t="shared" si="145"/>
        <v>0.68180818626715378</v>
      </c>
      <c r="V446" s="10">
        <f t="shared" si="146"/>
        <v>1.104511080232742</v>
      </c>
      <c r="W446" s="9">
        <f t="shared" si="147"/>
        <v>0.59827683512606855</v>
      </c>
      <c r="X446" s="49">
        <f t="shared" si="148"/>
        <v>20.097153852429052</v>
      </c>
      <c r="Y446" s="8">
        <f t="shared" si="149"/>
        <v>1.8408518003879032E-5</v>
      </c>
      <c r="Z446" s="29">
        <f t="shared" si="129"/>
        <v>7.2166666666666668</v>
      </c>
    </row>
    <row r="447" spans="6:26" x14ac:dyDescent="0.25">
      <c r="F447" s="36">
        <f t="shared" si="130"/>
        <v>26040</v>
      </c>
      <c r="G447" s="16">
        <f t="shared" si="131"/>
        <v>19.498895715546354</v>
      </c>
      <c r="H447" s="48">
        <f t="shared" si="132"/>
        <v>291.89944785777317</v>
      </c>
      <c r="I447" s="8">
        <f t="shared" si="133"/>
        <v>1.2099076182128745</v>
      </c>
      <c r="J447" s="48">
        <f t="shared" si="134"/>
        <v>1.8145186131492939E-5</v>
      </c>
      <c r="K447" s="48">
        <f t="shared" si="135"/>
        <v>1.4997166608715762E-5</v>
      </c>
      <c r="L447" s="10">
        <f t="shared" si="136"/>
        <v>1006.0485542891042</v>
      </c>
      <c r="M447" s="29">
        <f t="shared" si="137"/>
        <v>2.5501609464774203E-2</v>
      </c>
      <c r="N447" s="8">
        <f t="shared" si="138"/>
        <v>0.71583475153248755</v>
      </c>
      <c r="O447" s="48">
        <f t="shared" si="139"/>
        <v>3.4258372440884024E-3</v>
      </c>
      <c r="P447" s="48">
        <f t="shared" si="140"/>
        <v>103929.14710756777</v>
      </c>
      <c r="Q447" s="48">
        <f t="shared" si="141"/>
        <v>74396.095196729118</v>
      </c>
      <c r="R447" s="9">
        <f t="shared" si="142"/>
        <v>8.9182839380614247</v>
      </c>
      <c r="S447" s="10">
        <f t="shared" si="143"/>
        <v>2.9376451735903086</v>
      </c>
      <c r="T447" s="10">
        <f t="shared" si="144"/>
        <v>0.42270948139103409</v>
      </c>
      <c r="U447" s="10">
        <f t="shared" si="145"/>
        <v>0.68181675733644653</v>
      </c>
      <c r="V447" s="10">
        <f t="shared" si="146"/>
        <v>1.1045262387274806</v>
      </c>
      <c r="W447" s="9">
        <f t="shared" si="147"/>
        <v>0.5982850459773853</v>
      </c>
      <c r="X447" s="49">
        <f t="shared" si="148"/>
        <v>20.097180761523738</v>
      </c>
      <c r="Y447" s="8">
        <f t="shared" si="149"/>
        <v>1.8408770645458008E-5</v>
      </c>
      <c r="Z447" s="29">
        <f t="shared" si="129"/>
        <v>7.2333333333333334</v>
      </c>
    </row>
    <row r="448" spans="6:26" x14ac:dyDescent="0.25">
      <c r="F448" s="36">
        <f t="shared" si="130"/>
        <v>26100</v>
      </c>
      <c r="G448" s="16">
        <f t="shared" si="131"/>
        <v>19.498914102467676</v>
      </c>
      <c r="H448" s="48">
        <f t="shared" si="132"/>
        <v>291.89945705123381</v>
      </c>
      <c r="I448" s="8">
        <f t="shared" si="133"/>
        <v>1.2099075799790056</v>
      </c>
      <c r="J448" s="48">
        <f t="shared" si="134"/>
        <v>1.8145186572721824E-5</v>
      </c>
      <c r="K448" s="48">
        <f t="shared" si="135"/>
        <v>1.4997167447315837E-5</v>
      </c>
      <c r="L448" s="10">
        <f t="shared" si="136"/>
        <v>1006.0485545852868</v>
      </c>
      <c r="M448" s="29">
        <f t="shared" si="137"/>
        <v>2.5501610155899967E-2</v>
      </c>
      <c r="N448" s="8">
        <f t="shared" si="138"/>
        <v>0.71583474974986017</v>
      </c>
      <c r="O448" s="48">
        <f t="shared" si="139"/>
        <v>3.4258371361906349E-3</v>
      </c>
      <c r="P448" s="48">
        <f t="shared" si="140"/>
        <v>103930.4071078456</v>
      </c>
      <c r="Q448" s="48">
        <f t="shared" si="141"/>
        <v>74396.996963445752</v>
      </c>
      <c r="R448" s="9">
        <f t="shared" si="142"/>
        <v>8.9183109629175288</v>
      </c>
      <c r="S448" s="10">
        <f t="shared" si="143"/>
        <v>2.937654155078234</v>
      </c>
      <c r="T448" s="10">
        <f t="shared" si="144"/>
        <v>0.42271595915707494</v>
      </c>
      <c r="U448" s="10">
        <f t="shared" si="145"/>
        <v>0.68182518570068862</v>
      </c>
      <c r="V448" s="10">
        <f t="shared" si="146"/>
        <v>1.1045411448577636</v>
      </c>
      <c r="W448" s="9">
        <f t="shared" si="147"/>
        <v>0.59829312013128855</v>
      </c>
      <c r="X448" s="49">
        <f t="shared" si="148"/>
        <v>20.097207222598964</v>
      </c>
      <c r="Y448" s="8">
        <f t="shared" si="149"/>
        <v>1.8409019080962728E-5</v>
      </c>
      <c r="Z448" s="29">
        <f t="shared" si="129"/>
        <v>7.25</v>
      </c>
    </row>
    <row r="449" spans="6:26" x14ac:dyDescent="0.25">
      <c r="F449" s="36">
        <f t="shared" si="130"/>
        <v>26160</v>
      </c>
      <c r="G449" s="16">
        <f t="shared" si="131"/>
        <v>19.498932183249959</v>
      </c>
      <c r="H449" s="48">
        <f t="shared" si="132"/>
        <v>291.89946609162496</v>
      </c>
      <c r="I449" s="8">
        <f t="shared" si="133"/>
        <v>1.2099075423817263</v>
      </c>
      <c r="J449" s="48">
        <f t="shared" si="134"/>
        <v>1.8145187006604368E-5</v>
      </c>
      <c r="K449" s="48">
        <f t="shared" si="135"/>
        <v>1.4997168271953424E-5</v>
      </c>
      <c r="L449" s="10">
        <f t="shared" si="136"/>
        <v>1006.048554876538</v>
      </c>
      <c r="M449" s="29">
        <f t="shared" si="137"/>
        <v>2.5501610835518683E-2</v>
      </c>
      <c r="N449" s="8">
        <f t="shared" si="138"/>
        <v>0.71583474799691282</v>
      </c>
      <c r="O449" s="48">
        <f t="shared" si="139"/>
        <v>3.4258370300893522E-3</v>
      </c>
      <c r="P449" s="48">
        <f t="shared" si="140"/>
        <v>103931.64612898373</v>
      </c>
      <c r="Q449" s="48">
        <f t="shared" si="141"/>
        <v>74397.883715645396</v>
      </c>
      <c r="R449" s="9">
        <f t="shared" si="142"/>
        <v>8.9183375375671758</v>
      </c>
      <c r="S449" s="10">
        <f t="shared" si="143"/>
        <v>2.9376629869449662</v>
      </c>
      <c r="T449" s="10">
        <f t="shared" si="144"/>
        <v>0.42272232908870538</v>
      </c>
      <c r="U449" s="10">
        <f t="shared" si="145"/>
        <v>0.68183347373572356</v>
      </c>
      <c r="V449" s="10">
        <f t="shared" si="146"/>
        <v>1.1045558028244289</v>
      </c>
      <c r="W449" s="9">
        <f t="shared" si="147"/>
        <v>0.59830105986323223</v>
      </c>
      <c r="X449" s="49">
        <f t="shared" si="148"/>
        <v>20.097233243113191</v>
      </c>
      <c r="Y449" s="8">
        <f t="shared" si="149"/>
        <v>1.8409263380407147E-5</v>
      </c>
      <c r="Z449" s="29">
        <f t="shared" si="129"/>
        <v>7.2666666666666666</v>
      </c>
    </row>
    <row r="450" spans="6:26" x14ac:dyDescent="0.25">
      <c r="F450" s="36">
        <f t="shared" si="130"/>
        <v>26220</v>
      </c>
      <c r="G450" s="16">
        <f t="shared" si="131"/>
        <v>19.498949962989933</v>
      </c>
      <c r="H450" s="48">
        <f t="shared" si="132"/>
        <v>291.89947498149496</v>
      </c>
      <c r="I450" s="8">
        <f t="shared" si="133"/>
        <v>1.2099075054104385</v>
      </c>
      <c r="J450" s="48">
        <f t="shared" si="134"/>
        <v>1.8145187433262822E-5</v>
      </c>
      <c r="K450" s="48">
        <f t="shared" si="135"/>
        <v>1.4997169082860932E-5</v>
      </c>
      <c r="L450" s="10">
        <f t="shared" si="136"/>
        <v>1006.04855516294</v>
      </c>
      <c r="M450" s="29">
        <f t="shared" si="137"/>
        <v>2.5501611503821825E-2</v>
      </c>
      <c r="N450" s="8">
        <f t="shared" si="138"/>
        <v>0.71583474627315224</v>
      </c>
      <c r="O450" s="48">
        <f t="shared" si="139"/>
        <v>3.4258369257546464E-3</v>
      </c>
      <c r="P450" s="48">
        <f t="shared" si="140"/>
        <v>103932.86452026397</v>
      </c>
      <c r="Q450" s="48">
        <f t="shared" si="141"/>
        <v>74398.755703305069</v>
      </c>
      <c r="R450" s="9">
        <f t="shared" si="142"/>
        <v>8.9183636695137753</v>
      </c>
      <c r="S450" s="10">
        <f t="shared" si="143"/>
        <v>2.93767167168413</v>
      </c>
      <c r="T450" s="10">
        <f t="shared" si="144"/>
        <v>0.42272859298056009</v>
      </c>
      <c r="U450" s="10">
        <f t="shared" si="145"/>
        <v>0.68184162377767499</v>
      </c>
      <c r="V450" s="10">
        <f t="shared" si="146"/>
        <v>1.1045702167582352</v>
      </c>
      <c r="W450" s="9">
        <f t="shared" si="147"/>
        <v>0.59830886741071065</v>
      </c>
      <c r="X450" s="49">
        <f t="shared" si="148"/>
        <v>20.097258830400644</v>
      </c>
      <c r="Y450" s="8">
        <f t="shared" si="149"/>
        <v>1.8409503612637256E-5</v>
      </c>
      <c r="Z450" s="29">
        <f t="shared" si="129"/>
        <v>7.2833333333333332</v>
      </c>
    </row>
    <row r="451" spans="6:26" x14ac:dyDescent="0.25">
      <c r="F451" s="36">
        <f t="shared" si="130"/>
        <v>26280</v>
      </c>
      <c r="G451" s="16">
        <f t="shared" si="131"/>
        <v>19.498967446699499</v>
      </c>
      <c r="H451" s="48">
        <f t="shared" si="132"/>
        <v>291.8994837233497</v>
      </c>
      <c r="I451" s="8">
        <f t="shared" si="133"/>
        <v>1.2099074690547202</v>
      </c>
      <c r="J451" s="48">
        <f t="shared" si="134"/>
        <v>1.8145187852817442E-5</v>
      </c>
      <c r="K451" s="48">
        <f t="shared" si="135"/>
        <v>1.4997169880266928E-5</v>
      </c>
      <c r="L451" s="10">
        <f t="shared" si="136"/>
        <v>1006.0485554445735</v>
      </c>
      <c r="M451" s="29">
        <f t="shared" si="137"/>
        <v>2.5501612160997771E-2</v>
      </c>
      <c r="N451" s="8">
        <f t="shared" si="138"/>
        <v>0.71583474457809215</v>
      </c>
      <c r="O451" s="48">
        <f t="shared" si="139"/>
        <v>3.425836823157107E-3</v>
      </c>
      <c r="P451" s="48">
        <f t="shared" si="140"/>
        <v>103934.06262515397</v>
      </c>
      <c r="Q451" s="48">
        <f t="shared" si="141"/>
        <v>74399.613172240526</v>
      </c>
      <c r="R451" s="9">
        <f t="shared" si="142"/>
        <v>8.9183893661355746</v>
      </c>
      <c r="S451" s="10">
        <f t="shared" si="143"/>
        <v>2.9376802117477667</v>
      </c>
      <c r="T451" s="10">
        <f t="shared" si="144"/>
        <v>0.4227347525974266</v>
      </c>
      <c r="U451" s="10">
        <f t="shared" si="145"/>
        <v>0.68184963812395882</v>
      </c>
      <c r="V451" s="10">
        <f t="shared" si="146"/>
        <v>1.1045843907213855</v>
      </c>
      <c r="W451" s="9">
        <f t="shared" si="147"/>
        <v>0.59831654497408382</v>
      </c>
      <c r="X451" s="49">
        <f t="shared" si="148"/>
        <v>20.097283991673581</v>
      </c>
      <c r="Y451" s="8">
        <f t="shared" si="149"/>
        <v>1.8409739845356426E-5</v>
      </c>
      <c r="Z451" s="29">
        <f t="shared" si="129"/>
        <v>7.3</v>
      </c>
    </row>
    <row r="452" spans="6:26" x14ac:dyDescent="0.25">
      <c r="F452" s="36">
        <f t="shared" si="130"/>
        <v>26340</v>
      </c>
      <c r="G452" s="16">
        <f t="shared" si="131"/>
        <v>19.498984639307121</v>
      </c>
      <c r="H452" s="48">
        <f t="shared" si="132"/>
        <v>291.89949231965352</v>
      </c>
      <c r="I452" s="8">
        <f t="shared" si="133"/>
        <v>1.2099074333043227</v>
      </c>
      <c r="J452" s="48">
        <f t="shared" si="134"/>
        <v>1.8145188265386502E-5</v>
      </c>
      <c r="K452" s="48">
        <f t="shared" si="135"/>
        <v>1.499717066439621E-5</v>
      </c>
      <c r="L452" s="10">
        <f t="shared" si="136"/>
        <v>1006.0485557215179</v>
      </c>
      <c r="M452" s="29">
        <f t="shared" si="137"/>
        <v>2.5501612807231781E-2</v>
      </c>
      <c r="N452" s="8">
        <f t="shared" si="138"/>
        <v>0.71583474291125482</v>
      </c>
      <c r="O452" s="48">
        <f t="shared" si="139"/>
        <v>3.4258367222678113E-3</v>
      </c>
      <c r="P452" s="48">
        <f t="shared" si="140"/>
        <v>103935.24078140236</v>
      </c>
      <c r="Q452" s="48">
        <f t="shared" si="141"/>
        <v>74400.456364174534</v>
      </c>
      <c r="R452" s="9">
        <f t="shared" si="142"/>
        <v>8.9184146346877142</v>
      </c>
      <c r="S452" s="10">
        <f t="shared" si="143"/>
        <v>2.9376886095470094</v>
      </c>
      <c r="T452" s="10">
        <f t="shared" si="144"/>
        <v>0.42274080967473238</v>
      </c>
      <c r="U452" s="10">
        <f t="shared" si="145"/>
        <v>0.68185751903358804</v>
      </c>
      <c r="V452" s="10">
        <f t="shared" si="146"/>
        <v>1.1045983287083203</v>
      </c>
      <c r="W452" s="9">
        <f t="shared" si="147"/>
        <v>0.59832409471700676</v>
      </c>
      <c r="X452" s="49">
        <f t="shared" si="148"/>
        <v>20.097308734024129</v>
      </c>
      <c r="Y452" s="8">
        <f t="shared" si="149"/>
        <v>1.840997214513867E-5</v>
      </c>
      <c r="Z452" s="29">
        <f t="shared" si="129"/>
        <v>7.3166666666666664</v>
      </c>
    </row>
    <row r="453" spans="6:26" x14ac:dyDescent="0.25">
      <c r="F453" s="36">
        <f t="shared" si="130"/>
        <v>26400</v>
      </c>
      <c r="G453" s="16">
        <f t="shared" si="131"/>
        <v>19.499001545659233</v>
      </c>
      <c r="H453" s="48">
        <f t="shared" si="132"/>
        <v>291.89950077282958</v>
      </c>
      <c r="I453" s="8">
        <f t="shared" si="133"/>
        <v>1.2099073981491684</v>
      </c>
      <c r="J453" s="48">
        <f t="shared" si="134"/>
        <v>1.8145188671086302E-5</v>
      </c>
      <c r="K453" s="48">
        <f t="shared" si="135"/>
        <v>1.4997171435469806E-5</v>
      </c>
      <c r="L453" s="10">
        <f t="shared" si="136"/>
        <v>1006.0485559938513</v>
      </c>
      <c r="M453" s="29">
        <f t="shared" si="137"/>
        <v>2.5501613442706021E-2</v>
      </c>
      <c r="N453" s="8">
        <f t="shared" si="138"/>
        <v>0.71583474127217028</v>
      </c>
      <c r="O453" s="48">
        <f t="shared" si="139"/>
        <v>3.42583662305832E-3</v>
      </c>
      <c r="P453" s="48">
        <f t="shared" si="140"/>
        <v>103936.39932113652</v>
      </c>
      <c r="Q453" s="48">
        <f t="shared" si="141"/>
        <v>74401.285516806733</v>
      </c>
      <c r="R453" s="9">
        <f t="shared" si="142"/>
        <v>8.9184394823043398</v>
      </c>
      <c r="S453" s="10">
        <f t="shared" si="143"/>
        <v>2.9376968674527779</v>
      </c>
      <c r="T453" s="10">
        <f t="shared" si="144"/>
        <v>0.42274676591904015</v>
      </c>
      <c r="U453" s="10">
        <f t="shared" si="145"/>
        <v>0.68186526872805409</v>
      </c>
      <c r="V453" s="10">
        <f t="shared" si="146"/>
        <v>1.1046120346470942</v>
      </c>
      <c r="W453" s="9">
        <f t="shared" si="147"/>
        <v>0.59833151876717605</v>
      </c>
      <c r="X453" s="49">
        <f t="shared" si="148"/>
        <v>20.097333064426408</v>
      </c>
      <c r="Y453" s="8">
        <f t="shared" si="149"/>
        <v>1.8410200577451571E-5</v>
      </c>
      <c r="Z453" s="29">
        <f t="shared" si="129"/>
        <v>7.333333333333333</v>
      </c>
    </row>
    <row r="454" spans="6:26" x14ac:dyDescent="0.25">
      <c r="F454" s="36">
        <f t="shared" si="130"/>
        <v>26460</v>
      </c>
      <c r="G454" s="16">
        <f t="shared" si="131"/>
        <v>19.499018170521591</v>
      </c>
      <c r="H454" s="48">
        <f t="shared" si="132"/>
        <v>291.89950908526077</v>
      </c>
      <c r="I454" s="8">
        <f t="shared" si="133"/>
        <v>1.2099073635793476</v>
      </c>
      <c r="J454" s="48">
        <f t="shared" si="134"/>
        <v>1.8145189070031288E-5</v>
      </c>
      <c r="K454" s="48">
        <f t="shared" si="135"/>
        <v>1.4997172193705142E-5</v>
      </c>
      <c r="L454" s="10">
        <f t="shared" si="136"/>
        <v>1006.0485562616504</v>
      </c>
      <c r="M454" s="29">
        <f t="shared" si="137"/>
        <v>2.5501614067599744E-2</v>
      </c>
      <c r="N454" s="8">
        <f t="shared" si="138"/>
        <v>0.71583473966037658</v>
      </c>
      <c r="O454" s="48">
        <f t="shared" si="139"/>
        <v>3.4258365255006667E-3</v>
      </c>
      <c r="P454" s="48">
        <f t="shared" si="140"/>
        <v>103937.53857095331</v>
      </c>
      <c r="Q454" s="48">
        <f t="shared" si="141"/>
        <v>74402.100863878717</v>
      </c>
      <c r="R454" s="9">
        <f t="shared" si="142"/>
        <v>8.9184639160005634</v>
      </c>
      <c r="S454" s="10">
        <f t="shared" si="143"/>
        <v>2.9377049877964505</v>
      </c>
      <c r="T454" s="10">
        <f t="shared" si="144"/>
        <v>0.42275262300852368</v>
      </c>
      <c r="U454" s="10">
        <f t="shared" si="145"/>
        <v>0.68187288939191493</v>
      </c>
      <c r="V454" s="10">
        <f t="shared" si="146"/>
        <v>1.1046255124004385</v>
      </c>
      <c r="W454" s="9">
        <f t="shared" si="147"/>
        <v>0.59833881921690413</v>
      </c>
      <c r="X454" s="49">
        <f t="shared" si="148"/>
        <v>20.097356989738493</v>
      </c>
      <c r="Y454" s="8">
        <f t="shared" si="149"/>
        <v>1.8410425206673973E-5</v>
      </c>
      <c r="Z454" s="29">
        <f t="shared" si="129"/>
        <v>7.35</v>
      </c>
    </row>
    <row r="455" spans="6:26" x14ac:dyDescent="0.25">
      <c r="F455" s="36">
        <f t="shared" si="130"/>
        <v>26520</v>
      </c>
      <c r="G455" s="16">
        <f t="shared" si="131"/>
        <v>19.499034518580622</v>
      </c>
      <c r="H455" s="48">
        <f t="shared" si="132"/>
        <v>291.89951725929029</v>
      </c>
      <c r="I455" s="8">
        <f t="shared" si="133"/>
        <v>1.2099073295851148</v>
      </c>
      <c r="J455" s="48">
        <f t="shared" si="134"/>
        <v>1.8145189462333771E-5</v>
      </c>
      <c r="K455" s="48">
        <f t="shared" si="135"/>
        <v>1.4997172939315836E-5</v>
      </c>
      <c r="L455" s="10">
        <f t="shared" si="136"/>
        <v>1006.0485565249908</v>
      </c>
      <c r="M455" s="29">
        <f t="shared" si="137"/>
        <v>2.5501614682088888E-2</v>
      </c>
      <c r="N455" s="8">
        <f t="shared" si="138"/>
        <v>0.71583473807541931</v>
      </c>
      <c r="O455" s="48">
        <f t="shared" si="139"/>
        <v>3.4258364295673498E-3</v>
      </c>
      <c r="P455" s="48">
        <f t="shared" si="140"/>
        <v>103938.65885201556</v>
      </c>
      <c r="Q455" s="48">
        <f t="shared" si="141"/>
        <v>74402.902635242921</v>
      </c>
      <c r="R455" s="9">
        <f t="shared" si="142"/>
        <v>8.9184879426745454</v>
      </c>
      <c r="S455" s="10">
        <f t="shared" si="143"/>
        <v>2.9377129728704996</v>
      </c>
      <c r="T455" s="10">
        <f t="shared" si="144"/>
        <v>0.42275838259343784</v>
      </c>
      <c r="U455" s="10">
        <f t="shared" si="145"/>
        <v>0.68188038317326638</v>
      </c>
      <c r="V455" s="10">
        <f t="shared" si="146"/>
        <v>1.1046387657667043</v>
      </c>
      <c r="W455" s="9">
        <f t="shared" si="147"/>
        <v>0.59834599812363143</v>
      </c>
      <c r="X455" s="49">
        <f t="shared" si="148"/>
        <v>20.097380516704252</v>
      </c>
      <c r="Y455" s="8">
        <f t="shared" si="149"/>
        <v>1.8410646096111736E-5</v>
      </c>
      <c r="Z455" s="29">
        <f t="shared" si="129"/>
        <v>7.3666666666666663</v>
      </c>
    </row>
    <row r="456" spans="6:26" x14ac:dyDescent="0.25">
      <c r="F456" s="36">
        <f t="shared" si="130"/>
        <v>26580</v>
      </c>
      <c r="G456" s="16">
        <f t="shared" si="131"/>
        <v>19.499050594444739</v>
      </c>
      <c r="H456" s="48">
        <f t="shared" si="132"/>
        <v>291.89952529722234</v>
      </c>
      <c r="I456" s="8">
        <f t="shared" si="133"/>
        <v>1.2099072961568873</v>
      </c>
      <c r="J456" s="48">
        <f t="shared" si="134"/>
        <v>1.8145189848104475E-5</v>
      </c>
      <c r="K456" s="48">
        <f t="shared" si="135"/>
        <v>1.4997173672512187E-5</v>
      </c>
      <c r="L456" s="10">
        <f t="shared" si="136"/>
        <v>1006.0485567839464</v>
      </c>
      <c r="M456" s="29">
        <f t="shared" si="137"/>
        <v>2.5501615286346875E-2</v>
      </c>
      <c r="N456" s="8">
        <f t="shared" si="138"/>
        <v>0.71583473651685126</v>
      </c>
      <c r="O456" s="48">
        <f t="shared" si="139"/>
        <v>3.4258363352313265E-3</v>
      </c>
      <c r="P456" s="48">
        <f t="shared" si="140"/>
        <v>103939.76048013625</v>
      </c>
      <c r="Q456" s="48">
        <f t="shared" si="141"/>
        <v>74403.691056922966</v>
      </c>
      <c r="R456" s="9">
        <f t="shared" si="142"/>
        <v>8.9185115691093255</v>
      </c>
      <c r="S456" s="10">
        <f t="shared" si="143"/>
        <v>2.9377208249291895</v>
      </c>
      <c r="T456" s="10">
        <f t="shared" si="144"/>
        <v>0.42276404629658793</v>
      </c>
      <c r="U456" s="10">
        <f t="shared" si="145"/>
        <v>0.68188775218449171</v>
      </c>
      <c r="V456" s="10">
        <f t="shared" si="146"/>
        <v>1.1046517984810795</v>
      </c>
      <c r="W456" s="9">
        <f t="shared" si="147"/>
        <v>0.59835305751058476</v>
      </c>
      <c r="X456" s="49">
        <f t="shared" si="148"/>
        <v>20.097403651955325</v>
      </c>
      <c r="Y456" s="8">
        <f t="shared" si="149"/>
        <v>1.8410863308017994E-5</v>
      </c>
      <c r="Z456" s="29">
        <f t="shared" si="129"/>
        <v>7.3833333333333337</v>
      </c>
    </row>
    <row r="457" spans="6:26" x14ac:dyDescent="0.25">
      <c r="F457" s="36">
        <f t="shared" si="130"/>
        <v>26640</v>
      </c>
      <c r="G457" s="16">
        <f t="shared" si="131"/>
        <v>19.499066402645649</v>
      </c>
      <c r="H457" s="48">
        <f t="shared" si="132"/>
        <v>291.89953320132281</v>
      </c>
      <c r="I457" s="8">
        <f t="shared" si="133"/>
        <v>1.2099072632852415</v>
      </c>
      <c r="J457" s="48">
        <f t="shared" si="134"/>
        <v>1.8145190227452056E-5</v>
      </c>
      <c r="K457" s="48">
        <f t="shared" si="135"/>
        <v>1.4997174393500802E-5</v>
      </c>
      <c r="L457" s="10">
        <f t="shared" si="136"/>
        <v>1006.0485570385906</v>
      </c>
      <c r="M457" s="29">
        <f t="shared" si="137"/>
        <v>2.5501615880543907E-2</v>
      </c>
      <c r="N457" s="8">
        <f t="shared" si="138"/>
        <v>0.71583473498423389</v>
      </c>
      <c r="O457" s="48">
        <f t="shared" si="139"/>
        <v>3.4258362424660028E-3</v>
      </c>
      <c r="P457" s="48">
        <f t="shared" si="140"/>
        <v>103940.8437658738</v>
      </c>
      <c r="Q457" s="48">
        <f t="shared" si="141"/>
        <v>74404.466351181924</v>
      </c>
      <c r="R457" s="9">
        <f t="shared" si="142"/>
        <v>8.9185348019748645</v>
      </c>
      <c r="S457" s="10">
        <f t="shared" si="143"/>
        <v>2.9377285461891653</v>
      </c>
      <c r="T457" s="10">
        <f t="shared" si="144"/>
        <v>0.42276961571378169</v>
      </c>
      <c r="U457" s="10">
        <f t="shared" si="145"/>
        <v>0.6818949985028554</v>
      </c>
      <c r="V457" s="10">
        <f t="shared" si="146"/>
        <v>1.1046646142166372</v>
      </c>
      <c r="W457" s="9">
        <f t="shared" si="147"/>
        <v>0.59835999936734507</v>
      </c>
      <c r="X457" s="49">
        <f t="shared" si="148"/>
        <v>20.097426402012996</v>
      </c>
      <c r="Y457" s="8">
        <f t="shared" si="149"/>
        <v>1.841107690361062E-5</v>
      </c>
      <c r="Z457" s="29">
        <f t="shared" si="129"/>
        <v>7.4</v>
      </c>
    </row>
    <row r="458" spans="6:26" x14ac:dyDescent="0.25">
      <c r="F458" s="36">
        <f t="shared" si="130"/>
        <v>26700</v>
      </c>
      <c r="G458" s="16">
        <f t="shared" si="131"/>
        <v>19.499081947639613</v>
      </c>
      <c r="H458" s="48">
        <f t="shared" si="132"/>
        <v>291.8995409738198</v>
      </c>
      <c r="I458" s="8">
        <f t="shared" si="133"/>
        <v>1.2099072309609116</v>
      </c>
      <c r="J458" s="48">
        <f t="shared" si="134"/>
        <v>1.8145190600483526E-5</v>
      </c>
      <c r="K458" s="48">
        <f t="shared" si="135"/>
        <v>1.4997175102484979E-5</v>
      </c>
      <c r="L458" s="10">
        <f t="shared" si="136"/>
        <v>1006.048557288995</v>
      </c>
      <c r="M458" s="29">
        <f t="shared" si="137"/>
        <v>2.5501616464847585E-2</v>
      </c>
      <c r="N458" s="8">
        <f t="shared" si="138"/>
        <v>0.71583473347713478</v>
      </c>
      <c r="O458" s="48">
        <f t="shared" si="139"/>
        <v>3.4258361512452297E-3</v>
      </c>
      <c r="P458" s="48">
        <f t="shared" si="140"/>
        <v>103941.90901461449</v>
      </c>
      <c r="Q458" s="48">
        <f t="shared" si="141"/>
        <v>74405.22873658115</v>
      </c>
      <c r="R458" s="9">
        <f t="shared" si="142"/>
        <v>8.9185576478298358</v>
      </c>
      <c r="S458" s="10">
        <f t="shared" si="143"/>
        <v>2.9377361388301169</v>
      </c>
      <c r="T458" s="10">
        <f t="shared" si="144"/>
        <v>0.42277509241427796</v>
      </c>
      <c r="U458" s="10">
        <f t="shared" si="145"/>
        <v>0.68190212417097773</v>
      </c>
      <c r="V458" s="10">
        <f t="shared" si="146"/>
        <v>1.1046772165852556</v>
      </c>
      <c r="W458" s="9">
        <f t="shared" si="147"/>
        <v>0.59836682565034671</v>
      </c>
      <c r="X458" s="49">
        <f t="shared" si="148"/>
        <v>20.097448773289962</v>
      </c>
      <c r="Y458" s="8">
        <f t="shared" si="149"/>
        <v>1.8411286943087594E-5</v>
      </c>
      <c r="Z458" s="29">
        <f t="shared" si="129"/>
        <v>7.416666666666667</v>
      </c>
    </row>
    <row r="459" spans="6:26" x14ac:dyDescent="0.25">
      <c r="F459" s="36">
        <f t="shared" si="130"/>
        <v>26760</v>
      </c>
      <c r="G459" s="16">
        <f t="shared" si="131"/>
        <v>19.499097233808723</v>
      </c>
      <c r="H459" s="48">
        <f t="shared" si="132"/>
        <v>291.89954861690433</v>
      </c>
      <c r="I459" s="8">
        <f t="shared" si="133"/>
        <v>1.2099071991747847</v>
      </c>
      <c r="J459" s="48">
        <f t="shared" si="134"/>
        <v>1.8145190967303965E-5</v>
      </c>
      <c r="K459" s="48">
        <f t="shared" si="135"/>
        <v>1.4997175799664523E-5</v>
      </c>
      <c r="L459" s="10">
        <f t="shared" si="136"/>
        <v>1006.0485575352302</v>
      </c>
      <c r="M459" s="29">
        <f t="shared" si="137"/>
        <v>2.5501617039422542E-2</v>
      </c>
      <c r="N459" s="8">
        <f t="shared" si="138"/>
        <v>0.7158347319951287</v>
      </c>
      <c r="O459" s="48">
        <f t="shared" si="139"/>
        <v>3.4258360615432911E-3</v>
      </c>
      <c r="P459" s="48">
        <f t="shared" si="140"/>
        <v>103942.95652666279</v>
      </c>
      <c r="Q459" s="48">
        <f t="shared" si="141"/>
        <v>74405.978428044968</v>
      </c>
      <c r="R459" s="9">
        <f t="shared" si="142"/>
        <v>8.9185801131235678</v>
      </c>
      <c r="S459" s="10">
        <f t="shared" si="143"/>
        <v>2.9377436049953736</v>
      </c>
      <c r="T459" s="10">
        <f t="shared" si="144"/>
        <v>0.42278047794123153</v>
      </c>
      <c r="U459" s="10">
        <f t="shared" si="145"/>
        <v>0.68190913119746699</v>
      </c>
      <c r="V459" s="10">
        <f t="shared" si="146"/>
        <v>1.1046896091386986</v>
      </c>
      <c r="W459" s="9">
        <f t="shared" si="147"/>
        <v>0.59837353828346174</v>
      </c>
      <c r="X459" s="49">
        <f t="shared" si="148"/>
        <v>20.097470772092183</v>
      </c>
      <c r="Y459" s="8">
        <f t="shared" si="149"/>
        <v>1.8411493485644977E-5</v>
      </c>
      <c r="Z459" s="29">
        <f t="shared" si="129"/>
        <v>7.4333333333333336</v>
      </c>
    </row>
    <row r="460" spans="6:26" x14ac:dyDescent="0.25">
      <c r="F460" s="36">
        <f t="shared" si="130"/>
        <v>26820</v>
      </c>
      <c r="G460" s="16">
        <f t="shared" si="131"/>
        <v>19.499112265462117</v>
      </c>
      <c r="H460" s="48">
        <f t="shared" si="132"/>
        <v>291.89955613273105</v>
      </c>
      <c r="I460" s="8">
        <f t="shared" si="133"/>
        <v>1.2099071679179005</v>
      </c>
      <c r="J460" s="48">
        <f t="shared" si="134"/>
        <v>1.8145191328016808E-5</v>
      </c>
      <c r="K460" s="48">
        <f t="shared" si="135"/>
        <v>1.4997176485235989E-5</v>
      </c>
      <c r="L460" s="10">
        <f t="shared" si="136"/>
        <v>1006.0485577773657</v>
      </c>
      <c r="M460" s="29">
        <f t="shared" si="137"/>
        <v>2.550161760443076E-2</v>
      </c>
      <c r="N460" s="8">
        <f t="shared" si="138"/>
        <v>0.71583473053779845</v>
      </c>
      <c r="O460" s="48">
        <f t="shared" si="139"/>
        <v>3.4258359733349E-3</v>
      </c>
      <c r="P460" s="48">
        <f t="shared" si="140"/>
        <v>103943.98659732252</v>
      </c>
      <c r="Q460" s="48">
        <f t="shared" si="141"/>
        <v>74406.715636918903</v>
      </c>
      <c r="R460" s="9">
        <f t="shared" si="142"/>
        <v>8.9186022041978088</v>
      </c>
      <c r="S460" s="10">
        <f t="shared" si="143"/>
        <v>2.9377509467925251</v>
      </c>
      <c r="T460" s="10">
        <f t="shared" si="144"/>
        <v>0.42278577381212351</v>
      </c>
      <c r="U460" s="10">
        <f t="shared" si="145"/>
        <v>0.68191602155763553</v>
      </c>
      <c r="V460" s="10">
        <f t="shared" si="146"/>
        <v>1.1047017953697591</v>
      </c>
      <c r="W460" s="9">
        <f t="shared" si="147"/>
        <v>0.59838013915861954</v>
      </c>
      <c r="X460" s="49">
        <f t="shared" si="148"/>
        <v>20.097492404620738</v>
      </c>
      <c r="Y460" s="8">
        <f t="shared" si="149"/>
        <v>1.8411696589495986E-5</v>
      </c>
      <c r="Z460" s="29">
        <f t="shared" si="129"/>
        <v>7.45</v>
      </c>
    </row>
    <row r="461" spans="6:26" x14ac:dyDescent="0.25">
      <c r="F461" s="36">
        <f t="shared" si="130"/>
        <v>26880</v>
      </c>
      <c r="G461" s="16">
        <f t="shared" si="131"/>
        <v>19.499127046837202</v>
      </c>
      <c r="H461" s="48">
        <f t="shared" si="132"/>
        <v>291.89956352341858</v>
      </c>
      <c r="I461" s="8">
        <f t="shared" si="133"/>
        <v>1.2099071371814478</v>
      </c>
      <c r="J461" s="48">
        <f t="shared" si="134"/>
        <v>1.8145191682723774E-5</v>
      </c>
      <c r="K461" s="48">
        <f t="shared" si="135"/>
        <v>1.4997177159392662E-5</v>
      </c>
      <c r="L461" s="10">
        <f t="shared" si="136"/>
        <v>1006.0485580154696</v>
      </c>
      <c r="M461" s="29">
        <f t="shared" si="137"/>
        <v>2.5501618160031578E-2</v>
      </c>
      <c r="N461" s="8">
        <f t="shared" si="138"/>
        <v>0.715834729104733</v>
      </c>
      <c r="O461" s="48">
        <f t="shared" si="139"/>
        <v>3.4258358865951913E-3</v>
      </c>
      <c r="P461" s="48">
        <f t="shared" si="140"/>
        <v>103944.99951698138</v>
      </c>
      <c r="Q461" s="48">
        <f t="shared" si="141"/>
        <v>74407.440571029962</v>
      </c>
      <c r="R461" s="9">
        <f t="shared" si="142"/>
        <v>8.9186239272885395</v>
      </c>
      <c r="S461" s="10">
        <f t="shared" si="143"/>
        <v>2.9377581662940169</v>
      </c>
      <c r="T461" s="10">
        <f t="shared" si="144"/>
        <v>0.42279098151918953</v>
      </c>
      <c r="U461" s="10">
        <f t="shared" si="145"/>
        <v>0.68192279719372528</v>
      </c>
      <c r="V461" s="10">
        <f t="shared" si="146"/>
        <v>1.1047137787129149</v>
      </c>
      <c r="W461" s="9">
        <f t="shared" si="147"/>
        <v>0.59838663013616222</v>
      </c>
      <c r="X461" s="49">
        <f t="shared" si="148"/>
        <v>20.097513676973364</v>
      </c>
      <c r="Y461" s="8">
        <f t="shared" si="149"/>
        <v>1.8411896311881917E-5</v>
      </c>
      <c r="Z461" s="29">
        <f t="shared" si="129"/>
        <v>7.4666666666666668</v>
      </c>
    </row>
    <row r="462" spans="6:26" x14ac:dyDescent="0.25">
      <c r="F462" s="36">
        <f t="shared" si="130"/>
        <v>26940</v>
      </c>
      <c r="G462" s="16">
        <f t="shared" si="131"/>
        <v>19.499141582100847</v>
      </c>
      <c r="H462" s="48">
        <f t="shared" si="132"/>
        <v>291.89957079105039</v>
      </c>
      <c r="I462" s="8">
        <f t="shared" si="133"/>
        <v>1.2099071069567615</v>
      </c>
      <c r="J462" s="48">
        <f t="shared" si="134"/>
        <v>1.8145192031524816E-5</v>
      </c>
      <c r="K462" s="48">
        <f t="shared" si="135"/>
        <v>1.4997177822324562E-5</v>
      </c>
      <c r="L462" s="10">
        <f t="shared" si="136"/>
        <v>1006.048558249609</v>
      </c>
      <c r="M462" s="29">
        <f t="shared" si="137"/>
        <v>2.5501618706381558E-2</v>
      </c>
      <c r="N462" s="8">
        <f t="shared" si="138"/>
        <v>0.71583472769552836</v>
      </c>
      <c r="O462" s="48">
        <f t="shared" si="139"/>
        <v>3.4258358012997114E-3</v>
      </c>
      <c r="P462" s="48">
        <f t="shared" si="140"/>
        <v>103945.99557119342</v>
      </c>
      <c r="Q462" s="48">
        <f t="shared" si="141"/>
        <v>74408.153434745836</v>
      </c>
      <c r="R462" s="9">
        <f t="shared" si="142"/>
        <v>8.9186452885277632</v>
      </c>
      <c r="S462" s="10">
        <f t="shared" si="143"/>
        <v>2.9377652655377253</v>
      </c>
      <c r="T462" s="10">
        <f t="shared" si="144"/>
        <v>0.42279610252983763</v>
      </c>
      <c r="U462" s="10">
        <f t="shared" si="145"/>
        <v>0.68192946001576327</v>
      </c>
      <c r="V462" s="10">
        <f t="shared" si="146"/>
        <v>1.1047255625456009</v>
      </c>
      <c r="W462" s="9">
        <f t="shared" si="147"/>
        <v>0.59839301304553383</v>
      </c>
      <c r="X462" s="49">
        <f t="shared" si="148"/>
        <v>20.097534595146382</v>
      </c>
      <c r="Y462" s="8">
        <f t="shared" si="149"/>
        <v>1.8412092709093351E-5</v>
      </c>
      <c r="Z462" s="29">
        <f t="shared" ref="Z462:Z493" si="150">F462/3600</f>
        <v>7.4833333333333334</v>
      </c>
    </row>
    <row r="463" spans="6:26" x14ac:dyDescent="0.25">
      <c r="F463" s="36">
        <f t="shared" ref="F463:F493" si="151">F462+$H$2</f>
        <v>27000</v>
      </c>
      <c r="G463" s="16">
        <f t="shared" ref="G463:G493" si="152">G462+$H$2*($O$1-S462*$C$19*(G462-$H$4)-$C$3*$H$3*$C$19*(POWER(G462+273.15,4)-POWER($H$4+273.15,4)))/($C$29*$C$4)</f>
        <v>19.49915587535056</v>
      </c>
      <c r="H463" s="48">
        <f t="shared" ref="H463:H493" si="153">((G463+$H$4)/2)+273.15</f>
        <v>291.89957793767525</v>
      </c>
      <c r="I463" s="8">
        <f t="shared" ref="I463:I493" si="154">(351.99/H463)+344.84/(H463^2)</f>
        <v>1.2099070772353215</v>
      </c>
      <c r="J463" s="48">
        <f t="shared" ref="J463:J493" si="155">((1.459*10^-6)*H463^1.5)/(H463+109.1)</f>
        <v>1.8145192374518303E-5</v>
      </c>
      <c r="K463" s="48">
        <f t="shared" ref="K463:K493" si="156">J463/I463</f>
        <v>1.4997178474218598E-5</v>
      </c>
      <c r="L463" s="10">
        <f t="shared" ref="L463:L493" si="157">1030.5-0.19975*H463+(3.9734*10^-4)*H463^2</f>
        <v>1006.04855847985</v>
      </c>
      <c r="M463" s="29">
        <f t="shared" ref="M463:M493" si="158">((2.334*10^-3)*(H463^1.5))/(H463+164.54)</f>
        <v>2.5501619243634782E-2</v>
      </c>
      <c r="N463" s="8">
        <f t="shared" ref="N463:N493" si="159">L463*J463/M463</f>
        <v>0.71583472630978717</v>
      </c>
      <c r="O463" s="48">
        <f t="shared" ref="O463:O493" si="160">1/H463</f>
        <v>3.4258357174244162E-3</v>
      </c>
      <c r="P463" s="48">
        <f t="shared" ref="P463:P493" si="161">$H$5*O463*(G463-$H$4)*POWER($C$34,3)/K463^2</f>
        <v>103946.97504075858</v>
      </c>
      <c r="Q463" s="48">
        <f t="shared" ref="Q463:Q493" si="162">P463*N463</f>
        <v>74408.854429031693</v>
      </c>
      <c r="R463" s="9">
        <f t="shared" ref="R463:R493" si="163">0.54*POWER(Q463,1/4)</f>
        <v>8.9186662939452113</v>
      </c>
      <c r="S463" s="10">
        <f t="shared" ref="S463:S493" si="164">R463*M463/$C$34</f>
        <v>2.9377722465275555</v>
      </c>
      <c r="T463" s="10">
        <f t="shared" ref="T463:T493" si="165">S463*$C$19*(G463-$H$4)</f>
        <v>0.42280113828706556</v>
      </c>
      <c r="U463" s="10">
        <f t="shared" ref="U463:U493" si="166">$C$3*$H$3*$C$19*(POWER(G463+273.15,4)-POWER($H$4+273.15,4))</f>
        <v>0.68193601190197117</v>
      </c>
      <c r="V463" s="10">
        <f t="shared" ref="V463:V493" si="167">U463+T463</f>
        <v>1.1047371501890368</v>
      </c>
      <c r="W463" s="9">
        <f t="shared" ref="W463:W493" si="168">V463*$C$17/($C$2*$C$19)</f>
        <v>0.59839928968572831</v>
      </c>
      <c r="X463" s="49">
        <f t="shared" ref="X463:X493" si="169">G463+W463</f>
        <v>20.097555165036287</v>
      </c>
      <c r="Y463" s="8">
        <f t="shared" ref="Y463:Y493" si="170">V463*$H$2/(3.6*10^6)</f>
        <v>1.8412285836483947E-5</v>
      </c>
      <c r="Z463" s="29">
        <f t="shared" si="150"/>
        <v>7.5</v>
      </c>
    </row>
    <row r="464" spans="6:26" x14ac:dyDescent="0.25">
      <c r="F464" s="36">
        <f t="shared" si="151"/>
        <v>27060</v>
      </c>
      <c r="G464" s="16">
        <f t="shared" si="152"/>
        <v>19.499169930615633</v>
      </c>
      <c r="H464" s="48">
        <f t="shared" si="153"/>
        <v>291.89958496530778</v>
      </c>
      <c r="I464" s="8">
        <f t="shared" si="154"/>
        <v>1.2099070480087493</v>
      </c>
      <c r="J464" s="48">
        <f t="shared" si="155"/>
        <v>1.8145192711800849E-5</v>
      </c>
      <c r="K464" s="48">
        <f t="shared" si="156"/>
        <v>1.4997179115258477E-5</v>
      </c>
      <c r="L464" s="10">
        <f t="shared" si="157"/>
        <v>1006.0485587062576</v>
      </c>
      <c r="M464" s="29">
        <f t="shared" si="158"/>
        <v>2.5501619771942607E-2</v>
      </c>
      <c r="N464" s="8">
        <f t="shared" si="159"/>
        <v>0.71583472494711853</v>
      </c>
      <c r="O464" s="48">
        <f t="shared" si="160"/>
        <v>3.4258356349456606E-3</v>
      </c>
      <c r="P464" s="48">
        <f t="shared" si="161"/>
        <v>103947.93820180293</v>
      </c>
      <c r="Q464" s="48">
        <f t="shared" si="162"/>
        <v>74409.543751507677</v>
      </c>
      <c r="R464" s="9">
        <f t="shared" si="163"/>
        <v>8.918686949470084</v>
      </c>
      <c r="S464" s="10">
        <f t="shared" si="164"/>
        <v>2.9377791112339819</v>
      </c>
      <c r="T464" s="10">
        <f t="shared" si="165"/>
        <v>0.42280609020985954</v>
      </c>
      <c r="U464" s="10">
        <f t="shared" si="166"/>
        <v>0.68194245469927572</v>
      </c>
      <c r="V464" s="10">
        <f t="shared" si="167"/>
        <v>1.1047485449091352</v>
      </c>
      <c r="W464" s="9">
        <f t="shared" si="168"/>
        <v>0.59840546182578147</v>
      </c>
      <c r="X464" s="49">
        <f t="shared" si="169"/>
        <v>20.097575392441414</v>
      </c>
      <c r="Y464" s="8">
        <f t="shared" si="170"/>
        <v>1.8412475748485585E-5</v>
      </c>
      <c r="Z464" s="29">
        <f t="shared" si="150"/>
        <v>7.5166666666666666</v>
      </c>
    </row>
    <row r="465" spans="6:26" x14ac:dyDescent="0.25">
      <c r="F465" s="36">
        <f t="shared" si="151"/>
        <v>27120</v>
      </c>
      <c r="G465" s="16">
        <f t="shared" si="152"/>
        <v>19.499183751858286</v>
      </c>
      <c r="H465" s="48">
        <f t="shared" si="153"/>
        <v>291.8995918759291</v>
      </c>
      <c r="I465" s="8">
        <f t="shared" si="154"/>
        <v>1.2099070192688057</v>
      </c>
      <c r="J465" s="48">
        <f t="shared" si="155"/>
        <v>1.8145193043467614E-5</v>
      </c>
      <c r="K465" s="48">
        <f t="shared" si="156"/>
        <v>1.499717974562497E-5</v>
      </c>
      <c r="L465" s="10">
        <f t="shared" si="157"/>
        <v>1006.0485589288954</v>
      </c>
      <c r="M465" s="29">
        <f t="shared" si="158"/>
        <v>2.5501620291454044E-2</v>
      </c>
      <c r="N465" s="8">
        <f t="shared" si="159"/>
        <v>0.71583472360713896</v>
      </c>
      <c r="O465" s="48">
        <f t="shared" si="160"/>
        <v>3.4258355538401932E-3</v>
      </c>
      <c r="P465" s="48">
        <f t="shared" si="161"/>
        <v>103948.88532585429</v>
      </c>
      <c r="Q465" s="48">
        <f t="shared" si="162"/>
        <v>74410.221596503092</v>
      </c>
      <c r="R465" s="9">
        <f t="shared" si="163"/>
        <v>8.9187072609326936</v>
      </c>
      <c r="S465" s="10">
        <f t="shared" si="164"/>
        <v>2.9377858615946373</v>
      </c>
      <c r="T465" s="10">
        <f t="shared" si="165"/>
        <v>0.42281095969360089</v>
      </c>
      <c r="U465" s="10">
        <f t="shared" si="166"/>
        <v>0.68194879022389687</v>
      </c>
      <c r="V465" s="10">
        <f t="shared" si="167"/>
        <v>1.1047597499174977</v>
      </c>
      <c r="W465" s="9">
        <f t="shared" si="168"/>
        <v>0.59841153120531121</v>
      </c>
      <c r="X465" s="49">
        <f t="shared" si="169"/>
        <v>20.097595283063598</v>
      </c>
      <c r="Y465" s="8">
        <f t="shared" si="170"/>
        <v>1.8412662498624962E-5</v>
      </c>
      <c r="Z465" s="29">
        <f t="shared" si="150"/>
        <v>7.5333333333333332</v>
      </c>
    </row>
    <row r="466" spans="6:26" x14ac:dyDescent="0.25">
      <c r="F466" s="36">
        <f t="shared" si="151"/>
        <v>27180</v>
      </c>
      <c r="G466" s="16">
        <f t="shared" si="152"/>
        <v>19.499197342974782</v>
      </c>
      <c r="H466" s="48">
        <f t="shared" si="153"/>
        <v>291.89959867148735</v>
      </c>
      <c r="I466" s="8">
        <f t="shared" si="154"/>
        <v>1.2099069910073883</v>
      </c>
      <c r="J466" s="48">
        <f t="shared" si="155"/>
        <v>1.8145193369612057E-5</v>
      </c>
      <c r="K466" s="48">
        <f t="shared" si="156"/>
        <v>1.4997180365495758E-5</v>
      </c>
      <c r="L466" s="10">
        <f t="shared" si="157"/>
        <v>1006.0485591478264</v>
      </c>
      <c r="M466" s="29">
        <f t="shared" si="158"/>
        <v>2.5501620802315505E-2</v>
      </c>
      <c r="N466" s="8">
        <f t="shared" si="159"/>
        <v>0.71583472228947043</v>
      </c>
      <c r="O466" s="48">
        <f t="shared" si="160"/>
        <v>3.4258354740851504E-3</v>
      </c>
      <c r="P466" s="48">
        <f t="shared" si="161"/>
        <v>103949.81667992119</v>
      </c>
      <c r="Q466" s="48">
        <f t="shared" si="162"/>
        <v>74410.888155112742</v>
      </c>
      <c r="R466" s="9">
        <f t="shared" si="163"/>
        <v>8.9187272340661394</v>
      </c>
      <c r="S466" s="10">
        <f t="shared" si="164"/>
        <v>2.9377924995148357</v>
      </c>
      <c r="T466" s="10">
        <f t="shared" si="165"/>
        <v>0.42281574811045286</v>
      </c>
      <c r="U466" s="10">
        <f t="shared" si="166"/>
        <v>0.68195502026173205</v>
      </c>
      <c r="V466" s="10">
        <f t="shared" si="167"/>
        <v>1.1047707683721848</v>
      </c>
      <c r="W466" s="9">
        <f t="shared" si="168"/>
        <v>0.59841749953493339</v>
      </c>
      <c r="X466" s="49">
        <f t="shared" si="169"/>
        <v>20.097614842509714</v>
      </c>
      <c r="Y466" s="8">
        <f t="shared" si="170"/>
        <v>1.8412846139536413E-5</v>
      </c>
      <c r="Z466" s="29">
        <f t="shared" si="150"/>
        <v>7.55</v>
      </c>
    </row>
    <row r="467" spans="6:26" x14ac:dyDescent="0.25">
      <c r="F467" s="36">
        <f t="shared" si="151"/>
        <v>27240</v>
      </c>
      <c r="G467" s="16">
        <f t="shared" si="152"/>
        <v>19.499210707796518</v>
      </c>
      <c r="H467" s="48">
        <f t="shared" si="153"/>
        <v>291.89960535389821</v>
      </c>
      <c r="I467" s="8">
        <f t="shared" si="154"/>
        <v>1.2099069632165307</v>
      </c>
      <c r="J467" s="48">
        <f t="shared" si="155"/>
        <v>1.8145193690326097E-5</v>
      </c>
      <c r="K467" s="48">
        <f t="shared" si="156"/>
        <v>1.4997180975045556E-5</v>
      </c>
      <c r="L467" s="10">
        <f t="shared" si="157"/>
        <v>1006.0485593631121</v>
      </c>
      <c r="M467" s="29">
        <f t="shared" si="158"/>
        <v>2.5501621304670988E-2</v>
      </c>
      <c r="N467" s="8">
        <f t="shared" si="159"/>
        <v>0.71583472099374112</v>
      </c>
      <c r="O467" s="48">
        <f t="shared" si="160"/>
        <v>3.4258353956580483E-3</v>
      </c>
      <c r="P467" s="48">
        <f t="shared" si="161"/>
        <v>103950.73252656704</v>
      </c>
      <c r="Q467" s="48">
        <f t="shared" si="162"/>
        <v>74411.543615250121</v>
      </c>
      <c r="R467" s="9">
        <f t="shared" si="163"/>
        <v>8.9187468745079208</v>
      </c>
      <c r="S467" s="10">
        <f t="shared" si="164"/>
        <v>2.9377990268681198</v>
      </c>
      <c r="T467" s="10">
        <f t="shared" si="165"/>
        <v>0.42282045680974806</v>
      </c>
      <c r="U467" s="10">
        <f t="shared" si="166"/>
        <v>0.68196114656910589</v>
      </c>
      <c r="V467" s="10">
        <f t="shared" si="167"/>
        <v>1.104781603378854</v>
      </c>
      <c r="W467" s="9">
        <f t="shared" si="168"/>
        <v>0.59842336849687927</v>
      </c>
      <c r="X467" s="49">
        <f t="shared" si="169"/>
        <v>20.097634076293396</v>
      </c>
      <c r="Y467" s="8">
        <f t="shared" si="170"/>
        <v>1.8413026722980902E-5</v>
      </c>
      <c r="Z467" s="29">
        <f t="shared" si="150"/>
        <v>7.5666666666666664</v>
      </c>
    </row>
    <row r="468" spans="6:26" x14ac:dyDescent="0.25">
      <c r="F468" s="36">
        <f t="shared" si="151"/>
        <v>27300</v>
      </c>
      <c r="G468" s="16">
        <f t="shared" si="152"/>
        <v>19.499223850091116</v>
      </c>
      <c r="H468" s="48">
        <f t="shared" si="153"/>
        <v>291.89961192504552</v>
      </c>
      <c r="I468" s="8">
        <f t="shared" si="154"/>
        <v>1.2099069358883976</v>
      </c>
      <c r="J468" s="48">
        <f t="shared" si="155"/>
        <v>1.814519400570019E-5</v>
      </c>
      <c r="K468" s="48">
        <f t="shared" si="156"/>
        <v>1.4997181574446245E-5</v>
      </c>
      <c r="L468" s="10">
        <f t="shared" si="157"/>
        <v>1006.0485595748133</v>
      </c>
      <c r="M468" s="29">
        <f t="shared" si="158"/>
        <v>2.5501621798662159E-2</v>
      </c>
      <c r="N468" s="8">
        <f t="shared" si="159"/>
        <v>0.71583471971958612</v>
      </c>
      <c r="O468" s="48">
        <f t="shared" si="160"/>
        <v>3.4258353185367772E-3</v>
      </c>
      <c r="P468" s="48">
        <f t="shared" si="161"/>
        <v>103951.63312398335</v>
      </c>
      <c r="Q468" s="48">
        <f t="shared" si="162"/>
        <v>74412.188161699873</v>
      </c>
      <c r="R468" s="9">
        <f t="shared" si="163"/>
        <v>8.9187661878015412</v>
      </c>
      <c r="S468" s="10">
        <f t="shared" si="164"/>
        <v>2.9378054454968057</v>
      </c>
      <c r="T468" s="10">
        <f t="shared" si="165"/>
        <v>0.4228250871183713</v>
      </c>
      <c r="U468" s="10">
        <f t="shared" si="166"/>
        <v>0.68196717087295777</v>
      </c>
      <c r="V468" s="10">
        <f t="shared" si="167"/>
        <v>1.104792257991329</v>
      </c>
      <c r="W468" s="9">
        <f t="shared" si="168"/>
        <v>0.5984291397453031</v>
      </c>
      <c r="X468" s="49">
        <f t="shared" si="169"/>
        <v>20.097652989836419</v>
      </c>
      <c r="Y468" s="8">
        <f t="shared" si="170"/>
        <v>1.8413204299855484E-5</v>
      </c>
      <c r="Z468" s="29">
        <f t="shared" si="150"/>
        <v>7.583333333333333</v>
      </c>
    </row>
    <row r="469" spans="6:26" x14ac:dyDescent="0.25">
      <c r="F469" s="36">
        <f t="shared" si="151"/>
        <v>27360</v>
      </c>
      <c r="G469" s="16">
        <f t="shared" si="152"/>
        <v>19.499236773563471</v>
      </c>
      <c r="H469" s="48">
        <f t="shared" si="153"/>
        <v>291.8996183867817</v>
      </c>
      <c r="I469" s="8">
        <f t="shared" si="154"/>
        <v>1.2099069090152859</v>
      </c>
      <c r="J469" s="48">
        <f t="shared" si="155"/>
        <v>1.8145194315823252E-5</v>
      </c>
      <c r="K469" s="48">
        <f t="shared" si="156"/>
        <v>1.4997182163866796E-5</v>
      </c>
      <c r="L469" s="10">
        <f t="shared" si="157"/>
        <v>1006.0485597829897</v>
      </c>
      <c r="M469" s="29">
        <f t="shared" si="158"/>
        <v>2.5501622284428278E-2</v>
      </c>
      <c r="N469" s="8">
        <f t="shared" si="159"/>
        <v>0.71583471846664648</v>
      </c>
      <c r="O469" s="48">
        <f t="shared" si="160"/>
        <v>3.4258352426995969E-3</v>
      </c>
      <c r="P469" s="48">
        <f t="shared" si="161"/>
        <v>103952.51872606351</v>
      </c>
      <c r="Q469" s="48">
        <f t="shared" si="162"/>
        <v>74412.821976170468</v>
      </c>
      <c r="R469" s="9">
        <f t="shared" si="163"/>
        <v>8.918785179398057</v>
      </c>
      <c r="S469" s="10">
        <f t="shared" si="164"/>
        <v>2.9378117572124789</v>
      </c>
      <c r="T469" s="10">
        <f t="shared" si="165"/>
        <v>0.42282964034112647</v>
      </c>
      <c r="U469" s="10">
        <f t="shared" si="166"/>
        <v>0.68197309487154412</v>
      </c>
      <c r="V469" s="10">
        <f t="shared" si="167"/>
        <v>1.1048027352126706</v>
      </c>
      <c r="W469" s="9">
        <f t="shared" si="168"/>
        <v>0.59843481490686312</v>
      </c>
      <c r="X469" s="49">
        <f t="shared" si="169"/>
        <v>20.097671588470334</v>
      </c>
      <c r="Y469" s="8">
        <f t="shared" si="170"/>
        <v>1.8413378920211175E-5</v>
      </c>
      <c r="Z469" s="29">
        <f t="shared" si="150"/>
        <v>7.6</v>
      </c>
    </row>
    <row r="470" spans="6:26" x14ac:dyDescent="0.25">
      <c r="F470" s="36">
        <f t="shared" si="151"/>
        <v>27420</v>
      </c>
      <c r="G470" s="16">
        <f t="shared" si="152"/>
        <v>19.499249481856808</v>
      </c>
      <c r="H470" s="48">
        <f t="shared" si="153"/>
        <v>291.8996247409284</v>
      </c>
      <c r="I470" s="8">
        <f t="shared" si="154"/>
        <v>1.2099068825896189</v>
      </c>
      <c r="J470" s="48">
        <f t="shared" si="155"/>
        <v>1.8145194620782672E-5</v>
      </c>
      <c r="K470" s="48">
        <f t="shared" si="156"/>
        <v>1.4997182743473352E-5</v>
      </c>
      <c r="L470" s="10">
        <f t="shared" si="157"/>
        <v>1006.0485599876998</v>
      </c>
      <c r="M470" s="29">
        <f t="shared" si="158"/>
        <v>2.5501622762106262E-2</v>
      </c>
      <c r="N470" s="8">
        <f t="shared" si="159"/>
        <v>0.71583471723456815</v>
      </c>
      <c r="O470" s="48">
        <f t="shared" si="160"/>
        <v>3.4258351681251274E-3</v>
      </c>
      <c r="P470" s="48">
        <f t="shared" si="161"/>
        <v>103953.38958247479</v>
      </c>
      <c r="Q470" s="48">
        <f t="shared" si="162"/>
        <v>74413.445237345746</v>
      </c>
      <c r="R470" s="9">
        <f t="shared" si="163"/>
        <v>8.9188038546576642</v>
      </c>
      <c r="S470" s="10">
        <f t="shared" si="164"/>
        <v>2.9378179637965283</v>
      </c>
      <c r="T470" s="10">
        <f t="shared" si="165"/>
        <v>0.42283411776111035</v>
      </c>
      <c r="U470" s="10">
        <f t="shared" si="166"/>
        <v>0.68197892023483453</v>
      </c>
      <c r="V470" s="10">
        <f t="shared" si="167"/>
        <v>1.1048130379959449</v>
      </c>
      <c r="W470" s="9">
        <f t="shared" si="168"/>
        <v>0.59844039558113682</v>
      </c>
      <c r="X470" s="49">
        <f t="shared" si="169"/>
        <v>20.097689877437944</v>
      </c>
      <c r="Y470" s="8">
        <f t="shared" si="170"/>
        <v>1.8413550633265747E-5</v>
      </c>
      <c r="Z470" s="29">
        <f t="shared" si="150"/>
        <v>7.6166666666666663</v>
      </c>
    </row>
    <row r="471" spans="6:26" x14ac:dyDescent="0.25">
      <c r="F471" s="36">
        <f t="shared" si="151"/>
        <v>27480</v>
      </c>
      <c r="G471" s="16">
        <f t="shared" si="152"/>
        <v>19.499261978553701</v>
      </c>
      <c r="H471" s="48">
        <f t="shared" si="153"/>
        <v>291.89963098927683</v>
      </c>
      <c r="I471" s="8">
        <f t="shared" si="154"/>
        <v>1.2099068566039477</v>
      </c>
      <c r="J471" s="48">
        <f t="shared" si="155"/>
        <v>1.8145194920664434E-5</v>
      </c>
      <c r="K471" s="48">
        <f t="shared" si="156"/>
        <v>1.499718331342931E-5</v>
      </c>
      <c r="L471" s="10">
        <f t="shared" si="157"/>
        <v>1006.0485601890017</v>
      </c>
      <c r="M471" s="29">
        <f t="shared" si="158"/>
        <v>2.5501623231830774E-2</v>
      </c>
      <c r="N471" s="8">
        <f t="shared" si="159"/>
        <v>0.71583471602300475</v>
      </c>
      <c r="O471" s="48">
        <f t="shared" si="160"/>
        <v>3.4258350947923462E-3</v>
      </c>
      <c r="P471" s="48">
        <f t="shared" si="161"/>
        <v>103954.24593872772</v>
      </c>
      <c r="Q471" s="48">
        <f t="shared" si="162"/>
        <v>74414.058120934758</v>
      </c>
      <c r="R471" s="9">
        <f t="shared" si="163"/>
        <v>8.9188222188511777</v>
      </c>
      <c r="S471" s="10">
        <f t="shared" si="164"/>
        <v>2.9378240670006392</v>
      </c>
      <c r="T471" s="10">
        <f t="shared" si="165"/>
        <v>0.42283852064006966</v>
      </c>
      <c r="U471" s="10">
        <f t="shared" si="166"/>
        <v>0.68198464860504893</v>
      </c>
      <c r="V471" s="10">
        <f t="shared" si="167"/>
        <v>1.1048231692451185</v>
      </c>
      <c r="W471" s="9">
        <f t="shared" si="168"/>
        <v>0.59844588334110582</v>
      </c>
      <c r="X471" s="49">
        <f t="shared" si="169"/>
        <v>20.097707861894808</v>
      </c>
      <c r="Y471" s="8">
        <f t="shared" si="170"/>
        <v>1.841371948741864E-5</v>
      </c>
      <c r="Z471" s="29">
        <f t="shared" si="150"/>
        <v>7.6333333333333337</v>
      </c>
    </row>
    <row r="472" spans="6:26" x14ac:dyDescent="0.25">
      <c r="F472" s="36">
        <f t="shared" si="151"/>
        <v>27540</v>
      </c>
      <c r="G472" s="16">
        <f t="shared" si="152"/>
        <v>19.499274267177078</v>
      </c>
      <c r="H472" s="48">
        <f t="shared" si="153"/>
        <v>291.8996371335885</v>
      </c>
      <c r="I472" s="8">
        <f t="shared" si="154"/>
        <v>1.2099068310509462</v>
      </c>
      <c r="J472" s="48">
        <f t="shared" si="155"/>
        <v>1.8145195215553087E-5</v>
      </c>
      <c r="K472" s="48">
        <f t="shared" si="156"/>
        <v>1.4997183873895358E-5</v>
      </c>
      <c r="L472" s="10">
        <f t="shared" si="157"/>
        <v>1006.0485603869517</v>
      </c>
      <c r="M472" s="29">
        <f t="shared" si="158"/>
        <v>2.5501623693734245E-2</v>
      </c>
      <c r="N472" s="8">
        <f t="shared" si="159"/>
        <v>0.71583471483161421</v>
      </c>
      <c r="O472" s="48">
        <f t="shared" si="160"/>
        <v>3.4258350226805791E-3</v>
      </c>
      <c r="P472" s="48">
        <f t="shared" si="161"/>
        <v>103955.08803624474</v>
      </c>
      <c r="Q472" s="48">
        <f t="shared" si="162"/>
        <v>74414.660799720601</v>
      </c>
      <c r="R472" s="9">
        <f t="shared" si="163"/>
        <v>8.9188402771615163</v>
      </c>
      <c r="S472" s="10">
        <f t="shared" si="164"/>
        <v>2.93783006854729</v>
      </c>
      <c r="T472" s="10">
        <f t="shared" si="165"/>
        <v>0.42284285021875434</v>
      </c>
      <c r="U472" s="10">
        <f t="shared" si="166"/>
        <v>0.68199028159700137</v>
      </c>
      <c r="V472" s="10">
        <f t="shared" si="167"/>
        <v>1.1048331318157558</v>
      </c>
      <c r="W472" s="9">
        <f t="shared" si="168"/>
        <v>0.59845127973353429</v>
      </c>
      <c r="X472" s="49">
        <f t="shared" si="169"/>
        <v>20.097725546910613</v>
      </c>
      <c r="Y472" s="8">
        <f t="shared" si="170"/>
        <v>1.8413885530262597E-5</v>
      </c>
      <c r="Z472" s="29">
        <f t="shared" si="150"/>
        <v>7.65</v>
      </c>
    </row>
    <row r="473" spans="6:26" x14ac:dyDescent="0.25">
      <c r="F473" s="36">
        <f t="shared" si="151"/>
        <v>27600</v>
      </c>
      <c r="G473" s="16">
        <f t="shared" si="152"/>
        <v>19.49928635119123</v>
      </c>
      <c r="H473" s="48">
        <f t="shared" si="153"/>
        <v>291.8996431755956</v>
      </c>
      <c r="I473" s="8">
        <f t="shared" si="154"/>
        <v>1.2099068059234108</v>
      </c>
      <c r="J473" s="48">
        <f t="shared" si="155"/>
        <v>1.8145195505531767E-5</v>
      </c>
      <c r="K473" s="48">
        <f t="shared" si="156"/>
        <v>1.49971844250295E-5</v>
      </c>
      <c r="L473" s="10">
        <f t="shared" si="157"/>
        <v>1006.0485605816059</v>
      </c>
      <c r="M473" s="29">
        <f t="shared" si="158"/>
        <v>2.5501624147946898E-2</v>
      </c>
      <c r="N473" s="8">
        <f t="shared" si="159"/>
        <v>0.7158347136600608</v>
      </c>
      <c r="O473" s="48">
        <f t="shared" si="160"/>
        <v>3.4258349517694974E-3</v>
      </c>
      <c r="P473" s="48">
        <f t="shared" si="161"/>
        <v>103955.91611243002</v>
      </c>
      <c r="Q473" s="48">
        <f t="shared" si="162"/>
        <v>74415.253443610636</v>
      </c>
      <c r="R473" s="9">
        <f t="shared" si="163"/>
        <v>8.9188580346852167</v>
      </c>
      <c r="S473" s="10">
        <f t="shared" si="164"/>
        <v>2.9378359701302501</v>
      </c>
      <c r="T473" s="10">
        <f t="shared" si="165"/>
        <v>0.42284710771727341</v>
      </c>
      <c r="U473" s="10">
        <f t="shared" si="166"/>
        <v>0.68199582079864574</v>
      </c>
      <c r="V473" s="10">
        <f t="shared" si="167"/>
        <v>1.1048429285159191</v>
      </c>
      <c r="W473" s="9">
        <f t="shared" si="168"/>
        <v>0.59845658627945608</v>
      </c>
      <c r="X473" s="49">
        <f t="shared" si="169"/>
        <v>20.097742937470688</v>
      </c>
      <c r="Y473" s="8">
        <f t="shared" si="170"/>
        <v>1.8414048808598653E-5</v>
      </c>
      <c r="Z473" s="29">
        <f t="shared" si="150"/>
        <v>7.666666666666667</v>
      </c>
    </row>
    <row r="474" spans="6:26" x14ac:dyDescent="0.25">
      <c r="F474" s="36">
        <f t="shared" si="151"/>
        <v>27660</v>
      </c>
      <c r="G474" s="16">
        <f t="shared" si="152"/>
        <v>19.499298234002765</v>
      </c>
      <c r="H474" s="48">
        <f t="shared" si="153"/>
        <v>291.89964911700133</v>
      </c>
      <c r="I474" s="8">
        <f t="shared" si="154"/>
        <v>1.2099067812142579</v>
      </c>
      <c r="J474" s="48">
        <f t="shared" si="155"/>
        <v>1.8145195790682166E-5</v>
      </c>
      <c r="K474" s="48">
        <f t="shared" si="156"/>
        <v>1.4997184966987057E-5</v>
      </c>
      <c r="L474" s="10">
        <f t="shared" si="157"/>
        <v>1006.0485607730191</v>
      </c>
      <c r="M474" s="29">
        <f t="shared" si="158"/>
        <v>2.5501624594596723E-2</v>
      </c>
      <c r="N474" s="8">
        <f t="shared" si="159"/>
        <v>0.71583471250801367</v>
      </c>
      <c r="O474" s="48">
        <f t="shared" si="160"/>
        <v>3.4258348820391106E-3</v>
      </c>
      <c r="P474" s="48">
        <f t="shared" si="161"/>
        <v>103956.73040073541</v>
      </c>
      <c r="Q474" s="48">
        <f t="shared" si="162"/>
        <v>74415.836219683522</v>
      </c>
      <c r="R474" s="9">
        <f t="shared" si="163"/>
        <v>8.9188754964338344</v>
      </c>
      <c r="S474" s="10">
        <f t="shared" si="164"/>
        <v>2.9378417734150406</v>
      </c>
      <c r="T474" s="10">
        <f t="shared" si="165"/>
        <v>0.42285129433542928</v>
      </c>
      <c r="U474" s="10">
        <f t="shared" si="166"/>
        <v>0.68200126777152847</v>
      </c>
      <c r="V474" s="10">
        <f t="shared" si="167"/>
        <v>1.1048525621069578</v>
      </c>
      <c r="W474" s="9">
        <f t="shared" si="168"/>
        <v>0.59846180447460207</v>
      </c>
      <c r="X474" s="49">
        <f t="shared" si="169"/>
        <v>20.097760038477368</v>
      </c>
      <c r="Y474" s="8">
        <f t="shared" si="170"/>
        <v>1.8414209368449295E-5</v>
      </c>
      <c r="Z474" s="29">
        <f t="shared" si="150"/>
        <v>7.6833333333333336</v>
      </c>
    </row>
    <row r="475" spans="6:26" x14ac:dyDescent="0.25">
      <c r="F475" s="36">
        <f t="shared" si="151"/>
        <v>27720</v>
      </c>
      <c r="G475" s="16">
        <f t="shared" si="152"/>
        <v>19.49930991896159</v>
      </c>
      <c r="H475" s="48">
        <f t="shared" si="153"/>
        <v>291.89965495948076</v>
      </c>
      <c r="I475" s="8">
        <f t="shared" si="154"/>
        <v>1.2099067569165214</v>
      </c>
      <c r="J475" s="48">
        <f t="shared" si="155"/>
        <v>1.8145196071084736E-5</v>
      </c>
      <c r="K475" s="48">
        <f t="shared" si="156"/>
        <v>1.4997185499920866E-5</v>
      </c>
      <c r="L475" s="10">
        <f t="shared" si="157"/>
        <v>1006.0485609612451</v>
      </c>
      <c r="M475" s="29">
        <f t="shared" si="158"/>
        <v>2.5501625033809691E-2</v>
      </c>
      <c r="N475" s="8">
        <f t="shared" si="159"/>
        <v>0.71583471137514909</v>
      </c>
      <c r="O475" s="48">
        <f t="shared" si="160"/>
        <v>3.4258348134697599E-3</v>
      </c>
      <c r="P475" s="48">
        <f t="shared" si="161"/>
        <v>103957.53113072536</v>
      </c>
      <c r="Q475" s="48">
        <f t="shared" si="162"/>
        <v>74416.409292235869</v>
      </c>
      <c r="R475" s="9">
        <f t="shared" si="163"/>
        <v>8.918892667335367</v>
      </c>
      <c r="S475" s="10">
        <f t="shared" si="164"/>
        <v>2.9378474800394248</v>
      </c>
      <c r="T475" s="10">
        <f t="shared" si="165"/>
        <v>0.42285541125306436</v>
      </c>
      <c r="U475" s="10">
        <f t="shared" si="166"/>
        <v>0.6820066240511774</v>
      </c>
      <c r="V475" s="10">
        <f t="shared" si="167"/>
        <v>1.1048620353042418</v>
      </c>
      <c r="W475" s="9">
        <f t="shared" si="168"/>
        <v>0.59846693578979759</v>
      </c>
      <c r="X475" s="49">
        <f t="shared" si="169"/>
        <v>20.097776854751388</v>
      </c>
      <c r="Y475" s="8">
        <f t="shared" si="170"/>
        <v>1.8414367255070698E-5</v>
      </c>
      <c r="Z475" s="29">
        <f t="shared" si="150"/>
        <v>7.7</v>
      </c>
    </row>
    <row r="476" spans="6:26" x14ac:dyDescent="0.25">
      <c r="F476" s="36">
        <f t="shared" si="151"/>
        <v>27780</v>
      </c>
      <c r="G476" s="16">
        <f t="shared" si="152"/>
        <v>19.499321409361833</v>
      </c>
      <c r="H476" s="48">
        <f t="shared" si="153"/>
        <v>291.89966070468091</v>
      </c>
      <c r="I476" s="8">
        <f t="shared" si="154"/>
        <v>1.2099067330233511</v>
      </c>
      <c r="J476" s="48">
        <f t="shared" si="155"/>
        <v>1.8145196346818493E-5</v>
      </c>
      <c r="K476" s="48">
        <f t="shared" si="156"/>
        <v>1.499718602398115E-5</v>
      </c>
      <c r="L476" s="10">
        <f t="shared" si="157"/>
        <v>1006.0485611463372</v>
      </c>
      <c r="M476" s="29">
        <f t="shared" si="158"/>
        <v>2.5501625465709599E-2</v>
      </c>
      <c r="N476" s="8">
        <f t="shared" si="159"/>
        <v>0.71583471026114698</v>
      </c>
      <c r="O476" s="48">
        <f t="shared" si="160"/>
        <v>3.4258347460421148E-3</v>
      </c>
      <c r="P476" s="48">
        <f t="shared" si="161"/>
        <v>103958.31852814287</v>
      </c>
      <c r="Q476" s="48">
        <f t="shared" si="162"/>
        <v>74416.972822829179</v>
      </c>
      <c r="R476" s="9">
        <f t="shared" si="163"/>
        <v>8.9189095522356556</v>
      </c>
      <c r="S476" s="10">
        <f t="shared" si="164"/>
        <v>2.9378530916138561</v>
      </c>
      <c r="T476" s="10">
        <f t="shared" si="165"/>
        <v>0.42285945963038463</v>
      </c>
      <c r="U476" s="10">
        <f t="shared" si="166"/>
        <v>0.68201189114753302</v>
      </c>
      <c r="V476" s="10">
        <f t="shared" si="167"/>
        <v>1.1048713507779175</v>
      </c>
      <c r="W476" s="9">
        <f t="shared" si="168"/>
        <v>0.59847198167137194</v>
      </c>
      <c r="X476" s="49">
        <f t="shared" si="169"/>
        <v>20.097793391033207</v>
      </c>
      <c r="Y476" s="8">
        <f t="shared" si="170"/>
        <v>1.8414522512965292E-5</v>
      </c>
      <c r="Z476" s="29">
        <f t="shared" si="150"/>
        <v>7.7166666666666668</v>
      </c>
    </row>
    <row r="477" spans="6:26" x14ac:dyDescent="0.25">
      <c r="F477" s="36">
        <f t="shared" si="151"/>
        <v>27840</v>
      </c>
      <c r="G477" s="16">
        <f t="shared" si="152"/>
        <v>19.499332708442793</v>
      </c>
      <c r="H477" s="48">
        <f t="shared" si="153"/>
        <v>291.89966635422138</v>
      </c>
      <c r="I477" s="8">
        <f t="shared" si="154"/>
        <v>1.209906709528012</v>
      </c>
      <c r="J477" s="48">
        <f t="shared" si="155"/>
        <v>1.8145196617961187E-5</v>
      </c>
      <c r="K477" s="48">
        <f t="shared" si="156"/>
        <v>1.4997186539315645E-5</v>
      </c>
      <c r="L477" s="10">
        <f t="shared" si="157"/>
        <v>1006.0485613283475</v>
      </c>
      <c r="M477" s="29">
        <f t="shared" si="158"/>
        <v>2.5501625890418232E-2</v>
      </c>
      <c r="N477" s="8">
        <f t="shared" si="159"/>
        <v>0.71583470916569336</v>
      </c>
      <c r="O477" s="48">
        <f t="shared" si="160"/>
        <v>3.4258346797371672E-3</v>
      </c>
      <c r="P477" s="48">
        <f t="shared" si="161"/>
        <v>103959.09281497296</v>
      </c>
      <c r="Q477" s="48">
        <f t="shared" si="162"/>
        <v>74417.526970335486</v>
      </c>
      <c r="R477" s="9">
        <f t="shared" si="163"/>
        <v>8.9189261558997739</v>
      </c>
      <c r="S477" s="10">
        <f t="shared" si="164"/>
        <v>2.937858609721951</v>
      </c>
      <c r="T477" s="10">
        <f t="shared" si="165"/>
        <v>0.42286344060829362</v>
      </c>
      <c r="U477" s="10">
        <f t="shared" si="166"/>
        <v>0.68201707054548044</v>
      </c>
      <c r="V477" s="10">
        <f t="shared" si="167"/>
        <v>1.1048805111537741</v>
      </c>
      <c r="W477" s="9">
        <f t="shared" si="168"/>
        <v>0.5984769435416275</v>
      </c>
      <c r="X477" s="49">
        <f t="shared" si="169"/>
        <v>20.09780965198442</v>
      </c>
      <c r="Y477" s="8">
        <f t="shared" si="170"/>
        <v>1.8414675185896234E-5</v>
      </c>
      <c r="Z477" s="29">
        <f t="shared" si="150"/>
        <v>7.7333333333333334</v>
      </c>
    </row>
    <row r="478" spans="6:26" x14ac:dyDescent="0.25">
      <c r="F478" s="36">
        <f t="shared" si="151"/>
        <v>27900</v>
      </c>
      <c r="G478" s="16">
        <f t="shared" si="152"/>
        <v>19.499343819389836</v>
      </c>
      <c r="H478" s="48">
        <f t="shared" si="153"/>
        <v>291.89967190969492</v>
      </c>
      <c r="I478" s="8">
        <f t="shared" si="154"/>
        <v>1.2099066864238799</v>
      </c>
      <c r="J478" s="48">
        <f t="shared" si="155"/>
        <v>1.8145196884589283E-5</v>
      </c>
      <c r="K478" s="48">
        <f t="shared" si="156"/>
        <v>1.4997187046069665E-5</v>
      </c>
      <c r="L478" s="10">
        <f t="shared" si="157"/>
        <v>1006.0485615073272</v>
      </c>
      <c r="M478" s="29">
        <f t="shared" si="158"/>
        <v>2.5501626308055334E-2</v>
      </c>
      <c r="N478" s="8">
        <f t="shared" si="159"/>
        <v>0.71583470808847971</v>
      </c>
      <c r="O478" s="48">
        <f t="shared" si="160"/>
        <v>3.4258346145362244E-3</v>
      </c>
      <c r="P478" s="48">
        <f t="shared" si="161"/>
        <v>103959.85420950416</v>
      </c>
      <c r="Q478" s="48">
        <f t="shared" si="162"/>
        <v>74418.071890981315</v>
      </c>
      <c r="R478" s="9">
        <f t="shared" si="163"/>
        <v>8.918942483013339</v>
      </c>
      <c r="S478" s="10">
        <f t="shared" si="164"/>
        <v>2.9378640359209189</v>
      </c>
      <c r="T478" s="10">
        <f t="shared" si="165"/>
        <v>0.422867355308708</v>
      </c>
      <c r="U478" s="10">
        <f t="shared" si="166"/>
        <v>0.68202216370507629</v>
      </c>
      <c r="V478" s="10">
        <f t="shared" si="167"/>
        <v>1.1048895190137844</v>
      </c>
      <c r="W478" s="9">
        <f t="shared" si="168"/>
        <v>0.5984818227991332</v>
      </c>
      <c r="X478" s="49">
        <f t="shared" si="169"/>
        <v>20.097825642188969</v>
      </c>
      <c r="Y478" s="8">
        <f t="shared" si="170"/>
        <v>1.8414825316896405E-5</v>
      </c>
      <c r="Z478" s="29">
        <f t="shared" si="150"/>
        <v>7.75</v>
      </c>
    </row>
    <row r="479" spans="6:26" x14ac:dyDescent="0.25">
      <c r="F479" s="36">
        <f t="shared" si="151"/>
        <v>27960</v>
      </c>
      <c r="G479" s="16">
        <f t="shared" si="152"/>
        <v>19.499354745335303</v>
      </c>
      <c r="H479" s="48">
        <f t="shared" si="153"/>
        <v>291.89967737266761</v>
      </c>
      <c r="I479" s="8">
        <f t="shared" si="154"/>
        <v>1.2099066637044416</v>
      </c>
      <c r="J479" s="48">
        <f t="shared" si="155"/>
        <v>1.8145197146777886E-5</v>
      </c>
      <c r="K479" s="48">
        <f t="shared" si="156"/>
        <v>1.4997187544386012E-5</v>
      </c>
      <c r="L479" s="10">
        <f t="shared" si="157"/>
        <v>1006.0485616833269</v>
      </c>
      <c r="M479" s="29">
        <f t="shared" si="158"/>
        <v>2.5501626718738582E-2</v>
      </c>
      <c r="N479" s="8">
        <f t="shared" si="159"/>
        <v>0.71583470702920182</v>
      </c>
      <c r="O479" s="48">
        <f t="shared" si="160"/>
        <v>3.425834550420905E-3</v>
      </c>
      <c r="P479" s="48">
        <f t="shared" si="161"/>
        <v>103960.6029263925</v>
      </c>
      <c r="Q479" s="48">
        <f t="shared" si="162"/>
        <v>74418.607738393359</v>
      </c>
      <c r="R479" s="9">
        <f t="shared" si="163"/>
        <v>8.918958538183885</v>
      </c>
      <c r="S479" s="10">
        <f t="shared" si="164"/>
        <v>2.9378693717420106</v>
      </c>
      <c r="T479" s="10">
        <f t="shared" si="165"/>
        <v>0.42287120483487645</v>
      </c>
      <c r="U479" s="10">
        <f t="shared" si="166"/>
        <v>0.68202717206218089</v>
      </c>
      <c r="V479" s="10">
        <f t="shared" si="167"/>
        <v>1.1048983768970573</v>
      </c>
      <c r="W479" s="9">
        <f t="shared" si="168"/>
        <v>0.59848662081923931</v>
      </c>
      <c r="X479" s="49">
        <f t="shared" si="169"/>
        <v>20.097841366154544</v>
      </c>
      <c r="Y479" s="8">
        <f t="shared" si="170"/>
        <v>1.8414972948284287E-5</v>
      </c>
      <c r="Z479" s="29">
        <f t="shared" si="150"/>
        <v>7.7666666666666666</v>
      </c>
    </row>
    <row r="480" spans="6:26" x14ac:dyDescent="0.25">
      <c r="F480" s="36">
        <f t="shared" si="151"/>
        <v>28020</v>
      </c>
      <c r="G480" s="16">
        <f t="shared" si="152"/>
        <v>19.499365489359384</v>
      </c>
      <c r="H480" s="48">
        <f t="shared" si="153"/>
        <v>291.89968274467969</v>
      </c>
      <c r="I480" s="8">
        <f t="shared" si="154"/>
        <v>1.2099066413632915</v>
      </c>
      <c r="J480" s="48">
        <f t="shared" si="155"/>
        <v>1.8145197404600939E-5</v>
      </c>
      <c r="K480" s="48">
        <f t="shared" si="156"/>
        <v>1.4997188034405201E-5</v>
      </c>
      <c r="L480" s="10">
        <f t="shared" si="157"/>
        <v>1006.0485618563962</v>
      </c>
      <c r="M480" s="29">
        <f t="shared" si="158"/>
        <v>2.5501627122583775E-2</v>
      </c>
      <c r="N480" s="8">
        <f t="shared" si="159"/>
        <v>0.71583470598756171</v>
      </c>
      <c r="O480" s="48">
        <f t="shared" si="160"/>
        <v>3.4258344873731332E-3</v>
      </c>
      <c r="P480" s="48">
        <f t="shared" si="161"/>
        <v>103961.33917671851</v>
      </c>
      <c r="Q480" s="48">
        <f t="shared" si="162"/>
        <v>74419.134663639474</v>
      </c>
      <c r="R480" s="9">
        <f t="shared" si="163"/>
        <v>8.9189743259421022</v>
      </c>
      <c r="S480" s="10">
        <f t="shared" si="164"/>
        <v>2.9378746186909486</v>
      </c>
      <c r="T480" s="10">
        <f t="shared" si="165"/>
        <v>0.42287499027168657</v>
      </c>
      <c r="U480" s="10">
        <f t="shared" si="166"/>
        <v>0.68203209702864587</v>
      </c>
      <c r="V480" s="10">
        <f t="shared" si="167"/>
        <v>1.1049070873003324</v>
      </c>
      <c r="W480" s="9">
        <f t="shared" si="168"/>
        <v>0.5984913389543467</v>
      </c>
      <c r="X480" s="49">
        <f t="shared" si="169"/>
        <v>20.097856828313731</v>
      </c>
      <c r="Y480" s="8">
        <f t="shared" si="170"/>
        <v>1.8415118121672205E-5</v>
      </c>
      <c r="Z480" s="29">
        <f t="shared" si="150"/>
        <v>7.7833333333333332</v>
      </c>
    </row>
    <row r="481" spans="6:26" x14ac:dyDescent="0.25">
      <c r="F481" s="36">
        <f t="shared" si="151"/>
        <v>28080</v>
      </c>
      <c r="G481" s="16">
        <f t="shared" si="152"/>
        <v>19.499376054490991</v>
      </c>
      <c r="H481" s="48">
        <f t="shared" si="153"/>
        <v>291.89968802724547</v>
      </c>
      <c r="I481" s="8">
        <f t="shared" si="154"/>
        <v>1.2099066193941321</v>
      </c>
      <c r="J481" s="48">
        <f t="shared" si="155"/>
        <v>1.8145197658131124E-5</v>
      </c>
      <c r="K481" s="48">
        <f t="shared" si="156"/>
        <v>1.4997188516265361E-5</v>
      </c>
      <c r="L481" s="10">
        <f t="shared" si="157"/>
        <v>1006.0485620265837</v>
      </c>
      <c r="M481" s="29">
        <f t="shared" si="158"/>
        <v>2.5501627519704771E-2</v>
      </c>
      <c r="N481" s="8">
        <f t="shared" si="159"/>
        <v>0.71583470496326518</v>
      </c>
      <c r="O481" s="48">
        <f t="shared" si="160"/>
        <v>3.4258344253751362E-3</v>
      </c>
      <c r="P481" s="48">
        <f t="shared" si="161"/>
        <v>103962.06316804944</v>
      </c>
      <c r="Q481" s="48">
        <f t="shared" si="162"/>
        <v>74419.652815273002</v>
      </c>
      <c r="R481" s="9">
        <f t="shared" si="163"/>
        <v>8.9189898507431877</v>
      </c>
      <c r="S481" s="10">
        <f t="shared" si="164"/>
        <v>2.9378797782483668</v>
      </c>
      <c r="T481" s="10">
        <f t="shared" si="165"/>
        <v>0.42287871268597482</v>
      </c>
      <c r="U481" s="10">
        <f t="shared" si="166"/>
        <v>0.68203693999292447</v>
      </c>
      <c r="V481" s="10">
        <f t="shared" si="167"/>
        <v>1.1049156526788992</v>
      </c>
      <c r="W481" s="9">
        <f t="shared" si="168"/>
        <v>0.59849597853440373</v>
      </c>
      <c r="X481" s="49">
        <f t="shared" si="169"/>
        <v>20.097872033025396</v>
      </c>
      <c r="Y481" s="8">
        <f t="shared" si="170"/>
        <v>1.8415260877981654E-5</v>
      </c>
      <c r="Z481" s="29">
        <f t="shared" si="150"/>
        <v>7.8</v>
      </c>
    </row>
    <row r="482" spans="6:26" x14ac:dyDescent="0.25">
      <c r="F482" s="36">
        <f t="shared" si="151"/>
        <v>28140</v>
      </c>
      <c r="G482" s="16">
        <f t="shared" si="152"/>
        <v>19.499386443708616</v>
      </c>
      <c r="H482" s="48">
        <f t="shared" si="153"/>
        <v>291.89969322185431</v>
      </c>
      <c r="I482" s="8">
        <f t="shared" si="154"/>
        <v>1.209906597790769</v>
      </c>
      <c r="J482" s="48">
        <f t="shared" si="155"/>
        <v>1.8145197907439934E-5</v>
      </c>
      <c r="K482" s="48">
        <f t="shared" si="156"/>
        <v>1.4997188990102367E-5</v>
      </c>
      <c r="L482" s="10">
        <f t="shared" si="157"/>
        <v>1006.0485621939376</v>
      </c>
      <c r="M482" s="29">
        <f t="shared" si="158"/>
        <v>2.5501627910213542E-2</v>
      </c>
      <c r="N482" s="8">
        <f t="shared" si="159"/>
        <v>0.71583470395602411</v>
      </c>
      <c r="O482" s="48">
        <f t="shared" si="160"/>
        <v>3.425834364409434E-3</v>
      </c>
      <c r="P482" s="48">
        <f t="shared" si="161"/>
        <v>103962.77510449647</v>
      </c>
      <c r="Q482" s="48">
        <f t="shared" si="162"/>
        <v>74420.162339373943</v>
      </c>
      <c r="R482" s="9">
        <f t="shared" si="163"/>
        <v>8.9190051169680533</v>
      </c>
      <c r="S482" s="10">
        <f t="shared" si="164"/>
        <v>2.9378848518702112</v>
      </c>
      <c r="T482" s="10">
        <f t="shared" si="165"/>
        <v>0.4228823731268247</v>
      </c>
      <c r="U482" s="10">
        <f t="shared" si="166"/>
        <v>0.68204170232026373</v>
      </c>
      <c r="V482" s="10">
        <f t="shared" si="167"/>
        <v>1.1049240754470884</v>
      </c>
      <c r="W482" s="9">
        <f t="shared" si="168"/>
        <v>0.59850054086717275</v>
      </c>
      <c r="X482" s="49">
        <f t="shared" si="169"/>
        <v>20.097886984575787</v>
      </c>
      <c r="Y482" s="8">
        <f t="shared" si="170"/>
        <v>1.8415401257451472E-5</v>
      </c>
      <c r="Z482" s="29">
        <f t="shared" si="150"/>
        <v>7.8166666666666664</v>
      </c>
    </row>
    <row r="483" spans="6:26" x14ac:dyDescent="0.25">
      <c r="F483" s="36">
        <f t="shared" si="151"/>
        <v>28200</v>
      </c>
      <c r="G483" s="16">
        <f t="shared" si="152"/>
        <v>19.499396659941159</v>
      </c>
      <c r="H483" s="48">
        <f t="shared" si="153"/>
        <v>291.89969832997053</v>
      </c>
      <c r="I483" s="8">
        <f t="shared" si="154"/>
        <v>1.2099065765471126</v>
      </c>
      <c r="J483" s="48">
        <f t="shared" si="155"/>
        <v>1.8145198152597636E-5</v>
      </c>
      <c r="K483" s="48">
        <f t="shared" si="156"/>
        <v>1.4997189456049773E-5</v>
      </c>
      <c r="L483" s="10">
        <f t="shared" si="157"/>
        <v>1006.048562358505</v>
      </c>
      <c r="M483" s="29">
        <f t="shared" si="158"/>
        <v>2.5501628294220178E-2</v>
      </c>
      <c r="N483" s="8">
        <f t="shared" si="159"/>
        <v>0.71583470296555329</v>
      </c>
      <c r="O483" s="48">
        <f t="shared" si="160"/>
        <v>3.4258343044588405E-3</v>
      </c>
      <c r="P483" s="48">
        <f t="shared" si="161"/>
        <v>103963.47518677298</v>
      </c>
      <c r="Q483" s="48">
        <f t="shared" si="162"/>
        <v>74420.663379590304</v>
      </c>
      <c r="R483" s="9">
        <f t="shared" si="163"/>
        <v>8.9190201289245952</v>
      </c>
      <c r="S483" s="10">
        <f t="shared" si="164"/>
        <v>2.9378898409881606</v>
      </c>
      <c r="T483" s="10">
        <f t="shared" si="165"/>
        <v>0.42288597262586014</v>
      </c>
      <c r="U483" s="10">
        <f t="shared" si="166"/>
        <v>0.68204638535324458</v>
      </c>
      <c r="V483" s="10">
        <f t="shared" si="167"/>
        <v>1.1049323579791048</v>
      </c>
      <c r="W483" s="9">
        <f t="shared" si="168"/>
        <v>0.59850502723868171</v>
      </c>
      <c r="X483" s="49">
        <f t="shared" si="169"/>
        <v>20.097901687179839</v>
      </c>
      <c r="Y483" s="8">
        <f t="shared" si="170"/>
        <v>1.8415539299651746E-5</v>
      </c>
      <c r="Z483" s="29">
        <f t="shared" si="150"/>
        <v>7.833333333333333</v>
      </c>
    </row>
    <row r="484" spans="6:26" x14ac:dyDescent="0.25">
      <c r="F484" s="36">
        <f t="shared" si="151"/>
        <v>28260</v>
      </c>
      <c r="G484" s="16">
        <f t="shared" si="152"/>
        <v>19.499406706068761</v>
      </c>
      <c r="H484" s="48">
        <f t="shared" si="153"/>
        <v>291.89970335303434</v>
      </c>
      <c r="I484" s="8">
        <f t="shared" si="154"/>
        <v>1.2099065556571733</v>
      </c>
      <c r="J484" s="48">
        <f t="shared" si="155"/>
        <v>1.8145198393673356E-5</v>
      </c>
      <c r="K484" s="48">
        <f t="shared" si="156"/>
        <v>1.4997189914238958E-5</v>
      </c>
      <c r="L484" s="10">
        <f t="shared" si="157"/>
        <v>1006.0485625203324</v>
      </c>
      <c r="M484" s="29">
        <f t="shared" si="158"/>
        <v>2.5501628671832921E-2</v>
      </c>
      <c r="N484" s="8">
        <f t="shared" si="159"/>
        <v>0.71583470199157506</v>
      </c>
      <c r="O484" s="48">
        <f t="shared" si="160"/>
        <v>3.4258342455064537E-3</v>
      </c>
      <c r="P484" s="48">
        <f t="shared" si="161"/>
        <v>103964.16361225036</v>
      </c>
      <c r="Q484" s="48">
        <f t="shared" si="162"/>
        <v>74421.156077178588</v>
      </c>
      <c r="R484" s="9">
        <f t="shared" si="163"/>
        <v>8.9190348908488968</v>
      </c>
      <c r="S484" s="10">
        <f t="shared" si="164"/>
        <v>2.9378947470100263</v>
      </c>
      <c r="T484" s="10">
        <f t="shared" si="165"/>
        <v>0.4228895121975379</v>
      </c>
      <c r="U484" s="10">
        <f t="shared" si="166"/>
        <v>0.68205099041205708</v>
      </c>
      <c r="V484" s="10">
        <f t="shared" si="167"/>
        <v>1.1049405026095949</v>
      </c>
      <c r="W484" s="9">
        <f t="shared" si="168"/>
        <v>0.59850943891353059</v>
      </c>
      <c r="X484" s="49">
        <f t="shared" si="169"/>
        <v>20.097916144982293</v>
      </c>
      <c r="Y484" s="8">
        <f t="shared" si="170"/>
        <v>1.841567504349325E-5</v>
      </c>
      <c r="Z484" s="29">
        <f t="shared" si="150"/>
        <v>7.85</v>
      </c>
    </row>
    <row r="485" spans="6:26" x14ac:dyDescent="0.25">
      <c r="F485" s="36">
        <f t="shared" si="151"/>
        <v>28320</v>
      </c>
      <c r="G485" s="16">
        <f t="shared" si="152"/>
        <v>19.499416584923615</v>
      </c>
      <c r="H485" s="48">
        <f t="shared" si="153"/>
        <v>291.89970829246181</v>
      </c>
      <c r="I485" s="8">
        <f t="shared" si="154"/>
        <v>1.2099065351150622</v>
      </c>
      <c r="J485" s="48">
        <f t="shared" si="155"/>
        <v>1.8145198630735036E-5</v>
      </c>
      <c r="K485" s="48">
        <f t="shared" si="156"/>
        <v>1.4997190364799068E-5</v>
      </c>
      <c r="L485" s="10">
        <f t="shared" si="157"/>
        <v>1006.0485626794652</v>
      </c>
      <c r="M485" s="29">
        <f t="shared" si="158"/>
        <v>2.5501629043158221E-2</v>
      </c>
      <c r="N485" s="8">
        <f t="shared" si="159"/>
        <v>0.71583470103381364</v>
      </c>
      <c r="O485" s="48">
        <f t="shared" si="160"/>
        <v>3.4258341875356528E-3</v>
      </c>
      <c r="P485" s="48">
        <f t="shared" si="161"/>
        <v>103964.84057501437</v>
      </c>
      <c r="Q485" s="48">
        <f t="shared" si="162"/>
        <v>74421.640571043506</v>
      </c>
      <c r="R485" s="9">
        <f t="shared" si="163"/>
        <v>8.9190494069064403</v>
      </c>
      <c r="S485" s="10">
        <f t="shared" si="164"/>
        <v>2.9378995713201586</v>
      </c>
      <c r="T485" s="10">
        <f t="shared" si="165"/>
        <v>0.42289299283943288</v>
      </c>
      <c r="U485" s="10">
        <f t="shared" si="166"/>
        <v>0.68205551879492776</v>
      </c>
      <c r="V485" s="10">
        <f t="shared" si="167"/>
        <v>1.1049485116343607</v>
      </c>
      <c r="W485" s="9">
        <f t="shared" si="168"/>
        <v>0.59851377713527865</v>
      </c>
      <c r="X485" s="49">
        <f t="shared" si="169"/>
        <v>20.097930362058893</v>
      </c>
      <c r="Y485" s="8">
        <f t="shared" si="170"/>
        <v>1.8415808527239344E-5</v>
      </c>
      <c r="Z485" s="29">
        <f t="shared" si="150"/>
        <v>7.8666666666666663</v>
      </c>
    </row>
    <row r="486" spans="6:26" x14ac:dyDescent="0.25">
      <c r="F486" s="36">
        <f t="shared" si="151"/>
        <v>28380</v>
      </c>
      <c r="G486" s="16">
        <f t="shared" si="152"/>
        <v>19.499426299290764</v>
      </c>
      <c r="H486" s="48">
        <f t="shared" si="153"/>
        <v>291.89971314964538</v>
      </c>
      <c r="I486" s="8">
        <f t="shared" si="154"/>
        <v>1.2099065149149877</v>
      </c>
      <c r="J486" s="48">
        <f t="shared" si="155"/>
        <v>1.8145198863849531E-5</v>
      </c>
      <c r="K486" s="48">
        <f t="shared" si="156"/>
        <v>1.4997190807857149E-5</v>
      </c>
      <c r="L486" s="10">
        <f t="shared" si="157"/>
        <v>1006.0485628359484</v>
      </c>
      <c r="M486" s="29">
        <f t="shared" si="158"/>
        <v>2.5501629408300776E-2</v>
      </c>
      <c r="N486" s="8">
        <f t="shared" si="159"/>
        <v>0.71583470009199957</v>
      </c>
      <c r="O486" s="48">
        <f t="shared" si="160"/>
        <v>3.4258341305300967E-3</v>
      </c>
      <c r="P486" s="48">
        <f t="shared" si="161"/>
        <v>103965.50626591912</v>
      </c>
      <c r="Q486" s="48">
        <f t="shared" si="162"/>
        <v>74422.116997777106</v>
      </c>
      <c r="R486" s="9">
        <f t="shared" si="163"/>
        <v>8.9190636811932684</v>
      </c>
      <c r="S486" s="10">
        <f t="shared" si="164"/>
        <v>2.9379043152798308</v>
      </c>
      <c r="T486" s="10">
        <f t="shared" si="165"/>
        <v>0.42289641553251878</v>
      </c>
      <c r="U486" s="10">
        <f t="shared" si="166"/>
        <v>0.68205997177848543</v>
      </c>
      <c r="V486" s="10">
        <f t="shared" si="167"/>
        <v>1.1049563873110042</v>
      </c>
      <c r="W486" s="9">
        <f t="shared" si="168"/>
        <v>0.59851804312679391</v>
      </c>
      <c r="X486" s="49">
        <f t="shared" si="169"/>
        <v>20.097944342417559</v>
      </c>
      <c r="Y486" s="8">
        <f t="shared" si="170"/>
        <v>1.8415939788516734E-5</v>
      </c>
      <c r="Z486" s="29">
        <f t="shared" si="150"/>
        <v>7.8833333333333337</v>
      </c>
    </row>
    <row r="487" spans="6:26" x14ac:dyDescent="0.25">
      <c r="F487" s="36">
        <f t="shared" si="151"/>
        <v>28440</v>
      </c>
      <c r="G487" s="16">
        <f t="shared" si="152"/>
        <v>19.499435851908885</v>
      </c>
      <c r="H487" s="48">
        <f t="shared" si="153"/>
        <v>291.89971792595441</v>
      </c>
      <c r="I487" s="8">
        <f t="shared" si="154"/>
        <v>1.2099064950512552</v>
      </c>
      <c r="J487" s="48">
        <f t="shared" si="155"/>
        <v>1.8145199093082545E-5</v>
      </c>
      <c r="K487" s="48">
        <f t="shared" si="156"/>
        <v>1.4997191243538089E-5</v>
      </c>
      <c r="L487" s="10">
        <f t="shared" si="157"/>
        <v>1006.0485629898261</v>
      </c>
      <c r="M487" s="29">
        <f t="shared" si="158"/>
        <v>2.5501629767363521E-2</v>
      </c>
      <c r="N487" s="8">
        <f t="shared" si="159"/>
        <v>0.71583469916586717</v>
      </c>
      <c r="O487" s="48">
        <f t="shared" si="160"/>
        <v>3.4258340744737132E-3</v>
      </c>
      <c r="P487" s="48">
        <f t="shared" si="161"/>
        <v>103966.16087264167</v>
      </c>
      <c r="Q487" s="48">
        <f t="shared" si="162"/>
        <v>74422.58549169761</v>
      </c>
      <c r="R487" s="9">
        <f t="shared" si="163"/>
        <v>8.9190777177371618</v>
      </c>
      <c r="S487" s="10">
        <f t="shared" si="164"/>
        <v>2.9379089802276313</v>
      </c>
      <c r="T487" s="10">
        <f t="shared" si="165"/>
        <v>0.42289978124144462</v>
      </c>
      <c r="U487" s="10">
        <f t="shared" si="166"/>
        <v>0.68206435061809301</v>
      </c>
      <c r="V487" s="10">
        <f t="shared" si="167"/>
        <v>1.1049641318595376</v>
      </c>
      <c r="W487" s="9">
        <f t="shared" si="168"/>
        <v>0.5985222380905828</v>
      </c>
      <c r="X487" s="49">
        <f t="shared" si="169"/>
        <v>20.097958089999466</v>
      </c>
      <c r="Y487" s="8">
        <f t="shared" si="170"/>
        <v>1.8416068864325623E-5</v>
      </c>
      <c r="Z487" s="29">
        <f t="shared" si="150"/>
        <v>7.9</v>
      </c>
    </row>
    <row r="488" spans="6:26" x14ac:dyDescent="0.25">
      <c r="F488" s="36">
        <f t="shared" si="151"/>
        <v>28500</v>
      </c>
      <c r="G488" s="16">
        <f t="shared" si="152"/>
        <v>19.499445245471062</v>
      </c>
      <c r="H488" s="48">
        <f t="shared" si="153"/>
        <v>291.89972262273551</v>
      </c>
      <c r="I488" s="8">
        <f t="shared" si="154"/>
        <v>1.2099064755182642</v>
      </c>
      <c r="J488" s="48">
        <f t="shared" si="155"/>
        <v>1.8145199318498694E-5</v>
      </c>
      <c r="K488" s="48">
        <f t="shared" si="156"/>
        <v>1.4997191671964716E-5</v>
      </c>
      <c r="L488" s="10">
        <f t="shared" si="157"/>
        <v>1006.0485631411418</v>
      </c>
      <c r="M488" s="29">
        <f t="shared" si="158"/>
        <v>2.550163012044766E-2</v>
      </c>
      <c r="N488" s="8">
        <f t="shared" si="159"/>
        <v>0.71583469825515555</v>
      </c>
      <c r="O488" s="48">
        <f t="shared" si="160"/>
        <v>3.4258340193506986E-3</v>
      </c>
      <c r="P488" s="48">
        <f t="shared" si="161"/>
        <v>103966.80457973444</v>
      </c>
      <c r="Q488" s="48">
        <f t="shared" si="162"/>
        <v>74423.046184886931</v>
      </c>
      <c r="R488" s="9">
        <f t="shared" si="163"/>
        <v>8.919091520498764</v>
      </c>
      <c r="S488" s="10">
        <f t="shared" si="164"/>
        <v>2.9379135674798325</v>
      </c>
      <c r="T488" s="10">
        <f t="shared" si="165"/>
        <v>0.42290309091480582</v>
      </c>
      <c r="U488" s="10">
        <f t="shared" si="166"/>
        <v>0.68206865654824</v>
      </c>
      <c r="V488" s="10">
        <f t="shared" si="167"/>
        <v>1.1049717474630458</v>
      </c>
      <c r="W488" s="9">
        <f t="shared" si="168"/>
        <v>0.59852636320914976</v>
      </c>
      <c r="X488" s="49">
        <f t="shared" si="169"/>
        <v>20.097971608680211</v>
      </c>
      <c r="Y488" s="8">
        <f t="shared" si="170"/>
        <v>1.8416195791050762E-5</v>
      </c>
      <c r="Z488" s="29">
        <f t="shared" si="150"/>
        <v>7.916666666666667</v>
      </c>
    </row>
    <row r="489" spans="6:26" x14ac:dyDescent="0.25">
      <c r="F489" s="36">
        <f t="shared" si="151"/>
        <v>28560</v>
      </c>
      <c r="G489" s="16">
        <f t="shared" si="152"/>
        <v>19.499454482625538</v>
      </c>
      <c r="H489" s="48">
        <f t="shared" si="153"/>
        <v>291.89972724131275</v>
      </c>
      <c r="I489" s="8">
        <f t="shared" si="154"/>
        <v>1.2099064563105089</v>
      </c>
      <c r="J489" s="48">
        <f t="shared" si="155"/>
        <v>1.8145199540161582E-5</v>
      </c>
      <c r="K489" s="48">
        <f t="shared" si="156"/>
        <v>1.4997192093257845E-5</v>
      </c>
      <c r="L489" s="10">
        <f t="shared" si="157"/>
        <v>1006.0485632899379</v>
      </c>
      <c r="M489" s="29">
        <f t="shared" si="158"/>
        <v>2.550163046765281E-2</v>
      </c>
      <c r="N489" s="8">
        <f t="shared" si="159"/>
        <v>0.71583469735960781</v>
      </c>
      <c r="O489" s="48">
        <f t="shared" si="160"/>
        <v>3.4258339651455126E-3</v>
      </c>
      <c r="P489" s="48">
        <f t="shared" si="161"/>
        <v>103967.43756867629</v>
      </c>
      <c r="Q489" s="48">
        <f t="shared" si="162"/>
        <v>74423.499207227316</v>
      </c>
      <c r="R489" s="9">
        <f t="shared" si="163"/>
        <v>8.9191050933726856</v>
      </c>
      <c r="S489" s="10">
        <f t="shared" si="164"/>
        <v>2.9379180783307741</v>
      </c>
      <c r="T489" s="10">
        <f t="shared" si="165"/>
        <v>0.42290634548540978</v>
      </c>
      <c r="U489" s="10">
        <f t="shared" si="166"/>
        <v>0.68207289078279043</v>
      </c>
      <c r="V489" s="10">
        <f t="shared" si="167"/>
        <v>1.1049792362682003</v>
      </c>
      <c r="W489" s="9">
        <f t="shared" si="168"/>
        <v>0.59853041964527509</v>
      </c>
      <c r="X489" s="49">
        <f t="shared" si="169"/>
        <v>20.097984902270813</v>
      </c>
      <c r="Y489" s="8">
        <f t="shared" si="170"/>
        <v>1.8416320604470006E-5</v>
      </c>
      <c r="Z489" s="29">
        <f t="shared" si="150"/>
        <v>7.9333333333333336</v>
      </c>
    </row>
    <row r="490" spans="6:26" x14ac:dyDescent="0.25">
      <c r="F490" s="36">
        <f t="shared" si="151"/>
        <v>28620</v>
      </c>
      <c r="G490" s="16">
        <f t="shared" si="152"/>
        <v>19.499463565976473</v>
      </c>
      <c r="H490" s="48">
        <f t="shared" si="153"/>
        <v>291.89973178298823</v>
      </c>
      <c r="I490" s="8">
        <f t="shared" si="154"/>
        <v>1.2099064374225732</v>
      </c>
      <c r="J490" s="48">
        <f t="shared" si="155"/>
        <v>1.8145199758133632E-5</v>
      </c>
      <c r="K490" s="48">
        <f t="shared" si="156"/>
        <v>1.49971925075362E-5</v>
      </c>
      <c r="L490" s="10">
        <f t="shared" si="157"/>
        <v>1006.0485634362564</v>
      </c>
      <c r="M490" s="29">
        <f t="shared" si="158"/>
        <v>2.5501630809076772E-2</v>
      </c>
      <c r="N490" s="8">
        <f t="shared" si="159"/>
        <v>0.71583469647897102</v>
      </c>
      <c r="O490" s="48">
        <f t="shared" si="160"/>
        <v>3.425833911842873E-3</v>
      </c>
      <c r="P490" s="48">
        <f t="shared" si="161"/>
        <v>103968.06001792627</v>
      </c>
      <c r="Q490" s="48">
        <f t="shared" si="162"/>
        <v>74423.944686439689</v>
      </c>
      <c r="R490" s="9">
        <f t="shared" si="163"/>
        <v>8.9191184401886652</v>
      </c>
      <c r="S490" s="10">
        <f t="shared" si="164"/>
        <v>2.9379225140532168</v>
      </c>
      <c r="T490" s="10">
        <f t="shared" si="165"/>
        <v>0.42290954587054097</v>
      </c>
      <c r="U490" s="10">
        <f t="shared" si="166"/>
        <v>0.68207705451549394</v>
      </c>
      <c r="V490" s="10">
        <f t="shared" si="167"/>
        <v>1.1049866003860349</v>
      </c>
      <c r="W490" s="9">
        <f t="shared" si="168"/>
        <v>0.59853440854243556</v>
      </c>
      <c r="X490" s="49">
        <f t="shared" si="169"/>
        <v>20.097997974518908</v>
      </c>
      <c r="Y490" s="8">
        <f t="shared" si="170"/>
        <v>1.8416443339767249E-5</v>
      </c>
      <c r="Z490" s="29">
        <f t="shared" si="150"/>
        <v>7.95</v>
      </c>
    </row>
    <row r="491" spans="6:26" x14ac:dyDescent="0.25">
      <c r="F491" s="36">
        <f t="shared" si="151"/>
        <v>28680</v>
      </c>
      <c r="G491" s="16">
        <f t="shared" si="152"/>
        <v>19.499472498084671</v>
      </c>
      <c r="H491" s="48">
        <f t="shared" si="153"/>
        <v>291.89973624904229</v>
      </c>
      <c r="I491" s="8">
        <f t="shared" si="154"/>
        <v>1.2099064188491324</v>
      </c>
      <c r="J491" s="48">
        <f t="shared" si="155"/>
        <v>1.8145199972476336E-5</v>
      </c>
      <c r="K491" s="48">
        <f t="shared" si="156"/>
        <v>1.499719291491661E-5</v>
      </c>
      <c r="L491" s="10">
        <f t="shared" si="157"/>
        <v>1006.0485635801388</v>
      </c>
      <c r="M491" s="29">
        <f t="shared" si="158"/>
        <v>2.550163114481584E-2</v>
      </c>
      <c r="N491" s="8">
        <f t="shared" si="159"/>
        <v>0.71583469561299773</v>
      </c>
      <c r="O491" s="48">
        <f t="shared" si="160"/>
        <v>3.4258338594277539E-3</v>
      </c>
      <c r="P491" s="48">
        <f t="shared" si="161"/>
        <v>103968.67210297092</v>
      </c>
      <c r="Q491" s="48">
        <f t="shared" si="162"/>
        <v>74424.382748117758</v>
      </c>
      <c r="R491" s="9">
        <f t="shared" si="163"/>
        <v>8.9191315647125773</v>
      </c>
      <c r="S491" s="10">
        <f t="shared" si="164"/>
        <v>2.9379268758987136</v>
      </c>
      <c r="T491" s="10">
        <f t="shared" si="165"/>
        <v>0.42291269297221806</v>
      </c>
      <c r="U491" s="10">
        <f t="shared" si="166"/>
        <v>0.68208114892013327</v>
      </c>
      <c r="V491" s="10">
        <f t="shared" si="167"/>
        <v>1.1049938418923513</v>
      </c>
      <c r="W491" s="9">
        <f t="shared" si="168"/>
        <v>0.59853833102502363</v>
      </c>
      <c r="X491" s="49">
        <f t="shared" si="169"/>
        <v>20.098010829109693</v>
      </c>
      <c r="Y491" s="8">
        <f t="shared" si="170"/>
        <v>1.8416564031539188E-5</v>
      </c>
      <c r="Z491" s="29">
        <f t="shared" si="150"/>
        <v>7.9666666666666668</v>
      </c>
    </row>
    <row r="492" spans="6:26" x14ac:dyDescent="0.25">
      <c r="F492" s="36">
        <f t="shared" si="151"/>
        <v>28740</v>
      </c>
      <c r="G492" s="16">
        <f t="shared" si="152"/>
        <v>19.499481281468299</v>
      </c>
      <c r="H492" s="48">
        <f t="shared" si="153"/>
        <v>291.89974064073414</v>
      </c>
      <c r="I492" s="8">
        <f t="shared" si="154"/>
        <v>1.2099064005849505</v>
      </c>
      <c r="J492" s="48">
        <f t="shared" si="155"/>
        <v>1.8145200183250141E-5</v>
      </c>
      <c r="K492" s="48">
        <f t="shared" si="156"/>
        <v>1.4997193315513932E-5</v>
      </c>
      <c r="L492" s="10">
        <f t="shared" si="157"/>
        <v>1006.0485637216253</v>
      </c>
      <c r="M492" s="29">
        <f t="shared" si="158"/>
        <v>2.5501631474964707E-2</v>
      </c>
      <c r="N492" s="8">
        <f t="shared" si="159"/>
        <v>0.71583469476144335</v>
      </c>
      <c r="O492" s="48">
        <f t="shared" si="160"/>
        <v>3.4258338078853763E-3</v>
      </c>
      <c r="P492" s="48">
        <f t="shared" si="161"/>
        <v>103969.27399637528</v>
      </c>
      <c r="Q492" s="48">
        <f t="shared" si="162"/>
        <v>74424.813515764166</v>
      </c>
      <c r="R492" s="9">
        <f t="shared" si="163"/>
        <v>8.919144470647538</v>
      </c>
      <c r="S492" s="10">
        <f t="shared" si="164"/>
        <v>2.9379311650979596</v>
      </c>
      <c r="T492" s="10">
        <f t="shared" si="165"/>
        <v>0.42291578767744709</v>
      </c>
      <c r="U492" s="10">
        <f t="shared" si="166"/>
        <v>0.68208517515103473</v>
      </c>
      <c r="V492" s="10">
        <f t="shared" si="167"/>
        <v>1.1050009628284818</v>
      </c>
      <c r="W492" s="9">
        <f t="shared" si="168"/>
        <v>0.59854218819876093</v>
      </c>
      <c r="X492" s="49">
        <f t="shared" si="169"/>
        <v>20.098023469667059</v>
      </c>
      <c r="Y492" s="8">
        <f t="shared" si="170"/>
        <v>1.8416682713808031E-5</v>
      </c>
      <c r="Z492" s="29">
        <f t="shared" si="150"/>
        <v>7.9833333333333334</v>
      </c>
    </row>
    <row r="493" spans="6:26" x14ac:dyDescent="0.25">
      <c r="F493" s="36">
        <f t="shared" si="151"/>
        <v>28800</v>
      </c>
      <c r="G493" s="16">
        <f t="shared" si="152"/>
        <v>19.499489918603604</v>
      </c>
      <c r="H493" s="48">
        <f t="shared" si="153"/>
        <v>291.89974495930176</v>
      </c>
      <c r="I493" s="8">
        <f t="shared" si="154"/>
        <v>1.2099063826248782</v>
      </c>
      <c r="J493" s="48">
        <f t="shared" si="155"/>
        <v>1.814520039051441E-5</v>
      </c>
      <c r="K493" s="48">
        <f t="shared" si="156"/>
        <v>1.4997193709441059E-5</v>
      </c>
      <c r="L493" s="10">
        <f t="shared" si="157"/>
        <v>1006.0485638607562</v>
      </c>
      <c r="M493" s="29">
        <f t="shared" si="158"/>
        <v>2.550163179961637E-2</v>
      </c>
      <c r="N493" s="8">
        <f t="shared" si="159"/>
        <v>0.71583469392406773</v>
      </c>
      <c r="O493" s="48">
        <f t="shared" si="160"/>
        <v>3.4258337572012111E-3</v>
      </c>
      <c r="P493" s="48">
        <f t="shared" si="161"/>
        <v>103969.86586783256</v>
      </c>
      <c r="Q493" s="48">
        <f t="shared" si="162"/>
        <v>74425.237110826303</v>
      </c>
      <c r="R493" s="9">
        <f t="shared" si="163"/>
        <v>8.9191571616349723</v>
      </c>
      <c r="S493" s="10">
        <f t="shared" si="164"/>
        <v>2.9379353828611339</v>
      </c>
      <c r="T493" s="10">
        <f t="shared" si="165"/>
        <v>0.42291883085847271</v>
      </c>
      <c r="U493" s="10">
        <f t="shared" si="166"/>
        <v>0.68208913434325591</v>
      </c>
      <c r="V493" s="10">
        <f t="shared" si="167"/>
        <v>1.1050079652017286</v>
      </c>
      <c r="W493" s="9">
        <f t="shared" si="168"/>
        <v>0.59854598115093627</v>
      </c>
      <c r="X493" s="49">
        <f t="shared" si="169"/>
        <v>20.098035899754542</v>
      </c>
      <c r="Y493" s="8">
        <f t="shared" si="170"/>
        <v>1.8416799420028809E-5</v>
      </c>
      <c r="Z493" s="29">
        <f t="shared" si="150"/>
        <v>8</v>
      </c>
    </row>
    <row r="494" spans="6:26" x14ac:dyDescent="0.25">
      <c r="F494" s="36"/>
      <c r="V494"/>
      <c r="Z494" s="29"/>
    </row>
    <row r="495" spans="6:26" x14ac:dyDescent="0.25">
      <c r="F495" s="36"/>
      <c r="V495"/>
      <c r="Z495" s="29"/>
    </row>
    <row r="496" spans="6:26" x14ac:dyDescent="0.25">
      <c r="F496" s="36"/>
      <c r="V496"/>
      <c r="Z496" s="29"/>
    </row>
    <row r="497" spans="6:26" x14ac:dyDescent="0.25">
      <c r="F497" s="36"/>
      <c r="V497"/>
      <c r="Z497" s="29"/>
    </row>
    <row r="498" spans="6:26" x14ac:dyDescent="0.25">
      <c r="F498" s="36"/>
      <c r="V498"/>
      <c r="Z498" s="29"/>
    </row>
    <row r="499" spans="6:26" x14ac:dyDescent="0.25">
      <c r="F499" s="36"/>
      <c r="V499"/>
      <c r="Z499" s="29"/>
    </row>
    <row r="500" spans="6:26" x14ac:dyDescent="0.25">
      <c r="F500" s="36"/>
      <c r="V500"/>
      <c r="Z500" s="29"/>
    </row>
    <row r="501" spans="6:26" x14ac:dyDescent="0.25">
      <c r="F501" s="36"/>
      <c r="V501"/>
      <c r="Z501" s="29"/>
    </row>
    <row r="502" spans="6:26" x14ac:dyDescent="0.25">
      <c r="F502" s="36"/>
      <c r="V502"/>
      <c r="Z502" s="29"/>
    </row>
    <row r="503" spans="6:26" x14ac:dyDescent="0.25">
      <c r="F503" s="36"/>
      <c r="V503"/>
      <c r="Z503" s="29"/>
    </row>
    <row r="504" spans="6:26" x14ac:dyDescent="0.25">
      <c r="F504" s="36"/>
      <c r="V504"/>
      <c r="Z504" s="29"/>
    </row>
    <row r="505" spans="6:26" x14ac:dyDescent="0.25">
      <c r="F505" s="36"/>
      <c r="V505"/>
      <c r="Z505" s="29"/>
    </row>
    <row r="506" spans="6:26" x14ac:dyDescent="0.25">
      <c r="F506" s="36"/>
      <c r="V506"/>
      <c r="Z506" s="29"/>
    </row>
    <row r="507" spans="6:26" x14ac:dyDescent="0.25">
      <c r="F507" s="36"/>
      <c r="V507"/>
      <c r="Z507" s="29"/>
    </row>
    <row r="508" spans="6:26" x14ac:dyDescent="0.25">
      <c r="F508" s="36"/>
      <c r="V508"/>
      <c r="Z508" s="29"/>
    </row>
    <row r="509" spans="6:26" x14ac:dyDescent="0.25">
      <c r="F509" s="36"/>
      <c r="V509"/>
      <c r="Z509" s="29"/>
    </row>
    <row r="510" spans="6:26" x14ac:dyDescent="0.25">
      <c r="F510" s="36"/>
      <c r="V510"/>
      <c r="Z510" s="29"/>
    </row>
    <row r="511" spans="6:26" x14ac:dyDescent="0.25">
      <c r="F511" s="36"/>
      <c r="V511"/>
      <c r="Z511" s="29"/>
    </row>
    <row r="512" spans="6:26" x14ac:dyDescent="0.25">
      <c r="F512" s="36"/>
      <c r="V512"/>
      <c r="Z512" s="29"/>
    </row>
    <row r="513" spans="6:26" x14ac:dyDescent="0.25">
      <c r="F513" s="36"/>
      <c r="V513"/>
      <c r="Z513" s="29"/>
    </row>
    <row r="514" spans="6:26" x14ac:dyDescent="0.25">
      <c r="F514" s="36"/>
      <c r="V514"/>
      <c r="Z514" s="29"/>
    </row>
    <row r="515" spans="6:26" x14ac:dyDescent="0.25">
      <c r="F515" s="36"/>
      <c r="V515"/>
      <c r="Z515" s="29"/>
    </row>
    <row r="516" spans="6:26" x14ac:dyDescent="0.25">
      <c r="F516" s="36"/>
      <c r="V516"/>
      <c r="Z516" s="29"/>
    </row>
    <row r="517" spans="6:26" x14ac:dyDescent="0.25">
      <c r="F517" s="36"/>
      <c r="V517"/>
      <c r="Z517" s="29"/>
    </row>
    <row r="518" spans="6:26" x14ac:dyDescent="0.25">
      <c r="F518" s="36"/>
      <c r="V518"/>
      <c r="Z518" s="29"/>
    </row>
    <row r="519" spans="6:26" x14ac:dyDescent="0.25">
      <c r="F519" s="36"/>
      <c r="V519"/>
      <c r="Z519" s="29"/>
    </row>
    <row r="520" spans="6:26" x14ac:dyDescent="0.25">
      <c r="F520" s="36"/>
      <c r="V520"/>
      <c r="Z520" s="29"/>
    </row>
    <row r="521" spans="6:26" x14ac:dyDescent="0.25">
      <c r="F521" s="36"/>
      <c r="V521"/>
      <c r="Z521" s="29"/>
    </row>
    <row r="522" spans="6:26" x14ac:dyDescent="0.25">
      <c r="F522" s="36"/>
      <c r="V522"/>
      <c r="Z522" s="29"/>
    </row>
    <row r="523" spans="6:26" x14ac:dyDescent="0.25">
      <c r="F523" s="36"/>
      <c r="V523"/>
      <c r="Z523" s="29"/>
    </row>
    <row r="524" spans="6:26" x14ac:dyDescent="0.25">
      <c r="F524" s="36"/>
      <c r="V524"/>
      <c r="Z524" s="29"/>
    </row>
    <row r="525" spans="6:26" x14ac:dyDescent="0.25">
      <c r="F525" s="36"/>
      <c r="V525"/>
      <c r="Z525" s="29"/>
    </row>
    <row r="526" spans="6:26" x14ac:dyDescent="0.25">
      <c r="F526" s="36"/>
      <c r="V526"/>
      <c r="Z526" s="29"/>
    </row>
    <row r="527" spans="6:26" x14ac:dyDescent="0.25">
      <c r="F527" s="36"/>
      <c r="V527"/>
      <c r="Z527" s="29"/>
    </row>
    <row r="528" spans="6:26" x14ac:dyDescent="0.25">
      <c r="F528" s="36"/>
      <c r="V528"/>
      <c r="Z528" s="29"/>
    </row>
    <row r="529" spans="6:26" x14ac:dyDescent="0.25">
      <c r="F529" s="36"/>
      <c r="V529"/>
      <c r="Z529" s="29"/>
    </row>
    <row r="530" spans="6:26" x14ac:dyDescent="0.25">
      <c r="F530" s="36"/>
      <c r="V530"/>
      <c r="Z530" s="29"/>
    </row>
    <row r="531" spans="6:26" x14ac:dyDescent="0.25">
      <c r="F531" s="36"/>
      <c r="V531"/>
      <c r="Z531" s="29"/>
    </row>
    <row r="532" spans="6:26" x14ac:dyDescent="0.25">
      <c r="F532" s="36"/>
      <c r="V532"/>
      <c r="Z532" s="29"/>
    </row>
    <row r="533" spans="6:26" x14ac:dyDescent="0.25">
      <c r="F533" s="36"/>
      <c r="V533"/>
      <c r="Z533" s="29"/>
    </row>
    <row r="534" spans="6:26" x14ac:dyDescent="0.25">
      <c r="F534" s="36"/>
      <c r="V534"/>
      <c r="Z534" s="29"/>
    </row>
    <row r="535" spans="6:26" x14ac:dyDescent="0.25">
      <c r="F535" s="36"/>
      <c r="V535"/>
      <c r="Z535" s="29"/>
    </row>
    <row r="536" spans="6:26" x14ac:dyDescent="0.25">
      <c r="F536" s="36"/>
      <c r="V536"/>
      <c r="Z536" s="29"/>
    </row>
    <row r="537" spans="6:26" x14ac:dyDescent="0.25">
      <c r="F537" s="36"/>
      <c r="V537"/>
      <c r="Z537" s="29"/>
    </row>
    <row r="538" spans="6:26" x14ac:dyDescent="0.25">
      <c r="F538" s="36"/>
      <c r="V538"/>
      <c r="Z538" s="29"/>
    </row>
    <row r="539" spans="6:26" x14ac:dyDescent="0.25">
      <c r="F539" s="36"/>
      <c r="V539"/>
      <c r="Z539" s="29"/>
    </row>
    <row r="540" spans="6:26" x14ac:dyDescent="0.25">
      <c r="F540" s="36"/>
      <c r="V540"/>
      <c r="Z540" s="29"/>
    </row>
    <row r="541" spans="6:26" x14ac:dyDescent="0.25">
      <c r="F541" s="36"/>
      <c r="V541"/>
      <c r="Z541" s="29"/>
    </row>
    <row r="542" spans="6:26" x14ac:dyDescent="0.25">
      <c r="F542" s="36"/>
      <c r="V542"/>
      <c r="Z542" s="29"/>
    </row>
    <row r="543" spans="6:26" x14ac:dyDescent="0.25">
      <c r="F543" s="36"/>
      <c r="V543"/>
      <c r="Z543" s="29"/>
    </row>
    <row r="544" spans="6:26" x14ac:dyDescent="0.25">
      <c r="F544" s="36"/>
      <c r="V544"/>
      <c r="Z544" s="29"/>
    </row>
    <row r="545" spans="6:26" x14ac:dyDescent="0.25">
      <c r="F545" s="36"/>
      <c r="V545"/>
      <c r="Z545" s="29"/>
    </row>
    <row r="546" spans="6:26" x14ac:dyDescent="0.25">
      <c r="F546" s="36"/>
      <c r="V546"/>
      <c r="Z546" s="29"/>
    </row>
    <row r="547" spans="6:26" x14ac:dyDescent="0.25">
      <c r="F547" s="36"/>
      <c r="V547"/>
      <c r="Z547" s="29"/>
    </row>
    <row r="548" spans="6:26" x14ac:dyDescent="0.25">
      <c r="F548" s="36"/>
      <c r="V548"/>
      <c r="Z548" s="29"/>
    </row>
    <row r="549" spans="6:26" x14ac:dyDescent="0.25">
      <c r="F549" s="36"/>
      <c r="V549"/>
      <c r="Z549" s="29"/>
    </row>
    <row r="550" spans="6:26" x14ac:dyDescent="0.25">
      <c r="F550" s="36"/>
      <c r="V550"/>
      <c r="Z550" s="29"/>
    </row>
    <row r="551" spans="6:26" x14ac:dyDescent="0.25">
      <c r="F551" s="36"/>
      <c r="V551"/>
      <c r="Z551" s="29"/>
    </row>
    <row r="552" spans="6:26" x14ac:dyDescent="0.25">
      <c r="F552" s="36"/>
      <c r="V552"/>
      <c r="Z552" s="29"/>
    </row>
    <row r="553" spans="6:26" x14ac:dyDescent="0.25">
      <c r="F553" s="36"/>
      <c r="V553"/>
      <c r="Z553" s="29"/>
    </row>
    <row r="554" spans="6:26" x14ac:dyDescent="0.25">
      <c r="F554" s="36"/>
      <c r="V554"/>
      <c r="Z554" s="29"/>
    </row>
    <row r="555" spans="6:26" x14ac:dyDescent="0.25">
      <c r="F555" s="36"/>
      <c r="V555"/>
      <c r="Z555" s="29"/>
    </row>
    <row r="556" spans="6:26" x14ac:dyDescent="0.25">
      <c r="F556" s="36"/>
      <c r="V556"/>
      <c r="Z556" s="29"/>
    </row>
    <row r="557" spans="6:26" x14ac:dyDescent="0.25">
      <c r="F557" s="36"/>
      <c r="V557"/>
      <c r="Z557" s="29"/>
    </row>
    <row r="558" spans="6:26" x14ac:dyDescent="0.25">
      <c r="F558" s="36"/>
      <c r="V558"/>
      <c r="Z558" s="29"/>
    </row>
    <row r="559" spans="6:26" x14ac:dyDescent="0.25">
      <c r="F559" s="36"/>
      <c r="V559"/>
      <c r="Z559" s="29"/>
    </row>
    <row r="560" spans="6:26" x14ac:dyDescent="0.25">
      <c r="F560" s="36"/>
      <c r="V560"/>
      <c r="Z560" s="29"/>
    </row>
    <row r="561" spans="6:26" x14ac:dyDescent="0.25">
      <c r="F561" s="36"/>
      <c r="V561"/>
      <c r="Z561" s="29"/>
    </row>
    <row r="562" spans="6:26" x14ac:dyDescent="0.25">
      <c r="F562" s="36"/>
      <c r="V562"/>
      <c r="Z562" s="29"/>
    </row>
    <row r="563" spans="6:26" x14ac:dyDescent="0.25">
      <c r="F563" s="36"/>
      <c r="V563"/>
      <c r="Z563" s="29"/>
    </row>
    <row r="564" spans="6:26" x14ac:dyDescent="0.25">
      <c r="F564" s="36"/>
      <c r="V564"/>
      <c r="Z564" s="29"/>
    </row>
    <row r="565" spans="6:26" x14ac:dyDescent="0.25">
      <c r="F565" s="36"/>
      <c r="V565"/>
      <c r="Z565" s="29"/>
    </row>
    <row r="566" spans="6:26" x14ac:dyDescent="0.25">
      <c r="F566" s="36"/>
      <c r="V566"/>
      <c r="Z566" s="29"/>
    </row>
    <row r="567" spans="6:26" x14ac:dyDescent="0.25">
      <c r="F567" s="36"/>
      <c r="V567"/>
      <c r="Z567" s="29"/>
    </row>
    <row r="568" spans="6:26" x14ac:dyDescent="0.25">
      <c r="F568" s="36"/>
      <c r="V568"/>
      <c r="Z568" s="29"/>
    </row>
    <row r="569" spans="6:26" x14ac:dyDescent="0.25">
      <c r="F569" s="36"/>
      <c r="V569"/>
      <c r="Z569" s="29"/>
    </row>
    <row r="570" spans="6:26" x14ac:dyDescent="0.25">
      <c r="F570" s="36"/>
      <c r="V570"/>
      <c r="Z570" s="29"/>
    </row>
    <row r="571" spans="6:26" x14ac:dyDescent="0.25">
      <c r="F571" s="36"/>
      <c r="V571"/>
      <c r="Z571" s="29"/>
    </row>
    <row r="572" spans="6:26" x14ac:dyDescent="0.25">
      <c r="F572" s="36"/>
      <c r="V572"/>
      <c r="Z572" s="29"/>
    </row>
    <row r="573" spans="6:26" x14ac:dyDescent="0.25">
      <c r="F573" s="36"/>
      <c r="V573"/>
      <c r="Z573" s="29"/>
    </row>
    <row r="574" spans="6:26" x14ac:dyDescent="0.25">
      <c r="F574" s="36"/>
      <c r="V574"/>
      <c r="Z574" s="29"/>
    </row>
    <row r="575" spans="6:26" x14ac:dyDescent="0.25">
      <c r="F575" s="36"/>
      <c r="V575"/>
      <c r="Z575" s="29"/>
    </row>
    <row r="576" spans="6:26" x14ac:dyDescent="0.25">
      <c r="F576" s="36"/>
      <c r="V576"/>
      <c r="Z576" s="29"/>
    </row>
    <row r="577" spans="6:26" x14ac:dyDescent="0.25">
      <c r="F577" s="36"/>
      <c r="V577"/>
      <c r="Z577" s="29"/>
    </row>
    <row r="578" spans="6:26" x14ac:dyDescent="0.25">
      <c r="F578" s="36"/>
      <c r="V578"/>
      <c r="Z578" s="29"/>
    </row>
    <row r="579" spans="6:26" x14ac:dyDescent="0.25">
      <c r="F579" s="36"/>
      <c r="V579"/>
      <c r="Z579" s="29"/>
    </row>
    <row r="580" spans="6:26" x14ac:dyDescent="0.25">
      <c r="F580" s="36"/>
      <c r="V580"/>
      <c r="Z580" s="29"/>
    </row>
    <row r="581" spans="6:26" x14ac:dyDescent="0.25">
      <c r="F581" s="36"/>
      <c r="V581"/>
      <c r="Z581" s="29"/>
    </row>
    <row r="582" spans="6:26" x14ac:dyDescent="0.25">
      <c r="F582" s="36"/>
      <c r="V582"/>
      <c r="Z582" s="29"/>
    </row>
    <row r="583" spans="6:26" x14ac:dyDescent="0.25">
      <c r="F583" s="36"/>
      <c r="V583"/>
      <c r="Z583" s="29"/>
    </row>
    <row r="584" spans="6:26" x14ac:dyDescent="0.25">
      <c r="F584" s="36"/>
      <c r="V584"/>
      <c r="Z584" s="29"/>
    </row>
    <row r="585" spans="6:26" x14ac:dyDescent="0.25">
      <c r="F585" s="36"/>
      <c r="V585"/>
      <c r="Z585" s="29"/>
    </row>
    <row r="586" spans="6:26" x14ac:dyDescent="0.25">
      <c r="F586" s="36"/>
      <c r="V586"/>
      <c r="Z586" s="29"/>
    </row>
    <row r="587" spans="6:26" x14ac:dyDescent="0.25">
      <c r="F587" s="36"/>
      <c r="V587"/>
      <c r="Z587" s="29"/>
    </row>
    <row r="588" spans="6:26" x14ac:dyDescent="0.25">
      <c r="F588" s="36"/>
      <c r="V588"/>
      <c r="Z588" s="29"/>
    </row>
    <row r="589" spans="6:26" x14ac:dyDescent="0.25">
      <c r="F589" s="36"/>
      <c r="V589"/>
      <c r="Z589" s="29"/>
    </row>
    <row r="590" spans="6:26" x14ac:dyDescent="0.25">
      <c r="F590" s="36"/>
      <c r="V590"/>
      <c r="Z590" s="29"/>
    </row>
    <row r="591" spans="6:26" x14ac:dyDescent="0.25">
      <c r="F591" s="36"/>
      <c r="V591"/>
      <c r="Z591" s="29"/>
    </row>
    <row r="592" spans="6:26" x14ac:dyDescent="0.25">
      <c r="F592" s="36"/>
      <c r="V592"/>
      <c r="Z592" s="29"/>
    </row>
    <row r="593" spans="6:26" x14ac:dyDescent="0.25">
      <c r="F593" s="36"/>
      <c r="V593"/>
      <c r="Z593" s="29"/>
    </row>
    <row r="594" spans="6:26" x14ac:dyDescent="0.25">
      <c r="F594" s="36"/>
      <c r="V594"/>
      <c r="Z594" s="29"/>
    </row>
    <row r="595" spans="6:26" x14ac:dyDescent="0.25">
      <c r="F595" s="36"/>
      <c r="V595"/>
      <c r="Z595" s="29"/>
    </row>
    <row r="596" spans="6:26" x14ac:dyDescent="0.25">
      <c r="F596" s="36"/>
      <c r="V596"/>
      <c r="Z596" s="29"/>
    </row>
    <row r="597" spans="6:26" x14ac:dyDescent="0.25">
      <c r="F597" s="36"/>
      <c r="V597"/>
      <c r="Z597" s="29"/>
    </row>
    <row r="598" spans="6:26" x14ac:dyDescent="0.25">
      <c r="F598" s="36"/>
      <c r="V598"/>
      <c r="Z598" s="29"/>
    </row>
    <row r="599" spans="6:26" x14ac:dyDescent="0.25">
      <c r="F599" s="36"/>
      <c r="V599"/>
      <c r="Z599" s="29"/>
    </row>
    <row r="600" spans="6:26" x14ac:dyDescent="0.25">
      <c r="F600" s="36"/>
      <c r="V600"/>
      <c r="Z600" s="29"/>
    </row>
    <row r="601" spans="6:26" x14ac:dyDescent="0.25">
      <c r="F601" s="36"/>
      <c r="V601"/>
      <c r="Z601" s="29"/>
    </row>
    <row r="602" spans="6:26" x14ac:dyDescent="0.25">
      <c r="F602" s="36"/>
      <c r="V602"/>
      <c r="Z602" s="29"/>
    </row>
    <row r="603" spans="6:26" x14ac:dyDescent="0.25">
      <c r="F603" s="36"/>
      <c r="V603"/>
      <c r="Z603" s="29"/>
    </row>
    <row r="604" spans="6:26" x14ac:dyDescent="0.25">
      <c r="F604" s="36"/>
      <c r="V604"/>
      <c r="Z604" s="29"/>
    </row>
    <row r="605" spans="6:26" x14ac:dyDescent="0.25">
      <c r="F605" s="36"/>
      <c r="V605"/>
      <c r="Z605" s="29"/>
    </row>
    <row r="606" spans="6:26" x14ac:dyDescent="0.25">
      <c r="F606" s="36"/>
      <c r="V606"/>
      <c r="Z606" s="29"/>
    </row>
    <row r="607" spans="6:26" x14ac:dyDescent="0.25">
      <c r="F607" s="36"/>
      <c r="V607"/>
      <c r="Z607" s="29"/>
    </row>
    <row r="608" spans="6:26" x14ac:dyDescent="0.25">
      <c r="F608" s="36"/>
      <c r="V608"/>
      <c r="Z608" s="29"/>
    </row>
    <row r="609" spans="6:26" x14ac:dyDescent="0.25">
      <c r="F609" s="36"/>
      <c r="V609"/>
      <c r="Z609" s="29"/>
    </row>
    <row r="610" spans="6:26" x14ac:dyDescent="0.25">
      <c r="F610" s="36"/>
      <c r="V610"/>
      <c r="Z610" s="29"/>
    </row>
    <row r="611" spans="6:26" x14ac:dyDescent="0.25">
      <c r="F611" s="36"/>
      <c r="V611"/>
      <c r="Z611" s="29"/>
    </row>
    <row r="612" spans="6:26" x14ac:dyDescent="0.25">
      <c r="F612" s="36"/>
      <c r="V612"/>
      <c r="Z612" s="29"/>
    </row>
    <row r="613" spans="6:26" x14ac:dyDescent="0.25">
      <c r="F613" s="36"/>
      <c r="V613"/>
      <c r="Z613" s="29"/>
    </row>
    <row r="614" spans="6:26" x14ac:dyDescent="0.25">
      <c r="F614" s="36"/>
      <c r="V614"/>
      <c r="Z614" s="29"/>
    </row>
    <row r="615" spans="6:26" x14ac:dyDescent="0.25">
      <c r="F615" s="36"/>
      <c r="V615"/>
      <c r="Z615" s="29"/>
    </row>
    <row r="616" spans="6:26" x14ac:dyDescent="0.25">
      <c r="F616" s="36"/>
      <c r="V616"/>
      <c r="Z616" s="29"/>
    </row>
    <row r="617" spans="6:26" x14ac:dyDescent="0.25">
      <c r="F617" s="36"/>
      <c r="V617"/>
      <c r="Z617" s="29"/>
    </row>
    <row r="618" spans="6:26" x14ac:dyDescent="0.25">
      <c r="F618" s="36"/>
      <c r="V618"/>
      <c r="Z618" s="29"/>
    </row>
    <row r="619" spans="6:26" x14ac:dyDescent="0.25">
      <c r="F619" s="36"/>
      <c r="V619"/>
      <c r="Z619" s="29"/>
    </row>
    <row r="620" spans="6:26" x14ac:dyDescent="0.25">
      <c r="F620" s="36"/>
      <c r="V620"/>
      <c r="Z620" s="29"/>
    </row>
    <row r="621" spans="6:26" x14ac:dyDescent="0.25">
      <c r="F621" s="36"/>
      <c r="V621"/>
      <c r="Z621" s="29"/>
    </row>
    <row r="622" spans="6:26" x14ac:dyDescent="0.25">
      <c r="F622" s="36"/>
      <c r="V622"/>
      <c r="Z622" s="29"/>
    </row>
    <row r="623" spans="6:26" x14ac:dyDescent="0.25">
      <c r="F623" s="36"/>
      <c r="V623"/>
      <c r="Z623" s="29"/>
    </row>
    <row r="624" spans="6:26" x14ac:dyDescent="0.25">
      <c r="F624" s="36"/>
      <c r="V624"/>
      <c r="Z624" s="29"/>
    </row>
    <row r="625" spans="6:26" x14ac:dyDescent="0.25">
      <c r="F625" s="36"/>
      <c r="V625"/>
      <c r="Z625" s="29"/>
    </row>
    <row r="626" spans="6:26" x14ac:dyDescent="0.25">
      <c r="F626" s="36"/>
      <c r="V626"/>
      <c r="Z626" s="29"/>
    </row>
    <row r="627" spans="6:26" x14ac:dyDescent="0.25">
      <c r="F627" s="36"/>
      <c r="V627"/>
      <c r="Z627" s="29"/>
    </row>
    <row r="628" spans="6:26" x14ac:dyDescent="0.25">
      <c r="F628" s="36"/>
      <c r="V628"/>
      <c r="Z628" s="29"/>
    </row>
    <row r="629" spans="6:26" x14ac:dyDescent="0.25">
      <c r="F629" s="36"/>
      <c r="V629"/>
      <c r="Z629" s="29"/>
    </row>
    <row r="630" spans="6:26" x14ac:dyDescent="0.25">
      <c r="F630" s="36"/>
      <c r="V630"/>
      <c r="Z630" s="29"/>
    </row>
    <row r="631" spans="6:26" x14ac:dyDescent="0.25">
      <c r="F631" s="36"/>
      <c r="V631"/>
      <c r="Z631" s="29"/>
    </row>
    <row r="632" spans="6:26" x14ac:dyDescent="0.25">
      <c r="F632" s="36"/>
      <c r="V632"/>
      <c r="Z632" s="29"/>
    </row>
    <row r="633" spans="6:26" x14ac:dyDescent="0.25">
      <c r="F633" s="36"/>
      <c r="V633"/>
      <c r="Z633" s="29"/>
    </row>
    <row r="634" spans="6:26" x14ac:dyDescent="0.25">
      <c r="F634" s="36"/>
      <c r="V634"/>
      <c r="Z634" s="29"/>
    </row>
    <row r="635" spans="6:26" x14ac:dyDescent="0.25">
      <c r="F635" s="36"/>
      <c r="V635"/>
      <c r="Z635" s="29"/>
    </row>
    <row r="636" spans="6:26" x14ac:dyDescent="0.25">
      <c r="F636" s="36"/>
      <c r="V636"/>
      <c r="Z636" s="29"/>
    </row>
    <row r="637" spans="6:26" x14ac:dyDescent="0.25">
      <c r="F637" s="36"/>
      <c r="V637"/>
      <c r="Z637" s="29"/>
    </row>
    <row r="638" spans="6:26" x14ac:dyDescent="0.25">
      <c r="F638" s="36"/>
      <c r="V638"/>
      <c r="Z638" s="29"/>
    </row>
    <row r="639" spans="6:26" x14ac:dyDescent="0.25">
      <c r="F639" s="36"/>
      <c r="V639"/>
      <c r="Z639" s="29"/>
    </row>
    <row r="640" spans="6:26" x14ac:dyDescent="0.25">
      <c r="F640" s="36"/>
      <c r="V640"/>
      <c r="Z640" s="29"/>
    </row>
    <row r="641" spans="6:26" x14ac:dyDescent="0.25">
      <c r="F641" s="36"/>
      <c r="V641"/>
      <c r="Z641" s="29"/>
    </row>
    <row r="642" spans="6:26" x14ac:dyDescent="0.25">
      <c r="F642" s="36"/>
      <c r="V642"/>
      <c r="Z642" s="29"/>
    </row>
    <row r="643" spans="6:26" x14ac:dyDescent="0.25">
      <c r="F643" s="36"/>
      <c r="V643"/>
      <c r="Z643" s="29"/>
    </row>
    <row r="644" spans="6:26" x14ac:dyDescent="0.25">
      <c r="F644" s="36"/>
      <c r="V644"/>
      <c r="Z644" s="29"/>
    </row>
    <row r="645" spans="6:26" x14ac:dyDescent="0.25">
      <c r="F645" s="36"/>
      <c r="V645"/>
      <c r="Z645" s="29"/>
    </row>
    <row r="646" spans="6:26" x14ac:dyDescent="0.25">
      <c r="F646" s="36"/>
      <c r="V646"/>
      <c r="Z646" s="29"/>
    </row>
    <row r="647" spans="6:26" x14ac:dyDescent="0.25">
      <c r="F647" s="36"/>
      <c r="V647"/>
      <c r="Z647" s="29"/>
    </row>
    <row r="648" spans="6:26" x14ac:dyDescent="0.25">
      <c r="F648" s="36"/>
      <c r="V648"/>
      <c r="Z648" s="29"/>
    </row>
    <row r="649" spans="6:26" x14ac:dyDescent="0.25">
      <c r="F649" s="36"/>
      <c r="V649"/>
      <c r="Z649" s="29"/>
    </row>
    <row r="650" spans="6:26" x14ac:dyDescent="0.25">
      <c r="F650" s="36"/>
      <c r="V650"/>
      <c r="Z650" s="29"/>
    </row>
    <row r="651" spans="6:26" x14ac:dyDescent="0.25">
      <c r="F651" s="36"/>
      <c r="V651"/>
      <c r="Z651" s="29"/>
    </row>
    <row r="652" spans="6:26" x14ac:dyDescent="0.25">
      <c r="F652" s="36"/>
      <c r="V652"/>
      <c r="Z652" s="29"/>
    </row>
    <row r="653" spans="6:26" x14ac:dyDescent="0.25">
      <c r="F653" s="36"/>
      <c r="V653"/>
      <c r="Z653" s="29"/>
    </row>
    <row r="654" spans="6:26" x14ac:dyDescent="0.25">
      <c r="F654" s="36"/>
      <c r="V654"/>
      <c r="Z654" s="29"/>
    </row>
    <row r="655" spans="6:26" x14ac:dyDescent="0.25">
      <c r="F655" s="36"/>
      <c r="V655"/>
      <c r="Z655" s="29"/>
    </row>
    <row r="656" spans="6:26" x14ac:dyDescent="0.25">
      <c r="F656" s="36"/>
      <c r="V656"/>
      <c r="Z656" s="29"/>
    </row>
    <row r="657" spans="6:26" x14ac:dyDescent="0.25">
      <c r="F657" s="36"/>
      <c r="V657"/>
      <c r="Z657" s="29"/>
    </row>
    <row r="658" spans="6:26" x14ac:dyDescent="0.25">
      <c r="F658" s="36"/>
      <c r="V658"/>
      <c r="Z658" s="29"/>
    </row>
    <row r="659" spans="6:26" x14ac:dyDescent="0.25">
      <c r="F659" s="36"/>
      <c r="V659"/>
      <c r="Z659" s="29"/>
    </row>
    <row r="660" spans="6:26" x14ac:dyDescent="0.25">
      <c r="F660" s="36"/>
      <c r="V660"/>
      <c r="Z660" s="29"/>
    </row>
    <row r="661" spans="6:26" x14ac:dyDescent="0.25">
      <c r="F661" s="36"/>
      <c r="V661"/>
      <c r="Z661" s="29"/>
    </row>
    <row r="662" spans="6:26" x14ac:dyDescent="0.25">
      <c r="F662" s="36"/>
      <c r="V662"/>
      <c r="Z662" s="29"/>
    </row>
    <row r="663" spans="6:26" x14ac:dyDescent="0.25">
      <c r="F663" s="36"/>
      <c r="V663"/>
      <c r="Z663" s="29"/>
    </row>
    <row r="664" spans="6:26" x14ac:dyDescent="0.25">
      <c r="F664" s="36"/>
      <c r="V664"/>
      <c r="Z664" s="29"/>
    </row>
    <row r="665" spans="6:26" x14ac:dyDescent="0.25">
      <c r="F665" s="36"/>
      <c r="V665"/>
      <c r="Z665" s="29"/>
    </row>
    <row r="666" spans="6:26" x14ac:dyDescent="0.25">
      <c r="F666" s="36"/>
      <c r="V666"/>
      <c r="Z666" s="29"/>
    </row>
    <row r="667" spans="6:26" x14ac:dyDescent="0.25">
      <c r="F667" s="36"/>
      <c r="V667"/>
      <c r="Z667" s="29"/>
    </row>
    <row r="668" spans="6:26" x14ac:dyDescent="0.25">
      <c r="F668" s="36"/>
      <c r="V668"/>
      <c r="Z668" s="29"/>
    </row>
    <row r="669" spans="6:26" x14ac:dyDescent="0.25">
      <c r="F669" s="36"/>
      <c r="V669"/>
      <c r="Z669" s="29"/>
    </row>
    <row r="670" spans="6:26" x14ac:dyDescent="0.25">
      <c r="F670" s="36"/>
      <c r="V670"/>
      <c r="Z670" s="29"/>
    </row>
    <row r="671" spans="6:26" x14ac:dyDescent="0.25">
      <c r="F671" s="36"/>
      <c r="V671"/>
      <c r="Z671" s="29"/>
    </row>
    <row r="672" spans="6:26" x14ac:dyDescent="0.25">
      <c r="F672" s="36"/>
      <c r="V672"/>
      <c r="Z672" s="29"/>
    </row>
    <row r="673" spans="6:26" x14ac:dyDescent="0.25">
      <c r="F673" s="36"/>
      <c r="V673"/>
      <c r="Z673" s="29"/>
    </row>
    <row r="674" spans="6:26" x14ac:dyDescent="0.25">
      <c r="F674" s="36"/>
      <c r="V674"/>
      <c r="Z674" s="29"/>
    </row>
    <row r="675" spans="6:26" x14ac:dyDescent="0.25">
      <c r="F675" s="36"/>
      <c r="V675"/>
      <c r="Z675" s="29"/>
    </row>
    <row r="676" spans="6:26" x14ac:dyDescent="0.25">
      <c r="F676" s="36"/>
      <c r="V676"/>
      <c r="Z676" s="29"/>
    </row>
    <row r="677" spans="6:26" x14ac:dyDescent="0.25">
      <c r="F677" s="36"/>
      <c r="V677"/>
      <c r="Z677" s="29"/>
    </row>
    <row r="678" spans="6:26" x14ac:dyDescent="0.25">
      <c r="F678" s="36"/>
      <c r="V678"/>
      <c r="Z678" s="29"/>
    </row>
    <row r="679" spans="6:26" x14ac:dyDescent="0.25">
      <c r="F679" s="36"/>
      <c r="V679"/>
      <c r="Z679" s="29"/>
    </row>
    <row r="680" spans="6:26" x14ac:dyDescent="0.25">
      <c r="F680" s="36"/>
      <c r="V680"/>
      <c r="Z680" s="29"/>
    </row>
    <row r="681" spans="6:26" x14ac:dyDescent="0.25">
      <c r="F681" s="36"/>
      <c r="V681"/>
      <c r="Z681" s="29"/>
    </row>
    <row r="682" spans="6:26" x14ac:dyDescent="0.25">
      <c r="F682" s="36"/>
      <c r="V682"/>
      <c r="Z682" s="29"/>
    </row>
    <row r="683" spans="6:26" x14ac:dyDescent="0.25">
      <c r="F683" s="36"/>
      <c r="V683"/>
      <c r="Z683" s="29"/>
    </row>
    <row r="684" spans="6:26" x14ac:dyDescent="0.25">
      <c r="F684" s="36"/>
      <c r="V684"/>
      <c r="Z684" s="29"/>
    </row>
    <row r="685" spans="6:26" x14ac:dyDescent="0.25">
      <c r="F685" s="36"/>
      <c r="V685"/>
      <c r="Z685" s="29"/>
    </row>
    <row r="686" spans="6:26" x14ac:dyDescent="0.25">
      <c r="F686" s="36"/>
      <c r="V686"/>
      <c r="Z686" s="29"/>
    </row>
    <row r="687" spans="6:26" x14ac:dyDescent="0.25">
      <c r="F687" s="36"/>
      <c r="V687"/>
      <c r="Z687" s="29"/>
    </row>
    <row r="688" spans="6:26" x14ac:dyDescent="0.25">
      <c r="F688" s="36"/>
      <c r="V688"/>
      <c r="Z688" s="29"/>
    </row>
    <row r="689" spans="6:26" x14ac:dyDescent="0.25">
      <c r="F689" s="36"/>
      <c r="V689"/>
      <c r="Z689" s="29"/>
    </row>
    <row r="690" spans="6:26" x14ac:dyDescent="0.25">
      <c r="F690" s="36"/>
      <c r="V690"/>
      <c r="Z690" s="29"/>
    </row>
    <row r="691" spans="6:26" x14ac:dyDescent="0.25">
      <c r="F691" s="36"/>
      <c r="V691"/>
      <c r="Z691" s="29"/>
    </row>
    <row r="692" spans="6:26" x14ac:dyDescent="0.25">
      <c r="F692" s="36"/>
      <c r="V692"/>
      <c r="Z692" s="29"/>
    </row>
    <row r="693" spans="6:26" x14ac:dyDescent="0.25">
      <c r="F693" s="36"/>
      <c r="V693"/>
      <c r="Z693" s="29"/>
    </row>
    <row r="694" spans="6:26" x14ac:dyDescent="0.25">
      <c r="F694" s="36"/>
      <c r="V694"/>
      <c r="Z694" s="29"/>
    </row>
    <row r="695" spans="6:26" x14ac:dyDescent="0.25">
      <c r="F695" s="36"/>
      <c r="V695"/>
      <c r="Z695" s="29"/>
    </row>
    <row r="696" spans="6:26" x14ac:dyDescent="0.25">
      <c r="F696" s="36"/>
      <c r="V696"/>
      <c r="Z696" s="29"/>
    </row>
    <row r="697" spans="6:26" x14ac:dyDescent="0.25">
      <c r="F697" s="36"/>
      <c r="V697"/>
      <c r="Z697" s="29"/>
    </row>
    <row r="698" spans="6:26" x14ac:dyDescent="0.25">
      <c r="F698" s="36"/>
      <c r="V698"/>
      <c r="Z698" s="29"/>
    </row>
    <row r="699" spans="6:26" x14ac:dyDescent="0.25">
      <c r="F699" s="36"/>
      <c r="V699"/>
      <c r="Z699" s="29"/>
    </row>
    <row r="700" spans="6:26" x14ac:dyDescent="0.25">
      <c r="F700" s="36"/>
      <c r="V700"/>
      <c r="Z700" s="29"/>
    </row>
    <row r="701" spans="6:26" x14ac:dyDescent="0.25">
      <c r="F701" s="36"/>
      <c r="V701"/>
      <c r="Z701" s="29"/>
    </row>
    <row r="702" spans="6:26" x14ac:dyDescent="0.25">
      <c r="F702" s="36"/>
      <c r="V702"/>
      <c r="Z702" s="29"/>
    </row>
    <row r="703" spans="6:26" x14ac:dyDescent="0.25">
      <c r="F703" s="36"/>
      <c r="V703"/>
      <c r="Z703" s="29"/>
    </row>
    <row r="704" spans="6:26" x14ac:dyDescent="0.25">
      <c r="F704" s="36"/>
      <c r="V704"/>
      <c r="Z704" s="29"/>
    </row>
    <row r="705" spans="6:26" x14ac:dyDescent="0.25">
      <c r="F705" s="36"/>
      <c r="V705"/>
      <c r="Z705" s="29"/>
    </row>
    <row r="706" spans="6:26" x14ac:dyDescent="0.25">
      <c r="F706" s="36"/>
      <c r="V706"/>
      <c r="Z706" s="29"/>
    </row>
    <row r="707" spans="6:26" x14ac:dyDescent="0.25">
      <c r="F707" s="36"/>
      <c r="V707"/>
      <c r="Z707" s="29"/>
    </row>
    <row r="708" spans="6:26" x14ac:dyDescent="0.25">
      <c r="F708" s="36"/>
      <c r="V708"/>
      <c r="Z708" s="29"/>
    </row>
    <row r="709" spans="6:26" x14ac:dyDescent="0.25">
      <c r="F709" s="36"/>
      <c r="V709"/>
      <c r="Z709" s="29"/>
    </row>
    <row r="710" spans="6:26" x14ac:dyDescent="0.25">
      <c r="F710" s="36"/>
      <c r="V710"/>
      <c r="Z710" s="29"/>
    </row>
    <row r="711" spans="6:26" x14ac:dyDescent="0.25">
      <c r="F711" s="36"/>
      <c r="V711"/>
      <c r="Z711" s="29"/>
    </row>
    <row r="712" spans="6:26" x14ac:dyDescent="0.25">
      <c r="F712" s="36"/>
      <c r="V712"/>
      <c r="Z712" s="29"/>
    </row>
    <row r="713" spans="6:26" x14ac:dyDescent="0.25">
      <c r="F713" s="36"/>
      <c r="V713"/>
      <c r="Z713" s="29"/>
    </row>
    <row r="714" spans="6:26" x14ac:dyDescent="0.25">
      <c r="F714" s="36"/>
      <c r="V714"/>
      <c r="Z714" s="29"/>
    </row>
    <row r="715" spans="6:26" x14ac:dyDescent="0.25">
      <c r="F715" s="36"/>
      <c r="V715"/>
      <c r="Z715" s="29"/>
    </row>
    <row r="716" spans="6:26" x14ac:dyDescent="0.25">
      <c r="F716" s="36"/>
      <c r="V716"/>
      <c r="Z716" s="29"/>
    </row>
    <row r="717" spans="6:26" x14ac:dyDescent="0.25">
      <c r="F717" s="36"/>
      <c r="V717"/>
      <c r="Z717" s="29"/>
    </row>
    <row r="718" spans="6:26" x14ac:dyDescent="0.25">
      <c r="F718" s="36"/>
      <c r="V718"/>
      <c r="Z718" s="29"/>
    </row>
    <row r="719" spans="6:26" x14ac:dyDescent="0.25">
      <c r="F719" s="36"/>
      <c r="V719"/>
      <c r="Z719" s="29"/>
    </row>
    <row r="720" spans="6:26" x14ac:dyDescent="0.25">
      <c r="F720" s="36"/>
      <c r="V720"/>
      <c r="Z720" s="29"/>
    </row>
    <row r="721" spans="6:26" x14ac:dyDescent="0.25">
      <c r="F721" s="36"/>
      <c r="V721"/>
      <c r="Z721" s="29"/>
    </row>
    <row r="722" spans="6:26" x14ac:dyDescent="0.25">
      <c r="F722" s="36"/>
      <c r="V722"/>
      <c r="Z722" s="29"/>
    </row>
    <row r="723" spans="6:26" x14ac:dyDescent="0.25">
      <c r="F723" s="36"/>
      <c r="V723"/>
      <c r="Z723" s="29"/>
    </row>
    <row r="724" spans="6:26" x14ac:dyDescent="0.25">
      <c r="F724" s="36"/>
      <c r="V724"/>
      <c r="Z724" s="29"/>
    </row>
    <row r="725" spans="6:26" x14ac:dyDescent="0.25">
      <c r="F725" s="36"/>
      <c r="V725"/>
      <c r="Z725" s="29"/>
    </row>
    <row r="726" spans="6:26" x14ac:dyDescent="0.25">
      <c r="F726" s="36"/>
      <c r="V726"/>
      <c r="Z726" s="29"/>
    </row>
    <row r="727" spans="6:26" x14ac:dyDescent="0.25">
      <c r="F727" s="36"/>
      <c r="V727"/>
      <c r="Z727" s="29"/>
    </row>
    <row r="728" spans="6:26" x14ac:dyDescent="0.25">
      <c r="F728" s="36"/>
      <c r="V728"/>
      <c r="Z728" s="29"/>
    </row>
    <row r="729" spans="6:26" x14ac:dyDescent="0.25">
      <c r="F729" s="36"/>
      <c r="V729"/>
      <c r="Z729" s="29"/>
    </row>
    <row r="730" spans="6:26" x14ac:dyDescent="0.25">
      <c r="F730" s="36"/>
      <c r="V730"/>
      <c r="Z730" s="29"/>
    </row>
    <row r="731" spans="6:26" x14ac:dyDescent="0.25">
      <c r="F731" s="36"/>
      <c r="V731"/>
      <c r="Z731" s="29"/>
    </row>
    <row r="732" spans="6:26" x14ac:dyDescent="0.25">
      <c r="F732" s="36"/>
      <c r="V732"/>
      <c r="Z732" s="29"/>
    </row>
    <row r="733" spans="6:26" x14ac:dyDescent="0.25">
      <c r="F733" s="36"/>
      <c r="V733"/>
      <c r="Z733" s="29"/>
    </row>
    <row r="734" spans="6:26" x14ac:dyDescent="0.25">
      <c r="F734" s="36"/>
      <c r="V734"/>
      <c r="Z734" s="29"/>
    </row>
    <row r="735" spans="6:26" x14ac:dyDescent="0.25">
      <c r="F735" s="36"/>
      <c r="V735"/>
      <c r="Z735" s="29"/>
    </row>
    <row r="736" spans="6:26" x14ac:dyDescent="0.25">
      <c r="F736" s="36"/>
      <c r="V736"/>
      <c r="Z736" s="29"/>
    </row>
    <row r="737" spans="6:26" x14ac:dyDescent="0.25">
      <c r="F737" s="36"/>
      <c r="V737"/>
      <c r="Z737" s="29"/>
    </row>
    <row r="738" spans="6:26" x14ac:dyDescent="0.25">
      <c r="F738" s="36"/>
      <c r="V738"/>
      <c r="Z738" s="29"/>
    </row>
    <row r="739" spans="6:26" x14ac:dyDescent="0.25">
      <c r="F739" s="36"/>
      <c r="V739"/>
      <c r="Z739" s="29"/>
    </row>
    <row r="740" spans="6:26" x14ac:dyDescent="0.25">
      <c r="F740" s="36"/>
      <c r="V740"/>
      <c r="Z740" s="29"/>
    </row>
    <row r="741" spans="6:26" x14ac:dyDescent="0.25">
      <c r="F741" s="36"/>
      <c r="V741"/>
      <c r="Z741" s="29"/>
    </row>
    <row r="742" spans="6:26" x14ac:dyDescent="0.25">
      <c r="F742" s="36"/>
      <c r="V742"/>
      <c r="Z742" s="29"/>
    </row>
    <row r="743" spans="6:26" x14ac:dyDescent="0.25">
      <c r="F743" s="36"/>
      <c r="V743"/>
      <c r="Z743" s="29"/>
    </row>
    <row r="744" spans="6:26" x14ac:dyDescent="0.25">
      <c r="F744" s="36"/>
      <c r="V744"/>
      <c r="Z744" s="29"/>
    </row>
    <row r="745" spans="6:26" x14ac:dyDescent="0.25">
      <c r="F745" s="36"/>
      <c r="V745"/>
      <c r="Z745" s="29"/>
    </row>
    <row r="746" spans="6:26" x14ac:dyDescent="0.25">
      <c r="F746" s="36"/>
      <c r="V746"/>
      <c r="Z746" s="29"/>
    </row>
    <row r="747" spans="6:26" x14ac:dyDescent="0.25">
      <c r="F747" s="36"/>
      <c r="V747"/>
      <c r="Z747" s="29"/>
    </row>
    <row r="748" spans="6:26" x14ac:dyDescent="0.25">
      <c r="F748" s="36"/>
      <c r="V748"/>
      <c r="Z748" s="29"/>
    </row>
    <row r="749" spans="6:26" x14ac:dyDescent="0.25">
      <c r="F749" s="36"/>
      <c r="V749"/>
      <c r="Z749" s="29"/>
    </row>
    <row r="750" spans="6:26" x14ac:dyDescent="0.25">
      <c r="F750" s="36"/>
      <c r="V750"/>
      <c r="Z750" s="29"/>
    </row>
    <row r="751" spans="6:26" x14ac:dyDescent="0.25">
      <c r="F751" s="36"/>
      <c r="V751"/>
      <c r="Z751" s="29"/>
    </row>
    <row r="752" spans="6:26" x14ac:dyDescent="0.25">
      <c r="F752" s="36"/>
      <c r="V752"/>
      <c r="Z752" s="29"/>
    </row>
    <row r="753" spans="6:26" x14ac:dyDescent="0.25">
      <c r="F753" s="36"/>
      <c r="V753"/>
      <c r="Z753" s="29"/>
    </row>
    <row r="754" spans="6:26" x14ac:dyDescent="0.25">
      <c r="F754" s="36"/>
      <c r="V754"/>
      <c r="Z754" s="29"/>
    </row>
    <row r="755" spans="6:26" x14ac:dyDescent="0.25">
      <c r="F755" s="36"/>
      <c r="V755"/>
      <c r="Z755" s="29"/>
    </row>
    <row r="756" spans="6:26" x14ac:dyDescent="0.25">
      <c r="F756" s="36"/>
      <c r="V756"/>
      <c r="Z756" s="29"/>
    </row>
    <row r="757" spans="6:26" x14ac:dyDescent="0.25">
      <c r="F757" s="36"/>
      <c r="V757"/>
      <c r="Z757" s="29"/>
    </row>
    <row r="758" spans="6:26" x14ac:dyDescent="0.25">
      <c r="F758" s="36"/>
      <c r="V758"/>
      <c r="Z758" s="29"/>
    </row>
    <row r="759" spans="6:26" x14ac:dyDescent="0.25">
      <c r="F759" s="36"/>
      <c r="V759"/>
      <c r="Z759" s="29"/>
    </row>
    <row r="760" spans="6:26" x14ac:dyDescent="0.25">
      <c r="F760" s="36"/>
      <c r="V760"/>
      <c r="Z760" s="29"/>
    </row>
    <row r="761" spans="6:26" x14ac:dyDescent="0.25">
      <c r="F761" s="36"/>
      <c r="V761"/>
      <c r="Z761" s="29"/>
    </row>
    <row r="762" spans="6:26" x14ac:dyDescent="0.25">
      <c r="F762" s="36"/>
      <c r="V762"/>
      <c r="Z762" s="29"/>
    </row>
    <row r="763" spans="6:26" x14ac:dyDescent="0.25">
      <c r="F763" s="36"/>
      <c r="V763"/>
      <c r="Z763" s="29"/>
    </row>
    <row r="764" spans="6:26" x14ac:dyDescent="0.25">
      <c r="F764" s="36"/>
      <c r="V764"/>
      <c r="Z764" s="29"/>
    </row>
    <row r="765" spans="6:26" x14ac:dyDescent="0.25">
      <c r="F765" s="36"/>
      <c r="V765"/>
      <c r="Z765" s="29"/>
    </row>
    <row r="766" spans="6:26" x14ac:dyDescent="0.25">
      <c r="F766" s="36"/>
      <c r="V766"/>
      <c r="Z766" s="29"/>
    </row>
    <row r="767" spans="6:26" x14ac:dyDescent="0.25">
      <c r="F767" s="36"/>
      <c r="V767"/>
      <c r="Z767" s="29"/>
    </row>
    <row r="768" spans="6:26" x14ac:dyDescent="0.25">
      <c r="F768" s="36"/>
      <c r="V768"/>
      <c r="Z768" s="29"/>
    </row>
    <row r="769" spans="6:26" x14ac:dyDescent="0.25">
      <c r="F769" s="36"/>
      <c r="V769"/>
      <c r="Z769" s="29"/>
    </row>
    <row r="770" spans="6:26" x14ac:dyDescent="0.25">
      <c r="F770" s="36"/>
      <c r="V770"/>
      <c r="Z770" s="29"/>
    </row>
    <row r="771" spans="6:26" x14ac:dyDescent="0.25">
      <c r="F771" s="36"/>
      <c r="V771"/>
      <c r="Z771" s="29"/>
    </row>
    <row r="772" spans="6:26" x14ac:dyDescent="0.25">
      <c r="F772" s="36"/>
      <c r="V772"/>
      <c r="Z772" s="29"/>
    </row>
    <row r="773" spans="6:26" x14ac:dyDescent="0.25">
      <c r="F773" s="36"/>
      <c r="V773"/>
      <c r="Z773" s="29"/>
    </row>
    <row r="774" spans="6:26" x14ac:dyDescent="0.25">
      <c r="F774" s="36"/>
      <c r="V774"/>
      <c r="Z774" s="29"/>
    </row>
    <row r="775" spans="6:26" x14ac:dyDescent="0.25">
      <c r="F775" s="36"/>
      <c r="V775"/>
      <c r="Z775" s="29"/>
    </row>
    <row r="776" spans="6:26" x14ac:dyDescent="0.25">
      <c r="F776" s="36"/>
      <c r="V776"/>
      <c r="Z776" s="29"/>
    </row>
    <row r="777" spans="6:26" x14ac:dyDescent="0.25">
      <c r="F777" s="36"/>
      <c r="V777"/>
      <c r="Z777" s="29"/>
    </row>
    <row r="778" spans="6:26" x14ac:dyDescent="0.25">
      <c r="F778" s="36"/>
      <c r="V778"/>
      <c r="Z778" s="29"/>
    </row>
    <row r="779" spans="6:26" x14ac:dyDescent="0.25">
      <c r="F779" s="36"/>
      <c r="V779"/>
      <c r="Z779" s="29"/>
    </row>
    <row r="780" spans="6:26" x14ac:dyDescent="0.25">
      <c r="F780" s="36"/>
      <c r="V780"/>
      <c r="Z780" s="29"/>
    </row>
    <row r="781" spans="6:26" x14ac:dyDescent="0.25">
      <c r="F781" s="36"/>
      <c r="V781"/>
      <c r="Z781" s="29"/>
    </row>
    <row r="782" spans="6:26" x14ac:dyDescent="0.25">
      <c r="F782" s="36"/>
      <c r="V782"/>
      <c r="Z782" s="29"/>
    </row>
    <row r="783" spans="6:26" x14ac:dyDescent="0.25">
      <c r="F783" s="36"/>
      <c r="V783"/>
      <c r="Z783" s="29"/>
    </row>
    <row r="784" spans="6:26" x14ac:dyDescent="0.25">
      <c r="F784" s="36"/>
      <c r="V784"/>
      <c r="Z784" s="29"/>
    </row>
    <row r="785" spans="6:26" x14ac:dyDescent="0.25">
      <c r="F785" s="36"/>
      <c r="V785"/>
      <c r="Z785" s="29"/>
    </row>
    <row r="786" spans="6:26" x14ac:dyDescent="0.25">
      <c r="F786" s="36"/>
      <c r="V786"/>
      <c r="Z786" s="29"/>
    </row>
    <row r="787" spans="6:26" x14ac:dyDescent="0.25">
      <c r="F787" s="36"/>
      <c r="V787"/>
      <c r="Z787" s="29"/>
    </row>
    <row r="788" spans="6:26" x14ac:dyDescent="0.25">
      <c r="F788" s="36"/>
      <c r="V788"/>
      <c r="Z788" s="29"/>
    </row>
    <row r="789" spans="6:26" x14ac:dyDescent="0.25">
      <c r="F789" s="36"/>
      <c r="V789"/>
      <c r="Z789" s="29"/>
    </row>
    <row r="790" spans="6:26" x14ac:dyDescent="0.25">
      <c r="F790" s="36"/>
      <c r="V790"/>
      <c r="Z790" s="29"/>
    </row>
    <row r="791" spans="6:26" x14ac:dyDescent="0.25">
      <c r="F791" s="36"/>
      <c r="V791"/>
      <c r="Z791" s="29"/>
    </row>
    <row r="792" spans="6:26" x14ac:dyDescent="0.25">
      <c r="F792" s="36"/>
      <c r="V792"/>
      <c r="Z792" s="29"/>
    </row>
    <row r="793" spans="6:26" x14ac:dyDescent="0.25">
      <c r="F793" s="36"/>
      <c r="V793"/>
      <c r="Z793" s="29"/>
    </row>
    <row r="794" spans="6:26" x14ac:dyDescent="0.25">
      <c r="F794" s="36"/>
      <c r="V794"/>
      <c r="Z794" s="29"/>
    </row>
    <row r="795" spans="6:26" x14ac:dyDescent="0.25">
      <c r="F795" s="36"/>
      <c r="V795"/>
      <c r="Z795" s="29"/>
    </row>
    <row r="796" spans="6:26" x14ac:dyDescent="0.25">
      <c r="F796" s="36"/>
      <c r="V796"/>
      <c r="Z796" s="29"/>
    </row>
    <row r="797" spans="6:26" x14ac:dyDescent="0.25">
      <c r="F797" s="36"/>
      <c r="V797"/>
      <c r="Z797" s="29"/>
    </row>
    <row r="798" spans="6:26" x14ac:dyDescent="0.25">
      <c r="F798" s="36"/>
      <c r="V798"/>
      <c r="Z798" s="29"/>
    </row>
    <row r="799" spans="6:26" x14ac:dyDescent="0.25">
      <c r="F799" s="36"/>
      <c r="V799"/>
      <c r="Z799" s="29"/>
    </row>
    <row r="800" spans="6:26" x14ac:dyDescent="0.25">
      <c r="F800" s="36"/>
      <c r="V800"/>
      <c r="Z800" s="29"/>
    </row>
    <row r="801" spans="6:26" x14ac:dyDescent="0.25">
      <c r="F801" s="36"/>
      <c r="V801"/>
      <c r="Z801" s="29"/>
    </row>
    <row r="802" spans="6:26" x14ac:dyDescent="0.25">
      <c r="F802" s="36"/>
      <c r="V802"/>
      <c r="Z802" s="29"/>
    </row>
    <row r="803" spans="6:26" x14ac:dyDescent="0.25">
      <c r="F803" s="36"/>
      <c r="V803"/>
      <c r="Z803" s="29"/>
    </row>
    <row r="804" spans="6:26" x14ac:dyDescent="0.25">
      <c r="F804" s="36"/>
      <c r="V804"/>
      <c r="Z804" s="29"/>
    </row>
    <row r="805" spans="6:26" x14ac:dyDescent="0.25">
      <c r="F805" s="36"/>
      <c r="V805"/>
      <c r="Z805" s="29"/>
    </row>
    <row r="806" spans="6:26" x14ac:dyDescent="0.25">
      <c r="F806" s="36"/>
      <c r="V806"/>
      <c r="Z806" s="29"/>
    </row>
    <row r="807" spans="6:26" x14ac:dyDescent="0.25">
      <c r="F807" s="36"/>
      <c r="V807"/>
      <c r="Z807" s="29"/>
    </row>
    <row r="808" spans="6:26" x14ac:dyDescent="0.25">
      <c r="F808" s="36"/>
      <c r="V808"/>
      <c r="Z808" s="29"/>
    </row>
    <row r="809" spans="6:26" x14ac:dyDescent="0.25">
      <c r="F809" s="36"/>
      <c r="V809"/>
      <c r="Z809" s="29"/>
    </row>
    <row r="810" spans="6:26" x14ac:dyDescent="0.25">
      <c r="F810" s="36"/>
      <c r="V810"/>
      <c r="Z810" s="29"/>
    </row>
    <row r="811" spans="6:26" x14ac:dyDescent="0.25">
      <c r="F811" s="36"/>
      <c r="V811"/>
      <c r="Z811" s="29"/>
    </row>
    <row r="812" spans="6:26" x14ac:dyDescent="0.25">
      <c r="F812" s="36"/>
      <c r="V812"/>
      <c r="Z812" s="29"/>
    </row>
    <row r="813" spans="6:26" x14ac:dyDescent="0.25">
      <c r="F813" s="36"/>
      <c r="V813"/>
      <c r="Z813" s="29"/>
    </row>
    <row r="814" spans="6:26" x14ac:dyDescent="0.25">
      <c r="F814" s="36"/>
      <c r="V814"/>
      <c r="Z814" s="29"/>
    </row>
    <row r="815" spans="6:26" x14ac:dyDescent="0.25">
      <c r="F815" s="36"/>
      <c r="V815"/>
      <c r="Z815" s="29"/>
    </row>
    <row r="816" spans="6:26" x14ac:dyDescent="0.25">
      <c r="F816" s="36"/>
      <c r="V816"/>
      <c r="Z816" s="29"/>
    </row>
    <row r="817" spans="6:26" x14ac:dyDescent="0.25">
      <c r="F817" s="36"/>
      <c r="V817"/>
      <c r="Z817" s="29"/>
    </row>
    <row r="818" spans="6:26" x14ac:dyDescent="0.25">
      <c r="F818" s="36"/>
      <c r="V818"/>
      <c r="Z818" s="29"/>
    </row>
    <row r="819" spans="6:26" x14ac:dyDescent="0.25">
      <c r="F819" s="36"/>
      <c r="V819"/>
      <c r="Z819" s="29"/>
    </row>
    <row r="820" spans="6:26" x14ac:dyDescent="0.25">
      <c r="F820" s="36"/>
      <c r="V820"/>
      <c r="Z820" s="29"/>
    </row>
    <row r="821" spans="6:26" x14ac:dyDescent="0.25">
      <c r="F821" s="36"/>
      <c r="V821"/>
      <c r="Z821" s="29"/>
    </row>
    <row r="822" spans="6:26" x14ac:dyDescent="0.25">
      <c r="F822" s="36"/>
      <c r="V822"/>
      <c r="Z822" s="29"/>
    </row>
    <row r="823" spans="6:26" x14ac:dyDescent="0.25">
      <c r="F823" s="36"/>
      <c r="V823"/>
      <c r="Z823" s="29"/>
    </row>
    <row r="824" spans="6:26" x14ac:dyDescent="0.25">
      <c r="F824" s="36"/>
      <c r="V824"/>
      <c r="Z824" s="29"/>
    </row>
    <row r="825" spans="6:26" x14ac:dyDescent="0.25">
      <c r="F825" s="36"/>
      <c r="V825"/>
      <c r="Z825" s="29"/>
    </row>
    <row r="826" spans="6:26" x14ac:dyDescent="0.25">
      <c r="F826" s="36"/>
      <c r="V826"/>
      <c r="Z826" s="29"/>
    </row>
    <row r="827" spans="6:26" x14ac:dyDescent="0.25">
      <c r="F827" s="36"/>
      <c r="V827"/>
      <c r="Z827" s="29"/>
    </row>
    <row r="828" spans="6:26" x14ac:dyDescent="0.25">
      <c r="F828" s="36"/>
      <c r="V828"/>
      <c r="Z828" s="29"/>
    </row>
    <row r="829" spans="6:26" x14ac:dyDescent="0.25">
      <c r="F829" s="36"/>
      <c r="V829"/>
      <c r="Z829" s="29"/>
    </row>
    <row r="830" spans="6:26" x14ac:dyDescent="0.25">
      <c r="F830" s="36"/>
      <c r="V830"/>
      <c r="Z830" s="29"/>
    </row>
    <row r="831" spans="6:26" x14ac:dyDescent="0.25">
      <c r="F831" s="36"/>
      <c r="V831"/>
      <c r="Z831" s="29"/>
    </row>
    <row r="832" spans="6:26" x14ac:dyDescent="0.25">
      <c r="F832" s="36"/>
      <c r="V832"/>
      <c r="Z832" s="29"/>
    </row>
    <row r="833" spans="6:26" x14ac:dyDescent="0.25">
      <c r="F833" s="36"/>
      <c r="V833"/>
      <c r="Z833" s="29"/>
    </row>
    <row r="834" spans="6:26" x14ac:dyDescent="0.25">
      <c r="F834" s="36"/>
      <c r="V834"/>
      <c r="Z834" s="29"/>
    </row>
    <row r="835" spans="6:26" x14ac:dyDescent="0.25">
      <c r="F835" s="36"/>
      <c r="V835"/>
      <c r="Z835" s="29"/>
    </row>
    <row r="836" spans="6:26" x14ac:dyDescent="0.25">
      <c r="F836" s="36"/>
      <c r="V836"/>
      <c r="Z836" s="29"/>
    </row>
    <row r="837" spans="6:26" x14ac:dyDescent="0.25">
      <c r="F837" s="36"/>
      <c r="V837"/>
      <c r="Z837" s="29"/>
    </row>
    <row r="838" spans="6:26" x14ac:dyDescent="0.25">
      <c r="F838" s="36"/>
      <c r="V838"/>
      <c r="Z838" s="29"/>
    </row>
    <row r="839" spans="6:26" x14ac:dyDescent="0.25">
      <c r="F839" s="36"/>
      <c r="V839"/>
      <c r="Z839" s="29"/>
    </row>
    <row r="840" spans="6:26" x14ac:dyDescent="0.25">
      <c r="F840" s="36"/>
      <c r="V840"/>
      <c r="Z840" s="29"/>
    </row>
    <row r="841" spans="6:26" x14ac:dyDescent="0.25">
      <c r="F841" s="36"/>
      <c r="V841"/>
      <c r="Z841" s="29"/>
    </row>
    <row r="842" spans="6:26" x14ac:dyDescent="0.25">
      <c r="F842" s="36"/>
      <c r="V842"/>
      <c r="Z842" s="29"/>
    </row>
    <row r="843" spans="6:26" x14ac:dyDescent="0.25">
      <c r="F843" s="36"/>
      <c r="V843"/>
      <c r="Z843" s="29"/>
    </row>
    <row r="844" spans="6:26" x14ac:dyDescent="0.25">
      <c r="F844" s="36"/>
      <c r="V844"/>
      <c r="Z844" s="29"/>
    </row>
    <row r="845" spans="6:26" x14ac:dyDescent="0.25">
      <c r="F845" s="36"/>
      <c r="V845"/>
      <c r="Z845" s="29"/>
    </row>
    <row r="846" spans="6:26" x14ac:dyDescent="0.25">
      <c r="F846" s="36"/>
      <c r="V846"/>
      <c r="Z846" s="29"/>
    </row>
    <row r="847" spans="6:26" x14ac:dyDescent="0.25">
      <c r="F847" s="36"/>
      <c r="V847"/>
      <c r="Z847" s="29"/>
    </row>
    <row r="848" spans="6:26" x14ac:dyDescent="0.25">
      <c r="F848" s="36"/>
      <c r="V848"/>
      <c r="Z848" s="29"/>
    </row>
    <row r="849" spans="6:26" x14ac:dyDescent="0.25">
      <c r="F849" s="36"/>
      <c r="V849"/>
      <c r="Z849" s="29"/>
    </row>
    <row r="850" spans="6:26" x14ac:dyDescent="0.25">
      <c r="F850" s="36"/>
      <c r="V850"/>
      <c r="Z850" s="29"/>
    </row>
    <row r="851" spans="6:26" x14ac:dyDescent="0.25">
      <c r="F851" s="36"/>
      <c r="V851"/>
      <c r="Z851" s="29"/>
    </row>
    <row r="852" spans="6:26" x14ac:dyDescent="0.25">
      <c r="F852" s="36"/>
      <c r="V852"/>
      <c r="Z852" s="29"/>
    </row>
    <row r="853" spans="6:26" x14ac:dyDescent="0.25">
      <c r="F853" s="36"/>
      <c r="V853"/>
      <c r="Z853" s="29"/>
    </row>
    <row r="854" spans="6:26" x14ac:dyDescent="0.25">
      <c r="F854" s="36"/>
      <c r="V854"/>
      <c r="Z854" s="29"/>
    </row>
    <row r="855" spans="6:26" x14ac:dyDescent="0.25">
      <c r="F855" s="36"/>
      <c r="V855"/>
      <c r="Z855" s="29"/>
    </row>
    <row r="856" spans="6:26" x14ac:dyDescent="0.25">
      <c r="F856" s="36"/>
      <c r="V856"/>
      <c r="Z856" s="29"/>
    </row>
    <row r="857" spans="6:26" x14ac:dyDescent="0.25">
      <c r="F857" s="36"/>
      <c r="V857"/>
      <c r="Z857" s="29"/>
    </row>
    <row r="858" spans="6:26" x14ac:dyDescent="0.25">
      <c r="F858" s="36"/>
      <c r="V858"/>
      <c r="Z858" s="29"/>
    </row>
    <row r="859" spans="6:26" x14ac:dyDescent="0.25">
      <c r="F859" s="36"/>
      <c r="V859"/>
      <c r="Z859" s="29"/>
    </row>
    <row r="860" spans="6:26" x14ac:dyDescent="0.25">
      <c r="F860" s="36"/>
      <c r="V860"/>
      <c r="Z860" s="29"/>
    </row>
    <row r="861" spans="6:26" x14ac:dyDescent="0.25">
      <c r="F861" s="36"/>
      <c r="V861"/>
      <c r="Z861" s="29"/>
    </row>
    <row r="862" spans="6:26" x14ac:dyDescent="0.25">
      <c r="F862" s="36"/>
      <c r="V862"/>
      <c r="Z862" s="29"/>
    </row>
    <row r="863" spans="6:26" x14ac:dyDescent="0.25">
      <c r="F863" s="36"/>
      <c r="V863"/>
      <c r="Z863" s="29"/>
    </row>
    <row r="864" spans="6:26" x14ac:dyDescent="0.25">
      <c r="F864" s="36"/>
      <c r="V864"/>
      <c r="Z864" s="29"/>
    </row>
    <row r="865" spans="6:26" x14ac:dyDescent="0.25">
      <c r="F865" s="36"/>
      <c r="V865"/>
      <c r="Z865" s="29"/>
    </row>
    <row r="866" spans="6:26" x14ac:dyDescent="0.25">
      <c r="F866" s="36"/>
      <c r="V866"/>
      <c r="Z866" s="29"/>
    </row>
    <row r="867" spans="6:26" x14ac:dyDescent="0.25">
      <c r="F867" s="36"/>
      <c r="V867"/>
      <c r="Z867" s="29"/>
    </row>
    <row r="868" spans="6:26" x14ac:dyDescent="0.25">
      <c r="F868" s="36"/>
      <c r="V868"/>
      <c r="Z868" s="29"/>
    </row>
    <row r="869" spans="6:26" x14ac:dyDescent="0.25">
      <c r="F869" s="36"/>
      <c r="V869"/>
      <c r="Z869" s="29"/>
    </row>
    <row r="870" spans="6:26" x14ac:dyDescent="0.25">
      <c r="F870" s="36"/>
      <c r="V870"/>
      <c r="Z870" s="29"/>
    </row>
    <row r="871" spans="6:26" x14ac:dyDescent="0.25">
      <c r="F871" s="36"/>
      <c r="V871"/>
      <c r="Z871" s="29"/>
    </row>
    <row r="872" spans="6:26" x14ac:dyDescent="0.25">
      <c r="F872" s="36"/>
      <c r="V872"/>
      <c r="Z872" s="29"/>
    </row>
    <row r="873" spans="6:26" x14ac:dyDescent="0.25">
      <c r="F873" s="36"/>
      <c r="V873"/>
      <c r="Z873" s="29"/>
    </row>
    <row r="874" spans="6:26" x14ac:dyDescent="0.25">
      <c r="F874" s="36"/>
      <c r="V874"/>
      <c r="Z874" s="29"/>
    </row>
    <row r="875" spans="6:26" x14ac:dyDescent="0.25">
      <c r="F875" s="36"/>
      <c r="V875"/>
      <c r="Z875" s="29"/>
    </row>
    <row r="876" spans="6:26" x14ac:dyDescent="0.25">
      <c r="F876" s="36"/>
      <c r="V876"/>
      <c r="Z876" s="29"/>
    </row>
    <row r="877" spans="6:26" x14ac:dyDescent="0.25">
      <c r="F877" s="36"/>
      <c r="V877"/>
      <c r="Z877" s="29"/>
    </row>
    <row r="878" spans="6:26" x14ac:dyDescent="0.25">
      <c r="F878" s="36"/>
      <c r="V878"/>
      <c r="Z878" s="29"/>
    </row>
    <row r="879" spans="6:26" x14ac:dyDescent="0.25">
      <c r="F879" s="36"/>
      <c r="V879"/>
      <c r="Z879" s="29"/>
    </row>
    <row r="880" spans="6:26" x14ac:dyDescent="0.25">
      <c r="F880" s="36"/>
      <c r="V880"/>
      <c r="Z880" s="29"/>
    </row>
    <row r="881" spans="6:26" x14ac:dyDescent="0.25">
      <c r="F881" s="36"/>
      <c r="V881"/>
      <c r="Z881" s="29"/>
    </row>
    <row r="882" spans="6:26" x14ac:dyDescent="0.25">
      <c r="F882" s="36"/>
      <c r="V882"/>
      <c r="Z882" s="29"/>
    </row>
    <row r="883" spans="6:26" x14ac:dyDescent="0.25">
      <c r="F883" s="36"/>
      <c r="V883"/>
      <c r="Z883" s="29"/>
    </row>
    <row r="884" spans="6:26" x14ac:dyDescent="0.25">
      <c r="F884" s="36"/>
      <c r="V884"/>
      <c r="Z884" s="29"/>
    </row>
    <row r="885" spans="6:26" x14ac:dyDescent="0.25">
      <c r="F885" s="36"/>
      <c r="V885"/>
      <c r="Z885" s="29"/>
    </row>
    <row r="886" spans="6:26" x14ac:dyDescent="0.25">
      <c r="F886" s="36"/>
      <c r="V886"/>
      <c r="Z886" s="29"/>
    </row>
    <row r="887" spans="6:26" x14ac:dyDescent="0.25">
      <c r="F887" s="36"/>
      <c r="V887"/>
      <c r="Z887" s="29"/>
    </row>
    <row r="888" spans="6:26" x14ac:dyDescent="0.25">
      <c r="F888" s="36"/>
      <c r="V888"/>
      <c r="Z888" s="29"/>
    </row>
    <row r="889" spans="6:26" x14ac:dyDescent="0.25">
      <c r="F889" s="36"/>
      <c r="V889"/>
      <c r="Z889" s="29"/>
    </row>
    <row r="890" spans="6:26" x14ac:dyDescent="0.25">
      <c r="F890" s="36"/>
      <c r="V890"/>
      <c r="Z890" s="29"/>
    </row>
    <row r="891" spans="6:26" x14ac:dyDescent="0.25">
      <c r="F891" s="36"/>
      <c r="V891"/>
      <c r="Z891" s="29"/>
    </row>
    <row r="892" spans="6:26" x14ac:dyDescent="0.25">
      <c r="F892" s="36"/>
      <c r="V892"/>
      <c r="Z892" s="29"/>
    </row>
    <row r="893" spans="6:26" x14ac:dyDescent="0.25">
      <c r="F893" s="36"/>
      <c r="V893"/>
      <c r="Z893" s="29"/>
    </row>
    <row r="894" spans="6:26" x14ac:dyDescent="0.25">
      <c r="F894" s="36"/>
      <c r="V894"/>
      <c r="Z894" s="29"/>
    </row>
    <row r="895" spans="6:26" x14ac:dyDescent="0.25">
      <c r="F895" s="36"/>
      <c r="V895"/>
      <c r="Z895" s="29"/>
    </row>
    <row r="896" spans="6:26" x14ac:dyDescent="0.25">
      <c r="F896" s="36"/>
      <c r="V896"/>
      <c r="Z896" s="29"/>
    </row>
    <row r="897" spans="6:26" x14ac:dyDescent="0.25">
      <c r="F897" s="36"/>
      <c r="V897"/>
      <c r="Z897" s="29"/>
    </row>
    <row r="898" spans="6:26" x14ac:dyDescent="0.25">
      <c r="F898" s="36"/>
      <c r="V898"/>
      <c r="Z898" s="29"/>
    </row>
    <row r="899" spans="6:26" x14ac:dyDescent="0.25">
      <c r="F899" s="36"/>
      <c r="V899"/>
      <c r="Z899" s="29"/>
    </row>
    <row r="900" spans="6:26" x14ac:dyDescent="0.25">
      <c r="F900" s="36"/>
      <c r="V900"/>
      <c r="Z900" s="29"/>
    </row>
    <row r="901" spans="6:26" x14ac:dyDescent="0.25">
      <c r="F901" s="36"/>
      <c r="V901"/>
      <c r="Z901" s="29"/>
    </row>
    <row r="902" spans="6:26" x14ac:dyDescent="0.25">
      <c r="F902" s="36"/>
      <c r="V902"/>
      <c r="Z902" s="29"/>
    </row>
    <row r="903" spans="6:26" x14ac:dyDescent="0.25">
      <c r="F903" s="36"/>
      <c r="V903"/>
      <c r="Z903" s="29"/>
    </row>
    <row r="904" spans="6:26" x14ac:dyDescent="0.25">
      <c r="F904" s="36"/>
      <c r="V904"/>
      <c r="Z904" s="29"/>
    </row>
    <row r="905" spans="6:26" x14ac:dyDescent="0.25">
      <c r="F905" s="36"/>
      <c r="V905"/>
      <c r="Z905" s="29"/>
    </row>
    <row r="906" spans="6:26" x14ac:dyDescent="0.25">
      <c r="F906" s="36"/>
      <c r="V906"/>
      <c r="Z906" s="29"/>
    </row>
    <row r="907" spans="6:26" x14ac:dyDescent="0.25">
      <c r="F907" s="36"/>
      <c r="V907"/>
      <c r="Z907" s="29"/>
    </row>
    <row r="908" spans="6:26" x14ac:dyDescent="0.25">
      <c r="F908" s="36"/>
      <c r="V908"/>
      <c r="Z908" s="29"/>
    </row>
    <row r="909" spans="6:26" x14ac:dyDescent="0.25">
      <c r="F909" s="36"/>
      <c r="V909"/>
      <c r="Z909" s="29"/>
    </row>
    <row r="910" spans="6:26" x14ac:dyDescent="0.25">
      <c r="F910" s="36"/>
      <c r="V910"/>
      <c r="Z910" s="29"/>
    </row>
    <row r="911" spans="6:26" x14ac:dyDescent="0.25">
      <c r="F911" s="36"/>
      <c r="V911"/>
      <c r="Z911" s="29"/>
    </row>
    <row r="912" spans="6:26" x14ac:dyDescent="0.25">
      <c r="F912" s="36"/>
      <c r="V912"/>
      <c r="Z912" s="29"/>
    </row>
    <row r="913" spans="6:26" x14ac:dyDescent="0.25">
      <c r="F913" s="36"/>
      <c r="V913"/>
      <c r="Z913" s="29"/>
    </row>
    <row r="914" spans="6:26" x14ac:dyDescent="0.25">
      <c r="F914" s="36"/>
      <c r="V914"/>
      <c r="Z914" s="29"/>
    </row>
    <row r="915" spans="6:26" x14ac:dyDescent="0.25">
      <c r="F915" s="36"/>
      <c r="V915"/>
      <c r="Z915" s="29"/>
    </row>
    <row r="916" spans="6:26" x14ac:dyDescent="0.25">
      <c r="F916" s="36"/>
      <c r="V916"/>
      <c r="Z916" s="29"/>
    </row>
    <row r="917" spans="6:26" x14ac:dyDescent="0.25">
      <c r="F917" s="36"/>
      <c r="V917"/>
      <c r="Z917" s="29"/>
    </row>
    <row r="918" spans="6:26" x14ac:dyDescent="0.25">
      <c r="F918" s="36"/>
      <c r="V918"/>
      <c r="Z918" s="29"/>
    </row>
    <row r="919" spans="6:26" x14ac:dyDescent="0.25">
      <c r="F919" s="36"/>
      <c r="V919"/>
      <c r="Z919" s="29"/>
    </row>
    <row r="920" spans="6:26" x14ac:dyDescent="0.25">
      <c r="F920" s="36"/>
      <c r="V920"/>
      <c r="Z920" s="29"/>
    </row>
    <row r="921" spans="6:26" x14ac:dyDescent="0.25">
      <c r="F921" s="36"/>
      <c r="V921"/>
      <c r="Z921" s="29"/>
    </row>
    <row r="922" spans="6:26" x14ac:dyDescent="0.25">
      <c r="F922" s="36"/>
      <c r="V922"/>
      <c r="Z922" s="29"/>
    </row>
    <row r="923" spans="6:26" x14ac:dyDescent="0.25">
      <c r="F923" s="36"/>
      <c r="V923"/>
      <c r="Z923" s="29"/>
    </row>
    <row r="924" spans="6:26" x14ac:dyDescent="0.25">
      <c r="F924" s="36"/>
      <c r="V924"/>
      <c r="Z924" s="29"/>
    </row>
    <row r="925" spans="6:26" x14ac:dyDescent="0.25">
      <c r="F925" s="36"/>
      <c r="V925"/>
      <c r="Z925" s="29"/>
    </row>
    <row r="926" spans="6:26" x14ac:dyDescent="0.25">
      <c r="F926" s="36"/>
      <c r="V926"/>
      <c r="Z926" s="29"/>
    </row>
    <row r="927" spans="6:26" x14ac:dyDescent="0.25">
      <c r="F927" s="36"/>
      <c r="V927"/>
      <c r="Z927" s="29"/>
    </row>
    <row r="928" spans="6:26" x14ac:dyDescent="0.25">
      <c r="F928" s="36"/>
      <c r="V928"/>
      <c r="Z928" s="29"/>
    </row>
    <row r="929" spans="6:26" x14ac:dyDescent="0.25">
      <c r="F929" s="36"/>
      <c r="V929"/>
      <c r="Z929" s="29"/>
    </row>
    <row r="930" spans="6:26" x14ac:dyDescent="0.25">
      <c r="F930" s="36"/>
      <c r="V930"/>
      <c r="Z930" s="29"/>
    </row>
    <row r="931" spans="6:26" x14ac:dyDescent="0.25">
      <c r="F931" s="36"/>
      <c r="V931"/>
      <c r="Z931" s="29"/>
    </row>
    <row r="932" spans="6:26" x14ac:dyDescent="0.25">
      <c r="F932" s="36"/>
      <c r="V932"/>
      <c r="Z932" s="29"/>
    </row>
    <row r="933" spans="6:26" x14ac:dyDescent="0.25">
      <c r="F933" s="36"/>
      <c r="V933"/>
      <c r="Z933" s="29"/>
    </row>
    <row r="934" spans="6:26" x14ac:dyDescent="0.25">
      <c r="F934" s="36"/>
      <c r="V934"/>
      <c r="Z934" s="29"/>
    </row>
    <row r="935" spans="6:26" x14ac:dyDescent="0.25">
      <c r="F935" s="36"/>
      <c r="V935"/>
      <c r="Z935" s="29"/>
    </row>
    <row r="936" spans="6:26" x14ac:dyDescent="0.25">
      <c r="F936" s="36"/>
      <c r="V936"/>
      <c r="Z936" s="29"/>
    </row>
    <row r="937" spans="6:26" x14ac:dyDescent="0.25">
      <c r="F937" s="36"/>
      <c r="V937"/>
      <c r="Z937" s="29"/>
    </row>
    <row r="938" spans="6:26" x14ac:dyDescent="0.25">
      <c r="F938" s="36"/>
      <c r="V938"/>
      <c r="Z938" s="29"/>
    </row>
    <row r="939" spans="6:26" x14ac:dyDescent="0.25">
      <c r="F939" s="36"/>
      <c r="V939"/>
      <c r="Z939" s="29"/>
    </row>
    <row r="940" spans="6:26" x14ac:dyDescent="0.25">
      <c r="F940" s="36"/>
      <c r="V940"/>
      <c r="Z940" s="29"/>
    </row>
    <row r="941" spans="6:26" x14ac:dyDescent="0.25">
      <c r="F941" s="36"/>
      <c r="V941"/>
      <c r="Z941" s="29"/>
    </row>
    <row r="942" spans="6:26" x14ac:dyDescent="0.25">
      <c r="F942" s="36"/>
      <c r="V942"/>
      <c r="Z942" s="29"/>
    </row>
    <row r="943" spans="6:26" x14ac:dyDescent="0.25">
      <c r="F943" s="36"/>
      <c r="V943"/>
      <c r="Z943" s="29"/>
    </row>
    <row r="944" spans="6:26" x14ac:dyDescent="0.25">
      <c r="F944" s="36"/>
      <c r="V944"/>
      <c r="Z944" s="29"/>
    </row>
    <row r="945" spans="6:26" x14ac:dyDescent="0.25">
      <c r="F945" s="36"/>
      <c r="V945"/>
      <c r="Z945" s="29"/>
    </row>
    <row r="946" spans="6:26" x14ac:dyDescent="0.25">
      <c r="F946" s="36"/>
      <c r="V946"/>
      <c r="Z946" s="29"/>
    </row>
    <row r="947" spans="6:26" x14ac:dyDescent="0.25">
      <c r="F947" s="36"/>
      <c r="V947"/>
      <c r="Z947" s="29"/>
    </row>
    <row r="948" spans="6:26" x14ac:dyDescent="0.25">
      <c r="F948" s="36"/>
      <c r="V948"/>
      <c r="Z948" s="29"/>
    </row>
    <row r="949" spans="6:26" x14ac:dyDescent="0.25">
      <c r="F949" s="36"/>
      <c r="V949"/>
      <c r="Z949" s="29"/>
    </row>
    <row r="950" spans="6:26" x14ac:dyDescent="0.25">
      <c r="F950" s="36"/>
      <c r="V950"/>
      <c r="Z950" s="29"/>
    </row>
    <row r="951" spans="6:26" x14ac:dyDescent="0.25">
      <c r="F951" s="36"/>
      <c r="V951"/>
      <c r="Z951" s="29"/>
    </row>
    <row r="952" spans="6:26" x14ac:dyDescent="0.25">
      <c r="F952" s="36"/>
      <c r="V952"/>
      <c r="Z952" s="29"/>
    </row>
    <row r="953" spans="6:26" x14ac:dyDescent="0.25">
      <c r="F953" s="36"/>
      <c r="V953"/>
      <c r="Z953" s="29"/>
    </row>
    <row r="954" spans="6:26" x14ac:dyDescent="0.25">
      <c r="F954" s="36"/>
      <c r="V954"/>
      <c r="Z954" s="29"/>
    </row>
    <row r="955" spans="6:26" x14ac:dyDescent="0.25">
      <c r="F955" s="36"/>
      <c r="V955"/>
      <c r="Z955" s="29"/>
    </row>
    <row r="956" spans="6:26" x14ac:dyDescent="0.25">
      <c r="F956" s="36"/>
      <c r="V956"/>
      <c r="Z956" s="29"/>
    </row>
    <row r="957" spans="6:26" x14ac:dyDescent="0.25">
      <c r="F957" s="36"/>
      <c r="V957"/>
      <c r="Z957" s="29"/>
    </row>
    <row r="958" spans="6:26" x14ac:dyDescent="0.25">
      <c r="F958" s="36"/>
      <c r="V958"/>
      <c r="Z958" s="29"/>
    </row>
    <row r="959" spans="6:26" x14ac:dyDescent="0.25">
      <c r="F959" s="36"/>
      <c r="V959"/>
      <c r="Z959" s="29"/>
    </row>
    <row r="960" spans="6:26" x14ac:dyDescent="0.25">
      <c r="F960" s="36"/>
      <c r="V960"/>
      <c r="Z960" s="29"/>
    </row>
    <row r="961" spans="6:26" x14ac:dyDescent="0.25">
      <c r="F961" s="36"/>
      <c r="V961"/>
      <c r="Z961" s="29"/>
    </row>
    <row r="962" spans="6:26" x14ac:dyDescent="0.25">
      <c r="F962" s="36"/>
      <c r="V962"/>
      <c r="Z962" s="29"/>
    </row>
    <row r="963" spans="6:26" x14ac:dyDescent="0.25">
      <c r="F963" s="36"/>
      <c r="V963"/>
      <c r="Z963" s="29"/>
    </row>
    <row r="964" spans="6:26" x14ac:dyDescent="0.25">
      <c r="F964" s="36"/>
      <c r="V964"/>
      <c r="Z964" s="29"/>
    </row>
    <row r="965" spans="6:26" x14ac:dyDescent="0.25">
      <c r="F965" s="36"/>
      <c r="V965"/>
      <c r="Z965" s="29"/>
    </row>
    <row r="966" spans="6:26" x14ac:dyDescent="0.25">
      <c r="F966" s="36"/>
      <c r="V966"/>
      <c r="Z966" s="29"/>
    </row>
    <row r="967" spans="6:26" x14ac:dyDescent="0.25">
      <c r="F967" s="36"/>
      <c r="V967"/>
      <c r="Z967" s="29"/>
    </row>
    <row r="968" spans="6:26" x14ac:dyDescent="0.25">
      <c r="F968" s="36"/>
      <c r="V968"/>
      <c r="Z968" s="29"/>
    </row>
    <row r="969" spans="6:26" x14ac:dyDescent="0.25">
      <c r="F969" s="36"/>
      <c r="V969"/>
      <c r="Z969" s="29"/>
    </row>
    <row r="970" spans="6:26" x14ac:dyDescent="0.25">
      <c r="F970" s="36"/>
      <c r="V970"/>
      <c r="Z970" s="29"/>
    </row>
    <row r="971" spans="6:26" x14ac:dyDescent="0.25">
      <c r="F971" s="36"/>
      <c r="V971"/>
      <c r="Z971" s="29"/>
    </row>
    <row r="972" spans="6:26" x14ac:dyDescent="0.25">
      <c r="F972" s="36"/>
      <c r="V972"/>
      <c r="Z972" s="29"/>
    </row>
    <row r="973" spans="6:26" x14ac:dyDescent="0.25">
      <c r="F973" s="36"/>
      <c r="V973"/>
      <c r="Z973" s="29"/>
    </row>
    <row r="974" spans="6:26" x14ac:dyDescent="0.25">
      <c r="F974" s="36"/>
      <c r="V974"/>
      <c r="Z974" s="29"/>
    </row>
    <row r="975" spans="6:26" x14ac:dyDescent="0.25">
      <c r="F975" s="36"/>
      <c r="V975"/>
      <c r="Z975" s="29"/>
    </row>
    <row r="976" spans="6:26" x14ac:dyDescent="0.25">
      <c r="F976" s="36"/>
      <c r="V976"/>
      <c r="Z976" s="29"/>
    </row>
    <row r="977" spans="6:26" x14ac:dyDescent="0.25">
      <c r="F977" s="36"/>
      <c r="V977"/>
      <c r="Z977" s="29"/>
    </row>
    <row r="978" spans="6:26" x14ac:dyDescent="0.25">
      <c r="F978" s="36"/>
      <c r="V978"/>
      <c r="Z978" s="29"/>
    </row>
    <row r="979" spans="6:26" x14ac:dyDescent="0.25">
      <c r="F979" s="36"/>
      <c r="V979"/>
      <c r="Z979" s="29"/>
    </row>
    <row r="980" spans="6:26" x14ac:dyDescent="0.25">
      <c r="F980" s="36"/>
      <c r="V980"/>
      <c r="Z980" s="29"/>
    </row>
    <row r="981" spans="6:26" x14ac:dyDescent="0.25">
      <c r="F981" s="36"/>
      <c r="V981"/>
      <c r="Z981" s="29"/>
    </row>
    <row r="982" spans="6:26" x14ac:dyDescent="0.25">
      <c r="F982" s="36"/>
      <c r="V982"/>
      <c r="Z982" s="29"/>
    </row>
    <row r="983" spans="6:26" x14ac:dyDescent="0.25">
      <c r="F983" s="36"/>
      <c r="V983"/>
      <c r="Z983" s="29"/>
    </row>
    <row r="984" spans="6:26" x14ac:dyDescent="0.25">
      <c r="F984" s="36"/>
      <c r="V984"/>
      <c r="Z984" s="29"/>
    </row>
    <row r="985" spans="6:26" x14ac:dyDescent="0.25">
      <c r="F985" s="36"/>
      <c r="V985"/>
      <c r="Z985" s="29"/>
    </row>
    <row r="986" spans="6:26" x14ac:dyDescent="0.25">
      <c r="F986" s="36"/>
      <c r="V986"/>
      <c r="Z986" s="29"/>
    </row>
    <row r="987" spans="6:26" x14ac:dyDescent="0.25">
      <c r="F987" s="36"/>
      <c r="V987"/>
      <c r="Z987" s="29"/>
    </row>
    <row r="988" spans="6:26" x14ac:dyDescent="0.25">
      <c r="F988" s="36"/>
      <c r="V988"/>
      <c r="Z988" s="29"/>
    </row>
    <row r="989" spans="6:26" x14ac:dyDescent="0.25">
      <c r="F989" s="36"/>
      <c r="V989"/>
      <c r="Z989" s="29"/>
    </row>
    <row r="990" spans="6:26" x14ac:dyDescent="0.25">
      <c r="F990" s="36"/>
      <c r="V990"/>
      <c r="Z990" s="29"/>
    </row>
    <row r="991" spans="6:26" x14ac:dyDescent="0.25">
      <c r="F991" s="36"/>
      <c r="V991"/>
      <c r="Z991" s="29"/>
    </row>
    <row r="992" spans="6:26" x14ac:dyDescent="0.25">
      <c r="F992" s="36"/>
      <c r="V992"/>
      <c r="Z992" s="29"/>
    </row>
    <row r="993" spans="6:26" x14ac:dyDescent="0.25">
      <c r="F993" s="36"/>
      <c r="V993"/>
      <c r="Z993" s="29"/>
    </row>
    <row r="994" spans="6:26" x14ac:dyDescent="0.25">
      <c r="F994" s="36"/>
      <c r="V994"/>
      <c r="Z994" s="29"/>
    </row>
    <row r="995" spans="6:26" x14ac:dyDescent="0.25">
      <c r="F995" s="36"/>
      <c r="V995"/>
      <c r="Z995" s="29"/>
    </row>
    <row r="996" spans="6:26" x14ac:dyDescent="0.25">
      <c r="F996" s="36"/>
      <c r="V996"/>
      <c r="Z996" s="29"/>
    </row>
    <row r="997" spans="6:26" x14ac:dyDescent="0.25">
      <c r="F997" s="36"/>
      <c r="V997"/>
      <c r="Z997" s="29"/>
    </row>
    <row r="998" spans="6:26" x14ac:dyDescent="0.25">
      <c r="F998" s="36"/>
      <c r="V998"/>
      <c r="Z998" s="29"/>
    </row>
    <row r="999" spans="6:26" x14ac:dyDescent="0.25">
      <c r="F999" s="36"/>
      <c r="V999"/>
      <c r="Z999" s="29"/>
    </row>
    <row r="1000" spans="6:26" x14ac:dyDescent="0.25">
      <c r="F1000" s="36"/>
      <c r="V1000"/>
      <c r="Z1000" s="29"/>
    </row>
    <row r="1001" spans="6:26" x14ac:dyDescent="0.25">
      <c r="F1001" s="36"/>
      <c r="V1001"/>
      <c r="Z1001" s="29"/>
    </row>
    <row r="1002" spans="6:26" x14ac:dyDescent="0.25">
      <c r="F1002" s="36"/>
      <c r="V1002"/>
      <c r="Z1002" s="29"/>
    </row>
    <row r="1003" spans="6:26" x14ac:dyDescent="0.25">
      <c r="F1003" s="36"/>
      <c r="V1003"/>
      <c r="Z1003" s="29"/>
    </row>
    <row r="1004" spans="6:26" x14ac:dyDescent="0.25">
      <c r="F1004" s="36"/>
      <c r="V1004"/>
      <c r="Z1004" s="29"/>
    </row>
    <row r="1005" spans="6:26" x14ac:dyDescent="0.25">
      <c r="F1005" s="36"/>
      <c r="V1005"/>
      <c r="Z1005" s="29"/>
    </row>
    <row r="1006" spans="6:26" x14ac:dyDescent="0.25">
      <c r="F1006" s="36"/>
      <c r="V1006"/>
      <c r="Z1006" s="29"/>
    </row>
    <row r="1007" spans="6:26" x14ac:dyDescent="0.25">
      <c r="F1007" s="36"/>
      <c r="V1007"/>
      <c r="Z1007" s="29"/>
    </row>
    <row r="1008" spans="6:26" x14ac:dyDescent="0.25">
      <c r="F1008" s="36"/>
      <c r="V1008"/>
      <c r="Z1008" s="29"/>
    </row>
    <row r="1009" spans="6:26" x14ac:dyDescent="0.25">
      <c r="F1009" s="36"/>
      <c r="V1009"/>
      <c r="Z1009" s="29"/>
    </row>
    <row r="1010" spans="6:26" x14ac:dyDescent="0.25">
      <c r="F1010" s="36"/>
      <c r="V1010"/>
      <c r="Z1010" s="29"/>
    </row>
    <row r="1011" spans="6:26" x14ac:dyDescent="0.25">
      <c r="F1011" s="36"/>
      <c r="V1011"/>
      <c r="Z1011" s="29"/>
    </row>
    <row r="1012" spans="6:26" x14ac:dyDescent="0.25">
      <c r="F1012" s="36"/>
      <c r="V1012"/>
      <c r="Z1012" s="29"/>
    </row>
    <row r="1013" spans="6:26" x14ac:dyDescent="0.25">
      <c r="F1013" s="36"/>
      <c r="V1013"/>
      <c r="Z1013" s="29"/>
    </row>
    <row r="1014" spans="6:26" x14ac:dyDescent="0.25">
      <c r="F1014" s="36"/>
      <c r="V1014"/>
      <c r="Z1014" s="29"/>
    </row>
    <row r="1015" spans="6:26" x14ac:dyDescent="0.25">
      <c r="F1015" s="36"/>
      <c r="V1015"/>
      <c r="Z1015" s="29"/>
    </row>
    <row r="1016" spans="6:26" x14ac:dyDescent="0.25">
      <c r="F1016" s="36"/>
      <c r="V1016"/>
      <c r="Z1016" s="29"/>
    </row>
    <row r="1017" spans="6:26" x14ac:dyDescent="0.25">
      <c r="F1017" s="36"/>
      <c r="V1017"/>
      <c r="Z1017" s="29"/>
    </row>
    <row r="1018" spans="6:26" x14ac:dyDescent="0.25">
      <c r="F1018" s="36"/>
      <c r="V1018"/>
      <c r="Z1018" s="29"/>
    </row>
    <row r="1019" spans="6:26" x14ac:dyDescent="0.25">
      <c r="F1019" s="36"/>
      <c r="V1019"/>
      <c r="Z1019" s="29"/>
    </row>
    <row r="1020" spans="6:26" x14ac:dyDescent="0.25">
      <c r="F1020" s="36"/>
      <c r="V1020"/>
      <c r="Z1020" s="29"/>
    </row>
    <row r="1021" spans="6:26" x14ac:dyDescent="0.25">
      <c r="F1021" s="36"/>
      <c r="V1021"/>
      <c r="Z1021" s="29"/>
    </row>
    <row r="1022" spans="6:26" x14ac:dyDescent="0.25">
      <c r="F1022" s="36"/>
      <c r="V1022"/>
      <c r="Z1022" s="29"/>
    </row>
    <row r="1023" spans="6:26" x14ac:dyDescent="0.25">
      <c r="F1023" s="36"/>
      <c r="V1023"/>
      <c r="Z1023" s="29"/>
    </row>
    <row r="1024" spans="6:26" x14ac:dyDescent="0.25">
      <c r="F1024" s="36"/>
      <c r="V1024"/>
      <c r="Z1024" s="29"/>
    </row>
    <row r="1025" spans="6:26" x14ac:dyDescent="0.25">
      <c r="F1025" s="36"/>
      <c r="V1025"/>
      <c r="Z1025" s="29"/>
    </row>
    <row r="1026" spans="6:26" x14ac:dyDescent="0.25">
      <c r="F1026" s="36"/>
      <c r="V1026"/>
      <c r="Z1026" s="29"/>
    </row>
    <row r="1027" spans="6:26" x14ac:dyDescent="0.25">
      <c r="F1027" s="36"/>
      <c r="V1027"/>
      <c r="Z1027" s="29"/>
    </row>
    <row r="1028" spans="6:26" x14ac:dyDescent="0.25">
      <c r="F1028" s="36"/>
      <c r="V1028"/>
      <c r="Z1028" s="29"/>
    </row>
    <row r="1029" spans="6:26" x14ac:dyDescent="0.25">
      <c r="F1029" s="36"/>
      <c r="V1029"/>
      <c r="Z1029" s="29"/>
    </row>
    <row r="1030" spans="6:26" x14ac:dyDescent="0.25">
      <c r="F1030" s="36"/>
      <c r="V1030"/>
      <c r="Z1030" s="29"/>
    </row>
    <row r="1031" spans="6:26" x14ac:dyDescent="0.25">
      <c r="F1031" s="36"/>
      <c r="V1031"/>
      <c r="Z1031" s="29"/>
    </row>
    <row r="1032" spans="6:26" x14ac:dyDescent="0.25">
      <c r="F1032" s="36"/>
      <c r="V1032"/>
      <c r="Z1032" s="29"/>
    </row>
    <row r="1033" spans="6:26" x14ac:dyDescent="0.25">
      <c r="F1033" s="36"/>
      <c r="V1033"/>
      <c r="Z1033" s="29"/>
    </row>
    <row r="1034" spans="6:26" x14ac:dyDescent="0.25">
      <c r="F1034" s="36"/>
      <c r="V1034"/>
      <c r="Z1034" s="29"/>
    </row>
    <row r="1035" spans="6:26" x14ac:dyDescent="0.25">
      <c r="F1035" s="36"/>
      <c r="V1035"/>
      <c r="Z1035" s="29"/>
    </row>
    <row r="1036" spans="6:26" x14ac:dyDescent="0.25">
      <c r="F1036" s="36"/>
      <c r="V1036"/>
      <c r="Z1036" s="29"/>
    </row>
    <row r="1037" spans="6:26" x14ac:dyDescent="0.25">
      <c r="F1037" s="36"/>
      <c r="V1037"/>
      <c r="Z1037" s="29"/>
    </row>
    <row r="1038" spans="6:26" x14ac:dyDescent="0.25">
      <c r="F1038" s="36"/>
      <c r="V1038"/>
      <c r="Z1038" s="29"/>
    </row>
    <row r="1039" spans="6:26" x14ac:dyDescent="0.25">
      <c r="F1039" s="36"/>
      <c r="V1039"/>
      <c r="Z1039" s="29"/>
    </row>
    <row r="1040" spans="6:26" x14ac:dyDescent="0.25">
      <c r="F1040" s="36"/>
      <c r="V1040"/>
      <c r="Z1040" s="29"/>
    </row>
    <row r="1041" spans="6:26" x14ac:dyDescent="0.25">
      <c r="F1041" s="36"/>
      <c r="V1041"/>
      <c r="Z1041" s="29"/>
    </row>
    <row r="1042" spans="6:26" x14ac:dyDescent="0.25">
      <c r="F1042" s="36"/>
      <c r="V1042"/>
      <c r="Z1042" s="29"/>
    </row>
    <row r="1043" spans="6:26" x14ac:dyDescent="0.25">
      <c r="F1043" s="36"/>
      <c r="V1043"/>
      <c r="Z1043" s="29"/>
    </row>
    <row r="1044" spans="6:26" x14ac:dyDescent="0.25">
      <c r="F1044" s="36"/>
      <c r="V1044"/>
      <c r="Z1044" s="29"/>
    </row>
    <row r="1045" spans="6:26" x14ac:dyDescent="0.25">
      <c r="F1045" s="36"/>
      <c r="V1045"/>
      <c r="Z1045" s="29"/>
    </row>
    <row r="1046" spans="6:26" x14ac:dyDescent="0.25">
      <c r="F1046" s="36"/>
      <c r="V1046"/>
      <c r="Z1046" s="29"/>
    </row>
    <row r="1047" spans="6:26" x14ac:dyDescent="0.25">
      <c r="F1047" s="36"/>
      <c r="V1047"/>
      <c r="Z1047" s="29"/>
    </row>
    <row r="1048" spans="6:26" x14ac:dyDescent="0.25">
      <c r="F1048" s="36"/>
      <c r="V1048"/>
      <c r="Z1048" s="29"/>
    </row>
    <row r="1049" spans="6:26" x14ac:dyDescent="0.25">
      <c r="F1049" s="36"/>
      <c r="V1049"/>
      <c r="Z1049" s="29"/>
    </row>
    <row r="1050" spans="6:26" x14ac:dyDescent="0.25">
      <c r="F1050" s="36"/>
      <c r="V1050"/>
      <c r="Z1050" s="29"/>
    </row>
    <row r="1051" spans="6:26" x14ac:dyDescent="0.25">
      <c r="F1051" s="36"/>
      <c r="V1051"/>
      <c r="Z1051" s="29"/>
    </row>
    <row r="1052" spans="6:26" x14ac:dyDescent="0.25">
      <c r="F1052" s="36"/>
      <c r="V1052"/>
      <c r="Z1052" s="29"/>
    </row>
    <row r="1053" spans="6:26" x14ac:dyDescent="0.25">
      <c r="F1053" s="36"/>
      <c r="V1053"/>
      <c r="Z1053" s="29"/>
    </row>
    <row r="1054" spans="6:26" x14ac:dyDescent="0.25">
      <c r="F1054" s="36"/>
      <c r="V1054"/>
      <c r="Z1054" s="29"/>
    </row>
    <row r="1055" spans="6:26" x14ac:dyDescent="0.25">
      <c r="F1055" s="36"/>
      <c r="V1055"/>
      <c r="Z1055" s="29"/>
    </row>
    <row r="1056" spans="6:26" x14ac:dyDescent="0.25">
      <c r="F1056" s="36"/>
      <c r="V1056"/>
      <c r="Z1056" s="29"/>
    </row>
    <row r="1057" spans="6:26" x14ac:dyDescent="0.25">
      <c r="F1057" s="36"/>
      <c r="V1057"/>
      <c r="Z1057" s="29"/>
    </row>
    <row r="1058" spans="6:26" x14ac:dyDescent="0.25">
      <c r="F1058" s="36"/>
      <c r="V1058"/>
      <c r="Z1058" s="29"/>
    </row>
    <row r="1059" spans="6:26" x14ac:dyDescent="0.25">
      <c r="F1059" s="36"/>
      <c r="V1059"/>
      <c r="Z1059" s="29"/>
    </row>
    <row r="1060" spans="6:26" x14ac:dyDescent="0.25">
      <c r="F1060" s="36"/>
      <c r="V1060"/>
      <c r="Z1060" s="29"/>
    </row>
    <row r="1061" spans="6:26" x14ac:dyDescent="0.25">
      <c r="F1061" s="36"/>
      <c r="V1061"/>
      <c r="Z1061" s="29"/>
    </row>
    <row r="1062" spans="6:26" x14ac:dyDescent="0.25">
      <c r="F1062" s="36"/>
      <c r="V1062"/>
      <c r="Z1062" s="29"/>
    </row>
    <row r="1063" spans="6:26" x14ac:dyDescent="0.25">
      <c r="F1063" s="36"/>
      <c r="V1063"/>
      <c r="Z1063" s="29"/>
    </row>
    <row r="1064" spans="6:26" x14ac:dyDescent="0.25">
      <c r="F1064" s="36"/>
      <c r="V1064"/>
      <c r="Z1064" s="29"/>
    </row>
    <row r="1065" spans="6:26" x14ac:dyDescent="0.25">
      <c r="F1065" s="36"/>
      <c r="V1065"/>
      <c r="Z1065" s="29"/>
    </row>
    <row r="1066" spans="6:26" x14ac:dyDescent="0.25">
      <c r="F1066" s="36"/>
      <c r="V1066"/>
      <c r="Z1066" s="29"/>
    </row>
    <row r="1067" spans="6:26" x14ac:dyDescent="0.25">
      <c r="F1067" s="36"/>
      <c r="V1067"/>
      <c r="Z1067" s="29"/>
    </row>
    <row r="1068" spans="6:26" x14ac:dyDescent="0.25">
      <c r="F1068" s="36"/>
      <c r="V1068"/>
      <c r="Z1068" s="29"/>
    </row>
    <row r="1069" spans="6:26" x14ac:dyDescent="0.25">
      <c r="F1069" s="36"/>
      <c r="V1069"/>
      <c r="Z1069" s="29"/>
    </row>
    <row r="1070" spans="6:26" x14ac:dyDescent="0.25">
      <c r="F1070" s="36"/>
      <c r="V1070"/>
      <c r="Z1070" s="29"/>
    </row>
    <row r="1071" spans="6:26" x14ac:dyDescent="0.25">
      <c r="F1071" s="36"/>
      <c r="V1071"/>
      <c r="Z1071" s="29"/>
    </row>
    <row r="1072" spans="6:26" x14ac:dyDescent="0.25">
      <c r="F1072" s="36"/>
      <c r="V1072"/>
      <c r="Z1072" s="29"/>
    </row>
    <row r="1073" spans="6:26" x14ac:dyDescent="0.25">
      <c r="F1073" s="36"/>
      <c r="V1073"/>
      <c r="Z1073" s="29"/>
    </row>
    <row r="1074" spans="6:26" x14ac:dyDescent="0.25">
      <c r="F1074" s="36"/>
      <c r="V1074"/>
      <c r="Z1074" s="29"/>
    </row>
    <row r="1075" spans="6:26" x14ac:dyDescent="0.25">
      <c r="F1075" s="36"/>
      <c r="V1075"/>
      <c r="Z1075" s="29"/>
    </row>
    <row r="1076" spans="6:26" x14ac:dyDescent="0.25">
      <c r="F1076" s="36"/>
      <c r="V1076"/>
      <c r="Z1076" s="29"/>
    </row>
    <row r="1077" spans="6:26" x14ac:dyDescent="0.25">
      <c r="F1077" s="36"/>
      <c r="V1077"/>
      <c r="Z1077" s="29"/>
    </row>
    <row r="1078" spans="6:26" x14ac:dyDescent="0.25">
      <c r="F1078" s="36"/>
      <c r="V1078"/>
      <c r="Z1078" s="29"/>
    </row>
    <row r="1079" spans="6:26" x14ac:dyDescent="0.25">
      <c r="F1079" s="36"/>
      <c r="V1079"/>
      <c r="Z1079" s="29"/>
    </row>
    <row r="1080" spans="6:26" x14ac:dyDescent="0.25">
      <c r="F1080" s="36"/>
      <c r="V1080"/>
      <c r="Z1080" s="29"/>
    </row>
    <row r="1081" spans="6:26" x14ac:dyDescent="0.25">
      <c r="F1081" s="36"/>
      <c r="V1081"/>
      <c r="Z1081" s="29"/>
    </row>
    <row r="1082" spans="6:26" x14ac:dyDescent="0.25">
      <c r="F1082" s="36"/>
      <c r="V1082"/>
      <c r="Z1082" s="29"/>
    </row>
    <row r="1083" spans="6:26" x14ac:dyDescent="0.25">
      <c r="F1083" s="36"/>
      <c r="V1083"/>
      <c r="Z1083" s="29"/>
    </row>
    <row r="1084" spans="6:26" x14ac:dyDescent="0.25">
      <c r="F1084" s="36"/>
      <c r="V1084"/>
      <c r="Z1084" s="29"/>
    </row>
    <row r="1085" spans="6:26" x14ac:dyDescent="0.25">
      <c r="F1085" s="36"/>
      <c r="V1085"/>
      <c r="Z1085" s="29"/>
    </row>
    <row r="1086" spans="6:26" x14ac:dyDescent="0.25">
      <c r="F1086" s="36"/>
      <c r="V1086"/>
      <c r="Z1086" s="29"/>
    </row>
    <row r="1087" spans="6:26" x14ac:dyDescent="0.25">
      <c r="F1087" s="36"/>
      <c r="V1087"/>
      <c r="Z1087" s="29"/>
    </row>
    <row r="1088" spans="6:26" x14ac:dyDescent="0.25">
      <c r="F1088" s="36"/>
      <c r="V1088"/>
      <c r="Z1088" s="29"/>
    </row>
    <row r="1089" spans="6:26" x14ac:dyDescent="0.25">
      <c r="F1089" s="36"/>
      <c r="V1089"/>
      <c r="Z1089" s="29"/>
    </row>
    <row r="1090" spans="6:26" x14ac:dyDescent="0.25">
      <c r="F1090" s="36"/>
      <c r="V1090"/>
      <c r="Z1090" s="29"/>
    </row>
    <row r="1091" spans="6:26" x14ac:dyDescent="0.25">
      <c r="F1091" s="36"/>
      <c r="V1091"/>
      <c r="Z1091" s="29"/>
    </row>
    <row r="1092" spans="6:26" x14ac:dyDescent="0.25">
      <c r="F1092" s="36"/>
      <c r="V1092"/>
      <c r="Z1092" s="29"/>
    </row>
    <row r="1093" spans="6:26" x14ac:dyDescent="0.25">
      <c r="F1093" s="36"/>
      <c r="V1093"/>
      <c r="Z1093" s="29"/>
    </row>
    <row r="1094" spans="6:26" x14ac:dyDescent="0.25">
      <c r="F1094" s="36"/>
      <c r="V1094"/>
      <c r="Z1094" s="29"/>
    </row>
    <row r="1095" spans="6:26" x14ac:dyDescent="0.25">
      <c r="F1095" s="36"/>
      <c r="V1095"/>
      <c r="Z1095" s="29"/>
    </row>
    <row r="1096" spans="6:26" x14ac:dyDescent="0.25">
      <c r="F1096" s="36"/>
      <c r="V1096"/>
      <c r="Z1096" s="29"/>
    </row>
    <row r="1097" spans="6:26" x14ac:dyDescent="0.25">
      <c r="F1097" s="36"/>
      <c r="V1097"/>
      <c r="Z1097" s="29"/>
    </row>
    <row r="1098" spans="6:26" x14ac:dyDescent="0.25">
      <c r="F1098" s="36"/>
      <c r="V1098"/>
      <c r="Z1098" s="29"/>
    </row>
    <row r="1099" spans="6:26" x14ac:dyDescent="0.25">
      <c r="F1099" s="36"/>
      <c r="V1099"/>
      <c r="Z1099" s="29"/>
    </row>
    <row r="1100" spans="6:26" x14ac:dyDescent="0.25">
      <c r="F1100" s="36"/>
      <c r="V1100"/>
      <c r="Z1100" s="29"/>
    </row>
    <row r="1101" spans="6:26" x14ac:dyDescent="0.25">
      <c r="F1101" s="36"/>
      <c r="V1101"/>
      <c r="Z1101" s="29"/>
    </row>
    <row r="1102" spans="6:26" x14ac:dyDescent="0.25">
      <c r="F1102" s="36"/>
      <c r="V1102"/>
      <c r="Z1102" s="29"/>
    </row>
    <row r="1103" spans="6:26" x14ac:dyDescent="0.25">
      <c r="F1103" s="36"/>
      <c r="V1103"/>
      <c r="Z1103" s="29"/>
    </row>
    <row r="1104" spans="6:26" x14ac:dyDescent="0.25">
      <c r="F1104" s="36"/>
      <c r="V1104"/>
      <c r="Z1104" s="29"/>
    </row>
    <row r="1105" spans="6:26" x14ac:dyDescent="0.25">
      <c r="F1105" s="36"/>
      <c r="V1105"/>
      <c r="Z1105" s="29"/>
    </row>
    <row r="1106" spans="6:26" x14ac:dyDescent="0.25">
      <c r="F1106" s="36"/>
      <c r="V1106"/>
      <c r="Z1106" s="29"/>
    </row>
    <row r="1107" spans="6:26" x14ac:dyDescent="0.25">
      <c r="F1107" s="36"/>
      <c r="V1107"/>
      <c r="Z1107" s="29"/>
    </row>
    <row r="1108" spans="6:26" x14ac:dyDescent="0.25">
      <c r="F1108" s="36"/>
      <c r="V1108"/>
      <c r="Z1108" s="29"/>
    </row>
    <row r="1109" spans="6:26" x14ac:dyDescent="0.25">
      <c r="F1109" s="36"/>
      <c r="V1109"/>
      <c r="Z1109" s="29"/>
    </row>
    <row r="1110" spans="6:26" x14ac:dyDescent="0.25">
      <c r="F1110" s="36"/>
      <c r="V1110"/>
      <c r="Z1110" s="29"/>
    </row>
    <row r="1111" spans="6:26" x14ac:dyDescent="0.25">
      <c r="F1111" s="36"/>
      <c r="V1111"/>
      <c r="Z1111" s="29"/>
    </row>
    <row r="1112" spans="6:26" x14ac:dyDescent="0.25">
      <c r="F1112" s="36"/>
      <c r="V1112"/>
      <c r="Z1112" s="29"/>
    </row>
    <row r="1113" spans="6:26" x14ac:dyDescent="0.25">
      <c r="F1113" s="36"/>
      <c r="V1113"/>
      <c r="Z1113" s="29"/>
    </row>
    <row r="1114" spans="6:26" x14ac:dyDescent="0.25">
      <c r="F1114" s="36"/>
      <c r="V1114"/>
      <c r="Z1114" s="29"/>
    </row>
    <row r="1115" spans="6:26" x14ac:dyDescent="0.25">
      <c r="F1115" s="36"/>
      <c r="V1115"/>
      <c r="Z1115" s="29"/>
    </row>
    <row r="1116" spans="6:26" x14ac:dyDescent="0.25">
      <c r="F1116" s="36"/>
      <c r="V1116"/>
      <c r="Z1116" s="29"/>
    </row>
    <row r="1117" spans="6:26" x14ac:dyDescent="0.25">
      <c r="F1117" s="36"/>
      <c r="V1117"/>
      <c r="Z1117" s="29"/>
    </row>
    <row r="1118" spans="6:26" x14ac:dyDescent="0.25">
      <c r="F1118" s="36"/>
      <c r="V1118"/>
      <c r="Z1118" s="29"/>
    </row>
    <row r="1119" spans="6:26" x14ac:dyDescent="0.25">
      <c r="F1119" s="36"/>
      <c r="V1119"/>
      <c r="Z1119" s="29"/>
    </row>
    <row r="1120" spans="6:26" x14ac:dyDescent="0.25">
      <c r="F1120" s="36"/>
      <c r="V1120"/>
      <c r="Z1120" s="29"/>
    </row>
    <row r="1121" spans="6:26" x14ac:dyDescent="0.25">
      <c r="F1121" s="36"/>
      <c r="V1121"/>
      <c r="Z1121" s="29"/>
    </row>
    <row r="1122" spans="6:26" x14ac:dyDescent="0.25">
      <c r="F1122" s="36"/>
      <c r="V1122"/>
      <c r="Z1122" s="29"/>
    </row>
    <row r="1123" spans="6:26" x14ac:dyDescent="0.25">
      <c r="F1123" s="36"/>
      <c r="V1123"/>
      <c r="Z1123" s="29"/>
    </row>
    <row r="1124" spans="6:26" x14ac:dyDescent="0.25">
      <c r="F1124" s="36"/>
      <c r="V1124"/>
      <c r="Z1124" s="29"/>
    </row>
    <row r="1125" spans="6:26" x14ac:dyDescent="0.25">
      <c r="F1125" s="36"/>
      <c r="V1125"/>
      <c r="Z1125" s="29"/>
    </row>
    <row r="1126" spans="6:26" x14ac:dyDescent="0.25">
      <c r="F1126" s="36"/>
      <c r="V1126"/>
      <c r="Z1126" s="29"/>
    </row>
    <row r="1127" spans="6:26" x14ac:dyDescent="0.25">
      <c r="F1127" s="36"/>
      <c r="V1127"/>
      <c r="Z1127" s="29"/>
    </row>
    <row r="1128" spans="6:26" x14ac:dyDescent="0.25">
      <c r="F1128" s="36"/>
      <c r="V1128"/>
      <c r="Z1128" s="29"/>
    </row>
    <row r="1129" spans="6:26" x14ac:dyDescent="0.25">
      <c r="F1129" s="36"/>
      <c r="V1129"/>
      <c r="Z1129" s="29"/>
    </row>
    <row r="1130" spans="6:26" x14ac:dyDescent="0.25">
      <c r="F1130" s="36"/>
      <c r="V1130"/>
      <c r="Z1130" s="29"/>
    </row>
    <row r="1131" spans="6:26" x14ac:dyDescent="0.25">
      <c r="F1131" s="36"/>
      <c r="V1131"/>
      <c r="Z1131" s="29"/>
    </row>
    <row r="1132" spans="6:26" x14ac:dyDescent="0.25">
      <c r="F1132" s="36"/>
      <c r="V1132"/>
      <c r="Z1132" s="29"/>
    </row>
    <row r="1133" spans="6:26" x14ac:dyDescent="0.25">
      <c r="F1133" s="36"/>
      <c r="V1133"/>
      <c r="Z1133" s="29"/>
    </row>
    <row r="1134" spans="6:26" x14ac:dyDescent="0.25">
      <c r="F1134" s="36"/>
      <c r="V1134"/>
      <c r="Z1134" s="29"/>
    </row>
    <row r="1135" spans="6:26" x14ac:dyDescent="0.25">
      <c r="F1135" s="36"/>
      <c r="V1135"/>
      <c r="Z1135" s="29"/>
    </row>
    <row r="1136" spans="6:26" x14ac:dyDescent="0.25">
      <c r="F1136" s="36"/>
      <c r="V1136"/>
      <c r="Z1136" s="29"/>
    </row>
    <row r="1137" spans="6:26" x14ac:dyDescent="0.25">
      <c r="F1137" s="36"/>
      <c r="V1137"/>
      <c r="Z1137" s="29"/>
    </row>
    <row r="1138" spans="6:26" x14ac:dyDescent="0.25">
      <c r="F1138" s="36"/>
      <c r="V1138"/>
      <c r="Z1138" s="29"/>
    </row>
    <row r="1139" spans="6:26" x14ac:dyDescent="0.25">
      <c r="F1139" s="36"/>
      <c r="V1139"/>
      <c r="Z1139" s="29"/>
    </row>
    <row r="1140" spans="6:26" x14ac:dyDescent="0.25">
      <c r="F1140" s="36"/>
      <c r="V1140"/>
      <c r="Z1140" s="29"/>
    </row>
    <row r="1141" spans="6:26" x14ac:dyDescent="0.25">
      <c r="F1141" s="36"/>
      <c r="V1141"/>
      <c r="Z1141" s="29"/>
    </row>
    <row r="1142" spans="6:26" x14ac:dyDescent="0.25">
      <c r="F1142" s="36"/>
      <c r="V1142"/>
      <c r="Z1142" s="29"/>
    </row>
    <row r="1143" spans="6:26" x14ac:dyDescent="0.25">
      <c r="F1143" s="36"/>
      <c r="V1143"/>
      <c r="Z1143" s="29"/>
    </row>
    <row r="1144" spans="6:26" x14ac:dyDescent="0.25">
      <c r="F1144" s="36"/>
      <c r="V1144"/>
      <c r="Z1144" s="29"/>
    </row>
    <row r="1145" spans="6:26" x14ac:dyDescent="0.25">
      <c r="F1145" s="36"/>
      <c r="V1145"/>
      <c r="Z1145" s="29"/>
    </row>
    <row r="1146" spans="6:26" x14ac:dyDescent="0.25">
      <c r="F1146" s="36"/>
      <c r="V1146"/>
      <c r="Z1146" s="29"/>
    </row>
    <row r="1147" spans="6:26" x14ac:dyDescent="0.25">
      <c r="F1147" s="36"/>
      <c r="V1147"/>
      <c r="Z1147" s="29"/>
    </row>
    <row r="1148" spans="6:26" x14ac:dyDescent="0.25">
      <c r="F1148" s="36"/>
      <c r="V1148"/>
      <c r="Z1148" s="29"/>
    </row>
    <row r="1149" spans="6:26" x14ac:dyDescent="0.25">
      <c r="F1149" s="36"/>
      <c r="V1149"/>
      <c r="Z1149" s="29"/>
    </row>
    <row r="1150" spans="6:26" x14ac:dyDescent="0.25">
      <c r="F1150" s="36"/>
      <c r="V1150"/>
      <c r="Z1150" s="29"/>
    </row>
    <row r="1151" spans="6:26" x14ac:dyDescent="0.25">
      <c r="F1151" s="36"/>
      <c r="V1151"/>
      <c r="Z1151" s="29"/>
    </row>
    <row r="1152" spans="6:26" x14ac:dyDescent="0.25">
      <c r="F1152" s="36"/>
      <c r="V1152"/>
      <c r="Z1152" s="29"/>
    </row>
    <row r="1153" spans="6:26" x14ac:dyDescent="0.25">
      <c r="F1153" s="36"/>
      <c r="V1153"/>
      <c r="Z1153" s="29"/>
    </row>
    <row r="1154" spans="6:26" x14ac:dyDescent="0.25">
      <c r="F1154" s="36"/>
      <c r="V1154"/>
      <c r="Z1154" s="29"/>
    </row>
    <row r="1155" spans="6:26" x14ac:dyDescent="0.25">
      <c r="F1155" s="36"/>
      <c r="V1155"/>
      <c r="Z1155" s="29"/>
    </row>
    <row r="1156" spans="6:26" x14ac:dyDescent="0.25">
      <c r="F1156" s="36"/>
      <c r="V1156"/>
      <c r="Z1156" s="29"/>
    </row>
    <row r="1157" spans="6:26" x14ac:dyDescent="0.25">
      <c r="F1157" s="36"/>
      <c r="V1157"/>
      <c r="Z1157" s="29"/>
    </row>
    <row r="1158" spans="6:26" x14ac:dyDescent="0.25">
      <c r="F1158" s="36"/>
      <c r="V1158"/>
      <c r="Z1158" s="29"/>
    </row>
    <row r="1159" spans="6:26" x14ac:dyDescent="0.25">
      <c r="F1159" s="36"/>
      <c r="V1159"/>
      <c r="Z1159" s="29"/>
    </row>
    <row r="1160" spans="6:26" x14ac:dyDescent="0.25">
      <c r="F1160" s="36"/>
      <c r="V1160"/>
      <c r="Z1160" s="29"/>
    </row>
    <row r="1161" spans="6:26" x14ac:dyDescent="0.25">
      <c r="F1161" s="36"/>
      <c r="V1161"/>
      <c r="Z1161" s="29"/>
    </row>
    <row r="1162" spans="6:26" x14ac:dyDescent="0.25">
      <c r="F1162" s="36"/>
      <c r="V1162"/>
      <c r="Z1162" s="29"/>
    </row>
    <row r="1163" spans="6:26" x14ac:dyDescent="0.25">
      <c r="F1163" s="36"/>
      <c r="V1163"/>
      <c r="Z1163" s="29"/>
    </row>
    <row r="1164" spans="6:26" x14ac:dyDescent="0.25">
      <c r="F1164" s="36"/>
      <c r="V1164"/>
      <c r="Z1164" s="29"/>
    </row>
    <row r="1165" spans="6:26" x14ac:dyDescent="0.25">
      <c r="F1165" s="36"/>
      <c r="V1165"/>
      <c r="Z1165" s="29"/>
    </row>
    <row r="1166" spans="6:26" x14ac:dyDescent="0.25">
      <c r="F1166" s="36"/>
      <c r="V1166"/>
      <c r="Z1166" s="29"/>
    </row>
    <row r="1167" spans="6:26" x14ac:dyDescent="0.25">
      <c r="F1167" s="36"/>
      <c r="V1167"/>
      <c r="Z1167" s="29"/>
    </row>
    <row r="1168" spans="6:26" x14ac:dyDescent="0.25">
      <c r="F1168" s="36"/>
      <c r="V1168"/>
      <c r="Z1168" s="29"/>
    </row>
    <row r="1169" spans="6:26" x14ac:dyDescent="0.25">
      <c r="F1169" s="36"/>
      <c r="V1169"/>
      <c r="Z1169" s="29"/>
    </row>
    <row r="1170" spans="6:26" x14ac:dyDescent="0.25">
      <c r="F1170" s="36"/>
      <c r="V1170"/>
      <c r="Z1170" s="29"/>
    </row>
    <row r="1171" spans="6:26" x14ac:dyDescent="0.25">
      <c r="F1171" s="36"/>
      <c r="V1171"/>
      <c r="Z1171" s="29"/>
    </row>
    <row r="1172" spans="6:26" x14ac:dyDescent="0.25">
      <c r="F1172" s="36"/>
      <c r="V1172"/>
      <c r="Z1172" s="29"/>
    </row>
    <row r="1173" spans="6:26" x14ac:dyDescent="0.25">
      <c r="F1173" s="36"/>
      <c r="V1173"/>
      <c r="Z1173" s="29"/>
    </row>
    <row r="1174" spans="6:26" x14ac:dyDescent="0.25">
      <c r="F1174" s="36"/>
      <c r="V1174"/>
      <c r="Z1174" s="29"/>
    </row>
    <row r="1175" spans="6:26" x14ac:dyDescent="0.25">
      <c r="F1175" s="36"/>
      <c r="V1175"/>
      <c r="Z1175" s="29"/>
    </row>
    <row r="1176" spans="6:26" x14ac:dyDescent="0.25">
      <c r="F1176" s="36"/>
      <c r="V1176"/>
      <c r="Z1176" s="29"/>
    </row>
    <row r="1177" spans="6:26" x14ac:dyDescent="0.25">
      <c r="F1177" s="36"/>
      <c r="V1177"/>
      <c r="Z1177" s="29"/>
    </row>
    <row r="1178" spans="6:26" x14ac:dyDescent="0.25">
      <c r="F1178" s="36"/>
      <c r="V1178"/>
      <c r="Z1178" s="29"/>
    </row>
    <row r="1179" spans="6:26" x14ac:dyDescent="0.25">
      <c r="F1179" s="36"/>
      <c r="V1179"/>
      <c r="Z1179" s="29"/>
    </row>
    <row r="1180" spans="6:26" x14ac:dyDescent="0.25">
      <c r="F1180" s="36"/>
      <c r="V1180"/>
      <c r="Z1180" s="29"/>
    </row>
    <row r="1181" spans="6:26" x14ac:dyDescent="0.25">
      <c r="F1181" s="36"/>
      <c r="V1181"/>
      <c r="Z1181" s="29"/>
    </row>
    <row r="1182" spans="6:26" x14ac:dyDescent="0.25">
      <c r="F1182" s="36"/>
      <c r="V1182"/>
      <c r="Z1182" s="29"/>
    </row>
    <row r="1183" spans="6:26" x14ac:dyDescent="0.25">
      <c r="F1183" s="36"/>
      <c r="V1183"/>
      <c r="Z1183" s="29"/>
    </row>
    <row r="1184" spans="6:26" x14ac:dyDescent="0.25">
      <c r="F1184" s="36"/>
      <c r="V1184"/>
      <c r="Z1184" s="29"/>
    </row>
    <row r="1185" spans="6:26" x14ac:dyDescent="0.25">
      <c r="F1185" s="36"/>
      <c r="V1185"/>
      <c r="Z1185" s="29"/>
    </row>
    <row r="1186" spans="6:26" x14ac:dyDescent="0.25">
      <c r="F1186" s="36"/>
      <c r="V1186"/>
      <c r="Z1186" s="29"/>
    </row>
    <row r="1187" spans="6:26" x14ac:dyDescent="0.25">
      <c r="F1187" s="36"/>
      <c r="V1187"/>
      <c r="Z1187" s="29"/>
    </row>
    <row r="1188" spans="6:26" x14ac:dyDescent="0.25">
      <c r="F1188" s="36"/>
      <c r="V1188"/>
      <c r="Z1188" s="29"/>
    </row>
    <row r="1189" spans="6:26" x14ac:dyDescent="0.25">
      <c r="F1189" s="36"/>
      <c r="V1189"/>
      <c r="Z1189" s="29"/>
    </row>
    <row r="1190" spans="6:26" x14ac:dyDescent="0.25">
      <c r="F1190" s="36"/>
      <c r="V1190"/>
      <c r="Z1190" s="29"/>
    </row>
    <row r="1191" spans="6:26" x14ac:dyDescent="0.25">
      <c r="F1191" s="36"/>
      <c r="V1191"/>
      <c r="Z1191" s="29"/>
    </row>
    <row r="1192" spans="6:26" x14ac:dyDescent="0.25">
      <c r="F1192" s="36"/>
      <c r="V1192"/>
      <c r="Z1192" s="29"/>
    </row>
    <row r="1193" spans="6:26" x14ac:dyDescent="0.25">
      <c r="F1193" s="36"/>
      <c r="V1193"/>
      <c r="Z1193" s="29"/>
    </row>
    <row r="1194" spans="6:26" x14ac:dyDescent="0.25">
      <c r="F1194" s="36"/>
      <c r="V1194"/>
      <c r="Z1194" s="29"/>
    </row>
    <row r="1195" spans="6:26" x14ac:dyDescent="0.25">
      <c r="F1195" s="36"/>
      <c r="V1195"/>
      <c r="Z1195" s="29"/>
    </row>
    <row r="1196" spans="6:26" x14ac:dyDescent="0.25">
      <c r="F1196" s="36"/>
      <c r="V1196"/>
      <c r="Z1196" s="29"/>
    </row>
    <row r="1197" spans="6:26" x14ac:dyDescent="0.25">
      <c r="F1197" s="36"/>
      <c r="V1197"/>
      <c r="Z1197" s="29"/>
    </row>
    <row r="1198" spans="6:26" x14ac:dyDescent="0.25">
      <c r="F1198" s="36"/>
      <c r="V1198"/>
      <c r="Z1198" s="29"/>
    </row>
    <row r="1199" spans="6:26" x14ac:dyDescent="0.25">
      <c r="F1199" s="36"/>
      <c r="V1199"/>
      <c r="Z1199" s="29"/>
    </row>
    <row r="1200" spans="6:26" x14ac:dyDescent="0.25">
      <c r="F1200" s="36"/>
      <c r="V1200"/>
      <c r="Z1200" s="29"/>
    </row>
    <row r="1201" spans="6:26" x14ac:dyDescent="0.25">
      <c r="F1201" s="36"/>
      <c r="V1201"/>
      <c r="Z1201" s="29"/>
    </row>
    <row r="1202" spans="6:26" x14ac:dyDescent="0.25">
      <c r="F1202" s="36"/>
      <c r="V1202"/>
      <c r="Z1202" s="29"/>
    </row>
    <row r="1203" spans="6:26" x14ac:dyDescent="0.25">
      <c r="F1203" s="36"/>
      <c r="V1203"/>
      <c r="Z1203" s="29"/>
    </row>
    <row r="1204" spans="6:26" x14ac:dyDescent="0.25">
      <c r="F1204" s="36"/>
      <c r="V1204"/>
      <c r="Z1204" s="29"/>
    </row>
    <row r="1205" spans="6:26" x14ac:dyDescent="0.25">
      <c r="F1205" s="36"/>
      <c r="V1205"/>
      <c r="Z1205" s="29"/>
    </row>
    <row r="1206" spans="6:26" x14ac:dyDescent="0.25">
      <c r="F1206" s="36"/>
      <c r="V1206"/>
      <c r="Z1206" s="29"/>
    </row>
    <row r="1207" spans="6:26" x14ac:dyDescent="0.25">
      <c r="F1207" s="36"/>
      <c r="V1207"/>
      <c r="Z1207" s="29"/>
    </row>
    <row r="1208" spans="6:26" x14ac:dyDescent="0.25">
      <c r="F1208" s="36"/>
      <c r="V1208"/>
      <c r="Z1208" s="29"/>
    </row>
    <row r="1209" spans="6:26" x14ac:dyDescent="0.25">
      <c r="F1209" s="36"/>
      <c r="V1209"/>
      <c r="Z1209" s="29"/>
    </row>
    <row r="1210" spans="6:26" x14ac:dyDescent="0.25">
      <c r="F1210" s="36"/>
      <c r="V1210"/>
      <c r="Z1210" s="29"/>
    </row>
    <row r="1211" spans="6:26" x14ac:dyDescent="0.25">
      <c r="F1211" s="36"/>
      <c r="V1211"/>
      <c r="Z1211" s="29"/>
    </row>
    <row r="1212" spans="6:26" x14ac:dyDescent="0.25">
      <c r="F1212" s="36"/>
      <c r="V1212"/>
      <c r="Z1212" s="29"/>
    </row>
    <row r="1213" spans="6:26" x14ac:dyDescent="0.25">
      <c r="F1213" s="36"/>
      <c r="V1213"/>
      <c r="Z1213" s="29"/>
    </row>
    <row r="1214" spans="6:26" x14ac:dyDescent="0.25">
      <c r="F1214" s="36"/>
      <c r="V1214"/>
      <c r="Z1214" s="29"/>
    </row>
    <row r="1215" spans="6:26" x14ac:dyDescent="0.25">
      <c r="F1215" s="36"/>
      <c r="V1215"/>
      <c r="Z1215" s="29"/>
    </row>
    <row r="1216" spans="6:26" x14ac:dyDescent="0.25">
      <c r="F1216" s="36"/>
      <c r="V1216"/>
      <c r="Z1216" s="29"/>
    </row>
    <row r="1217" spans="6:26" x14ac:dyDescent="0.25">
      <c r="F1217" s="36"/>
      <c r="V1217"/>
      <c r="Z1217" s="29"/>
    </row>
    <row r="1218" spans="6:26" x14ac:dyDescent="0.25">
      <c r="F1218" s="36"/>
      <c r="V1218"/>
      <c r="Z1218" s="29"/>
    </row>
    <row r="1219" spans="6:26" x14ac:dyDescent="0.25">
      <c r="F1219" s="36"/>
      <c r="V1219"/>
      <c r="Z1219" s="29"/>
    </row>
    <row r="1220" spans="6:26" x14ac:dyDescent="0.25">
      <c r="F1220" s="36"/>
      <c r="V1220"/>
      <c r="Z1220" s="29"/>
    </row>
    <row r="1221" spans="6:26" x14ac:dyDescent="0.25">
      <c r="F1221" s="36"/>
      <c r="V1221"/>
      <c r="Z1221" s="29"/>
    </row>
    <row r="1222" spans="6:26" x14ac:dyDescent="0.25">
      <c r="F1222" s="36"/>
      <c r="V1222"/>
      <c r="Z1222" s="29"/>
    </row>
    <row r="1223" spans="6:26" x14ac:dyDescent="0.25">
      <c r="F1223" s="36"/>
      <c r="V1223"/>
      <c r="Z1223" s="29"/>
    </row>
    <row r="1224" spans="6:26" x14ac:dyDescent="0.25">
      <c r="F1224" s="36"/>
      <c r="V1224"/>
      <c r="Z1224" s="29"/>
    </row>
    <row r="1225" spans="6:26" x14ac:dyDescent="0.25">
      <c r="F1225" s="36"/>
      <c r="V1225"/>
      <c r="Z1225" s="29"/>
    </row>
    <row r="1226" spans="6:26" x14ac:dyDescent="0.25">
      <c r="F1226" s="36"/>
      <c r="V1226"/>
      <c r="Z1226" s="29"/>
    </row>
    <row r="1227" spans="6:26" x14ac:dyDescent="0.25">
      <c r="F1227" s="36"/>
      <c r="V1227"/>
      <c r="Z1227" s="29"/>
    </row>
    <row r="1228" spans="6:26" x14ac:dyDescent="0.25">
      <c r="F1228" s="36"/>
      <c r="V1228"/>
      <c r="Z1228" s="29"/>
    </row>
    <row r="1229" spans="6:26" x14ac:dyDescent="0.25">
      <c r="F1229" s="36"/>
      <c r="V1229"/>
      <c r="Z1229" s="29"/>
    </row>
    <row r="1230" spans="6:26" x14ac:dyDescent="0.25">
      <c r="F1230" s="36"/>
      <c r="V1230"/>
      <c r="Z1230" s="29"/>
    </row>
    <row r="1231" spans="6:26" x14ac:dyDescent="0.25">
      <c r="F1231" s="36"/>
      <c r="V1231"/>
      <c r="Z1231" s="29"/>
    </row>
    <row r="1232" spans="6:26" x14ac:dyDescent="0.25">
      <c r="F1232" s="36"/>
      <c r="V1232"/>
      <c r="Z1232" s="29"/>
    </row>
    <row r="1233" spans="6:26" x14ac:dyDescent="0.25">
      <c r="F1233" s="36"/>
      <c r="V1233"/>
      <c r="Z1233" s="29"/>
    </row>
    <row r="1234" spans="6:26" x14ac:dyDescent="0.25">
      <c r="F1234" s="36"/>
      <c r="V1234"/>
      <c r="Z1234" s="29"/>
    </row>
    <row r="1235" spans="6:26" x14ac:dyDescent="0.25">
      <c r="F1235" s="36"/>
      <c r="V1235"/>
      <c r="Z1235" s="29"/>
    </row>
    <row r="1236" spans="6:26" x14ac:dyDescent="0.25">
      <c r="F1236" s="36"/>
      <c r="V1236"/>
      <c r="Z1236" s="29"/>
    </row>
    <row r="1237" spans="6:26" x14ac:dyDescent="0.25">
      <c r="F1237" s="36"/>
      <c r="V1237"/>
      <c r="Z1237" s="29"/>
    </row>
    <row r="1238" spans="6:26" x14ac:dyDescent="0.25">
      <c r="F1238" s="36"/>
      <c r="V1238"/>
      <c r="Z1238" s="29"/>
    </row>
    <row r="1239" spans="6:26" x14ac:dyDescent="0.25">
      <c r="F1239" s="36"/>
      <c r="V1239"/>
      <c r="Z1239" s="29"/>
    </row>
    <row r="1240" spans="6:26" x14ac:dyDescent="0.25">
      <c r="F1240" s="36"/>
      <c r="V1240"/>
      <c r="Z1240" s="29"/>
    </row>
    <row r="1241" spans="6:26" x14ac:dyDescent="0.25">
      <c r="F1241" s="36"/>
      <c r="V1241"/>
      <c r="Z1241" s="29"/>
    </row>
    <row r="1242" spans="6:26" x14ac:dyDescent="0.25">
      <c r="F1242" s="36"/>
      <c r="V1242"/>
      <c r="Z1242" s="29"/>
    </row>
    <row r="1243" spans="6:26" x14ac:dyDescent="0.25">
      <c r="F1243" s="36"/>
      <c r="V1243"/>
      <c r="Z1243" s="29"/>
    </row>
    <row r="1244" spans="6:26" x14ac:dyDescent="0.25">
      <c r="F1244" s="36"/>
      <c r="V1244"/>
      <c r="Z1244" s="29"/>
    </row>
    <row r="1245" spans="6:26" x14ac:dyDescent="0.25">
      <c r="F1245" s="36"/>
      <c r="V1245"/>
      <c r="Z1245" s="29"/>
    </row>
    <row r="1246" spans="6:26" x14ac:dyDescent="0.25">
      <c r="F1246" s="36"/>
      <c r="V1246"/>
      <c r="Z1246" s="29"/>
    </row>
    <row r="1247" spans="6:26" x14ac:dyDescent="0.25">
      <c r="F1247" s="36"/>
      <c r="V1247"/>
      <c r="Z1247" s="29"/>
    </row>
    <row r="1248" spans="6:26" x14ac:dyDescent="0.25">
      <c r="F1248" s="36"/>
      <c r="V1248"/>
      <c r="Z1248" s="29"/>
    </row>
    <row r="1249" spans="6:26" x14ac:dyDescent="0.25">
      <c r="F1249" s="36"/>
      <c r="V1249"/>
      <c r="Z1249" s="29"/>
    </row>
    <row r="1250" spans="6:26" x14ac:dyDescent="0.25">
      <c r="F1250" s="36"/>
      <c r="V1250"/>
      <c r="Z1250" s="29"/>
    </row>
    <row r="1251" spans="6:26" x14ac:dyDescent="0.25">
      <c r="F1251" s="36"/>
      <c r="V1251"/>
      <c r="Z1251" s="29"/>
    </row>
    <row r="1252" spans="6:26" x14ac:dyDescent="0.25">
      <c r="F1252" s="36"/>
      <c r="V1252"/>
      <c r="Z1252" s="29"/>
    </row>
    <row r="1253" spans="6:26" x14ac:dyDescent="0.25">
      <c r="F1253" s="36"/>
      <c r="V1253"/>
      <c r="Z1253" s="29"/>
    </row>
    <row r="1254" spans="6:26" x14ac:dyDescent="0.25">
      <c r="F1254" s="36"/>
      <c r="V1254"/>
      <c r="Z1254" s="29"/>
    </row>
    <row r="1255" spans="6:26" x14ac:dyDescent="0.25">
      <c r="F1255" s="36"/>
      <c r="V1255"/>
      <c r="Z1255" s="29"/>
    </row>
    <row r="1256" spans="6:26" x14ac:dyDescent="0.25">
      <c r="F1256" s="36"/>
      <c r="V1256"/>
      <c r="Z1256" s="29"/>
    </row>
    <row r="1257" spans="6:26" x14ac:dyDescent="0.25">
      <c r="F1257" s="36"/>
      <c r="V1257"/>
      <c r="Z1257" s="29"/>
    </row>
    <row r="1258" spans="6:26" x14ac:dyDescent="0.25">
      <c r="F1258" s="36"/>
      <c r="V1258"/>
      <c r="Z1258" s="29"/>
    </row>
    <row r="1259" spans="6:26" x14ac:dyDescent="0.25">
      <c r="F1259" s="36"/>
      <c r="V1259"/>
      <c r="Z1259" s="29"/>
    </row>
    <row r="1260" spans="6:26" x14ac:dyDescent="0.25">
      <c r="F1260" s="36"/>
      <c r="V1260"/>
      <c r="Z1260" s="29"/>
    </row>
    <row r="1261" spans="6:26" x14ac:dyDescent="0.25">
      <c r="F1261" s="36"/>
      <c r="V1261"/>
      <c r="Z1261" s="29"/>
    </row>
    <row r="1262" spans="6:26" x14ac:dyDescent="0.25">
      <c r="F1262" s="36"/>
      <c r="V1262"/>
      <c r="Z1262" s="29"/>
    </row>
    <row r="1263" spans="6:26" x14ac:dyDescent="0.25">
      <c r="F1263" s="36"/>
      <c r="V1263"/>
      <c r="Z1263" s="29"/>
    </row>
    <row r="1264" spans="6:26" x14ac:dyDescent="0.25">
      <c r="F1264" s="36"/>
      <c r="V1264"/>
      <c r="Z1264" s="29"/>
    </row>
    <row r="1265" spans="6:26" x14ac:dyDescent="0.25">
      <c r="F1265" s="36"/>
      <c r="V1265"/>
      <c r="Z1265" s="29"/>
    </row>
    <row r="1266" spans="6:26" x14ac:dyDescent="0.25">
      <c r="F1266" s="36"/>
      <c r="V1266"/>
      <c r="Z1266" s="29"/>
    </row>
    <row r="1267" spans="6:26" x14ac:dyDescent="0.25">
      <c r="F1267" s="36"/>
      <c r="V1267"/>
      <c r="Z1267" s="29"/>
    </row>
    <row r="1268" spans="6:26" x14ac:dyDescent="0.25">
      <c r="F1268" s="36"/>
      <c r="V1268"/>
      <c r="Z1268" s="29"/>
    </row>
    <row r="1269" spans="6:26" x14ac:dyDescent="0.25">
      <c r="F1269" s="36"/>
      <c r="V1269"/>
      <c r="Z1269" s="29"/>
    </row>
    <row r="1270" spans="6:26" x14ac:dyDescent="0.25">
      <c r="F1270" s="36"/>
      <c r="V1270"/>
      <c r="Z1270" s="29"/>
    </row>
    <row r="1271" spans="6:26" x14ac:dyDescent="0.25">
      <c r="F1271" s="36"/>
      <c r="V1271"/>
      <c r="Z1271" s="29"/>
    </row>
    <row r="1272" spans="6:26" x14ac:dyDescent="0.25">
      <c r="F1272" s="36"/>
      <c r="V1272"/>
      <c r="Z1272" s="29"/>
    </row>
    <row r="1273" spans="6:26" x14ac:dyDescent="0.25">
      <c r="F1273" s="36"/>
      <c r="V1273"/>
      <c r="Z1273" s="29"/>
    </row>
    <row r="1274" spans="6:26" x14ac:dyDescent="0.25">
      <c r="F1274" s="36"/>
      <c r="V1274"/>
      <c r="Z1274" s="29"/>
    </row>
    <row r="1275" spans="6:26" x14ac:dyDescent="0.25">
      <c r="F1275" s="36"/>
      <c r="V1275"/>
      <c r="Z1275" s="29"/>
    </row>
    <row r="1276" spans="6:26" x14ac:dyDescent="0.25">
      <c r="F1276" s="36"/>
      <c r="V1276"/>
      <c r="Z1276" s="29"/>
    </row>
    <row r="1277" spans="6:26" x14ac:dyDescent="0.25">
      <c r="F1277" s="36"/>
      <c r="V1277"/>
      <c r="Z1277" s="29"/>
    </row>
    <row r="1278" spans="6:26" x14ac:dyDescent="0.25">
      <c r="F1278" s="36"/>
      <c r="V1278"/>
      <c r="Z1278" s="29"/>
    </row>
    <row r="1279" spans="6:26" x14ac:dyDescent="0.25">
      <c r="F1279" s="36"/>
      <c r="V1279"/>
      <c r="Z1279" s="29"/>
    </row>
    <row r="1280" spans="6:26" x14ac:dyDescent="0.25">
      <c r="F1280" s="36"/>
      <c r="V1280"/>
      <c r="Z1280" s="29"/>
    </row>
    <row r="1281" spans="6:26" x14ac:dyDescent="0.25">
      <c r="F1281" s="36"/>
      <c r="V1281"/>
      <c r="Z1281" s="29"/>
    </row>
    <row r="1282" spans="6:26" x14ac:dyDescent="0.25">
      <c r="F1282" s="36"/>
      <c r="V1282"/>
      <c r="Z1282" s="29"/>
    </row>
    <row r="1283" spans="6:26" x14ac:dyDescent="0.25">
      <c r="F1283" s="36"/>
      <c r="V1283"/>
      <c r="Z1283" s="29"/>
    </row>
    <row r="1284" spans="6:26" x14ac:dyDescent="0.25">
      <c r="F1284" s="36"/>
      <c r="V1284"/>
      <c r="Z1284" s="29"/>
    </row>
    <row r="1285" spans="6:26" x14ac:dyDescent="0.25">
      <c r="F1285" s="36"/>
      <c r="V1285"/>
      <c r="Z1285" s="29"/>
    </row>
    <row r="1286" spans="6:26" x14ac:dyDescent="0.25">
      <c r="F1286" s="36"/>
      <c r="V1286"/>
      <c r="Z1286" s="29"/>
    </row>
    <row r="1287" spans="6:26" x14ac:dyDescent="0.25">
      <c r="F1287" s="36"/>
      <c r="V1287"/>
      <c r="Z1287" s="29"/>
    </row>
    <row r="1288" spans="6:26" x14ac:dyDescent="0.25">
      <c r="F1288" s="36"/>
      <c r="V1288"/>
      <c r="Z1288" s="29"/>
    </row>
    <row r="1289" spans="6:26" x14ac:dyDescent="0.25">
      <c r="F1289" s="36"/>
      <c r="V1289"/>
      <c r="Z1289" s="29"/>
    </row>
    <row r="1290" spans="6:26" x14ac:dyDescent="0.25">
      <c r="F1290" s="36"/>
      <c r="V1290"/>
      <c r="Z1290" s="29"/>
    </row>
    <row r="1291" spans="6:26" x14ac:dyDescent="0.25">
      <c r="F1291" s="36"/>
      <c r="V1291"/>
      <c r="Z1291" s="29"/>
    </row>
    <row r="1292" spans="6:26" x14ac:dyDescent="0.25">
      <c r="F1292" s="36"/>
      <c r="V1292"/>
      <c r="Z1292" s="29"/>
    </row>
    <row r="1293" spans="6:26" x14ac:dyDescent="0.25">
      <c r="F1293" s="36"/>
      <c r="V1293"/>
      <c r="Z1293" s="29"/>
    </row>
    <row r="1294" spans="6:26" x14ac:dyDescent="0.25">
      <c r="F1294" s="36"/>
      <c r="V1294"/>
      <c r="Z1294" s="29"/>
    </row>
    <row r="1295" spans="6:26" x14ac:dyDescent="0.25">
      <c r="F1295" s="36"/>
      <c r="V1295"/>
      <c r="Z1295" s="29"/>
    </row>
    <row r="1296" spans="6:26" x14ac:dyDescent="0.25">
      <c r="F1296" s="36"/>
      <c r="V1296"/>
      <c r="Z1296" s="29"/>
    </row>
    <row r="1297" spans="6:26" x14ac:dyDescent="0.25">
      <c r="F1297" s="36"/>
      <c r="V1297"/>
      <c r="Z1297" s="29"/>
    </row>
    <row r="1298" spans="6:26" x14ac:dyDescent="0.25">
      <c r="F1298" s="36"/>
      <c r="V1298"/>
      <c r="Z1298" s="29"/>
    </row>
    <row r="1299" spans="6:26" x14ac:dyDescent="0.25">
      <c r="F1299" s="36"/>
      <c r="V1299"/>
      <c r="Z1299" s="29"/>
    </row>
    <row r="1300" spans="6:26" x14ac:dyDescent="0.25">
      <c r="F1300" s="36"/>
      <c r="V1300"/>
      <c r="Z1300" s="29"/>
    </row>
    <row r="1301" spans="6:26" x14ac:dyDescent="0.25">
      <c r="F1301" s="36"/>
      <c r="V1301"/>
      <c r="Z1301" s="29"/>
    </row>
    <row r="1302" spans="6:26" x14ac:dyDescent="0.25">
      <c r="F1302" s="36"/>
      <c r="V1302"/>
      <c r="Z1302" s="29"/>
    </row>
    <row r="1303" spans="6:26" x14ac:dyDescent="0.25">
      <c r="F1303" s="36"/>
      <c r="V1303"/>
      <c r="Z1303" s="29"/>
    </row>
    <row r="1304" spans="6:26" x14ac:dyDescent="0.25">
      <c r="F1304" s="36"/>
      <c r="V1304"/>
      <c r="Z1304" s="29"/>
    </row>
    <row r="1305" spans="6:26" x14ac:dyDescent="0.25">
      <c r="F1305" s="36"/>
      <c r="V1305"/>
      <c r="Z1305" s="29"/>
    </row>
    <row r="1306" spans="6:26" x14ac:dyDescent="0.25">
      <c r="F1306" s="36"/>
      <c r="V1306"/>
      <c r="Z1306" s="29"/>
    </row>
    <row r="1307" spans="6:26" x14ac:dyDescent="0.25">
      <c r="F1307" s="36"/>
      <c r="V1307"/>
      <c r="Z1307" s="29"/>
    </row>
    <row r="1308" spans="6:26" x14ac:dyDescent="0.25">
      <c r="F1308" s="36"/>
      <c r="V1308"/>
      <c r="Z1308" s="29"/>
    </row>
    <row r="1309" spans="6:26" x14ac:dyDescent="0.25">
      <c r="F1309" s="36"/>
      <c r="V1309"/>
      <c r="Z1309" s="29"/>
    </row>
    <row r="1310" spans="6:26" x14ac:dyDescent="0.25">
      <c r="F1310" s="36"/>
      <c r="V1310"/>
      <c r="Z1310" s="29"/>
    </row>
    <row r="1311" spans="6:26" x14ac:dyDescent="0.25">
      <c r="F1311" s="36"/>
      <c r="V1311"/>
      <c r="Z1311" s="29"/>
    </row>
    <row r="1312" spans="6:26" x14ac:dyDescent="0.25">
      <c r="F1312" s="36"/>
      <c r="V1312"/>
      <c r="Z1312" s="29"/>
    </row>
    <row r="1313" spans="6:26" x14ac:dyDescent="0.25">
      <c r="F1313" s="36"/>
      <c r="V1313"/>
      <c r="Z1313" s="29"/>
    </row>
    <row r="1314" spans="6:26" x14ac:dyDescent="0.25">
      <c r="F1314" s="36"/>
      <c r="V1314"/>
      <c r="Z1314" s="29"/>
    </row>
    <row r="1315" spans="6:26" x14ac:dyDescent="0.25">
      <c r="F1315" s="36"/>
      <c r="V1315"/>
      <c r="Z1315" s="29"/>
    </row>
    <row r="1316" spans="6:26" x14ac:dyDescent="0.25">
      <c r="F1316" s="36"/>
      <c r="V1316"/>
      <c r="Z1316" s="29"/>
    </row>
    <row r="1317" spans="6:26" x14ac:dyDescent="0.25">
      <c r="F1317" s="36"/>
      <c r="V1317"/>
      <c r="Z1317" s="29"/>
    </row>
    <row r="1318" spans="6:26" x14ac:dyDescent="0.25">
      <c r="F1318" s="36"/>
      <c r="V1318"/>
      <c r="Z1318" s="29"/>
    </row>
    <row r="1319" spans="6:26" x14ac:dyDescent="0.25">
      <c r="F1319" s="36"/>
      <c r="V1319"/>
      <c r="Z1319" s="29"/>
    </row>
    <row r="1320" spans="6:26" x14ac:dyDescent="0.25">
      <c r="F1320" s="36"/>
      <c r="V1320"/>
      <c r="Z1320" s="29"/>
    </row>
    <row r="1321" spans="6:26" x14ac:dyDescent="0.25">
      <c r="F1321" s="36"/>
      <c r="V1321"/>
      <c r="Z1321" s="29"/>
    </row>
    <row r="1322" spans="6:26" x14ac:dyDescent="0.25">
      <c r="F1322" s="36"/>
      <c r="V1322"/>
      <c r="Z1322" s="29"/>
    </row>
    <row r="1323" spans="6:26" x14ac:dyDescent="0.25">
      <c r="F1323" s="36"/>
      <c r="V1323"/>
      <c r="Z1323" s="29"/>
    </row>
    <row r="1324" spans="6:26" x14ac:dyDescent="0.25">
      <c r="F1324" s="36"/>
      <c r="V1324"/>
      <c r="Z1324" s="29"/>
    </row>
    <row r="1325" spans="6:26" x14ac:dyDescent="0.25">
      <c r="F1325" s="36"/>
      <c r="V1325"/>
      <c r="Z1325" s="29"/>
    </row>
    <row r="1326" spans="6:26" x14ac:dyDescent="0.25">
      <c r="F1326" s="36"/>
      <c r="V1326"/>
      <c r="Z1326" s="29"/>
    </row>
    <row r="1327" spans="6:26" x14ac:dyDescent="0.25">
      <c r="F1327" s="36"/>
      <c r="V1327"/>
      <c r="Z1327" s="29"/>
    </row>
    <row r="1328" spans="6:26" x14ac:dyDescent="0.25">
      <c r="F1328" s="36"/>
      <c r="V1328"/>
      <c r="Z1328" s="29"/>
    </row>
    <row r="1329" spans="6:26" x14ac:dyDescent="0.25">
      <c r="F1329" s="36"/>
      <c r="V1329"/>
      <c r="Z1329" s="29"/>
    </row>
    <row r="1330" spans="6:26" x14ac:dyDescent="0.25">
      <c r="F1330" s="36"/>
      <c r="V1330"/>
      <c r="Z1330" s="29"/>
    </row>
    <row r="1331" spans="6:26" x14ac:dyDescent="0.25">
      <c r="F1331" s="36"/>
      <c r="V1331"/>
      <c r="Z1331" s="29"/>
    </row>
    <row r="1332" spans="6:26" x14ac:dyDescent="0.25">
      <c r="F1332" s="36"/>
      <c r="V1332"/>
      <c r="Z1332" s="29"/>
    </row>
    <row r="1333" spans="6:26" x14ac:dyDescent="0.25">
      <c r="F1333" s="36"/>
      <c r="V1333"/>
      <c r="Z1333" s="29"/>
    </row>
    <row r="1334" spans="6:26" x14ac:dyDescent="0.25">
      <c r="F1334" s="36"/>
      <c r="V1334"/>
      <c r="Z1334" s="29"/>
    </row>
    <row r="1335" spans="6:26" x14ac:dyDescent="0.25">
      <c r="F1335" s="36"/>
      <c r="V1335"/>
      <c r="Z1335" s="29"/>
    </row>
    <row r="1336" spans="6:26" x14ac:dyDescent="0.25">
      <c r="F1336" s="36"/>
      <c r="V1336"/>
      <c r="Z1336" s="29"/>
    </row>
    <row r="1337" spans="6:26" x14ac:dyDescent="0.25">
      <c r="F1337" s="36"/>
      <c r="V1337"/>
      <c r="Z1337" s="29"/>
    </row>
    <row r="1338" spans="6:26" x14ac:dyDescent="0.25">
      <c r="F1338" s="36"/>
      <c r="V1338"/>
      <c r="Z1338" s="29"/>
    </row>
    <row r="1339" spans="6:26" x14ac:dyDescent="0.25">
      <c r="F1339" s="36"/>
      <c r="V1339"/>
      <c r="Z1339" s="29"/>
    </row>
    <row r="1340" spans="6:26" x14ac:dyDescent="0.25">
      <c r="F1340" s="36"/>
      <c r="V1340"/>
      <c r="Z1340" s="29"/>
    </row>
    <row r="1341" spans="6:26" x14ac:dyDescent="0.25">
      <c r="F1341" s="36"/>
      <c r="V1341"/>
      <c r="Z1341" s="29"/>
    </row>
    <row r="1342" spans="6:26" x14ac:dyDescent="0.25">
      <c r="F1342" s="36"/>
      <c r="V1342"/>
      <c r="Z1342" s="29"/>
    </row>
    <row r="1343" spans="6:26" x14ac:dyDescent="0.25">
      <c r="F1343" s="36"/>
      <c r="V1343"/>
      <c r="Z1343" s="29"/>
    </row>
    <row r="1344" spans="6:26" x14ac:dyDescent="0.25">
      <c r="F1344" s="36"/>
      <c r="V1344"/>
      <c r="Z1344" s="29"/>
    </row>
    <row r="1345" spans="6:26" x14ac:dyDescent="0.25">
      <c r="F1345" s="36"/>
      <c r="V1345"/>
      <c r="Z1345" s="29"/>
    </row>
    <row r="1346" spans="6:26" x14ac:dyDescent="0.25">
      <c r="F1346" s="36"/>
      <c r="V1346"/>
      <c r="Z1346" s="29"/>
    </row>
    <row r="1347" spans="6:26" x14ac:dyDescent="0.25">
      <c r="F1347" s="36"/>
      <c r="V1347"/>
      <c r="Z1347" s="29"/>
    </row>
    <row r="1348" spans="6:26" x14ac:dyDescent="0.25">
      <c r="F1348" s="36"/>
      <c r="V1348"/>
      <c r="Z1348" s="29"/>
    </row>
    <row r="1349" spans="6:26" x14ac:dyDescent="0.25">
      <c r="F1349" s="36"/>
      <c r="V1349"/>
      <c r="Z1349" s="29"/>
    </row>
    <row r="1350" spans="6:26" x14ac:dyDescent="0.25">
      <c r="F1350" s="36"/>
      <c r="V1350"/>
      <c r="Z1350" s="29"/>
    </row>
    <row r="1351" spans="6:26" x14ac:dyDescent="0.25">
      <c r="F1351" s="36"/>
      <c r="V1351"/>
      <c r="Z1351" s="29"/>
    </row>
    <row r="1352" spans="6:26" x14ac:dyDescent="0.25">
      <c r="F1352" s="36"/>
      <c r="V1352"/>
      <c r="Z1352" s="29"/>
    </row>
    <row r="1353" spans="6:26" x14ac:dyDescent="0.25">
      <c r="F1353" s="36"/>
      <c r="V1353"/>
      <c r="Z1353" s="29"/>
    </row>
    <row r="1354" spans="6:26" x14ac:dyDescent="0.25">
      <c r="F1354" s="36"/>
      <c r="V1354"/>
      <c r="Z1354" s="29"/>
    </row>
    <row r="1355" spans="6:26" x14ac:dyDescent="0.25">
      <c r="F1355" s="36"/>
      <c r="V1355"/>
      <c r="Z1355" s="29"/>
    </row>
    <row r="1356" spans="6:26" x14ac:dyDescent="0.25">
      <c r="F1356" s="36"/>
      <c r="V1356"/>
      <c r="Z1356" s="29"/>
    </row>
    <row r="1357" spans="6:26" x14ac:dyDescent="0.25">
      <c r="F1357" s="36"/>
      <c r="V1357"/>
      <c r="Z1357" s="29"/>
    </row>
    <row r="1358" spans="6:26" x14ac:dyDescent="0.25">
      <c r="F1358" s="36"/>
      <c r="V1358"/>
      <c r="Z1358" s="29"/>
    </row>
    <row r="1359" spans="6:26" x14ac:dyDescent="0.25">
      <c r="F1359" s="36"/>
      <c r="V1359"/>
      <c r="Z1359" s="29"/>
    </row>
    <row r="1360" spans="6:26" x14ac:dyDescent="0.25">
      <c r="F1360" s="36"/>
      <c r="V1360"/>
      <c r="Z1360" s="29"/>
    </row>
    <row r="1361" spans="6:26" x14ac:dyDescent="0.25">
      <c r="F1361" s="36"/>
      <c r="V1361"/>
      <c r="Z1361" s="29"/>
    </row>
    <row r="1362" spans="6:26" x14ac:dyDescent="0.25">
      <c r="F1362" s="36"/>
      <c r="V1362"/>
      <c r="Z1362" s="29"/>
    </row>
    <row r="1363" spans="6:26" x14ac:dyDescent="0.25">
      <c r="F1363" s="36"/>
      <c r="V1363"/>
      <c r="Z1363" s="29"/>
    </row>
    <row r="1364" spans="6:26" x14ac:dyDescent="0.25">
      <c r="F1364" s="36"/>
      <c r="V1364"/>
      <c r="Z1364" s="29"/>
    </row>
    <row r="1365" spans="6:26" x14ac:dyDescent="0.25">
      <c r="F1365" s="36"/>
      <c r="V1365"/>
      <c r="Z1365" s="29"/>
    </row>
    <row r="1366" spans="6:26" x14ac:dyDescent="0.25">
      <c r="F1366" s="36"/>
      <c r="V1366"/>
      <c r="Z1366" s="29"/>
    </row>
    <row r="1367" spans="6:26" x14ac:dyDescent="0.25">
      <c r="F1367" s="36"/>
      <c r="V1367"/>
      <c r="Z1367" s="29"/>
    </row>
    <row r="1368" spans="6:26" x14ac:dyDescent="0.25">
      <c r="F1368" s="36"/>
      <c r="V1368"/>
      <c r="Z1368" s="29"/>
    </row>
    <row r="1369" spans="6:26" x14ac:dyDescent="0.25">
      <c r="F1369" s="36"/>
      <c r="V1369"/>
      <c r="Z1369" s="29"/>
    </row>
    <row r="1370" spans="6:26" x14ac:dyDescent="0.25">
      <c r="F1370" s="36"/>
      <c r="V1370"/>
      <c r="Z1370" s="29"/>
    </row>
    <row r="1371" spans="6:26" x14ac:dyDescent="0.25">
      <c r="F1371" s="36"/>
      <c r="V1371"/>
      <c r="Z1371" s="29"/>
    </row>
    <row r="1372" spans="6:26" x14ac:dyDescent="0.25">
      <c r="F1372" s="36"/>
      <c r="V1372"/>
      <c r="Z1372" s="29"/>
    </row>
    <row r="1373" spans="6:26" x14ac:dyDescent="0.25">
      <c r="F1373" s="36"/>
      <c r="V1373"/>
      <c r="Z1373" s="29"/>
    </row>
    <row r="1374" spans="6:26" x14ac:dyDescent="0.25">
      <c r="F1374" s="36"/>
      <c r="V1374"/>
      <c r="Z1374" s="29"/>
    </row>
    <row r="1375" spans="6:26" x14ac:dyDescent="0.25">
      <c r="F1375" s="36"/>
      <c r="V1375"/>
      <c r="Z1375" s="29"/>
    </row>
    <row r="1376" spans="6:26" x14ac:dyDescent="0.25">
      <c r="F1376" s="36"/>
      <c r="V1376"/>
      <c r="Z1376" s="29"/>
    </row>
    <row r="1377" spans="6:26" x14ac:dyDescent="0.25">
      <c r="F1377" s="36"/>
      <c r="V1377"/>
      <c r="Z1377" s="29"/>
    </row>
    <row r="1378" spans="6:26" x14ac:dyDescent="0.25">
      <c r="F1378" s="36"/>
      <c r="V1378"/>
      <c r="Z1378" s="29"/>
    </row>
    <row r="1379" spans="6:26" x14ac:dyDescent="0.25">
      <c r="F1379" s="36"/>
      <c r="V1379"/>
      <c r="Z1379" s="29"/>
    </row>
    <row r="1380" spans="6:26" x14ac:dyDescent="0.25">
      <c r="F1380" s="36"/>
      <c r="V1380"/>
      <c r="Z1380" s="29"/>
    </row>
    <row r="1381" spans="6:26" x14ac:dyDescent="0.25">
      <c r="F1381" s="36"/>
      <c r="V1381"/>
      <c r="Z1381" s="29"/>
    </row>
    <row r="1382" spans="6:26" x14ac:dyDescent="0.25">
      <c r="F1382" s="36"/>
      <c r="V1382"/>
      <c r="Z1382" s="29"/>
    </row>
    <row r="1383" spans="6:26" x14ac:dyDescent="0.25">
      <c r="F1383" s="36"/>
      <c r="V1383"/>
      <c r="Z1383" s="29"/>
    </row>
    <row r="1384" spans="6:26" x14ac:dyDescent="0.25">
      <c r="F1384" s="36"/>
      <c r="V1384"/>
      <c r="Z1384" s="29"/>
    </row>
    <row r="1385" spans="6:26" x14ac:dyDescent="0.25">
      <c r="F1385" s="36"/>
      <c r="V1385"/>
      <c r="Z1385" s="29"/>
    </row>
    <row r="1386" spans="6:26" x14ac:dyDescent="0.25">
      <c r="F1386" s="36"/>
      <c r="V1386"/>
      <c r="Z1386" s="29"/>
    </row>
    <row r="1387" spans="6:26" x14ac:dyDescent="0.25">
      <c r="F1387" s="36"/>
      <c r="V1387"/>
      <c r="Z1387" s="29"/>
    </row>
    <row r="1388" spans="6:26" x14ac:dyDescent="0.25">
      <c r="F1388" s="36"/>
      <c r="V1388"/>
      <c r="Z1388" s="29"/>
    </row>
    <row r="1389" spans="6:26" x14ac:dyDescent="0.25">
      <c r="F1389" s="36"/>
      <c r="V1389"/>
      <c r="Z1389" s="29"/>
    </row>
    <row r="1390" spans="6:26" x14ac:dyDescent="0.25">
      <c r="F1390" s="36"/>
      <c r="V1390"/>
      <c r="Z1390" s="29"/>
    </row>
    <row r="1391" spans="6:26" x14ac:dyDescent="0.25">
      <c r="F1391" s="36"/>
      <c r="V1391"/>
      <c r="Z1391" s="29"/>
    </row>
    <row r="1392" spans="6:26" x14ac:dyDescent="0.25">
      <c r="F1392" s="36"/>
      <c r="V1392"/>
      <c r="Z1392" s="29"/>
    </row>
    <row r="1393" spans="6:26" x14ac:dyDescent="0.25">
      <c r="F1393" s="36"/>
      <c r="V1393"/>
      <c r="Z1393" s="29"/>
    </row>
    <row r="1394" spans="6:26" x14ac:dyDescent="0.25">
      <c r="F1394" s="36"/>
      <c r="V1394"/>
      <c r="Z1394" s="29"/>
    </row>
    <row r="1395" spans="6:26" x14ac:dyDescent="0.25">
      <c r="F1395" s="36"/>
      <c r="V1395"/>
      <c r="Z1395" s="29"/>
    </row>
    <row r="1396" spans="6:26" x14ac:dyDescent="0.25">
      <c r="F1396" s="36"/>
      <c r="V1396"/>
      <c r="Z1396" s="29"/>
    </row>
    <row r="1397" spans="6:26" x14ac:dyDescent="0.25">
      <c r="F1397" s="36"/>
      <c r="V1397"/>
      <c r="Z1397" s="29"/>
    </row>
    <row r="1398" spans="6:26" x14ac:dyDescent="0.25">
      <c r="F1398" s="36"/>
      <c r="V1398"/>
      <c r="Z1398" s="29"/>
    </row>
    <row r="1399" spans="6:26" x14ac:dyDescent="0.25">
      <c r="F1399" s="36"/>
      <c r="V1399"/>
      <c r="Z1399" s="29"/>
    </row>
    <row r="1400" spans="6:26" x14ac:dyDescent="0.25">
      <c r="F1400" s="36"/>
      <c r="V1400"/>
      <c r="Z1400" s="29"/>
    </row>
    <row r="1401" spans="6:26" x14ac:dyDescent="0.25">
      <c r="F1401" s="36"/>
      <c r="V1401"/>
      <c r="Z1401" s="29"/>
    </row>
    <row r="1402" spans="6:26" x14ac:dyDescent="0.25">
      <c r="F1402" s="36"/>
      <c r="V1402"/>
      <c r="Z1402" s="29"/>
    </row>
    <row r="1403" spans="6:26" x14ac:dyDescent="0.25">
      <c r="F1403" s="36"/>
      <c r="V1403"/>
      <c r="Z1403" s="29"/>
    </row>
    <row r="1404" spans="6:26" x14ac:dyDescent="0.25">
      <c r="F1404" s="36"/>
      <c r="V1404"/>
      <c r="Z1404" s="29"/>
    </row>
    <row r="1405" spans="6:26" x14ac:dyDescent="0.25">
      <c r="F1405" s="36"/>
      <c r="V1405"/>
      <c r="Z1405" s="29"/>
    </row>
    <row r="1406" spans="6:26" x14ac:dyDescent="0.25">
      <c r="F1406" s="36"/>
      <c r="V1406"/>
      <c r="Z1406" s="29"/>
    </row>
    <row r="1407" spans="6:26" x14ac:dyDescent="0.25">
      <c r="F1407" s="36"/>
      <c r="V1407"/>
      <c r="Z1407" s="29"/>
    </row>
    <row r="1408" spans="6:26" x14ac:dyDescent="0.25">
      <c r="F1408" s="36"/>
      <c r="V1408"/>
      <c r="Z1408" s="29"/>
    </row>
    <row r="1409" spans="6:26" x14ac:dyDescent="0.25">
      <c r="F1409" s="36"/>
      <c r="V1409"/>
      <c r="Z1409" s="29"/>
    </row>
    <row r="1410" spans="6:26" x14ac:dyDescent="0.25">
      <c r="F1410" s="36"/>
      <c r="V1410"/>
      <c r="Z1410" s="29"/>
    </row>
    <row r="1411" spans="6:26" x14ac:dyDescent="0.25">
      <c r="F1411" s="36"/>
      <c r="V1411"/>
      <c r="Z1411" s="29"/>
    </row>
    <row r="1412" spans="6:26" x14ac:dyDescent="0.25">
      <c r="F1412" s="36"/>
      <c r="V1412"/>
      <c r="Z1412" s="29"/>
    </row>
    <row r="1413" spans="6:26" x14ac:dyDescent="0.25">
      <c r="F1413" s="36"/>
      <c r="V1413"/>
      <c r="Z1413" s="29"/>
    </row>
    <row r="1414" spans="6:26" x14ac:dyDescent="0.25">
      <c r="F1414" s="36"/>
      <c r="V1414"/>
      <c r="Z1414" s="29"/>
    </row>
    <row r="1415" spans="6:26" x14ac:dyDescent="0.25">
      <c r="F1415" s="36"/>
      <c r="V1415"/>
      <c r="Z1415" s="29"/>
    </row>
    <row r="1416" spans="6:26" x14ac:dyDescent="0.25">
      <c r="F1416" s="36"/>
      <c r="V1416"/>
      <c r="Z1416" s="29"/>
    </row>
    <row r="1417" spans="6:26" x14ac:dyDescent="0.25">
      <c r="F1417" s="36"/>
      <c r="V1417"/>
      <c r="Z1417" s="29"/>
    </row>
    <row r="1418" spans="6:26" x14ac:dyDescent="0.25">
      <c r="F1418" s="36"/>
      <c r="V1418"/>
      <c r="Z1418" s="29"/>
    </row>
    <row r="1419" spans="6:26" x14ac:dyDescent="0.25">
      <c r="F1419" s="36"/>
      <c r="V1419"/>
      <c r="Z1419" s="29"/>
    </row>
    <row r="1420" spans="6:26" x14ac:dyDescent="0.25">
      <c r="F1420" s="36"/>
      <c r="V1420"/>
      <c r="Z1420" s="29"/>
    </row>
    <row r="1421" spans="6:26" x14ac:dyDescent="0.25">
      <c r="F1421" s="36"/>
      <c r="V1421"/>
      <c r="Z1421" s="29"/>
    </row>
    <row r="1422" spans="6:26" x14ac:dyDescent="0.25">
      <c r="F1422" s="36"/>
      <c r="V1422"/>
      <c r="Z1422" s="29"/>
    </row>
    <row r="1423" spans="6:26" x14ac:dyDescent="0.25">
      <c r="F1423" s="36"/>
      <c r="V1423"/>
      <c r="Z1423" s="29"/>
    </row>
    <row r="1424" spans="6:26" x14ac:dyDescent="0.25">
      <c r="F1424" s="36"/>
      <c r="V1424"/>
      <c r="Z1424" s="29"/>
    </row>
    <row r="1425" spans="6:26" x14ac:dyDescent="0.25">
      <c r="F1425" s="36"/>
      <c r="V1425"/>
      <c r="Z1425" s="29"/>
    </row>
    <row r="1426" spans="6:26" x14ac:dyDescent="0.25">
      <c r="F1426" s="36"/>
      <c r="V1426"/>
      <c r="Z1426" s="29"/>
    </row>
    <row r="1427" spans="6:26" x14ac:dyDescent="0.25">
      <c r="F1427" s="36"/>
      <c r="V1427"/>
      <c r="Z1427" s="29"/>
    </row>
    <row r="1428" spans="6:26" x14ac:dyDescent="0.25">
      <c r="F1428" s="36"/>
      <c r="V1428"/>
      <c r="Z1428" s="29"/>
    </row>
    <row r="1429" spans="6:26" x14ac:dyDescent="0.25">
      <c r="F1429" s="36"/>
      <c r="V1429"/>
      <c r="Z1429" s="29"/>
    </row>
    <row r="1430" spans="6:26" x14ac:dyDescent="0.25">
      <c r="F1430" s="36"/>
      <c r="V1430"/>
      <c r="Z1430" s="29"/>
    </row>
    <row r="1431" spans="6:26" x14ac:dyDescent="0.25">
      <c r="F1431" s="36"/>
      <c r="V1431"/>
      <c r="Z1431" s="29"/>
    </row>
    <row r="1432" spans="6:26" x14ac:dyDescent="0.25">
      <c r="F1432" s="36"/>
      <c r="V1432"/>
      <c r="Z1432" s="29"/>
    </row>
    <row r="1433" spans="6:26" x14ac:dyDescent="0.25">
      <c r="F1433" s="36"/>
      <c r="V1433"/>
      <c r="Z1433" s="29"/>
    </row>
    <row r="1434" spans="6:26" x14ac:dyDescent="0.25">
      <c r="F1434" s="36"/>
      <c r="V1434"/>
      <c r="Z1434" s="29"/>
    </row>
    <row r="1435" spans="6:26" x14ac:dyDescent="0.25">
      <c r="F1435" s="36"/>
      <c r="V1435"/>
      <c r="Z1435" s="29"/>
    </row>
    <row r="1436" spans="6:26" x14ac:dyDescent="0.25">
      <c r="F1436" s="36"/>
      <c r="V1436"/>
      <c r="Z1436" s="29"/>
    </row>
    <row r="1437" spans="6:26" x14ac:dyDescent="0.25">
      <c r="F1437" s="36"/>
      <c r="V1437"/>
      <c r="Z1437" s="29"/>
    </row>
    <row r="1438" spans="6:26" x14ac:dyDescent="0.25">
      <c r="F1438" s="36"/>
      <c r="V1438"/>
      <c r="Z1438" s="29"/>
    </row>
    <row r="1439" spans="6:26" x14ac:dyDescent="0.25">
      <c r="F1439" s="36"/>
      <c r="V1439"/>
      <c r="Z1439" s="29"/>
    </row>
    <row r="1440" spans="6:26" x14ac:dyDescent="0.25">
      <c r="F1440" s="36"/>
      <c r="V1440"/>
      <c r="Z1440" s="29"/>
    </row>
    <row r="1441" spans="6:26" x14ac:dyDescent="0.25">
      <c r="F1441" s="36"/>
      <c r="V1441"/>
      <c r="Z1441" s="29"/>
    </row>
    <row r="1442" spans="6:26" x14ac:dyDescent="0.25">
      <c r="F1442" s="36"/>
      <c r="V1442"/>
      <c r="Z1442" s="29"/>
    </row>
    <row r="1443" spans="6:26" x14ac:dyDescent="0.25">
      <c r="F1443" s="36"/>
      <c r="V1443"/>
      <c r="Z1443" s="29"/>
    </row>
    <row r="1444" spans="6:26" x14ac:dyDescent="0.25">
      <c r="F1444" s="36"/>
      <c r="V1444"/>
      <c r="Z1444" s="29"/>
    </row>
    <row r="1445" spans="6:26" x14ac:dyDescent="0.25">
      <c r="F1445" s="36"/>
      <c r="V1445"/>
      <c r="Z1445" s="29"/>
    </row>
    <row r="1446" spans="6:26" x14ac:dyDescent="0.25">
      <c r="F1446" s="36"/>
      <c r="V1446"/>
      <c r="Z1446" s="29"/>
    </row>
    <row r="1447" spans="6:26" x14ac:dyDescent="0.25">
      <c r="F1447" s="36"/>
      <c r="V1447"/>
      <c r="Z1447" s="29"/>
    </row>
    <row r="1448" spans="6:26" x14ac:dyDescent="0.25">
      <c r="F1448" s="36"/>
      <c r="V1448"/>
      <c r="Z1448" s="29"/>
    </row>
    <row r="1449" spans="6:26" x14ac:dyDescent="0.25">
      <c r="F1449" s="36"/>
      <c r="V1449"/>
      <c r="Z1449" s="29"/>
    </row>
    <row r="1450" spans="6:26" x14ac:dyDescent="0.25">
      <c r="F1450" s="36"/>
      <c r="V1450"/>
      <c r="Z1450" s="29"/>
    </row>
    <row r="1451" spans="6:26" x14ac:dyDescent="0.25">
      <c r="F1451" s="36"/>
      <c r="V1451"/>
      <c r="Z1451" s="29"/>
    </row>
    <row r="1452" spans="6:26" x14ac:dyDescent="0.25">
      <c r="F1452" s="36"/>
      <c r="V1452"/>
      <c r="Z1452" s="29"/>
    </row>
    <row r="1453" spans="6:26" x14ac:dyDescent="0.25">
      <c r="F1453" s="36"/>
      <c r="V1453"/>
      <c r="Z1453" s="29"/>
    </row>
    <row r="1454" spans="6:26" x14ac:dyDescent="0.25">
      <c r="F1454" s="36"/>
      <c r="V1454"/>
      <c r="Z1454" s="29"/>
    </row>
    <row r="1455" spans="6:26" x14ac:dyDescent="0.25">
      <c r="F1455" s="36"/>
      <c r="V1455"/>
      <c r="Z1455" s="29"/>
    </row>
    <row r="1456" spans="6:26" x14ac:dyDescent="0.25">
      <c r="F1456" s="36"/>
      <c r="V1456"/>
      <c r="Z1456" s="29"/>
    </row>
    <row r="1457" spans="6:26" x14ac:dyDescent="0.25">
      <c r="F1457" s="36"/>
      <c r="V1457"/>
      <c r="Z1457" s="29"/>
    </row>
    <row r="1458" spans="6:26" x14ac:dyDescent="0.25">
      <c r="F1458" s="36"/>
      <c r="V1458"/>
      <c r="Z1458" s="29"/>
    </row>
    <row r="1459" spans="6:26" x14ac:dyDescent="0.25">
      <c r="F1459" s="36"/>
      <c r="V1459"/>
      <c r="Z1459" s="29"/>
    </row>
    <row r="1460" spans="6:26" x14ac:dyDescent="0.25">
      <c r="F1460" s="36"/>
      <c r="V1460"/>
      <c r="Z1460" s="29"/>
    </row>
    <row r="1461" spans="6:26" x14ac:dyDescent="0.25">
      <c r="F1461" s="36"/>
      <c r="V1461"/>
      <c r="Z1461" s="29"/>
    </row>
    <row r="1462" spans="6:26" x14ac:dyDescent="0.25">
      <c r="F1462" s="36"/>
      <c r="V1462"/>
      <c r="Z1462" s="29"/>
    </row>
    <row r="1463" spans="6:26" x14ac:dyDescent="0.25">
      <c r="F1463" s="36"/>
      <c r="V1463"/>
      <c r="Z1463" s="29"/>
    </row>
    <row r="1464" spans="6:26" x14ac:dyDescent="0.25">
      <c r="F1464" s="36"/>
      <c r="V1464"/>
      <c r="Z1464" s="29"/>
    </row>
    <row r="1465" spans="6:26" x14ac:dyDescent="0.25">
      <c r="F1465" s="36"/>
      <c r="V1465"/>
      <c r="Z1465" s="29"/>
    </row>
    <row r="1466" spans="6:26" x14ac:dyDescent="0.25">
      <c r="F1466" s="36"/>
      <c r="V1466"/>
      <c r="Z1466" s="29"/>
    </row>
    <row r="1467" spans="6:26" x14ac:dyDescent="0.25">
      <c r="F1467" s="36"/>
      <c r="V1467"/>
      <c r="Z1467" s="29"/>
    </row>
    <row r="1468" spans="6:26" x14ac:dyDescent="0.25">
      <c r="F1468" s="36"/>
      <c r="V1468"/>
      <c r="Z1468" s="29"/>
    </row>
    <row r="1469" spans="6:26" x14ac:dyDescent="0.25">
      <c r="F1469" s="36"/>
      <c r="V1469"/>
      <c r="Z1469" s="29"/>
    </row>
    <row r="1470" spans="6:26" x14ac:dyDescent="0.25">
      <c r="F1470" s="36"/>
      <c r="V1470"/>
      <c r="Z1470" s="29"/>
    </row>
    <row r="1471" spans="6:26" x14ac:dyDescent="0.25">
      <c r="F1471" s="36"/>
      <c r="V1471"/>
      <c r="Z1471" s="29"/>
    </row>
    <row r="1472" spans="6:26" x14ac:dyDescent="0.25">
      <c r="F1472" s="36"/>
      <c r="V1472"/>
      <c r="Z1472" s="29"/>
    </row>
    <row r="1473" spans="6:26" x14ac:dyDescent="0.25">
      <c r="F1473" s="36"/>
      <c r="V1473"/>
      <c r="Z1473" s="29"/>
    </row>
    <row r="1474" spans="6:26" x14ac:dyDescent="0.25">
      <c r="F1474" s="36"/>
      <c r="V1474"/>
      <c r="Z1474" s="29"/>
    </row>
    <row r="1475" spans="6:26" x14ac:dyDescent="0.25">
      <c r="F1475" s="36"/>
      <c r="V1475"/>
      <c r="Z1475" s="29"/>
    </row>
    <row r="1476" spans="6:26" x14ac:dyDescent="0.25">
      <c r="F1476" s="36"/>
      <c r="V1476"/>
      <c r="Z1476" s="29"/>
    </row>
    <row r="1477" spans="6:26" x14ac:dyDescent="0.25">
      <c r="F1477" s="36"/>
      <c r="V1477"/>
      <c r="Z1477" s="29"/>
    </row>
    <row r="1478" spans="6:26" x14ac:dyDescent="0.25">
      <c r="F1478" s="36"/>
      <c r="V1478"/>
      <c r="Z1478" s="29"/>
    </row>
    <row r="1479" spans="6:26" x14ac:dyDescent="0.25">
      <c r="F1479" s="36"/>
      <c r="V1479"/>
      <c r="Z1479" s="29"/>
    </row>
    <row r="1480" spans="6:26" x14ac:dyDescent="0.25">
      <c r="F1480" s="36"/>
      <c r="V1480"/>
      <c r="Z1480" s="29"/>
    </row>
    <row r="1481" spans="6:26" x14ac:dyDescent="0.25">
      <c r="F1481" s="36"/>
      <c r="V1481"/>
      <c r="Z1481" s="29"/>
    </row>
    <row r="1482" spans="6:26" x14ac:dyDescent="0.25">
      <c r="F1482" s="36"/>
      <c r="V1482"/>
      <c r="Z1482" s="29"/>
    </row>
    <row r="1483" spans="6:26" x14ac:dyDescent="0.25">
      <c r="F1483" s="36"/>
      <c r="V1483"/>
      <c r="Z1483" s="29"/>
    </row>
    <row r="1484" spans="6:26" x14ac:dyDescent="0.25">
      <c r="F1484" s="36"/>
      <c r="V1484"/>
      <c r="Z1484" s="29"/>
    </row>
    <row r="1485" spans="6:26" x14ac:dyDescent="0.25">
      <c r="F1485" s="36"/>
      <c r="V1485"/>
      <c r="Z1485" s="29"/>
    </row>
    <row r="1486" spans="6:26" x14ac:dyDescent="0.25">
      <c r="F1486" s="36"/>
      <c r="V1486"/>
      <c r="Z1486" s="29"/>
    </row>
    <row r="1487" spans="6:26" x14ac:dyDescent="0.25">
      <c r="F1487" s="36"/>
      <c r="V1487"/>
      <c r="Z1487" s="29"/>
    </row>
    <row r="1488" spans="6:26" x14ac:dyDescent="0.25">
      <c r="F1488" s="36"/>
      <c r="V1488"/>
      <c r="Z1488" s="29"/>
    </row>
    <row r="1489" spans="6:26" x14ac:dyDescent="0.25">
      <c r="F1489" s="36"/>
      <c r="V1489"/>
      <c r="Z1489" s="29"/>
    </row>
    <row r="1490" spans="6:26" x14ac:dyDescent="0.25">
      <c r="F1490" s="36"/>
      <c r="V1490"/>
      <c r="Z1490" s="29"/>
    </row>
    <row r="1491" spans="6:26" x14ac:dyDescent="0.25">
      <c r="F1491" s="36"/>
      <c r="V1491"/>
      <c r="Z1491" s="29"/>
    </row>
    <row r="1492" spans="6:26" x14ac:dyDescent="0.25">
      <c r="F1492" s="36"/>
      <c r="V1492"/>
      <c r="Z1492" s="29"/>
    </row>
    <row r="1493" spans="6:26" x14ac:dyDescent="0.25">
      <c r="F1493" s="36"/>
      <c r="V1493"/>
      <c r="Z1493" s="29"/>
    </row>
    <row r="1494" spans="6:26" x14ac:dyDescent="0.25">
      <c r="F1494" s="36"/>
      <c r="V1494"/>
      <c r="Z1494" s="29"/>
    </row>
    <row r="1495" spans="6:26" x14ac:dyDescent="0.25">
      <c r="F1495" s="36"/>
      <c r="V1495"/>
      <c r="Z1495" s="29"/>
    </row>
    <row r="1496" spans="6:26" x14ac:dyDescent="0.25">
      <c r="F1496" s="36"/>
      <c r="V1496"/>
      <c r="Z1496" s="29"/>
    </row>
    <row r="1497" spans="6:26" x14ac:dyDescent="0.25">
      <c r="F1497" s="36"/>
      <c r="V1497"/>
      <c r="Z1497" s="29"/>
    </row>
    <row r="1498" spans="6:26" x14ac:dyDescent="0.25">
      <c r="F1498" s="36"/>
      <c r="V1498"/>
      <c r="Z1498" s="29"/>
    </row>
    <row r="1499" spans="6:26" x14ac:dyDescent="0.25">
      <c r="F1499" s="36"/>
      <c r="V1499"/>
      <c r="Z1499" s="29"/>
    </row>
    <row r="1500" spans="6:26" x14ac:dyDescent="0.25">
      <c r="F1500" s="36"/>
      <c r="V1500"/>
      <c r="Z1500" s="29"/>
    </row>
    <row r="1501" spans="6:26" x14ac:dyDescent="0.25">
      <c r="F1501" s="36"/>
      <c r="V1501"/>
      <c r="Z1501" s="29"/>
    </row>
    <row r="1502" spans="6:26" x14ac:dyDescent="0.25">
      <c r="F1502" s="36"/>
      <c r="V1502"/>
      <c r="Z1502" s="29"/>
    </row>
    <row r="1503" spans="6:26" x14ac:dyDescent="0.25">
      <c r="F1503" s="36"/>
      <c r="V1503"/>
      <c r="Z1503" s="29"/>
    </row>
    <row r="1504" spans="6:26" x14ac:dyDescent="0.25">
      <c r="F1504" s="36"/>
      <c r="V1504"/>
      <c r="Z1504" s="29"/>
    </row>
    <row r="1505" spans="6:26" x14ac:dyDescent="0.25">
      <c r="F1505" s="36"/>
      <c r="V1505"/>
      <c r="Z1505" s="29"/>
    </row>
    <row r="1506" spans="6:26" x14ac:dyDescent="0.25">
      <c r="F1506" s="36"/>
      <c r="V1506"/>
      <c r="Z1506" s="29"/>
    </row>
    <row r="1507" spans="6:26" x14ac:dyDescent="0.25">
      <c r="F1507" s="36"/>
      <c r="V1507"/>
      <c r="Z1507" s="29"/>
    </row>
    <row r="1508" spans="6:26" x14ac:dyDescent="0.25">
      <c r="F1508" s="36"/>
      <c r="V1508"/>
      <c r="Z1508" s="29"/>
    </row>
    <row r="1509" spans="6:26" x14ac:dyDescent="0.25">
      <c r="F1509" s="36"/>
      <c r="V1509"/>
      <c r="Z1509" s="29"/>
    </row>
    <row r="1510" spans="6:26" x14ac:dyDescent="0.25">
      <c r="F1510" s="36"/>
      <c r="V1510"/>
      <c r="Z1510" s="29"/>
    </row>
    <row r="1511" spans="6:26" x14ac:dyDescent="0.25">
      <c r="F1511" s="36"/>
      <c r="V1511"/>
      <c r="Z1511" s="29"/>
    </row>
    <row r="1512" spans="6:26" x14ac:dyDescent="0.25">
      <c r="F1512" s="36"/>
      <c r="V1512"/>
      <c r="Z1512" s="29"/>
    </row>
    <row r="1513" spans="6:26" x14ac:dyDescent="0.25">
      <c r="F1513" s="36"/>
      <c r="V1513"/>
      <c r="Z1513" s="29"/>
    </row>
    <row r="1514" spans="6:26" x14ac:dyDescent="0.25">
      <c r="F1514" s="36"/>
      <c r="V1514"/>
      <c r="Z1514" s="29"/>
    </row>
    <row r="1515" spans="6:26" x14ac:dyDescent="0.25">
      <c r="F1515" s="36"/>
      <c r="V1515"/>
      <c r="Z1515" s="29"/>
    </row>
    <row r="1516" spans="6:26" x14ac:dyDescent="0.25">
      <c r="F1516" s="36"/>
      <c r="V1516"/>
      <c r="Z1516" s="29"/>
    </row>
    <row r="1517" spans="6:26" x14ac:dyDescent="0.25">
      <c r="F1517" s="36"/>
      <c r="V1517"/>
      <c r="Z1517" s="29"/>
    </row>
    <row r="1518" spans="6:26" x14ac:dyDescent="0.25">
      <c r="F1518" s="36"/>
      <c r="V1518"/>
      <c r="Z1518" s="29"/>
    </row>
    <row r="1519" spans="6:26" x14ac:dyDescent="0.25">
      <c r="F1519" s="36"/>
      <c r="V1519"/>
      <c r="Z1519" s="29"/>
    </row>
    <row r="1520" spans="6:26" x14ac:dyDescent="0.25">
      <c r="F1520" s="36"/>
      <c r="V1520"/>
      <c r="Z1520" s="29"/>
    </row>
    <row r="1521" spans="6:26" x14ac:dyDescent="0.25">
      <c r="F1521" s="36"/>
      <c r="V1521"/>
      <c r="Z1521" s="29"/>
    </row>
    <row r="1522" spans="6:26" x14ac:dyDescent="0.25">
      <c r="F1522" s="36"/>
      <c r="V1522"/>
      <c r="Z1522" s="29"/>
    </row>
    <row r="1523" spans="6:26" x14ac:dyDescent="0.25">
      <c r="F1523" s="36"/>
      <c r="V1523"/>
      <c r="Z1523" s="29"/>
    </row>
    <row r="1524" spans="6:26" x14ac:dyDescent="0.25">
      <c r="F1524" s="36"/>
      <c r="V1524"/>
      <c r="Z1524" s="29"/>
    </row>
    <row r="1525" spans="6:26" x14ac:dyDescent="0.25">
      <c r="F1525" s="36"/>
      <c r="V1525"/>
      <c r="Z1525" s="29"/>
    </row>
    <row r="1526" spans="6:26" x14ac:dyDescent="0.25">
      <c r="F1526" s="36"/>
      <c r="V1526"/>
      <c r="Z1526" s="29"/>
    </row>
    <row r="1527" spans="6:26" x14ac:dyDescent="0.25">
      <c r="F1527" s="36"/>
      <c r="V1527"/>
      <c r="Z1527" s="29"/>
    </row>
    <row r="1528" spans="6:26" x14ac:dyDescent="0.25">
      <c r="F1528" s="36"/>
      <c r="V1528"/>
      <c r="Z1528" s="29"/>
    </row>
    <row r="1529" spans="6:26" x14ac:dyDescent="0.25">
      <c r="F1529" s="36"/>
      <c r="V1529"/>
      <c r="Z1529" s="29"/>
    </row>
    <row r="1530" spans="6:26" x14ac:dyDescent="0.25">
      <c r="F1530" s="36"/>
      <c r="V1530"/>
      <c r="Z1530" s="29"/>
    </row>
    <row r="1531" spans="6:26" x14ac:dyDescent="0.25">
      <c r="F1531" s="36"/>
      <c r="V1531"/>
      <c r="Z1531" s="29"/>
    </row>
    <row r="1532" spans="6:26" x14ac:dyDescent="0.25">
      <c r="F1532" s="36"/>
      <c r="V1532"/>
      <c r="Z1532" s="29"/>
    </row>
    <row r="1533" spans="6:26" x14ac:dyDescent="0.25">
      <c r="F1533" s="36"/>
      <c r="V1533"/>
      <c r="Z1533" s="29"/>
    </row>
    <row r="1534" spans="6:26" x14ac:dyDescent="0.25">
      <c r="F1534" s="36"/>
      <c r="V1534"/>
      <c r="Z1534" s="29"/>
    </row>
    <row r="1535" spans="6:26" x14ac:dyDescent="0.25">
      <c r="F1535" s="36"/>
      <c r="V1535"/>
      <c r="Z1535" s="29"/>
    </row>
    <row r="1536" spans="6:26" x14ac:dyDescent="0.25">
      <c r="F1536" s="36"/>
      <c r="V1536"/>
      <c r="Z1536" s="29"/>
    </row>
    <row r="1537" spans="6:26" x14ac:dyDescent="0.25">
      <c r="F1537" s="36"/>
      <c r="V1537"/>
      <c r="Z1537" s="29"/>
    </row>
    <row r="1538" spans="6:26" x14ac:dyDescent="0.25">
      <c r="F1538" s="36"/>
      <c r="V1538"/>
      <c r="Z1538" s="29"/>
    </row>
    <row r="1539" spans="6:26" x14ac:dyDescent="0.25">
      <c r="F1539" s="36"/>
      <c r="V1539"/>
      <c r="Z1539" s="29"/>
    </row>
    <row r="1540" spans="6:26" x14ac:dyDescent="0.25">
      <c r="F1540" s="36"/>
      <c r="V1540"/>
      <c r="Z1540" s="29"/>
    </row>
    <row r="1541" spans="6:26" x14ac:dyDescent="0.25">
      <c r="F1541" s="36"/>
      <c r="V1541"/>
      <c r="Z1541" s="29"/>
    </row>
    <row r="1542" spans="6:26" x14ac:dyDescent="0.25">
      <c r="F1542" s="36"/>
      <c r="V1542"/>
      <c r="Z1542" s="29"/>
    </row>
    <row r="1543" spans="6:26" x14ac:dyDescent="0.25">
      <c r="F1543" s="36"/>
      <c r="V1543"/>
      <c r="Z1543" s="29"/>
    </row>
    <row r="1544" spans="6:26" x14ac:dyDescent="0.25">
      <c r="F1544" s="36"/>
      <c r="V1544"/>
      <c r="Z1544" s="29"/>
    </row>
    <row r="1545" spans="6:26" x14ac:dyDescent="0.25">
      <c r="F1545" s="36"/>
      <c r="V1545"/>
      <c r="Z1545" s="29"/>
    </row>
    <row r="1546" spans="6:26" x14ac:dyDescent="0.25">
      <c r="F1546" s="36"/>
      <c r="V1546"/>
      <c r="Z1546" s="29"/>
    </row>
    <row r="1547" spans="6:26" x14ac:dyDescent="0.25">
      <c r="F1547" s="36"/>
      <c r="V1547"/>
      <c r="Z1547" s="29"/>
    </row>
    <row r="1548" spans="6:26" x14ac:dyDescent="0.25">
      <c r="F1548" s="36"/>
      <c r="V1548"/>
      <c r="Z1548" s="29"/>
    </row>
    <row r="1549" spans="6:26" x14ac:dyDescent="0.25">
      <c r="F1549" s="36"/>
      <c r="V1549"/>
      <c r="Z1549" s="29"/>
    </row>
    <row r="1550" spans="6:26" x14ac:dyDescent="0.25">
      <c r="F1550" s="36"/>
      <c r="V1550"/>
      <c r="Z1550" s="29"/>
    </row>
    <row r="1551" spans="6:26" x14ac:dyDescent="0.25">
      <c r="F1551" s="36"/>
      <c r="V1551"/>
      <c r="Z1551" s="29"/>
    </row>
    <row r="1552" spans="6:26" x14ac:dyDescent="0.25">
      <c r="F1552" s="36"/>
      <c r="V1552"/>
      <c r="Z1552" s="29"/>
    </row>
    <row r="1553" spans="6:26" x14ac:dyDescent="0.25">
      <c r="F1553" s="36"/>
      <c r="V1553"/>
      <c r="Z1553" s="29"/>
    </row>
    <row r="1554" spans="6:26" x14ac:dyDescent="0.25">
      <c r="F1554" s="36"/>
      <c r="V1554"/>
      <c r="Z1554" s="29"/>
    </row>
    <row r="1555" spans="6:26" x14ac:dyDescent="0.25">
      <c r="F1555" s="36"/>
      <c r="V1555"/>
      <c r="Z1555" s="29"/>
    </row>
    <row r="1556" spans="6:26" x14ac:dyDescent="0.25">
      <c r="F1556" s="36"/>
      <c r="V1556"/>
      <c r="Z1556" s="29"/>
    </row>
    <row r="1557" spans="6:26" x14ac:dyDescent="0.25">
      <c r="F1557" s="36"/>
      <c r="V1557"/>
      <c r="Z1557" s="29"/>
    </row>
    <row r="1558" spans="6:26" x14ac:dyDescent="0.25">
      <c r="F1558" s="36"/>
      <c r="V1558"/>
      <c r="Z1558" s="29"/>
    </row>
    <row r="1559" spans="6:26" x14ac:dyDescent="0.25">
      <c r="F1559" s="36"/>
      <c r="V1559"/>
      <c r="Z1559" s="29"/>
    </row>
    <row r="1560" spans="6:26" x14ac:dyDescent="0.25">
      <c r="F1560" s="36"/>
      <c r="V1560"/>
      <c r="Z1560" s="29"/>
    </row>
    <row r="1561" spans="6:26" x14ac:dyDescent="0.25">
      <c r="F1561" s="36"/>
      <c r="V1561"/>
      <c r="Z1561" s="29"/>
    </row>
    <row r="1562" spans="6:26" x14ac:dyDescent="0.25">
      <c r="F1562" s="36"/>
      <c r="V1562"/>
      <c r="Z1562" s="29"/>
    </row>
    <row r="1563" spans="6:26" x14ac:dyDescent="0.25">
      <c r="F1563" s="36"/>
      <c r="V1563"/>
      <c r="Z1563" s="29"/>
    </row>
    <row r="1564" spans="6:26" x14ac:dyDescent="0.25">
      <c r="F1564" s="36"/>
      <c r="V1564"/>
      <c r="Z1564" s="29"/>
    </row>
    <row r="1565" spans="6:26" x14ac:dyDescent="0.25">
      <c r="F1565" s="36"/>
      <c r="V1565"/>
      <c r="Z1565" s="29"/>
    </row>
    <row r="1566" spans="6:26" x14ac:dyDescent="0.25">
      <c r="F1566" s="36"/>
      <c r="V1566"/>
      <c r="Z1566" s="29"/>
    </row>
    <row r="1567" spans="6:26" x14ac:dyDescent="0.25">
      <c r="F1567" s="36"/>
      <c r="V1567"/>
      <c r="Z1567" s="29"/>
    </row>
    <row r="1568" spans="6:26" x14ac:dyDescent="0.25">
      <c r="F1568" s="36"/>
      <c r="V1568"/>
      <c r="Z1568" s="29"/>
    </row>
    <row r="1569" spans="6:26" x14ac:dyDescent="0.25">
      <c r="F1569" s="36"/>
      <c r="V1569"/>
      <c r="Z1569" s="29"/>
    </row>
    <row r="1570" spans="6:26" x14ac:dyDescent="0.25">
      <c r="F1570" s="36"/>
      <c r="V1570"/>
      <c r="Z1570" s="29"/>
    </row>
    <row r="1571" spans="6:26" x14ac:dyDescent="0.25">
      <c r="F1571" s="36"/>
      <c r="V1571"/>
      <c r="Z1571" s="29"/>
    </row>
    <row r="1572" spans="6:26" x14ac:dyDescent="0.25">
      <c r="F1572" s="36"/>
      <c r="V1572"/>
      <c r="Z1572" s="29"/>
    </row>
    <row r="1573" spans="6:26" x14ac:dyDescent="0.25">
      <c r="F1573" s="36"/>
      <c r="V1573"/>
      <c r="Z1573" s="29"/>
    </row>
    <row r="1574" spans="6:26" x14ac:dyDescent="0.25">
      <c r="F1574" s="36"/>
      <c r="V1574"/>
      <c r="Z1574" s="29"/>
    </row>
    <row r="1575" spans="6:26" x14ac:dyDescent="0.25">
      <c r="F1575" s="36"/>
      <c r="V1575"/>
      <c r="Z1575" s="29"/>
    </row>
    <row r="1576" spans="6:26" x14ac:dyDescent="0.25">
      <c r="F1576" s="36"/>
      <c r="V1576"/>
      <c r="Z1576" s="29"/>
    </row>
    <row r="1577" spans="6:26" x14ac:dyDescent="0.25">
      <c r="F1577" s="36"/>
      <c r="V1577"/>
      <c r="Z1577" s="29"/>
    </row>
    <row r="1578" spans="6:26" x14ac:dyDescent="0.25">
      <c r="F1578" s="36"/>
      <c r="V1578"/>
      <c r="Z1578" s="29"/>
    </row>
    <row r="1579" spans="6:26" x14ac:dyDescent="0.25">
      <c r="F1579" s="36"/>
      <c r="V1579"/>
      <c r="Z1579" s="29"/>
    </row>
    <row r="1580" spans="6:26" x14ac:dyDescent="0.25">
      <c r="F1580" s="36"/>
      <c r="V1580"/>
      <c r="Z1580" s="29"/>
    </row>
    <row r="1581" spans="6:26" x14ac:dyDescent="0.25">
      <c r="F1581" s="36"/>
      <c r="V1581"/>
      <c r="Z1581" s="29"/>
    </row>
    <row r="1582" spans="6:26" x14ac:dyDescent="0.25">
      <c r="F1582" s="36"/>
      <c r="V1582"/>
      <c r="Z1582" s="29"/>
    </row>
    <row r="1583" spans="6:26" x14ac:dyDescent="0.25">
      <c r="F1583" s="36"/>
      <c r="V1583"/>
      <c r="Z1583" s="29"/>
    </row>
    <row r="1584" spans="6:26" x14ac:dyDescent="0.25">
      <c r="F1584" s="36"/>
      <c r="V1584"/>
      <c r="Z1584" s="29"/>
    </row>
    <row r="1585" spans="6:26" x14ac:dyDescent="0.25">
      <c r="F1585" s="36"/>
      <c r="V1585"/>
      <c r="Z1585" s="29"/>
    </row>
    <row r="1586" spans="6:26" x14ac:dyDescent="0.25">
      <c r="F1586" s="36"/>
      <c r="V1586"/>
      <c r="Z1586" s="29"/>
    </row>
    <row r="1587" spans="6:26" x14ac:dyDescent="0.25">
      <c r="F1587" s="36"/>
      <c r="V1587"/>
      <c r="Z1587" s="29"/>
    </row>
    <row r="1588" spans="6:26" x14ac:dyDescent="0.25">
      <c r="F1588" s="36"/>
      <c r="V1588"/>
      <c r="Z1588" s="29"/>
    </row>
    <row r="1589" spans="6:26" x14ac:dyDescent="0.25">
      <c r="F1589" s="36"/>
      <c r="V1589"/>
      <c r="Z1589" s="29"/>
    </row>
    <row r="1590" spans="6:26" x14ac:dyDescent="0.25">
      <c r="F1590" s="36"/>
      <c r="V1590"/>
      <c r="Z1590" s="29"/>
    </row>
    <row r="1591" spans="6:26" x14ac:dyDescent="0.25">
      <c r="F1591" s="36"/>
      <c r="V1591"/>
      <c r="Z1591" s="29"/>
    </row>
    <row r="1592" spans="6:26" x14ac:dyDescent="0.25">
      <c r="F1592" s="36"/>
      <c r="V1592"/>
      <c r="Z1592" s="29"/>
    </row>
    <row r="1593" spans="6:26" x14ac:dyDescent="0.25">
      <c r="F1593" s="36"/>
      <c r="V1593"/>
      <c r="Z1593" s="29"/>
    </row>
    <row r="1594" spans="6:26" x14ac:dyDescent="0.25">
      <c r="F1594" s="36"/>
      <c r="V1594"/>
      <c r="Z1594" s="29"/>
    </row>
    <row r="1595" spans="6:26" x14ac:dyDescent="0.25">
      <c r="F1595" s="36"/>
      <c r="V1595"/>
      <c r="Z1595" s="29"/>
    </row>
    <row r="1596" spans="6:26" x14ac:dyDescent="0.25">
      <c r="F1596" s="36"/>
      <c r="V1596"/>
      <c r="Z1596" s="29"/>
    </row>
    <row r="1597" spans="6:26" x14ac:dyDescent="0.25">
      <c r="F1597" s="36"/>
      <c r="V1597"/>
      <c r="Z1597" s="29"/>
    </row>
    <row r="1598" spans="6:26" x14ac:dyDescent="0.25">
      <c r="F1598" s="36"/>
      <c r="V1598"/>
      <c r="Z1598" s="29"/>
    </row>
    <row r="1599" spans="6:26" x14ac:dyDescent="0.25">
      <c r="F1599" s="36"/>
      <c r="V1599"/>
      <c r="Z1599" s="29"/>
    </row>
    <row r="1600" spans="6:26" x14ac:dyDescent="0.25">
      <c r="F1600" s="36"/>
      <c r="V1600"/>
      <c r="Z1600" s="29"/>
    </row>
    <row r="1601" spans="6:43" x14ac:dyDescent="0.25">
      <c r="F1601" s="36"/>
      <c r="V1601"/>
      <c r="Z1601" s="29"/>
    </row>
    <row r="1602" spans="6:43" x14ac:dyDescent="0.25">
      <c r="F1602" s="36"/>
      <c r="V1602"/>
      <c r="Z1602" s="29"/>
    </row>
    <row r="1603" spans="6:43" x14ac:dyDescent="0.25">
      <c r="F1603" s="36"/>
      <c r="V1603"/>
      <c r="Z1603" s="29"/>
    </row>
    <row r="1604" spans="6:43" x14ac:dyDescent="0.25">
      <c r="F1604" s="36"/>
      <c r="V1604"/>
      <c r="Z1604" s="29"/>
    </row>
    <row r="1605" spans="6:43" x14ac:dyDescent="0.25">
      <c r="F1605" s="36"/>
      <c r="V1605"/>
      <c r="Z1605" s="29"/>
    </row>
    <row r="1606" spans="6:43" x14ac:dyDescent="0.25">
      <c r="F1606" s="36"/>
      <c r="V1606"/>
      <c r="Z1606" s="29"/>
    </row>
    <row r="1607" spans="6:43" x14ac:dyDescent="0.25">
      <c r="F1607" s="36"/>
      <c r="V1607"/>
      <c r="Z1607" s="29"/>
    </row>
    <row r="1608" spans="6:43" x14ac:dyDescent="0.25">
      <c r="F1608" s="36"/>
      <c r="V1608"/>
      <c r="Z1608" s="29"/>
    </row>
    <row r="1609" spans="6:43" x14ac:dyDescent="0.25">
      <c r="F1609" s="36"/>
      <c r="V1609"/>
      <c r="Z1609" s="29"/>
    </row>
    <row r="1610" spans="6:43" x14ac:dyDescent="0.25">
      <c r="F1610" s="36"/>
      <c r="V1610"/>
      <c r="Z1610" s="29"/>
    </row>
    <row r="1611" spans="6:43" x14ac:dyDescent="0.25">
      <c r="F1611" s="36"/>
      <c r="V1611"/>
      <c r="Z1611" s="29"/>
    </row>
    <row r="1612" spans="6:43" x14ac:dyDescent="0.25">
      <c r="F1612" s="36"/>
      <c r="V1612"/>
      <c r="Z1612" s="29"/>
    </row>
    <row r="1613" spans="6:43" x14ac:dyDescent="0.25">
      <c r="F1613" s="36"/>
      <c r="V1613"/>
      <c r="Z1613" s="29"/>
    </row>
    <row r="1614" spans="6:43" x14ac:dyDescent="0.25">
      <c r="W1614" s="36"/>
      <c r="AQ1614" s="29"/>
    </row>
    <row r="1615" spans="6:43" x14ac:dyDescent="0.25">
      <c r="W1615" s="36"/>
      <c r="AQ1615" s="29"/>
    </row>
    <row r="1616" spans="6:43" x14ac:dyDescent="0.25">
      <c r="W1616" s="36"/>
      <c r="AQ1616" s="29"/>
    </row>
    <row r="1617" spans="1:43" x14ac:dyDescent="0.25">
      <c r="W1617" s="36"/>
      <c r="AQ1617" s="29"/>
    </row>
    <row r="1618" spans="1:43" x14ac:dyDescent="0.25">
      <c r="A1618" s="36"/>
      <c r="U1618" s="29"/>
    </row>
    <row r="1619" spans="1:43" x14ac:dyDescent="0.25">
      <c r="A1619" s="36"/>
      <c r="U1619" s="29"/>
    </row>
    <row r="1620" spans="1:43" x14ac:dyDescent="0.25">
      <c r="A1620" s="36"/>
      <c r="U1620" s="29"/>
    </row>
    <row r="1621" spans="1:43" x14ac:dyDescent="0.25">
      <c r="A1621" s="36"/>
      <c r="U1621" s="29"/>
    </row>
    <row r="1622" spans="1:43" x14ac:dyDescent="0.25">
      <c r="A1622" s="36"/>
      <c r="U1622" s="29"/>
    </row>
    <row r="1623" spans="1:43" x14ac:dyDescent="0.25">
      <c r="A1623" s="36"/>
    </row>
    <row r="1624" spans="1:43" x14ac:dyDescent="0.25">
      <c r="A1624" s="36"/>
    </row>
    <row r="1625" spans="1:43" x14ac:dyDescent="0.25">
      <c r="A1625" s="36"/>
    </row>
    <row r="1626" spans="1:43" x14ac:dyDescent="0.25">
      <c r="A1626" s="36"/>
    </row>
    <row r="1627" spans="1:43" x14ac:dyDescent="0.25">
      <c r="A1627" s="36"/>
    </row>
    <row r="1628" spans="1:43" x14ac:dyDescent="0.25">
      <c r="A1628" s="36"/>
    </row>
    <row r="1629" spans="1:43" x14ac:dyDescent="0.25">
      <c r="A1629" s="36"/>
    </row>
    <row r="1630" spans="1:43" x14ac:dyDescent="0.25">
      <c r="A1630" s="36"/>
    </row>
    <row r="1631" spans="1:43" x14ac:dyDescent="0.25">
      <c r="A1631" s="36"/>
    </row>
    <row r="1632" spans="1:43" x14ac:dyDescent="0.25">
      <c r="A1632" s="36"/>
    </row>
    <row r="1633" spans="1:1" x14ac:dyDescent="0.25">
      <c r="A1633" s="36"/>
    </row>
    <row r="1634" spans="1:1" x14ac:dyDescent="0.25">
      <c r="A1634" s="36"/>
    </row>
    <row r="1635" spans="1:1" x14ac:dyDescent="0.25">
      <c r="A1635" s="36"/>
    </row>
    <row r="1636" spans="1:1" x14ac:dyDescent="0.25">
      <c r="A1636" s="36"/>
    </row>
    <row r="1637" spans="1:1" x14ac:dyDescent="0.25">
      <c r="A1637" s="36"/>
    </row>
    <row r="1638" spans="1:1" x14ac:dyDescent="0.25">
      <c r="A1638" s="36"/>
    </row>
    <row r="1639" spans="1:1" x14ac:dyDescent="0.25">
      <c r="A1639" s="36"/>
    </row>
    <row r="1640" spans="1:1" x14ac:dyDescent="0.25">
      <c r="A1640" s="36"/>
    </row>
    <row r="1641" spans="1:1" x14ac:dyDescent="0.25">
      <c r="A1641" s="36"/>
    </row>
    <row r="1642" spans="1:1" x14ac:dyDescent="0.25">
      <c r="A1642" s="36"/>
    </row>
    <row r="1643" spans="1:1" x14ac:dyDescent="0.25">
      <c r="A1643" s="36"/>
    </row>
    <row r="1644" spans="1:1" x14ac:dyDescent="0.25">
      <c r="A1644" s="36"/>
    </row>
    <row r="1645" spans="1:1" x14ac:dyDescent="0.25">
      <c r="A1645" s="36"/>
    </row>
    <row r="1646" spans="1:1" x14ac:dyDescent="0.25">
      <c r="A1646" s="36"/>
    </row>
    <row r="1647" spans="1:1" x14ac:dyDescent="0.25">
      <c r="A1647" s="36"/>
    </row>
    <row r="1648" spans="1:1" x14ac:dyDescent="0.25">
      <c r="A1648" s="36"/>
    </row>
    <row r="1649" spans="1:1" x14ac:dyDescent="0.25">
      <c r="A1649" s="36"/>
    </row>
    <row r="1650" spans="1:1" x14ac:dyDescent="0.25">
      <c r="A1650" s="36"/>
    </row>
    <row r="1651" spans="1:1" x14ac:dyDescent="0.25">
      <c r="A1651" s="36"/>
    </row>
    <row r="1652" spans="1:1" x14ac:dyDescent="0.25">
      <c r="A1652" s="36"/>
    </row>
    <row r="1653" spans="1:1" x14ac:dyDescent="0.25">
      <c r="A1653" s="36"/>
    </row>
    <row r="1654" spans="1:1" x14ac:dyDescent="0.25">
      <c r="A1654" s="36"/>
    </row>
    <row r="1655" spans="1:1" x14ac:dyDescent="0.25">
      <c r="A1655" s="36"/>
    </row>
    <row r="1656" spans="1:1" x14ac:dyDescent="0.25">
      <c r="A1656" s="36"/>
    </row>
    <row r="1657" spans="1:1" x14ac:dyDescent="0.25">
      <c r="A1657" s="36"/>
    </row>
    <row r="1658" spans="1:1" x14ac:dyDescent="0.25">
      <c r="A1658" s="36"/>
    </row>
    <row r="1659" spans="1:1" x14ac:dyDescent="0.25">
      <c r="A1659" s="36"/>
    </row>
    <row r="1660" spans="1:1" x14ac:dyDescent="0.25">
      <c r="A1660" s="36"/>
    </row>
    <row r="1661" spans="1:1" x14ac:dyDescent="0.25">
      <c r="A1661" s="36"/>
    </row>
    <row r="1662" spans="1:1" x14ac:dyDescent="0.25">
      <c r="A1662" s="36"/>
    </row>
    <row r="1663" spans="1:1" x14ac:dyDescent="0.25">
      <c r="A1663" s="36"/>
    </row>
    <row r="1664" spans="1:1" x14ac:dyDescent="0.25">
      <c r="A1664" s="36"/>
    </row>
    <row r="1665" spans="1:1" x14ac:dyDescent="0.25">
      <c r="A1665" s="36"/>
    </row>
    <row r="1666" spans="1:1" x14ac:dyDescent="0.25">
      <c r="A1666" s="36"/>
    </row>
    <row r="1667" spans="1:1" x14ac:dyDescent="0.25">
      <c r="A1667" s="36"/>
    </row>
    <row r="1668" spans="1:1" x14ac:dyDescent="0.25">
      <c r="A1668" s="36"/>
    </row>
    <row r="1669" spans="1:1" x14ac:dyDescent="0.25">
      <c r="A1669" s="36"/>
    </row>
    <row r="1670" spans="1:1" x14ac:dyDescent="0.25">
      <c r="A1670" s="36"/>
    </row>
    <row r="1671" spans="1:1" x14ac:dyDescent="0.25">
      <c r="A1671" s="36"/>
    </row>
    <row r="1672" spans="1:1" x14ac:dyDescent="0.25">
      <c r="A1672" s="36"/>
    </row>
    <row r="1673" spans="1:1" x14ac:dyDescent="0.25">
      <c r="A1673" s="36"/>
    </row>
    <row r="1674" spans="1:1" x14ac:dyDescent="0.25">
      <c r="A1674" s="36"/>
    </row>
    <row r="1675" spans="1:1" x14ac:dyDescent="0.25">
      <c r="A1675" s="36"/>
    </row>
    <row r="1676" spans="1:1" x14ac:dyDescent="0.25">
      <c r="A1676" s="36"/>
    </row>
    <row r="1677" spans="1:1" x14ac:dyDescent="0.25">
      <c r="A1677" s="36"/>
    </row>
    <row r="1678" spans="1:1" x14ac:dyDescent="0.25">
      <c r="A1678" s="36"/>
    </row>
    <row r="1679" spans="1:1" x14ac:dyDescent="0.25">
      <c r="A1679" s="36"/>
    </row>
    <row r="1680" spans="1:1" x14ac:dyDescent="0.25">
      <c r="A1680" s="36"/>
    </row>
    <row r="1681" spans="1:1" x14ac:dyDescent="0.25">
      <c r="A1681" s="36"/>
    </row>
    <row r="1682" spans="1:1" x14ac:dyDescent="0.25">
      <c r="A1682" s="36"/>
    </row>
    <row r="1683" spans="1:1" x14ac:dyDescent="0.25">
      <c r="A1683" s="36"/>
    </row>
    <row r="1684" spans="1:1" x14ac:dyDescent="0.25">
      <c r="A1684" s="36"/>
    </row>
    <row r="1685" spans="1:1" x14ac:dyDescent="0.25">
      <c r="A1685" s="36"/>
    </row>
    <row r="1686" spans="1:1" x14ac:dyDescent="0.25">
      <c r="A1686" s="36"/>
    </row>
    <row r="1687" spans="1:1" x14ac:dyDescent="0.25">
      <c r="A1687" s="36"/>
    </row>
    <row r="1688" spans="1:1" x14ac:dyDescent="0.25">
      <c r="A1688" s="36"/>
    </row>
    <row r="1689" spans="1:1" x14ac:dyDescent="0.25">
      <c r="A1689" s="36"/>
    </row>
    <row r="1690" spans="1:1" x14ac:dyDescent="0.25">
      <c r="A1690" s="36"/>
    </row>
    <row r="1691" spans="1:1" x14ac:dyDescent="0.25">
      <c r="A1691" s="36"/>
    </row>
    <row r="1692" spans="1:1" x14ac:dyDescent="0.25">
      <c r="A1692" s="36"/>
    </row>
    <row r="1693" spans="1:1" x14ac:dyDescent="0.25">
      <c r="A1693" s="36"/>
    </row>
    <row r="1694" spans="1:1" x14ac:dyDescent="0.25">
      <c r="A1694" s="36"/>
    </row>
    <row r="1695" spans="1:1" x14ac:dyDescent="0.25">
      <c r="A1695" s="36"/>
    </row>
    <row r="1696" spans="1:1" x14ac:dyDescent="0.25">
      <c r="A1696" s="36"/>
    </row>
    <row r="1697" spans="1:1" x14ac:dyDescent="0.25">
      <c r="A1697" s="36"/>
    </row>
    <row r="1698" spans="1:1" x14ac:dyDescent="0.25">
      <c r="A1698" s="36"/>
    </row>
    <row r="1699" spans="1:1" x14ac:dyDescent="0.25">
      <c r="A1699" s="36"/>
    </row>
    <row r="1700" spans="1:1" x14ac:dyDescent="0.25">
      <c r="A1700" s="36"/>
    </row>
    <row r="1701" spans="1:1" x14ac:dyDescent="0.25">
      <c r="A1701" s="36"/>
    </row>
    <row r="1702" spans="1:1" x14ac:dyDescent="0.25">
      <c r="A1702" s="36"/>
    </row>
    <row r="1703" spans="1:1" x14ac:dyDescent="0.25">
      <c r="A1703" s="36"/>
    </row>
    <row r="1704" spans="1:1" x14ac:dyDescent="0.25">
      <c r="A1704" s="36"/>
    </row>
    <row r="1705" spans="1:1" x14ac:dyDescent="0.25">
      <c r="A1705" s="36"/>
    </row>
    <row r="1706" spans="1:1" x14ac:dyDescent="0.25">
      <c r="A1706" s="36"/>
    </row>
    <row r="1707" spans="1:1" x14ac:dyDescent="0.25">
      <c r="A1707" s="36"/>
    </row>
    <row r="1708" spans="1:1" x14ac:dyDescent="0.25">
      <c r="A1708" s="36"/>
    </row>
    <row r="1709" spans="1:1" x14ac:dyDescent="0.25">
      <c r="A1709" s="36"/>
    </row>
    <row r="1710" spans="1:1" x14ac:dyDescent="0.25">
      <c r="A1710" s="36"/>
    </row>
    <row r="1711" spans="1:1" x14ac:dyDescent="0.25">
      <c r="A1711" s="36"/>
    </row>
    <row r="1712" spans="1:1" x14ac:dyDescent="0.25">
      <c r="A1712" s="36"/>
    </row>
    <row r="1713" spans="1:1" x14ac:dyDescent="0.25">
      <c r="A1713" s="36"/>
    </row>
    <row r="1714" spans="1:1" x14ac:dyDescent="0.25">
      <c r="A1714" s="36"/>
    </row>
  </sheetData>
  <mergeCells count="11">
    <mergeCell ref="AA2:AC2"/>
    <mergeCell ref="F9:Z9"/>
    <mergeCell ref="F1:K1"/>
    <mergeCell ref="M1:M4"/>
    <mergeCell ref="A1:D1"/>
    <mergeCell ref="A7:D7"/>
    <mergeCell ref="A13:D13"/>
    <mergeCell ref="A22:D22"/>
    <mergeCell ref="A28:D28"/>
    <mergeCell ref="A33:D33"/>
    <mergeCell ref="A37:D37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1A2F7-2781-4BCE-80AE-095E729F8DC8}">
  <dimension ref="A1:AQ1714"/>
  <sheetViews>
    <sheetView topLeftCell="A9" workbookViewId="0">
      <selection activeCell="AG10" sqref="AG10"/>
    </sheetView>
  </sheetViews>
  <sheetFormatPr defaultRowHeight="13.8" x14ac:dyDescent="0.25"/>
  <cols>
    <col min="1" max="1" width="27.21875" bestFit="1" customWidth="1"/>
    <col min="2" max="2" width="6.88671875" bestFit="1" customWidth="1"/>
    <col min="3" max="3" width="13.109375" bestFit="1" customWidth="1"/>
    <col min="4" max="4" width="9.33203125" bestFit="1" customWidth="1"/>
    <col min="5" max="5" width="4.6640625" style="5" customWidth="1"/>
    <col min="6" max="6" width="20.33203125" customWidth="1"/>
    <col min="7" max="7" width="19.44140625" bestFit="1" customWidth="1"/>
    <col min="8" max="8" width="20.21875" bestFit="1" customWidth="1"/>
    <col min="9" max="9" width="7.77734375" bestFit="1" customWidth="1"/>
    <col min="10" max="10" width="17.33203125" bestFit="1" customWidth="1"/>
    <col min="11" max="11" width="9.88671875" bestFit="1" customWidth="1"/>
    <col min="12" max="12" width="12.44140625" bestFit="1" customWidth="1"/>
    <col min="13" max="13" width="20.44140625" bestFit="1" customWidth="1"/>
    <col min="14" max="14" width="21.33203125" bestFit="1" customWidth="1"/>
    <col min="15" max="15" width="17.88671875" bestFit="1" customWidth="1"/>
    <col min="16" max="16" width="8.5546875" bestFit="1" customWidth="1"/>
    <col min="17" max="17" width="8.6640625" bestFit="1" customWidth="1"/>
    <col min="18" max="18" width="24.44140625" bestFit="1" customWidth="1"/>
    <col min="19" max="19" width="18.6640625" bestFit="1" customWidth="1"/>
    <col min="20" max="20" width="11.77734375" bestFit="1" customWidth="1"/>
    <col min="21" max="21" width="9.5546875" bestFit="1" customWidth="1"/>
    <col min="22" max="22" width="12.5546875" style="5" bestFit="1" customWidth="1"/>
    <col min="23" max="23" width="11.77734375" bestFit="1" customWidth="1"/>
    <col min="24" max="24" width="12.88671875" bestFit="1" customWidth="1"/>
    <col min="25" max="26" width="9" bestFit="1" customWidth="1"/>
    <col min="27" max="27" width="35.109375" bestFit="1" customWidth="1"/>
    <col min="28" max="28" width="12.33203125" bestFit="1" customWidth="1"/>
    <col min="29" max="29" width="7.33203125" bestFit="1" customWidth="1"/>
    <col min="36" max="36" width="8.88671875" style="66"/>
  </cols>
  <sheetData>
    <row r="1" spans="1:36" x14ac:dyDescent="0.25">
      <c r="A1" s="70" t="s">
        <v>2</v>
      </c>
      <c r="B1" s="70"/>
      <c r="C1" s="70"/>
      <c r="D1" s="70"/>
      <c r="F1" s="73" t="s">
        <v>134</v>
      </c>
      <c r="G1" s="73"/>
      <c r="H1" s="73"/>
      <c r="I1" s="73"/>
      <c r="J1" s="73"/>
      <c r="K1" s="73"/>
      <c r="M1" s="84" t="s">
        <v>227</v>
      </c>
      <c r="N1" s="56" t="s">
        <v>229</v>
      </c>
      <c r="O1" s="57">
        <f>'25W'!R21</f>
        <v>1.1054215111652272</v>
      </c>
      <c r="P1" s="56" t="s">
        <v>0</v>
      </c>
      <c r="V1"/>
    </row>
    <row r="2" spans="1:36" ht="16.2" x14ac:dyDescent="0.25">
      <c r="A2" s="3" t="s">
        <v>3</v>
      </c>
      <c r="B2" s="48" t="s">
        <v>13</v>
      </c>
      <c r="C2" s="48">
        <v>0.25</v>
      </c>
      <c r="D2" s="48" t="s">
        <v>29</v>
      </c>
      <c r="F2" s="6" t="s">
        <v>232</v>
      </c>
      <c r="G2" s="4" t="s">
        <v>137</v>
      </c>
      <c r="H2" s="37">
        <v>60</v>
      </c>
      <c r="I2" s="48" t="s">
        <v>143</v>
      </c>
      <c r="J2" s="48"/>
      <c r="K2" s="48"/>
      <c r="M2" s="84"/>
      <c r="N2" s="56" t="s">
        <v>228</v>
      </c>
      <c r="O2" s="57">
        <f>'25W'!M10</f>
        <v>1.5695706557840552</v>
      </c>
      <c r="P2" s="56" t="s">
        <v>0</v>
      </c>
      <c r="V2"/>
      <c r="AA2" s="77" t="s">
        <v>147</v>
      </c>
      <c r="AB2" s="77"/>
      <c r="AC2" s="77"/>
      <c r="AJ2" s="66" t="s">
        <v>260</v>
      </c>
    </row>
    <row r="3" spans="1:36" ht="27.6" x14ac:dyDescent="0.25">
      <c r="A3" s="3" t="s">
        <v>4</v>
      </c>
      <c r="B3" s="48" t="s">
        <v>14</v>
      </c>
      <c r="C3" s="48">
        <v>0.84</v>
      </c>
      <c r="D3" s="48" t="s">
        <v>5</v>
      </c>
      <c r="F3" s="7" t="s">
        <v>111</v>
      </c>
      <c r="G3" s="48" t="s">
        <v>109</v>
      </c>
      <c r="H3" s="48">
        <f>5.67*10^-8</f>
        <v>5.6699999999999998E-8</v>
      </c>
      <c r="I3" s="48" t="s">
        <v>110</v>
      </c>
      <c r="J3" s="48"/>
      <c r="K3" s="48"/>
      <c r="M3" s="84"/>
      <c r="N3" s="56" t="s">
        <v>230</v>
      </c>
      <c r="O3" s="57">
        <f>'25W'!M21</f>
        <v>4.6971690712364964</v>
      </c>
      <c r="P3" s="56" t="s">
        <v>0</v>
      </c>
      <c r="V3"/>
      <c r="AA3" s="50" t="s">
        <v>223</v>
      </c>
      <c r="AB3" s="51">
        <f>F493</f>
        <v>28800</v>
      </c>
      <c r="AC3" s="50" t="s">
        <v>143</v>
      </c>
    </row>
    <row r="4" spans="1:36" ht="27.6" x14ac:dyDescent="0.25">
      <c r="A4" s="3" t="s">
        <v>9</v>
      </c>
      <c r="B4" s="48" t="s">
        <v>15</v>
      </c>
      <c r="C4" s="48">
        <v>1530</v>
      </c>
      <c r="D4" s="48" t="s">
        <v>28</v>
      </c>
      <c r="F4" s="7" t="s">
        <v>226</v>
      </c>
      <c r="G4" s="48"/>
      <c r="H4" s="48">
        <v>18</v>
      </c>
      <c r="I4" s="8" t="s">
        <v>216</v>
      </c>
      <c r="J4" s="48"/>
      <c r="K4" s="48"/>
      <c r="M4" s="84"/>
      <c r="N4" s="56" t="s">
        <v>231</v>
      </c>
      <c r="O4" s="57">
        <f>'25W'!M32</f>
        <v>5.4491960349622737</v>
      </c>
      <c r="P4" s="56" t="s">
        <v>0</v>
      </c>
      <c r="V4"/>
      <c r="AA4" s="52"/>
      <c r="AB4" s="51">
        <f>AB3/3600</f>
        <v>8</v>
      </c>
      <c r="AC4" s="50" t="s">
        <v>153</v>
      </c>
    </row>
    <row r="5" spans="1:36" ht="16.2" x14ac:dyDescent="0.25">
      <c r="A5" s="3" t="s">
        <v>16</v>
      </c>
      <c r="B5" s="4" t="s">
        <v>19</v>
      </c>
      <c r="C5" s="48">
        <v>1135</v>
      </c>
      <c r="D5" s="48" t="s">
        <v>18</v>
      </c>
      <c r="F5" s="6" t="s">
        <v>83</v>
      </c>
      <c r="G5" s="48" t="s">
        <v>58</v>
      </c>
      <c r="H5" s="48">
        <v>9.81</v>
      </c>
      <c r="I5" s="48" t="s">
        <v>59</v>
      </c>
      <c r="M5" s="55"/>
      <c r="V5"/>
      <c r="AA5" s="50" t="s">
        <v>254</v>
      </c>
      <c r="AB5" s="64">
        <f>G493</f>
        <v>20.400019907366147</v>
      </c>
      <c r="AC5" s="50" t="s">
        <v>253</v>
      </c>
    </row>
    <row r="6" spans="1:36" ht="16.2" x14ac:dyDescent="0.25">
      <c r="A6" s="3" t="s">
        <v>11</v>
      </c>
      <c r="B6" s="48" t="s">
        <v>17</v>
      </c>
      <c r="C6" s="2">
        <f>C2/(C5*C4)</f>
        <v>1.4396360600040309E-7</v>
      </c>
      <c r="D6" s="48" t="s">
        <v>12</v>
      </c>
      <c r="V6"/>
      <c r="AA6" s="50" t="s">
        <v>234</v>
      </c>
      <c r="AB6" s="51">
        <f>SUM(Y13:Y493)</f>
        <v>1.1959883590937789E-2</v>
      </c>
      <c r="AC6" s="50" t="s">
        <v>151</v>
      </c>
    </row>
    <row r="7" spans="1:36" x14ac:dyDescent="0.25">
      <c r="A7" s="79" t="s">
        <v>21</v>
      </c>
      <c r="B7" s="79"/>
      <c r="C7" s="79"/>
      <c r="D7" s="79"/>
      <c r="V7"/>
      <c r="AA7" s="50"/>
      <c r="AB7" s="54">
        <f>AB6*3600</f>
        <v>43.055580927376042</v>
      </c>
      <c r="AC7" s="50" t="s">
        <v>222</v>
      </c>
    </row>
    <row r="8" spans="1:36" ht="16.2" x14ac:dyDescent="0.25">
      <c r="A8" s="3" t="s">
        <v>3</v>
      </c>
      <c r="B8" s="48" t="s">
        <v>22</v>
      </c>
      <c r="C8" s="48">
        <v>0.20899999999999999</v>
      </c>
      <c r="D8" s="48" t="s">
        <v>27</v>
      </c>
      <c r="V8"/>
      <c r="AA8" s="50" t="s">
        <v>150</v>
      </c>
      <c r="AB8" s="51">
        <v>25</v>
      </c>
      <c r="AC8" s="50" t="s">
        <v>0</v>
      </c>
    </row>
    <row r="9" spans="1:36" ht="16.2" x14ac:dyDescent="0.25">
      <c r="A9" s="3" t="s">
        <v>4</v>
      </c>
      <c r="B9" s="48" t="s">
        <v>23</v>
      </c>
      <c r="C9" s="48">
        <v>0.86</v>
      </c>
      <c r="D9" s="48" t="s">
        <v>5</v>
      </c>
      <c r="F9" s="83" t="s">
        <v>233</v>
      </c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50" t="s">
        <v>149</v>
      </c>
      <c r="AB9" s="51">
        <f>(AB8/1000)*(AB3/3600)</f>
        <v>0.2</v>
      </c>
      <c r="AC9" s="50" t="s">
        <v>151</v>
      </c>
    </row>
    <row r="10" spans="1:36" ht="30.6" customHeight="1" x14ac:dyDescent="0.25">
      <c r="A10" s="3" t="s">
        <v>9</v>
      </c>
      <c r="B10" s="48" t="s">
        <v>24</v>
      </c>
      <c r="C10" s="48">
        <v>1460</v>
      </c>
      <c r="D10" s="48" t="s">
        <v>28</v>
      </c>
      <c r="F10" s="28" t="s">
        <v>214</v>
      </c>
      <c r="G10" s="28" t="s">
        <v>249</v>
      </c>
      <c r="H10" s="48" t="s">
        <v>138</v>
      </c>
      <c r="I10" s="8" t="s">
        <v>16</v>
      </c>
      <c r="J10" s="28" t="s">
        <v>96</v>
      </c>
      <c r="K10" s="28" t="s">
        <v>113</v>
      </c>
      <c r="L10" s="28" t="s">
        <v>136</v>
      </c>
      <c r="M10" s="28" t="s">
        <v>3</v>
      </c>
      <c r="N10" s="28" t="s">
        <v>63</v>
      </c>
      <c r="O10" s="28" t="s">
        <v>215</v>
      </c>
      <c r="P10" s="28" t="s">
        <v>60</v>
      </c>
      <c r="Q10" s="28" t="s">
        <v>105</v>
      </c>
      <c r="R10" s="28" t="s">
        <v>66</v>
      </c>
      <c r="S10" s="28" t="s">
        <v>104</v>
      </c>
      <c r="T10" s="48" t="s">
        <v>107</v>
      </c>
      <c r="U10" s="48" t="s">
        <v>108</v>
      </c>
      <c r="V10" s="28" t="s">
        <v>220</v>
      </c>
      <c r="W10" s="28" t="s">
        <v>112</v>
      </c>
      <c r="X10" s="28" t="s">
        <v>122</v>
      </c>
      <c r="Y10" s="41" t="s">
        <v>144</v>
      </c>
      <c r="Z10" s="41" t="s">
        <v>217</v>
      </c>
      <c r="AA10" s="50"/>
      <c r="AB10" s="50">
        <f>AB9*3600</f>
        <v>720</v>
      </c>
      <c r="AC10" s="50" t="s">
        <v>222</v>
      </c>
    </row>
    <row r="11" spans="1:36" ht="27.6" x14ac:dyDescent="0.25">
      <c r="A11" s="3" t="s">
        <v>16</v>
      </c>
      <c r="B11" s="4" t="s">
        <v>25</v>
      </c>
      <c r="C11" s="48">
        <v>1185</v>
      </c>
      <c r="D11" s="48" t="s">
        <v>18</v>
      </c>
      <c r="F11" s="48" t="s">
        <v>86</v>
      </c>
      <c r="G11" s="48" t="s">
        <v>213</v>
      </c>
      <c r="H11" s="48" t="s">
        <v>90</v>
      </c>
      <c r="I11" s="4" t="s">
        <v>95</v>
      </c>
      <c r="J11" s="4" t="s">
        <v>97</v>
      </c>
      <c r="K11" s="48" t="s">
        <v>101</v>
      </c>
      <c r="L11" s="48" t="s">
        <v>92</v>
      </c>
      <c r="M11" s="48" t="s">
        <v>94</v>
      </c>
      <c r="N11" s="48" t="s">
        <v>64</v>
      </c>
      <c r="O11" s="28" t="s">
        <v>99</v>
      </c>
      <c r="P11" s="48" t="s">
        <v>62</v>
      </c>
      <c r="Q11" s="48" t="s">
        <v>61</v>
      </c>
      <c r="R11" s="48" t="s">
        <v>67</v>
      </c>
      <c r="S11" s="48" t="s">
        <v>103</v>
      </c>
      <c r="T11" s="48"/>
      <c r="U11" s="48"/>
      <c r="V11" s="48"/>
      <c r="W11" s="48"/>
      <c r="X11" s="48" t="s">
        <v>145</v>
      </c>
      <c r="Y11" s="2" t="s">
        <v>146</v>
      </c>
      <c r="Z11" s="2" t="s">
        <v>158</v>
      </c>
      <c r="AA11" s="53" t="s">
        <v>224</v>
      </c>
      <c r="AB11" s="51">
        <f>AB9-AB6</f>
        <v>0.18804011640906221</v>
      </c>
      <c r="AC11" s="50" t="s">
        <v>151</v>
      </c>
    </row>
    <row r="12" spans="1:36" ht="16.2" x14ac:dyDescent="0.25">
      <c r="A12" s="3" t="s">
        <v>11</v>
      </c>
      <c r="B12" s="48" t="s">
        <v>26</v>
      </c>
      <c r="C12" s="2">
        <f>C8/(C11*C10)</f>
        <v>1.2080226576498468E-7</v>
      </c>
      <c r="D12" s="48" t="s">
        <v>12</v>
      </c>
      <c r="F12" s="48" t="s">
        <v>143</v>
      </c>
      <c r="G12" s="48" t="s">
        <v>88</v>
      </c>
      <c r="H12" s="48" t="s">
        <v>91</v>
      </c>
      <c r="I12" s="48" t="s">
        <v>18</v>
      </c>
      <c r="J12" s="48" t="s">
        <v>98</v>
      </c>
      <c r="K12" s="48" t="s">
        <v>102</v>
      </c>
      <c r="L12" s="48" t="s">
        <v>93</v>
      </c>
      <c r="M12" s="48" t="s">
        <v>10</v>
      </c>
      <c r="N12" s="48" t="s">
        <v>5</v>
      </c>
      <c r="O12" s="48" t="s">
        <v>100</v>
      </c>
      <c r="P12" s="48" t="s">
        <v>5</v>
      </c>
      <c r="Q12" s="48" t="s">
        <v>5</v>
      </c>
      <c r="R12" s="48" t="s">
        <v>5</v>
      </c>
      <c r="S12" s="48" t="s">
        <v>106</v>
      </c>
      <c r="T12" s="48" t="s">
        <v>0</v>
      </c>
      <c r="U12" s="48" t="s">
        <v>0</v>
      </c>
      <c r="V12" s="48" t="s">
        <v>0</v>
      </c>
      <c r="W12" s="48" t="s">
        <v>88</v>
      </c>
      <c r="X12" s="48" t="s">
        <v>88</v>
      </c>
      <c r="Y12" s="42" t="s">
        <v>151</v>
      </c>
      <c r="Z12" s="2" t="s">
        <v>153</v>
      </c>
    </row>
    <row r="13" spans="1:36" x14ac:dyDescent="0.25">
      <c r="A13" s="79" t="s">
        <v>20</v>
      </c>
      <c r="B13" s="79"/>
      <c r="C13" s="79"/>
      <c r="D13" s="79"/>
      <c r="F13" s="48">
        <v>0</v>
      </c>
      <c r="G13" s="16">
        <v>18</v>
      </c>
      <c r="H13" s="48">
        <f>((G13+$H$4)/2)+273.15</f>
        <v>291.14999999999998</v>
      </c>
      <c r="I13" s="8">
        <f>(351.99/H13)+344.84/(H13^2)</f>
        <v>1.2130324803820438</v>
      </c>
      <c r="J13" s="48">
        <f>((1.459*10^-6)*H13^1.5)/(H13+109.1)</f>
        <v>1.8109194905124869E-5</v>
      </c>
      <c r="K13" s="48">
        <f>J13/I13</f>
        <v>1.4928862333036119E-5</v>
      </c>
      <c r="L13" s="10">
        <f>1030.5-0.19975*H13+(3.9734*10^-4)*H13^2</f>
        <v>1006.02463276215</v>
      </c>
      <c r="M13" s="29">
        <f>((2.334*10^-3)*(H13^1.5))/(H13+164.54)</f>
        <v>2.5445239628926759E-2</v>
      </c>
      <c r="N13" s="8">
        <f>L13*J13/M13</f>
        <v>0.71598052994303296</v>
      </c>
      <c r="O13" s="48">
        <f>1/H13</f>
        <v>3.4346556757685045E-3</v>
      </c>
      <c r="P13" s="48">
        <f>$H$5*O13*(G13-$H$4)*POWER($C$35,3)/K13^2</f>
        <v>0</v>
      </c>
      <c r="Q13" s="48">
        <f>P13*N13</f>
        <v>0</v>
      </c>
      <c r="R13" s="9">
        <f>POWER((0.825+(0.387*POWER(Q13,1/6))/POWER((1+(POWER((0.492/N13),9/16))),8/27)),2)</f>
        <v>0.68062499999999992</v>
      </c>
      <c r="S13" s="10">
        <f>R13*M13/$C$35</f>
        <v>5.772888740812758E-2</v>
      </c>
      <c r="T13" s="10">
        <f>S13*$C$20*(G13-$H$4)</f>
        <v>0</v>
      </c>
      <c r="U13" s="10">
        <f>$C$9*$H$3*$C$20*(POWER(G13+273.15,4)-POWER($H$4+273.15,4))</f>
        <v>0</v>
      </c>
      <c r="V13" s="10">
        <f>U13+T13</f>
        <v>0</v>
      </c>
      <c r="W13" s="9">
        <f>V13*$C$18/($C$8*$C$20)</f>
        <v>0</v>
      </c>
      <c r="X13" s="49">
        <f t="shared" ref="X13:X76" si="0">G13+W13</f>
        <v>18</v>
      </c>
      <c r="Y13" s="8">
        <v>0</v>
      </c>
      <c r="Z13" s="29">
        <f>F13/3600</f>
        <v>0</v>
      </c>
    </row>
    <row r="14" spans="1:36" x14ac:dyDescent="0.25">
      <c r="A14" s="3" t="s">
        <v>7</v>
      </c>
      <c r="B14" s="48" t="s">
        <v>32</v>
      </c>
      <c r="C14" s="48">
        <v>0.32</v>
      </c>
      <c r="D14" s="48" t="s">
        <v>1</v>
      </c>
      <c r="F14" s="36">
        <f>F13+$H$2</f>
        <v>60</v>
      </c>
      <c r="G14" s="16">
        <f>G13+$H$2*($O$2-S13*$C$20*(G13-$H$4)-$C$9*$H$3*$C$20*(POWER(G13+273.15,4)-POWER($H$4+273.15,4)))/($C$30*$C$10)</f>
        <v>18.100801537212625</v>
      </c>
      <c r="H14" s="48">
        <f>((G14+$H$4)/2)+273.15</f>
        <v>291.2004007686063</v>
      </c>
      <c r="I14" s="8">
        <f>(351.99/H14)+344.84/(H14^2)</f>
        <v>1.212821825570104</v>
      </c>
      <c r="J14" s="48">
        <f>((1.459*10^-6)*H14^1.5)/(H14+109.1)</f>
        <v>1.8111616740230714E-5</v>
      </c>
      <c r="K14" s="48">
        <f>J14/I14</f>
        <v>1.4933452184303406E-5</v>
      </c>
      <c r="L14" s="10">
        <f>1030.5-0.19975*H14+(3.9734*10^-4)*H14^2</f>
        <v>1006.0262274983249</v>
      </c>
      <c r="M14" s="29">
        <f>((2.334*10^-3)*(H14^1.5))/(H14+164.54)</f>
        <v>2.5449032381538478E-2</v>
      </c>
      <c r="N14" s="8">
        <f>L14*J14/M14</f>
        <v>0.71597069742768382</v>
      </c>
      <c r="O14" s="48">
        <f>1/H14</f>
        <v>3.4340612078848755E-3</v>
      </c>
      <c r="P14" s="48">
        <f t="shared" ref="P14:P77" si="1">$H$5*O14*(G14-$H$4)*POWER($C$35,3)/K14^2</f>
        <v>411137.91287039348</v>
      </c>
      <c r="Q14" s="48">
        <f>P14*N14</f>
        <v>294362.69821677794</v>
      </c>
      <c r="R14" s="9">
        <f t="shared" ref="R14:R77" si="2">POWER((0.825+(0.387*POWER(Q14,1/6))/POWER((1+(POWER((0.492/N14),9/16))),8/27)),2)</f>
        <v>12.059268805368692</v>
      </c>
      <c r="S14" s="10">
        <f t="shared" ref="S14:S77" si="3">R14*M14/$C$35</f>
        <v>1.022989074418349</v>
      </c>
      <c r="T14" s="10">
        <f t="shared" ref="T14:T77" si="4">S14*$C$20*(G14-$H$4)</f>
        <v>9.2806984127781177E-3</v>
      </c>
      <c r="U14" s="10">
        <f t="shared" ref="U14:U77" si="5">$C$9*$H$3*$C$20*(POWER(G14+273.15,4)-POWER($H$4+273.15,4))</f>
        <v>4.3694531190403445E-2</v>
      </c>
      <c r="V14" s="10">
        <f t="shared" ref="V14:V77" si="6">U14+T14</f>
        <v>5.2975229603181559E-2</v>
      </c>
      <c r="W14" s="9">
        <f t="shared" ref="W14:W77" si="7">V14*$C$18/($C$8*$C$20)</f>
        <v>1.6897999873423147E-2</v>
      </c>
      <c r="X14" s="49">
        <f t="shared" si="0"/>
        <v>18.117699537086047</v>
      </c>
      <c r="Y14" s="8">
        <f>V14*$H$2/(3.6*10^6)</f>
        <v>8.8292049338635932E-7</v>
      </c>
      <c r="Z14" s="29">
        <f t="shared" ref="Z14:Z77" si="8">F14/3600</f>
        <v>1.6666666666666666E-2</v>
      </c>
    </row>
    <row r="15" spans="1:36" x14ac:dyDescent="0.25">
      <c r="A15" s="3" t="s">
        <v>6</v>
      </c>
      <c r="B15" s="48" t="s">
        <v>33</v>
      </c>
      <c r="C15" s="48">
        <v>0.3</v>
      </c>
      <c r="D15" s="48" t="s">
        <v>1</v>
      </c>
      <c r="F15" s="36">
        <f t="shared" ref="F15:F78" si="9">F14+$H$2</f>
        <v>120</v>
      </c>
      <c r="G15" s="16">
        <f t="shared" ref="G15:G78" si="10">G14+$H$2*($O$2-S14*$C$20*(G14-$H$4)-$C$9*$H$3*$C$20*(POWER(G14+273.15,4)-POWER($H$4+273.15,4)))/($C$30*$C$10)</f>
        <v>18.198200879972575</v>
      </c>
      <c r="H15" s="48">
        <f t="shared" ref="H15:H78" si="11">((G15+$H$4)/2)+273.15</f>
        <v>291.24910043998625</v>
      </c>
      <c r="I15" s="8">
        <f t="shared" ref="I15:I78" si="12">(351.99/H15)+344.84/(H15^2)</f>
        <v>1.2126183501456305</v>
      </c>
      <c r="J15" s="48">
        <f t="shared" ref="J15:J78" si="13">((1.459*10^-6)*H15^1.5)/(H15+109.1)</f>
        <v>1.8113956642224652E-5</v>
      </c>
      <c r="K15" s="48">
        <f t="shared" ref="K15:K78" si="14">J15/I15</f>
        <v>1.4937887621483907E-5</v>
      </c>
      <c r="L15" s="10">
        <f t="shared" ref="L15:L78" si="15">1030.5-0.19975*H15+(3.9734*10^-4)*H15^2</f>
        <v>1006.0277703275243</v>
      </c>
      <c r="M15" s="29">
        <f t="shared" ref="M15:M78" si="16">((2.334*10^-3)*(H15^1.5))/(H15+164.54)</f>
        <v>2.5452696869667748E-2</v>
      </c>
      <c r="N15" s="8">
        <f t="shared" ref="N15:N78" si="17">L15*J15/M15</f>
        <v>0.71596120072853386</v>
      </c>
      <c r="O15" s="48">
        <f t="shared" ref="O15:O78" si="18">1/H15</f>
        <v>3.4334869995797856E-3</v>
      </c>
      <c r="P15" s="48">
        <f t="shared" si="1"/>
        <v>807784.25052842894</v>
      </c>
      <c r="Q15" s="48">
        <f t="shared" ref="Q15:Q78" si="19">P15*N15</f>
        <v>578342.18193793285</v>
      </c>
      <c r="R15" s="9">
        <f t="shared" si="2"/>
        <v>14.349537659603728</v>
      </c>
      <c r="S15" s="10">
        <f t="shared" si="3"/>
        <v>1.2174481075659176</v>
      </c>
      <c r="T15" s="10">
        <f t="shared" si="4"/>
        <v>2.1716935761645961E-2</v>
      </c>
      <c r="U15" s="10">
        <f t="shared" si="5"/>
        <v>8.5957429060963514E-2</v>
      </c>
      <c r="V15" s="10">
        <f t="shared" si="6"/>
        <v>0.10767436482260948</v>
      </c>
      <c r="W15" s="9">
        <f t="shared" si="7"/>
        <v>3.434588989556922E-2</v>
      </c>
      <c r="X15" s="49">
        <f t="shared" si="0"/>
        <v>18.232546769868144</v>
      </c>
      <c r="Y15" s="8">
        <f t="shared" ref="Y15:Y78" si="20">V15*$H$2/(3.6*10^6)</f>
        <v>1.7945727470434912E-6</v>
      </c>
      <c r="Z15" s="29">
        <f t="shared" si="8"/>
        <v>3.3333333333333333E-2</v>
      </c>
    </row>
    <row r="16" spans="1:36" x14ac:dyDescent="0.25">
      <c r="A16" s="3" t="s">
        <v>31</v>
      </c>
      <c r="B16" s="48" t="s">
        <v>34</v>
      </c>
      <c r="C16" s="48">
        <v>0.3</v>
      </c>
      <c r="D16" s="48" t="s">
        <v>1</v>
      </c>
      <c r="F16" s="36">
        <f t="shared" si="9"/>
        <v>180</v>
      </c>
      <c r="G16" s="16">
        <f t="shared" si="10"/>
        <v>18.292087314986698</v>
      </c>
      <c r="H16" s="48">
        <f t="shared" si="11"/>
        <v>291.29604365749333</v>
      </c>
      <c r="I16" s="8">
        <f t="shared" si="12"/>
        <v>1.2124222780949014</v>
      </c>
      <c r="J16" s="48">
        <f t="shared" si="13"/>
        <v>1.8116211971555699E-5</v>
      </c>
      <c r="K16" s="48">
        <f t="shared" si="14"/>
        <v>1.494216355049331E-5</v>
      </c>
      <c r="L16" s="10">
        <f t="shared" si="15"/>
        <v>1006.0292592953846</v>
      </c>
      <c r="M16" s="29">
        <f t="shared" si="16"/>
        <v>2.5456228954490658E-2</v>
      </c>
      <c r="N16" s="8">
        <f t="shared" si="17"/>
        <v>0.71595205022569774</v>
      </c>
      <c r="O16" s="48">
        <f t="shared" si="18"/>
        <v>3.4329336830121958E-3</v>
      </c>
      <c r="P16" s="48">
        <f t="shared" si="1"/>
        <v>1189553.3119137774</v>
      </c>
      <c r="Q16" s="48">
        <f t="shared" si="19"/>
        <v>851663.1325174378</v>
      </c>
      <c r="R16" s="9">
        <f t="shared" si="2"/>
        <v>15.884254211653502</v>
      </c>
      <c r="S16" s="10">
        <f t="shared" si="3"/>
        <v>1.3478440399439471</v>
      </c>
      <c r="T16" s="10">
        <f t="shared" si="4"/>
        <v>3.5431933198324668E-2</v>
      </c>
      <c r="U16" s="10">
        <f t="shared" si="5"/>
        <v>0.12673616897012277</v>
      </c>
      <c r="V16" s="10">
        <f t="shared" si="6"/>
        <v>0.16216810216844743</v>
      </c>
      <c r="W16" s="9">
        <f t="shared" si="7"/>
        <v>5.1728262254688184E-2</v>
      </c>
      <c r="X16" s="49">
        <f t="shared" si="0"/>
        <v>18.343815577241386</v>
      </c>
      <c r="Y16" s="8">
        <f t="shared" si="20"/>
        <v>2.7028017028074573E-6</v>
      </c>
      <c r="Z16" s="29">
        <f t="shared" si="8"/>
        <v>0.05</v>
      </c>
    </row>
    <row r="17" spans="1:26" ht="16.2" x14ac:dyDescent="0.25">
      <c r="A17" s="3" t="s">
        <v>35</v>
      </c>
      <c r="B17" s="48" t="s">
        <v>56</v>
      </c>
      <c r="C17" s="48">
        <v>1.2999999999999999E-2</v>
      </c>
      <c r="D17" s="48" t="s">
        <v>1</v>
      </c>
      <c r="F17" s="36">
        <f t="shared" si="9"/>
        <v>240</v>
      </c>
      <c r="G17" s="16">
        <f t="shared" si="10"/>
        <v>18.382474033391905</v>
      </c>
      <c r="H17" s="48">
        <f t="shared" si="11"/>
        <v>291.34123701669591</v>
      </c>
      <c r="I17" s="8">
        <f t="shared" si="12"/>
        <v>1.2122335747338882</v>
      </c>
      <c r="J17" s="48">
        <f t="shared" si="13"/>
        <v>1.8118383064850021E-5</v>
      </c>
      <c r="K17" s="48">
        <f t="shared" si="14"/>
        <v>1.4946280520919743E-5</v>
      </c>
      <c r="L17" s="10">
        <f t="shared" si="15"/>
        <v>1006.0306944148946</v>
      </c>
      <c r="M17" s="29">
        <f t="shared" si="16"/>
        <v>2.5459629158255285E-2</v>
      </c>
      <c r="N17" s="8">
        <f t="shared" si="17"/>
        <v>0.71594324422812017</v>
      </c>
      <c r="O17" s="48">
        <f t="shared" si="18"/>
        <v>3.4324011603708983E-3</v>
      </c>
      <c r="P17" s="48">
        <f t="shared" si="1"/>
        <v>1556562.3056539996</v>
      </c>
      <c r="Q17" s="48">
        <f t="shared" si="19"/>
        <v>1114410.2669531272</v>
      </c>
      <c r="R17" s="9">
        <f t="shared" si="2"/>
        <v>17.059890276450655</v>
      </c>
      <c r="S17" s="10">
        <f t="shared" si="3"/>
        <v>1.4477949330631965</v>
      </c>
      <c r="T17" s="10">
        <f t="shared" si="4"/>
        <v>4.9836957081573895E-2</v>
      </c>
      <c r="U17" s="10">
        <f t="shared" si="5"/>
        <v>0.16603208946284354</v>
      </c>
      <c r="V17" s="10">
        <f t="shared" si="6"/>
        <v>0.21586904654441744</v>
      </c>
      <c r="W17" s="9">
        <f t="shared" si="7"/>
        <v>6.8857750093913081E-2</v>
      </c>
      <c r="X17" s="49">
        <f t="shared" si="0"/>
        <v>18.451331783485816</v>
      </c>
      <c r="Y17" s="8">
        <f t="shared" si="20"/>
        <v>3.5978174424069575E-6</v>
      </c>
      <c r="Z17" s="29">
        <f t="shared" si="8"/>
        <v>6.6666666666666666E-2</v>
      </c>
    </row>
    <row r="18" spans="1:26" ht="16.2" x14ac:dyDescent="0.25">
      <c r="A18" s="3" t="s">
        <v>36</v>
      </c>
      <c r="B18" s="48" t="s">
        <v>57</v>
      </c>
      <c r="C18" s="48">
        <v>6.0000000000000001E-3</v>
      </c>
      <c r="D18" s="48" t="s">
        <v>1</v>
      </c>
      <c r="F18" s="36">
        <f t="shared" si="9"/>
        <v>300</v>
      </c>
      <c r="G18" s="16">
        <f t="shared" si="10"/>
        <v>18.46941195022649</v>
      </c>
      <c r="H18" s="48">
        <f t="shared" si="11"/>
        <v>291.38470597511321</v>
      </c>
      <c r="I18" s="8">
        <f t="shared" si="12"/>
        <v>1.2120521269628213</v>
      </c>
      <c r="J18" s="48">
        <f t="shared" si="13"/>
        <v>1.8120471163926609E-5</v>
      </c>
      <c r="K18" s="48">
        <f t="shared" si="14"/>
        <v>1.4950240803036386E-5</v>
      </c>
      <c r="L18" s="10">
        <f t="shared" si="15"/>
        <v>1006.0320763072617</v>
      </c>
      <c r="M18" s="29">
        <f t="shared" si="16"/>
        <v>2.5462899421091607E-2</v>
      </c>
      <c r="N18" s="8">
        <f t="shared" si="17"/>
        <v>0.71593477738873423</v>
      </c>
      <c r="O18" s="48">
        <f t="shared" si="18"/>
        <v>3.4318891125514621E-3</v>
      </c>
      <c r="P18" s="48">
        <f t="shared" si="1"/>
        <v>1909078.4898371566</v>
      </c>
      <c r="Q18" s="48">
        <f t="shared" si="19"/>
        <v>1366775.6836391857</v>
      </c>
      <c r="R18" s="9">
        <f t="shared" si="2"/>
        <v>18.01787887222779</v>
      </c>
      <c r="S18" s="10">
        <f t="shared" si="3"/>
        <v>1.5292914583498256</v>
      </c>
      <c r="T18" s="10">
        <f t="shared" si="4"/>
        <v>6.4608091733583478E-2</v>
      </c>
      <c r="U18" s="10">
        <f t="shared" si="5"/>
        <v>0.20386313262167721</v>
      </c>
      <c r="V18" s="10">
        <f t="shared" si="6"/>
        <v>0.26847122435526072</v>
      </c>
      <c r="W18" s="9">
        <f t="shared" si="7"/>
        <v>8.5636754180306474E-2</v>
      </c>
      <c r="X18" s="49">
        <f t="shared" si="0"/>
        <v>18.555048704406797</v>
      </c>
      <c r="Y18" s="8">
        <f t="shared" si="20"/>
        <v>4.4745204059210123E-6</v>
      </c>
      <c r="Z18" s="29">
        <f t="shared" si="8"/>
        <v>8.3333333333333329E-2</v>
      </c>
    </row>
    <row r="19" spans="1:26" ht="16.2" x14ac:dyDescent="0.25">
      <c r="A19" s="3" t="s">
        <v>37</v>
      </c>
      <c r="B19" s="48" t="s">
        <v>40</v>
      </c>
      <c r="C19" s="48">
        <f>C14*C15</f>
        <v>9.6000000000000002E-2</v>
      </c>
      <c r="D19" s="48" t="s">
        <v>8</v>
      </c>
      <c r="F19" s="36">
        <f t="shared" si="9"/>
        <v>360</v>
      </c>
      <c r="G19" s="16">
        <f t="shared" si="10"/>
        <v>18.552971630876215</v>
      </c>
      <c r="H19" s="48">
        <f t="shared" si="11"/>
        <v>291.42648581543807</v>
      </c>
      <c r="I19" s="8">
        <f t="shared" si="12"/>
        <v>1.2118777810801094</v>
      </c>
      <c r="J19" s="48">
        <f t="shared" si="13"/>
        <v>1.8122477981442858E-5</v>
      </c>
      <c r="K19" s="48">
        <f t="shared" si="14"/>
        <v>1.4954047565168536E-5</v>
      </c>
      <c r="L19" s="10">
        <f t="shared" si="15"/>
        <v>1006.0334059172121</v>
      </c>
      <c r="M19" s="29">
        <f t="shared" si="16"/>
        <v>2.5466042420814412E-2</v>
      </c>
      <c r="N19" s="8">
        <f t="shared" si="17"/>
        <v>0.71592664246993676</v>
      </c>
      <c r="O19" s="48">
        <f t="shared" si="18"/>
        <v>3.43139710586671E-3</v>
      </c>
      <c r="P19" s="48">
        <f t="shared" si="1"/>
        <v>2247445.0809891825</v>
      </c>
      <c r="Q19" s="48">
        <f t="shared" si="19"/>
        <v>1609005.8109681604</v>
      </c>
      <c r="R19" s="9">
        <f t="shared" si="2"/>
        <v>18.827057230931647</v>
      </c>
      <c r="S19" s="10">
        <f t="shared" si="3"/>
        <v>1.5981687936733535</v>
      </c>
      <c r="T19" s="10">
        <f t="shared" si="4"/>
        <v>7.9536780382772426E-2</v>
      </c>
      <c r="U19" s="10">
        <f t="shared" si="5"/>
        <v>0.2402560381086222</v>
      </c>
      <c r="V19" s="10">
        <f t="shared" si="6"/>
        <v>0.31979281849139463</v>
      </c>
      <c r="W19" s="9">
        <f t="shared" si="7"/>
        <v>0.10200727862564424</v>
      </c>
      <c r="X19" s="49">
        <f t="shared" si="0"/>
        <v>18.65497890950186</v>
      </c>
      <c r="Y19" s="8">
        <f t="shared" si="20"/>
        <v>5.3298803081899104E-6</v>
      </c>
      <c r="Z19" s="29">
        <f t="shared" si="8"/>
        <v>0.1</v>
      </c>
    </row>
    <row r="20" spans="1:26" ht="16.2" x14ac:dyDescent="0.25">
      <c r="A20" s="3" t="s">
        <v>38</v>
      </c>
      <c r="B20" s="48" t="s">
        <v>41</v>
      </c>
      <c r="C20" s="48">
        <f>C15*C16</f>
        <v>0.09</v>
      </c>
      <c r="D20" s="48" t="s">
        <v>8</v>
      </c>
      <c r="F20" s="36">
        <f t="shared" si="9"/>
        <v>420</v>
      </c>
      <c r="G20" s="16">
        <f t="shared" si="10"/>
        <v>18.633235317451344</v>
      </c>
      <c r="H20" s="48">
        <f t="shared" si="11"/>
        <v>291.46661765872562</v>
      </c>
      <c r="I20" s="8">
        <f t="shared" si="12"/>
        <v>1.2117103594555463</v>
      </c>
      <c r="J20" s="48">
        <f t="shared" si="13"/>
        <v>1.8124405509293389E-5</v>
      </c>
      <c r="K20" s="48">
        <f t="shared" si="14"/>
        <v>1.4957704510702678E-5</v>
      </c>
      <c r="L20" s="10">
        <f t="shared" si="15"/>
        <v>1006.0346843871396</v>
      </c>
      <c r="M20" s="29">
        <f t="shared" si="16"/>
        <v>2.546906127287021E-2</v>
      </c>
      <c r="N20" s="8">
        <f t="shared" si="17"/>
        <v>0.71591883112194776</v>
      </c>
      <c r="O20" s="48">
        <f t="shared" si="18"/>
        <v>3.4309246390984188E-3</v>
      </c>
      <c r="P20" s="48">
        <f t="shared" si="1"/>
        <v>2572048.6570295151</v>
      </c>
      <c r="Q20" s="48">
        <f t="shared" si="19"/>
        <v>1841378.068129346</v>
      </c>
      <c r="R20" s="9">
        <f t="shared" si="2"/>
        <v>19.526792823046307</v>
      </c>
      <c r="S20" s="10">
        <f t="shared" si="3"/>
        <v>1.6577636095760289</v>
      </c>
      <c r="T20" s="10">
        <f t="shared" si="4"/>
        <v>9.4477901901224681E-2</v>
      </c>
      <c r="U20" s="10">
        <f t="shared" si="5"/>
        <v>0.27524289415289505</v>
      </c>
      <c r="V20" s="10">
        <f t="shared" si="6"/>
        <v>0.36972079605411973</v>
      </c>
      <c r="W20" s="9">
        <f t="shared" si="7"/>
        <v>0.11793326827882608</v>
      </c>
      <c r="X20" s="49">
        <f t="shared" si="0"/>
        <v>18.75116858573017</v>
      </c>
      <c r="Y20" s="8">
        <f t="shared" si="20"/>
        <v>6.1620132675686619E-6</v>
      </c>
      <c r="Z20" s="29">
        <f t="shared" si="8"/>
        <v>0.11666666666666667</v>
      </c>
    </row>
    <row r="21" spans="1:26" ht="16.2" x14ac:dyDescent="0.25">
      <c r="A21" s="3" t="s">
        <v>39</v>
      </c>
      <c r="B21" s="48" t="s">
        <v>42</v>
      </c>
      <c r="C21" s="48">
        <f>C14*C16</f>
        <v>9.6000000000000002E-2</v>
      </c>
      <c r="D21" s="48" t="s">
        <v>8</v>
      </c>
      <c r="F21" s="36">
        <f t="shared" si="9"/>
        <v>480</v>
      </c>
      <c r="G21" s="16">
        <f t="shared" si="10"/>
        <v>18.71029251130205</v>
      </c>
      <c r="H21" s="48">
        <f t="shared" si="11"/>
        <v>291.50514625565103</v>
      </c>
      <c r="I21" s="8">
        <f t="shared" si="12"/>
        <v>1.2115496697556318</v>
      </c>
      <c r="J21" s="48">
        <f t="shared" si="13"/>
        <v>1.8126255912492599E-5</v>
      </c>
      <c r="K21" s="48">
        <f t="shared" si="14"/>
        <v>1.4961215676901339E-5</v>
      </c>
      <c r="L21" s="10">
        <f t="shared" si="15"/>
        <v>1006.0359129870643</v>
      </c>
      <c r="M21" s="29">
        <f t="shared" si="16"/>
        <v>2.5471959364145935E-2</v>
      </c>
      <c r="N21" s="8">
        <f t="shared" si="17"/>
        <v>0.71591133431337028</v>
      </c>
      <c r="O21" s="48">
        <f t="shared" si="18"/>
        <v>3.4304711695312459E-3</v>
      </c>
      <c r="P21" s="48">
        <f t="shared" si="1"/>
        <v>2883301.2076416104</v>
      </c>
      <c r="Q21" s="48">
        <f t="shared" si="19"/>
        <v>2064188.0147900572</v>
      </c>
      <c r="R21" s="9">
        <f t="shared" si="2"/>
        <v>20.141994558937132</v>
      </c>
      <c r="S21" s="10">
        <f t="shared" si="3"/>
        <v>1.7101868897269838</v>
      </c>
      <c r="T21" s="10">
        <f t="shared" si="4"/>
        <v>0.10932596466300198</v>
      </c>
      <c r="U21" s="10">
        <f t="shared" si="5"/>
        <v>0.30885921983640935</v>
      </c>
      <c r="V21" s="10">
        <f t="shared" si="6"/>
        <v>0.41818518449941133</v>
      </c>
      <c r="W21" s="9">
        <f t="shared" si="7"/>
        <v>0.13339240334909455</v>
      </c>
      <c r="X21" s="49">
        <f t="shared" si="0"/>
        <v>18.843684914651146</v>
      </c>
      <c r="Y21" s="8">
        <f t="shared" si="20"/>
        <v>6.9697530749901887E-6</v>
      </c>
      <c r="Z21" s="29">
        <f t="shared" si="8"/>
        <v>0.13333333333333333</v>
      </c>
    </row>
    <row r="22" spans="1:26" x14ac:dyDescent="0.25">
      <c r="A22" s="70" t="s">
        <v>46</v>
      </c>
      <c r="B22" s="70"/>
      <c r="C22" s="70"/>
      <c r="D22" s="70"/>
      <c r="F22" s="36">
        <f t="shared" si="9"/>
        <v>540</v>
      </c>
      <c r="G22" s="16">
        <f t="shared" si="10"/>
        <v>18.784237207580663</v>
      </c>
      <c r="H22" s="48">
        <f t="shared" si="11"/>
        <v>291.5421186037903</v>
      </c>
      <c r="I22" s="8">
        <f t="shared" si="12"/>
        <v>1.2113955107075505</v>
      </c>
      <c r="J22" s="48">
        <f t="shared" si="13"/>
        <v>1.8128031462774287E-5</v>
      </c>
      <c r="K22" s="48">
        <f t="shared" si="14"/>
        <v>1.4964585308877435E-5</v>
      </c>
      <c r="L22" s="10">
        <f t="shared" si="15"/>
        <v>1006.0370930704803</v>
      </c>
      <c r="M22" s="29">
        <f t="shared" si="16"/>
        <v>2.5474740248971065E-2</v>
      </c>
      <c r="N22" s="8">
        <f t="shared" si="17"/>
        <v>0.71590414260009072</v>
      </c>
      <c r="O22" s="48">
        <f t="shared" si="18"/>
        <v>3.4300361292188236E-3</v>
      </c>
      <c r="P22" s="48">
        <f t="shared" si="1"/>
        <v>3181629.0004582331</v>
      </c>
      <c r="Q22" s="48">
        <f t="shared" si="19"/>
        <v>2277741.381644635</v>
      </c>
      <c r="R22" s="9">
        <f t="shared" si="2"/>
        <v>20.689563667286549</v>
      </c>
      <c r="S22" s="10">
        <f t="shared" si="3"/>
        <v>1.7568708676289135</v>
      </c>
      <c r="T22" s="10">
        <f t="shared" si="4"/>
        <v>0.1240023152978204</v>
      </c>
      <c r="U22" s="10">
        <f t="shared" si="5"/>
        <v>0.34114275786790066</v>
      </c>
      <c r="V22" s="10">
        <f t="shared" si="6"/>
        <v>0.46514507316572107</v>
      </c>
      <c r="W22" s="9">
        <f t="shared" si="7"/>
        <v>0.1483716341836431</v>
      </c>
      <c r="X22" s="49">
        <f t="shared" si="0"/>
        <v>18.932608841764306</v>
      </c>
      <c r="Y22" s="8">
        <f t="shared" si="20"/>
        <v>7.7524178860953509E-6</v>
      </c>
      <c r="Z22" s="29">
        <f t="shared" si="8"/>
        <v>0.15</v>
      </c>
    </row>
    <row r="23" spans="1:26" ht="16.2" x14ac:dyDescent="0.25">
      <c r="A23" s="3" t="s">
        <v>44</v>
      </c>
      <c r="B23" s="48" t="s">
        <v>43</v>
      </c>
      <c r="C23" s="48">
        <f>C14*C15*C16</f>
        <v>2.8799999999999999E-2</v>
      </c>
      <c r="D23" s="48" t="s">
        <v>45</v>
      </c>
      <c r="F23" s="36">
        <f t="shared" si="9"/>
        <v>600</v>
      </c>
      <c r="G23" s="16">
        <f t="shared" si="10"/>
        <v>18.855166028818893</v>
      </c>
      <c r="H23" s="48">
        <f t="shared" si="11"/>
        <v>291.57758301440941</v>
      </c>
      <c r="I23" s="8">
        <f t="shared" si="12"/>
        <v>1.2112476759793089</v>
      </c>
      <c r="J23" s="48">
        <f t="shared" si="13"/>
        <v>1.8129734493804413E-5</v>
      </c>
      <c r="K23" s="48">
        <f t="shared" si="14"/>
        <v>1.496781777446656E-5</v>
      </c>
      <c r="L23" s="10">
        <f t="shared" si="15"/>
        <v>1006.0382260442836</v>
      </c>
      <c r="M23" s="29">
        <f t="shared" si="16"/>
        <v>2.547740757896385E-2</v>
      </c>
      <c r="N23" s="8">
        <f t="shared" si="17"/>
        <v>0.71589724630619689</v>
      </c>
      <c r="O23" s="48">
        <f t="shared" si="18"/>
        <v>3.429618935933704E-3</v>
      </c>
      <c r="P23" s="48">
        <f t="shared" si="1"/>
        <v>3467465.1577911698</v>
      </c>
      <c r="Q23" s="48">
        <f t="shared" si="19"/>
        <v>2482348.7581253811</v>
      </c>
      <c r="R23" s="9">
        <f t="shared" si="2"/>
        <v>21.181572493167042</v>
      </c>
      <c r="S23" s="10">
        <f t="shared" si="3"/>
        <v>1.7988385185726208</v>
      </c>
      <c r="T23" s="10">
        <f t="shared" si="4"/>
        <v>0.13844750331727873</v>
      </c>
      <c r="U23" s="10">
        <f t="shared" si="5"/>
        <v>0.37213265379736993</v>
      </c>
      <c r="V23" s="10">
        <f t="shared" si="6"/>
        <v>0.51058015711464866</v>
      </c>
      <c r="W23" s="9">
        <f t="shared" si="7"/>
        <v>0.16286448392811764</v>
      </c>
      <c r="X23" s="49">
        <f t="shared" si="0"/>
        <v>19.018030512747011</v>
      </c>
      <c r="Y23" s="8">
        <f t="shared" si="20"/>
        <v>8.5096692852441449E-6</v>
      </c>
      <c r="Z23" s="29">
        <f t="shared" si="8"/>
        <v>0.16666666666666666</v>
      </c>
    </row>
    <row r="24" spans="1:26" ht="27.6" x14ac:dyDescent="0.25">
      <c r="A24" s="13" t="s">
        <v>76</v>
      </c>
      <c r="B24" s="48" t="s">
        <v>47</v>
      </c>
      <c r="C24" s="48">
        <f>C17*C19</f>
        <v>1.248E-3</v>
      </c>
      <c r="D24" s="48" t="s">
        <v>45</v>
      </c>
      <c r="F24" s="36">
        <f t="shared" si="9"/>
        <v>660</v>
      </c>
      <c r="G24" s="16">
        <f t="shared" si="10"/>
        <v>18.923176901579581</v>
      </c>
      <c r="H24" s="48">
        <f t="shared" si="11"/>
        <v>291.61158845078978</v>
      </c>
      <c r="I24" s="8">
        <f t="shared" si="12"/>
        <v>1.2111059569221181</v>
      </c>
      <c r="J24" s="48">
        <f t="shared" si="13"/>
        <v>1.8131367369450344E-5</v>
      </c>
      <c r="K24" s="48">
        <f t="shared" si="14"/>
        <v>1.4970917503807066E-5</v>
      </c>
      <c r="L24" s="10">
        <f t="shared" si="15"/>
        <v>1006.0393133472119</v>
      </c>
      <c r="M24" s="29">
        <f t="shared" si="16"/>
        <v>2.5479965053322812E-2</v>
      </c>
      <c r="N24" s="8">
        <f t="shared" si="17"/>
        <v>0.71589063565175881</v>
      </c>
      <c r="O24" s="48">
        <f t="shared" si="18"/>
        <v>3.4292190009065863E-3</v>
      </c>
      <c r="P24" s="48">
        <f t="shared" si="1"/>
        <v>3741244.4723795285</v>
      </c>
      <c r="Q24" s="48">
        <f t="shared" si="19"/>
        <v>2678321.8834604095</v>
      </c>
      <c r="R24" s="9">
        <f t="shared" si="2"/>
        <v>21.626990895677665</v>
      </c>
      <c r="S24" s="10">
        <f t="shared" si="3"/>
        <v>1.8368499074346583</v>
      </c>
      <c r="T24" s="10">
        <f t="shared" si="4"/>
        <v>0.15261636655910404</v>
      </c>
      <c r="U24" s="10">
        <f t="shared" si="5"/>
        <v>0.40186886877136913</v>
      </c>
      <c r="V24" s="10">
        <f t="shared" si="6"/>
        <v>0.55448523533047323</v>
      </c>
      <c r="W24" s="9">
        <f t="shared" si="7"/>
        <v>0.17686929356633918</v>
      </c>
      <c r="X24" s="49">
        <f t="shared" si="0"/>
        <v>19.100046195145922</v>
      </c>
      <c r="Y24" s="8">
        <f t="shared" si="20"/>
        <v>9.2414205888412205E-6</v>
      </c>
      <c r="Z24" s="29">
        <f t="shared" si="8"/>
        <v>0.18333333333333332</v>
      </c>
    </row>
    <row r="25" spans="1:26" ht="16.2" x14ac:dyDescent="0.25">
      <c r="A25" s="13" t="s">
        <v>75</v>
      </c>
      <c r="B25" s="48" t="s">
        <v>48</v>
      </c>
      <c r="C25" s="48">
        <f>C20*C18</f>
        <v>5.4000000000000001E-4</v>
      </c>
      <c r="D25" s="48" t="s">
        <v>45</v>
      </c>
      <c r="F25" s="36">
        <f t="shared" si="9"/>
        <v>720</v>
      </c>
      <c r="G25" s="16">
        <f t="shared" si="10"/>
        <v>18.988368086447096</v>
      </c>
      <c r="H25" s="48">
        <f t="shared" si="11"/>
        <v>291.6441840432235</v>
      </c>
      <c r="I25" s="8">
        <f t="shared" si="12"/>
        <v>1.2109701445729326</v>
      </c>
      <c r="J25" s="48">
        <f t="shared" si="13"/>
        <v>1.8132932460542555E-5</v>
      </c>
      <c r="K25" s="48">
        <f t="shared" si="14"/>
        <v>1.4973888944997413E-5</v>
      </c>
      <c r="L25" s="10">
        <f t="shared" si="15"/>
        <v>1006.0403564338318</v>
      </c>
      <c r="M25" s="29">
        <f t="shared" si="16"/>
        <v>2.5482416382417009E-2</v>
      </c>
      <c r="N25" s="8">
        <f t="shared" si="17"/>
        <v>0.71588430084606181</v>
      </c>
      <c r="O25" s="48">
        <f t="shared" si="18"/>
        <v>3.4288357344777146E-3</v>
      </c>
      <c r="P25" s="48">
        <f t="shared" si="1"/>
        <v>4003399.6759238183</v>
      </c>
      <c r="Q25" s="48">
        <f t="shared" si="19"/>
        <v>2865970.9780060733</v>
      </c>
      <c r="R25" s="9">
        <f t="shared" si="2"/>
        <v>22.032694962911616</v>
      </c>
      <c r="S25" s="10">
        <f t="shared" si="3"/>
        <v>1.8714876902389854</v>
      </c>
      <c r="T25" s="10">
        <f t="shared" si="4"/>
        <v>0.16647468364897217</v>
      </c>
      <c r="U25" s="10">
        <f t="shared" si="5"/>
        <v>0.43039174446066736</v>
      </c>
      <c r="V25" s="10">
        <f t="shared" si="6"/>
        <v>0.59686642810963952</v>
      </c>
      <c r="W25" s="9">
        <f t="shared" si="7"/>
        <v>0.19038801534597755</v>
      </c>
      <c r="X25" s="49">
        <f t="shared" si="0"/>
        <v>19.178756101793073</v>
      </c>
      <c r="Y25" s="8">
        <f t="shared" si="20"/>
        <v>9.9477738018273267E-6</v>
      </c>
      <c r="Z25" s="29">
        <f t="shared" si="8"/>
        <v>0.2</v>
      </c>
    </row>
    <row r="26" spans="1:26" ht="16.2" x14ac:dyDescent="0.25">
      <c r="A26" s="13" t="s">
        <v>74</v>
      </c>
      <c r="B26" s="48" t="s">
        <v>49</v>
      </c>
      <c r="C26" s="48">
        <f>C20*C17</f>
        <v>1.1699999999999998E-3</v>
      </c>
      <c r="D26" s="48" t="s">
        <v>45</v>
      </c>
      <c r="F26" s="36">
        <f t="shared" si="9"/>
        <v>780</v>
      </c>
      <c r="G26" s="16">
        <f t="shared" si="10"/>
        <v>19.050837450945899</v>
      </c>
      <c r="H26" s="48">
        <f t="shared" si="11"/>
        <v>291.67541872547292</v>
      </c>
      <c r="I26" s="8">
        <f t="shared" si="12"/>
        <v>1.2108400311487981</v>
      </c>
      <c r="J26" s="48">
        <f t="shared" si="13"/>
        <v>1.8134432127475377E-5</v>
      </c>
      <c r="K26" s="48">
        <f t="shared" si="14"/>
        <v>1.4976736530811696E-5</v>
      </c>
      <c r="L26" s="10">
        <f t="shared" si="15"/>
        <v>1006.0413567623548</v>
      </c>
      <c r="M26" s="29">
        <f t="shared" si="16"/>
        <v>2.548476526052031E-2</v>
      </c>
      <c r="N26" s="8">
        <f t="shared" si="17"/>
        <v>0.71587823215710822</v>
      </c>
      <c r="O26" s="48">
        <f t="shared" si="18"/>
        <v>3.4284685503141676E-3</v>
      </c>
      <c r="P26" s="48">
        <f t="shared" si="1"/>
        <v>4254358.7020066446</v>
      </c>
      <c r="Q26" s="48">
        <f t="shared" si="19"/>
        <v>3045602.7865547263</v>
      </c>
      <c r="R26" s="9">
        <f t="shared" si="2"/>
        <v>22.404091065460108</v>
      </c>
      <c r="S26" s="10">
        <f t="shared" si="3"/>
        <v>1.9032100055952372</v>
      </c>
      <c r="T26" s="10">
        <f t="shared" si="4"/>
        <v>0.17999679158049861</v>
      </c>
      <c r="U26" s="10">
        <f t="shared" si="5"/>
        <v>0.45774167287992379</v>
      </c>
      <c r="V26" s="10">
        <f t="shared" si="6"/>
        <v>0.63773846446042237</v>
      </c>
      <c r="W26" s="9">
        <f t="shared" si="7"/>
        <v>0.20342534751528629</v>
      </c>
      <c r="X26" s="49">
        <f t="shared" si="0"/>
        <v>19.254262798461184</v>
      </c>
      <c r="Y26" s="8">
        <f t="shared" si="20"/>
        <v>1.0628974407673707E-5</v>
      </c>
      <c r="Z26" s="29">
        <f t="shared" si="8"/>
        <v>0.21666666666666667</v>
      </c>
    </row>
    <row r="27" spans="1:26" ht="27.6" x14ac:dyDescent="0.25">
      <c r="A27" s="13" t="s">
        <v>73</v>
      </c>
      <c r="B27" s="48" t="s">
        <v>50</v>
      </c>
      <c r="C27" s="48">
        <f>C21*C17</f>
        <v>1.248E-3</v>
      </c>
      <c r="D27" s="48" t="s">
        <v>45</v>
      </c>
      <c r="F27" s="36">
        <f t="shared" si="9"/>
        <v>840</v>
      </c>
      <c r="G27" s="16">
        <f t="shared" si="10"/>
        <v>19.110681916668732</v>
      </c>
      <c r="H27" s="48">
        <f t="shared" si="11"/>
        <v>291.70534095833432</v>
      </c>
      <c r="I27" s="8">
        <f t="shared" si="12"/>
        <v>1.2107154111772447</v>
      </c>
      <c r="J27" s="48">
        <f t="shared" si="13"/>
        <v>1.8135868706992305E-5</v>
      </c>
      <c r="K27" s="48">
        <f t="shared" si="14"/>
        <v>1.4979464653347239E-5</v>
      </c>
      <c r="L27" s="10">
        <f t="shared" si="15"/>
        <v>1006.0423157852099</v>
      </c>
      <c r="M27" s="29">
        <f t="shared" si="16"/>
        <v>2.5487015345098989E-2</v>
      </c>
      <c r="N27" s="8">
        <f t="shared" si="17"/>
        <v>0.71587241996413498</v>
      </c>
      <c r="O27" s="48">
        <f t="shared" si="18"/>
        <v>3.4281168686000675E-3</v>
      </c>
      <c r="P27" s="48">
        <f t="shared" si="1"/>
        <v>4494542.657729351</v>
      </c>
      <c r="Q27" s="48">
        <f t="shared" si="19"/>
        <v>3217519.1290207454</v>
      </c>
      <c r="R27" s="9">
        <f t="shared" si="2"/>
        <v>22.745520118661553</v>
      </c>
      <c r="S27" s="10">
        <f t="shared" si="3"/>
        <v>1.9323847343219491</v>
      </c>
      <c r="T27" s="10">
        <f t="shared" si="4"/>
        <v>0.19316383024122902</v>
      </c>
      <c r="U27" s="10">
        <f t="shared" si="5"/>
        <v>0.48395884170391884</v>
      </c>
      <c r="V27" s="10">
        <f t="shared" si="6"/>
        <v>0.67712267194514786</v>
      </c>
      <c r="W27" s="9">
        <f t="shared" si="7"/>
        <v>0.21598809312444911</v>
      </c>
      <c r="X27" s="49">
        <f t="shared" si="0"/>
        <v>19.32667000979318</v>
      </c>
      <c r="Y27" s="8">
        <f t="shared" si="20"/>
        <v>1.1285377865752464E-5</v>
      </c>
      <c r="Z27" s="29">
        <f t="shared" si="8"/>
        <v>0.23333333333333334</v>
      </c>
    </row>
    <row r="28" spans="1:26" x14ac:dyDescent="0.25">
      <c r="A28" s="79" t="s">
        <v>30</v>
      </c>
      <c r="B28" s="79"/>
      <c r="C28" s="79"/>
      <c r="D28" s="79"/>
      <c r="F28" s="36">
        <f t="shared" si="9"/>
        <v>900</v>
      </c>
      <c r="G28" s="16">
        <f t="shared" si="10"/>
        <v>19.16799703550187</v>
      </c>
      <c r="H28" s="48">
        <f t="shared" si="11"/>
        <v>291.73399851775093</v>
      </c>
      <c r="I28" s="8">
        <f t="shared" si="12"/>
        <v>1.2105960823574113</v>
      </c>
      <c r="J28" s="48">
        <f t="shared" si="13"/>
        <v>1.8137244502072088E-5</v>
      </c>
      <c r="K28" s="48">
        <f t="shared" si="14"/>
        <v>1.4982077644554382E-5</v>
      </c>
      <c r="L28" s="10">
        <f t="shared" si="15"/>
        <v>1006.0432349416708</v>
      </c>
      <c r="M28" s="29">
        <f t="shared" si="16"/>
        <v>2.5489170240955709E-2</v>
      </c>
      <c r="N28" s="8">
        <f t="shared" si="17"/>
        <v>0.71586685479756429</v>
      </c>
      <c r="O28" s="48">
        <f t="shared" si="18"/>
        <v>3.4277801184669043E-3</v>
      </c>
      <c r="P28" s="48">
        <f t="shared" si="1"/>
        <v>4724364.3164360123</v>
      </c>
      <c r="Q28" s="48">
        <f t="shared" si="19"/>
        <v>3382015.8241248927</v>
      </c>
      <c r="R28" s="9">
        <f t="shared" si="2"/>
        <v>23.060529581878281</v>
      </c>
      <c r="S28" s="10">
        <f t="shared" si="3"/>
        <v>1.9593125478636357</v>
      </c>
      <c r="T28" s="10">
        <f t="shared" si="4"/>
        <v>0.20596241227737075</v>
      </c>
      <c r="U28" s="10">
        <f t="shared" si="5"/>
        <v>0.50908303579451597</v>
      </c>
      <c r="V28" s="10">
        <f t="shared" si="6"/>
        <v>0.71504544807188675</v>
      </c>
      <c r="W28" s="9">
        <f t="shared" si="7"/>
        <v>0.22808467243122391</v>
      </c>
      <c r="X28" s="49">
        <f t="shared" si="0"/>
        <v>19.396081707933092</v>
      </c>
      <c r="Y28" s="8">
        <f t="shared" si="20"/>
        <v>1.1917424134531446E-5</v>
      </c>
      <c r="Z28" s="29">
        <f t="shared" si="8"/>
        <v>0.25</v>
      </c>
    </row>
    <row r="29" spans="1:26" ht="27.6" x14ac:dyDescent="0.25">
      <c r="A29" s="13" t="s">
        <v>69</v>
      </c>
      <c r="B29" s="48" t="s">
        <v>52</v>
      </c>
      <c r="C29" s="48">
        <f>C4*C24</f>
        <v>1.90944</v>
      </c>
      <c r="D29" s="48" t="s">
        <v>51</v>
      </c>
      <c r="F29" s="36">
        <f t="shared" si="9"/>
        <v>960</v>
      </c>
      <c r="G29" s="16">
        <f t="shared" si="10"/>
        <v>19.222876664021236</v>
      </c>
      <c r="H29" s="48">
        <f t="shared" si="11"/>
        <v>291.76143833201058</v>
      </c>
      <c r="I29" s="8">
        <f t="shared" si="12"/>
        <v>1.2104818462168265</v>
      </c>
      <c r="J29" s="48">
        <f t="shared" si="13"/>
        <v>1.8138561774170939E-5</v>
      </c>
      <c r="K29" s="48">
        <f t="shared" si="14"/>
        <v>1.4984579761241528E-5</v>
      </c>
      <c r="L29" s="10">
        <f t="shared" si="15"/>
        <v>1006.0441156520588</v>
      </c>
      <c r="M29" s="29">
        <f t="shared" si="16"/>
        <v>2.5491233488063952E-2</v>
      </c>
      <c r="N29" s="8">
        <f t="shared" si="17"/>
        <v>0.71586152736942288</v>
      </c>
      <c r="O29" s="48">
        <f t="shared" si="18"/>
        <v>3.4274577398471957E-3</v>
      </c>
      <c r="P29" s="48">
        <f t="shared" si="1"/>
        <v>4944227.0029637329</v>
      </c>
      <c r="Q29" s="48">
        <f t="shared" si="19"/>
        <v>3539381.8940027622</v>
      </c>
      <c r="R29" s="9">
        <f t="shared" si="2"/>
        <v>23.352062380344567</v>
      </c>
      <c r="S29" s="10">
        <f t="shared" si="3"/>
        <v>1.9842429152173262</v>
      </c>
      <c r="T29" s="10">
        <f t="shared" si="4"/>
        <v>0.21838359210918618</v>
      </c>
      <c r="U29" s="10">
        <f t="shared" si="5"/>
        <v>0.53315348171740173</v>
      </c>
      <c r="V29" s="10">
        <f t="shared" si="6"/>
        <v>0.75153707382658785</v>
      </c>
      <c r="W29" s="9">
        <f t="shared" si="7"/>
        <v>0.2397247444422928</v>
      </c>
      <c r="X29" s="49">
        <f t="shared" si="0"/>
        <v>19.462601408463527</v>
      </c>
      <c r="Y29" s="8">
        <f t="shared" si="20"/>
        <v>1.2525617897109797E-5</v>
      </c>
      <c r="Z29" s="29">
        <f t="shared" si="8"/>
        <v>0.26666666666666666</v>
      </c>
    </row>
    <row r="30" spans="1:26" ht="16.2" x14ac:dyDescent="0.25">
      <c r="A30" s="13" t="s">
        <v>70</v>
      </c>
      <c r="B30" s="48" t="s">
        <v>53</v>
      </c>
      <c r="C30" s="48">
        <f>C11*C25</f>
        <v>0.63990000000000002</v>
      </c>
      <c r="D30" s="48" t="s">
        <v>51</v>
      </c>
      <c r="F30" s="36">
        <f t="shared" si="9"/>
        <v>1020</v>
      </c>
      <c r="G30" s="16">
        <f t="shared" si="10"/>
        <v>19.275412714086258</v>
      </c>
      <c r="H30" s="48">
        <f t="shared" si="11"/>
        <v>291.78770635704313</v>
      </c>
      <c r="I30" s="8">
        <f t="shared" si="12"/>
        <v>1.2103725086099391</v>
      </c>
      <c r="J30" s="48">
        <f t="shared" si="13"/>
        <v>1.8139822737293011E-5</v>
      </c>
      <c r="K30" s="48">
        <f t="shared" si="14"/>
        <v>1.4986975173556957E-5</v>
      </c>
      <c r="L30" s="10">
        <f t="shared" si="15"/>
        <v>1006.0449593131765</v>
      </c>
      <c r="M30" s="29">
        <f t="shared" si="16"/>
        <v>2.5493208552266274E-2</v>
      </c>
      <c r="N30" s="8">
        <f t="shared" si="17"/>
        <v>0.7158564285963861</v>
      </c>
      <c r="O30" s="48">
        <f t="shared" si="18"/>
        <v>3.4271491848815588E-3</v>
      </c>
      <c r="P30" s="48">
        <f t="shared" si="1"/>
        <v>5154523.7802203912</v>
      </c>
      <c r="Q30" s="48">
        <f t="shared" si="19"/>
        <v>3689898.9844237128</v>
      </c>
      <c r="R30" s="9">
        <f t="shared" si="2"/>
        <v>23.622591725736704</v>
      </c>
      <c r="S30" s="10">
        <f t="shared" si="3"/>
        <v>2.0073855246974848</v>
      </c>
      <c r="T30" s="10">
        <f t="shared" si="4"/>
        <v>0.23042205182446973</v>
      </c>
      <c r="U30" s="10">
        <f t="shared" si="5"/>
        <v>0.55620872584764969</v>
      </c>
      <c r="V30" s="10">
        <f t="shared" si="6"/>
        <v>0.78663077767211942</v>
      </c>
      <c r="W30" s="9">
        <f t="shared" si="7"/>
        <v>0.2509189083483635</v>
      </c>
      <c r="X30" s="49">
        <f t="shared" si="0"/>
        <v>19.526331622434622</v>
      </c>
      <c r="Y30" s="8">
        <f t="shared" si="20"/>
        <v>1.3110512961201991E-5</v>
      </c>
      <c r="Z30" s="29">
        <f t="shared" si="8"/>
        <v>0.28333333333333333</v>
      </c>
    </row>
    <row r="31" spans="1:26" ht="16.2" x14ac:dyDescent="0.25">
      <c r="A31" s="13" t="s">
        <v>71</v>
      </c>
      <c r="B31" s="48" t="s">
        <v>54</v>
      </c>
      <c r="C31" s="48">
        <f>C5*C26</f>
        <v>1.3279499999999997</v>
      </c>
      <c r="D31" s="48" t="s">
        <v>51</v>
      </c>
      <c r="F31" s="36">
        <f t="shared" si="9"/>
        <v>1080</v>
      </c>
      <c r="G31" s="16">
        <f t="shared" si="10"/>
        <v>19.325694963545953</v>
      </c>
      <c r="H31" s="48">
        <f t="shared" si="11"/>
        <v>291.81284748177296</v>
      </c>
      <c r="I31" s="8">
        <f t="shared" si="12"/>
        <v>1.2102678800921498</v>
      </c>
      <c r="J31" s="48">
        <f t="shared" si="13"/>
        <v>1.8141029553501954E-5</v>
      </c>
      <c r="K31" s="48">
        <f t="shared" si="14"/>
        <v>1.4989267956215359E-5</v>
      </c>
      <c r="L31" s="10">
        <f t="shared" si="15"/>
        <v>1006.0457672947226</v>
      </c>
      <c r="M31" s="29">
        <f t="shared" si="16"/>
        <v>2.5495098818230168E-2</v>
      </c>
      <c r="N31" s="8">
        <f t="shared" si="17"/>
        <v>0.71585154961701958</v>
      </c>
      <c r="O31" s="48">
        <f t="shared" si="18"/>
        <v>3.4268539189744257E-3</v>
      </c>
      <c r="P31" s="48">
        <f t="shared" si="1"/>
        <v>5355636.8705115533</v>
      </c>
      <c r="Q31" s="48">
        <f t="shared" si="19"/>
        <v>3833840.9529417404</v>
      </c>
      <c r="R31" s="9">
        <f t="shared" si="2"/>
        <v>23.874219601326505</v>
      </c>
      <c r="S31" s="10">
        <f t="shared" si="3"/>
        <v>2.0289186264798231</v>
      </c>
      <c r="T31" s="10">
        <f t="shared" si="4"/>
        <v>0.24207544841119863</v>
      </c>
      <c r="U31" s="10">
        <f t="shared" si="5"/>
        <v>0.57828653917288442</v>
      </c>
      <c r="V31" s="10">
        <f t="shared" si="6"/>
        <v>0.82036198758408307</v>
      </c>
      <c r="W31" s="9">
        <f t="shared" si="7"/>
        <v>0.26167846493910152</v>
      </c>
      <c r="X31" s="49">
        <f t="shared" si="0"/>
        <v>19.587373428485055</v>
      </c>
      <c r="Y31" s="8">
        <f t="shared" si="20"/>
        <v>1.3672699793068052E-5</v>
      </c>
      <c r="Z31" s="29">
        <f t="shared" si="8"/>
        <v>0.3</v>
      </c>
    </row>
    <row r="32" spans="1:26" ht="27.6" x14ac:dyDescent="0.25">
      <c r="A32" s="13" t="s">
        <v>72</v>
      </c>
      <c r="B32" s="48" t="s">
        <v>55</v>
      </c>
      <c r="C32" s="48">
        <f>C5*C27</f>
        <v>1.41648</v>
      </c>
      <c r="D32" s="48" t="s">
        <v>51</v>
      </c>
      <c r="F32" s="36">
        <f t="shared" si="9"/>
        <v>1140</v>
      </c>
      <c r="G32" s="16">
        <f t="shared" si="10"/>
        <v>19.373810914981</v>
      </c>
      <c r="H32" s="48">
        <f t="shared" si="11"/>
        <v>291.8369054574905</v>
      </c>
      <c r="I32" s="8">
        <f t="shared" si="12"/>
        <v>1.2101677761946312</v>
      </c>
      <c r="J32" s="48">
        <f t="shared" si="13"/>
        <v>1.814218432958343E-5</v>
      </c>
      <c r="K32" s="48">
        <f t="shared" si="14"/>
        <v>1.4991462081920139E-5</v>
      </c>
      <c r="L32" s="10">
        <f t="shared" si="15"/>
        <v>1006.0465409364986</v>
      </c>
      <c r="M32" s="29">
        <f t="shared" si="16"/>
        <v>2.5496907584207258E-2</v>
      </c>
      <c r="N32" s="8">
        <f t="shared" si="17"/>
        <v>0.71584688180440148</v>
      </c>
      <c r="O32" s="48">
        <f t="shared" si="18"/>
        <v>3.4265714215697845E-3</v>
      </c>
      <c r="P32" s="48">
        <f t="shared" si="1"/>
        <v>5547937.2618297264</v>
      </c>
      <c r="Q32" s="48">
        <f t="shared" si="19"/>
        <v>3971473.589327259</v>
      </c>
      <c r="R32" s="9">
        <f t="shared" si="2"/>
        <v>24.10875018367005</v>
      </c>
      <c r="S32" s="10">
        <f t="shared" si="3"/>
        <v>2.0489952513459171</v>
      </c>
      <c r="T32" s="10">
        <f t="shared" si="4"/>
        <v>0.25334388369389327</v>
      </c>
      <c r="U32" s="10">
        <f t="shared" si="5"/>
        <v>0.59942384360793111</v>
      </c>
      <c r="V32" s="10">
        <f t="shared" si="6"/>
        <v>0.85276772730182437</v>
      </c>
      <c r="W32" s="9">
        <f t="shared" si="7"/>
        <v>0.27201522401972078</v>
      </c>
      <c r="X32" s="49">
        <f t="shared" si="0"/>
        <v>19.645826139000722</v>
      </c>
      <c r="Y32" s="8">
        <f t="shared" si="20"/>
        <v>1.4212795455030406E-5</v>
      </c>
      <c r="Z32" s="29">
        <f t="shared" si="8"/>
        <v>0.31666666666666665</v>
      </c>
    </row>
    <row r="33" spans="1:26" x14ac:dyDescent="0.25">
      <c r="A33" s="70" t="s">
        <v>68</v>
      </c>
      <c r="B33" s="70"/>
      <c r="C33" s="70"/>
      <c r="D33" s="70"/>
      <c r="F33" s="36">
        <f t="shared" si="9"/>
        <v>1200</v>
      </c>
      <c r="G33" s="16">
        <f t="shared" si="10"/>
        <v>19.419845693220037</v>
      </c>
      <c r="H33" s="48">
        <f t="shared" si="11"/>
        <v>291.85992284661</v>
      </c>
      <c r="I33" s="8">
        <f t="shared" si="12"/>
        <v>1.2100720176193398</v>
      </c>
      <c r="J33" s="48">
        <f t="shared" si="13"/>
        <v>1.8143289114635799E-5</v>
      </c>
      <c r="K33" s="48">
        <f t="shared" si="14"/>
        <v>1.4993561416559631E-5</v>
      </c>
      <c r="L33" s="10">
        <f t="shared" si="15"/>
        <v>1006.047281546261</v>
      </c>
      <c r="M33" s="29">
        <f t="shared" si="16"/>
        <v>2.5498638058246818E-2</v>
      </c>
      <c r="N33" s="8">
        <f t="shared" si="17"/>
        <v>0.71584241677503224</v>
      </c>
      <c r="O33" s="48">
        <f t="shared" si="18"/>
        <v>3.4263011867016781E-3</v>
      </c>
      <c r="P33" s="48">
        <f t="shared" si="1"/>
        <v>5731784.4611194693</v>
      </c>
      <c r="Q33" s="48">
        <f t="shared" si="19"/>
        <v>4103054.4410813367</v>
      </c>
      <c r="R33" s="9">
        <f t="shared" si="2"/>
        <v>24.327745568132858</v>
      </c>
      <c r="S33" s="10">
        <f t="shared" si="3"/>
        <v>2.067747930049793</v>
      </c>
      <c r="T33" s="10">
        <f t="shared" si="4"/>
        <v>0.26422946938312591</v>
      </c>
      <c r="U33" s="10">
        <f t="shared" si="5"/>
        <v>0.61965665583218998</v>
      </c>
      <c r="V33" s="10">
        <f t="shared" si="6"/>
        <v>0.88388612521531584</v>
      </c>
      <c r="W33" s="9">
        <f t="shared" si="7"/>
        <v>0.28194134775608165</v>
      </c>
      <c r="X33" s="49">
        <f t="shared" si="0"/>
        <v>19.701787040976118</v>
      </c>
      <c r="Y33" s="8">
        <f t="shared" si="20"/>
        <v>1.4731435420255265E-5</v>
      </c>
      <c r="Z33" s="29">
        <f t="shared" si="8"/>
        <v>0.33333333333333331</v>
      </c>
    </row>
    <row r="34" spans="1:26" ht="16.2" x14ac:dyDescent="0.25">
      <c r="A34" s="14" t="s">
        <v>78</v>
      </c>
      <c r="B34" s="48" t="s">
        <v>80</v>
      </c>
      <c r="C34" s="9">
        <f>C19/((C14+C15)*2)</f>
        <v>7.7419354838709681E-2</v>
      </c>
      <c r="D34" s="48" t="s">
        <v>1</v>
      </c>
      <c r="F34" s="36">
        <f t="shared" si="9"/>
        <v>1260</v>
      </c>
      <c r="G34" s="16">
        <f t="shared" si="10"/>
        <v>19.463881974396379</v>
      </c>
      <c r="H34" s="48">
        <f t="shared" si="11"/>
        <v>291.88194098719816</v>
      </c>
      <c r="I34" s="8">
        <f t="shared" si="12"/>
        <v>1.209980430369326</v>
      </c>
      <c r="J34" s="48">
        <f t="shared" si="13"/>
        <v>1.8144345898415255E-5</v>
      </c>
      <c r="K34" s="48">
        <f t="shared" si="14"/>
        <v>1.4995569715848214E-5</v>
      </c>
      <c r="L34" s="10">
        <f t="shared" si="15"/>
        <v>1006.0479903981068</v>
      </c>
      <c r="M34" s="29">
        <f t="shared" si="16"/>
        <v>2.5500293355591813E-2</v>
      </c>
      <c r="N34" s="8">
        <f t="shared" si="17"/>
        <v>0.7158381463947342</v>
      </c>
      <c r="O34" s="48">
        <f t="shared" si="18"/>
        <v>3.4260427233621131E-3</v>
      </c>
      <c r="P34" s="48">
        <f t="shared" si="1"/>
        <v>5907526.3650368201</v>
      </c>
      <c r="Q34" s="48">
        <f t="shared" si="19"/>
        <v>4228832.7229259787</v>
      </c>
      <c r="R34" s="9">
        <f t="shared" si="2"/>
        <v>24.532568740404677</v>
      </c>
      <c r="S34" s="10">
        <f t="shared" si="3"/>
        <v>2.0852923321551362</v>
      </c>
      <c r="T34" s="10">
        <f t="shared" si="4"/>
        <v>0.2747359670750002</v>
      </c>
      <c r="U34" s="10">
        <f t="shared" si="5"/>
        <v>0.63902004552144442</v>
      </c>
      <c r="V34" s="10">
        <f t="shared" si="6"/>
        <v>0.91375601259644457</v>
      </c>
      <c r="W34" s="9">
        <f t="shared" si="7"/>
        <v>0.29146922251880214</v>
      </c>
      <c r="X34" s="49">
        <f t="shared" si="0"/>
        <v>19.755351196915182</v>
      </c>
      <c r="Y34" s="8">
        <f t="shared" si="20"/>
        <v>1.522926687660741E-5</v>
      </c>
      <c r="Z34" s="29">
        <f t="shared" si="8"/>
        <v>0.35</v>
      </c>
    </row>
    <row r="35" spans="1:26" ht="16.2" x14ac:dyDescent="0.25">
      <c r="A35" s="14" t="s">
        <v>77</v>
      </c>
      <c r="B35" s="48" t="s">
        <v>81</v>
      </c>
      <c r="C35" s="48">
        <f>C16</f>
        <v>0.3</v>
      </c>
      <c r="D35" s="48" t="s">
        <v>1</v>
      </c>
      <c r="F35" s="36">
        <f t="shared" si="9"/>
        <v>1320</v>
      </c>
      <c r="G35" s="16">
        <f t="shared" si="10"/>
        <v>19.505999940807289</v>
      </c>
      <c r="H35" s="48">
        <f t="shared" si="11"/>
        <v>291.90299997040364</v>
      </c>
      <c r="I35" s="8">
        <f t="shared" si="12"/>
        <v>1.2098928458263294</v>
      </c>
      <c r="J35" s="48">
        <f t="shared" si="13"/>
        <v>1.8145356610297742E-5</v>
      </c>
      <c r="K35" s="48">
        <f t="shared" si="14"/>
        <v>1.4997490623150909E-5</v>
      </c>
      <c r="L35" s="10">
        <f t="shared" si="15"/>
        <v>1006.0486687312984</v>
      </c>
      <c r="M35" s="29">
        <f t="shared" si="16"/>
        <v>2.5501876497041474E-2</v>
      </c>
      <c r="N35" s="8">
        <f t="shared" si="17"/>
        <v>0.71583406278210637</v>
      </c>
      <c r="O35" s="48">
        <f t="shared" si="18"/>
        <v>3.4257955557201914E-3</v>
      </c>
      <c r="P35" s="48">
        <f t="shared" si="1"/>
        <v>6075499.2249927884</v>
      </c>
      <c r="Q35" s="48">
        <f t="shared" si="19"/>
        <v>4349049.2936561266</v>
      </c>
      <c r="R35" s="9">
        <f t="shared" si="2"/>
        <v>24.72441718642407</v>
      </c>
      <c r="S35" s="10">
        <f t="shared" si="3"/>
        <v>2.1017301118317206</v>
      </c>
      <c r="T35" s="10">
        <f t="shared" si="4"/>
        <v>0.28486848816103211</v>
      </c>
      <c r="U35" s="10">
        <f t="shared" si="5"/>
        <v>0.65754810548286924</v>
      </c>
      <c r="V35" s="10">
        <f t="shared" si="6"/>
        <v>0.94241659364390129</v>
      </c>
      <c r="W35" s="9">
        <f t="shared" si="7"/>
        <v>0.30061135363441832</v>
      </c>
      <c r="X35" s="49">
        <f t="shared" si="0"/>
        <v>19.806611294441709</v>
      </c>
      <c r="Y35" s="8">
        <f t="shared" si="20"/>
        <v>1.5706943227398356E-5</v>
      </c>
      <c r="Z35" s="29">
        <f t="shared" si="8"/>
        <v>0.36666666666666664</v>
      </c>
    </row>
    <row r="36" spans="1:26" ht="16.2" x14ac:dyDescent="0.25">
      <c r="A36" s="14" t="s">
        <v>79</v>
      </c>
      <c r="B36" s="48" t="s">
        <v>82</v>
      </c>
      <c r="C36" s="48">
        <f>C16</f>
        <v>0.3</v>
      </c>
      <c r="D36" s="48" t="s">
        <v>1</v>
      </c>
      <c r="F36" s="36">
        <f t="shared" si="9"/>
        <v>1380</v>
      </c>
      <c r="G36" s="16">
        <f t="shared" si="10"/>
        <v>19.54627725696372</v>
      </c>
      <c r="H36" s="48">
        <f t="shared" si="11"/>
        <v>291.92313862848187</v>
      </c>
      <c r="I36" s="8">
        <f t="shared" si="12"/>
        <v>1.209809100785262</v>
      </c>
      <c r="J36" s="48">
        <f t="shared" si="13"/>
        <v>1.8146323118746473E-5</v>
      </c>
      <c r="K36" s="48">
        <f t="shared" si="14"/>
        <v>1.4999327668280946E-5</v>
      </c>
      <c r="L36" s="10">
        <f t="shared" si="15"/>
        <v>1006.0493177494568</v>
      </c>
      <c r="M36" s="29">
        <f t="shared" si="16"/>
        <v>2.5503390408106737E-2</v>
      </c>
      <c r="N36" s="8">
        <f t="shared" si="17"/>
        <v>0.71583015830997265</v>
      </c>
      <c r="O36" s="48">
        <f t="shared" si="18"/>
        <v>3.425559223219566E-3</v>
      </c>
      <c r="P36" s="48">
        <f t="shared" si="1"/>
        <v>6236027.6879843259</v>
      </c>
      <c r="Q36" s="48">
        <f t="shared" si="19"/>
        <v>4463936.6871151924</v>
      </c>
      <c r="R36" s="9">
        <f t="shared" si="2"/>
        <v>24.904349517519229</v>
      </c>
      <c r="S36" s="10">
        <f t="shared" si="3"/>
        <v>2.1171511620174583</v>
      </c>
      <c r="T36" s="10">
        <f t="shared" si="4"/>
        <v>0.29463324222437159</v>
      </c>
      <c r="U36" s="10">
        <f t="shared" si="5"/>
        <v>0.67527393167882521</v>
      </c>
      <c r="V36" s="10">
        <f t="shared" si="6"/>
        <v>0.96990717390319681</v>
      </c>
      <c r="W36" s="9">
        <f t="shared" si="7"/>
        <v>0.30938027875700064</v>
      </c>
      <c r="X36" s="49">
        <f t="shared" si="0"/>
        <v>19.85565753572072</v>
      </c>
      <c r="Y36" s="8">
        <f t="shared" si="20"/>
        <v>1.6165119565053281E-5</v>
      </c>
      <c r="Z36" s="29">
        <f t="shared" si="8"/>
        <v>0.38333333333333336</v>
      </c>
    </row>
    <row r="37" spans="1:26" x14ac:dyDescent="0.25">
      <c r="A37" s="70" t="s">
        <v>140</v>
      </c>
      <c r="B37" s="70"/>
      <c r="C37" s="70"/>
      <c r="D37" s="70"/>
      <c r="F37" s="36">
        <f t="shared" si="9"/>
        <v>1440</v>
      </c>
      <c r="G37" s="16">
        <f t="shared" si="10"/>
        <v>19.584789063081598</v>
      </c>
      <c r="H37" s="48">
        <f t="shared" si="11"/>
        <v>291.9423945315408</v>
      </c>
      <c r="I37" s="8">
        <f t="shared" si="12"/>
        <v>1.2097290374533738</v>
      </c>
      <c r="J37" s="48">
        <f t="shared" si="13"/>
        <v>1.8147247231195752E-5</v>
      </c>
      <c r="K37" s="48">
        <f t="shared" si="14"/>
        <v>1.5001084267099935E-5</v>
      </c>
      <c r="L37" s="10">
        <f t="shared" si="15"/>
        <v>1006.0499386200606</v>
      </c>
      <c r="M37" s="29">
        <f t="shared" si="16"/>
        <v>2.5504837918818177E-2</v>
      </c>
      <c r="N37" s="8">
        <f t="shared" si="17"/>
        <v>0.71582642560519871</v>
      </c>
      <c r="O37" s="48">
        <f t="shared" si="18"/>
        <v>3.4253332805762207E-3</v>
      </c>
      <c r="P37" s="48">
        <f t="shared" si="1"/>
        <v>6389424.8983209524</v>
      </c>
      <c r="Q37" s="48">
        <f t="shared" si="19"/>
        <v>4573719.1866379473</v>
      </c>
      <c r="R37" s="9">
        <f t="shared" si="2"/>
        <v>25.07330680685169</v>
      </c>
      <c r="S37" s="10">
        <f t="shared" si="3"/>
        <v>2.13163542065851</v>
      </c>
      <c r="T37" s="10">
        <f t="shared" si="4"/>
        <v>0.30403732510232523</v>
      </c>
      <c r="U37" s="10">
        <f t="shared" si="5"/>
        <v>0.69222961149369733</v>
      </c>
      <c r="V37" s="10">
        <f t="shared" si="6"/>
        <v>0.99626693659602261</v>
      </c>
      <c r="W37" s="9">
        <f t="shared" si="7"/>
        <v>0.31778849652185737</v>
      </c>
      <c r="X37" s="49">
        <f t="shared" si="0"/>
        <v>19.902577559603454</v>
      </c>
      <c r="Y37" s="8">
        <f t="shared" si="20"/>
        <v>1.6604448943267045E-5</v>
      </c>
      <c r="Z37" s="29">
        <f t="shared" si="8"/>
        <v>0.4</v>
      </c>
    </row>
    <row r="38" spans="1:26" ht="16.8" x14ac:dyDescent="0.25">
      <c r="A38" s="3" t="s">
        <v>139</v>
      </c>
      <c r="B38" s="48" t="s">
        <v>141</v>
      </c>
      <c r="C38" s="10">
        <f>(((C29+C31+C32)*C4)+(C30*C10))/(SUM(C29:C32))</f>
        <v>1521.5385443644134</v>
      </c>
      <c r="D38" s="48" t="s">
        <v>28</v>
      </c>
      <c r="F38" s="36">
        <f t="shared" si="9"/>
        <v>1500</v>
      </c>
      <c r="G38" s="16">
        <f t="shared" si="10"/>
        <v>19.621607982937743</v>
      </c>
      <c r="H38" s="48">
        <f t="shared" si="11"/>
        <v>291.96080399146888</v>
      </c>
      <c r="I38" s="8">
        <f t="shared" si="12"/>
        <v>1.2096525034204821</v>
      </c>
      <c r="J38" s="48">
        <f t="shared" si="13"/>
        <v>1.8148130694276453E-5</v>
      </c>
      <c r="K38" s="48">
        <f t="shared" si="14"/>
        <v>1.5002763721779409E-5</v>
      </c>
      <c r="L38" s="10">
        <f t="shared" si="15"/>
        <v>1006.050532474203</v>
      </c>
      <c r="M38" s="29">
        <f t="shared" si="16"/>
        <v>2.5506221764069987E-2</v>
      </c>
      <c r="N38" s="8">
        <f t="shared" si="17"/>
        <v>0.71582285754716435</v>
      </c>
      <c r="O38" s="48">
        <f t="shared" si="18"/>
        <v>3.4251172976945909E-3</v>
      </c>
      <c r="P38" s="48">
        <f t="shared" si="1"/>
        <v>6535992.648154689</v>
      </c>
      <c r="Q38" s="48">
        <f t="shared" si="19"/>
        <v>4678612.9343093475</v>
      </c>
      <c r="R38" s="9">
        <f t="shared" si="2"/>
        <v>25.232129867683305</v>
      </c>
      <c r="S38" s="10">
        <f t="shared" si="3"/>
        <v>2.1452543332831477</v>
      </c>
      <c r="T38" s="10">
        <f t="shared" si="4"/>
        <v>0.31308853970553635</v>
      </c>
      <c r="U38" s="10">
        <f t="shared" si="5"/>
        <v>0.70844621888366244</v>
      </c>
      <c r="V38" s="10">
        <f t="shared" si="6"/>
        <v>1.0215347585891987</v>
      </c>
      <c r="W38" s="9">
        <f t="shared" si="7"/>
        <v>0.3258484078434446</v>
      </c>
      <c r="X38" s="49">
        <f t="shared" si="0"/>
        <v>19.947456390781188</v>
      </c>
      <c r="Y38" s="8">
        <f t="shared" si="20"/>
        <v>1.7025579309819977E-5</v>
      </c>
      <c r="Z38" s="29">
        <f t="shared" si="8"/>
        <v>0.41666666666666669</v>
      </c>
    </row>
    <row r="39" spans="1:26" x14ac:dyDescent="0.25">
      <c r="F39" s="36">
        <f t="shared" si="9"/>
        <v>1560</v>
      </c>
      <c r="G39" s="16">
        <f t="shared" si="10"/>
        <v>19.656804143544701</v>
      </c>
      <c r="H39" s="48">
        <f t="shared" si="11"/>
        <v>291.97840207177234</v>
      </c>
      <c r="I39" s="8">
        <f t="shared" si="12"/>
        <v>1.2095793516055393</v>
      </c>
      <c r="J39" s="48">
        <f t="shared" si="13"/>
        <v>1.8148975194323077E-5</v>
      </c>
      <c r="K39" s="48">
        <f t="shared" si="14"/>
        <v>1.5004369221608298E-5</v>
      </c>
      <c r="L39" s="10">
        <f t="shared" si="15"/>
        <v>1006.0511004065625</v>
      </c>
      <c r="M39" s="29">
        <f t="shared" si="16"/>
        <v>2.5507544584405455E-2</v>
      </c>
      <c r="N39" s="8">
        <f t="shared" si="17"/>
        <v>0.71581944726514424</v>
      </c>
      <c r="O39" s="48">
        <f t="shared" si="18"/>
        <v>3.4249108595168836E-3</v>
      </c>
      <c r="P39" s="48">
        <f t="shared" si="1"/>
        <v>6676021.5669223228</v>
      </c>
      <c r="Q39" s="48">
        <f t="shared" si="19"/>
        <v>4778826.0679645194</v>
      </c>
      <c r="R39" s="9">
        <f t="shared" si="2"/>
        <v>25.381573379706886</v>
      </c>
      <c r="S39" s="10">
        <f t="shared" si="3"/>
        <v>2.1580720486841072</v>
      </c>
      <c r="T39" s="10">
        <f t="shared" si="4"/>
        <v>0.32179524410950466</v>
      </c>
      <c r="U39" s="10">
        <f t="shared" si="5"/>
        <v>0.72395381527650637</v>
      </c>
      <c r="V39" s="10">
        <f t="shared" si="6"/>
        <v>1.045749059386011</v>
      </c>
      <c r="W39" s="9">
        <f t="shared" si="7"/>
        <v>0.33357226774673404</v>
      </c>
      <c r="X39" s="49">
        <f t="shared" si="0"/>
        <v>19.990376411291436</v>
      </c>
      <c r="Y39" s="8">
        <f t="shared" si="20"/>
        <v>1.7429150989766851E-5</v>
      </c>
      <c r="Z39" s="29">
        <f t="shared" si="8"/>
        <v>0.43333333333333335</v>
      </c>
    </row>
    <row r="40" spans="1:26" x14ac:dyDescent="0.25">
      <c r="F40" s="36">
        <f t="shared" si="9"/>
        <v>1620</v>
      </c>
      <c r="G40" s="16">
        <f t="shared" si="10"/>
        <v>19.690445204523709</v>
      </c>
      <c r="H40" s="48">
        <f t="shared" si="11"/>
        <v>291.99522260226183</v>
      </c>
      <c r="I40" s="8">
        <f t="shared" si="12"/>
        <v>1.2095094401839059</v>
      </c>
      <c r="J40" s="48">
        <f t="shared" si="13"/>
        <v>1.8149782358110922E-5</v>
      </c>
      <c r="K40" s="48">
        <f t="shared" si="14"/>
        <v>1.5005903844248828E-5</v>
      </c>
      <c r="L40" s="10">
        <f t="shared" si="15"/>
        <v>1006.051643475556</v>
      </c>
      <c r="M40" s="29">
        <f t="shared" si="16"/>
        <v>2.5508808927163579E-2</v>
      </c>
      <c r="N40" s="8">
        <f t="shared" si="17"/>
        <v>0.7158161881347983</v>
      </c>
      <c r="O40" s="48">
        <f t="shared" si="18"/>
        <v>3.4247135658179561E-3</v>
      </c>
      <c r="P40" s="48">
        <f t="shared" si="1"/>
        <v>6809791.3415631503</v>
      </c>
      <c r="Q40" s="48">
        <f t="shared" si="19"/>
        <v>4874558.880111089</v>
      </c>
      <c r="R40" s="9">
        <f t="shared" si="2"/>
        <v>25.522317540041495</v>
      </c>
      <c r="S40" s="10">
        <f t="shared" si="3"/>
        <v>2.1701464050243802</v>
      </c>
      <c r="T40" s="10">
        <f t="shared" si="4"/>
        <v>0.33016622251390459</v>
      </c>
      <c r="U40" s="10">
        <f t="shared" si="5"/>
        <v>0.7387814552708527</v>
      </c>
      <c r="V40" s="10">
        <f t="shared" si="6"/>
        <v>1.0689476777847573</v>
      </c>
      <c r="W40" s="9">
        <f t="shared" si="7"/>
        <v>0.34097214602384612</v>
      </c>
      <c r="X40" s="49">
        <f t="shared" si="0"/>
        <v>20.031417350547553</v>
      </c>
      <c r="Y40" s="8">
        <f t="shared" si="20"/>
        <v>1.7815794629745957E-5</v>
      </c>
      <c r="Z40" s="29">
        <f t="shared" si="8"/>
        <v>0.45</v>
      </c>
    </row>
    <row r="41" spans="1:26" x14ac:dyDescent="0.25">
      <c r="F41" s="36">
        <f t="shared" si="9"/>
        <v>1680</v>
      </c>
      <c r="G41" s="16">
        <f t="shared" si="10"/>
        <v>19.722596395398948</v>
      </c>
      <c r="H41" s="48">
        <f t="shared" si="11"/>
        <v>292.01129819769943</v>
      </c>
      <c r="I41" s="8">
        <f t="shared" si="12"/>
        <v>1.209442632498996</v>
      </c>
      <c r="J41" s="48">
        <f t="shared" si="13"/>
        <v>1.8150553753780844E-5</v>
      </c>
      <c r="K41" s="48">
        <f t="shared" si="14"/>
        <v>1.5007370557359537E-5</v>
      </c>
      <c r="L41" s="10">
        <f t="shared" si="15"/>
        <v>1006.0521627036401</v>
      </c>
      <c r="M41" s="29">
        <f t="shared" si="16"/>
        <v>2.5510017247920087E-2</v>
      </c>
      <c r="N41" s="8">
        <f t="shared" si="17"/>
        <v>0.71581307377393955</v>
      </c>
      <c r="O41" s="48">
        <f t="shared" si="18"/>
        <v>3.424525030956074E-3</v>
      </c>
      <c r="P41" s="48">
        <f t="shared" si="1"/>
        <v>6937570.960785361</v>
      </c>
      <c r="Q41" s="48">
        <f t="shared" si="19"/>
        <v>4966003.993964592</v>
      </c>
      <c r="R41" s="9">
        <f t="shared" si="2"/>
        <v>25.654977750395428</v>
      </c>
      <c r="S41" s="10">
        <f t="shared" si="3"/>
        <v>2.1815297496919781</v>
      </c>
      <c r="T41" s="10">
        <f t="shared" si="4"/>
        <v>0.33821057549474742</v>
      </c>
      <c r="U41" s="10">
        <f t="shared" si="5"/>
        <v>0.75295719633186942</v>
      </c>
      <c r="V41" s="10">
        <f t="shared" si="6"/>
        <v>1.0911677718266168</v>
      </c>
      <c r="W41" s="9">
        <f t="shared" si="7"/>
        <v>0.34805989531949511</v>
      </c>
      <c r="X41" s="49">
        <f t="shared" si="0"/>
        <v>20.070656290718443</v>
      </c>
      <c r="Y41" s="8">
        <f t="shared" si="20"/>
        <v>1.8186129530443617E-5</v>
      </c>
      <c r="Z41" s="29">
        <f t="shared" si="8"/>
        <v>0.46666666666666667</v>
      </c>
    </row>
    <row r="42" spans="1:26" x14ac:dyDescent="0.25">
      <c r="F42" s="36">
        <f t="shared" si="9"/>
        <v>1740</v>
      </c>
      <c r="G42" s="16">
        <f t="shared" si="10"/>
        <v>19.753320559317377</v>
      </c>
      <c r="H42" s="48">
        <f t="shared" si="11"/>
        <v>292.02666027965864</v>
      </c>
      <c r="I42" s="8">
        <f t="shared" si="12"/>
        <v>1.2093787969613574</v>
      </c>
      <c r="J42" s="48">
        <f t="shared" si="13"/>
        <v>1.8151290891916308E-5</v>
      </c>
      <c r="K42" s="48">
        <f t="shared" si="14"/>
        <v>1.5008772220517345E-5</v>
      </c>
      <c r="L42" s="10">
        <f t="shared" si="15"/>
        <v>1006.0526590777392</v>
      </c>
      <c r="M42" s="29">
        <f t="shared" si="16"/>
        <v>2.551117191216757E-2</v>
      </c>
      <c r="N42" s="8">
        <f t="shared" si="17"/>
        <v>0.71581009803772611</v>
      </c>
      <c r="O42" s="48">
        <f t="shared" si="18"/>
        <v>3.4243448835882049E-3</v>
      </c>
      <c r="P42" s="48">
        <f t="shared" si="1"/>
        <v>7059618.9777985662</v>
      </c>
      <c r="Q42" s="48">
        <f t="shared" si="19"/>
        <v>5053346.5526069831</v>
      </c>
      <c r="R42" s="9">
        <f t="shared" si="2"/>
        <v>25.780112731553022</v>
      </c>
      <c r="S42" s="10">
        <f t="shared" si="3"/>
        <v>2.1922696260323633</v>
      </c>
      <c r="T42" s="10">
        <f t="shared" si="4"/>
        <v>0.34593762662006033</v>
      </c>
      <c r="U42" s="10">
        <f t="shared" si="5"/>
        <v>0.76650811180202783</v>
      </c>
      <c r="V42" s="10">
        <f t="shared" si="6"/>
        <v>1.112445738422088</v>
      </c>
      <c r="W42" s="9">
        <f t="shared" si="7"/>
        <v>0.35484712549348907</v>
      </c>
      <c r="X42" s="49">
        <f t="shared" si="0"/>
        <v>20.108167684810866</v>
      </c>
      <c r="Y42" s="8">
        <f t="shared" si="20"/>
        <v>1.85407623070348E-5</v>
      </c>
      <c r="Z42" s="29">
        <f t="shared" si="8"/>
        <v>0.48333333333333334</v>
      </c>
    </row>
    <row r="43" spans="1:26" x14ac:dyDescent="0.25">
      <c r="F43" s="36">
        <f t="shared" si="9"/>
        <v>1800</v>
      </c>
      <c r="G43" s="16">
        <f t="shared" si="10"/>
        <v>19.782678201930327</v>
      </c>
      <c r="H43" s="48">
        <f t="shared" si="11"/>
        <v>292.04133910096516</v>
      </c>
      <c r="I43" s="8">
        <f t="shared" si="12"/>
        <v>1.2093178069377764</v>
      </c>
      <c r="J43" s="48">
        <f t="shared" si="13"/>
        <v>1.8151995226742129E-5</v>
      </c>
      <c r="K43" s="48">
        <f t="shared" si="14"/>
        <v>1.5010111587380366E-5</v>
      </c>
      <c r="L43" s="10">
        <f t="shared" si="15"/>
        <v>1006.0531335497775</v>
      </c>
      <c r="M43" s="29">
        <f t="shared" si="16"/>
        <v>2.5512275197186698E-2</v>
      </c>
      <c r="N43" s="8">
        <f t="shared" si="17"/>
        <v>0.71580725501339459</v>
      </c>
      <c r="O43" s="48">
        <f t="shared" si="18"/>
        <v>3.4241727663571553E-3</v>
      </c>
      <c r="P43" s="48">
        <f t="shared" si="1"/>
        <v>7176183.786867856</v>
      </c>
      <c r="Q43" s="48">
        <f t="shared" si="19"/>
        <v>5136764.417949507</v>
      </c>
      <c r="R43" s="9">
        <f t="shared" si="2"/>
        <v>25.898231367490826</v>
      </c>
      <c r="S43" s="10">
        <f t="shared" si="3"/>
        <v>2.2024093525594624</v>
      </c>
      <c r="T43" s="10">
        <f t="shared" si="4"/>
        <v>0.3533568430081715</v>
      </c>
      <c r="U43" s="10">
        <f t="shared" si="5"/>
        <v>0.77946030664639643</v>
      </c>
      <c r="V43" s="10">
        <f t="shared" si="6"/>
        <v>1.132817149654568</v>
      </c>
      <c r="W43" s="9">
        <f t="shared" si="7"/>
        <v>0.36134518330289256</v>
      </c>
      <c r="X43" s="49">
        <f t="shared" si="0"/>
        <v>20.144023385233218</v>
      </c>
      <c r="Y43" s="8">
        <f t="shared" si="20"/>
        <v>1.8880285827576135E-5</v>
      </c>
      <c r="Z43" s="29">
        <f t="shared" si="8"/>
        <v>0.5</v>
      </c>
    </row>
    <row r="44" spans="1:26" x14ac:dyDescent="0.25">
      <c r="F44" s="36">
        <f t="shared" si="9"/>
        <v>1860</v>
      </c>
      <c r="G44" s="16">
        <f t="shared" si="10"/>
        <v>19.810727544365864</v>
      </c>
      <c r="H44" s="48">
        <f t="shared" si="11"/>
        <v>292.05536377218289</v>
      </c>
      <c r="I44" s="8">
        <f t="shared" si="12"/>
        <v>1.2092595406325886</v>
      </c>
      <c r="J44" s="48">
        <f t="shared" si="13"/>
        <v>1.8152668157419138E-5</v>
      </c>
      <c r="K44" s="48">
        <f t="shared" si="14"/>
        <v>1.5011391308042195E-5</v>
      </c>
      <c r="L44" s="10">
        <f t="shared" si="15"/>
        <v>1006.0535870372958</v>
      </c>
      <c r="M44" s="29">
        <f t="shared" si="16"/>
        <v>2.5513329294068222E-2</v>
      </c>
      <c r="N44" s="8">
        <f t="shared" si="17"/>
        <v>0.71580453901464025</v>
      </c>
      <c r="O44" s="48">
        <f t="shared" si="18"/>
        <v>3.4240083355567053E-3</v>
      </c>
      <c r="P44" s="48">
        <f t="shared" si="1"/>
        <v>7287503.9098167652</v>
      </c>
      <c r="Q44" s="48">
        <f t="shared" si="19"/>
        <v>5216428.376733778</v>
      </c>
      <c r="R44" s="9">
        <f t="shared" si="2"/>
        <v>26.0097985150576</v>
      </c>
      <c r="S44" s="10">
        <f t="shared" si="3"/>
        <v>2.2119885146234375</v>
      </c>
      <c r="T44" s="10">
        <f t="shared" si="4"/>
        <v>0.36047776781246332</v>
      </c>
      <c r="U44" s="10">
        <f t="shared" si="5"/>
        <v>0.79183893543568273</v>
      </c>
      <c r="V44" s="10">
        <f t="shared" si="6"/>
        <v>1.1523167032481461</v>
      </c>
      <c r="W44" s="9">
        <f t="shared" si="7"/>
        <v>0.36756513660227952</v>
      </c>
      <c r="X44" s="49">
        <f t="shared" si="0"/>
        <v>20.178292680968145</v>
      </c>
      <c r="Y44" s="8">
        <f t="shared" si="20"/>
        <v>1.92052783874691E-5</v>
      </c>
      <c r="Z44" s="29">
        <f t="shared" si="8"/>
        <v>0.51666666666666672</v>
      </c>
    </row>
    <row r="45" spans="1:26" x14ac:dyDescent="0.25">
      <c r="F45" s="36">
        <f t="shared" si="9"/>
        <v>1920</v>
      </c>
      <c r="G45" s="16">
        <f t="shared" si="10"/>
        <v>19.837524579382205</v>
      </c>
      <c r="H45" s="48">
        <f t="shared" si="11"/>
        <v>292.06876228969111</v>
      </c>
      <c r="I45" s="8">
        <f t="shared" si="12"/>
        <v>1.2092038809630445</v>
      </c>
      <c r="J45" s="48">
        <f t="shared" si="13"/>
        <v>1.8153311029413837E-5</v>
      </c>
      <c r="K45" s="48">
        <f t="shared" si="14"/>
        <v>1.5012613931536525E-5</v>
      </c>
      <c r="L45" s="10">
        <f t="shared" si="15"/>
        <v>1006.0540204241387</v>
      </c>
      <c r="M45" s="29">
        <f t="shared" si="16"/>
        <v>2.551433630985294E-2</v>
      </c>
      <c r="N45" s="8">
        <f t="shared" si="17"/>
        <v>0.71580194457572066</v>
      </c>
      <c r="O45" s="48">
        <f t="shared" si="18"/>
        <v>3.4238512607799552E-3</v>
      </c>
      <c r="P45" s="48">
        <f t="shared" si="1"/>
        <v>7393808.2892461317</v>
      </c>
      <c r="Q45" s="48">
        <f t="shared" si="19"/>
        <v>5292502.3512624633</v>
      </c>
      <c r="R45" s="9">
        <f t="shared" si="2"/>
        <v>26.115239965031225</v>
      </c>
      <c r="S45" s="10">
        <f t="shared" si="3"/>
        <v>2.2210433842677295</v>
      </c>
      <c r="T45" s="10">
        <f t="shared" si="4"/>
        <v>0.36730996294195689</v>
      </c>
      <c r="U45" s="10">
        <f t="shared" si="5"/>
        <v>0.8036682221411251</v>
      </c>
      <c r="V45" s="10">
        <f t="shared" si="6"/>
        <v>1.170978185083082</v>
      </c>
      <c r="W45" s="9">
        <f t="shared" si="7"/>
        <v>0.37351776238694806</v>
      </c>
      <c r="X45" s="49">
        <f t="shared" si="0"/>
        <v>20.211042341769154</v>
      </c>
      <c r="Y45" s="8">
        <f t="shared" si="20"/>
        <v>1.9516303084718033E-5</v>
      </c>
      <c r="Z45" s="29">
        <f t="shared" si="8"/>
        <v>0.53333333333333333</v>
      </c>
    </row>
    <row r="46" spans="1:26" x14ac:dyDescent="0.25">
      <c r="F46" s="36">
        <f t="shared" si="9"/>
        <v>1980</v>
      </c>
      <c r="G46" s="16">
        <f t="shared" si="10"/>
        <v>19.863123129928479</v>
      </c>
      <c r="H46" s="48">
        <f t="shared" si="11"/>
        <v>292.0815615649642</v>
      </c>
      <c r="I46" s="8">
        <f t="shared" si="12"/>
        <v>1.2091507154302998</v>
      </c>
      <c r="J46" s="48">
        <f t="shared" si="13"/>
        <v>1.8153925135923517E-5</v>
      </c>
      <c r="K46" s="48">
        <f t="shared" si="14"/>
        <v>1.5013781908455546E-5</v>
      </c>
      <c r="L46" s="10">
        <f t="shared" si="15"/>
        <v>1006.054434561197</v>
      </c>
      <c r="M46" s="29">
        <f t="shared" si="16"/>
        <v>2.5515298269758881E-2</v>
      </c>
      <c r="N46" s="8">
        <f t="shared" si="17"/>
        <v>0.71579946644536829</v>
      </c>
      <c r="O46" s="48">
        <f t="shared" si="18"/>
        <v>3.4237012245553269E-3</v>
      </c>
      <c r="P46" s="48">
        <f t="shared" si="1"/>
        <v>7495316.5857717395</v>
      </c>
      <c r="Q46" s="48">
        <f t="shared" si="19"/>
        <v>5365143.6129345307</v>
      </c>
      <c r="R46" s="9">
        <f t="shared" si="2"/>
        <v>26.214946702134938</v>
      </c>
      <c r="S46" s="10">
        <f t="shared" si="3"/>
        <v>2.2296072807693497</v>
      </c>
      <c r="T46" s="10">
        <f t="shared" si="4"/>
        <v>0.37386296059124829</v>
      </c>
      <c r="U46" s="10">
        <f t="shared" si="5"/>
        <v>0.81497148137594788</v>
      </c>
      <c r="V46" s="10">
        <f t="shared" si="6"/>
        <v>1.1888344419671961</v>
      </c>
      <c r="W46" s="9">
        <f t="shared" si="7"/>
        <v>0.37921353810755865</v>
      </c>
      <c r="X46" s="49">
        <f t="shared" si="0"/>
        <v>20.242336668036039</v>
      </c>
      <c r="Y46" s="8">
        <f t="shared" si="20"/>
        <v>1.9813907366119935E-5</v>
      </c>
      <c r="Z46" s="29">
        <f t="shared" si="8"/>
        <v>0.55000000000000004</v>
      </c>
    </row>
    <row r="47" spans="1:26" x14ac:dyDescent="0.25">
      <c r="F47" s="36">
        <f t="shared" si="9"/>
        <v>2040</v>
      </c>
      <c r="G47" s="16">
        <f t="shared" si="10"/>
        <v>19.887574909454187</v>
      </c>
      <c r="H47" s="48">
        <f t="shared" si="11"/>
        <v>292.09378745472708</v>
      </c>
      <c r="I47" s="8">
        <f t="shared" si="12"/>
        <v>1.2090999359873513</v>
      </c>
      <c r="J47" s="48">
        <f t="shared" si="13"/>
        <v>1.8154511719342196E-5</v>
      </c>
      <c r="K47" s="48">
        <f t="shared" si="14"/>
        <v>1.5014897593652766E-5</v>
      </c>
      <c r="L47" s="10">
        <f t="shared" si="15"/>
        <v>1006.0548302671959</v>
      </c>
      <c r="M47" s="29">
        <f t="shared" si="16"/>
        <v>2.5516217119472877E-2</v>
      </c>
      <c r="N47" s="8">
        <f t="shared" si="17"/>
        <v>0.71579709958056459</v>
      </c>
      <c r="O47" s="48">
        <f t="shared" si="18"/>
        <v>3.4235579219739293E-3</v>
      </c>
      <c r="P47" s="48">
        <f t="shared" si="1"/>
        <v>7592239.4770288989</v>
      </c>
      <c r="Q47" s="48">
        <f t="shared" si="19"/>
        <v>5434502.9969783481</v>
      </c>
      <c r="R47" s="9">
        <f t="shared" si="2"/>
        <v>26.309278582153457</v>
      </c>
      <c r="S47" s="10">
        <f t="shared" si="3"/>
        <v>2.2377108818630838</v>
      </c>
      <c r="T47" s="10">
        <f t="shared" si="4"/>
        <v>0.38014622236956241</v>
      </c>
      <c r="U47" s="10">
        <f t="shared" si="5"/>
        <v>0.82577114076815306</v>
      </c>
      <c r="V47" s="10">
        <f t="shared" si="6"/>
        <v>1.2059173631377154</v>
      </c>
      <c r="W47" s="9">
        <f t="shared" si="7"/>
        <v>0.38466263576960624</v>
      </c>
      <c r="X47" s="49">
        <f t="shared" si="0"/>
        <v>20.272237545223792</v>
      </c>
      <c r="Y47" s="8">
        <f t="shared" si="20"/>
        <v>2.0098622718961923E-5</v>
      </c>
      <c r="Z47" s="29">
        <f t="shared" si="8"/>
        <v>0.56666666666666665</v>
      </c>
    </row>
    <row r="48" spans="1:26" x14ac:dyDescent="0.25">
      <c r="F48" s="36">
        <f t="shared" si="9"/>
        <v>2100</v>
      </c>
      <c r="G48" s="16">
        <f t="shared" si="10"/>
        <v>19.910929583406645</v>
      </c>
      <c r="H48" s="48">
        <f t="shared" si="11"/>
        <v>292.1054647917033</v>
      </c>
      <c r="I48" s="8">
        <f t="shared" si="12"/>
        <v>1.2090514389050517</v>
      </c>
      <c r="J48" s="48">
        <f t="shared" si="13"/>
        <v>1.8155071972753191E-5</v>
      </c>
      <c r="K48" s="48">
        <f t="shared" si="14"/>
        <v>1.5015963249003611E-5</v>
      </c>
      <c r="L48" s="10">
        <f t="shared" si="15"/>
        <v>1006.0552083295154</v>
      </c>
      <c r="M48" s="29">
        <f t="shared" si="16"/>
        <v>2.5517094727484334E-2</v>
      </c>
      <c r="N48" s="8">
        <f t="shared" si="17"/>
        <v>0.71579483914022601</v>
      </c>
      <c r="O48" s="48">
        <f t="shared" si="18"/>
        <v>3.4234210603115121E-3</v>
      </c>
      <c r="P48" s="48">
        <f t="shared" si="1"/>
        <v>7684778.9565705927</v>
      </c>
      <c r="Q48" s="48">
        <f t="shared" si="19"/>
        <v>5500725.1170466412</v>
      </c>
      <c r="R48" s="9">
        <f t="shared" si="2"/>
        <v>26.398567521423882</v>
      </c>
      <c r="S48" s="10">
        <f t="shared" si="3"/>
        <v>2.2453824937135485</v>
      </c>
      <c r="T48" s="10">
        <f t="shared" si="4"/>
        <v>0.38616910499705448</v>
      </c>
      <c r="U48" s="10">
        <f t="shared" si="5"/>
        <v>0.83608876419406619</v>
      </c>
      <c r="V48" s="10">
        <f t="shared" si="6"/>
        <v>1.2222578691911208</v>
      </c>
      <c r="W48" s="9">
        <f t="shared" si="7"/>
        <v>0.38987491840227145</v>
      </c>
      <c r="X48" s="49">
        <f t="shared" si="0"/>
        <v>20.300804501808916</v>
      </c>
      <c r="Y48" s="8">
        <f t="shared" si="20"/>
        <v>2.0370964486518679E-5</v>
      </c>
      <c r="Z48" s="29">
        <f t="shared" si="8"/>
        <v>0.58333333333333337</v>
      </c>
    </row>
    <row r="49" spans="6:26" x14ac:dyDescent="0.25">
      <c r="F49" s="36">
        <f t="shared" si="9"/>
        <v>2160</v>
      </c>
      <c r="G49" s="16">
        <f t="shared" si="10"/>
        <v>19.933234831439382</v>
      </c>
      <c r="H49" s="48">
        <f t="shared" si="11"/>
        <v>292.11661741571965</v>
      </c>
      <c r="I49" s="8">
        <f t="shared" si="12"/>
        <v>1.2090051246371543</v>
      </c>
      <c r="J49" s="48">
        <f t="shared" si="13"/>
        <v>1.8155607041437691E-5</v>
      </c>
      <c r="K49" s="48">
        <f t="shared" si="14"/>
        <v>1.5016981046202379E-5</v>
      </c>
      <c r="L49" s="10">
        <f t="shared" si="15"/>
        <v>1006.0555695050375</v>
      </c>
      <c r="M49" s="29">
        <f t="shared" si="16"/>
        <v>2.5517932887444167E-2</v>
      </c>
      <c r="N49" s="8">
        <f t="shared" si="17"/>
        <v>0.71579268047885802</v>
      </c>
      <c r="O49" s="48">
        <f t="shared" si="18"/>
        <v>3.4232903586476592E-3</v>
      </c>
      <c r="P49" s="48">
        <f t="shared" si="1"/>
        <v>7773128.6311020916</v>
      </c>
      <c r="Q49" s="48">
        <f t="shared" si="19"/>
        <v>5563948.5785635225</v>
      </c>
      <c r="R49" s="9">
        <f t="shared" si="2"/>
        <v>26.483120276065286</v>
      </c>
      <c r="S49" s="10">
        <f t="shared" si="3"/>
        <v>2.2526482861824859</v>
      </c>
      <c r="T49" s="10">
        <f t="shared" si="4"/>
        <v>0.39194083168471894</v>
      </c>
      <c r="U49" s="10">
        <f t="shared" si="5"/>
        <v>0.84594507563979315</v>
      </c>
      <c r="V49" s="10">
        <f t="shared" si="6"/>
        <v>1.2378859073245121</v>
      </c>
      <c r="W49" s="9">
        <f t="shared" si="7"/>
        <v>0.39485993854051432</v>
      </c>
      <c r="X49" s="49">
        <f t="shared" si="0"/>
        <v>20.328094769979895</v>
      </c>
      <c r="Y49" s="8">
        <f t="shared" si="20"/>
        <v>2.063143178874187E-5</v>
      </c>
      <c r="Z49" s="29">
        <f t="shared" si="8"/>
        <v>0.6</v>
      </c>
    </row>
    <row r="50" spans="6:26" x14ac:dyDescent="0.25">
      <c r="F50" s="36">
        <f t="shared" si="9"/>
        <v>2220</v>
      </c>
      <c r="G50" s="16">
        <f t="shared" si="10"/>
        <v>19.954536409926146</v>
      </c>
      <c r="H50" s="48">
        <f t="shared" si="11"/>
        <v>292.12726820496306</v>
      </c>
      <c r="I50" s="8">
        <f t="shared" si="12"/>
        <v>1.2089608976851907</v>
      </c>
      <c r="J50" s="48">
        <f t="shared" si="13"/>
        <v>1.8156118024388989E-5</v>
      </c>
      <c r="K50" s="48">
        <f t="shared" si="14"/>
        <v>1.5017953069576268E-5</v>
      </c>
      <c r="L50" s="10">
        <f t="shared" si="15"/>
        <v>1006.0559145210115</v>
      </c>
      <c r="M50" s="29">
        <f t="shared" si="16"/>
        <v>2.551873332053323E-2</v>
      </c>
      <c r="N50" s="8">
        <f t="shared" si="17"/>
        <v>0.71579061914019815</v>
      </c>
      <c r="O50" s="48">
        <f t="shared" si="18"/>
        <v>3.4231655474845214E-3</v>
      </c>
      <c r="P50" s="48">
        <f t="shared" si="1"/>
        <v>7857474.0147651127</v>
      </c>
      <c r="Q50" s="48">
        <f t="shared" si="19"/>
        <v>5624306.1899067387</v>
      </c>
      <c r="R50" s="9">
        <f t="shared" si="2"/>
        <v>26.563220874177233</v>
      </c>
      <c r="S50" s="10">
        <f t="shared" si="3"/>
        <v>2.2595324987418346</v>
      </c>
      <c r="T50" s="10">
        <f t="shared" si="4"/>
        <v>0.3974704684382086</v>
      </c>
      <c r="U50" s="10">
        <f t="shared" si="5"/>
        <v>0.85535998348955211</v>
      </c>
      <c r="V50" s="10">
        <f t="shared" si="6"/>
        <v>1.2528304519277607</v>
      </c>
      <c r="W50" s="9">
        <f t="shared" si="7"/>
        <v>0.39962693841395885</v>
      </c>
      <c r="X50" s="49">
        <f t="shared" si="0"/>
        <v>20.354163348340105</v>
      </c>
      <c r="Y50" s="8">
        <f t="shared" si="20"/>
        <v>2.0880507532129344E-5</v>
      </c>
      <c r="Z50" s="29">
        <f t="shared" si="8"/>
        <v>0.6166666666666667</v>
      </c>
    </row>
    <row r="51" spans="6:26" x14ac:dyDescent="0.25">
      <c r="F51" s="36">
        <f t="shared" si="9"/>
        <v>2280</v>
      </c>
      <c r="G51" s="16">
        <f t="shared" si="10"/>
        <v>19.974878214436885</v>
      </c>
      <c r="H51" s="48">
        <f t="shared" si="11"/>
        <v>292.13743910721843</v>
      </c>
      <c r="I51" s="8">
        <f t="shared" si="12"/>
        <v>1.2089186664638669</v>
      </c>
      <c r="J51" s="48">
        <f t="shared" si="13"/>
        <v>1.8156605975824827E-5</v>
      </c>
      <c r="K51" s="48">
        <f t="shared" si="14"/>
        <v>1.5018881318900956E-5</v>
      </c>
      <c r="L51" s="10">
        <f t="shared" si="15"/>
        <v>1006.0562440759297</v>
      </c>
      <c r="M51" s="29">
        <f t="shared" si="16"/>
        <v>2.5519497677827855E-2</v>
      </c>
      <c r="N51" s="8">
        <f t="shared" si="17"/>
        <v>0.71578865085089338</v>
      </c>
      <c r="O51" s="48">
        <f t="shared" si="18"/>
        <v>3.4230463683670013E-3</v>
      </c>
      <c r="P51" s="48">
        <f t="shared" si="1"/>
        <v>7937992.8194122342</v>
      </c>
      <c r="Q51" s="48">
        <f t="shared" si="19"/>
        <v>5681925.1706711622</v>
      </c>
      <c r="R51" s="9">
        <f t="shared" si="2"/>
        <v>26.639132753000126</v>
      </c>
      <c r="S51" s="10">
        <f t="shared" si="3"/>
        <v>2.2660576214317825</v>
      </c>
      <c r="T51" s="10">
        <f t="shared" si="4"/>
        <v>0.40276690463018627</v>
      </c>
      <c r="U51" s="10">
        <f t="shared" si="5"/>
        <v>0.86435260506873968</v>
      </c>
      <c r="V51" s="10">
        <f t="shared" si="6"/>
        <v>1.2671195096989258</v>
      </c>
      <c r="W51" s="9">
        <f t="shared" si="7"/>
        <v>0.40418485157860479</v>
      </c>
      <c r="X51" s="49">
        <f t="shared" si="0"/>
        <v>20.37906306601549</v>
      </c>
      <c r="Y51" s="8">
        <f t="shared" si="20"/>
        <v>2.1118658494982097E-5</v>
      </c>
      <c r="Z51" s="29">
        <f t="shared" si="8"/>
        <v>0.6333333333333333</v>
      </c>
    </row>
    <row r="52" spans="6:26" x14ac:dyDescent="0.25">
      <c r="F52" s="36">
        <f t="shared" si="9"/>
        <v>2340</v>
      </c>
      <c r="G52" s="16">
        <f t="shared" si="10"/>
        <v>19.994302341885209</v>
      </c>
      <c r="H52" s="48">
        <f t="shared" si="11"/>
        <v>292.14715117094261</v>
      </c>
      <c r="I52" s="8">
        <f t="shared" si="12"/>
        <v>1.2088783431675463</v>
      </c>
      <c r="J52" s="48">
        <f t="shared" si="13"/>
        <v>1.815707190669067E-5</v>
      </c>
      <c r="K52" s="48">
        <f t="shared" si="14"/>
        <v>1.5019767712204075E-5</v>
      </c>
      <c r="L52" s="10">
        <f t="shared" si="15"/>
        <v>1006.0565588404099</v>
      </c>
      <c r="M52" s="29">
        <f t="shared" si="16"/>
        <v>2.5520227542651607E-2</v>
      </c>
      <c r="N52" s="8">
        <f t="shared" si="17"/>
        <v>0.71578677151422887</v>
      </c>
      <c r="O52" s="48">
        <f t="shared" si="18"/>
        <v>3.4229325735059967E-3</v>
      </c>
      <c r="P52" s="48">
        <f t="shared" si="1"/>
        <v>8014855.2400069227</v>
      </c>
      <c r="Q52" s="48">
        <f t="shared" si="19"/>
        <v>5736927.3563984549</v>
      </c>
      <c r="R52" s="9">
        <f t="shared" si="2"/>
        <v>26.711100644038819</v>
      </c>
      <c r="S52" s="10">
        <f t="shared" si="3"/>
        <v>2.2722445545017953</v>
      </c>
      <c r="T52" s="10">
        <f t="shared" si="4"/>
        <v>0.40783883727409598</v>
      </c>
      <c r="U52" s="10">
        <f t="shared" si="5"/>
        <v>0.87294129129399256</v>
      </c>
      <c r="V52" s="10">
        <f t="shared" si="6"/>
        <v>1.2807801285680886</v>
      </c>
      <c r="W52" s="9">
        <f t="shared" si="7"/>
        <v>0.40854230576334571</v>
      </c>
      <c r="X52" s="49">
        <f t="shared" si="0"/>
        <v>20.402844647648553</v>
      </c>
      <c r="Y52" s="8">
        <f t="shared" si="20"/>
        <v>2.1346335476134809E-5</v>
      </c>
      <c r="Z52" s="29">
        <f t="shared" si="8"/>
        <v>0.65</v>
      </c>
    </row>
    <row r="53" spans="6:26" x14ac:dyDescent="0.25">
      <c r="F53" s="36">
        <f t="shared" si="9"/>
        <v>2400</v>
      </c>
      <c r="G53" s="16">
        <f t="shared" si="10"/>
        <v>20.012849152102728</v>
      </c>
      <c r="H53" s="48">
        <f t="shared" si="11"/>
        <v>292.15642457605134</v>
      </c>
      <c r="I53" s="8">
        <f t="shared" si="12"/>
        <v>1.2088398436382943</v>
      </c>
      <c r="J53" s="48">
        <f t="shared" si="13"/>
        <v>1.8157516786148189E-5</v>
      </c>
      <c r="K53" s="48">
        <f t="shared" si="14"/>
        <v>1.5020614088545239E-5</v>
      </c>
      <c r="L53" s="10">
        <f t="shared" si="15"/>
        <v>1006.0568594580785</v>
      </c>
      <c r="M53" s="29">
        <f t="shared" si="16"/>
        <v>2.5520924432904029E-2</v>
      </c>
      <c r="N53" s="8">
        <f t="shared" si="17"/>
        <v>0.7157849772039363</v>
      </c>
      <c r="O53" s="48">
        <f t="shared" si="18"/>
        <v>3.4228239254060614E-3</v>
      </c>
      <c r="P53" s="48">
        <f t="shared" si="1"/>
        <v>8088224.2344497116</v>
      </c>
      <c r="Q53" s="48">
        <f t="shared" si="19"/>
        <v>5789429.399275912</v>
      </c>
      <c r="R53" s="9">
        <f t="shared" si="2"/>
        <v>26.779352241905681</v>
      </c>
      <c r="S53" s="10">
        <f t="shared" si="3"/>
        <v>2.278112749759313</v>
      </c>
      <c r="T53" s="10">
        <f t="shared" si="4"/>
        <v>0.41269475850727022</v>
      </c>
      <c r="U53" s="10">
        <f t="shared" si="5"/>
        <v>0.88114365130332373</v>
      </c>
      <c r="V53" s="10">
        <f t="shared" si="6"/>
        <v>1.2938384098105939</v>
      </c>
      <c r="W53" s="9">
        <f t="shared" si="7"/>
        <v>0.41270762673384187</v>
      </c>
      <c r="X53" s="49">
        <f t="shared" si="0"/>
        <v>20.425556778836569</v>
      </c>
      <c r="Y53" s="8">
        <f t="shared" si="20"/>
        <v>2.1563973496843233E-5</v>
      </c>
      <c r="Z53" s="29">
        <f t="shared" si="8"/>
        <v>0.66666666666666663</v>
      </c>
    </row>
    <row r="54" spans="6:26" x14ac:dyDescent="0.25">
      <c r="F54" s="36">
        <f t="shared" si="9"/>
        <v>2460</v>
      </c>
      <c r="G54" s="16">
        <f t="shared" si="10"/>
        <v>20.030557328635457</v>
      </c>
      <c r="H54" s="48">
        <f t="shared" si="11"/>
        <v>292.16527866431773</v>
      </c>
      <c r="I54" s="8">
        <f t="shared" si="12"/>
        <v>1.2088030872358873</v>
      </c>
      <c r="J54" s="48">
        <f t="shared" si="13"/>
        <v>1.8157941543044193E-5</v>
      </c>
      <c r="K54" s="48">
        <f t="shared" si="14"/>
        <v>1.5021422210763126E-5</v>
      </c>
      <c r="L54" s="10">
        <f t="shared" si="15"/>
        <v>1006.0571465464502</v>
      </c>
      <c r="M54" s="29">
        <f t="shared" si="16"/>
        <v>2.5521589803359099E-2</v>
      </c>
      <c r="N54" s="8">
        <f t="shared" si="17"/>
        <v>0.71578326415809335</v>
      </c>
      <c r="O54" s="48">
        <f t="shared" si="18"/>
        <v>3.4227201964985941E-3</v>
      </c>
      <c r="P54" s="48">
        <f t="shared" si="1"/>
        <v>8158255.7972722929</v>
      </c>
      <c r="Q54" s="48">
        <f t="shared" si="19"/>
        <v>5839542.9644082505</v>
      </c>
      <c r="R54" s="9">
        <f t="shared" si="2"/>
        <v>26.844099686769578</v>
      </c>
      <c r="S54" s="10">
        <f t="shared" si="3"/>
        <v>2.2836803361540454</v>
      </c>
      <c r="T54" s="10">
        <f t="shared" si="4"/>
        <v>0.41734294585544518</v>
      </c>
      <c r="U54" s="10">
        <f t="shared" si="5"/>
        <v>0.88897657695867038</v>
      </c>
      <c r="V54" s="10">
        <f t="shared" si="6"/>
        <v>1.3063195228141156</v>
      </c>
      <c r="W54" s="9">
        <f t="shared" si="7"/>
        <v>0.41668884300290782</v>
      </c>
      <c r="X54" s="49">
        <f t="shared" si="0"/>
        <v>20.447246171638366</v>
      </c>
      <c r="Y54" s="8">
        <f t="shared" si="20"/>
        <v>2.1771992046901928E-5</v>
      </c>
      <c r="Z54" s="29">
        <f t="shared" si="8"/>
        <v>0.68333333333333335</v>
      </c>
    </row>
    <row r="55" spans="6:26" x14ac:dyDescent="0.25">
      <c r="F55" s="36">
        <f t="shared" si="9"/>
        <v>2520</v>
      </c>
      <c r="G55" s="16">
        <f t="shared" si="10"/>
        <v>20.047463938591846</v>
      </c>
      <c r="H55" s="48">
        <f t="shared" si="11"/>
        <v>292.17373196929589</v>
      </c>
      <c r="I55" s="8">
        <f t="shared" si="12"/>
        <v>1.2087679967101106</v>
      </c>
      <c r="J55" s="48">
        <f t="shared" si="13"/>
        <v>1.8158347067355691E-5</v>
      </c>
      <c r="K55" s="48">
        <f t="shared" si="14"/>
        <v>1.5022193768181362E-5</v>
      </c>
      <c r="L55" s="10">
        <f t="shared" si="15"/>
        <v>1006.0574206978029</v>
      </c>
      <c r="M55" s="29">
        <f t="shared" si="16"/>
        <v>2.5522225047926429E-2</v>
      </c>
      <c r="N55" s="8">
        <f t="shared" si="17"/>
        <v>0.71578162877313878</v>
      </c>
      <c r="O55" s="48">
        <f t="shared" si="18"/>
        <v>3.4226211687814856E-3</v>
      </c>
      <c r="P55" s="48">
        <f t="shared" si="1"/>
        <v>8225099.2267616838</v>
      </c>
      <c r="Q55" s="48">
        <f t="shared" si="19"/>
        <v>5887374.921352162</v>
      </c>
      <c r="R55" s="9">
        <f t="shared" si="2"/>
        <v>26.905540885512529</v>
      </c>
      <c r="S55" s="10">
        <f t="shared" si="3"/>
        <v>2.2889642317207888</v>
      </c>
      <c r="T55" s="10">
        <f t="shared" si="4"/>
        <v>0.42179145490574155</v>
      </c>
      <c r="U55" s="10">
        <f t="shared" si="5"/>
        <v>0.89645626712912063</v>
      </c>
      <c r="V55" s="10">
        <f t="shared" si="6"/>
        <v>1.3182477220348621</v>
      </c>
      <c r="W55" s="9">
        <f t="shared" si="7"/>
        <v>0.4204936912391905</v>
      </c>
      <c r="X55" s="49">
        <f t="shared" si="0"/>
        <v>20.467957629831037</v>
      </c>
      <c r="Y55" s="8">
        <f t="shared" si="20"/>
        <v>2.1970795367247702E-5</v>
      </c>
      <c r="Z55" s="29">
        <f t="shared" si="8"/>
        <v>0.7</v>
      </c>
    </row>
    <row r="56" spans="6:26" x14ac:dyDescent="0.25">
      <c r="F56" s="36">
        <f t="shared" si="9"/>
        <v>2580</v>
      </c>
      <c r="G56" s="16">
        <f t="shared" si="10"/>
        <v>20.063604491401843</v>
      </c>
      <c r="H56" s="48">
        <f t="shared" si="11"/>
        <v>292.18180224570091</v>
      </c>
      <c r="I56" s="8">
        <f t="shared" si="12"/>
        <v>1.2087344980756101</v>
      </c>
      <c r="J56" s="48">
        <f t="shared" si="13"/>
        <v>1.815873421160846E-5</v>
      </c>
      <c r="K56" s="48">
        <f t="shared" si="14"/>
        <v>1.5022930379267271E-5</v>
      </c>
      <c r="L56" s="10">
        <f t="shared" si="15"/>
        <v>1006.0576824800405</v>
      </c>
      <c r="M56" s="29">
        <f t="shared" si="16"/>
        <v>2.55228315018712E-2</v>
      </c>
      <c r="N56" s="8">
        <f t="shared" si="17"/>
        <v>0.71578006759800406</v>
      </c>
      <c r="O56" s="48">
        <f t="shared" si="18"/>
        <v>3.4225266334659749E-3</v>
      </c>
      <c r="P56" s="48">
        <f t="shared" si="1"/>
        <v>8288897.385178417</v>
      </c>
      <c r="Q56" s="48">
        <f t="shared" si="19"/>
        <v>5933027.5306759262</v>
      </c>
      <c r="R56" s="9">
        <f t="shared" si="2"/>
        <v>26.963860692773558</v>
      </c>
      <c r="S56" s="10">
        <f t="shared" si="3"/>
        <v>2.2939802436719585</v>
      </c>
      <c r="T56" s="10">
        <f t="shared" si="4"/>
        <v>0.42604811406256937</v>
      </c>
      <c r="U56" s="10">
        <f t="shared" si="5"/>
        <v>0.90359825167714924</v>
      </c>
      <c r="V56" s="10">
        <f t="shared" si="6"/>
        <v>1.3296463657397186</v>
      </c>
      <c r="W56" s="9">
        <f t="shared" si="7"/>
        <v>0.42412962224552436</v>
      </c>
      <c r="X56" s="49">
        <f t="shared" si="0"/>
        <v>20.487734113647367</v>
      </c>
      <c r="Y56" s="8">
        <f t="shared" si="20"/>
        <v>2.2160772762328643E-5</v>
      </c>
      <c r="Z56" s="29">
        <f t="shared" si="8"/>
        <v>0.71666666666666667</v>
      </c>
    </row>
    <row r="57" spans="6:26" x14ac:dyDescent="0.25">
      <c r="F57" s="36">
        <f t="shared" si="9"/>
        <v>2640</v>
      </c>
      <c r="G57" s="16">
        <f t="shared" si="10"/>
        <v>20.079012996372292</v>
      </c>
      <c r="H57" s="48">
        <f t="shared" si="11"/>
        <v>292.18950649818612</v>
      </c>
      <c r="I57" s="8">
        <f t="shared" si="12"/>
        <v>1.2087025204895159</v>
      </c>
      <c r="J57" s="48">
        <f t="shared" si="13"/>
        <v>1.8159103792265361E-5</v>
      </c>
      <c r="K57" s="48">
        <f t="shared" si="14"/>
        <v>1.5023633594237111E-5</v>
      </c>
      <c r="L57" s="10">
        <f t="shared" si="15"/>
        <v>1006.0579324375464</v>
      </c>
      <c r="M57" s="29">
        <f t="shared" si="16"/>
        <v>2.5523410443986976E-2</v>
      </c>
      <c r="N57" s="8">
        <f t="shared" si="17"/>
        <v>0.71577857732837924</v>
      </c>
      <c r="O57" s="48">
        <f t="shared" si="18"/>
        <v>3.4224363906313242E-3</v>
      </c>
      <c r="P57" s="48">
        <f t="shared" si="1"/>
        <v>8349786.9518219708</v>
      </c>
      <c r="Q57" s="48">
        <f t="shared" si="19"/>
        <v>5976598.6253701942</v>
      </c>
      <c r="R57" s="9">
        <f t="shared" si="2"/>
        <v>27.019231969831228</v>
      </c>
      <c r="S57" s="10">
        <f t="shared" si="3"/>
        <v>2.2987431581576572</v>
      </c>
      <c r="T57" s="10">
        <f t="shared" si="4"/>
        <v>0.43012052110184901</v>
      </c>
      <c r="U57" s="10">
        <f t="shared" si="5"/>
        <v>0.91041741508285945</v>
      </c>
      <c r="V57" s="10">
        <f t="shared" si="6"/>
        <v>1.3405379361847085</v>
      </c>
      <c r="W57" s="9">
        <f t="shared" si="7"/>
        <v>0.4276038073954414</v>
      </c>
      <c r="X57" s="49">
        <f t="shared" si="0"/>
        <v>20.506616803767734</v>
      </c>
      <c r="Y57" s="8">
        <f t="shared" si="20"/>
        <v>2.2342298936411809E-5</v>
      </c>
      <c r="Z57" s="29">
        <f t="shared" si="8"/>
        <v>0.73333333333333328</v>
      </c>
    </row>
    <row r="58" spans="6:26" x14ac:dyDescent="0.25">
      <c r="F58" s="36">
        <f t="shared" si="9"/>
        <v>2700</v>
      </c>
      <c r="G58" s="16">
        <f t="shared" si="10"/>
        <v>20.093722018946412</v>
      </c>
      <c r="H58" s="48">
        <f t="shared" si="11"/>
        <v>292.1968610094732</v>
      </c>
      <c r="I58" s="8">
        <f t="shared" si="12"/>
        <v>1.2086719961320065</v>
      </c>
      <c r="J58" s="48">
        <f t="shared" si="13"/>
        <v>1.8159456591083488E-5</v>
      </c>
      <c r="K58" s="48">
        <f t="shared" si="14"/>
        <v>1.5024304897604481E-5</v>
      </c>
      <c r="L58" s="10">
        <f t="shared" si="15"/>
        <v>1006.0581710920206</v>
      </c>
      <c r="M58" s="29">
        <f t="shared" si="16"/>
        <v>2.5523963098719675E-2</v>
      </c>
      <c r="N58" s="8">
        <f t="shared" si="17"/>
        <v>0.71577715480112181</v>
      </c>
      <c r="O58" s="48">
        <f t="shared" si="18"/>
        <v>3.4223502488877847E-3</v>
      </c>
      <c r="P58" s="48">
        <f t="shared" si="1"/>
        <v>8407898.6687689424</v>
      </c>
      <c r="Q58" s="48">
        <f t="shared" si="19"/>
        <v>6018181.7869875729</v>
      </c>
      <c r="R58" s="9">
        <f t="shared" si="2"/>
        <v>27.071816536600362</v>
      </c>
      <c r="S58" s="10">
        <f t="shared" si="3"/>
        <v>2.3032668209849891</v>
      </c>
      <c r="T58" s="10">
        <f t="shared" si="4"/>
        <v>0.43401604127444782</v>
      </c>
      <c r="U58" s="10">
        <f t="shared" si="5"/>
        <v>0.91692801965233151</v>
      </c>
      <c r="V58" s="10">
        <f t="shared" si="6"/>
        <v>1.3509440609267793</v>
      </c>
      <c r="W58" s="9">
        <f t="shared" si="7"/>
        <v>0.43092314543118965</v>
      </c>
      <c r="X58" s="49">
        <f t="shared" si="0"/>
        <v>20.524645164377603</v>
      </c>
      <c r="Y58" s="8">
        <f t="shared" si="20"/>
        <v>2.2515734348779655E-5</v>
      </c>
      <c r="Z58" s="29">
        <f t="shared" si="8"/>
        <v>0.75</v>
      </c>
    </row>
    <row r="59" spans="6:26" x14ac:dyDescent="0.25">
      <c r="F59" s="36">
        <f t="shared" si="9"/>
        <v>2760</v>
      </c>
      <c r="G59" s="16">
        <f t="shared" si="10"/>
        <v>20.107762735594601</v>
      </c>
      <c r="H59" s="48">
        <f t="shared" si="11"/>
        <v>292.20388136779729</v>
      </c>
      <c r="I59" s="8">
        <f t="shared" si="12"/>
        <v>1.2086428600899455</v>
      </c>
      <c r="J59" s="48">
        <f t="shared" si="13"/>
        <v>1.8159793356437389E-5</v>
      </c>
      <c r="K59" s="48">
        <f t="shared" si="14"/>
        <v>1.5024945710667553E-5</v>
      </c>
      <c r="L59" s="10">
        <f t="shared" si="15"/>
        <v>1006.0583989433029</v>
      </c>
      <c r="M59" s="29">
        <f t="shared" si="16"/>
        <v>2.5524490638238796E-2</v>
      </c>
      <c r="N59" s="8">
        <f t="shared" si="17"/>
        <v>0.71577579698880356</v>
      </c>
      <c r="O59" s="48">
        <f t="shared" si="18"/>
        <v>3.4222680250482335E-3</v>
      </c>
      <c r="P59" s="48">
        <f t="shared" si="1"/>
        <v>8463357.5791751835</v>
      </c>
      <c r="Q59" s="48">
        <f t="shared" si="19"/>
        <v>6057866.5164353484</v>
      </c>
      <c r="R59" s="9">
        <f t="shared" si="2"/>
        <v>27.121766029796664</v>
      </c>
      <c r="S59" s="10">
        <f t="shared" si="3"/>
        <v>2.3075642104001597</v>
      </c>
      <c r="T59" s="10">
        <f t="shared" si="4"/>
        <v>0.43774180674059127</v>
      </c>
      <c r="U59" s="10">
        <f t="shared" si="5"/>
        <v>0.92314372826478142</v>
      </c>
      <c r="V59" s="10">
        <f t="shared" si="6"/>
        <v>1.3608855350053726</v>
      </c>
      <c r="W59" s="9">
        <f t="shared" si="7"/>
        <v>0.43409426953919383</v>
      </c>
      <c r="X59" s="49">
        <f t="shared" si="0"/>
        <v>20.541857005133796</v>
      </c>
      <c r="Y59" s="8">
        <f t="shared" si="20"/>
        <v>2.2681425583422875E-5</v>
      </c>
      <c r="Z59" s="29">
        <f t="shared" si="8"/>
        <v>0.76666666666666672</v>
      </c>
    </row>
    <row r="60" spans="6:26" x14ac:dyDescent="0.25">
      <c r="F60" s="36">
        <f t="shared" si="9"/>
        <v>2820</v>
      </c>
      <c r="G60" s="16">
        <f t="shared" si="10"/>
        <v>20.121164987280675</v>
      </c>
      <c r="H60" s="48">
        <f t="shared" si="11"/>
        <v>292.21058249364035</v>
      </c>
      <c r="I60" s="8">
        <f t="shared" si="12"/>
        <v>1.208615050243683</v>
      </c>
      <c r="J60" s="48">
        <f t="shared" si="13"/>
        <v>1.8160114804607846E-5</v>
      </c>
      <c r="K60" s="48">
        <f t="shared" si="14"/>
        <v>1.5025557393933141E-5</v>
      </c>
      <c r="L60" s="10">
        <f t="shared" si="15"/>
        <v>1006.0586164701778</v>
      </c>
      <c r="M60" s="29">
        <f t="shared" si="16"/>
        <v>2.5524994184454627E-2</v>
      </c>
      <c r="N60" s="8">
        <f t="shared" si="17"/>
        <v>0.7157745009944152</v>
      </c>
      <c r="O60" s="48">
        <f t="shared" si="18"/>
        <v>3.4221895438087493E-3</v>
      </c>
      <c r="P60" s="48">
        <f t="shared" si="1"/>
        <v>8516283.2580852229</v>
      </c>
      <c r="Q60" s="48">
        <f t="shared" si="19"/>
        <v>6095738.3993830429</v>
      </c>
      <c r="R60" s="9">
        <f t="shared" si="2"/>
        <v>27.169222678464422</v>
      </c>
      <c r="S60" s="10">
        <f t="shared" si="3"/>
        <v>2.3116475028798571</v>
      </c>
      <c r="T60" s="10">
        <f t="shared" si="4"/>
        <v>0.44130471714392006</v>
      </c>
      <c r="U60" s="10">
        <f t="shared" si="5"/>
        <v>0.92907762662296145</v>
      </c>
      <c r="V60" s="10">
        <f t="shared" si="6"/>
        <v>1.3703823437668814</v>
      </c>
      <c r="W60" s="9">
        <f t="shared" si="7"/>
        <v>0.43712355463058428</v>
      </c>
      <c r="X60" s="49">
        <f t="shared" si="0"/>
        <v>20.55828854191126</v>
      </c>
      <c r="Y60" s="8">
        <f t="shared" si="20"/>
        <v>2.2839705729448024E-5</v>
      </c>
      <c r="Z60" s="29">
        <f t="shared" si="8"/>
        <v>0.78333333333333333</v>
      </c>
    </row>
    <row r="61" spans="6:26" x14ac:dyDescent="0.25">
      <c r="F61" s="36">
        <f t="shared" si="9"/>
        <v>2880</v>
      </c>
      <c r="G61" s="16">
        <f t="shared" si="10"/>
        <v>20.13395733146227</v>
      </c>
      <c r="H61" s="48">
        <f t="shared" si="11"/>
        <v>292.21697866573112</v>
      </c>
      <c r="I61" s="8">
        <f t="shared" si="12"/>
        <v>1.2085885071571005</v>
      </c>
      <c r="J61" s="48">
        <f t="shared" si="13"/>
        <v>1.8160421621034783E-5</v>
      </c>
      <c r="K61" s="48">
        <f t="shared" si="14"/>
        <v>1.5026141249475053E-5</v>
      </c>
      <c r="L61" s="10">
        <f t="shared" si="15"/>
        <v>1006.0588241311609</v>
      </c>
      <c r="M61" s="29">
        <f t="shared" si="16"/>
        <v>2.5525474810979526E-2</v>
      </c>
      <c r="N61" s="8">
        <f t="shared" si="17"/>
        <v>0.7157732640462191</v>
      </c>
      <c r="O61" s="48">
        <f t="shared" si="18"/>
        <v>3.4221146374383208E-3</v>
      </c>
      <c r="P61" s="48">
        <f t="shared" si="1"/>
        <v>8566790.0357392542</v>
      </c>
      <c r="Q61" s="48">
        <f t="shared" si="19"/>
        <v>6131879.2662797123</v>
      </c>
      <c r="R61" s="9">
        <f t="shared" si="2"/>
        <v>27.214320006504618</v>
      </c>
      <c r="S61" s="10">
        <f t="shared" si="3"/>
        <v>2.3155281327465662</v>
      </c>
      <c r="T61" s="10">
        <f t="shared" si="4"/>
        <v>0.44471144115735073</v>
      </c>
      <c r="U61" s="10">
        <f t="shared" si="5"/>
        <v>0.93474224497704517</v>
      </c>
      <c r="V61" s="10">
        <f t="shared" si="6"/>
        <v>1.3794536861343958</v>
      </c>
      <c r="W61" s="9">
        <f t="shared" si="7"/>
        <v>0.44001712476376276</v>
      </c>
      <c r="X61" s="49">
        <f t="shared" si="0"/>
        <v>20.573974456226033</v>
      </c>
      <c r="Y61" s="8">
        <f t="shared" si="20"/>
        <v>2.2990894768906596E-5</v>
      </c>
      <c r="Z61" s="29">
        <f t="shared" si="8"/>
        <v>0.8</v>
      </c>
    </row>
    <row r="62" spans="6:26" x14ac:dyDescent="0.25">
      <c r="F62" s="36">
        <f t="shared" si="9"/>
        <v>2940</v>
      </c>
      <c r="G62" s="16">
        <f t="shared" si="10"/>
        <v>20.146167092596801</v>
      </c>
      <c r="H62" s="48">
        <f t="shared" si="11"/>
        <v>292.22308354629837</v>
      </c>
      <c r="I62" s="8">
        <f t="shared" si="12"/>
        <v>1.2085631739709297</v>
      </c>
      <c r="J62" s="48">
        <f t="shared" si="13"/>
        <v>1.8160714461533767E-5</v>
      </c>
      <c r="K62" s="48">
        <f t="shared" si="14"/>
        <v>1.5026698523225563E-5</v>
      </c>
      <c r="L62" s="10">
        <f t="shared" si="15"/>
        <v>1006.0590223652672</v>
      </c>
      <c r="M62" s="29">
        <f t="shared" si="16"/>
        <v>2.5525933545032298E-2</v>
      </c>
      <c r="N62" s="8">
        <f t="shared" si="17"/>
        <v>0.71577208349275734</v>
      </c>
      <c r="O62" s="48">
        <f t="shared" si="18"/>
        <v>3.4220431454778108E-3</v>
      </c>
      <c r="P62" s="48">
        <f t="shared" si="1"/>
        <v>8614987.2134057414</v>
      </c>
      <c r="Q62" s="48">
        <f t="shared" si="19"/>
        <v>6166367.3470028909</v>
      </c>
      <c r="R62" s="9">
        <f t="shared" si="2"/>
        <v>27.257183470528521</v>
      </c>
      <c r="S62" s="10">
        <f t="shared" si="3"/>
        <v>2.3192168463115466</v>
      </c>
      <c r="T62" s="10">
        <f t="shared" si="4"/>
        <v>0.4479684188534977</v>
      </c>
      <c r="U62" s="10">
        <f t="shared" si="5"/>
        <v>0.94014957929997667</v>
      </c>
      <c r="V62" s="10">
        <f t="shared" si="6"/>
        <v>1.3881179981534744</v>
      </c>
      <c r="W62" s="9">
        <f t="shared" si="7"/>
        <v>0.44278086065501582</v>
      </c>
      <c r="X62" s="49">
        <f t="shared" si="0"/>
        <v>20.588947953251818</v>
      </c>
      <c r="Y62" s="8">
        <f t="shared" si="20"/>
        <v>2.3135299969224571E-5</v>
      </c>
      <c r="Z62" s="29">
        <f t="shared" si="8"/>
        <v>0.81666666666666665</v>
      </c>
    </row>
    <row r="63" spans="6:26" x14ac:dyDescent="0.25">
      <c r="F63" s="36">
        <f t="shared" si="9"/>
        <v>3000</v>
      </c>
      <c r="G63" s="16">
        <f t="shared" si="10"/>
        <v>20.157820411135265</v>
      </c>
      <c r="H63" s="48">
        <f t="shared" si="11"/>
        <v>292.22891020556762</v>
      </c>
      <c r="I63" s="8">
        <f t="shared" si="12"/>
        <v>1.20853899629938</v>
      </c>
      <c r="J63" s="48">
        <f t="shared" si="13"/>
        <v>1.8160993953476097E-5</v>
      </c>
      <c r="K63" s="48">
        <f t="shared" si="14"/>
        <v>1.5027230407199244E-5</v>
      </c>
      <c r="L63" s="10">
        <f t="shared" si="15"/>
        <v>1006.0592115927578</v>
      </c>
      <c r="M63" s="29">
        <f t="shared" si="16"/>
        <v>2.5526371369285508E-2</v>
      </c>
      <c r="N63" s="8">
        <f t="shared" si="17"/>
        <v>0.71577095679801728</v>
      </c>
      <c r="O63" s="48">
        <f t="shared" si="18"/>
        <v>3.421974914448241E-3</v>
      </c>
      <c r="P63" s="48">
        <f t="shared" si="1"/>
        <v>8660979.2718001269</v>
      </c>
      <c r="Q63" s="48">
        <f t="shared" si="19"/>
        <v>6199277.4201841718</v>
      </c>
      <c r="R63" s="9">
        <f t="shared" si="2"/>
        <v>27.29793104025077</v>
      </c>
      <c r="S63" s="10">
        <f t="shared" si="3"/>
        <v>2.3227237511552912</v>
      </c>
      <c r="T63" s="10">
        <f t="shared" si="4"/>
        <v>0.45108186477044004</v>
      </c>
      <c r="U63" s="10">
        <f t="shared" si="5"/>
        <v>0.94531111189687467</v>
      </c>
      <c r="V63" s="10">
        <f t="shared" si="6"/>
        <v>1.3963929766673147</v>
      </c>
      <c r="W63" s="9">
        <f t="shared" si="7"/>
        <v>0.44542040723040349</v>
      </c>
      <c r="X63" s="49">
        <f t="shared" si="0"/>
        <v>20.60324081836567</v>
      </c>
      <c r="Y63" s="8">
        <f t="shared" si="20"/>
        <v>2.3273216277788578E-5</v>
      </c>
      <c r="Z63" s="29">
        <f t="shared" si="8"/>
        <v>0.83333333333333337</v>
      </c>
    </row>
    <row r="64" spans="6:26" x14ac:dyDescent="0.25">
      <c r="F64" s="36">
        <f t="shared" si="9"/>
        <v>3060</v>
      </c>
      <c r="G64" s="16">
        <f t="shared" si="10"/>
        <v>20.168942290995567</v>
      </c>
      <c r="H64" s="48">
        <f t="shared" si="11"/>
        <v>292.23447114549776</v>
      </c>
      <c r="I64" s="8">
        <f t="shared" si="12"/>
        <v>1.2085159221300663</v>
      </c>
      <c r="J64" s="48">
        <f t="shared" si="13"/>
        <v>1.8161260696931461E-5</v>
      </c>
      <c r="K64" s="48">
        <f t="shared" si="14"/>
        <v>1.5027738041648125E-5</v>
      </c>
      <c r="L64" s="10">
        <f t="shared" si="15"/>
        <v>1006.059392215868</v>
      </c>
      <c r="M64" s="29">
        <f t="shared" si="16"/>
        <v>2.5526789223654464E-2</v>
      </c>
      <c r="N64" s="8">
        <f t="shared" si="17"/>
        <v>0.71576988153675214</v>
      </c>
      <c r="O64" s="48">
        <f t="shared" si="18"/>
        <v>3.4219097975684044E-3</v>
      </c>
      <c r="P64" s="48">
        <f t="shared" si="1"/>
        <v>8704866.0721780173</v>
      </c>
      <c r="Q64" s="48">
        <f t="shared" si="19"/>
        <v>6230680.9572761524</v>
      </c>
      <c r="R64" s="9">
        <f t="shared" si="2"/>
        <v>27.336673727696144</v>
      </c>
      <c r="S64" s="10">
        <f t="shared" si="3"/>
        <v>2.3260583610757068</v>
      </c>
      <c r="T64" s="10">
        <f t="shared" si="4"/>
        <v>0.45405777155948429</v>
      </c>
      <c r="U64" s="10">
        <f t="shared" si="5"/>
        <v>0.95023783143610729</v>
      </c>
      <c r="V64" s="10">
        <f t="shared" si="6"/>
        <v>1.4042956029955915</v>
      </c>
      <c r="W64" s="9">
        <f t="shared" si="7"/>
        <v>0.4479411811788172</v>
      </c>
      <c r="X64" s="49">
        <f t="shared" si="0"/>
        <v>20.616883472174383</v>
      </c>
      <c r="Y64" s="8">
        <f t="shared" si="20"/>
        <v>2.3404926716593192E-5</v>
      </c>
      <c r="Z64" s="29">
        <f t="shared" si="8"/>
        <v>0.85</v>
      </c>
    </row>
    <row r="65" spans="6:26" x14ac:dyDescent="0.25">
      <c r="F65" s="36">
        <f t="shared" si="9"/>
        <v>3120</v>
      </c>
      <c r="G65" s="16">
        <f t="shared" si="10"/>
        <v>20.179556645515117</v>
      </c>
      <c r="H65" s="48">
        <f t="shared" si="11"/>
        <v>292.23977832275756</v>
      </c>
      <c r="I65" s="8">
        <f t="shared" si="12"/>
        <v>1.2084939017272349</v>
      </c>
      <c r="J65" s="48">
        <f t="shared" si="13"/>
        <v>1.8161515265774378E-5</v>
      </c>
      <c r="K65" s="48">
        <f t="shared" si="14"/>
        <v>1.5028222517148913E-5</v>
      </c>
      <c r="L65" s="10">
        <f t="shared" si="15"/>
        <v>1006.0595646195121</v>
      </c>
      <c r="M65" s="29">
        <f t="shared" si="16"/>
        <v>2.5527188007029383E-2</v>
      </c>
      <c r="N65" s="8">
        <f t="shared" si="17"/>
        <v>0.71576885538995449</v>
      </c>
      <c r="O65" s="48">
        <f t="shared" si="18"/>
        <v>3.4218476544817687E-3</v>
      </c>
      <c r="P65" s="48">
        <f t="shared" si="1"/>
        <v>8746743.0502120554</v>
      </c>
      <c r="Q65" s="48">
        <f t="shared" si="19"/>
        <v>6260646.2614403218</v>
      </c>
      <c r="R65" s="9">
        <f t="shared" si="2"/>
        <v>27.373516070689391</v>
      </c>
      <c r="S65" s="10">
        <f t="shared" si="3"/>
        <v>2.3292296371664278</v>
      </c>
      <c r="T65" s="10">
        <f t="shared" si="4"/>
        <v>0.45690191411551667</v>
      </c>
      <c r="U65" s="10">
        <f t="shared" si="5"/>
        <v>0.95494025239449376</v>
      </c>
      <c r="V65" s="10">
        <f t="shared" si="6"/>
        <v>1.4118421665100105</v>
      </c>
      <c r="W65" s="9">
        <f t="shared" si="7"/>
        <v>0.45034837847209275</v>
      </c>
      <c r="X65" s="49">
        <f t="shared" si="0"/>
        <v>20.629905023987209</v>
      </c>
      <c r="Y65" s="8">
        <f t="shared" si="20"/>
        <v>2.3530702775166844E-5</v>
      </c>
      <c r="Z65" s="29">
        <f t="shared" si="8"/>
        <v>0.8666666666666667</v>
      </c>
    </row>
    <row r="66" spans="6:26" x14ac:dyDescent="0.25">
      <c r="F66" s="36">
        <f t="shared" si="9"/>
        <v>3180</v>
      </c>
      <c r="G66" s="16">
        <f t="shared" si="10"/>
        <v>20.189686341889381</v>
      </c>
      <c r="H66" s="48">
        <f t="shared" si="11"/>
        <v>292.24484317094465</v>
      </c>
      <c r="I66" s="8">
        <f t="shared" si="12"/>
        <v>1.2084728875382562</v>
      </c>
      <c r="J66" s="48">
        <f t="shared" si="13"/>
        <v>1.8161758208753541E-5</v>
      </c>
      <c r="K66" s="48">
        <f t="shared" si="14"/>
        <v>1.5028684876621695E-5</v>
      </c>
      <c r="L66" s="10">
        <f t="shared" si="15"/>
        <v>1006.0597291719702</v>
      </c>
      <c r="M66" s="29">
        <f t="shared" si="16"/>
        <v>2.5527568578949677E-2</v>
      </c>
      <c r="N66" s="8">
        <f t="shared" si="17"/>
        <v>0.7157678761404852</v>
      </c>
      <c r="O66" s="48">
        <f t="shared" si="18"/>
        <v>3.4217883509926081E-3</v>
      </c>
      <c r="P66" s="48">
        <f t="shared" si="1"/>
        <v>8786701.4027822614</v>
      </c>
      <c r="Q66" s="48">
        <f t="shared" si="19"/>
        <v>6289238.6013500812</v>
      </c>
      <c r="R66" s="9">
        <f t="shared" si="2"/>
        <v>27.408556575414107</v>
      </c>
      <c r="S66" s="10">
        <f t="shared" si="3"/>
        <v>2.332246025429686</v>
      </c>
      <c r="T66" s="10">
        <f t="shared" si="4"/>
        <v>0.45961985410282591</v>
      </c>
      <c r="U66" s="10">
        <f t="shared" si="5"/>
        <v>0.95942843391190713</v>
      </c>
      <c r="V66" s="10">
        <f t="shared" si="6"/>
        <v>1.419048288014733</v>
      </c>
      <c r="W66" s="9">
        <f t="shared" si="7"/>
        <v>0.45264698182288143</v>
      </c>
      <c r="X66" s="49">
        <f t="shared" si="0"/>
        <v>20.642333323712261</v>
      </c>
      <c r="Y66" s="8">
        <f t="shared" si="20"/>
        <v>2.3650804800245553E-5</v>
      </c>
      <c r="Z66" s="29">
        <f t="shared" si="8"/>
        <v>0.8833333333333333</v>
      </c>
    </row>
    <row r="67" spans="6:26" x14ac:dyDescent="0.25">
      <c r="F67" s="36">
        <f t="shared" si="9"/>
        <v>3240</v>
      </c>
      <c r="G67" s="16">
        <f t="shared" si="10"/>
        <v>20.199353244108863</v>
      </c>
      <c r="H67" s="48">
        <f t="shared" si="11"/>
        <v>292.24967662205438</v>
      </c>
      <c r="I67" s="8">
        <f t="shared" si="12"/>
        <v>1.2084528341033478</v>
      </c>
      <c r="J67" s="48">
        <f t="shared" si="13"/>
        <v>1.8161990050524878E-5</v>
      </c>
      <c r="K67" s="48">
        <f t="shared" si="14"/>
        <v>1.5029126117281008E-5</v>
      </c>
      <c r="L67" s="10">
        <f t="shared" si="15"/>
        <v>1006.0598862255508</v>
      </c>
      <c r="M67" s="29">
        <f t="shared" si="16"/>
        <v>2.5527931761221357E-2</v>
      </c>
      <c r="N67" s="8">
        <f t="shared" si="17"/>
        <v>0.71576694166885524</v>
      </c>
      <c r="O67" s="48">
        <f t="shared" si="18"/>
        <v>3.4217317588112459E-3</v>
      </c>
      <c r="P67" s="48">
        <f t="shared" si="1"/>
        <v>8824828.2678230144</v>
      </c>
      <c r="Q67" s="48">
        <f t="shared" si="19"/>
        <v>6316520.3400125401</v>
      </c>
      <c r="R67" s="9">
        <f t="shared" si="2"/>
        <v>27.441888122237746</v>
      </c>
      <c r="S67" s="10">
        <f t="shared" si="3"/>
        <v>2.3351154912785206</v>
      </c>
      <c r="T67" s="10">
        <f t="shared" si="4"/>
        <v>0.46221694480010483</v>
      </c>
      <c r="U67" s="10">
        <f t="shared" si="5"/>
        <v>0.96371199805406405</v>
      </c>
      <c r="V67" s="10">
        <f t="shared" si="6"/>
        <v>1.4259289428541688</v>
      </c>
      <c r="W67" s="9">
        <f t="shared" si="7"/>
        <v>0.45484176805555632</v>
      </c>
      <c r="X67" s="49">
        <f t="shared" si="0"/>
        <v>20.654195012164418</v>
      </c>
      <c r="Y67" s="8">
        <f t="shared" si="20"/>
        <v>2.3765482380902811E-5</v>
      </c>
      <c r="Z67" s="29">
        <f t="shared" si="8"/>
        <v>0.9</v>
      </c>
    </row>
    <row r="68" spans="6:26" x14ac:dyDescent="0.25">
      <c r="F68" s="36">
        <f t="shared" si="9"/>
        <v>3300</v>
      </c>
      <c r="G68" s="16">
        <f t="shared" si="10"/>
        <v>20.20857825441205</v>
      </c>
      <c r="H68" s="48">
        <f t="shared" si="11"/>
        <v>292.25428912720599</v>
      </c>
      <c r="I68" s="8">
        <f t="shared" si="12"/>
        <v>1.2084336979684855</v>
      </c>
      <c r="J68" s="48">
        <f t="shared" si="13"/>
        <v>1.8162211292648806E-5</v>
      </c>
      <c r="K68" s="48">
        <f t="shared" si="14"/>
        <v>1.5029547192519993E-5</v>
      </c>
      <c r="L68" s="10">
        <f t="shared" si="15"/>
        <v>1006.0600361172347</v>
      </c>
      <c r="M68" s="29">
        <f t="shared" si="16"/>
        <v>2.5528278339478506E-2</v>
      </c>
      <c r="N68" s="8">
        <f t="shared" si="17"/>
        <v>0.71576604994915516</v>
      </c>
      <c r="O68" s="48">
        <f t="shared" si="18"/>
        <v>3.4216777553082961E-3</v>
      </c>
      <c r="P68" s="48">
        <f t="shared" si="1"/>
        <v>8861206.8973826561</v>
      </c>
      <c r="Q68" s="48">
        <f t="shared" si="19"/>
        <v>6342551.0587217929</v>
      </c>
      <c r="R68" s="9">
        <f t="shared" si="2"/>
        <v>27.473598338493741</v>
      </c>
      <c r="S68" s="10">
        <f t="shared" si="3"/>
        <v>2.3378455512403415</v>
      </c>
      <c r="T68" s="10">
        <f t="shared" si="4"/>
        <v>0.46469833619790329</v>
      </c>
      <c r="U68" s="10">
        <f t="shared" si="5"/>
        <v>0.96780014748547305</v>
      </c>
      <c r="V68" s="10">
        <f t="shared" si="6"/>
        <v>1.4324984836833763</v>
      </c>
      <c r="W68" s="9">
        <f t="shared" si="7"/>
        <v>0.45693731536949811</v>
      </c>
      <c r="X68" s="49">
        <f t="shared" si="0"/>
        <v>20.665515569781547</v>
      </c>
      <c r="Y68" s="8">
        <f t="shared" si="20"/>
        <v>2.3874974728056273E-5</v>
      </c>
      <c r="Z68" s="29">
        <f t="shared" si="8"/>
        <v>0.91666666666666663</v>
      </c>
    </row>
    <row r="69" spans="6:26" x14ac:dyDescent="0.25">
      <c r="F69" s="36">
        <f t="shared" si="9"/>
        <v>3360</v>
      </c>
      <c r="G69" s="16">
        <f t="shared" si="10"/>
        <v>20.217381353276</v>
      </c>
      <c r="H69" s="48">
        <f t="shared" si="11"/>
        <v>292.25869067663797</v>
      </c>
      <c r="I69" s="8">
        <f t="shared" si="12"/>
        <v>1.208415437601446</v>
      </c>
      <c r="J69" s="48">
        <f t="shared" si="13"/>
        <v>1.8162422414552206E-5</v>
      </c>
      <c r="K69" s="48">
        <f t="shared" si="14"/>
        <v>1.502994901372855E-5</v>
      </c>
      <c r="L69" s="10">
        <f t="shared" si="15"/>
        <v>1006.0601791692965</v>
      </c>
      <c r="M69" s="29">
        <f t="shared" si="16"/>
        <v>2.5528609064689522E-2</v>
      </c>
      <c r="N69" s="8">
        <f t="shared" si="17"/>
        <v>0.71576519904513125</v>
      </c>
      <c r="O69" s="48">
        <f t="shared" si="18"/>
        <v>3.4216262232777332E-3</v>
      </c>
      <c r="P69" s="48">
        <f t="shared" si="1"/>
        <v>8895916.8240611423</v>
      </c>
      <c r="Q69" s="48">
        <f t="shared" si="19"/>
        <v>6367387.6762630558</v>
      </c>
      <c r="R69" s="9">
        <f t="shared" si="2"/>
        <v>27.503769941476396</v>
      </c>
      <c r="S69" s="10">
        <f t="shared" si="3"/>
        <v>2.3404433021370319</v>
      </c>
      <c r="T69" s="10">
        <f t="shared" si="4"/>
        <v>0.46706898029025257</v>
      </c>
      <c r="U69" s="10">
        <f t="shared" si="5"/>
        <v>0.97170168255594103</v>
      </c>
      <c r="V69" s="10">
        <f t="shared" si="6"/>
        <v>1.4387706628461936</v>
      </c>
      <c r="W69" s="9">
        <f t="shared" si="7"/>
        <v>0.4589380104772548</v>
      </c>
      <c r="X69" s="49">
        <f t="shared" si="0"/>
        <v>20.676319363753255</v>
      </c>
      <c r="Y69" s="8">
        <f t="shared" si="20"/>
        <v>2.3979511047436562E-5</v>
      </c>
      <c r="Z69" s="29">
        <f t="shared" si="8"/>
        <v>0.93333333333333335</v>
      </c>
    </row>
    <row r="70" spans="6:26" x14ac:dyDescent="0.25">
      <c r="F70" s="36">
        <f t="shared" si="9"/>
        <v>3420</v>
      </c>
      <c r="G70" s="16">
        <f t="shared" si="10"/>
        <v>20.225781637969746</v>
      </c>
      <c r="H70" s="48">
        <f t="shared" si="11"/>
        <v>292.26289081898483</v>
      </c>
      <c r="I70" s="8">
        <f t="shared" si="12"/>
        <v>1.2083980133109158</v>
      </c>
      <c r="J70" s="48">
        <f t="shared" si="13"/>
        <v>1.8162623874455487E-5</v>
      </c>
      <c r="K70" s="48">
        <f t="shared" si="14"/>
        <v>1.5030332452046427E-5</v>
      </c>
      <c r="L70" s="10">
        <f t="shared" si="15"/>
        <v>1006.0603156899051</v>
      </c>
      <c r="M70" s="29">
        <f t="shared" si="16"/>
        <v>2.5528924654608754E-2</v>
      </c>
      <c r="N70" s="8">
        <f t="shared" si="17"/>
        <v>0.71576438710640777</v>
      </c>
      <c r="O70" s="48">
        <f t="shared" si="18"/>
        <v>3.4215770507086286E-3</v>
      </c>
      <c r="P70" s="48">
        <f t="shared" si="1"/>
        <v>8929034.0209984425</v>
      </c>
      <c r="Q70" s="48">
        <f t="shared" si="19"/>
        <v>6391084.5634922143</v>
      </c>
      <c r="R70" s="9">
        <f t="shared" si="2"/>
        <v>27.532481054526428</v>
      </c>
      <c r="S70" s="10">
        <f t="shared" si="3"/>
        <v>2.3429154479848275</v>
      </c>
      <c r="T70" s="10">
        <f t="shared" si="4"/>
        <v>0.46933363650962612</v>
      </c>
      <c r="U70" s="10">
        <f t="shared" si="5"/>
        <v>0.97542501780679514</v>
      </c>
      <c r="V70" s="10">
        <f t="shared" si="6"/>
        <v>1.4447586543164213</v>
      </c>
      <c r="W70" s="9">
        <f t="shared" si="7"/>
        <v>0.46084805560332426</v>
      </c>
      <c r="X70" s="49">
        <f t="shared" si="0"/>
        <v>20.686629693573071</v>
      </c>
      <c r="Y70" s="8">
        <f t="shared" si="20"/>
        <v>2.4079310905273688E-5</v>
      </c>
      <c r="Z70" s="29">
        <f t="shared" si="8"/>
        <v>0.95</v>
      </c>
    </row>
    <row r="71" spans="6:26" x14ac:dyDescent="0.25">
      <c r="F71" s="36">
        <f t="shared" si="9"/>
        <v>3480</v>
      </c>
      <c r="G71" s="16">
        <f t="shared" si="10"/>
        <v>20.233797359698588</v>
      </c>
      <c r="H71" s="48">
        <f t="shared" si="11"/>
        <v>292.26689867984925</v>
      </c>
      <c r="I71" s="8">
        <f t="shared" si="12"/>
        <v>1.2083813871686113</v>
      </c>
      <c r="J71" s="48">
        <f t="shared" si="13"/>
        <v>1.8162816110265762E-5</v>
      </c>
      <c r="K71" s="48">
        <f t="shared" si="14"/>
        <v>1.5030698340052648E-5</v>
      </c>
      <c r="L71" s="10">
        <f t="shared" si="15"/>
        <v>1006.0604459737049</v>
      </c>
      <c r="M71" s="29">
        <f t="shared" si="16"/>
        <v>2.5529225795175074E-2</v>
      </c>
      <c r="N71" s="8">
        <f t="shared" si="17"/>
        <v>0.71576361236484776</v>
      </c>
      <c r="O71" s="48">
        <f t="shared" si="18"/>
        <v>3.4215301305653687E-3</v>
      </c>
      <c r="P71" s="48">
        <f t="shared" si="1"/>
        <v>8960631.0555917379</v>
      </c>
      <c r="Q71" s="48">
        <f t="shared" si="19"/>
        <v>6413693.6534189815</v>
      </c>
      <c r="R71" s="9">
        <f t="shared" si="2"/>
        <v>27.559805498757324</v>
      </c>
      <c r="S71" s="10">
        <f t="shared" si="3"/>
        <v>2.3452683248296111</v>
      </c>
      <c r="T71" s="10">
        <f t="shared" si="4"/>
        <v>0.47149687726102046</v>
      </c>
      <c r="U71" s="10">
        <f t="shared" si="5"/>
        <v>0.97897819790443374</v>
      </c>
      <c r="V71" s="10">
        <f t="shared" si="6"/>
        <v>1.4504750751654543</v>
      </c>
      <c r="W71" s="9">
        <f t="shared" si="7"/>
        <v>0.46267147533188341</v>
      </c>
      <c r="X71" s="49">
        <f t="shared" si="0"/>
        <v>20.696468835030473</v>
      </c>
      <c r="Y71" s="8">
        <f t="shared" si="20"/>
        <v>2.4174584586090906E-5</v>
      </c>
      <c r="Z71" s="29">
        <f t="shared" si="8"/>
        <v>0.96666666666666667</v>
      </c>
    </row>
    <row r="72" spans="6:26" x14ac:dyDescent="0.25">
      <c r="F72" s="36">
        <f t="shared" si="9"/>
        <v>3540</v>
      </c>
      <c r="G72" s="16">
        <f t="shared" si="10"/>
        <v>20.241445959369681</v>
      </c>
      <c r="H72" s="48">
        <f t="shared" si="11"/>
        <v>292.27072297968482</v>
      </c>
      <c r="I72" s="8">
        <f t="shared" si="12"/>
        <v>1.2083655229343284</v>
      </c>
      <c r="J72" s="48">
        <f t="shared" si="13"/>
        <v>1.8162999540436828E-5</v>
      </c>
      <c r="K72" s="48">
        <f t="shared" si="14"/>
        <v>1.5031047473392653E-5</v>
      </c>
      <c r="L72" s="10">
        <f t="shared" si="15"/>
        <v>1006.0605703023756</v>
      </c>
      <c r="M72" s="29">
        <f t="shared" si="16"/>
        <v>2.5529513141858532E-2</v>
      </c>
      <c r="N72" s="8">
        <f t="shared" si="17"/>
        <v>0.71576287313105391</v>
      </c>
      <c r="O72" s="48">
        <f t="shared" si="18"/>
        <v>3.4214853605761537E-3</v>
      </c>
      <c r="P72" s="48">
        <f t="shared" si="1"/>
        <v>8990777.237122966</v>
      </c>
      <c r="Q72" s="48">
        <f t="shared" si="19"/>
        <v>6435264.5469244132</v>
      </c>
      <c r="R72" s="9">
        <f t="shared" si="2"/>
        <v>27.585813062687865</v>
      </c>
      <c r="S72" s="10">
        <f t="shared" si="3"/>
        <v>2.3475079237091419</v>
      </c>
      <c r="T72" s="10">
        <f t="shared" si="4"/>
        <v>0.47356309351675491</v>
      </c>
      <c r="U72" s="10">
        <f t="shared" si="5"/>
        <v>0.98236891301020512</v>
      </c>
      <c r="V72" s="10">
        <f t="shared" si="6"/>
        <v>1.4559320065269601</v>
      </c>
      <c r="W72" s="9">
        <f t="shared" si="7"/>
        <v>0.46441212329408627</v>
      </c>
      <c r="X72" s="49">
        <f t="shared" si="0"/>
        <v>20.705858082663767</v>
      </c>
      <c r="Y72" s="8">
        <f t="shared" si="20"/>
        <v>2.4265533442115999E-5</v>
      </c>
      <c r="Z72" s="29">
        <f t="shared" si="8"/>
        <v>0.98333333333333328</v>
      </c>
    </row>
    <row r="73" spans="6:26" x14ac:dyDescent="0.25">
      <c r="F73" s="36">
        <f t="shared" si="9"/>
        <v>3600</v>
      </c>
      <c r="G73" s="16">
        <f t="shared" si="10"/>
        <v>20.248744102011216</v>
      </c>
      <c r="H73" s="48">
        <f t="shared" si="11"/>
        <v>292.27437205100557</v>
      </c>
      <c r="I73" s="8">
        <f t="shared" si="12"/>
        <v>1.2083503859838582</v>
      </c>
      <c r="J73" s="48">
        <f t="shared" si="13"/>
        <v>1.8163174564796309E-5</v>
      </c>
      <c r="K73" s="48">
        <f t="shared" si="14"/>
        <v>1.5031380612344126E-5</v>
      </c>
      <c r="L73" s="10">
        <f t="shared" si="15"/>
        <v>1006.0606889451717</v>
      </c>
      <c r="M73" s="29">
        <f t="shared" si="16"/>
        <v>2.552978732095559E-2</v>
      </c>
      <c r="N73" s="8">
        <f t="shared" si="17"/>
        <v>0.71576216779100132</v>
      </c>
      <c r="O73" s="48">
        <f t="shared" si="18"/>
        <v>3.4214426430295686E-3</v>
      </c>
      <c r="P73" s="48">
        <f t="shared" si="1"/>
        <v>9019538.7584814206</v>
      </c>
      <c r="Q73" s="48">
        <f t="shared" si="19"/>
        <v>6455844.6142456187</v>
      </c>
      <c r="R73" s="9">
        <f t="shared" si="2"/>
        <v>27.610569751798089</v>
      </c>
      <c r="S73" s="10">
        <f t="shared" si="3"/>
        <v>2.3496399119127163</v>
      </c>
      <c r="T73" s="10">
        <f t="shared" si="4"/>
        <v>0.47553650043874862</v>
      </c>
      <c r="U73" s="10">
        <f t="shared" si="5"/>
        <v>0.98560451359673129</v>
      </c>
      <c r="V73" s="10">
        <f t="shared" si="6"/>
        <v>1.4611410140354799</v>
      </c>
      <c r="W73" s="9">
        <f t="shared" si="7"/>
        <v>0.4660736886875535</v>
      </c>
      <c r="X73" s="49">
        <f t="shared" si="0"/>
        <v>20.71481779069877</v>
      </c>
      <c r="Y73" s="8">
        <f t="shared" si="20"/>
        <v>2.4352350233924666E-5</v>
      </c>
      <c r="Z73" s="29">
        <f t="shared" si="8"/>
        <v>1</v>
      </c>
    </row>
    <row r="74" spans="6:26" x14ac:dyDescent="0.25">
      <c r="F74" s="36">
        <f t="shared" si="9"/>
        <v>3660</v>
      </c>
      <c r="G74" s="16">
        <f t="shared" si="10"/>
        <v>20.255707709879005</v>
      </c>
      <c r="H74" s="48">
        <f t="shared" si="11"/>
        <v>292.27785385493951</v>
      </c>
      <c r="I74" s="8">
        <f t="shared" si="12"/>
        <v>1.2083359432396821</v>
      </c>
      <c r="J74" s="48">
        <f t="shared" si="13"/>
        <v>1.8163341565341703E-5</v>
      </c>
      <c r="K74" s="48">
        <f t="shared" si="14"/>
        <v>1.5031698483323917E-5</v>
      </c>
      <c r="L74" s="10">
        <f t="shared" si="15"/>
        <v>1006.0608021594438</v>
      </c>
      <c r="M74" s="29">
        <f t="shared" si="16"/>
        <v>2.5530048930835728E-2</v>
      </c>
      <c r="N74" s="8">
        <f t="shared" si="17"/>
        <v>0.71576149480280138</v>
      </c>
      <c r="O74" s="48">
        <f t="shared" si="18"/>
        <v>3.4214018845790152E-3</v>
      </c>
      <c r="P74" s="48">
        <f t="shared" si="1"/>
        <v>9046978.8321655784</v>
      </c>
      <c r="Q74" s="48">
        <f t="shared" si="19"/>
        <v>6475479.092360137</v>
      </c>
      <c r="R74" s="9">
        <f t="shared" si="2"/>
        <v>27.634138019807615</v>
      </c>
      <c r="S74" s="10">
        <f t="shared" si="3"/>
        <v>2.3516696526905214</v>
      </c>
      <c r="T74" s="10">
        <f t="shared" si="4"/>
        <v>0.47742114299962413</v>
      </c>
      <c r="U74" s="10">
        <f t="shared" si="5"/>
        <v>0.988692024722157</v>
      </c>
      <c r="V74" s="10">
        <f t="shared" si="6"/>
        <v>1.4661131677217811</v>
      </c>
      <c r="W74" s="9">
        <f t="shared" si="7"/>
        <v>0.46765970262257783</v>
      </c>
      <c r="X74" s="49">
        <f t="shared" si="0"/>
        <v>20.723367412501581</v>
      </c>
      <c r="Y74" s="8">
        <f t="shared" si="20"/>
        <v>2.4435219462029688E-5</v>
      </c>
      <c r="Z74" s="29">
        <f t="shared" si="8"/>
        <v>1.0166666666666666</v>
      </c>
    </row>
    <row r="75" spans="6:26" x14ac:dyDescent="0.25">
      <c r="F75" s="36">
        <f t="shared" si="9"/>
        <v>3720</v>
      </c>
      <c r="G75" s="16">
        <f t="shared" si="10"/>
        <v>20.262351994285318</v>
      </c>
      <c r="H75" s="48">
        <f t="shared" si="11"/>
        <v>292.28117599714261</v>
      </c>
      <c r="I75" s="8">
        <f t="shared" si="12"/>
        <v>1.2083221631043806</v>
      </c>
      <c r="J75" s="48">
        <f t="shared" si="13"/>
        <v>1.8163500907004991E-5</v>
      </c>
      <c r="K75" s="48">
        <f t="shared" si="14"/>
        <v>1.503200178033641E-5</v>
      </c>
      <c r="L75" s="10">
        <f t="shared" si="15"/>
        <v>1006.0609101911394</v>
      </c>
      <c r="M75" s="29">
        <f t="shared" si="16"/>
        <v>2.5530298543138815E-2</v>
      </c>
      <c r="N75" s="8">
        <f t="shared" si="17"/>
        <v>0.71576085269359269</v>
      </c>
      <c r="O75" s="48">
        <f t="shared" si="18"/>
        <v>3.4213629960547858E-3</v>
      </c>
      <c r="P75" s="48">
        <f t="shared" si="1"/>
        <v>9073157.8207506612</v>
      </c>
      <c r="Q75" s="48">
        <f t="shared" si="19"/>
        <v>6494211.1784040323</v>
      </c>
      <c r="R75" s="9">
        <f t="shared" si="2"/>
        <v>27.65657698328614</v>
      </c>
      <c r="S75" s="10">
        <f t="shared" si="3"/>
        <v>2.3536022235486556</v>
      </c>
      <c r="T75" s="10">
        <f t="shared" si="4"/>
        <v>0.47922090157796932</v>
      </c>
      <c r="U75" s="10">
        <f t="shared" si="5"/>
        <v>0.99163815977406411</v>
      </c>
      <c r="V75" s="10">
        <f t="shared" si="6"/>
        <v>1.4708590613520334</v>
      </c>
      <c r="W75" s="9">
        <f t="shared" si="7"/>
        <v>0.46917354429091984</v>
      </c>
      <c r="X75" s="49">
        <f t="shared" si="0"/>
        <v>20.731525538576239</v>
      </c>
      <c r="Y75" s="8">
        <f t="shared" si="20"/>
        <v>2.4514317689200555E-5</v>
      </c>
      <c r="Z75" s="29">
        <f t="shared" si="8"/>
        <v>1.0333333333333334</v>
      </c>
    </row>
    <row r="76" spans="6:26" x14ac:dyDescent="0.25">
      <c r="F76" s="36">
        <f t="shared" si="9"/>
        <v>3780</v>
      </c>
      <c r="G76" s="16">
        <f t="shared" si="10"/>
        <v>20.268691486185723</v>
      </c>
      <c r="H76" s="48">
        <f t="shared" si="11"/>
        <v>292.28434574309284</v>
      </c>
      <c r="I76" s="8">
        <f t="shared" si="12"/>
        <v>1.2083090153966654</v>
      </c>
      <c r="J76" s="48">
        <f t="shared" si="13"/>
        <v>1.8163652938387977E-5</v>
      </c>
      <c r="K76" s="48">
        <f t="shared" si="14"/>
        <v>1.5032291166366236E-5</v>
      </c>
      <c r="L76" s="10">
        <f t="shared" si="15"/>
        <v>1006.0610132752855</v>
      </c>
      <c r="M76" s="29">
        <f t="shared" si="16"/>
        <v>2.5530536703926649E-2</v>
      </c>
      <c r="N76" s="8">
        <f t="shared" si="17"/>
        <v>0.71576024005655503</v>
      </c>
      <c r="O76" s="48">
        <f t="shared" si="18"/>
        <v>3.4213258922835476E-3</v>
      </c>
      <c r="P76" s="48">
        <f t="shared" si="1"/>
        <v>9098133.3620049432</v>
      </c>
      <c r="Q76" s="48">
        <f t="shared" si="19"/>
        <v>6512082.1192552103</v>
      </c>
      <c r="R76" s="9">
        <f t="shared" si="2"/>
        <v>27.677942621036916</v>
      </c>
      <c r="S76" s="10">
        <f t="shared" si="3"/>
        <v>2.3554424332518624</v>
      </c>
      <c r="T76" s="10">
        <f t="shared" si="4"/>
        <v>0.48093949750671755</v>
      </c>
      <c r="U76" s="10">
        <f t="shared" si="5"/>
        <v>0.9944493336959821</v>
      </c>
      <c r="V76" s="10">
        <f t="shared" si="6"/>
        <v>1.4753888312026997</v>
      </c>
      <c r="W76" s="9">
        <f t="shared" si="7"/>
        <v>0.47061844695460925</v>
      </c>
      <c r="X76" s="49">
        <f t="shared" si="0"/>
        <v>20.739309933140333</v>
      </c>
      <c r="Y76" s="8">
        <f t="shared" si="20"/>
        <v>2.4589813853378327E-5</v>
      </c>
      <c r="Z76" s="29">
        <f t="shared" si="8"/>
        <v>1.05</v>
      </c>
    </row>
    <row r="77" spans="6:26" x14ac:dyDescent="0.25">
      <c r="F77" s="36">
        <f t="shared" si="9"/>
        <v>3840</v>
      </c>
      <c r="G77" s="16">
        <f t="shared" si="10"/>
        <v>20.274740065560156</v>
      </c>
      <c r="H77" s="48">
        <f t="shared" si="11"/>
        <v>292.28737003278007</v>
      </c>
      <c r="I77" s="8">
        <f t="shared" si="12"/>
        <v>1.2082964712899635</v>
      </c>
      <c r="J77" s="48">
        <f t="shared" si="13"/>
        <v>1.8163797992467934E-5</v>
      </c>
      <c r="K77" s="48">
        <f t="shared" si="14"/>
        <v>1.5032567274715675E-5</v>
      </c>
      <c r="L77" s="10">
        <f t="shared" si="15"/>
        <v>1006.0611116364532</v>
      </c>
      <c r="M77" s="29">
        <f t="shared" si="16"/>
        <v>2.553076393478804E-2</v>
      </c>
      <c r="N77" s="8">
        <f t="shared" si="17"/>
        <v>0.71575965554804222</v>
      </c>
      <c r="O77" s="48">
        <f t="shared" si="18"/>
        <v>3.4212904919150283E-3</v>
      </c>
      <c r="P77" s="48">
        <f t="shared" si="1"/>
        <v>9121960.4888391234</v>
      </c>
      <c r="Q77" s="48">
        <f t="shared" si="19"/>
        <v>6529131.2974143419</v>
      </c>
      <c r="R77" s="9">
        <f t="shared" si="2"/>
        <v>27.698287959548626</v>
      </c>
      <c r="S77" s="10">
        <f t="shared" si="3"/>
        <v>2.3571948376433931</v>
      </c>
      <c r="T77" s="10">
        <f t="shared" si="4"/>
        <v>0.48258049855670937</v>
      </c>
      <c r="U77" s="10">
        <f t="shared" si="5"/>
        <v>0.99713167570951788</v>
      </c>
      <c r="V77" s="10">
        <f t="shared" si="6"/>
        <v>1.4797121742662274</v>
      </c>
      <c r="W77" s="9">
        <f t="shared" si="7"/>
        <v>0.47199750375318272</v>
      </c>
      <c r="X77" s="49">
        <f t="shared" ref="X77:X140" si="21">G77+W77</f>
        <v>20.746737569313339</v>
      </c>
      <c r="Y77" s="8">
        <f t="shared" si="20"/>
        <v>2.4661869571103793E-5</v>
      </c>
      <c r="Z77" s="29">
        <f t="shared" si="8"/>
        <v>1.0666666666666667</v>
      </c>
    </row>
    <row r="78" spans="6:26" x14ac:dyDescent="0.25">
      <c r="F78" s="36">
        <f t="shared" si="9"/>
        <v>3900</v>
      </c>
      <c r="G78" s="16">
        <f t="shared" si="10"/>
        <v>20.28051098962478</v>
      </c>
      <c r="H78" s="48">
        <f t="shared" si="11"/>
        <v>292.29025549481236</v>
      </c>
      <c r="I78" s="8">
        <f t="shared" si="12"/>
        <v>1.2082845032534675</v>
      </c>
      <c r="J78" s="48">
        <f t="shared" si="13"/>
        <v>1.8163936387275673E-5</v>
      </c>
      <c r="K78" s="48">
        <f t="shared" si="14"/>
        <v>1.5032830710289546E-5</v>
      </c>
      <c r="L78" s="10">
        <f t="shared" si="15"/>
        <v>1006.0612054892041</v>
      </c>
      <c r="M78" s="29">
        <f t="shared" si="16"/>
        <v>2.5530980733900723E-2</v>
      </c>
      <c r="N78" s="8">
        <f t="shared" si="17"/>
        <v>0.71575909788483105</v>
      </c>
      <c r="O78" s="48">
        <f t="shared" si="18"/>
        <v>3.4212567172556604E-3</v>
      </c>
      <c r="P78" s="48">
        <f t="shared" ref="P78:P141" si="22">$H$5*O78*(G78-$H$4)*POWER($C$35,3)/K78^2</f>
        <v>9144691.7442680765</v>
      </c>
      <c r="Q78" s="48">
        <f t="shared" si="19"/>
        <v>6545396.3133121803</v>
      </c>
      <c r="R78" s="9">
        <f t="shared" ref="R78:R141" si="23">POWER((0.825+(0.387*POWER(Q78,1/6))/POWER((1+(POWER((0.492/N78),9/16))),8/27)),2)</f>
        <v>27.717663245678356</v>
      </c>
      <c r="S78" s="10">
        <f t="shared" ref="S78:S141" si="24">R78*M78/$C$35</f>
        <v>2.3588637543805411</v>
      </c>
      <c r="T78" s="10">
        <f t="shared" ref="T78:T141" si="25">S78*$C$20*(G78-$H$4)</f>
        <v>0.48414732434031521</v>
      </c>
      <c r="U78" s="10">
        <f t="shared" ref="U78:U141" si="26">$C$9*$H$3*$C$20*(POWER(G78+273.15,4)-POWER($H$4+273.15,4))</f>
        <v>0.99969104154580024</v>
      </c>
      <c r="V78" s="10">
        <f t="shared" ref="V78:V141" si="27">U78+T78</f>
        <v>1.4838383658861154</v>
      </c>
      <c r="W78" s="9">
        <f t="shared" ref="W78:W141" si="28">V78*$C$18/($C$8*$C$20)</f>
        <v>0.47331367332890451</v>
      </c>
      <c r="X78" s="49">
        <f t="shared" si="21"/>
        <v>20.753824662953683</v>
      </c>
      <c r="Y78" s="8">
        <f t="shared" si="20"/>
        <v>2.4730639431435256E-5</v>
      </c>
      <c r="Z78" s="29">
        <f t="shared" ref="Z78:Z141" si="29">F78/3600</f>
        <v>1.0833333333333333</v>
      </c>
    </row>
    <row r="79" spans="6:26" x14ac:dyDescent="0.25">
      <c r="F79" s="36">
        <f t="shared" ref="F79:F142" si="30">F78+$H$2</f>
        <v>3960</v>
      </c>
      <c r="G79" s="16">
        <f t="shared" ref="G79:G142" si="31">G78+$H$2*($O$2-S78*$C$20*(G78-$H$4)-$C$9*$H$3*$C$20*(POWER(G78+273.15,4)-POWER($H$4+273.15,4)))/($C$30*$C$10)</f>
        <v>20.286016919911273</v>
      </c>
      <c r="H79" s="48">
        <f t="shared" ref="H79:H142" si="32">((G79+$H$4)/2)+273.15</f>
        <v>292.29300845995562</v>
      </c>
      <c r="I79" s="8">
        <f t="shared" ref="I79:I142" si="33">(351.99/H79)+344.84/(H79^2)</f>
        <v>1.2082730849955761</v>
      </c>
      <c r="J79" s="48">
        <f t="shared" ref="J79:J142" si="34">((1.459*10^-6)*H79^1.5)/(H79+109.1)</f>
        <v>1.8164068426545816E-5</v>
      </c>
      <c r="K79" s="48">
        <f t="shared" ref="K79:K142" si="35">J79/I79</f>
        <v>1.5033082050828205E-5</v>
      </c>
      <c r="L79" s="10">
        <f t="shared" ref="L79:L142" si="36">1030.5-0.19975*H79+(3.9734*10^-4)*H79^2</f>
        <v>1006.061295038519</v>
      </c>
      <c r="M79" s="29">
        <f t="shared" ref="M79:M142" si="37">((2.334*10^-3)*(H79^1.5))/(H79+164.54)</f>
        <v>2.5531187577049742E-2</v>
      </c>
      <c r="N79" s="8">
        <f t="shared" ref="N79:N142" si="38">L79*J79/M79</f>
        <v>0.71575856584148101</v>
      </c>
      <c r="O79" s="48">
        <f t="shared" ref="O79:O142" si="39">1/H79</f>
        <v>3.4212244941089682E-3</v>
      </c>
      <c r="P79" s="48">
        <f t="shared" si="22"/>
        <v>9166377.2915640194</v>
      </c>
      <c r="Q79" s="48">
        <f t="shared" ref="Q79:Q142" si="40">P79*N79</f>
        <v>6560913.0641717818</v>
      </c>
      <c r="R79" s="9">
        <f t="shared" si="23"/>
        <v>27.736116107616322</v>
      </c>
      <c r="S79" s="10">
        <f t="shared" si="24"/>
        <v>2.3604532766746105</v>
      </c>
      <c r="T79" s="10">
        <f t="shared" si="25"/>
        <v>0.48564325162243471</v>
      </c>
      <c r="U79" s="10">
        <f t="shared" si="26"/>
        <v>1.0021330251997893</v>
      </c>
      <c r="V79" s="10">
        <f t="shared" si="27"/>
        <v>1.487776276822224</v>
      </c>
      <c r="W79" s="9">
        <f t="shared" si="28"/>
        <v>0.47456978527024696</v>
      </c>
      <c r="X79" s="49">
        <f t="shared" si="21"/>
        <v>20.76058670518152</v>
      </c>
      <c r="Y79" s="8">
        <f t="shared" ref="Y79:Y142" si="41">V79*$H$2/(3.6*10^6)</f>
        <v>2.4796271280370402E-5</v>
      </c>
      <c r="Z79" s="29">
        <f t="shared" si="29"/>
        <v>1.1000000000000001</v>
      </c>
    </row>
    <row r="80" spans="6:26" x14ac:dyDescent="0.25">
      <c r="F80" s="36">
        <f t="shared" si="30"/>
        <v>4020</v>
      </c>
      <c r="G80" s="16">
        <f t="shared" si="31"/>
        <v>20.29126994825015</v>
      </c>
      <c r="H80" s="48">
        <f t="shared" si="32"/>
        <v>292.29563497412505</v>
      </c>
      <c r="I80" s="8">
        <f t="shared" si="33"/>
        <v>1.2082621914096432</v>
      </c>
      <c r="J80" s="48">
        <f t="shared" si="34"/>
        <v>1.8164194400341013E-5</v>
      </c>
      <c r="K80" s="48">
        <f t="shared" si="35"/>
        <v>1.5033321848091094E-5</v>
      </c>
      <c r="L80" s="10">
        <f t="shared" si="36"/>
        <v>1006.061380480211</v>
      </c>
      <c r="M80" s="29">
        <f t="shared" si="37"/>
        <v>2.5531384918605082E-2</v>
      </c>
      <c r="N80" s="8">
        <f t="shared" si="38"/>
        <v>0.71575805824780248</v>
      </c>
      <c r="O80" s="48">
        <f t="shared" si="39"/>
        <v>3.4211937516224738E-3</v>
      </c>
      <c r="P80" s="48">
        <f t="shared" si="22"/>
        <v>9187065.0197751224</v>
      </c>
      <c r="Q80" s="48">
        <f t="shared" si="40"/>
        <v>6575715.8195505505</v>
      </c>
      <c r="R80" s="9">
        <f t="shared" si="23"/>
        <v>27.753691705078303</v>
      </c>
      <c r="S80" s="10">
        <f t="shared" si="24"/>
        <v>2.3619672861155041</v>
      </c>
      <c r="T80" s="10">
        <f t="shared" si="25"/>
        <v>0.48707141952837768</v>
      </c>
      <c r="U80" s="10">
        <f t="shared" si="26"/>
        <v>1.0044629702218173</v>
      </c>
      <c r="V80" s="10">
        <f t="shared" si="27"/>
        <v>1.4915343897501949</v>
      </c>
      <c r="W80" s="9">
        <f t="shared" si="28"/>
        <v>0.47576854537486291</v>
      </c>
      <c r="X80" s="49">
        <f t="shared" si="21"/>
        <v>20.767038493625012</v>
      </c>
      <c r="Y80" s="8">
        <f t="shared" si="41"/>
        <v>2.485890649583658E-5</v>
      </c>
      <c r="Z80" s="29">
        <f t="shared" si="29"/>
        <v>1.1166666666666667</v>
      </c>
    </row>
    <row r="81" spans="6:26" x14ac:dyDescent="0.25">
      <c r="F81" s="36">
        <f t="shared" si="30"/>
        <v>4080</v>
      </c>
      <c r="G81" s="16">
        <f t="shared" si="31"/>
        <v>20.296281621694451</v>
      </c>
      <c r="H81" s="48">
        <f t="shared" si="32"/>
        <v>292.2981408108472</v>
      </c>
      <c r="I81" s="8">
        <f t="shared" si="33"/>
        <v>1.2082517985219594</v>
      </c>
      <c r="J81" s="48">
        <f t="shared" si="34"/>
        <v>1.816431458565076E-5</v>
      </c>
      <c r="K81" s="48">
        <f t="shared" si="35"/>
        <v>1.50335506289922E-5</v>
      </c>
      <c r="L81" s="10">
        <f t="shared" si="36"/>
        <v>1006.0614620013213</v>
      </c>
      <c r="M81" s="29">
        <f t="shared" si="37"/>
        <v>2.5531573192459411E-2</v>
      </c>
      <c r="N81" s="8">
        <f t="shared" si="38"/>
        <v>0.71575757398643025</v>
      </c>
      <c r="O81" s="48">
        <f t="shared" si="39"/>
        <v>3.4211644221408951E-3</v>
      </c>
      <c r="P81" s="48">
        <f t="shared" si="22"/>
        <v>9206800.6447809506</v>
      </c>
      <c r="Q81" s="48">
        <f t="shared" si="40"/>
        <v>6589837.2936851149</v>
      </c>
      <c r="R81" s="9">
        <f t="shared" si="23"/>
        <v>27.770432869582855</v>
      </c>
      <c r="S81" s="10">
        <f t="shared" si="24"/>
        <v>2.3634094646534511</v>
      </c>
      <c r="T81" s="10">
        <f t="shared" si="25"/>
        <v>0.48843483464001969</v>
      </c>
      <c r="U81" s="10">
        <f t="shared" si="26"/>
        <v>1.0066859805602484</v>
      </c>
      <c r="V81" s="10">
        <f t="shared" si="27"/>
        <v>1.4951208152002682</v>
      </c>
      <c r="W81" s="9">
        <f t="shared" si="28"/>
        <v>0.47691254073373801</v>
      </c>
      <c r="X81" s="49">
        <f t="shared" si="21"/>
        <v>20.77319416242819</v>
      </c>
      <c r="Y81" s="8">
        <f t="shared" si="41"/>
        <v>2.4918680253337805E-5</v>
      </c>
      <c r="Z81" s="29">
        <f t="shared" si="29"/>
        <v>1.1333333333333333</v>
      </c>
    </row>
    <row r="82" spans="6:26" x14ac:dyDescent="0.25">
      <c r="F82" s="36">
        <f t="shared" si="30"/>
        <v>4140</v>
      </c>
      <c r="G82" s="16">
        <f t="shared" si="31"/>
        <v>20.301062966419792</v>
      </c>
      <c r="H82" s="48">
        <f t="shared" si="32"/>
        <v>292.30053148320985</v>
      </c>
      <c r="I82" s="8">
        <f t="shared" si="33"/>
        <v>1.2082418834418835</v>
      </c>
      <c r="J82" s="48">
        <f t="shared" si="34"/>
        <v>1.8164429246965098E-5</v>
      </c>
      <c r="K82" s="48">
        <f t="shared" si="35"/>
        <v>1.5033768896688647E-5</v>
      </c>
      <c r="L82" s="10">
        <f t="shared" si="36"/>
        <v>1006.0615397804993</v>
      </c>
      <c r="M82" s="29">
        <f t="shared" si="37"/>
        <v>2.5531752812926727E-2</v>
      </c>
      <c r="N82" s="8">
        <f t="shared" si="38"/>
        <v>0.71575711199049552</v>
      </c>
      <c r="O82" s="48">
        <f t="shared" si="39"/>
        <v>3.4211364410654224E-3</v>
      </c>
      <c r="P82" s="48">
        <f t="shared" si="22"/>
        <v>9225627.8060528077</v>
      </c>
      <c r="Q82" s="48">
        <f t="shared" si="40"/>
        <v>6603308.7147595687</v>
      </c>
      <c r="R82" s="9">
        <f t="shared" si="23"/>
        <v>27.786380235589366</v>
      </c>
      <c r="S82" s="10">
        <f t="shared" si="24"/>
        <v>2.3647833058035346</v>
      </c>
      <c r="T82" s="10">
        <f t="shared" si="25"/>
        <v>0.48973637597330555</v>
      </c>
      <c r="U82" s="10">
        <f t="shared" si="26"/>
        <v>1.0088069309693233</v>
      </c>
      <c r="V82" s="10">
        <f t="shared" si="27"/>
        <v>1.4985433069426288</v>
      </c>
      <c r="W82" s="9">
        <f t="shared" si="28"/>
        <v>0.47800424463879715</v>
      </c>
      <c r="X82" s="49">
        <f t="shared" si="21"/>
        <v>20.779067211058589</v>
      </c>
      <c r="Y82" s="8">
        <f t="shared" si="41"/>
        <v>2.4975721782377147E-5</v>
      </c>
      <c r="Z82" s="29">
        <f t="shared" si="29"/>
        <v>1.1499999999999999</v>
      </c>
    </row>
    <row r="83" spans="6:26" x14ac:dyDescent="0.25">
      <c r="F83" s="36">
        <f t="shared" si="30"/>
        <v>4200</v>
      </c>
      <c r="G83" s="16">
        <f t="shared" si="31"/>
        <v>20.305624510636338</v>
      </c>
      <c r="H83" s="48">
        <f t="shared" si="32"/>
        <v>292.30281225531814</v>
      </c>
      <c r="I83" s="8">
        <f t="shared" si="33"/>
        <v>1.208232424314053</v>
      </c>
      <c r="J83" s="48">
        <f t="shared" si="34"/>
        <v>1.816453863682501E-5</v>
      </c>
      <c r="K83" s="48">
        <f t="shared" si="35"/>
        <v>1.5033977131624755E-5</v>
      </c>
      <c r="L83" s="10">
        <f t="shared" si="36"/>
        <v>1006.061613988368</v>
      </c>
      <c r="M83" s="29">
        <f t="shared" si="37"/>
        <v>2.553192417560423E-2</v>
      </c>
      <c r="N83" s="8">
        <f t="shared" si="38"/>
        <v>0.71575667124139719</v>
      </c>
      <c r="O83" s="48">
        <f t="shared" si="39"/>
        <v>3.4211097467188533E-3</v>
      </c>
      <c r="P83" s="48">
        <f t="shared" si="22"/>
        <v>9243588.1592814121</v>
      </c>
      <c r="Q83" s="48">
        <f t="shared" si="40"/>
        <v>6616159.8912136573</v>
      </c>
      <c r="R83" s="9">
        <f t="shared" si="23"/>
        <v>27.80157236320083</v>
      </c>
      <c r="S83" s="10">
        <f t="shared" si="24"/>
        <v>2.3660921251327256</v>
      </c>
      <c r="T83" s="10">
        <f t="shared" si="25"/>
        <v>0.49097879983166703</v>
      </c>
      <c r="U83" s="10">
        <f t="shared" si="26"/>
        <v>1.0108304769963194</v>
      </c>
      <c r="V83" s="10">
        <f t="shared" si="27"/>
        <v>1.5018092768279865</v>
      </c>
      <c r="W83" s="9">
        <f t="shared" si="28"/>
        <v>0.47904602131674218</v>
      </c>
      <c r="X83" s="49">
        <f t="shared" si="21"/>
        <v>20.784670531953079</v>
      </c>
      <c r="Y83" s="8">
        <f t="shared" si="41"/>
        <v>2.5030154613799773E-5</v>
      </c>
      <c r="Z83" s="29">
        <f t="shared" si="29"/>
        <v>1.1666666666666667</v>
      </c>
    </row>
    <row r="84" spans="6:26" x14ac:dyDescent="0.25">
      <c r="F84" s="36">
        <f t="shared" si="30"/>
        <v>4260</v>
      </c>
      <c r="G84" s="16">
        <f t="shared" si="31"/>
        <v>20.309976306547689</v>
      </c>
      <c r="H84" s="48">
        <f t="shared" si="32"/>
        <v>292.30498815327383</v>
      </c>
      <c r="I84" s="8">
        <f t="shared" si="33"/>
        <v>1.2082234002725976</v>
      </c>
      <c r="J84" s="48">
        <f t="shared" si="34"/>
        <v>1.8164642996349691E-5</v>
      </c>
      <c r="K84" s="48">
        <f t="shared" si="35"/>
        <v>1.5034175792532583E-5</v>
      </c>
      <c r="L84" s="10">
        <f t="shared" si="36"/>
        <v>1006.0616847878737</v>
      </c>
      <c r="M84" s="29">
        <f t="shared" si="37"/>
        <v>2.5532087658198248E-2</v>
      </c>
      <c r="N84" s="8">
        <f t="shared" si="38"/>
        <v>0.71575625076666505</v>
      </c>
      <c r="O84" s="48">
        <f t="shared" si="39"/>
        <v>3.4210842802163792E-3</v>
      </c>
      <c r="P84" s="48">
        <f t="shared" si="22"/>
        <v>9260721.4650319703</v>
      </c>
      <c r="Q84" s="48">
        <f t="shared" si="40"/>
        <v>6628419.2752056606</v>
      </c>
      <c r="R84" s="9">
        <f t="shared" si="23"/>
        <v>27.816045853071504</v>
      </c>
      <c r="S84" s="10">
        <f t="shared" si="24"/>
        <v>2.3673390700836117</v>
      </c>
      <c r="T84" s="10">
        <f t="shared" si="25"/>
        <v>0.4921647445312004</v>
      </c>
      <c r="U84" s="10">
        <f t="shared" si="26"/>
        <v>1.0127610645620801</v>
      </c>
      <c r="V84" s="10">
        <f t="shared" si="27"/>
        <v>1.5049258090932804</v>
      </c>
      <c r="W84" s="9">
        <f t="shared" si="28"/>
        <v>0.48004013049227451</v>
      </c>
      <c r="X84" s="49">
        <f t="shared" si="21"/>
        <v>20.790016437039963</v>
      </c>
      <c r="Y84" s="8">
        <f t="shared" si="41"/>
        <v>2.5082096818221342E-5</v>
      </c>
      <c r="Z84" s="29">
        <f t="shared" si="29"/>
        <v>1.1833333333333333</v>
      </c>
    </row>
    <row r="85" spans="6:26" x14ac:dyDescent="0.25">
      <c r="F85" s="36">
        <f t="shared" si="30"/>
        <v>4320</v>
      </c>
      <c r="G85" s="16">
        <f t="shared" si="31"/>
        <v>20.314127951391004</v>
      </c>
      <c r="H85" s="48">
        <f t="shared" si="32"/>
        <v>292.30706397569548</v>
      </c>
      <c r="I85" s="8">
        <f t="shared" si="33"/>
        <v>1.2082147913972765</v>
      </c>
      <c r="J85" s="48">
        <f t="shared" si="34"/>
        <v>1.8164742555741753E-5</v>
      </c>
      <c r="K85" s="48">
        <f t="shared" si="35"/>
        <v>1.5034365317390783E-5</v>
      </c>
      <c r="L85" s="10">
        <f t="shared" si="36"/>
        <v>1006.061752334622</v>
      </c>
      <c r="M85" s="29">
        <f t="shared" si="37"/>
        <v>2.5532243621315419E-2</v>
      </c>
      <c r="N85" s="8">
        <f t="shared" si="38"/>
        <v>0.71575584963791405</v>
      </c>
      <c r="O85" s="48">
        <f t="shared" si="39"/>
        <v>3.4210599853418087E-3</v>
      </c>
      <c r="P85" s="48">
        <f t="shared" si="22"/>
        <v>9277065.6735809986</v>
      </c>
      <c r="Q85" s="48">
        <f t="shared" si="40"/>
        <v>6640114.0233406946</v>
      </c>
      <c r="R85" s="9">
        <f t="shared" si="23"/>
        <v>27.829835454101794</v>
      </c>
      <c r="S85" s="10">
        <f t="shared" si="24"/>
        <v>2.368527129184161</v>
      </c>
      <c r="T85" s="10">
        <f t="shared" si="25"/>
        <v>0.49329673499456628</v>
      </c>
      <c r="U85" s="10">
        <f t="shared" si="26"/>
        <v>1.0146029391484939</v>
      </c>
      <c r="V85" s="10">
        <f t="shared" si="27"/>
        <v>1.5078996741430601</v>
      </c>
      <c r="W85" s="9">
        <f t="shared" si="28"/>
        <v>0.48098873178407037</v>
      </c>
      <c r="X85" s="49">
        <f t="shared" si="21"/>
        <v>20.795116683175074</v>
      </c>
      <c r="Y85" s="8">
        <f t="shared" si="41"/>
        <v>2.5131661235717667E-5</v>
      </c>
      <c r="Z85" s="29">
        <f t="shared" si="29"/>
        <v>1.2</v>
      </c>
    </row>
    <row r="86" spans="6:26" x14ac:dyDescent="0.25">
      <c r="F86" s="36">
        <f t="shared" si="30"/>
        <v>4380</v>
      </c>
      <c r="G86" s="16">
        <f t="shared" si="31"/>
        <v>20.31808860759206</v>
      </c>
      <c r="H86" s="48">
        <f t="shared" si="32"/>
        <v>292.30904430379599</v>
      </c>
      <c r="I86" s="8">
        <f t="shared" si="33"/>
        <v>1.2082065786714775</v>
      </c>
      <c r="J86" s="48">
        <f t="shared" si="34"/>
        <v>1.8164837534771165E-5</v>
      </c>
      <c r="K86" s="48">
        <f t="shared" si="35"/>
        <v>1.5034546124343155E-5</v>
      </c>
      <c r="L86" s="10">
        <f t="shared" si="36"/>
        <v>1006.0618167772005</v>
      </c>
      <c r="M86" s="29">
        <f t="shared" si="37"/>
        <v>2.5532392409220721E-2</v>
      </c>
      <c r="N86" s="8">
        <f t="shared" si="38"/>
        <v>0.71575546696888381</v>
      </c>
      <c r="O86" s="48">
        <f t="shared" si="39"/>
        <v>3.4210368084290365E-3</v>
      </c>
      <c r="P86" s="48">
        <f t="shared" si="22"/>
        <v>9292657.0060856044</v>
      </c>
      <c r="Q86" s="48">
        <f t="shared" si="40"/>
        <v>6651270.054772472</v>
      </c>
      <c r="R86" s="9">
        <f t="shared" si="23"/>
        <v>27.842974164451839</v>
      </c>
      <c r="S86" s="10">
        <f t="shared" si="24"/>
        <v>2.3696591406885958</v>
      </c>
      <c r="T86" s="10">
        <f t="shared" si="25"/>
        <v>0.49437718721159613</v>
      </c>
      <c r="U86" s="10">
        <f t="shared" si="26"/>
        <v>1.0163601546068057</v>
      </c>
      <c r="V86" s="10">
        <f t="shared" si="27"/>
        <v>1.5107373418184018</v>
      </c>
      <c r="W86" s="9">
        <f t="shared" si="28"/>
        <v>0.48189388893728935</v>
      </c>
      <c r="X86" s="49">
        <f t="shared" si="21"/>
        <v>20.799982496529349</v>
      </c>
      <c r="Y86" s="8">
        <f t="shared" si="41"/>
        <v>2.5178955696973364E-5</v>
      </c>
      <c r="Z86" s="29">
        <f t="shared" si="29"/>
        <v>1.2166666666666666</v>
      </c>
    </row>
    <row r="87" spans="6:26" x14ac:dyDescent="0.25">
      <c r="F87" s="36">
        <f t="shared" si="30"/>
        <v>4440</v>
      </c>
      <c r="G87" s="16">
        <f t="shared" si="31"/>
        <v>20.321867022068144</v>
      </c>
      <c r="H87" s="48">
        <f t="shared" si="32"/>
        <v>292.31093351103402</v>
      </c>
      <c r="I87" s="8">
        <f t="shared" si="33"/>
        <v>1.2081987439419974</v>
      </c>
      <c r="J87" s="48">
        <f t="shared" si="34"/>
        <v>1.8164928143238587E-5</v>
      </c>
      <c r="K87" s="48">
        <f t="shared" si="35"/>
        <v>1.5034718612578394E-5</v>
      </c>
      <c r="L87" s="10">
        <f t="shared" si="36"/>
        <v>1006.0618782574866</v>
      </c>
      <c r="M87" s="29">
        <f t="shared" si="37"/>
        <v>2.5532534350563098E-2</v>
      </c>
      <c r="N87" s="8">
        <f t="shared" si="38"/>
        <v>0.71575510191356506</v>
      </c>
      <c r="O87" s="48">
        <f t="shared" si="39"/>
        <v>3.4210146982485432E-3</v>
      </c>
      <c r="P87" s="48">
        <f t="shared" si="22"/>
        <v>9307530.0322311278</v>
      </c>
      <c r="Q87" s="48">
        <f t="shared" si="40"/>
        <v>6661912.1067831581</v>
      </c>
      <c r="R87" s="9">
        <f t="shared" si="23"/>
        <v>27.855493326358701</v>
      </c>
      <c r="S87" s="10">
        <f t="shared" si="24"/>
        <v>2.3707378006904491</v>
      </c>
      <c r="T87" s="10">
        <f t="shared" si="25"/>
        <v>0.49540841256541623</v>
      </c>
      <c r="U87" s="10">
        <f t="shared" si="26"/>
        <v>1.0180365815999923</v>
      </c>
      <c r="V87" s="10">
        <f t="shared" si="27"/>
        <v>1.5134449941654085</v>
      </c>
      <c r="W87" s="9">
        <f t="shared" si="28"/>
        <v>0.48275757389646207</v>
      </c>
      <c r="X87" s="49">
        <f t="shared" si="21"/>
        <v>20.804624595964604</v>
      </c>
      <c r="Y87" s="8">
        <f t="shared" si="41"/>
        <v>2.5224083236090141E-5</v>
      </c>
      <c r="Z87" s="29">
        <f t="shared" si="29"/>
        <v>1.2333333333333334</v>
      </c>
    </row>
    <row r="88" spans="6:26" x14ac:dyDescent="0.25">
      <c r="F88" s="36">
        <f t="shared" si="30"/>
        <v>4500</v>
      </c>
      <c r="G88" s="16">
        <f t="shared" si="31"/>
        <v>20.325471544710936</v>
      </c>
      <c r="H88" s="48">
        <f t="shared" si="32"/>
        <v>292.31273577235544</v>
      </c>
      <c r="I88" s="8">
        <f t="shared" si="33"/>
        <v>1.2081912698805444</v>
      </c>
      <c r="J88" s="48">
        <f t="shared" si="34"/>
        <v>1.8165014581419256E-5</v>
      </c>
      <c r="K88" s="48">
        <f t="shared" si="35"/>
        <v>1.5034883163172712E-5</v>
      </c>
      <c r="L88" s="10">
        <f t="shared" si="36"/>
        <v>1006.0619369109436</v>
      </c>
      <c r="M88" s="29">
        <f t="shared" si="37"/>
        <v>2.5532669759070741E-2</v>
      </c>
      <c r="N88" s="8">
        <f t="shared" si="38"/>
        <v>0.71575475366440133</v>
      </c>
      <c r="O88" s="48">
        <f t="shared" si="39"/>
        <v>3.4209936058987541E-3</v>
      </c>
      <c r="P88" s="48">
        <f t="shared" si="22"/>
        <v>9321717.7444983833</v>
      </c>
      <c r="Q88" s="48">
        <f t="shared" si="40"/>
        <v>6672063.7879425194</v>
      </c>
      <c r="R88" s="9">
        <f t="shared" si="23"/>
        <v>27.867422715199883</v>
      </c>
      <c r="S88" s="10">
        <f t="shared" si="24"/>
        <v>2.3717656707454173</v>
      </c>
      <c r="T88" s="10">
        <f t="shared" si="25"/>
        <v>0.49639262202366435</v>
      </c>
      <c r="U88" s="10">
        <f t="shared" si="26"/>
        <v>1.0196359156925123</v>
      </c>
      <c r="V88" s="10">
        <f t="shared" si="27"/>
        <v>1.5160285377161766</v>
      </c>
      <c r="W88" s="9">
        <f t="shared" si="28"/>
        <v>0.4835816707228634</v>
      </c>
      <c r="X88" s="49">
        <f t="shared" si="21"/>
        <v>20.809053215433799</v>
      </c>
      <c r="Y88" s="8">
        <f t="shared" si="41"/>
        <v>2.5267142295269609E-5</v>
      </c>
      <c r="Z88" s="29">
        <f t="shared" si="29"/>
        <v>1.25</v>
      </c>
    </row>
    <row r="89" spans="6:26" x14ac:dyDescent="0.25">
      <c r="F89" s="36">
        <f t="shared" si="30"/>
        <v>4560</v>
      </c>
      <c r="G89" s="16">
        <f t="shared" si="31"/>
        <v>20.328910146080663</v>
      </c>
      <c r="H89" s="48">
        <f t="shared" si="32"/>
        <v>292.31445507304034</v>
      </c>
      <c r="I89" s="8">
        <f t="shared" si="33"/>
        <v>1.2081841399468884</v>
      </c>
      <c r="J89" s="48">
        <f t="shared" si="34"/>
        <v>1.8165097040487526E-5</v>
      </c>
      <c r="K89" s="48">
        <f t="shared" si="35"/>
        <v>1.5035040139896275E-5</v>
      </c>
      <c r="L89" s="10">
        <f t="shared" si="36"/>
        <v>1006.0619928669048</v>
      </c>
      <c r="M89" s="29">
        <f t="shared" si="37"/>
        <v>2.5532798934216068E-2</v>
      </c>
      <c r="N89" s="8">
        <f t="shared" si="38"/>
        <v>0.71575442145057167</v>
      </c>
      <c r="O89" s="48">
        <f t="shared" si="39"/>
        <v>3.4209734847020514E-3</v>
      </c>
      <c r="P89" s="48">
        <f t="shared" si="22"/>
        <v>9335251.6291878056</v>
      </c>
      <c r="Q89" s="48">
        <f t="shared" si="40"/>
        <v>6681747.6289448244</v>
      </c>
      <c r="R89" s="9">
        <f t="shared" si="23"/>
        <v>27.878790623210474</v>
      </c>
      <c r="S89" s="10">
        <f t="shared" si="24"/>
        <v>2.3727451850384713</v>
      </c>
      <c r="T89" s="10">
        <f t="shared" si="25"/>
        <v>0.49733193019501215</v>
      </c>
      <c r="U89" s="10">
        <f t="shared" si="26"/>
        <v>1.0211616851002188</v>
      </c>
      <c r="V89" s="10">
        <f t="shared" si="27"/>
        <v>1.5184936152952309</v>
      </c>
      <c r="W89" s="9">
        <f t="shared" si="28"/>
        <v>0.48436797936052034</v>
      </c>
      <c r="X89" s="49">
        <f t="shared" si="21"/>
        <v>20.813278125441183</v>
      </c>
      <c r="Y89" s="8">
        <f t="shared" si="41"/>
        <v>2.5308226921587182E-5</v>
      </c>
      <c r="Z89" s="29">
        <f t="shared" si="29"/>
        <v>1.2666666666666666</v>
      </c>
    </row>
    <row r="90" spans="6:26" x14ac:dyDescent="0.25">
      <c r="F90" s="36">
        <f t="shared" si="30"/>
        <v>4620</v>
      </c>
      <c r="G90" s="16">
        <f t="shared" si="31"/>
        <v>20.332190434342024</v>
      </c>
      <c r="H90" s="48">
        <f t="shared" si="32"/>
        <v>292.31609521717098</v>
      </c>
      <c r="I90" s="8">
        <f t="shared" si="33"/>
        <v>1.2081773383536025</v>
      </c>
      <c r="J90" s="48">
        <f t="shared" si="34"/>
        <v>1.8165175702923575E-5</v>
      </c>
      <c r="K90" s="48">
        <f t="shared" si="35"/>
        <v>1.5035189889985417E-5</v>
      </c>
      <c r="L90" s="10">
        <f t="shared" si="36"/>
        <v>1006.0620462488445</v>
      </c>
      <c r="M90" s="29">
        <f t="shared" si="37"/>
        <v>2.5532922161852663E-2</v>
      </c>
      <c r="N90" s="8">
        <f t="shared" si="38"/>
        <v>0.71575410453634625</v>
      </c>
      <c r="O90" s="48">
        <f t="shared" si="39"/>
        <v>3.4209542901052644E-3</v>
      </c>
      <c r="P90" s="48">
        <f t="shared" si="22"/>
        <v>9348161.7343323492</v>
      </c>
      <c r="Q90" s="48">
        <f t="shared" si="40"/>
        <v>6690985.1312179882</v>
      </c>
      <c r="R90" s="9">
        <f t="shared" si="23"/>
        <v>27.889623938224624</v>
      </c>
      <c r="S90" s="10">
        <f t="shared" si="24"/>
        <v>2.3736786571267738</v>
      </c>
      <c r="T90" s="10">
        <f t="shared" si="25"/>
        <v>0.49822835925175951</v>
      </c>
      <c r="U90" s="10">
        <f t="shared" si="26"/>
        <v>1.022617258113022</v>
      </c>
      <c r="V90" s="10">
        <f t="shared" si="27"/>
        <v>1.5208456173647815</v>
      </c>
      <c r="W90" s="9">
        <f t="shared" si="28"/>
        <v>0.48511821925511378</v>
      </c>
      <c r="X90" s="49">
        <f t="shared" si="21"/>
        <v>20.817308653597138</v>
      </c>
      <c r="Y90" s="8">
        <f t="shared" si="41"/>
        <v>2.5347426956079693E-5</v>
      </c>
      <c r="Z90" s="29">
        <f t="shared" si="29"/>
        <v>1.2833333333333334</v>
      </c>
    </row>
    <row r="91" spans="6:26" x14ac:dyDescent="0.25">
      <c r="F91" s="36">
        <f t="shared" si="30"/>
        <v>4680</v>
      </c>
      <c r="G91" s="16">
        <f t="shared" si="31"/>
        <v>20.335319671471495</v>
      </c>
      <c r="H91" s="48">
        <f t="shared" si="32"/>
        <v>292.31765983573575</v>
      </c>
      <c r="I91" s="8">
        <f t="shared" si="33"/>
        <v>1.2081708500323218</v>
      </c>
      <c r="J91" s="48">
        <f t="shared" si="34"/>
        <v>1.8165250742902359E-5</v>
      </c>
      <c r="K91" s="48">
        <f t="shared" si="35"/>
        <v>1.5035332744881562E-5</v>
      </c>
      <c r="L91" s="10">
        <f t="shared" si="36"/>
        <v>1006.0620971746382</v>
      </c>
      <c r="M91" s="29">
        <f t="shared" si="37"/>
        <v>2.5533039714824558E-2</v>
      </c>
      <c r="N91" s="8">
        <f t="shared" si="38"/>
        <v>0.7157538022195129</v>
      </c>
      <c r="O91" s="48">
        <f t="shared" si="39"/>
        <v>3.4209359795844612E-3</v>
      </c>
      <c r="P91" s="48">
        <f t="shared" si="22"/>
        <v>9360476.7346274294</v>
      </c>
      <c r="Q91" s="48">
        <f t="shared" si="40"/>
        <v>6699796.813396873</v>
      </c>
      <c r="R91" s="9">
        <f t="shared" si="23"/>
        <v>27.899948217784225</v>
      </c>
      <c r="S91" s="10">
        <f t="shared" si="24"/>
        <v>2.374568286287444</v>
      </c>
      <c r="T91" s="10">
        <f t="shared" si="25"/>
        <v>0.49908384271974826</v>
      </c>
      <c r="U91" s="10">
        <f t="shared" si="26"/>
        <v>1.0240058502029064</v>
      </c>
      <c r="V91" s="10">
        <f t="shared" si="27"/>
        <v>1.5230896929226545</v>
      </c>
      <c r="W91" s="9">
        <f t="shared" si="28"/>
        <v>0.48583403283019289</v>
      </c>
      <c r="X91" s="49">
        <f t="shared" si="21"/>
        <v>20.82115370430169</v>
      </c>
      <c r="Y91" s="8">
        <f t="shared" si="41"/>
        <v>2.5384828215377576E-5</v>
      </c>
      <c r="Z91" s="29">
        <f t="shared" si="29"/>
        <v>1.3</v>
      </c>
    </row>
    <row r="92" spans="6:26" x14ac:dyDescent="0.25">
      <c r="F92" s="36">
        <f t="shared" si="30"/>
        <v>4740</v>
      </c>
      <c r="G92" s="16">
        <f t="shared" si="31"/>
        <v>20.338304788764741</v>
      </c>
      <c r="H92" s="48">
        <f t="shared" si="32"/>
        <v>292.31915239438234</v>
      </c>
      <c r="I92" s="8">
        <f t="shared" si="33"/>
        <v>1.2081646606014724</v>
      </c>
      <c r="J92" s="48">
        <f t="shared" si="34"/>
        <v>1.8165322326665914E-5</v>
      </c>
      <c r="K92" s="48">
        <f t="shared" si="35"/>
        <v>1.5035469020938333E-5</v>
      </c>
      <c r="L92" s="10">
        <f t="shared" si="36"/>
        <v>1006.0621457568117</v>
      </c>
      <c r="M92" s="29">
        <f t="shared" si="37"/>
        <v>2.5533151853549332E-2</v>
      </c>
      <c r="N92" s="8">
        <f t="shared" si="38"/>
        <v>0.7157535138298714</v>
      </c>
      <c r="O92" s="48">
        <f t="shared" si="39"/>
        <v>3.420918512553875E-3</v>
      </c>
      <c r="P92" s="48">
        <f t="shared" si="22"/>
        <v>9372223.9935012851</v>
      </c>
      <c r="Q92" s="48">
        <f t="shared" si="40"/>
        <v>6708202.2557491744</v>
      </c>
      <c r="R92" s="9">
        <f t="shared" si="23"/>
        <v>27.90978775892842</v>
      </c>
      <c r="S92" s="10">
        <f t="shared" si="24"/>
        <v>2.3754161634968392</v>
      </c>
      <c r="T92" s="10">
        <f t="shared" si="25"/>
        <v>0.49990022913724463</v>
      </c>
      <c r="U92" s="10">
        <f t="shared" si="26"/>
        <v>1.0253305308287424</v>
      </c>
      <c r="V92" s="10">
        <f t="shared" si="27"/>
        <v>1.5252307599659871</v>
      </c>
      <c r="W92" s="9">
        <f t="shared" si="28"/>
        <v>0.48651698882487637</v>
      </c>
      <c r="X92" s="49">
        <f t="shared" si="21"/>
        <v>20.824821777589619</v>
      </c>
      <c r="Y92" s="8">
        <f t="shared" si="41"/>
        <v>2.5420512666099786E-5</v>
      </c>
      <c r="Z92" s="29">
        <f t="shared" si="29"/>
        <v>1.3166666666666667</v>
      </c>
    </row>
    <row r="93" spans="6:26" x14ac:dyDescent="0.25">
      <c r="F93" s="36">
        <f t="shared" si="30"/>
        <v>4800</v>
      </c>
      <c r="G93" s="16">
        <f t="shared" si="31"/>
        <v>20.341152401672026</v>
      </c>
      <c r="H93" s="48">
        <f t="shared" si="32"/>
        <v>292.320576200836</v>
      </c>
      <c r="I93" s="8">
        <f t="shared" si="33"/>
        <v>1.2081587563354022</v>
      </c>
      <c r="J93" s="48">
        <f t="shared" si="34"/>
        <v>1.8165390612879217E-5</v>
      </c>
      <c r="K93" s="48">
        <f t="shared" si="35"/>
        <v>1.5035599020097855E-5</v>
      </c>
      <c r="L93" s="10">
        <f t="shared" si="36"/>
        <v>1006.0621921027792</v>
      </c>
      <c r="M93" s="29">
        <f t="shared" si="37"/>
        <v>2.5533258826575585E-2</v>
      </c>
      <c r="N93" s="8">
        <f t="shared" si="38"/>
        <v>0.71575323872779417</v>
      </c>
      <c r="O93" s="48">
        <f t="shared" si="39"/>
        <v>3.4209018502787836E-3</v>
      </c>
      <c r="P93" s="48">
        <f t="shared" si="22"/>
        <v>9383429.622445086</v>
      </c>
      <c r="Q93" s="48">
        <f t="shared" si="40"/>
        <v>6716220.142639393</v>
      </c>
      <c r="R93" s="9">
        <f t="shared" si="23"/>
        <v>27.919165663953439</v>
      </c>
      <c r="S93" s="10">
        <f t="shared" si="24"/>
        <v>2.3762242770658841</v>
      </c>
      <c r="T93" s="10">
        <f t="shared" si="25"/>
        <v>0.50067928558477526</v>
      </c>
      <c r="U93" s="10">
        <f t="shared" si="26"/>
        <v>1.0265942299502913</v>
      </c>
      <c r="V93" s="10">
        <f t="shared" si="27"/>
        <v>1.5272735155350665</v>
      </c>
      <c r="W93" s="9">
        <f t="shared" si="28"/>
        <v>0.48716858549762898</v>
      </c>
      <c r="X93" s="49">
        <f t="shared" si="21"/>
        <v>20.828320987169654</v>
      </c>
      <c r="Y93" s="8">
        <f t="shared" si="41"/>
        <v>2.5454558592251105E-5</v>
      </c>
      <c r="Z93" s="29">
        <f t="shared" si="29"/>
        <v>1.3333333333333333</v>
      </c>
    </row>
    <row r="94" spans="6:26" x14ac:dyDescent="0.25">
      <c r="F94" s="36">
        <f t="shared" si="30"/>
        <v>4860</v>
      </c>
      <c r="G94" s="16">
        <f t="shared" si="31"/>
        <v>20.34386882398859</v>
      </c>
      <c r="H94" s="48">
        <f t="shared" si="32"/>
        <v>292.32193441199428</v>
      </c>
      <c r="I94" s="8">
        <f t="shared" si="33"/>
        <v>1.2081531241348562</v>
      </c>
      <c r="J94" s="48">
        <f t="shared" si="34"/>
        <v>1.8165455752970905E-5</v>
      </c>
      <c r="K94" s="48">
        <f t="shared" si="35"/>
        <v>1.503572303053801E-5</v>
      </c>
      <c r="L94" s="10">
        <f t="shared" si="36"/>
        <v>1006.0622363150721</v>
      </c>
      <c r="M94" s="29">
        <f t="shared" si="37"/>
        <v>2.553336087111651E-2</v>
      </c>
      <c r="N94" s="8">
        <f t="shared" si="38"/>
        <v>0.71575297630285117</v>
      </c>
      <c r="O94" s="48">
        <f t="shared" si="39"/>
        <v>3.4208859557922004E-3</v>
      </c>
      <c r="P94" s="48">
        <f t="shared" si="22"/>
        <v>9394118.5377170574</v>
      </c>
      <c r="Q94" s="48">
        <f t="shared" si="40"/>
        <v>6723868.3031127723</v>
      </c>
      <c r="R94" s="9">
        <f t="shared" si="23"/>
        <v>27.92810390240864</v>
      </c>
      <c r="S94" s="10">
        <f t="shared" si="24"/>
        <v>2.3769945179541239</v>
      </c>
      <c r="T94" s="10">
        <f t="shared" si="25"/>
        <v>0.50142270108820119</v>
      </c>
      <c r="U94" s="10">
        <f t="shared" si="26"/>
        <v>1.0277997442619986</v>
      </c>
      <c r="V94" s="10">
        <f t="shared" si="27"/>
        <v>1.5292224453501997</v>
      </c>
      <c r="W94" s="9">
        <f t="shared" si="28"/>
        <v>0.48779025370022328</v>
      </c>
      <c r="X94" s="49">
        <f t="shared" si="21"/>
        <v>20.831659077688812</v>
      </c>
      <c r="Y94" s="8">
        <f t="shared" si="41"/>
        <v>2.5487040755836662E-5</v>
      </c>
      <c r="Z94" s="29">
        <f t="shared" si="29"/>
        <v>1.35</v>
      </c>
    </row>
    <row r="95" spans="6:26" x14ac:dyDescent="0.25">
      <c r="F95" s="36">
        <f t="shared" si="30"/>
        <v>4920</v>
      </c>
      <c r="G95" s="16">
        <f t="shared" si="31"/>
        <v>20.346460081426109</v>
      </c>
      <c r="H95" s="48">
        <f t="shared" si="32"/>
        <v>292.32323004071304</v>
      </c>
      <c r="I95" s="8">
        <f t="shared" si="33"/>
        <v>1.2081477514987498</v>
      </c>
      <c r="J95" s="48">
        <f t="shared" si="34"/>
        <v>1.8165517891459003E-5</v>
      </c>
      <c r="K95" s="48">
        <f t="shared" si="35"/>
        <v>1.5035841327291335E-5</v>
      </c>
      <c r="L95" s="10">
        <f t="shared" si="36"/>
        <v>1006.0622784915569</v>
      </c>
      <c r="M95" s="29">
        <f t="shared" si="37"/>
        <v>2.5533458213560175E-2</v>
      </c>
      <c r="N95" s="8">
        <f t="shared" si="38"/>
        <v>0.71575272597249107</v>
      </c>
      <c r="O95" s="48">
        <f t="shared" si="39"/>
        <v>3.4208707938152092E-3</v>
      </c>
      <c r="P95" s="48">
        <f t="shared" si="22"/>
        <v>9404314.5145317819</v>
      </c>
      <c r="Q95" s="48">
        <f t="shared" si="40"/>
        <v>6731163.7496787868</v>
      </c>
      <c r="R95" s="9">
        <f t="shared" si="23"/>
        <v>27.936623369574924</v>
      </c>
      <c r="S95" s="10">
        <f t="shared" si="24"/>
        <v>2.3777286847833667</v>
      </c>
      <c r="T95" s="10">
        <f t="shared" si="25"/>
        <v>0.50213208989753766</v>
      </c>
      <c r="U95" s="10">
        <f t="shared" si="26"/>
        <v>1.0289497431582211</v>
      </c>
      <c r="V95" s="10">
        <f t="shared" si="27"/>
        <v>1.5310818330557587</v>
      </c>
      <c r="W95" s="9">
        <f t="shared" si="28"/>
        <v>0.48838335982639841</v>
      </c>
      <c r="X95" s="49">
        <f t="shared" si="21"/>
        <v>20.834843441252506</v>
      </c>
      <c r="Y95" s="8">
        <f t="shared" si="41"/>
        <v>2.5518030550929312E-5</v>
      </c>
      <c r="Z95" s="29">
        <f t="shared" si="29"/>
        <v>1.3666666666666667</v>
      </c>
    </row>
    <row r="96" spans="6:26" x14ac:dyDescent="0.25">
      <c r="F96" s="36">
        <f t="shared" si="30"/>
        <v>4980</v>
      </c>
      <c r="G96" s="16">
        <f t="shared" si="31"/>
        <v>20.348931924590492</v>
      </c>
      <c r="H96" s="48">
        <f t="shared" si="32"/>
        <v>292.32446596229522</v>
      </c>
      <c r="I96" s="8">
        <f t="shared" si="33"/>
        <v>1.2081426264971769</v>
      </c>
      <c r="J96" s="48">
        <f t="shared" si="34"/>
        <v>1.8165577166262222E-5</v>
      </c>
      <c r="K96" s="48">
        <f t="shared" si="35"/>
        <v>1.5035954172836787E-5</v>
      </c>
      <c r="L96" s="10">
        <f t="shared" si="36"/>
        <v>1006.0623187256436</v>
      </c>
      <c r="M96" s="29">
        <f t="shared" si="37"/>
        <v>2.553355106995708E-2</v>
      </c>
      <c r="N96" s="8">
        <f t="shared" si="38"/>
        <v>0.7157524871807851</v>
      </c>
      <c r="O96" s="48">
        <f t="shared" si="39"/>
        <v>3.4208563306807943E-3</v>
      </c>
      <c r="P96" s="48">
        <f t="shared" si="22"/>
        <v>9414040.2388411015</v>
      </c>
      <c r="Q96" s="48">
        <f t="shared" si="40"/>
        <v>6738122.7153705107</v>
      </c>
      <c r="R96" s="9">
        <f t="shared" si="23"/>
        <v>27.944743941652899</v>
      </c>
      <c r="S96" s="10">
        <f t="shared" si="24"/>
        <v>2.3784284885702269</v>
      </c>
      <c r="T96" s="10">
        <f t="shared" si="25"/>
        <v>0.50280899464423057</v>
      </c>
      <c r="U96" s="10">
        <f t="shared" si="26"/>
        <v>1.0300467744401447</v>
      </c>
      <c r="V96" s="10">
        <f t="shared" si="27"/>
        <v>1.5328557690843754</v>
      </c>
      <c r="W96" s="9">
        <f t="shared" si="28"/>
        <v>0.48894920863935426</v>
      </c>
      <c r="X96" s="49">
        <f t="shared" si="21"/>
        <v>20.837881133229846</v>
      </c>
      <c r="Y96" s="8">
        <f t="shared" si="41"/>
        <v>2.5547596151406257E-5</v>
      </c>
      <c r="Z96" s="29">
        <f t="shared" si="29"/>
        <v>1.3833333333333333</v>
      </c>
    </row>
    <row r="97" spans="6:26" x14ac:dyDescent="0.25">
      <c r="F97" s="36">
        <f t="shared" si="30"/>
        <v>5040</v>
      </c>
      <c r="G97" s="16">
        <f t="shared" si="31"/>
        <v>20.3512898413904</v>
      </c>
      <c r="H97" s="48">
        <f t="shared" si="32"/>
        <v>292.3256449206952</v>
      </c>
      <c r="I97" s="8">
        <f t="shared" si="33"/>
        <v>1.2081377377456082</v>
      </c>
      <c r="J97" s="48">
        <f t="shared" si="34"/>
        <v>1.816563370899783E-5</v>
      </c>
      <c r="K97" s="48">
        <f t="shared" si="35"/>
        <v>1.5036061817665761E-5</v>
      </c>
      <c r="L97" s="10">
        <f t="shared" si="36"/>
        <v>1006.0623571064871</v>
      </c>
      <c r="M97" s="29">
        <f t="shared" si="37"/>
        <v>2.5533639646486771E-2</v>
      </c>
      <c r="N97" s="8">
        <f t="shared" si="38"/>
        <v>0.71575225939722287</v>
      </c>
      <c r="O97" s="48">
        <f t="shared" si="39"/>
        <v>3.4208425342610268E-3</v>
      </c>
      <c r="P97" s="48">
        <f t="shared" si="22"/>
        <v>9423317.3568089083</v>
      </c>
      <c r="Q97" s="48">
        <f t="shared" si="40"/>
        <v>6744760.6891530426</v>
      </c>
      <c r="R97" s="9">
        <f t="shared" si="23"/>
        <v>27.952484527870105</v>
      </c>
      <c r="S97" s="10">
        <f t="shared" si="24"/>
        <v>2.3790955571954404</v>
      </c>
      <c r="T97" s="10">
        <f t="shared" si="25"/>
        <v>0.50345488937976057</v>
      </c>
      <c r="U97" s="10">
        <f t="shared" si="26"/>
        <v>1.0310932697749906</v>
      </c>
      <c r="V97" s="10">
        <f t="shared" si="27"/>
        <v>1.5345481591547512</v>
      </c>
      <c r="W97" s="9">
        <f t="shared" si="28"/>
        <v>0.48948904598237686</v>
      </c>
      <c r="X97" s="49">
        <f t="shared" si="21"/>
        <v>20.840778887372778</v>
      </c>
      <c r="Y97" s="8">
        <f t="shared" si="41"/>
        <v>2.5575802652579186E-5</v>
      </c>
      <c r="Z97" s="29">
        <f t="shared" si="29"/>
        <v>1.4</v>
      </c>
    </row>
    <row r="98" spans="6:26" x14ac:dyDescent="0.25">
      <c r="F98" s="36">
        <f t="shared" si="30"/>
        <v>5100</v>
      </c>
      <c r="G98" s="16">
        <f t="shared" si="31"/>
        <v>20.353539068900005</v>
      </c>
      <c r="H98" s="48">
        <f t="shared" si="32"/>
        <v>292.32676953444997</v>
      </c>
      <c r="I98" s="8">
        <f t="shared" si="33"/>
        <v>1.2081330743802261</v>
      </c>
      <c r="J98" s="48">
        <f t="shared" si="34"/>
        <v>1.8165687645266313E-5</v>
      </c>
      <c r="K98" s="48">
        <f t="shared" si="35"/>
        <v>1.503616450082317E-5</v>
      </c>
      <c r="L98" s="10">
        <f t="shared" si="36"/>
        <v>1006.0623937191766</v>
      </c>
      <c r="M98" s="29">
        <f t="shared" si="37"/>
        <v>2.5533724139903707E-2</v>
      </c>
      <c r="N98" s="8">
        <f t="shared" si="38"/>
        <v>0.71575204211556198</v>
      </c>
      <c r="O98" s="48">
        <f t="shared" si="39"/>
        <v>3.4208293738974614E-3</v>
      </c>
      <c r="P98" s="48">
        <f t="shared" si="22"/>
        <v>9432166.5220784172</v>
      </c>
      <c r="Q98" s="48">
        <f t="shared" si="40"/>
        <v>6751092.4497516649</v>
      </c>
      <c r="R98" s="9">
        <f t="shared" si="23"/>
        <v>27.959863119701819</v>
      </c>
      <c r="S98" s="10">
        <f t="shared" si="24"/>
        <v>2.379731439626446</v>
      </c>
      <c r="T98" s="10">
        <f t="shared" si="25"/>
        <v>0.50407118249854455</v>
      </c>
      <c r="U98" s="10">
        <f t="shared" si="26"/>
        <v>1.0320915499173489</v>
      </c>
      <c r="V98" s="10">
        <f t="shared" si="27"/>
        <v>1.5361627324158933</v>
      </c>
      <c r="W98" s="9">
        <f t="shared" si="28"/>
        <v>0.49000406137668057</v>
      </c>
      <c r="X98" s="49">
        <f t="shared" si="21"/>
        <v>20.843543130276686</v>
      </c>
      <c r="Y98" s="8">
        <f t="shared" si="41"/>
        <v>2.5602712206931556E-5</v>
      </c>
      <c r="Z98" s="29">
        <f t="shared" si="29"/>
        <v>1.4166666666666667</v>
      </c>
    </row>
    <row r="99" spans="6:26" x14ac:dyDescent="0.25">
      <c r="F99" s="36">
        <f t="shared" si="30"/>
        <v>5160</v>
      </c>
      <c r="G99" s="16">
        <f t="shared" si="31"/>
        <v>20.355684604698716</v>
      </c>
      <c r="H99" s="48">
        <f t="shared" si="32"/>
        <v>292.32784230234932</v>
      </c>
      <c r="I99" s="8">
        <f t="shared" si="33"/>
        <v>1.2081286260343524</v>
      </c>
      <c r="J99" s="48">
        <f t="shared" si="34"/>
        <v>1.8165739094923375E-5</v>
      </c>
      <c r="K99" s="48">
        <f t="shared" si="35"/>
        <v>1.5036262450424582E-5</v>
      </c>
      <c r="L99" s="10">
        <f t="shared" si="36"/>
        <v>1006.0624286449201</v>
      </c>
      <c r="M99" s="29">
        <f t="shared" si="37"/>
        <v>2.5533804737963305E-2</v>
      </c>
      <c r="N99" s="8">
        <f t="shared" si="38"/>
        <v>0.71575183485273064</v>
      </c>
      <c r="O99" s="48">
        <f t="shared" si="39"/>
        <v>3.4208168203346103E-3</v>
      </c>
      <c r="P99" s="48">
        <f t="shared" si="22"/>
        <v>9440607.4409270622</v>
      </c>
      <c r="Q99" s="48">
        <f t="shared" si="40"/>
        <v>6757132.0979678864</v>
      </c>
      <c r="R99" s="9">
        <f t="shared" si="23"/>
        <v>27.966896837386223</v>
      </c>
      <c r="S99" s="10">
        <f t="shared" si="24"/>
        <v>2.3803376099086111</v>
      </c>
      <c r="T99" s="10">
        <f t="shared" si="25"/>
        <v>0.50465921954823478</v>
      </c>
      <c r="U99" s="10">
        <f t="shared" si="26"/>
        <v>1.0330438297024049</v>
      </c>
      <c r="V99" s="10">
        <f t="shared" si="27"/>
        <v>1.5377030492506396</v>
      </c>
      <c r="W99" s="9">
        <f t="shared" si="28"/>
        <v>0.49049539051057095</v>
      </c>
      <c r="X99" s="49">
        <f t="shared" si="21"/>
        <v>20.846179995209287</v>
      </c>
      <c r="Y99" s="8">
        <f t="shared" si="41"/>
        <v>2.562838415417733E-5</v>
      </c>
      <c r="Z99" s="29">
        <f t="shared" si="29"/>
        <v>1.4333333333333333</v>
      </c>
    </row>
    <row r="100" spans="6:26" x14ac:dyDescent="0.25">
      <c r="F100" s="36">
        <f t="shared" si="30"/>
        <v>5220</v>
      </c>
      <c r="G100" s="16">
        <f t="shared" si="31"/>
        <v>20.357731217709745</v>
      </c>
      <c r="H100" s="48">
        <f t="shared" si="32"/>
        <v>292.32886560885487</v>
      </c>
      <c r="I100" s="8">
        <f t="shared" si="33"/>
        <v>1.2081243828159212</v>
      </c>
      <c r="J100" s="48">
        <f t="shared" si="34"/>
        <v>1.8165788172340168E-5</v>
      </c>
      <c r="K100" s="48">
        <f t="shared" si="35"/>
        <v>1.5036355884150748E-5</v>
      </c>
      <c r="L100" s="10">
        <f t="shared" si="36"/>
        <v>1006.0624619612179</v>
      </c>
      <c r="M100" s="29">
        <f t="shared" si="37"/>
        <v>2.5533881619829588E-2</v>
      </c>
      <c r="N100" s="8">
        <f t="shared" si="38"/>
        <v>0.71575163714777557</v>
      </c>
      <c r="O100" s="48">
        <f t="shared" si="39"/>
        <v>3.4208048456563682E-3</v>
      </c>
      <c r="P100" s="48">
        <f t="shared" si="22"/>
        <v>9448658.9153994247</v>
      </c>
      <c r="Q100" s="48">
        <f t="shared" si="40"/>
        <v>6762893.0875480641</v>
      </c>
      <c r="R100" s="9">
        <f t="shared" si="23"/>
        <v>27.973601973899942</v>
      </c>
      <c r="S100" s="10">
        <f t="shared" si="24"/>
        <v>2.3809154709393083</v>
      </c>
      <c r="T100" s="10">
        <f t="shared" si="25"/>
        <v>0.50522028593055357</v>
      </c>
      <c r="U100" s="10">
        <f t="shared" si="26"/>
        <v>1.0339522228204223</v>
      </c>
      <c r="V100" s="10">
        <f t="shared" si="27"/>
        <v>1.5391725087509758</v>
      </c>
      <c r="W100" s="9">
        <f t="shared" si="28"/>
        <v>0.49096411762391579</v>
      </c>
      <c r="X100" s="49">
        <f t="shared" si="21"/>
        <v>20.848695335333659</v>
      </c>
      <c r="Y100" s="8">
        <f t="shared" si="41"/>
        <v>2.5652875145849595E-5</v>
      </c>
      <c r="Z100" s="29">
        <f t="shared" si="29"/>
        <v>1.45</v>
      </c>
    </row>
    <row r="101" spans="6:26" x14ac:dyDescent="0.25">
      <c r="F101" s="36">
        <f t="shared" si="30"/>
        <v>5280</v>
      </c>
      <c r="G101" s="16">
        <f t="shared" si="31"/>
        <v>20.359683458558578</v>
      </c>
      <c r="H101" s="48">
        <f t="shared" si="32"/>
        <v>292.32984172927928</v>
      </c>
      <c r="I101" s="8">
        <f t="shared" si="33"/>
        <v>1.208120335285948</v>
      </c>
      <c r="J101" s="48">
        <f t="shared" si="34"/>
        <v>1.8165834986651683E-5</v>
      </c>
      <c r="K101" s="48">
        <f t="shared" si="35"/>
        <v>1.503644500972003E-5</v>
      </c>
      <c r="L101" s="10">
        <f t="shared" si="36"/>
        <v>1006.0624937420305</v>
      </c>
      <c r="M101" s="29">
        <f t="shared" si="37"/>
        <v>2.5533954956464218E-2</v>
      </c>
      <c r="N101" s="8">
        <f t="shared" si="38"/>
        <v>0.71575144856086004</v>
      </c>
      <c r="O101" s="48">
        <f t="shared" si="39"/>
        <v>3.4207934232252609E-3</v>
      </c>
      <c r="P101" s="48">
        <f t="shared" si="22"/>
        <v>9456338.8845062591</v>
      </c>
      <c r="Q101" s="48">
        <f t="shared" si="40"/>
        <v>6768388.2546677422</v>
      </c>
      <c r="R101" s="9">
        <f t="shared" si="23"/>
        <v>27.979994036549915</v>
      </c>
      <c r="S101" s="10">
        <f t="shared" si="24"/>
        <v>2.38146635803801</v>
      </c>
      <c r="T101" s="10">
        <f t="shared" si="25"/>
        <v>0.50575560949584297</v>
      </c>
      <c r="U101" s="10">
        <f t="shared" si="26"/>
        <v>1.0348187463814569</v>
      </c>
      <c r="V101" s="10">
        <f t="shared" si="27"/>
        <v>1.5405743558773</v>
      </c>
      <c r="W101" s="9">
        <f t="shared" si="28"/>
        <v>0.49141127779180238</v>
      </c>
      <c r="X101" s="49">
        <f t="shared" si="21"/>
        <v>20.85109473635038</v>
      </c>
      <c r="Y101" s="8">
        <f t="shared" si="41"/>
        <v>2.5676239264621665E-5</v>
      </c>
      <c r="Z101" s="29">
        <f t="shared" si="29"/>
        <v>1.4666666666666666</v>
      </c>
    </row>
    <row r="102" spans="6:26" x14ac:dyDescent="0.25">
      <c r="F102" s="36">
        <f t="shared" si="30"/>
        <v>5340</v>
      </c>
      <c r="G102" s="16">
        <f t="shared" si="31"/>
        <v>20.361545669471678</v>
      </c>
      <c r="H102" s="48">
        <f t="shared" si="32"/>
        <v>292.3307728347358</v>
      </c>
      <c r="I102" s="8">
        <f t="shared" si="33"/>
        <v>1.2081164744379629</v>
      </c>
      <c r="J102" s="48">
        <f t="shared" si="34"/>
        <v>1.8165879641994234E-5</v>
      </c>
      <c r="K102" s="48">
        <f t="shared" si="35"/>
        <v>1.5036530025339917E-5</v>
      </c>
      <c r="L102" s="10">
        <f t="shared" si="36"/>
        <v>1006.0625240579384</v>
      </c>
      <c r="M102" s="29">
        <f t="shared" si="37"/>
        <v>2.5534024910998574E-2</v>
      </c>
      <c r="N102" s="8">
        <f t="shared" si="38"/>
        <v>0.71575126867230376</v>
      </c>
      <c r="O102" s="48">
        <f t="shared" si="39"/>
        <v>3.4207825276243936E-3</v>
      </c>
      <c r="P102" s="48">
        <f t="shared" si="22"/>
        <v>9463664.4635732826</v>
      </c>
      <c r="Q102" s="48">
        <f t="shared" si="40"/>
        <v>6773629.8460915741</v>
      </c>
      <c r="R102" s="9">
        <f t="shared" si="23"/>
        <v>27.986087786325346</v>
      </c>
      <c r="S102" s="10">
        <f t="shared" si="24"/>
        <v>2.381991542324748</v>
      </c>
      <c r="T102" s="10">
        <f t="shared" si="25"/>
        <v>0.50626636303456529</v>
      </c>
      <c r="U102" s="10">
        <f t="shared" si="26"/>
        <v>1.0356453252789921</v>
      </c>
      <c r="V102" s="10">
        <f t="shared" si="27"/>
        <v>1.5419116883135575</v>
      </c>
      <c r="W102" s="9">
        <f t="shared" si="28"/>
        <v>0.49183785911118266</v>
      </c>
      <c r="X102" s="49">
        <f t="shared" si="21"/>
        <v>20.85338352858286</v>
      </c>
      <c r="Y102" s="8">
        <f t="shared" si="41"/>
        <v>2.5698528138559291E-5</v>
      </c>
      <c r="Z102" s="29">
        <f t="shared" si="29"/>
        <v>1.4833333333333334</v>
      </c>
    </row>
    <row r="103" spans="6:26" x14ac:dyDescent="0.25">
      <c r="F103" s="36">
        <f t="shared" si="30"/>
        <v>5400</v>
      </c>
      <c r="G103" s="16">
        <f t="shared" si="31"/>
        <v>20.363321993734917</v>
      </c>
      <c r="H103" s="48">
        <f t="shared" si="32"/>
        <v>292.33166099686741</v>
      </c>
      <c r="I103" s="8">
        <f t="shared" si="33"/>
        <v>1.2081127916783556</v>
      </c>
      <c r="J103" s="48">
        <f t="shared" si="34"/>
        <v>1.8165922237732673E-5</v>
      </c>
      <c r="K103" s="48">
        <f t="shared" si="35"/>
        <v>1.5036611120138785E-5</v>
      </c>
      <c r="L103" s="10">
        <f t="shared" si="36"/>
        <v>1006.0625529762943</v>
      </c>
      <c r="M103" s="29">
        <f t="shared" si="37"/>
        <v>2.5534091639089557E-2</v>
      </c>
      <c r="N103" s="8">
        <f t="shared" si="38"/>
        <v>0.71575109708166706</v>
      </c>
      <c r="O103" s="48">
        <f t="shared" si="39"/>
        <v>3.4207721346019918E-3</v>
      </c>
      <c r="P103" s="48">
        <f t="shared" si="22"/>
        <v>9470651.9818199277</v>
      </c>
      <c r="Q103" s="48">
        <f t="shared" si="40"/>
        <v>6778629.5460662777</v>
      </c>
      <c r="R103" s="9">
        <f t="shared" si="23"/>
        <v>27.991897275143948</v>
      </c>
      <c r="S103" s="10">
        <f t="shared" si="24"/>
        <v>2.3824922339183563</v>
      </c>
      <c r="T103" s="10">
        <f t="shared" si="25"/>
        <v>0.50675366666896982</v>
      </c>
      <c r="U103" s="10">
        <f t="shared" si="26"/>
        <v>1.0364337963610895</v>
      </c>
      <c r="V103" s="10">
        <f t="shared" si="27"/>
        <v>1.5431874630300593</v>
      </c>
      <c r="W103" s="9">
        <f t="shared" si="28"/>
        <v>0.49224480479427735</v>
      </c>
      <c r="X103" s="49">
        <f t="shared" si="21"/>
        <v>20.855566798529196</v>
      </c>
      <c r="Y103" s="8">
        <f t="shared" si="41"/>
        <v>2.5719791050500988E-5</v>
      </c>
      <c r="Z103" s="29">
        <f t="shared" si="29"/>
        <v>1.5</v>
      </c>
    </row>
    <row r="104" spans="6:26" x14ac:dyDescent="0.25">
      <c r="F104" s="36">
        <f t="shared" si="30"/>
        <v>5460</v>
      </c>
      <c r="G104" s="16">
        <f t="shared" si="31"/>
        <v>20.365016384730556</v>
      </c>
      <c r="H104" s="48">
        <f t="shared" si="32"/>
        <v>292.33250819236525</v>
      </c>
      <c r="I104" s="8">
        <f t="shared" si="33"/>
        <v>1.2081092788076027</v>
      </c>
      <c r="J104" s="48">
        <f t="shared" si="34"/>
        <v>1.8165962868676721E-5</v>
      </c>
      <c r="K104" s="48">
        <f t="shared" si="35"/>
        <v>1.5036688474577754E-5</v>
      </c>
      <c r="L104" s="10">
        <f t="shared" si="36"/>
        <v>1006.0625805613703</v>
      </c>
      <c r="M104" s="29">
        <f t="shared" si="37"/>
        <v>2.5534155289258547E-2</v>
      </c>
      <c r="N104" s="8">
        <f t="shared" si="38"/>
        <v>0.71575093340687646</v>
      </c>
      <c r="O104" s="48">
        <f t="shared" si="39"/>
        <v>3.420762221018417E-3</v>
      </c>
      <c r="P104" s="48">
        <f t="shared" si="22"/>
        <v>9477317.0182466824</v>
      </c>
      <c r="Q104" s="48">
        <f t="shared" si="40"/>
        <v>6783398.5020029377</v>
      </c>
      <c r="R104" s="9">
        <f t="shared" si="23"/>
        <v>27.997435881117884</v>
      </c>
      <c r="S104" s="10">
        <f t="shared" si="24"/>
        <v>2.3829695849650774</v>
      </c>
      <c r="T104" s="10">
        <f t="shared" si="25"/>
        <v>0.5072185901481282</v>
      </c>
      <c r="U104" s="10">
        <f t="shared" si="26"/>
        <v>1.0371859124167262</v>
      </c>
      <c r="V104" s="10">
        <f t="shared" si="27"/>
        <v>1.5444045025648543</v>
      </c>
      <c r="W104" s="9">
        <f t="shared" si="28"/>
        <v>0.49263301517220243</v>
      </c>
      <c r="X104" s="49">
        <f t="shared" si="21"/>
        <v>20.857649399902758</v>
      </c>
      <c r="Y104" s="8">
        <f t="shared" si="41"/>
        <v>2.574007504274757E-5</v>
      </c>
      <c r="Z104" s="29">
        <f t="shared" si="29"/>
        <v>1.5166666666666666</v>
      </c>
    </row>
    <row r="105" spans="6:26" x14ac:dyDescent="0.25">
      <c r="F105" s="36">
        <f t="shared" si="30"/>
        <v>5520</v>
      </c>
      <c r="G105" s="16">
        <f t="shared" si="31"/>
        <v>20.366632614570783</v>
      </c>
      <c r="H105" s="48">
        <f t="shared" si="32"/>
        <v>292.33331630728537</v>
      </c>
      <c r="I105" s="8">
        <f t="shared" si="33"/>
        <v>1.2081059280023316</v>
      </c>
      <c r="J105" s="48">
        <f t="shared" si="34"/>
        <v>1.8166001625288556E-5</v>
      </c>
      <c r="K105" s="48">
        <f t="shared" si="35"/>
        <v>1.5036762260844974E-5</v>
      </c>
      <c r="L105" s="10">
        <f t="shared" si="36"/>
        <v>1006.0626068744962</v>
      </c>
      <c r="M105" s="29">
        <f t="shared" si="37"/>
        <v>2.5534216003216544E-2</v>
      </c>
      <c r="N105" s="8">
        <f t="shared" si="38"/>
        <v>0.71575077728338699</v>
      </c>
      <c r="O105" s="48">
        <f t="shared" si="39"/>
        <v>3.420752764795555E-3</v>
      </c>
      <c r="P105" s="48">
        <f t="shared" si="22"/>
        <v>9483674.4359032009</v>
      </c>
      <c r="Q105" s="48">
        <f t="shared" si="40"/>
        <v>6787947.3490003031</v>
      </c>
      <c r="R105" s="9">
        <f t="shared" si="23"/>
        <v>28.002716341954589</v>
      </c>
      <c r="S105" s="10">
        <f t="shared" si="24"/>
        <v>2.3834246925075675</v>
      </c>
      <c r="T105" s="10">
        <f t="shared" si="25"/>
        <v>0.50766215504955736</v>
      </c>
      <c r="U105" s="10">
        <f t="shared" si="26"/>
        <v>1.0379033459855809</v>
      </c>
      <c r="V105" s="10">
        <f t="shared" si="27"/>
        <v>1.5455655010351381</v>
      </c>
      <c r="W105" s="9">
        <f t="shared" si="28"/>
        <v>0.49300334961248432</v>
      </c>
      <c r="X105" s="49">
        <f t="shared" si="21"/>
        <v>20.859635964183266</v>
      </c>
      <c r="Y105" s="8">
        <f t="shared" si="41"/>
        <v>2.57594250172523E-5</v>
      </c>
      <c r="Z105" s="29">
        <f t="shared" si="29"/>
        <v>1.5333333333333334</v>
      </c>
    </row>
    <row r="106" spans="6:26" x14ac:dyDescent="0.25">
      <c r="F106" s="36">
        <f t="shared" si="30"/>
        <v>5580</v>
      </c>
      <c r="G106" s="16">
        <f t="shared" si="31"/>
        <v>20.368174282345215</v>
      </c>
      <c r="H106" s="48">
        <f t="shared" si="32"/>
        <v>292.33408714117257</v>
      </c>
      <c r="I106" s="8">
        <f t="shared" si="33"/>
        <v>1.2081027317981889</v>
      </c>
      <c r="J106" s="48">
        <f t="shared" si="34"/>
        <v>1.8166038593880413E-5</v>
      </c>
      <c r="K106" s="48">
        <f t="shared" si="35"/>
        <v>1.5036832643231711E-5</v>
      </c>
      <c r="L106" s="10">
        <f t="shared" si="36"/>
        <v>1006.0626319741934</v>
      </c>
      <c r="M106" s="29">
        <f t="shared" si="37"/>
        <v>2.5534273916173644E-2</v>
      </c>
      <c r="N106" s="8">
        <f t="shared" si="38"/>
        <v>0.7157506283633861</v>
      </c>
      <c r="O106" s="48">
        <f t="shared" si="39"/>
        <v>3.4207437448684689E-3</v>
      </c>
      <c r="P106" s="48">
        <f t="shared" si="22"/>
        <v>9489738.4146100804</v>
      </c>
      <c r="Q106" s="48">
        <f t="shared" si="40"/>
        <v>6792286.2332613282</v>
      </c>
      <c r="R106" s="9">
        <f t="shared" si="23"/>
        <v>28.007750786602696</v>
      </c>
      <c r="S106" s="10">
        <f t="shared" si="24"/>
        <v>2.3838586012034702</v>
      </c>
      <c r="T106" s="10">
        <f t="shared" si="25"/>
        <v>0.50808533689057478</v>
      </c>
      <c r="U106" s="10">
        <f t="shared" si="26"/>
        <v>1.0385876929983653</v>
      </c>
      <c r="V106" s="10">
        <f t="shared" si="27"/>
        <v>1.54667302988894</v>
      </c>
      <c r="W106" s="9">
        <f t="shared" si="28"/>
        <v>0.4933566283537289</v>
      </c>
      <c r="X106" s="49">
        <f t="shared" si="21"/>
        <v>20.861530910698946</v>
      </c>
      <c r="Y106" s="8">
        <f t="shared" si="41"/>
        <v>2.5777883831482333E-5</v>
      </c>
      <c r="Z106" s="29">
        <f t="shared" si="29"/>
        <v>1.55</v>
      </c>
    </row>
    <row r="107" spans="6:26" x14ac:dyDescent="0.25">
      <c r="F107" s="36">
        <f t="shared" si="30"/>
        <v>5640</v>
      </c>
      <c r="G107" s="16">
        <f t="shared" si="31"/>
        <v>20.369644821999</v>
      </c>
      <c r="H107" s="48">
        <f t="shared" si="32"/>
        <v>292.33482241099949</v>
      </c>
      <c r="I107" s="8">
        <f t="shared" si="33"/>
        <v>1.2080996830734798</v>
      </c>
      <c r="J107" s="48">
        <f t="shared" si="34"/>
        <v>1.816607385680367E-5</v>
      </c>
      <c r="K107" s="48">
        <f t="shared" si="35"/>
        <v>1.503689977849184E-5</v>
      </c>
      <c r="L107" s="10">
        <f t="shared" si="36"/>
        <v>1006.0626559163029</v>
      </c>
      <c r="M107" s="29">
        <f t="shared" si="37"/>
        <v>2.5534329157135344E-2</v>
      </c>
      <c r="N107" s="8">
        <f t="shared" si="38"/>
        <v>0.71575048631502791</v>
      </c>
      <c r="O107" s="48">
        <f t="shared" si="39"/>
        <v>3.420735141139223E-3</v>
      </c>
      <c r="P107" s="48">
        <f t="shared" si="22"/>
        <v>9495522.4822014831</v>
      </c>
      <c r="Q107" s="48">
        <f t="shared" si="40"/>
        <v>6796424.8344509928</v>
      </c>
      <c r="R107" s="9">
        <f t="shared" si="23"/>
        <v>28.012550765242995</v>
      </c>
      <c r="S107" s="10">
        <f t="shared" si="24"/>
        <v>2.384272305902261</v>
      </c>
      <c r="T107" s="10">
        <f t="shared" si="25"/>
        <v>0.50848906715252162</v>
      </c>
      <c r="U107" s="10">
        <f t="shared" si="26"/>
        <v>1.0392404762553042</v>
      </c>
      <c r="V107" s="10">
        <f t="shared" si="27"/>
        <v>1.5477295434078258</v>
      </c>
      <c r="W107" s="9">
        <f t="shared" si="28"/>
        <v>0.49369363426086954</v>
      </c>
      <c r="X107" s="49">
        <f t="shared" si="21"/>
        <v>20.863338456259868</v>
      </c>
      <c r="Y107" s="8">
        <f t="shared" si="41"/>
        <v>2.5795492390130428E-5</v>
      </c>
      <c r="Z107" s="29">
        <f t="shared" si="29"/>
        <v>1.5666666666666667</v>
      </c>
    </row>
    <row r="108" spans="6:26" x14ac:dyDescent="0.25">
      <c r="F108" s="36">
        <f t="shared" si="30"/>
        <v>5700</v>
      </c>
      <c r="G108" s="16">
        <f t="shared" si="31"/>
        <v>20.371047509857519</v>
      </c>
      <c r="H108" s="48">
        <f t="shared" si="32"/>
        <v>292.33552375492872</v>
      </c>
      <c r="I108" s="8">
        <f t="shared" si="33"/>
        <v>1.2080967750335387</v>
      </c>
      <c r="J108" s="48">
        <f t="shared" si="34"/>
        <v>1.8166107492629278E-5</v>
      </c>
      <c r="K108" s="48">
        <f t="shared" si="35"/>
        <v>1.5036963816185138E-5</v>
      </c>
      <c r="L108" s="10">
        <f t="shared" si="36"/>
        <v>1006.0626787541058</v>
      </c>
      <c r="M108" s="29">
        <f t="shared" si="37"/>
        <v>2.5534381849185054E-2</v>
      </c>
      <c r="N108" s="8">
        <f t="shared" si="38"/>
        <v>0.71575035082170746</v>
      </c>
      <c r="O108" s="48">
        <f t="shared" si="39"/>
        <v>3.4207269344327853E-3</v>
      </c>
      <c r="P108" s="48">
        <f t="shared" si="22"/>
        <v>9501039.5443541817</v>
      </c>
      <c r="Q108" s="48">
        <f t="shared" si="40"/>
        <v>6800372.3870424209</v>
      </c>
      <c r="R108" s="9">
        <f t="shared" si="23"/>
        <v>28.0171272777201</v>
      </c>
      <c r="S108" s="10">
        <f t="shared" si="24"/>
        <v>2.3846667540884119</v>
      </c>
      <c r="T108" s="10">
        <f t="shared" si="25"/>
        <v>0.50887423522092068</v>
      </c>
      <c r="U108" s="10">
        <f t="shared" si="26"/>
        <v>1.039863148749252</v>
      </c>
      <c r="V108" s="10">
        <f t="shared" si="27"/>
        <v>1.5487373839701726</v>
      </c>
      <c r="W108" s="9">
        <f t="shared" si="28"/>
        <v>0.49401511450404234</v>
      </c>
      <c r="X108" s="49">
        <f t="shared" si="21"/>
        <v>20.86506262436156</v>
      </c>
      <c r="Y108" s="8">
        <f t="shared" si="41"/>
        <v>2.5812289732836209E-5</v>
      </c>
      <c r="Z108" s="29">
        <f t="shared" si="29"/>
        <v>1.5833333333333333</v>
      </c>
    </row>
    <row r="109" spans="6:26" x14ac:dyDescent="0.25">
      <c r="F109" s="36">
        <f t="shared" si="30"/>
        <v>5760</v>
      </c>
      <c r="G109" s="16">
        <f t="shared" si="31"/>
        <v>20.372385471813082</v>
      </c>
      <c r="H109" s="48">
        <f t="shared" si="32"/>
        <v>292.33619273590654</v>
      </c>
      <c r="I109" s="8">
        <f t="shared" si="33"/>
        <v>1.2080940011958068</v>
      </c>
      <c r="J109" s="48">
        <f t="shared" si="34"/>
        <v>1.8166139576320345E-5</v>
      </c>
      <c r="K109" s="48">
        <f t="shared" si="35"/>
        <v>1.503702489900535E-5</v>
      </c>
      <c r="L109" s="10">
        <f t="shared" si="36"/>
        <v>1006.062700538441</v>
      </c>
      <c r="M109" s="29">
        <f t="shared" si="37"/>
        <v>2.5534432109754514E-2</v>
      </c>
      <c r="N109" s="8">
        <f t="shared" si="38"/>
        <v>0.71575022158136437</v>
      </c>
      <c r="O109" s="48">
        <f t="shared" si="39"/>
        <v>3.4207191064549083E-3</v>
      </c>
      <c r="P109" s="48">
        <f t="shared" si="22"/>
        <v>9506301.913065359</v>
      </c>
      <c r="Q109" s="48">
        <f t="shared" si="40"/>
        <v>6804137.7006958788</v>
      </c>
      <c r="R109" s="9">
        <f t="shared" si="23"/>
        <v>28.021490800502594</v>
      </c>
      <c r="S109" s="10">
        <f t="shared" si="24"/>
        <v>2.3850428481984807</v>
      </c>
      <c r="T109" s="10">
        <f t="shared" si="25"/>
        <v>0.50924169024459931</v>
      </c>
      <c r="U109" s="10">
        <f t="shared" si="26"/>
        <v>1.0404570968404137</v>
      </c>
      <c r="V109" s="10">
        <f t="shared" si="27"/>
        <v>1.549698787085013</v>
      </c>
      <c r="W109" s="9">
        <f t="shared" si="28"/>
        <v>0.49432178216427858</v>
      </c>
      <c r="X109" s="49">
        <f t="shared" si="21"/>
        <v>20.86670725397736</v>
      </c>
      <c r="Y109" s="8">
        <f t="shared" si="41"/>
        <v>2.5828313118083549E-5</v>
      </c>
      <c r="Z109" s="29">
        <f t="shared" si="29"/>
        <v>1.6</v>
      </c>
    </row>
    <row r="110" spans="6:26" x14ac:dyDescent="0.25">
      <c r="F110" s="36">
        <f t="shared" si="30"/>
        <v>5820</v>
      </c>
      <c r="G110" s="16">
        <f t="shared" si="31"/>
        <v>20.373661690188325</v>
      </c>
      <c r="H110" s="48">
        <f t="shared" si="32"/>
        <v>292.33683084509414</v>
      </c>
      <c r="I110" s="8">
        <f t="shared" si="33"/>
        <v>1.2080913553755821</v>
      </c>
      <c r="J110" s="48">
        <f t="shared" si="34"/>
        <v>1.8166170179396601E-5</v>
      </c>
      <c r="K110" s="48">
        <f t="shared" si="35"/>
        <v>1.5037083163093193E-5</v>
      </c>
      <c r="L110" s="10">
        <f t="shared" si="36"/>
        <v>1006.0627213178153</v>
      </c>
      <c r="M110" s="29">
        <f t="shared" si="37"/>
        <v>2.5534480050881395E-2</v>
      </c>
      <c r="N110" s="8">
        <f t="shared" si="38"/>
        <v>0.71575009830581726</v>
      </c>
      <c r="O110" s="48">
        <f t="shared" si="39"/>
        <v>3.4207116397519145E-3</v>
      </c>
      <c r="P110" s="48">
        <f t="shared" si="22"/>
        <v>9511321.3338397201</v>
      </c>
      <c r="Q110" s="48">
        <f t="shared" si="40"/>
        <v>6807729.1797139971</v>
      </c>
      <c r="R110" s="9">
        <f t="shared" si="23"/>
        <v>28.025651312255413</v>
      </c>
      <c r="S110" s="10">
        <f t="shared" si="24"/>
        <v>2.3854014478191461</v>
      </c>
      <c r="T110" s="10">
        <f t="shared" si="25"/>
        <v>0.50959224291672633</v>
      </c>
      <c r="U110" s="10">
        <f t="shared" si="26"/>
        <v>1.0410236432891504</v>
      </c>
      <c r="V110" s="10">
        <f t="shared" si="27"/>
        <v>1.5506158862058768</v>
      </c>
      <c r="W110" s="9">
        <f t="shared" si="28"/>
        <v>0.49461431776901982</v>
      </c>
      <c r="X110" s="49">
        <f t="shared" si="21"/>
        <v>20.868276007957345</v>
      </c>
      <c r="Y110" s="8">
        <f t="shared" si="41"/>
        <v>2.584359810343128E-5</v>
      </c>
      <c r="Z110" s="29">
        <f t="shared" si="29"/>
        <v>1.6166666666666667</v>
      </c>
    </row>
    <row r="111" spans="6:26" x14ac:dyDescent="0.25">
      <c r="F111" s="36">
        <f t="shared" si="30"/>
        <v>5880</v>
      </c>
      <c r="G111" s="16">
        <f t="shared" si="31"/>
        <v>20.374879010290449</v>
      </c>
      <c r="H111" s="48">
        <f t="shared" si="32"/>
        <v>292.3374395051452</v>
      </c>
      <c r="I111" s="8">
        <f t="shared" si="33"/>
        <v>1.2080888316724081</v>
      </c>
      <c r="J111" s="48">
        <f t="shared" si="34"/>
        <v>1.8166199370091608E-5</v>
      </c>
      <c r="K111" s="48">
        <f t="shared" si="35"/>
        <v>1.5037138738335472E-5</v>
      </c>
      <c r="L111" s="10">
        <f t="shared" si="36"/>
        <v>1006.0627411385101</v>
      </c>
      <c r="M111" s="29">
        <f t="shared" si="37"/>
        <v>2.5534525779455572E-2</v>
      </c>
      <c r="N111" s="8">
        <f t="shared" si="38"/>
        <v>0.71574998072013207</v>
      </c>
      <c r="O111" s="48">
        <f t="shared" si="39"/>
        <v>3.4207045176722901E-3</v>
      </c>
      <c r="P111" s="48">
        <f t="shared" si="22"/>
        <v>9516109.0116425361</v>
      </c>
      <c r="Q111" s="48">
        <f t="shared" si="40"/>
        <v>6811154.8416138208</v>
      </c>
      <c r="R111" s="9">
        <f t="shared" si="23"/>
        <v>28.029618318101367</v>
      </c>
      <c r="S111" s="10">
        <f t="shared" si="24"/>
        <v>2.3857433717728651</v>
      </c>
      <c r="T111" s="10">
        <f t="shared" si="25"/>
        <v>0.50992666718066471</v>
      </c>
      <c r="U111" s="10">
        <f t="shared" si="26"/>
        <v>1.0415640501525378</v>
      </c>
      <c r="V111" s="10">
        <f t="shared" si="27"/>
        <v>1.5514907173332024</v>
      </c>
      <c r="W111" s="9">
        <f t="shared" si="28"/>
        <v>0.49489337076019224</v>
      </c>
      <c r="X111" s="49">
        <f t="shared" si="21"/>
        <v>20.869772381050641</v>
      </c>
      <c r="Y111" s="8">
        <f t="shared" si="41"/>
        <v>2.5858178622220041E-5</v>
      </c>
      <c r="Z111" s="29">
        <f t="shared" si="29"/>
        <v>1.6333333333333333</v>
      </c>
    </row>
    <row r="112" spans="6:26" x14ac:dyDescent="0.25">
      <c r="F112" s="36">
        <f t="shared" si="30"/>
        <v>5940</v>
      </c>
      <c r="G112" s="16">
        <f t="shared" si="31"/>
        <v>20.376040146669904</v>
      </c>
      <c r="H112" s="48">
        <f t="shared" si="32"/>
        <v>292.33802007333492</v>
      </c>
      <c r="I112" s="8">
        <f t="shared" si="33"/>
        <v>1.2080864244570824</v>
      </c>
      <c r="J112" s="48">
        <f t="shared" si="34"/>
        <v>1.8166227213503131E-5</v>
      </c>
      <c r="K112" s="48">
        <f t="shared" si="35"/>
        <v>1.5037191748650837E-5</v>
      </c>
      <c r="L112" s="10">
        <f t="shared" si="36"/>
        <v>1006.0627600446826</v>
      </c>
      <c r="M112" s="29">
        <f t="shared" si="37"/>
        <v>2.5534569397454649E-2</v>
      </c>
      <c r="N112" s="8">
        <f t="shared" si="38"/>
        <v>0.71574986856201372</v>
      </c>
      <c r="O112" s="48">
        <f t="shared" si="39"/>
        <v>3.4206977243300186E-3</v>
      </c>
      <c r="P112" s="48">
        <f t="shared" si="22"/>
        <v>9520675.635673888</v>
      </c>
      <c r="Q112" s="48">
        <f t="shared" si="40"/>
        <v>6814422.3348551514</v>
      </c>
      <c r="R112" s="9">
        <f t="shared" si="23"/>
        <v>28.033400872644687</v>
      </c>
      <c r="S112" s="10">
        <f t="shared" si="24"/>
        <v>2.3860694000973721</v>
      </c>
      <c r="T112" s="10">
        <f t="shared" si="25"/>
        <v>0.51024570186347373</v>
      </c>
      <c r="U112" s="10">
        <f t="shared" si="26"/>
        <v>1.0420795215512273</v>
      </c>
      <c r="V112" s="10">
        <f t="shared" si="27"/>
        <v>1.5523252234147011</v>
      </c>
      <c r="W112" s="9">
        <f t="shared" si="28"/>
        <v>0.49515956089783136</v>
      </c>
      <c r="X112" s="49">
        <f t="shared" si="21"/>
        <v>20.871199707567737</v>
      </c>
      <c r="Y112" s="8">
        <f t="shared" si="41"/>
        <v>2.5872087056911687E-5</v>
      </c>
      <c r="Z112" s="29">
        <f t="shared" si="29"/>
        <v>1.65</v>
      </c>
    </row>
    <row r="113" spans="6:26" x14ac:dyDescent="0.25">
      <c r="F113" s="36">
        <f t="shared" si="30"/>
        <v>6000</v>
      </c>
      <c r="G113" s="16">
        <f t="shared" si="31"/>
        <v>20.377147689096439</v>
      </c>
      <c r="H113" s="48">
        <f t="shared" si="32"/>
        <v>292.33857384454819</v>
      </c>
      <c r="I113" s="8">
        <f t="shared" si="33"/>
        <v>1.2080841283592505</v>
      </c>
      <c r="J113" s="48">
        <f t="shared" si="34"/>
        <v>1.816625377173614E-5</v>
      </c>
      <c r="K113" s="48">
        <f t="shared" si="35"/>
        <v>1.5037242312262217E-5</v>
      </c>
      <c r="L113" s="10">
        <f t="shared" si="36"/>
        <v>1006.0627780784623</v>
      </c>
      <c r="M113" s="29">
        <f t="shared" si="37"/>
        <v>2.5534611002168039E-2</v>
      </c>
      <c r="N113" s="8">
        <f t="shared" si="38"/>
        <v>0.71574976158122916</v>
      </c>
      <c r="O113" s="48">
        <f t="shared" si="39"/>
        <v>3.4206912445695677E-3</v>
      </c>
      <c r="P113" s="48">
        <f t="shared" si="22"/>
        <v>9525031.4030171353</v>
      </c>
      <c r="Q113" s="48">
        <f t="shared" si="40"/>
        <v>6817538.9557632357</v>
      </c>
      <c r="R113" s="9">
        <f t="shared" si="23"/>
        <v>28.03700760182495</v>
      </c>
      <c r="S113" s="10">
        <f t="shared" si="24"/>
        <v>2.3863802759247612</v>
      </c>
      <c r="T113" s="10">
        <f t="shared" si="25"/>
        <v>0.51055005223978822</v>
      </c>
      <c r="U113" s="10">
        <f t="shared" si="26"/>
        <v>1.0425712063117063</v>
      </c>
      <c r="V113" s="10">
        <f t="shared" si="27"/>
        <v>1.5531212585514944</v>
      </c>
      <c r="W113" s="9">
        <f t="shared" si="28"/>
        <v>0.49541347960175269</v>
      </c>
      <c r="X113" s="49">
        <f t="shared" si="21"/>
        <v>20.872561168698191</v>
      </c>
      <c r="Y113" s="8">
        <f t="shared" si="41"/>
        <v>2.5885354309191571E-5</v>
      </c>
      <c r="Z113" s="29">
        <f t="shared" si="29"/>
        <v>1.6666666666666667</v>
      </c>
    </row>
    <row r="114" spans="6:26" x14ac:dyDescent="0.25">
      <c r="F114" s="36">
        <f t="shared" si="30"/>
        <v>6060</v>
      </c>
      <c r="G114" s="16">
        <f t="shared" si="31"/>
        <v>20.378204108265052</v>
      </c>
      <c r="H114" s="48">
        <f t="shared" si="32"/>
        <v>292.33910205413252</v>
      </c>
      <c r="I114" s="8">
        <f t="shared" si="33"/>
        <v>1.2080819382555603</v>
      </c>
      <c r="J114" s="48">
        <f t="shared" si="34"/>
        <v>1.8166279104040032E-5</v>
      </c>
      <c r="K114" s="48">
        <f t="shared" si="35"/>
        <v>1.5037290541957509E-5</v>
      </c>
      <c r="L114" s="10">
        <f t="shared" si="36"/>
        <v>1006.0627952800447</v>
      </c>
      <c r="M114" s="29">
        <f t="shared" si="37"/>
        <v>2.5534650686411798E-2</v>
      </c>
      <c r="N114" s="8">
        <f t="shared" si="38"/>
        <v>0.71574965953905656</v>
      </c>
      <c r="O114" s="48">
        <f t="shared" si="39"/>
        <v>3.4206850639324658E-3</v>
      </c>
      <c r="P114" s="48">
        <f t="shared" si="22"/>
        <v>9529186.0412109345</v>
      </c>
      <c r="Q114" s="48">
        <f t="shared" si="40"/>
        <v>6820511.6646810565</v>
      </c>
      <c r="R114" s="9">
        <f t="shared" si="23"/>
        <v>28.040446723665163</v>
      </c>
      <c r="S114" s="10">
        <f t="shared" si="24"/>
        <v>2.3866767072657669</v>
      </c>
      <c r="T114" s="10">
        <f t="shared" si="25"/>
        <v>0.5108403915287959</v>
      </c>
      <c r="U114" s="10">
        <f t="shared" si="26"/>
        <v>1.0430402004896939</v>
      </c>
      <c r="V114" s="10">
        <f t="shared" si="27"/>
        <v>1.5538805920184897</v>
      </c>
      <c r="W114" s="9">
        <f t="shared" si="28"/>
        <v>0.49565569123396808</v>
      </c>
      <c r="X114" s="49">
        <f t="shared" si="21"/>
        <v>20.873859799499019</v>
      </c>
      <c r="Y114" s="8">
        <f t="shared" si="41"/>
        <v>2.5898009866974827E-5</v>
      </c>
      <c r="Z114" s="29">
        <f t="shared" si="29"/>
        <v>1.6833333333333333</v>
      </c>
    </row>
    <row r="115" spans="6:26" x14ac:dyDescent="0.25">
      <c r="F115" s="36">
        <f t="shared" si="30"/>
        <v>6120</v>
      </c>
      <c r="G115" s="16">
        <f t="shared" si="31"/>
        <v>20.37921176124372</v>
      </c>
      <c r="H115" s="48">
        <f t="shared" si="32"/>
        <v>292.33960588062183</v>
      </c>
      <c r="I115" s="8">
        <f t="shared" si="33"/>
        <v>1.2080798492583558</v>
      </c>
      <c r="J115" s="48">
        <f t="shared" si="34"/>
        <v>1.8166303266938954E-5</v>
      </c>
      <c r="K115" s="48">
        <f t="shared" si="35"/>
        <v>1.5037336545337883E-5</v>
      </c>
      <c r="L115" s="10">
        <f t="shared" si="36"/>
        <v>1006.062811687778</v>
      </c>
      <c r="M115" s="29">
        <f t="shared" si="37"/>
        <v>2.5534688538732895E-2</v>
      </c>
      <c r="N115" s="8">
        <f t="shared" si="38"/>
        <v>0.71574956220775576</v>
      </c>
      <c r="O115" s="48">
        <f t="shared" si="39"/>
        <v>3.4206791686253912E-3</v>
      </c>
      <c r="P115" s="48">
        <f t="shared" si="22"/>
        <v>9533148.8297942858</v>
      </c>
      <c r="Q115" s="48">
        <f t="shared" si="40"/>
        <v>6823347.1013866393</v>
      </c>
      <c r="R115" s="9">
        <f t="shared" si="23"/>
        <v>28.043726067974585</v>
      </c>
      <c r="S115" s="10">
        <f t="shared" si="24"/>
        <v>2.3869593687042521</v>
      </c>
      <c r="T115" s="10">
        <f t="shared" si="25"/>
        <v>0.51111736232688376</v>
      </c>
      <c r="U115" s="10">
        <f t="shared" si="26"/>
        <v>1.043487549779889</v>
      </c>
      <c r="V115" s="10">
        <f t="shared" si="27"/>
        <v>1.5546049121067727</v>
      </c>
      <c r="W115" s="9">
        <f t="shared" si="28"/>
        <v>0.49588673432432945</v>
      </c>
      <c r="X115" s="49">
        <f t="shared" si="21"/>
        <v>20.87509849556805</v>
      </c>
      <c r="Y115" s="8">
        <f t="shared" si="41"/>
        <v>2.591008186844621E-5</v>
      </c>
      <c r="Z115" s="29">
        <f t="shared" si="29"/>
        <v>1.7</v>
      </c>
    </row>
    <row r="116" spans="6:26" x14ac:dyDescent="0.25">
      <c r="F116" s="36">
        <f t="shared" si="30"/>
        <v>6180</v>
      </c>
      <c r="G116" s="16">
        <f t="shared" si="31"/>
        <v>20.380172896674381</v>
      </c>
      <c r="H116" s="48">
        <f t="shared" si="32"/>
        <v>292.34008644833716</v>
      </c>
      <c r="I116" s="8">
        <f t="shared" si="33"/>
        <v>1.2080778567048807</v>
      </c>
      <c r="J116" s="48">
        <f t="shared" si="34"/>
        <v>1.8166326314356865E-5</v>
      </c>
      <c r="K116" s="48">
        <f t="shared" si="35"/>
        <v>1.5037380425055408E-5</v>
      </c>
      <c r="L116" s="10">
        <f t="shared" si="36"/>
        <v>1006.0628273382486</v>
      </c>
      <c r="M116" s="29">
        <f t="shared" si="37"/>
        <v>2.5534724643605049E-2</v>
      </c>
      <c r="N116" s="8">
        <f t="shared" si="38"/>
        <v>0.71574946937006712</v>
      </c>
      <c r="O116" s="48">
        <f t="shared" si="39"/>
        <v>3.4206735454897037E-3</v>
      </c>
      <c r="P116" s="48">
        <f t="shared" si="22"/>
        <v>9536928.6208692547</v>
      </c>
      <c r="Q116" s="48">
        <f t="shared" si="40"/>
        <v>6826051.5998073751</v>
      </c>
      <c r="R116" s="9">
        <f t="shared" si="23"/>
        <v>28.046853095061444</v>
      </c>
      <c r="S116" s="10">
        <f t="shared" si="24"/>
        <v>2.3872289030067866</v>
      </c>
      <c r="T116" s="10">
        <f t="shared" si="25"/>
        <v>0.51138157797850214</v>
      </c>
      <c r="U116" s="10">
        <f t="shared" si="26"/>
        <v>1.0439142518168458</v>
      </c>
      <c r="V116" s="10">
        <f t="shared" si="27"/>
        <v>1.5552958297953481</v>
      </c>
      <c r="W116" s="9">
        <f t="shared" si="28"/>
        <v>0.4961071227417379</v>
      </c>
      <c r="X116" s="49">
        <f t="shared" si="21"/>
        <v>20.876280019416118</v>
      </c>
      <c r="Y116" s="8">
        <f t="shared" si="41"/>
        <v>2.59215971632558E-5</v>
      </c>
      <c r="Z116" s="29">
        <f t="shared" si="29"/>
        <v>1.7166666666666666</v>
      </c>
    </row>
    <row r="117" spans="6:26" x14ac:dyDescent="0.25">
      <c r="F117" s="36">
        <f t="shared" si="30"/>
        <v>6240</v>
      </c>
      <c r="G117" s="16">
        <f t="shared" si="31"/>
        <v>20.381089659738091</v>
      </c>
      <c r="H117" s="48">
        <f t="shared" si="32"/>
        <v>292.34054482986903</v>
      </c>
      <c r="I117" s="8">
        <f t="shared" si="33"/>
        <v>1.2080759561469741</v>
      </c>
      <c r="J117" s="48">
        <f t="shared" si="34"/>
        <v>1.8166348297736483E-5</v>
      </c>
      <c r="K117" s="48">
        <f t="shared" si="35"/>
        <v>1.5037422279039524E-5</v>
      </c>
      <c r="L117" s="10">
        <f t="shared" si="36"/>
        <v>1006.0628422663607</v>
      </c>
      <c r="M117" s="29">
        <f t="shared" si="37"/>
        <v>2.5534759081615042E-2</v>
      </c>
      <c r="N117" s="8">
        <f t="shared" si="38"/>
        <v>0.71574938081873074</v>
      </c>
      <c r="O117" s="48">
        <f t="shared" si="39"/>
        <v>3.420668181972369E-3</v>
      </c>
      <c r="P117" s="48">
        <f t="shared" si="22"/>
        <v>9540533.858726738</v>
      </c>
      <c r="Q117" s="48">
        <f t="shared" si="40"/>
        <v>6828631.2020637989</v>
      </c>
      <c r="R117" s="9">
        <f t="shared" si="23"/>
        <v>28.049834913510718</v>
      </c>
      <c r="S117" s="10">
        <f t="shared" si="24"/>
        <v>2.3874859226519014</v>
      </c>
      <c r="T117" s="10">
        <f t="shared" si="25"/>
        <v>0.51163362388770284</v>
      </c>
      <c r="U117" s="10">
        <f t="shared" si="26"/>
        <v>1.0443212583720314</v>
      </c>
      <c r="V117" s="10">
        <f t="shared" si="27"/>
        <v>1.5559548822597342</v>
      </c>
      <c r="W117" s="9">
        <f t="shared" si="28"/>
        <v>0.49631734681331247</v>
      </c>
      <c r="X117" s="49">
        <f t="shared" si="21"/>
        <v>20.877407006551405</v>
      </c>
      <c r="Y117" s="8">
        <f t="shared" si="41"/>
        <v>2.593258137099557E-5</v>
      </c>
      <c r="Z117" s="29">
        <f t="shared" si="29"/>
        <v>1.7333333333333334</v>
      </c>
    </row>
    <row r="118" spans="6:26" x14ac:dyDescent="0.25">
      <c r="F118" s="36">
        <f t="shared" si="30"/>
        <v>6300</v>
      </c>
      <c r="G118" s="16">
        <f t="shared" si="31"/>
        <v>20.381964096894858</v>
      </c>
      <c r="H118" s="48">
        <f t="shared" si="32"/>
        <v>292.34098204844742</v>
      </c>
      <c r="I118" s="8">
        <f t="shared" si="33"/>
        <v>1.2080741433412343</v>
      </c>
      <c r="J118" s="48">
        <f t="shared" si="34"/>
        <v>1.8166369266152908E-5</v>
      </c>
      <c r="K118" s="48">
        <f t="shared" si="35"/>
        <v>1.5037462200713297E-5</v>
      </c>
      <c r="L118" s="10">
        <f t="shared" si="36"/>
        <v>1006.0628565054146</v>
      </c>
      <c r="M118" s="29">
        <f t="shared" si="37"/>
        <v>2.5534791929640779E-2</v>
      </c>
      <c r="N118" s="8">
        <f t="shared" si="38"/>
        <v>0.71574929635602802</v>
      </c>
      <c r="O118" s="48">
        <f t="shared" si="39"/>
        <v>3.4206630660981968E-3</v>
      </c>
      <c r="P118" s="48">
        <f t="shared" si="22"/>
        <v>9543972.5985767264</v>
      </c>
      <c r="Q118" s="48">
        <f t="shared" si="40"/>
        <v>6831091.6718725041</v>
      </c>
      <c r="R118" s="9">
        <f t="shared" si="23"/>
        <v>28.052678297074618</v>
      </c>
      <c r="S118" s="10">
        <f t="shared" si="24"/>
        <v>2.3877310112831669</v>
      </c>
      <c r="T118" s="10">
        <f t="shared" si="25"/>
        <v>0.51187405877270598</v>
      </c>
      <c r="U118" s="10">
        <f t="shared" si="26"/>
        <v>1.0447094774514309</v>
      </c>
      <c r="V118" s="10">
        <f t="shared" si="27"/>
        <v>1.5565835362241369</v>
      </c>
      <c r="W118" s="9">
        <f t="shared" si="28"/>
        <v>0.49651787439366413</v>
      </c>
      <c r="X118" s="49">
        <f t="shared" si="21"/>
        <v>20.878481971288522</v>
      </c>
      <c r="Y118" s="8">
        <f t="shared" si="41"/>
        <v>2.5943058937068945E-5</v>
      </c>
      <c r="Z118" s="29">
        <f t="shared" si="29"/>
        <v>1.75</v>
      </c>
    </row>
    <row r="119" spans="6:26" x14ac:dyDescent="0.25">
      <c r="F119" s="36">
        <f t="shared" si="30"/>
        <v>6360</v>
      </c>
      <c r="G119" s="16">
        <f t="shared" si="31"/>
        <v>20.382798160408203</v>
      </c>
      <c r="H119" s="48">
        <f t="shared" si="32"/>
        <v>292.3413990802041</v>
      </c>
      <c r="I119" s="8">
        <f t="shared" si="33"/>
        <v>1.2080724142396295</v>
      </c>
      <c r="J119" s="48">
        <f t="shared" si="34"/>
        <v>1.816638926642229E-5</v>
      </c>
      <c r="K119" s="48">
        <f t="shared" si="35"/>
        <v>1.5037500279200036E-5</v>
      </c>
      <c r="L119" s="10">
        <f t="shared" si="36"/>
        <v>1006.0628700871787</v>
      </c>
      <c r="M119" s="29">
        <f t="shared" si="37"/>
        <v>2.5534823261021456E-2</v>
      </c>
      <c r="N119" s="8">
        <f t="shared" si="38"/>
        <v>0.71574921579334316</v>
      </c>
      <c r="O119" s="48">
        <f t="shared" si="39"/>
        <v>3.4206581864433413E-3</v>
      </c>
      <c r="P119" s="48">
        <f t="shared" si="22"/>
        <v>9547252.5244234148</v>
      </c>
      <c r="Q119" s="48">
        <f t="shared" si="40"/>
        <v>6833438.5073370747</v>
      </c>
      <c r="R119" s="9">
        <f t="shared" si="23"/>
        <v>28.055389700724504</v>
      </c>
      <c r="S119" s="10">
        <f t="shared" si="24"/>
        <v>2.3879647250902729</v>
      </c>
      <c r="T119" s="10">
        <f t="shared" si="25"/>
        <v>0.51210341586583052</v>
      </c>
      <c r="U119" s="10">
        <f t="shared" si="26"/>
        <v>1.0450797752982279</v>
      </c>
      <c r="V119" s="10">
        <f t="shared" si="27"/>
        <v>1.5571831911640586</v>
      </c>
      <c r="W119" s="9">
        <f t="shared" si="28"/>
        <v>0.4967091518864622</v>
      </c>
      <c r="X119" s="49">
        <f t="shared" si="21"/>
        <v>20.879507312294667</v>
      </c>
      <c r="Y119" s="8">
        <f t="shared" si="41"/>
        <v>2.5953053186067645E-5</v>
      </c>
      <c r="Z119" s="29">
        <f t="shared" si="29"/>
        <v>1.7666666666666666</v>
      </c>
    </row>
    <row r="120" spans="6:26" x14ac:dyDescent="0.25">
      <c r="F120" s="36">
        <f t="shared" si="30"/>
        <v>6420</v>
      </c>
      <c r="G120" s="16">
        <f t="shared" si="31"/>
        <v>20.383593712664013</v>
      </c>
      <c r="H120" s="48">
        <f t="shared" si="32"/>
        <v>292.341796856332</v>
      </c>
      <c r="I120" s="8">
        <f t="shared" si="33"/>
        <v>1.2080707649805338</v>
      </c>
      <c r="J120" s="48">
        <f t="shared" si="34"/>
        <v>1.8166408343205314E-5</v>
      </c>
      <c r="K120" s="48">
        <f t="shared" si="35"/>
        <v>1.5037536599520342E-5</v>
      </c>
      <c r="L120" s="10">
        <f t="shared" si="36"/>
        <v>1006.06288304196</v>
      </c>
      <c r="M120" s="29">
        <f t="shared" si="37"/>
        <v>2.5534853145719686E-2</v>
      </c>
      <c r="N120" s="8">
        <f t="shared" si="38"/>
        <v>0.71574913895074765</v>
      </c>
      <c r="O120" s="48">
        <f t="shared" si="39"/>
        <v>3.4206535321100132E-3</v>
      </c>
      <c r="P120" s="48">
        <f t="shared" si="22"/>
        <v>9550380.9661239497</v>
      </c>
      <c r="Q120" s="48">
        <f t="shared" si="40"/>
        <v>6835676.9531548265</v>
      </c>
      <c r="R120" s="9">
        <f t="shared" si="23"/>
        <v>28.057975275907566</v>
      </c>
      <c r="S120" s="10">
        <f t="shared" si="24"/>
        <v>2.3881875941217783</v>
      </c>
      <c r="T120" s="10">
        <f t="shared" si="25"/>
        <v>0.51232220406097784</v>
      </c>
      <c r="U120" s="10">
        <f t="shared" si="26"/>
        <v>1.0454329783048297</v>
      </c>
      <c r="V120" s="10">
        <f t="shared" si="27"/>
        <v>1.5577551823658076</v>
      </c>
      <c r="W120" s="9">
        <f t="shared" si="28"/>
        <v>0.49689160522035342</v>
      </c>
      <c r="X120" s="49">
        <f t="shared" si="21"/>
        <v>20.880485317884364</v>
      </c>
      <c r="Y120" s="8">
        <f t="shared" si="41"/>
        <v>2.5962586372763462E-5</v>
      </c>
      <c r="Z120" s="29">
        <f t="shared" si="29"/>
        <v>1.7833333333333334</v>
      </c>
    </row>
    <row r="121" spans="6:26" x14ac:dyDescent="0.25">
      <c r="F121" s="36">
        <f t="shared" si="30"/>
        <v>6480</v>
      </c>
      <c r="G121" s="16">
        <f t="shared" si="31"/>
        <v>20.38435253029294</v>
      </c>
      <c r="H121" s="48">
        <f t="shared" si="32"/>
        <v>292.34217626514646</v>
      </c>
      <c r="I121" s="8">
        <f t="shared" si="33"/>
        <v>1.208069191880176</v>
      </c>
      <c r="J121" s="48">
        <f t="shared" si="34"/>
        <v>1.8166426539106097E-5</v>
      </c>
      <c r="K121" s="48">
        <f t="shared" si="35"/>
        <v>1.5037571242780238E-5</v>
      </c>
      <c r="L121" s="10">
        <f t="shared" si="36"/>
        <v>1006.0628953986713</v>
      </c>
      <c r="M121" s="29">
        <f t="shared" si="37"/>
        <v>2.5534881650476442E-2</v>
      </c>
      <c r="N121" s="8">
        <f t="shared" si="38"/>
        <v>0.71574906565659879</v>
      </c>
      <c r="O121" s="48">
        <f t="shared" si="39"/>
        <v>3.4206490927023371E-3</v>
      </c>
      <c r="P121" s="48">
        <f t="shared" si="22"/>
        <v>9553364.9156676121</v>
      </c>
      <c r="Q121" s="48">
        <f t="shared" si="40"/>
        <v>6837812.0122656254</v>
      </c>
      <c r="R121" s="9">
        <f t="shared" si="23"/>
        <v>28.060440885050117</v>
      </c>
      <c r="S121" s="10">
        <f t="shared" si="24"/>
        <v>2.3884001235331507</v>
      </c>
      <c r="T121" s="10">
        <f t="shared" si="25"/>
        <v>0.51253090901084142</v>
      </c>
      <c r="U121" s="10">
        <f t="shared" si="26"/>
        <v>1.0457698748379007</v>
      </c>
      <c r="V121" s="10">
        <f t="shared" si="27"/>
        <v>1.5583007838487422</v>
      </c>
      <c r="W121" s="9">
        <f t="shared" si="28"/>
        <v>0.49706564078109811</v>
      </c>
      <c r="X121" s="49">
        <f t="shared" si="21"/>
        <v>20.881418171074039</v>
      </c>
      <c r="Y121" s="8">
        <f t="shared" si="41"/>
        <v>2.597167973081237E-5</v>
      </c>
      <c r="Z121" s="29">
        <f t="shared" si="29"/>
        <v>1.8</v>
      </c>
    </row>
    <row r="122" spans="6:26" x14ac:dyDescent="0.25">
      <c r="F122" s="36">
        <f t="shared" si="30"/>
        <v>6540</v>
      </c>
      <c r="G122" s="16">
        <f t="shared" si="31"/>
        <v>20.385076308105099</v>
      </c>
      <c r="H122" s="48">
        <f t="shared" si="32"/>
        <v>292.34253815405253</v>
      </c>
      <c r="I122" s="8">
        <f t="shared" si="33"/>
        <v>1.2080676914244737</v>
      </c>
      <c r="J122" s="48">
        <f t="shared" si="34"/>
        <v>1.8166443894766663E-5</v>
      </c>
      <c r="K122" s="48">
        <f t="shared" si="35"/>
        <v>1.5037604286350868E-5</v>
      </c>
      <c r="L122" s="10">
        <f t="shared" si="36"/>
        <v>1006.0629071848953</v>
      </c>
      <c r="M122" s="29">
        <f t="shared" si="37"/>
        <v>2.5534908838958977E-2</v>
      </c>
      <c r="N122" s="8">
        <f t="shared" si="38"/>
        <v>0.71574899574716289</v>
      </c>
      <c r="O122" s="48">
        <f t="shared" si="39"/>
        <v>3.4206448583033134E-3</v>
      </c>
      <c r="P122" s="48">
        <f t="shared" si="22"/>
        <v>9556211.0427103713</v>
      </c>
      <c r="Q122" s="48">
        <f t="shared" si="40"/>
        <v>6839848.4569678968</v>
      </c>
      <c r="R122" s="9">
        <f t="shared" si="23"/>
        <v>28.062792115346877</v>
      </c>
      <c r="S122" s="10">
        <f t="shared" si="24"/>
        <v>2.388602794773464</v>
      </c>
      <c r="T122" s="10">
        <f t="shared" si="25"/>
        <v>0.51272999417590326</v>
      </c>
      <c r="U122" s="10">
        <f t="shared" si="26"/>
        <v>1.0460912169809296</v>
      </c>
      <c r="V122" s="10">
        <f t="shared" si="27"/>
        <v>1.5588212111568329</v>
      </c>
      <c r="W122" s="9">
        <f t="shared" si="28"/>
        <v>0.49723164630202016</v>
      </c>
      <c r="X122" s="49">
        <f t="shared" si="21"/>
        <v>20.882307954407118</v>
      </c>
      <c r="Y122" s="8">
        <f t="shared" si="41"/>
        <v>2.5980353519280549E-5</v>
      </c>
      <c r="Z122" s="29">
        <f t="shared" si="29"/>
        <v>1.8166666666666667</v>
      </c>
    </row>
    <row r="123" spans="6:26" x14ac:dyDescent="0.25">
      <c r="F123" s="36">
        <f t="shared" si="30"/>
        <v>6600</v>
      </c>
      <c r="G123" s="16">
        <f t="shared" si="31"/>
        <v>20.385766662845494</v>
      </c>
      <c r="H123" s="48">
        <f t="shared" si="32"/>
        <v>292.34288333142274</v>
      </c>
      <c r="I123" s="8">
        <f t="shared" si="33"/>
        <v>1.2080662602612409</v>
      </c>
      <c r="J123" s="48">
        <f t="shared" si="34"/>
        <v>1.8166460448956763E-5</v>
      </c>
      <c r="K123" s="48">
        <f t="shared" si="35"/>
        <v>1.5037635804039687E-5</v>
      </c>
      <c r="L123" s="10">
        <f t="shared" si="36"/>
        <v>1006.0629184269444</v>
      </c>
      <c r="M123" s="29">
        <f t="shared" si="37"/>
        <v>2.5534934771901659E-2</v>
      </c>
      <c r="N123" s="8">
        <f t="shared" si="38"/>
        <v>0.71574892906624754</v>
      </c>
      <c r="O123" s="48">
        <f t="shared" si="39"/>
        <v>3.4206408194528267E-3</v>
      </c>
      <c r="P123" s="48">
        <f t="shared" si="22"/>
        <v>9558925.7093991768</v>
      </c>
      <c r="Q123" s="48">
        <f t="shared" si="40"/>
        <v>6841790.8395262817</v>
      </c>
      <c r="R123" s="9">
        <f t="shared" si="23"/>
        <v>28.065034291873648</v>
      </c>
      <c r="S123" s="10">
        <f t="shared" si="24"/>
        <v>2.388796066713923</v>
      </c>
      <c r="T123" s="10">
        <f t="shared" si="25"/>
        <v>0.51291990182722669</v>
      </c>
      <c r="U123" s="10">
        <f t="shared" si="26"/>
        <v>1.0463977221971454</v>
      </c>
      <c r="V123" s="10">
        <f t="shared" si="27"/>
        <v>1.5593176240243722</v>
      </c>
      <c r="W123" s="9">
        <f t="shared" si="28"/>
        <v>0.49738999171431342</v>
      </c>
      <c r="X123" s="49">
        <f t="shared" si="21"/>
        <v>20.883156654559809</v>
      </c>
      <c r="Y123" s="8">
        <f t="shared" si="41"/>
        <v>2.5988627067072871E-5</v>
      </c>
      <c r="Z123" s="29">
        <f t="shared" si="29"/>
        <v>1.8333333333333333</v>
      </c>
    </row>
    <row r="124" spans="6:26" x14ac:dyDescent="0.25">
      <c r="F124" s="36">
        <f t="shared" si="30"/>
        <v>6660</v>
      </c>
      <c r="G124" s="16">
        <f t="shared" si="31"/>
        <v>20.386425136778257</v>
      </c>
      <c r="H124" s="48">
        <f t="shared" si="32"/>
        <v>292.34321256838911</v>
      </c>
      <c r="I124" s="8">
        <f t="shared" si="33"/>
        <v>1.208064895192754</v>
      </c>
      <c r="J124" s="48">
        <f t="shared" si="34"/>
        <v>1.816647623866017E-5</v>
      </c>
      <c r="K124" s="48">
        <f t="shared" si="35"/>
        <v>1.5037665866254313E-5</v>
      </c>
      <c r="L124" s="10">
        <f t="shared" si="36"/>
        <v>1006.0629291499203</v>
      </c>
      <c r="M124" s="29">
        <f t="shared" si="37"/>
        <v>2.5534959507240981E-2</v>
      </c>
      <c r="N124" s="8">
        <f t="shared" si="38"/>
        <v>0.71574886546486005</v>
      </c>
      <c r="O124" s="48">
        <f t="shared" si="39"/>
        <v>3.4206369671266634E-3</v>
      </c>
      <c r="P124" s="48">
        <f t="shared" si="22"/>
        <v>9561514.9845172036</v>
      </c>
      <c r="Q124" s="48">
        <f t="shared" si="40"/>
        <v>6843643.502293447</v>
      </c>
      <c r="R124" s="9">
        <f t="shared" si="23"/>
        <v>28.067172490057231</v>
      </c>
      <c r="S124" s="10">
        <f t="shared" si="24"/>
        <v>2.3889803767211983</v>
      </c>
      <c r="T124" s="10">
        <f t="shared" si="25"/>
        <v>0.51310105400497119</v>
      </c>
      <c r="U124" s="10">
        <f t="shared" si="26"/>
        <v>1.0466900749173811</v>
      </c>
      <c r="V124" s="10">
        <f t="shared" si="27"/>
        <v>1.5597911289223523</v>
      </c>
      <c r="W124" s="9">
        <f t="shared" si="28"/>
        <v>0.49754102995928318</v>
      </c>
      <c r="X124" s="49">
        <f t="shared" si="21"/>
        <v>20.88396616673754</v>
      </c>
      <c r="Y124" s="8">
        <f t="shared" si="41"/>
        <v>2.5996518815372536E-5</v>
      </c>
      <c r="Z124" s="29">
        <f t="shared" si="29"/>
        <v>1.85</v>
      </c>
    </row>
    <row r="125" spans="6:26" x14ac:dyDescent="0.25">
      <c r="F125" s="36">
        <f t="shared" si="30"/>
        <v>6720</v>
      </c>
      <c r="G125" s="16">
        <f t="shared" si="31"/>
        <v>20.387053201107339</v>
      </c>
      <c r="H125" s="48">
        <f t="shared" si="32"/>
        <v>292.34352660055367</v>
      </c>
      <c r="I125" s="8">
        <f t="shared" si="33"/>
        <v>1.2080635931686523</v>
      </c>
      <c r="J125" s="48">
        <f t="shared" si="34"/>
        <v>1.8166491299156399E-5</v>
      </c>
      <c r="K125" s="48">
        <f t="shared" si="35"/>
        <v>1.5037694540158415E-5</v>
      </c>
      <c r="L125" s="10">
        <f t="shared" si="36"/>
        <v>1006.0629393777685</v>
      </c>
      <c r="M125" s="29">
        <f t="shared" si="37"/>
        <v>2.5534983100243758E-2</v>
      </c>
      <c r="N125" s="8">
        <f t="shared" si="38"/>
        <v>0.71574880480087233</v>
      </c>
      <c r="O125" s="48">
        <f t="shared" si="39"/>
        <v>3.4206332927164806E-3</v>
      </c>
      <c r="P125" s="48">
        <f t="shared" si="22"/>
        <v>9563984.6569818705</v>
      </c>
      <c r="Q125" s="48">
        <f t="shared" si="40"/>
        <v>6845410.587368655</v>
      </c>
      <c r="R125" s="9">
        <f t="shared" si="23"/>
        <v>28.069211547537197</v>
      </c>
      <c r="S125" s="10">
        <f t="shared" si="24"/>
        <v>2.389156141678431</v>
      </c>
      <c r="T125" s="10">
        <f t="shared" si="25"/>
        <v>0.51327385343448817</v>
      </c>
      <c r="U125" s="10">
        <f t="shared" si="26"/>
        <v>1.0469689280550647</v>
      </c>
      <c r="V125" s="10">
        <f t="shared" si="27"/>
        <v>1.5602427814895528</v>
      </c>
      <c r="W125" s="9">
        <f t="shared" si="28"/>
        <v>0.49768509776381281</v>
      </c>
      <c r="X125" s="49">
        <f t="shared" si="21"/>
        <v>20.884738298871152</v>
      </c>
      <c r="Y125" s="8">
        <f t="shared" si="41"/>
        <v>2.6004046358159211E-5</v>
      </c>
      <c r="Z125" s="29">
        <f t="shared" si="29"/>
        <v>1.8666666666666667</v>
      </c>
    </row>
    <row r="126" spans="6:26" x14ac:dyDescent="0.25">
      <c r="F126" s="36">
        <f t="shared" si="30"/>
        <v>6780</v>
      </c>
      <c r="G126" s="16">
        <f t="shared" si="31"/>
        <v>20.387652259241069</v>
      </c>
      <c r="H126" s="48">
        <f t="shared" si="32"/>
        <v>292.34382612962054</v>
      </c>
      <c r="I126" s="8">
        <f t="shared" si="33"/>
        <v>1.2080623512791677</v>
      </c>
      <c r="J126" s="48">
        <f t="shared" si="34"/>
        <v>1.8166505664099201E-5</v>
      </c>
      <c r="K126" s="48">
        <f t="shared" si="35"/>
        <v>1.5037721889820863E-5</v>
      </c>
      <c r="L126" s="10">
        <f t="shared" si="36"/>
        <v>1006.0629491333322</v>
      </c>
      <c r="M126" s="29">
        <f t="shared" si="37"/>
        <v>2.5535005603629944E-2</v>
      </c>
      <c r="N126" s="8">
        <f t="shared" si="38"/>
        <v>0.71574874693870827</v>
      </c>
      <c r="O126" s="48">
        <f t="shared" si="39"/>
        <v>3.4206297880106972E-3</v>
      </c>
      <c r="P126" s="48">
        <f t="shared" si="22"/>
        <v>9566340.2487240937</v>
      </c>
      <c r="Q126" s="48">
        <f t="shared" si="40"/>
        <v>6847096.0458136005</v>
      </c>
      <c r="R126" s="9">
        <f t="shared" si="23"/>
        <v>28.071156075449007</v>
      </c>
      <c r="S126" s="10">
        <f t="shared" si="24"/>
        <v>2.3893237589565373</v>
      </c>
      <c r="T126" s="10">
        <f t="shared" si="25"/>
        <v>0.51343868440178442</v>
      </c>
      <c r="U126" s="10">
        <f t="shared" si="26"/>
        <v>1.0472349044527549</v>
      </c>
      <c r="V126" s="10">
        <f t="shared" si="27"/>
        <v>1.5606735888545393</v>
      </c>
      <c r="W126" s="9">
        <f t="shared" si="28"/>
        <v>0.49782251638103342</v>
      </c>
      <c r="X126" s="49">
        <f t="shared" si="21"/>
        <v>20.885474775622104</v>
      </c>
      <c r="Y126" s="8">
        <f t="shared" si="41"/>
        <v>2.601122648090899E-5</v>
      </c>
      <c r="Z126" s="29">
        <f t="shared" si="29"/>
        <v>1.8833333333333333</v>
      </c>
    </row>
    <row r="127" spans="6:26" x14ac:dyDescent="0.25">
      <c r="F127" s="36">
        <f t="shared" si="30"/>
        <v>6840</v>
      </c>
      <c r="G127" s="16">
        <f t="shared" si="31"/>
        <v>20.388223649907601</v>
      </c>
      <c r="H127" s="48">
        <f t="shared" si="32"/>
        <v>292.34411182495376</v>
      </c>
      <c r="I127" s="8">
        <f t="shared" si="33"/>
        <v>1.2080611667486607</v>
      </c>
      <c r="J127" s="48">
        <f t="shared" si="34"/>
        <v>1.8166519365591284E-5</v>
      </c>
      <c r="K127" s="48">
        <f t="shared" si="35"/>
        <v>1.503774797635794E-5</v>
      </c>
      <c r="L127" s="10">
        <f t="shared" si="36"/>
        <v>1006.0629584384021</v>
      </c>
      <c r="M127" s="29">
        <f t="shared" si="37"/>
        <v>2.5535027067689745E-2</v>
      </c>
      <c r="N127" s="8">
        <f t="shared" si="38"/>
        <v>0.71574869174904121</v>
      </c>
      <c r="O127" s="48">
        <f t="shared" si="39"/>
        <v>3.4206264451762513E-3</v>
      </c>
      <c r="P127" s="48">
        <f t="shared" si="22"/>
        <v>9568587.026977377</v>
      </c>
      <c r="Q127" s="48">
        <f t="shared" si="40"/>
        <v>6848703.6464459049</v>
      </c>
      <c r="R127" s="9">
        <f t="shared" si="23"/>
        <v>28.073010469159367</v>
      </c>
      <c r="S127" s="10">
        <f t="shared" si="24"/>
        <v>2.3894836073384069</v>
      </c>
      <c r="T127" s="10">
        <f t="shared" si="25"/>
        <v>0.51359591359009005</v>
      </c>
      <c r="U127" s="10">
        <f t="shared" si="26"/>
        <v>1.0474885982624154</v>
      </c>
      <c r="V127" s="10">
        <f t="shared" si="27"/>
        <v>1.5610845118525054</v>
      </c>
      <c r="W127" s="9">
        <f t="shared" si="28"/>
        <v>0.49795359229744995</v>
      </c>
      <c r="X127" s="49">
        <f t="shared" si="21"/>
        <v>20.886177242205051</v>
      </c>
      <c r="Y127" s="8">
        <f t="shared" si="41"/>
        <v>2.6018075197541757E-5</v>
      </c>
      <c r="Z127" s="29">
        <f t="shared" si="29"/>
        <v>1.9</v>
      </c>
    </row>
    <row r="128" spans="6:26" x14ac:dyDescent="0.25">
      <c r="F128" s="36">
        <f t="shared" si="30"/>
        <v>6900</v>
      </c>
      <c r="G128" s="16">
        <f t="shared" si="31"/>
        <v>20.388768650127982</v>
      </c>
      <c r="H128" s="48">
        <f t="shared" si="32"/>
        <v>292.34438432506397</v>
      </c>
      <c r="I128" s="8">
        <f t="shared" si="33"/>
        <v>1.2080600369294519</v>
      </c>
      <c r="J128" s="48">
        <f t="shared" si="34"/>
        <v>1.8166532434255483E-5</v>
      </c>
      <c r="K128" s="48">
        <f t="shared" si="35"/>
        <v>1.5037772858068948E-5</v>
      </c>
      <c r="L128" s="10">
        <f t="shared" si="36"/>
        <v>1006.0629673137653</v>
      </c>
      <c r="M128" s="29">
        <f t="shared" si="37"/>
        <v>2.5535047540395102E-2</v>
      </c>
      <c r="N128" s="8">
        <f t="shared" si="38"/>
        <v>0.71574863910850739</v>
      </c>
      <c r="O128" s="48">
        <f t="shared" si="39"/>
        <v>3.4206232567411954E-3</v>
      </c>
      <c r="P128" s="48">
        <f t="shared" si="22"/>
        <v>9570730.0160036162</v>
      </c>
      <c r="Q128" s="48">
        <f t="shared" si="40"/>
        <v>6850236.9842295311</v>
      </c>
      <c r="R128" s="9">
        <f t="shared" si="23"/>
        <v>28.074778918480643</v>
      </c>
      <c r="S128" s="10">
        <f t="shared" si="24"/>
        <v>2.3896360478982848</v>
      </c>
      <c r="T128" s="10">
        <f t="shared" si="25"/>
        <v>0.51374589087916367</v>
      </c>
      <c r="U128" s="10">
        <f t="shared" si="26"/>
        <v>1.0477305762628151</v>
      </c>
      <c r="V128" s="10">
        <f t="shared" si="27"/>
        <v>1.5614764671419787</v>
      </c>
      <c r="W128" s="9">
        <f t="shared" si="28"/>
        <v>0.4980786179081273</v>
      </c>
      <c r="X128" s="49">
        <f t="shared" si="21"/>
        <v>20.88684726803611</v>
      </c>
      <c r="Y128" s="8">
        <f t="shared" si="41"/>
        <v>2.6024607785699645E-5</v>
      </c>
      <c r="Z128" s="29">
        <f t="shared" si="29"/>
        <v>1.9166666666666667</v>
      </c>
    </row>
    <row r="129" spans="6:26" x14ac:dyDescent="0.25">
      <c r="F129" s="36">
        <f t="shared" si="30"/>
        <v>6960</v>
      </c>
      <c r="G129" s="16">
        <f t="shared" si="31"/>
        <v>20.389288478053285</v>
      </c>
      <c r="H129" s="48">
        <f t="shared" si="32"/>
        <v>292.34464423902659</v>
      </c>
      <c r="I129" s="8">
        <f t="shared" si="33"/>
        <v>1.2080589592959388</v>
      </c>
      <c r="J129" s="48">
        <f t="shared" si="34"/>
        <v>1.8166544899302869E-5</v>
      </c>
      <c r="K129" s="48">
        <f t="shared" si="35"/>
        <v>1.5037796590565744E-5</v>
      </c>
      <c r="L129" s="10">
        <f t="shared" si="36"/>
        <v>1006.062975779251</v>
      </c>
      <c r="M129" s="29">
        <f t="shared" si="37"/>
        <v>2.5535067067506412E-2</v>
      </c>
      <c r="N129" s="8">
        <f t="shared" si="38"/>
        <v>0.71574858889942994</v>
      </c>
      <c r="O129" s="48">
        <f t="shared" si="39"/>
        <v>3.4206202155780928E-3</v>
      </c>
      <c r="P129" s="48">
        <f t="shared" si="22"/>
        <v>9572774.0082810018</v>
      </c>
      <c r="Q129" s="48">
        <f t="shared" si="40"/>
        <v>6851699.4882802665</v>
      </c>
      <c r="R129" s="9">
        <f t="shared" si="23"/>
        <v>28.076465417391077</v>
      </c>
      <c r="S129" s="10">
        <f t="shared" si="24"/>
        <v>2.3897814248386853</v>
      </c>
      <c r="T129" s="10">
        <f t="shared" si="25"/>
        <v>0.51388895010895486</v>
      </c>
      <c r="U129" s="10">
        <f t="shared" si="26"/>
        <v>1.0479613791169562</v>
      </c>
      <c r="V129" s="10">
        <f t="shared" si="27"/>
        <v>1.5618503292259112</v>
      </c>
      <c r="W129" s="9">
        <f t="shared" si="28"/>
        <v>0.49819787216137529</v>
      </c>
      <c r="X129" s="49">
        <f t="shared" si="21"/>
        <v>20.887486350214658</v>
      </c>
      <c r="Y129" s="8">
        <f t="shared" si="41"/>
        <v>2.6030838820431853E-5</v>
      </c>
      <c r="Z129" s="29">
        <f t="shared" si="29"/>
        <v>1.9333333333333333</v>
      </c>
    </row>
    <row r="130" spans="6:26" x14ac:dyDescent="0.25">
      <c r="F130" s="36">
        <f t="shared" si="30"/>
        <v>7020</v>
      </c>
      <c r="G130" s="16">
        <f t="shared" si="31"/>
        <v>20.38978429567193</v>
      </c>
      <c r="H130" s="48">
        <f t="shared" si="32"/>
        <v>292.34489214783594</v>
      </c>
      <c r="I130" s="8">
        <f t="shared" si="33"/>
        <v>1.2080579314389788</v>
      </c>
      <c r="J130" s="48">
        <f t="shared" si="34"/>
        <v>1.8166556788597831E-5</v>
      </c>
      <c r="K130" s="48">
        <f t="shared" si="35"/>
        <v>1.5037819226896453E-5</v>
      </c>
      <c r="L130" s="10">
        <f t="shared" si="36"/>
        <v>1006.062983853775</v>
      </c>
      <c r="M130" s="29">
        <f t="shared" si="37"/>
        <v>2.5535085692674396E-2</v>
      </c>
      <c r="N130" s="8">
        <f t="shared" si="38"/>
        <v>0.71574854100955987</v>
      </c>
      <c r="O130" s="48">
        <f t="shared" si="39"/>
        <v>3.4206173148881623E-3</v>
      </c>
      <c r="P130" s="48">
        <f t="shared" si="22"/>
        <v>9574723.5751782786</v>
      </c>
      <c r="Q130" s="48">
        <f t="shared" si="40"/>
        <v>6853094.4295036895</v>
      </c>
      <c r="R130" s="9">
        <f t="shared" si="23"/>
        <v>28.078073773285602</v>
      </c>
      <c r="S130" s="10">
        <f t="shared" si="24"/>
        <v>2.3899200662869382</v>
      </c>
      <c r="T130" s="10">
        <f t="shared" si="25"/>
        <v>0.5140254098091368</v>
      </c>
      <c r="U130" s="10">
        <f t="shared" si="26"/>
        <v>1.0481815225718631</v>
      </c>
      <c r="V130" s="10">
        <f t="shared" si="27"/>
        <v>1.5622069323809999</v>
      </c>
      <c r="W130" s="9">
        <f t="shared" si="28"/>
        <v>0.49831162117416278</v>
      </c>
      <c r="X130" s="49">
        <f t="shared" si="21"/>
        <v>20.888095916846094</v>
      </c>
      <c r="Y130" s="8">
        <f t="shared" si="41"/>
        <v>2.6036782206350001E-5</v>
      </c>
      <c r="Z130" s="29">
        <f t="shared" si="29"/>
        <v>1.95</v>
      </c>
    </row>
    <row r="131" spans="6:26" x14ac:dyDescent="0.25">
      <c r="F131" s="36">
        <f t="shared" si="30"/>
        <v>7080</v>
      </c>
      <c r="G131" s="16">
        <f t="shared" si="31"/>
        <v>20.39025721139312</v>
      </c>
      <c r="H131" s="48">
        <f t="shared" si="32"/>
        <v>292.34512860569652</v>
      </c>
      <c r="I131" s="8">
        <f t="shared" si="33"/>
        <v>1.208056951060531</v>
      </c>
      <c r="J131" s="48">
        <f t="shared" si="34"/>
        <v>1.816656812871974E-5</v>
      </c>
      <c r="K131" s="48">
        <f t="shared" si="35"/>
        <v>1.5037840817663143E-5</v>
      </c>
      <c r="L131" s="10">
        <f t="shared" si="36"/>
        <v>1006.0629915553808</v>
      </c>
      <c r="M131" s="29">
        <f t="shared" si="37"/>
        <v>2.5535103457536783E-2</v>
      </c>
      <c r="N131" s="8">
        <f t="shared" si="38"/>
        <v>0.71574849533182427</v>
      </c>
      <c r="O131" s="48">
        <f t="shared" si="39"/>
        <v>3.420614548186162E-3</v>
      </c>
      <c r="P131" s="48">
        <f t="shared" si="22"/>
        <v>9576583.0771397296</v>
      </c>
      <c r="Q131" s="48">
        <f t="shared" si="40"/>
        <v>6854424.9278829731</v>
      </c>
      <c r="R131" s="9">
        <f t="shared" si="23"/>
        <v>28.079607615781146</v>
      </c>
      <c r="S131" s="10">
        <f t="shared" si="24"/>
        <v>2.3900522850533648</v>
      </c>
      <c r="T131" s="10">
        <f t="shared" si="25"/>
        <v>0.51415557389598687</v>
      </c>
      <c r="U131" s="10">
        <f t="shared" si="26"/>
        <v>1.0483914986038034</v>
      </c>
      <c r="V131" s="10">
        <f t="shared" si="27"/>
        <v>1.5625470724997903</v>
      </c>
      <c r="W131" s="9">
        <f t="shared" si="28"/>
        <v>0.49842011881970993</v>
      </c>
      <c r="X131" s="49">
        <f t="shared" si="21"/>
        <v>20.888677330212829</v>
      </c>
      <c r="Y131" s="8">
        <f t="shared" si="41"/>
        <v>2.604245120832984E-5</v>
      </c>
      <c r="Z131" s="29">
        <f t="shared" si="29"/>
        <v>1.9666666666666666</v>
      </c>
    </row>
    <row r="132" spans="6:26" x14ac:dyDescent="0.25">
      <c r="F132" s="36">
        <f t="shared" si="30"/>
        <v>7140</v>
      </c>
      <c r="G132" s="16">
        <f t="shared" si="31"/>
        <v>20.390708282511955</v>
      </c>
      <c r="H132" s="48">
        <f t="shared" si="32"/>
        <v>292.34535414125594</v>
      </c>
      <c r="I132" s="8">
        <f t="shared" si="33"/>
        <v>1.2080560159685421</v>
      </c>
      <c r="J132" s="48">
        <f t="shared" si="34"/>
        <v>1.8166578945022255E-5</v>
      </c>
      <c r="K132" s="48">
        <f t="shared" si="35"/>
        <v>1.5037861411134528E-5</v>
      </c>
      <c r="L132" s="10">
        <f t="shared" si="36"/>
        <v>1006.0629989012807</v>
      </c>
      <c r="M132" s="29">
        <f t="shared" si="37"/>
        <v>2.5535120401811207E-2</v>
      </c>
      <c r="N132" s="8">
        <f t="shared" si="38"/>
        <v>0.7157484517640883</v>
      </c>
      <c r="O132" s="48">
        <f t="shared" si="39"/>
        <v>3.4206119092859543E-3</v>
      </c>
      <c r="P132" s="48">
        <f t="shared" si="22"/>
        <v>9578356.6734019313</v>
      </c>
      <c r="Q132" s="48">
        <f t="shared" si="40"/>
        <v>6855693.9594316557</v>
      </c>
      <c r="R132" s="9">
        <f t="shared" si="23"/>
        <v>28.081070405097741</v>
      </c>
      <c r="S132" s="10">
        <f t="shared" si="24"/>
        <v>2.3901783793530273</v>
      </c>
      <c r="T132" s="10">
        <f t="shared" si="25"/>
        <v>0.5142797323380256</v>
      </c>
      <c r="U132" s="10">
        <f t="shared" si="26"/>
        <v>1.0485917765108466</v>
      </c>
      <c r="V132" s="10">
        <f t="shared" si="27"/>
        <v>1.5628715088488723</v>
      </c>
      <c r="W132" s="9">
        <f t="shared" si="28"/>
        <v>0.49852360728831663</v>
      </c>
      <c r="X132" s="49">
        <f t="shared" si="21"/>
        <v>20.889231889800271</v>
      </c>
      <c r="Y132" s="8">
        <f t="shared" si="41"/>
        <v>2.6047858480814539E-5</v>
      </c>
      <c r="Z132" s="29">
        <f t="shared" si="29"/>
        <v>1.9833333333333334</v>
      </c>
    </row>
    <row r="133" spans="6:26" x14ac:dyDescent="0.25">
      <c r="F133" s="36">
        <f t="shared" si="30"/>
        <v>7200</v>
      </c>
      <c r="G133" s="16">
        <f t="shared" si="31"/>
        <v>20.391138517561643</v>
      </c>
      <c r="H133" s="48">
        <f t="shared" si="32"/>
        <v>292.34556925878081</v>
      </c>
      <c r="I133" s="8">
        <f t="shared" si="33"/>
        <v>1.2080551240720694</v>
      </c>
      <c r="J133" s="48">
        <f t="shared" si="34"/>
        <v>1.8166589261689806E-5</v>
      </c>
      <c r="K133" s="48">
        <f t="shared" si="35"/>
        <v>1.5037881053353352E-5</v>
      </c>
      <c r="L133" s="10">
        <f t="shared" si="36"/>
        <v>1006.0630059078932</v>
      </c>
      <c r="M133" s="29">
        <f t="shared" si="37"/>
        <v>2.553513656338359E-2</v>
      </c>
      <c r="N133" s="8">
        <f t="shared" si="38"/>
        <v>0.71574841020892899</v>
      </c>
      <c r="O133" s="48">
        <f t="shared" si="39"/>
        <v>3.4206093922867424E-3</v>
      </c>
      <c r="P133" s="48">
        <f t="shared" si="22"/>
        <v>9580048.331264453</v>
      </c>
      <c r="Q133" s="48">
        <f t="shared" si="40"/>
        <v>6856904.3628272349</v>
      </c>
      <c r="R133" s="9">
        <f t="shared" si="23"/>
        <v>28.082465440037772</v>
      </c>
      <c r="S133" s="10">
        <f t="shared" si="24"/>
        <v>2.3902986334928817</v>
      </c>
      <c r="T133" s="10">
        <f t="shared" si="25"/>
        <v>0.51439816179178111</v>
      </c>
      <c r="U133" s="10">
        <f t="shared" si="26"/>
        <v>1.0487828039558464</v>
      </c>
      <c r="V133" s="10">
        <f t="shared" si="27"/>
        <v>1.5631809657476277</v>
      </c>
      <c r="W133" s="9">
        <f t="shared" si="28"/>
        <v>0.49862231762284781</v>
      </c>
      <c r="X133" s="49">
        <f t="shared" si="21"/>
        <v>20.889760835184489</v>
      </c>
      <c r="Y133" s="8">
        <f t="shared" si="41"/>
        <v>2.6053016095793795E-5</v>
      </c>
      <c r="Z133" s="29">
        <f t="shared" si="29"/>
        <v>2</v>
      </c>
    </row>
    <row r="134" spans="6:26" x14ac:dyDescent="0.25">
      <c r="F134" s="36">
        <f t="shared" si="30"/>
        <v>7260</v>
      </c>
      <c r="G134" s="16">
        <f t="shared" si="31"/>
        <v>20.391548878557888</v>
      </c>
      <c r="H134" s="48">
        <f t="shared" si="32"/>
        <v>292.3457744392789</v>
      </c>
      <c r="I134" s="8">
        <f t="shared" si="33"/>
        <v>1.2080542733766242</v>
      </c>
      <c r="J134" s="48">
        <f t="shared" si="34"/>
        <v>1.8166599101791138E-5</v>
      </c>
      <c r="K134" s="48">
        <f t="shared" si="35"/>
        <v>1.5037899788238653E-5</v>
      </c>
      <c r="L134" s="10">
        <f t="shared" si="36"/>
        <v>1006.0630125908802</v>
      </c>
      <c r="M134" s="29">
        <f t="shared" si="37"/>
        <v>2.5535151978392179E-2</v>
      </c>
      <c r="N134" s="8">
        <f t="shared" si="38"/>
        <v>0.71574837057341711</v>
      </c>
      <c r="O134" s="48">
        <f t="shared" si="39"/>
        <v>3.420606991559931E-3</v>
      </c>
      <c r="P134" s="48">
        <f t="shared" si="22"/>
        <v>9581661.8349349257</v>
      </c>
      <c r="Q134" s="48">
        <f t="shared" si="40"/>
        <v>6858058.8457401711</v>
      </c>
      <c r="R134" s="9">
        <f t="shared" si="23"/>
        <v>28.083795865582584</v>
      </c>
      <c r="S134" s="10">
        <f t="shared" si="24"/>
        <v>2.3904133185259773</v>
      </c>
      <c r="T134" s="10">
        <f t="shared" si="25"/>
        <v>0.51451112620895756</v>
      </c>
      <c r="U134" s="10">
        <f t="shared" si="26"/>
        <v>1.0489650079613362</v>
      </c>
      <c r="V134" s="10">
        <f t="shared" si="27"/>
        <v>1.5634761341702936</v>
      </c>
      <c r="W134" s="9">
        <f t="shared" si="28"/>
        <v>0.49871647022975885</v>
      </c>
      <c r="X134" s="49">
        <f t="shared" si="21"/>
        <v>20.890265348787647</v>
      </c>
      <c r="Y134" s="8">
        <f t="shared" si="41"/>
        <v>2.6057935569504895E-5</v>
      </c>
      <c r="Z134" s="29">
        <f t="shared" si="29"/>
        <v>2.0166666666666666</v>
      </c>
    </row>
    <row r="135" spans="6:26" x14ac:dyDescent="0.25">
      <c r="F135" s="36">
        <f t="shared" si="30"/>
        <v>7320</v>
      </c>
      <c r="G135" s="16">
        <f t="shared" si="31"/>
        <v>20.391940283140396</v>
      </c>
      <c r="H135" s="48">
        <f t="shared" si="32"/>
        <v>292.34597014157021</v>
      </c>
      <c r="I135" s="8">
        <f t="shared" si="33"/>
        <v>1.2080534619797307</v>
      </c>
      <c r="J135" s="48">
        <f t="shared" si="34"/>
        <v>1.8166608487330969E-5</v>
      </c>
      <c r="K135" s="48">
        <f t="shared" si="35"/>
        <v>1.5037917657683743E-5</v>
      </c>
      <c r="L135" s="10">
        <f t="shared" si="36"/>
        <v>1006.0630189651813</v>
      </c>
      <c r="M135" s="29">
        <f t="shared" si="37"/>
        <v>2.5535166681308313E-2</v>
      </c>
      <c r="N135" s="8">
        <f t="shared" si="38"/>
        <v>0.71574833276891126</v>
      </c>
      <c r="O135" s="48">
        <f t="shared" si="39"/>
        <v>3.4206047017365905E-3</v>
      </c>
      <c r="P135" s="48">
        <f t="shared" si="22"/>
        <v>9583200.7939671054</v>
      </c>
      <c r="Q135" s="48">
        <f t="shared" si="40"/>
        <v>6859159.9908716623</v>
      </c>
      <c r="R135" s="9">
        <f t="shared" si="23"/>
        <v>28.085064680125342</v>
      </c>
      <c r="S135" s="10">
        <f t="shared" si="24"/>
        <v>2.390522692874419</v>
      </c>
      <c r="T135" s="10">
        <f t="shared" si="25"/>
        <v>0.51461887741628221</v>
      </c>
      <c r="U135" s="10">
        <f t="shared" si="26"/>
        <v>1.0491387958591678</v>
      </c>
      <c r="V135" s="10">
        <f t="shared" si="27"/>
        <v>1.5637576732754499</v>
      </c>
      <c r="W135" s="9">
        <f t="shared" si="28"/>
        <v>0.49880627536696975</v>
      </c>
      <c r="X135" s="49">
        <f t="shared" si="21"/>
        <v>20.890746558507367</v>
      </c>
      <c r="Y135" s="8">
        <f t="shared" si="41"/>
        <v>2.6062627887924165E-5</v>
      </c>
      <c r="Z135" s="29">
        <f t="shared" si="29"/>
        <v>2.0333333333333332</v>
      </c>
    </row>
    <row r="136" spans="6:26" x14ac:dyDescent="0.25">
      <c r="F136" s="36">
        <f t="shared" si="30"/>
        <v>7380</v>
      </c>
      <c r="G136" s="16">
        <f t="shared" si="31"/>
        <v>20.392313606616149</v>
      </c>
      <c r="H136" s="48">
        <f t="shared" si="32"/>
        <v>292.34615680330808</v>
      </c>
      <c r="I136" s="8">
        <f t="shared" si="33"/>
        <v>1.2080526880666893</v>
      </c>
      <c r="J136" s="48">
        <f t="shared" si="34"/>
        <v>1.8166617439298811E-5</v>
      </c>
      <c r="K136" s="48">
        <f t="shared" si="35"/>
        <v>1.5037934701649322E-5</v>
      </c>
      <c r="L136" s="10">
        <f t="shared" si="36"/>
        <v>1006.0630250450472</v>
      </c>
      <c r="M136" s="29">
        <f t="shared" si="37"/>
        <v>2.5535180705013018E-2</v>
      </c>
      <c r="N136" s="8">
        <f t="shared" si="38"/>
        <v>0.71574829671085949</v>
      </c>
      <c r="O136" s="48">
        <f t="shared" si="39"/>
        <v>3.4206025176955032E-3</v>
      </c>
      <c r="P136" s="48">
        <f t="shared" si="22"/>
        <v>9584668.6513115503</v>
      </c>
      <c r="Q136" s="48">
        <f t="shared" si="40"/>
        <v>6860210.2617142126</v>
      </c>
      <c r="R136" s="9">
        <f t="shared" si="23"/>
        <v>28.086274742358672</v>
      </c>
      <c r="S136" s="10">
        <f t="shared" si="24"/>
        <v>2.3906270029225722</v>
      </c>
      <c r="T136" s="10">
        <f t="shared" si="25"/>
        <v>0.5147216556692088</v>
      </c>
      <c r="U136" s="10">
        <f t="shared" si="26"/>
        <v>1.0493045561963972</v>
      </c>
      <c r="V136" s="10">
        <f t="shared" si="27"/>
        <v>1.5640262118656061</v>
      </c>
      <c r="W136" s="9">
        <f t="shared" si="28"/>
        <v>0.49889193360944378</v>
      </c>
      <c r="X136" s="49">
        <f t="shared" si="21"/>
        <v>20.891205540225592</v>
      </c>
      <c r="Y136" s="8">
        <f t="shared" si="41"/>
        <v>2.6067103531093434E-5</v>
      </c>
      <c r="Z136" s="29">
        <f t="shared" si="29"/>
        <v>2.0499999999999998</v>
      </c>
    </row>
    <row r="137" spans="6:26" x14ac:dyDescent="0.25">
      <c r="F137" s="36">
        <f t="shared" si="30"/>
        <v>7440</v>
      </c>
      <c r="G137" s="16">
        <f t="shared" si="31"/>
        <v>20.392669683908949</v>
      </c>
      <c r="H137" s="48">
        <f t="shared" si="32"/>
        <v>292.34633484195444</v>
      </c>
      <c r="I137" s="8">
        <f t="shared" si="33"/>
        <v>1.2080519499065314</v>
      </c>
      <c r="J137" s="48">
        <f t="shared" si="34"/>
        <v>1.8166625977715865E-5</v>
      </c>
      <c r="K137" s="48">
        <f t="shared" si="35"/>
        <v>1.5037950958252616E-5</v>
      </c>
      <c r="L137" s="10">
        <f t="shared" si="36"/>
        <v>1006.0630308440711</v>
      </c>
      <c r="M137" s="29">
        <f t="shared" si="37"/>
        <v>2.5535194080870384E-2</v>
      </c>
      <c r="N137" s="8">
        <f t="shared" si="38"/>
        <v>0.71574826231861111</v>
      </c>
      <c r="O137" s="48">
        <f t="shared" si="39"/>
        <v>3.4206004345517472E-3</v>
      </c>
      <c r="P137" s="48">
        <f t="shared" si="22"/>
        <v>9586068.6909958348</v>
      </c>
      <c r="Q137" s="48">
        <f t="shared" si="40"/>
        <v>6861212.0080471113</v>
      </c>
      <c r="R137" s="9">
        <f t="shared" si="23"/>
        <v>28.087428777833232</v>
      </c>
      <c r="S137" s="10">
        <f t="shared" si="24"/>
        <v>2.3907264835819855</v>
      </c>
      <c r="T137" s="10">
        <f t="shared" si="25"/>
        <v>0.51481969018063756</v>
      </c>
      <c r="U137" s="10">
        <f t="shared" si="26"/>
        <v>1.0494626595999175</v>
      </c>
      <c r="V137" s="10">
        <f t="shared" si="27"/>
        <v>1.5642823497805551</v>
      </c>
      <c r="W137" s="9">
        <f t="shared" si="28"/>
        <v>0.49897363629363806</v>
      </c>
      <c r="X137" s="49">
        <f t="shared" si="21"/>
        <v>20.891643320202586</v>
      </c>
      <c r="Y137" s="8">
        <f t="shared" si="41"/>
        <v>2.6071372496342587E-5</v>
      </c>
      <c r="Z137" s="29">
        <f t="shared" si="29"/>
        <v>2.0666666666666669</v>
      </c>
    </row>
    <row r="138" spans="6:26" x14ac:dyDescent="0.25">
      <c r="F138" s="36">
        <f t="shared" si="30"/>
        <v>7500</v>
      </c>
      <c r="G138" s="16">
        <f t="shared" si="31"/>
        <v>20.393009311419465</v>
      </c>
      <c r="H138" s="48">
        <f t="shared" si="32"/>
        <v>292.34650465570974</v>
      </c>
      <c r="I138" s="8">
        <f t="shared" si="33"/>
        <v>1.2080512458481638</v>
      </c>
      <c r="J138" s="48">
        <f t="shared" si="34"/>
        <v>1.8166634121679338E-5</v>
      </c>
      <c r="K138" s="48">
        <f t="shared" si="35"/>
        <v>1.5037966463852019E-5</v>
      </c>
      <c r="L138" s="10">
        <f t="shared" si="36"/>
        <v>1006.0630363752198</v>
      </c>
      <c r="M138" s="29">
        <f t="shared" si="37"/>
        <v>2.5535206838797092E-2</v>
      </c>
      <c r="N138" s="8">
        <f t="shared" si="38"/>
        <v>0.71574822951523687</v>
      </c>
      <c r="O138" s="48">
        <f t="shared" si="39"/>
        <v>3.4205984476458123E-3</v>
      </c>
      <c r="P138" s="48">
        <f t="shared" si="22"/>
        <v>9587404.0454519801</v>
      </c>
      <c r="Q138" s="48">
        <f t="shared" si="40"/>
        <v>6862167.4711794741</v>
      </c>
      <c r="R138" s="9">
        <f t="shared" si="23"/>
        <v>28.088529385204488</v>
      </c>
      <c r="S138" s="10">
        <f t="shared" si="24"/>
        <v>2.3908213588294225</v>
      </c>
      <c r="T138" s="10">
        <f t="shared" si="25"/>
        <v>0.51491319962574122</v>
      </c>
      <c r="U138" s="10">
        <f t="shared" si="26"/>
        <v>1.0496134596012756</v>
      </c>
      <c r="V138" s="10">
        <f t="shared" si="27"/>
        <v>1.5645266592270168</v>
      </c>
      <c r="W138" s="9">
        <f t="shared" si="28"/>
        <v>0.49905156594163225</v>
      </c>
      <c r="X138" s="49">
        <f t="shared" si="21"/>
        <v>20.892060877361097</v>
      </c>
      <c r="Y138" s="8">
        <f t="shared" si="41"/>
        <v>2.6075444320450282E-5</v>
      </c>
      <c r="Z138" s="29">
        <f t="shared" si="29"/>
        <v>2.0833333333333335</v>
      </c>
    </row>
    <row r="139" spans="6:26" x14ac:dyDescent="0.25">
      <c r="F139" s="36">
        <f t="shared" si="30"/>
        <v>7560</v>
      </c>
      <c r="G139" s="16">
        <f t="shared" si="31"/>
        <v>20.393333248799902</v>
      </c>
      <c r="H139" s="48">
        <f t="shared" si="32"/>
        <v>292.34666662439992</v>
      </c>
      <c r="I139" s="8">
        <f t="shared" si="33"/>
        <v>1.2080505743166878</v>
      </c>
      <c r="J139" s="48">
        <f t="shared" si="34"/>
        <v>1.816664188940544E-5</v>
      </c>
      <c r="K139" s="48">
        <f t="shared" si="35"/>
        <v>1.5037981253128477E-5</v>
      </c>
      <c r="L139" s="10">
        <f t="shared" si="36"/>
        <v>1006.0630416508616</v>
      </c>
      <c r="M139" s="29">
        <f t="shared" si="37"/>
        <v>2.5535219007329635E-2</v>
      </c>
      <c r="N139" s="8">
        <f t="shared" si="38"/>
        <v>0.71574819822735891</v>
      </c>
      <c r="O139" s="48">
        <f t="shared" si="39"/>
        <v>3.4205965525332168E-3</v>
      </c>
      <c r="P139" s="48">
        <f t="shared" si="22"/>
        <v>9588677.7025061138</v>
      </c>
      <c r="Q139" s="48">
        <f t="shared" si="40"/>
        <v>6863078.7889516028</v>
      </c>
      <c r="R139" s="9">
        <f t="shared" si="23"/>
        <v>28.089579042181583</v>
      </c>
      <c r="S139" s="10">
        <f t="shared" si="24"/>
        <v>2.3909118422193445</v>
      </c>
      <c r="T139" s="10">
        <f t="shared" si="25"/>
        <v>0.51500239262396841</v>
      </c>
      <c r="U139" s="10">
        <f t="shared" si="26"/>
        <v>1.0497572934237225</v>
      </c>
      <c r="V139" s="10">
        <f t="shared" si="27"/>
        <v>1.5647596860476909</v>
      </c>
      <c r="W139" s="9">
        <f t="shared" si="28"/>
        <v>0.49912589666593021</v>
      </c>
      <c r="X139" s="49">
        <f t="shared" si="21"/>
        <v>20.892459145465832</v>
      </c>
      <c r="Y139" s="8">
        <f t="shared" si="41"/>
        <v>2.607932810079485E-5</v>
      </c>
      <c r="Z139" s="29">
        <f t="shared" si="29"/>
        <v>2.1</v>
      </c>
    </row>
    <row r="140" spans="6:26" x14ac:dyDescent="0.25">
      <c r="F140" s="36">
        <f t="shared" si="30"/>
        <v>7620</v>
      </c>
      <c r="G140" s="16">
        <f t="shared" si="31"/>
        <v>20.393642220647152</v>
      </c>
      <c r="H140" s="48">
        <f t="shared" si="32"/>
        <v>292.34682111032356</v>
      </c>
      <c r="I140" s="8">
        <f t="shared" si="33"/>
        <v>1.2080499338098865</v>
      </c>
      <c r="J140" s="48">
        <f t="shared" si="34"/>
        <v>1.8166649298269622E-5</v>
      </c>
      <c r="K140" s="48">
        <f t="shared" si="35"/>
        <v>1.5037995359162487E-5</v>
      </c>
      <c r="L140" s="10">
        <f t="shared" si="36"/>
        <v>1006.063046682794</v>
      </c>
      <c r="M140" s="29">
        <f t="shared" si="37"/>
        <v>2.5535230613687464E-2</v>
      </c>
      <c r="N140" s="8">
        <f t="shared" si="38"/>
        <v>0.71574816838498423</v>
      </c>
      <c r="O140" s="48">
        <f t="shared" si="39"/>
        <v>3.4205947449745923E-3</v>
      </c>
      <c r="P140" s="48">
        <f t="shared" si="22"/>
        <v>9589892.5120473187</v>
      </c>
      <c r="Q140" s="48">
        <f t="shared" si="40"/>
        <v>6863948.0005067438</v>
      </c>
      <c r="R140" s="9">
        <f t="shared" si="23"/>
        <v>28.090580111194161</v>
      </c>
      <c r="S140" s="10">
        <f t="shared" si="24"/>
        <v>2.3909981373720179</v>
      </c>
      <c r="T140" s="10">
        <f t="shared" si="25"/>
        <v>0.51508746819921247</v>
      </c>
      <c r="U140" s="10">
        <f t="shared" si="26"/>
        <v>1.0498944827332604</v>
      </c>
      <c r="V140" s="10">
        <f t="shared" si="27"/>
        <v>1.5649819509324727</v>
      </c>
      <c r="W140" s="9">
        <f t="shared" si="28"/>
        <v>0.49919679455581278</v>
      </c>
      <c r="X140" s="49">
        <f t="shared" si="21"/>
        <v>20.892839015202966</v>
      </c>
      <c r="Y140" s="8">
        <f t="shared" si="41"/>
        <v>2.6083032515541211E-5</v>
      </c>
      <c r="Z140" s="29">
        <f t="shared" si="29"/>
        <v>2.1166666666666667</v>
      </c>
    </row>
    <row r="141" spans="6:26" x14ac:dyDescent="0.25">
      <c r="F141" s="36">
        <f t="shared" si="30"/>
        <v>7680</v>
      </c>
      <c r="G141" s="16">
        <f t="shared" si="31"/>
        <v>20.393936918118175</v>
      </c>
      <c r="H141" s="48">
        <f t="shared" si="32"/>
        <v>292.34696845905904</v>
      </c>
      <c r="I141" s="8">
        <f t="shared" si="33"/>
        <v>1.2080493228948768</v>
      </c>
      <c r="J141" s="48">
        <f t="shared" si="34"/>
        <v>1.8166656364845422E-5</v>
      </c>
      <c r="K141" s="48">
        <f t="shared" si="35"/>
        <v>1.5038008813507911E-5</v>
      </c>
      <c r="L141" s="10">
        <f t="shared" si="36"/>
        <v>1006.063051482271</v>
      </c>
      <c r="M141" s="29">
        <f t="shared" si="37"/>
        <v>2.5535241683833799E-2</v>
      </c>
      <c r="N141" s="8">
        <f t="shared" si="38"/>
        <v>0.71574813992135167</v>
      </c>
      <c r="O141" s="48">
        <f t="shared" si="39"/>
        <v>3.4205930209262369E-3</v>
      </c>
      <c r="P141" s="48">
        <f t="shared" si="22"/>
        <v>9591051.1923891585</v>
      </c>
      <c r="Q141" s="48">
        <f t="shared" si="40"/>
        <v>6864777.0508430023</v>
      </c>
      <c r="R141" s="9">
        <f t="shared" si="23"/>
        <v>28.091534844790019</v>
      </c>
      <c r="S141" s="10">
        <f t="shared" si="24"/>
        <v>2.391080438438506</v>
      </c>
      <c r="T141" s="10">
        <f t="shared" si="25"/>
        <v>0.5151686162191319</v>
      </c>
      <c r="U141" s="10">
        <f t="shared" si="26"/>
        <v>1.0500253343549775</v>
      </c>
      <c r="V141" s="10">
        <f t="shared" si="27"/>
        <v>1.5651939505741095</v>
      </c>
      <c r="W141" s="9">
        <f t="shared" si="28"/>
        <v>0.49926441804596805</v>
      </c>
      <c r="X141" s="49">
        <f t="shared" ref="X141:X204" si="42">G141+W141</f>
        <v>20.893201336164143</v>
      </c>
      <c r="Y141" s="8">
        <f t="shared" si="41"/>
        <v>2.6086565842901825E-5</v>
      </c>
      <c r="Z141" s="29">
        <f t="shared" si="29"/>
        <v>2.1333333333333333</v>
      </c>
    </row>
    <row r="142" spans="6:26" x14ac:dyDescent="0.25">
      <c r="F142" s="36">
        <f t="shared" si="30"/>
        <v>7740</v>
      </c>
      <c r="G142" s="16">
        <f t="shared" si="31"/>
        <v>20.394218000471152</v>
      </c>
      <c r="H142" s="48">
        <f t="shared" si="32"/>
        <v>292.34710900023555</v>
      </c>
      <c r="I142" s="8">
        <f t="shared" si="33"/>
        <v>1.2080487402049132</v>
      </c>
      <c r="J142" s="48">
        <f t="shared" si="34"/>
        <v>1.8166663104941594E-5</v>
      </c>
      <c r="K142" s="48">
        <f t="shared" si="35"/>
        <v>1.5038021646262472E-5</v>
      </c>
      <c r="L142" s="10">
        <f t="shared" si="36"/>
        <v>1006.0630560600266</v>
      </c>
      <c r="M142" s="29">
        <f t="shared" si="37"/>
        <v>2.5535252242533765E-2</v>
      </c>
      <c r="N142" s="8">
        <f t="shared" si="38"/>
        <v>0.71574811277278128</v>
      </c>
      <c r="O142" s="48">
        <f t="shared" si="39"/>
        <v>3.420591376531089E-3</v>
      </c>
      <c r="P142" s="48">
        <f t="shared" ref="P142:P205" si="43">$H$5*O142*(G142-$H$4)*POWER($C$35,3)/K142^2</f>
        <v>9592156.3363383338</v>
      </c>
      <c r="Q142" s="48">
        <f t="shared" si="40"/>
        <v>6865567.7951556379</v>
      </c>
      <c r="R142" s="9">
        <f t="shared" ref="R142:R205" si="44">POWER((0.825+(0.387*POWER(Q142,1/6))/POWER((1+(POWER((0.492/N142),9/16))),8/27)),2)</f>
        <v>28.092445390776767</v>
      </c>
      <c r="S142" s="10">
        <f t="shared" ref="S142:S205" si="45">R142*M142/$C$35</f>
        <v>2.3911589305436327</v>
      </c>
      <c r="T142" s="10">
        <f t="shared" ref="T142:T205" si="46">S142*$C$20*(G142-$H$4)</f>
        <v>0.51524601781454238</v>
      </c>
      <c r="U142" s="10">
        <f t="shared" ref="U142:U205" si="47">$C$9*$H$3*$C$20*(POWER(G142+273.15,4)-POWER($H$4+273.15,4))</f>
        <v>1.0501501409568481</v>
      </c>
      <c r="V142" s="10">
        <f t="shared" ref="V142:V205" si="48">U142+T142</f>
        <v>1.5653961587713905</v>
      </c>
      <c r="W142" s="9">
        <f t="shared" ref="W142:W205" si="49">V142*$C$18/($C$8*$C$20)</f>
        <v>0.49932891826838621</v>
      </c>
      <c r="X142" s="49">
        <f t="shared" si="42"/>
        <v>20.893546918739538</v>
      </c>
      <c r="Y142" s="8">
        <f t="shared" si="41"/>
        <v>2.6089935979523172E-5</v>
      </c>
      <c r="Z142" s="29">
        <f t="shared" ref="Z142:Z205" si="50">F142/3600</f>
        <v>2.15</v>
      </c>
    </row>
    <row r="143" spans="6:26" x14ac:dyDescent="0.25">
      <c r="F143" s="36">
        <f t="shared" ref="F143:F206" si="51">F142+$H$2</f>
        <v>7800</v>
      </c>
      <c r="G143" s="16">
        <f t="shared" ref="G143:G206" si="52">G142+$H$2*($O$2-S142*$C$20*(G142-$H$4)-$C$9*$H$3*$C$20*(POWER(G142+273.15,4)-POWER($H$4+273.15,4)))/($C$30*$C$10)</f>
        <v>20.394486096535775</v>
      </c>
      <c r="H143" s="48">
        <f t="shared" ref="H143:H206" si="53">((G143+$H$4)/2)+273.15</f>
        <v>292.34724304826784</v>
      </c>
      <c r="I143" s="8">
        <f t="shared" ref="I143:I206" si="54">(351.99/H143)+344.84/(H143^2)</f>
        <v>1.2080481844363375</v>
      </c>
      <c r="J143" s="48">
        <f t="shared" ref="J143:J206" si="55">((1.459*10^-6)*H143^1.5)/(H143+109.1)</f>
        <v>1.8166669533637023E-5</v>
      </c>
      <c r="K143" s="48">
        <f t="shared" ref="K143:K206" si="56">J143/I143</f>
        <v>1.5038033886134598E-5</v>
      </c>
      <c r="L143" s="10">
        <f t="shared" ref="L143:L206" si="57">1030.5-0.19975*H143+(3.9734*10^-4)*H143^2</f>
        <v>1006.0630604263</v>
      </c>
      <c r="M143" s="29">
        <f t="shared" ref="M143:M206" si="58">((2.334*10^-3)*(H143^1.5))/(H143+164.54)</f>
        <v>2.553526231340917E-2</v>
      </c>
      <c r="N143" s="8">
        <f t="shared" ref="N143:N206" si="59">L143*J143/M143</f>
        <v>0.71574808687853197</v>
      </c>
      <c r="O143" s="48">
        <f t="shared" ref="O143:O206" si="60">1/H143</f>
        <v>3.4205898081101299E-3</v>
      </c>
      <c r="P143" s="48">
        <f t="shared" si="43"/>
        <v>9593210.4169843737</v>
      </c>
      <c r="Q143" s="48">
        <f t="shared" ref="Q143:Q206" si="61">P143*N143</f>
        <v>6866322.0029797694</v>
      </c>
      <c r="R143" s="9">
        <f t="shared" si="44"/>
        <v>28.093313797120615</v>
      </c>
      <c r="S143" s="10">
        <f t="shared" si="45"/>
        <v>2.3912337902079734</v>
      </c>
      <c r="T143" s="10">
        <f t="shared" si="46"/>
        <v>0.51531984577975842</v>
      </c>
      <c r="U143" s="10">
        <f t="shared" si="47"/>
        <v>1.0502691817018395</v>
      </c>
      <c r="V143" s="10">
        <f t="shared" si="48"/>
        <v>1.565589027481598</v>
      </c>
      <c r="W143" s="9">
        <f t="shared" si="49"/>
        <v>0.49939043938806965</v>
      </c>
      <c r="X143" s="49">
        <f t="shared" si="42"/>
        <v>20.893876535923845</v>
      </c>
      <c r="Y143" s="8">
        <f t="shared" ref="Y143:Y206" si="62">V143*$H$2/(3.6*10^6)</f>
        <v>2.6093150458026635E-5</v>
      </c>
      <c r="Z143" s="29">
        <f t="shared" si="50"/>
        <v>2.1666666666666665</v>
      </c>
    </row>
    <row r="144" spans="6:26" x14ac:dyDescent="0.25">
      <c r="F144" s="36">
        <f t="shared" si="51"/>
        <v>7860</v>
      </c>
      <c r="G144" s="16">
        <f t="shared" si="52"/>
        <v>20.394741806115984</v>
      </c>
      <c r="H144" s="48">
        <f t="shared" si="53"/>
        <v>292.34737090305799</v>
      </c>
      <c r="I144" s="8">
        <f t="shared" si="54"/>
        <v>1.2080476543456715</v>
      </c>
      <c r="J144" s="48">
        <f t="shared" si="55"/>
        <v>1.8166675665314732E-5</v>
      </c>
      <c r="K144" s="48">
        <f t="shared" si="56"/>
        <v>1.5038045560507755E-5</v>
      </c>
      <c r="L144" s="10">
        <f t="shared" si="57"/>
        <v>1006.0630645908576</v>
      </c>
      <c r="M144" s="29">
        <f t="shared" si="58"/>
        <v>2.5535271918991659E-2</v>
      </c>
      <c r="N144" s="8">
        <f t="shared" si="59"/>
        <v>0.71574806218066755</v>
      </c>
      <c r="O144" s="48">
        <f t="shared" si="60"/>
        <v>3.4205883121541693E-3</v>
      </c>
      <c r="P144" s="48">
        <f t="shared" si="43"/>
        <v>9594215.7932221778</v>
      </c>
      <c r="Q144" s="48">
        <f t="shared" si="61"/>
        <v>6867041.3621419296</v>
      </c>
      <c r="R144" s="9">
        <f t="shared" si="44"/>
        <v>28.094142016612889</v>
      </c>
      <c r="S144" s="10">
        <f t="shared" si="45"/>
        <v>2.3913051857499297</v>
      </c>
      <c r="T144" s="10">
        <f t="shared" si="46"/>
        <v>0.51539026495475759</v>
      </c>
      <c r="U144" s="10">
        <f t="shared" si="47"/>
        <v>1.0503827228701783</v>
      </c>
      <c r="V144" s="10">
        <f t="shared" si="48"/>
        <v>1.565772987824936</v>
      </c>
      <c r="W144" s="9">
        <f t="shared" si="49"/>
        <v>0.4994491189234247</v>
      </c>
      <c r="X144" s="49">
        <f t="shared" si="42"/>
        <v>20.89419092503941</v>
      </c>
      <c r="Y144" s="8">
        <f t="shared" si="62"/>
        <v>2.6096216463748932E-5</v>
      </c>
      <c r="Z144" s="29">
        <f t="shared" si="50"/>
        <v>2.1833333333333331</v>
      </c>
    </row>
    <row r="145" spans="6:26" x14ac:dyDescent="0.25">
      <c r="F145" s="36">
        <f t="shared" si="51"/>
        <v>7920</v>
      </c>
      <c r="G145" s="16">
        <f t="shared" si="52"/>
        <v>20.394985701328149</v>
      </c>
      <c r="H145" s="48">
        <f t="shared" si="53"/>
        <v>292.34749285066403</v>
      </c>
      <c r="I145" s="8">
        <f t="shared" si="54"/>
        <v>1.2080471487468418</v>
      </c>
      <c r="J145" s="48">
        <f t="shared" si="55"/>
        <v>1.8166681513693619E-5</v>
      </c>
      <c r="K145" s="48">
        <f t="shared" si="56"/>
        <v>1.5038056695501234E-5</v>
      </c>
      <c r="L145" s="10">
        <f t="shared" si="57"/>
        <v>1006.0630685630151</v>
      </c>
      <c r="M145" s="29">
        <f t="shared" si="58"/>
        <v>2.5535281080772573E-2</v>
      </c>
      <c r="N145" s="8">
        <f t="shared" si="59"/>
        <v>0.71574803862392555</v>
      </c>
      <c r="O145" s="48">
        <f t="shared" si="60"/>
        <v>3.420586885316019E-3</v>
      </c>
      <c r="P145" s="48">
        <f t="shared" si="43"/>
        <v>9595174.7150208466</v>
      </c>
      <c r="Q145" s="48">
        <f t="shared" si="61"/>
        <v>6867727.4825300546</v>
      </c>
      <c r="R145" s="9">
        <f t="shared" si="44"/>
        <v>28.094931911316642</v>
      </c>
      <c r="S145" s="10">
        <f t="shared" si="45"/>
        <v>2.3913732776687917</v>
      </c>
      <c r="T145" s="10">
        <f t="shared" si="46"/>
        <v>0.51545743258994881</v>
      </c>
      <c r="U145" s="10">
        <f t="shared" si="47"/>
        <v>1.0504910184530669</v>
      </c>
      <c r="V145" s="10">
        <f t="shared" si="48"/>
        <v>1.5659484510430157</v>
      </c>
      <c r="W145" s="9">
        <f t="shared" si="49"/>
        <v>0.49950508805199878</v>
      </c>
      <c r="X145" s="49">
        <f t="shared" si="42"/>
        <v>20.89449078938015</v>
      </c>
      <c r="Y145" s="8">
        <f t="shared" si="62"/>
        <v>2.6099140850716929E-5</v>
      </c>
      <c r="Z145" s="29">
        <f t="shared" si="50"/>
        <v>2.2000000000000002</v>
      </c>
    </row>
    <row r="146" spans="6:26" x14ac:dyDescent="0.25">
      <c r="F146" s="36">
        <f t="shared" si="51"/>
        <v>7980</v>
      </c>
      <c r="G146" s="16">
        <f t="shared" si="52"/>
        <v>20.395218327877743</v>
      </c>
      <c r="H146" s="48">
        <f t="shared" si="53"/>
        <v>292.34760916393884</v>
      </c>
      <c r="I146" s="8">
        <f t="shared" si="54"/>
        <v>1.208046666508531</v>
      </c>
      <c r="J146" s="48">
        <f t="shared" si="55"/>
        <v>1.8166687091859461E-5</v>
      </c>
      <c r="K146" s="48">
        <f t="shared" si="56"/>
        <v>1.5038067316028781E-5</v>
      </c>
      <c r="L146" s="10">
        <f t="shared" si="57"/>
        <v>1006.0630723516585</v>
      </c>
      <c r="M146" s="29">
        <f t="shared" si="58"/>
        <v>2.5535289819251367E-2</v>
      </c>
      <c r="N146" s="8">
        <f t="shared" si="59"/>
        <v>0.71574801615559569</v>
      </c>
      <c r="O146" s="48">
        <f t="shared" si="60"/>
        <v>3.420585524403017E-3</v>
      </c>
      <c r="P146" s="48">
        <f t="shared" si="43"/>
        <v>9596089.3284491114</v>
      </c>
      <c r="Q146" s="48">
        <f t="shared" si="61"/>
        <v>6868381.8996893344</v>
      </c>
      <c r="R146" s="9">
        <f t="shared" si="44"/>
        <v>28.095685256802824</v>
      </c>
      <c r="S146" s="10">
        <f t="shared" si="45"/>
        <v>2.3914382190097601</v>
      </c>
      <c r="T146" s="10">
        <f t="shared" si="46"/>
        <v>0.5155214986943536</v>
      </c>
      <c r="U146" s="10">
        <f t="shared" si="47"/>
        <v>1.0505943107190376</v>
      </c>
      <c r="V146" s="10">
        <f t="shared" si="48"/>
        <v>1.5661158094133913</v>
      </c>
      <c r="W146" s="9">
        <f t="shared" si="49"/>
        <v>0.49955847190219832</v>
      </c>
      <c r="X146" s="49">
        <f t="shared" si="42"/>
        <v>20.89477679977994</v>
      </c>
      <c r="Y146" s="8">
        <f t="shared" si="62"/>
        <v>2.6101930156889859E-5</v>
      </c>
      <c r="Z146" s="29">
        <f t="shared" si="50"/>
        <v>2.2166666666666668</v>
      </c>
    </row>
    <row r="147" spans="6:26" x14ac:dyDescent="0.25">
      <c r="F147" s="36">
        <f t="shared" si="51"/>
        <v>8040</v>
      </c>
      <c r="G147" s="16">
        <f t="shared" si="52"/>
        <v>20.395440206277236</v>
      </c>
      <c r="H147" s="48">
        <f t="shared" si="53"/>
        <v>292.34772010313861</v>
      </c>
      <c r="I147" s="8">
        <f t="shared" si="54"/>
        <v>1.2080462065516544</v>
      </c>
      <c r="J147" s="48">
        <f t="shared" si="55"/>
        <v>1.816669241229377E-5</v>
      </c>
      <c r="K147" s="48">
        <f t="shared" si="56"/>
        <v>1.5038077445853879E-5</v>
      </c>
      <c r="L147" s="10">
        <f t="shared" si="57"/>
        <v>1006.0630759652636</v>
      </c>
      <c r="M147" s="29">
        <f t="shared" si="58"/>
        <v>2.5535298153980934E-2</v>
      </c>
      <c r="N147" s="8">
        <f t="shared" si="59"/>
        <v>0.71574799472540085</v>
      </c>
      <c r="O147" s="48">
        <f t="shared" si="60"/>
        <v>3.4205842263699054E-3</v>
      </c>
      <c r="P147" s="48">
        <f t="shared" si="43"/>
        <v>9596961.6804699991</v>
      </c>
      <c r="Q147" s="48">
        <f t="shared" si="61"/>
        <v>6869006.0782529153</v>
      </c>
      <c r="R147" s="9">
        <f t="shared" si="44"/>
        <v>28.096403746187463</v>
      </c>
      <c r="S147" s="10">
        <f t="shared" si="45"/>
        <v>2.3915001557117459</v>
      </c>
      <c r="T147" s="10">
        <f t="shared" si="46"/>
        <v>0.51558260636791675</v>
      </c>
      <c r="U147" s="10">
        <f t="shared" si="47"/>
        <v>1.0506928307543695</v>
      </c>
      <c r="V147" s="10">
        <f t="shared" si="48"/>
        <v>1.5662754371222862</v>
      </c>
      <c r="W147" s="9">
        <f t="shared" si="49"/>
        <v>0.49960938983167036</v>
      </c>
      <c r="X147" s="49">
        <f t="shared" si="42"/>
        <v>20.895049596108905</v>
      </c>
      <c r="Y147" s="8">
        <f t="shared" si="62"/>
        <v>2.6104590618704771E-5</v>
      </c>
      <c r="Z147" s="29">
        <f t="shared" si="50"/>
        <v>2.2333333333333334</v>
      </c>
    </row>
    <row r="148" spans="6:26" x14ac:dyDescent="0.25">
      <c r="F148" s="36">
        <f t="shared" si="51"/>
        <v>8100</v>
      </c>
      <c r="G148" s="16">
        <f t="shared" si="52"/>
        <v>20.395651833007982</v>
      </c>
      <c r="H148" s="48">
        <f t="shared" si="53"/>
        <v>292.34782591650395</v>
      </c>
      <c r="I148" s="8">
        <f t="shared" si="54"/>
        <v>1.2080457678469503</v>
      </c>
      <c r="J148" s="48">
        <f t="shared" si="55"/>
        <v>1.8166697486901858E-5</v>
      </c>
      <c r="K148" s="48">
        <f t="shared" si="56"/>
        <v>1.5038087107642956E-5</v>
      </c>
      <c r="L148" s="10">
        <f t="shared" si="57"/>
        <v>1006.0630794119148</v>
      </c>
      <c r="M148" s="29">
        <f t="shared" si="58"/>
        <v>2.5535306103611505E-2</v>
      </c>
      <c r="N148" s="8">
        <f t="shared" si="59"/>
        <v>0.71574797428538561</v>
      </c>
      <c r="O148" s="48">
        <f t="shared" si="60"/>
        <v>3.4205829883120291E-3</v>
      </c>
      <c r="P148" s="48">
        <f t="shared" si="43"/>
        <v>9597793.7235140484</v>
      </c>
      <c r="Q148" s="48">
        <f t="shared" si="61"/>
        <v>6869601.4152141688</v>
      </c>
      <c r="R148" s="9">
        <f t="shared" si="44"/>
        <v>28.097088993977934</v>
      </c>
      <c r="S148" s="10">
        <f t="shared" si="45"/>
        <v>2.3915592269388015</v>
      </c>
      <c r="T148" s="10">
        <f t="shared" si="46"/>
        <v>0.51564089211867814</v>
      </c>
      <c r="U148" s="10">
        <f t="shared" si="47"/>
        <v>1.0507867989785287</v>
      </c>
      <c r="V148" s="10">
        <f t="shared" si="48"/>
        <v>1.5664276910972068</v>
      </c>
      <c r="W148" s="9">
        <f t="shared" si="49"/>
        <v>0.49965795569288901</v>
      </c>
      <c r="X148" s="49">
        <f t="shared" si="42"/>
        <v>20.895309788700871</v>
      </c>
      <c r="Y148" s="8">
        <f t="shared" si="62"/>
        <v>2.6107128184953445E-5</v>
      </c>
      <c r="Z148" s="29">
        <f t="shared" si="50"/>
        <v>2.25</v>
      </c>
    </row>
    <row r="149" spans="6:26" x14ac:dyDescent="0.25">
      <c r="F149" s="36">
        <f t="shared" si="51"/>
        <v>8160</v>
      </c>
      <c r="G149" s="16">
        <f t="shared" si="52"/>
        <v>20.395853681628605</v>
      </c>
      <c r="H149" s="48">
        <f t="shared" si="53"/>
        <v>292.3479268408143</v>
      </c>
      <c r="I149" s="8">
        <f t="shared" si="54"/>
        <v>1.2080453494126799</v>
      </c>
      <c r="J149" s="48">
        <f t="shared" si="55"/>
        <v>1.8166702327039288E-5</v>
      </c>
      <c r="K149" s="48">
        <f t="shared" si="56"/>
        <v>1.5038096323015906E-5</v>
      </c>
      <c r="L149" s="10">
        <f t="shared" si="57"/>
        <v>1006.0630826993233</v>
      </c>
      <c r="M149" s="29">
        <f t="shared" si="58"/>
        <v>2.5535313685932131E-2</v>
      </c>
      <c r="N149" s="8">
        <f t="shared" si="59"/>
        <v>0.71574795478980791</v>
      </c>
      <c r="O149" s="48">
        <f t="shared" si="60"/>
        <v>3.4205818074588491E-3</v>
      </c>
      <c r="P149" s="48">
        <f t="shared" si="43"/>
        <v>9598587.3198420759</v>
      </c>
      <c r="Q149" s="48">
        <f t="shared" si="61"/>
        <v>6870169.2430483494</v>
      </c>
      <c r="R149" s="9">
        <f t="shared" si="44"/>
        <v>28.097742539738832</v>
      </c>
      <c r="S149" s="10">
        <f t="shared" si="45"/>
        <v>2.3916155653959681</v>
      </c>
      <c r="T149" s="10">
        <f t="shared" si="46"/>
        <v>0.5156964861654787</v>
      </c>
      <c r="U149" s="10">
        <f t="shared" si="47"/>
        <v>1.0508764256359311</v>
      </c>
      <c r="V149" s="10">
        <f t="shared" si="48"/>
        <v>1.5665729118014098</v>
      </c>
      <c r="W149" s="9">
        <f t="shared" si="49"/>
        <v>0.49970427808657414</v>
      </c>
      <c r="X149" s="49">
        <f t="shared" si="42"/>
        <v>20.89555795971518</v>
      </c>
      <c r="Y149" s="8">
        <f t="shared" si="62"/>
        <v>2.6109548530023497E-5</v>
      </c>
      <c r="Z149" s="29">
        <f t="shared" si="50"/>
        <v>2.2666666666666666</v>
      </c>
    </row>
    <row r="150" spans="6:26" x14ac:dyDescent="0.25">
      <c r="F150" s="36">
        <f t="shared" si="51"/>
        <v>8220</v>
      </c>
      <c r="G150" s="16">
        <f t="shared" si="52"/>
        <v>20.396046203832373</v>
      </c>
      <c r="H150" s="48">
        <f t="shared" si="53"/>
        <v>292.34802310191617</v>
      </c>
      <c r="I150" s="8">
        <f t="shared" si="54"/>
        <v>1.2080449503124384</v>
      </c>
      <c r="J150" s="48">
        <f t="shared" si="55"/>
        <v>1.8166706943537372E-5</v>
      </c>
      <c r="K150" s="48">
        <f t="shared" si="56"/>
        <v>1.5038105112594438E-5</v>
      </c>
      <c r="L150" s="10">
        <f t="shared" si="57"/>
        <v>1006.0630858348447</v>
      </c>
      <c r="M150" s="29">
        <f t="shared" si="58"/>
        <v>2.5535320917910585E-2</v>
      </c>
      <c r="N150" s="8">
        <f t="shared" si="59"/>
        <v>0.71574793619503907</v>
      </c>
      <c r="O150" s="48">
        <f t="shared" si="60"/>
        <v>3.4205806811677584E-3</v>
      </c>
      <c r="P150" s="48">
        <f t="shared" si="43"/>
        <v>9599344.2457066663</v>
      </c>
      <c r="Q150" s="48">
        <f t="shared" si="61"/>
        <v>6870710.8326902706</v>
      </c>
      <c r="R150" s="9">
        <f t="shared" si="44"/>
        <v>28.098365851585051</v>
      </c>
      <c r="S150" s="10">
        <f t="shared" si="45"/>
        <v>2.3916692976302807</v>
      </c>
      <c r="T150" s="10">
        <f t="shared" si="46"/>
        <v>0.51574951272685254</v>
      </c>
      <c r="U150" s="10">
        <f t="shared" si="47"/>
        <v>1.0509619112653501</v>
      </c>
      <c r="V150" s="10">
        <f t="shared" si="48"/>
        <v>1.5667114239922026</v>
      </c>
      <c r="W150" s="9">
        <f t="shared" si="49"/>
        <v>0.49974846060357347</v>
      </c>
      <c r="X150" s="49">
        <f t="shared" si="42"/>
        <v>20.895794664435947</v>
      </c>
      <c r="Y150" s="8">
        <f t="shared" si="62"/>
        <v>2.611185706653671E-5</v>
      </c>
      <c r="Z150" s="29">
        <f t="shared" si="50"/>
        <v>2.2833333333333332</v>
      </c>
    </row>
    <row r="151" spans="6:26" x14ac:dyDescent="0.25">
      <c r="F151" s="36">
        <f t="shared" si="51"/>
        <v>8280</v>
      </c>
      <c r="G151" s="16">
        <f t="shared" si="52"/>
        <v>20.396229830455873</v>
      </c>
      <c r="H151" s="48">
        <f t="shared" si="53"/>
        <v>292.34811491522794</v>
      </c>
      <c r="I151" s="8">
        <f t="shared" si="54"/>
        <v>1.2080445696530593</v>
      </c>
      <c r="J151" s="48">
        <f t="shared" si="55"/>
        <v>1.8166711346727323E-5</v>
      </c>
      <c r="K151" s="48">
        <f t="shared" si="56"/>
        <v>1.5038113496048127E-5</v>
      </c>
      <c r="L151" s="10">
        <f t="shared" si="57"/>
        <v>1006.0630888254949</v>
      </c>
      <c r="M151" s="29">
        <f t="shared" si="58"/>
        <v>2.5535327815731177E-2</v>
      </c>
      <c r="N151" s="8">
        <f t="shared" si="59"/>
        <v>0.71574791845946462</v>
      </c>
      <c r="O151" s="48">
        <f t="shared" si="60"/>
        <v>3.4205796069181754E-3</v>
      </c>
      <c r="P151" s="48">
        <f t="shared" si="43"/>
        <v>9600066.1953219268</v>
      </c>
      <c r="Q151" s="48">
        <f t="shared" si="61"/>
        <v>6871227.3963747416</v>
      </c>
      <c r="R151" s="9">
        <f t="shared" si="44"/>
        <v>28.098960329510813</v>
      </c>
      <c r="S151" s="10">
        <f t="shared" si="45"/>
        <v>2.3917205443176144</v>
      </c>
      <c r="T151" s="10">
        <f t="shared" si="46"/>
        <v>0.51580009029672225</v>
      </c>
      <c r="U151" s="10">
        <f t="shared" si="47"/>
        <v>1.0510434471471763</v>
      </c>
      <c r="V151" s="10">
        <f t="shared" si="48"/>
        <v>1.5668435374438987</v>
      </c>
      <c r="W151" s="9">
        <f t="shared" si="49"/>
        <v>0.49979060205547016</v>
      </c>
      <c r="X151" s="49">
        <f t="shared" si="42"/>
        <v>20.896020432511342</v>
      </c>
      <c r="Y151" s="8">
        <f t="shared" si="62"/>
        <v>2.6114058957398314E-5</v>
      </c>
      <c r="Z151" s="29">
        <f t="shared" si="50"/>
        <v>2.2999999999999998</v>
      </c>
    </row>
    <row r="152" spans="6:26" x14ac:dyDescent="0.25">
      <c r="F152" s="36">
        <f t="shared" si="51"/>
        <v>8340</v>
      </c>
      <c r="G152" s="16">
        <f t="shared" si="52"/>
        <v>20.396404972441253</v>
      </c>
      <c r="H152" s="48">
        <f t="shared" si="53"/>
        <v>292.3482024862206</v>
      </c>
      <c r="I152" s="8">
        <f t="shared" si="54"/>
        <v>1.2080442065826231</v>
      </c>
      <c r="J152" s="48">
        <f t="shared" si="55"/>
        <v>1.8166715546463127E-5</v>
      </c>
      <c r="K152" s="48">
        <f t="shared" si="56"/>
        <v>1.5038121492138153E-5</v>
      </c>
      <c r="L152" s="10">
        <f t="shared" si="57"/>
        <v>1006.0630916779653</v>
      </c>
      <c r="M152" s="29">
        <f t="shared" si="58"/>
        <v>2.5535334394830678E-2</v>
      </c>
      <c r="N152" s="8">
        <f t="shared" si="59"/>
        <v>0.71574790154339163</v>
      </c>
      <c r="O152" s="48">
        <f t="shared" si="60"/>
        <v>3.4205785823059184E-3</v>
      </c>
      <c r="P152" s="48">
        <f t="shared" si="43"/>
        <v>9600754.7846505307</v>
      </c>
      <c r="Q152" s="48">
        <f t="shared" si="61"/>
        <v>6871720.0903462945</v>
      </c>
      <c r="R152" s="9">
        <f t="shared" si="44"/>
        <v>28.099527308562699</v>
      </c>
      <c r="S152" s="10">
        <f t="shared" si="45"/>
        <v>2.3917694205360833</v>
      </c>
      <c r="T152" s="10">
        <f t="shared" si="46"/>
        <v>0.51584833190750445</v>
      </c>
      <c r="U152" s="10">
        <f t="shared" si="47"/>
        <v>1.0511212157306875</v>
      </c>
      <c r="V152" s="10">
        <f t="shared" si="48"/>
        <v>1.566969547638192</v>
      </c>
      <c r="W152" s="9">
        <f t="shared" si="49"/>
        <v>0.49983079669479819</v>
      </c>
      <c r="X152" s="49">
        <f t="shared" si="42"/>
        <v>20.896235769136052</v>
      </c>
      <c r="Y152" s="8">
        <f t="shared" si="62"/>
        <v>2.6116159127303201E-5</v>
      </c>
      <c r="Z152" s="29">
        <f t="shared" si="50"/>
        <v>2.3166666666666669</v>
      </c>
    </row>
    <row r="153" spans="6:26" x14ac:dyDescent="0.25">
      <c r="F153" s="36">
        <f t="shared" si="51"/>
        <v>8400</v>
      </c>
      <c r="G153" s="16">
        <f t="shared" si="52"/>
        <v>20.396572021754128</v>
      </c>
      <c r="H153" s="48">
        <f t="shared" si="53"/>
        <v>292.34828601087702</v>
      </c>
      <c r="I153" s="8">
        <f t="shared" si="54"/>
        <v>1.208043860288551</v>
      </c>
      <c r="J153" s="48">
        <f t="shared" si="55"/>
        <v>1.816671955214389E-5</v>
      </c>
      <c r="K153" s="48">
        <f t="shared" si="56"/>
        <v>1.5038129118759498E-5</v>
      </c>
      <c r="L153" s="10">
        <f t="shared" si="57"/>
        <v>1006.0630943986392</v>
      </c>
      <c r="M153" s="29">
        <f t="shared" si="58"/>
        <v>2.5535340669933251E-2</v>
      </c>
      <c r="N153" s="8">
        <f t="shared" si="59"/>
        <v>0.71574788540896006</v>
      </c>
      <c r="O153" s="48">
        <f t="shared" si="60"/>
        <v>3.420577605037829E-3</v>
      </c>
      <c r="P153" s="48">
        <f t="shared" si="43"/>
        <v>9601411.5550155099</v>
      </c>
      <c r="Q153" s="48">
        <f t="shared" si="61"/>
        <v>6872190.017443506</v>
      </c>
      <c r="R153" s="9">
        <f t="shared" si="44"/>
        <v>28.100068061863233</v>
      </c>
      <c r="S153" s="10">
        <f t="shared" si="45"/>
        <v>2.3918160360266287</v>
      </c>
      <c r="T153" s="10">
        <f t="shared" si="46"/>
        <v>0.51589434538118539</v>
      </c>
      <c r="U153" s="10">
        <f t="shared" si="47"/>
        <v>1.0511953910412306</v>
      </c>
      <c r="V153" s="10">
        <f t="shared" si="48"/>
        <v>1.5670897364224161</v>
      </c>
      <c r="W153" s="9">
        <f t="shared" si="49"/>
        <v>0.49986913442501324</v>
      </c>
      <c r="X153" s="49">
        <f t="shared" si="42"/>
        <v>20.89644115617914</v>
      </c>
      <c r="Y153" s="8">
        <f t="shared" si="62"/>
        <v>2.6118162273706933E-5</v>
      </c>
      <c r="Z153" s="29">
        <f t="shared" si="50"/>
        <v>2.3333333333333335</v>
      </c>
    </row>
    <row r="154" spans="6:26" x14ac:dyDescent="0.25">
      <c r="F154" s="36">
        <f t="shared" si="51"/>
        <v>8460</v>
      </c>
      <c r="G154" s="16">
        <f t="shared" si="52"/>
        <v>20.396731352259213</v>
      </c>
      <c r="H154" s="48">
        <f t="shared" si="53"/>
        <v>292.34836567612956</v>
      </c>
      <c r="I154" s="8">
        <f t="shared" si="54"/>
        <v>1.2080435299957915</v>
      </c>
      <c r="J154" s="48">
        <f t="shared" si="55"/>
        <v>1.8166723372734639E-5</v>
      </c>
      <c r="K154" s="48">
        <f t="shared" si="56"/>
        <v>1.5038136392980746E-5</v>
      </c>
      <c r="L154" s="10">
        <f t="shared" si="57"/>
        <v>1006.0630969936047</v>
      </c>
      <c r="M154" s="29">
        <f t="shared" si="58"/>
        <v>2.5535346655083026E-2</v>
      </c>
      <c r="N154" s="8">
        <f t="shared" si="59"/>
        <v>0.71574787002005902</v>
      </c>
      <c r="O154" s="48">
        <f t="shared" si="60"/>
        <v>3.4205766729266539E-3</v>
      </c>
      <c r="P154" s="48">
        <f t="shared" si="43"/>
        <v>9602037.9765461311</v>
      </c>
      <c r="Q154" s="48">
        <f t="shared" si="61"/>
        <v>6872638.2295646109</v>
      </c>
      <c r="R154" s="9">
        <f t="shared" si="44"/>
        <v>28.100583803493215</v>
      </c>
      <c r="S154" s="10">
        <f t="shared" si="45"/>
        <v>2.3918604954413691</v>
      </c>
      <c r="T154" s="10">
        <f t="shared" si="46"/>
        <v>0.51593823356891255</v>
      </c>
      <c r="U154" s="10">
        <f t="shared" si="47"/>
        <v>1.051266139068866</v>
      </c>
      <c r="V154" s="10">
        <f t="shared" si="48"/>
        <v>1.5672043726377787</v>
      </c>
      <c r="W154" s="9">
        <f t="shared" si="49"/>
        <v>0.49990570100088649</v>
      </c>
      <c r="X154" s="49">
        <f t="shared" si="42"/>
        <v>20.8966370532601</v>
      </c>
      <c r="Y154" s="8">
        <f t="shared" si="62"/>
        <v>2.6120072877296311E-5</v>
      </c>
      <c r="Z154" s="29">
        <f t="shared" si="50"/>
        <v>2.35</v>
      </c>
    </row>
    <row r="155" spans="6:26" x14ac:dyDescent="0.25">
      <c r="F155" s="36">
        <f t="shared" si="51"/>
        <v>8520</v>
      </c>
      <c r="G155" s="16">
        <f t="shared" si="52"/>
        <v>20.396883320555602</v>
      </c>
      <c r="H155" s="48">
        <f t="shared" si="53"/>
        <v>292.34844166027779</v>
      </c>
      <c r="I155" s="8">
        <f t="shared" si="54"/>
        <v>1.2080432149650875</v>
      </c>
      <c r="J155" s="48">
        <f t="shared" si="55"/>
        <v>1.81667270167863E-5</v>
      </c>
      <c r="K155" s="48">
        <f t="shared" si="56"/>
        <v>1.5038143331082174E-5</v>
      </c>
      <c r="L155" s="10">
        <f t="shared" si="57"/>
        <v>1006.0630994686691</v>
      </c>
      <c r="M155" s="29">
        <f t="shared" si="58"/>
        <v>2.5535352363675459E-2</v>
      </c>
      <c r="N155" s="8">
        <f t="shared" si="59"/>
        <v>0.71574785534224494</v>
      </c>
      <c r="O155" s="48">
        <f t="shared" si="60"/>
        <v>3.420575783886153E-3</v>
      </c>
      <c r="P155" s="48">
        <f t="shared" si="43"/>
        <v>9602635.45146464</v>
      </c>
      <c r="Q155" s="48">
        <f t="shared" si="61"/>
        <v>6873065.7300192257</v>
      </c>
      <c r="R155" s="9">
        <f t="shared" si="44"/>
        <v>28.101075691238893</v>
      </c>
      <c r="S155" s="10">
        <f t="shared" si="45"/>
        <v>2.3919028985803337</v>
      </c>
      <c r="T155" s="10">
        <f t="shared" si="46"/>
        <v>0.51598009457962202</v>
      </c>
      <c r="U155" s="10">
        <f t="shared" si="47"/>
        <v>1.0513336181390536</v>
      </c>
      <c r="V155" s="10">
        <f t="shared" si="48"/>
        <v>1.5673137127186756</v>
      </c>
      <c r="W155" s="9">
        <f t="shared" si="49"/>
        <v>0.4999405782196733</v>
      </c>
      <c r="X155" s="49">
        <f t="shared" si="42"/>
        <v>20.896823898775274</v>
      </c>
      <c r="Y155" s="8">
        <f t="shared" si="62"/>
        <v>2.6121895211977928E-5</v>
      </c>
      <c r="Z155" s="29">
        <f t="shared" si="50"/>
        <v>2.3666666666666667</v>
      </c>
    </row>
    <row r="156" spans="6:26" x14ac:dyDescent="0.25">
      <c r="F156" s="36">
        <f t="shared" si="51"/>
        <v>8580</v>
      </c>
      <c r="G156" s="16">
        <f t="shared" si="52"/>
        <v>20.397028266773571</v>
      </c>
      <c r="H156" s="48">
        <f t="shared" si="53"/>
        <v>292.34851413338674</v>
      </c>
      <c r="I156" s="8">
        <f t="shared" si="54"/>
        <v>1.2080429144913252</v>
      </c>
      <c r="J156" s="48">
        <f t="shared" si="55"/>
        <v>1.8166730492454892E-5</v>
      </c>
      <c r="K156" s="48">
        <f t="shared" si="56"/>
        <v>1.5038149948592199E-5</v>
      </c>
      <c r="L156" s="10">
        <f t="shared" si="57"/>
        <v>1006.063101829371</v>
      </c>
      <c r="M156" s="29">
        <f t="shared" si="58"/>
        <v>2.5535357808487352E-2</v>
      </c>
      <c r="N156" s="8">
        <f t="shared" si="59"/>
        <v>0.715747841342665</v>
      </c>
      <c r="O156" s="48">
        <f t="shared" si="60"/>
        <v>3.4205749359264423E-3</v>
      </c>
      <c r="P156" s="48">
        <f t="shared" si="43"/>
        <v>9603205.3172214013</v>
      </c>
      <c r="Q156" s="48">
        <f t="shared" si="61"/>
        <v>6873473.4757716209</v>
      </c>
      <c r="R156" s="9">
        <f t="shared" si="44"/>
        <v>28.101544829210422</v>
      </c>
      <c r="S156" s="10">
        <f t="shared" si="45"/>
        <v>2.3919433406171193</v>
      </c>
      <c r="T156" s="10">
        <f t="shared" si="46"/>
        <v>0.5160200219982034</v>
      </c>
      <c r="U156" s="10">
        <f t="shared" si="47"/>
        <v>1.0513979792662542</v>
      </c>
      <c r="V156" s="10">
        <f t="shared" si="48"/>
        <v>1.5674180012644576</v>
      </c>
      <c r="W156" s="9">
        <f t="shared" si="49"/>
        <v>0.49997384410349538</v>
      </c>
      <c r="X156" s="49">
        <f t="shared" si="42"/>
        <v>20.897002110877068</v>
      </c>
      <c r="Y156" s="8">
        <f t="shared" si="62"/>
        <v>2.6123633354407627E-5</v>
      </c>
      <c r="Z156" s="29">
        <f t="shared" si="50"/>
        <v>2.3833333333333333</v>
      </c>
    </row>
    <row r="157" spans="6:26" x14ac:dyDescent="0.25">
      <c r="F157" s="36">
        <f t="shared" si="51"/>
        <v>8640</v>
      </c>
      <c r="G157" s="16">
        <f t="shared" si="52"/>
        <v>20.397166515334643</v>
      </c>
      <c r="H157" s="48">
        <f t="shared" si="53"/>
        <v>292.34858325766731</v>
      </c>
      <c r="I157" s="8">
        <f t="shared" si="54"/>
        <v>1.208042627901956</v>
      </c>
      <c r="J157" s="48">
        <f t="shared" si="55"/>
        <v>1.8166733807519877E-5</v>
      </c>
      <c r="K157" s="48">
        <f t="shared" si="56"/>
        <v>1.5038156260322196E-5</v>
      </c>
      <c r="L157" s="10">
        <f t="shared" si="57"/>
        <v>1006.0631040809939</v>
      </c>
      <c r="M157" s="29">
        <f t="shared" si="58"/>
        <v>2.5535363001705603E-2</v>
      </c>
      <c r="N157" s="8">
        <f t="shared" si="59"/>
        <v>0.71574782798998393</v>
      </c>
      <c r="O157" s="48">
        <f t="shared" si="60"/>
        <v>3.42057412714954E-3</v>
      </c>
      <c r="P157" s="48">
        <f t="shared" si="43"/>
        <v>9603748.8494852241</v>
      </c>
      <c r="Q157" s="48">
        <f t="shared" si="61"/>
        <v>6873862.3795803562</v>
      </c>
      <c r="R157" s="9">
        <f t="shared" si="44"/>
        <v>28.101992270337419</v>
      </c>
      <c r="S157" s="10">
        <f t="shared" si="45"/>
        <v>2.3919819123139701</v>
      </c>
      <c r="T157" s="10">
        <f t="shared" si="46"/>
        <v>0.51605810509366568</v>
      </c>
      <c r="U157" s="10">
        <f t="shared" si="47"/>
        <v>1.0514593664912708</v>
      </c>
      <c r="V157" s="10">
        <f t="shared" si="48"/>
        <v>1.5675174715849365</v>
      </c>
      <c r="W157" s="9">
        <f t="shared" si="49"/>
        <v>0.50000557307334514</v>
      </c>
      <c r="X157" s="49">
        <f t="shared" si="42"/>
        <v>20.897172088407988</v>
      </c>
      <c r="Y157" s="8">
        <f t="shared" si="62"/>
        <v>2.6125291193082276E-5</v>
      </c>
      <c r="Z157" s="29">
        <f t="shared" si="50"/>
        <v>2.4</v>
      </c>
    </row>
    <row r="158" spans="6:26" x14ac:dyDescent="0.25">
      <c r="F158" s="36">
        <f t="shared" si="51"/>
        <v>8700</v>
      </c>
      <c r="G158" s="16">
        <f t="shared" si="52"/>
        <v>20.397298375676634</v>
      </c>
      <c r="H158" s="48">
        <f t="shared" si="53"/>
        <v>292.3486491878383</v>
      </c>
      <c r="I158" s="8">
        <f t="shared" si="54"/>
        <v>1.2080423545554968</v>
      </c>
      <c r="J158" s="48">
        <f t="shared" si="55"/>
        <v>1.8166736969401238E-5</v>
      </c>
      <c r="K158" s="48">
        <f t="shared" si="56"/>
        <v>1.5038162280399307E-5</v>
      </c>
      <c r="L158" s="10">
        <f t="shared" si="57"/>
        <v>1006.0631062285768</v>
      </c>
      <c r="M158" s="29">
        <f t="shared" si="58"/>
        <v>2.5535367954953991E-2</v>
      </c>
      <c r="N158" s="8">
        <f t="shared" si="59"/>
        <v>0.71574781525431364</v>
      </c>
      <c r="O158" s="48">
        <f t="shared" si="60"/>
        <v>3.4205733557451305E-3</v>
      </c>
      <c r="P158" s="48">
        <f t="shared" si="43"/>
        <v>9604267.2649963796</v>
      </c>
      <c r="Q158" s="48">
        <f t="shared" si="61"/>
        <v>6874233.3120396808</v>
      </c>
      <c r="R158" s="9">
        <f t="shared" si="44"/>
        <v>28.10241901874884</v>
      </c>
      <c r="S158" s="10">
        <f t="shared" si="45"/>
        <v>2.3920187002268292</v>
      </c>
      <c r="T158" s="10">
        <f t="shared" si="46"/>
        <v>0.51609442901777192</v>
      </c>
      <c r="U158" s="10">
        <f t="shared" si="47"/>
        <v>1.0515179172031219</v>
      </c>
      <c r="V158" s="10">
        <f t="shared" si="48"/>
        <v>1.5676123462208937</v>
      </c>
      <c r="W158" s="9">
        <f t="shared" si="49"/>
        <v>0.5000358361151177</v>
      </c>
      <c r="X158" s="49">
        <f t="shared" si="42"/>
        <v>20.897334211791751</v>
      </c>
      <c r="Y158" s="8">
        <f t="shared" si="62"/>
        <v>2.6126872437014895E-5</v>
      </c>
      <c r="Z158" s="29">
        <f t="shared" si="50"/>
        <v>2.4166666666666665</v>
      </c>
    </row>
    <row r="159" spans="6:26" x14ac:dyDescent="0.25">
      <c r="F159" s="36">
        <f t="shared" si="51"/>
        <v>8760</v>
      </c>
      <c r="G159" s="16">
        <f t="shared" si="52"/>
        <v>20.397424142945269</v>
      </c>
      <c r="H159" s="48">
        <f t="shared" si="53"/>
        <v>292.34871207147262</v>
      </c>
      <c r="I159" s="8">
        <f t="shared" si="54"/>
        <v>1.2080420938400926</v>
      </c>
      <c r="J159" s="48">
        <f t="shared" si="55"/>
        <v>1.8166739985176415E-5</v>
      </c>
      <c r="K159" s="48">
        <f t="shared" si="56"/>
        <v>1.5038168022298342E-5</v>
      </c>
      <c r="L159" s="10">
        <f t="shared" si="57"/>
        <v>1006.0631082769263</v>
      </c>
      <c r="M159" s="29">
        <f t="shared" si="58"/>
        <v>2.5535372679319667E-2</v>
      </c>
      <c r="N159" s="8">
        <f t="shared" si="59"/>
        <v>0.7157478031071467</v>
      </c>
      <c r="O159" s="48">
        <f t="shared" si="60"/>
        <v>3.4205726199865137E-3</v>
      </c>
      <c r="P159" s="48">
        <f t="shared" si="43"/>
        <v>9604761.7242871802</v>
      </c>
      <c r="Q159" s="48">
        <f t="shared" si="61"/>
        <v>6874587.1035261592</v>
      </c>
      <c r="R159" s="9">
        <f t="shared" si="44"/>
        <v>28.102826032040291</v>
      </c>
      <c r="S159" s="10">
        <f t="shared" si="45"/>
        <v>2.3920537869007843</v>
      </c>
      <c r="T159" s="10">
        <f t="shared" si="46"/>
        <v>0.51612907499456373</v>
      </c>
      <c r="U159" s="10">
        <f t="shared" si="47"/>
        <v>1.0515737624457839</v>
      </c>
      <c r="V159" s="10">
        <f t="shared" si="48"/>
        <v>1.5677028374403477</v>
      </c>
      <c r="W159" s="9">
        <f t="shared" si="49"/>
        <v>0.50006470093791011</v>
      </c>
      <c r="X159" s="49">
        <f t="shared" si="42"/>
        <v>20.897488843883178</v>
      </c>
      <c r="Y159" s="8">
        <f t="shared" si="62"/>
        <v>2.6128380624005795E-5</v>
      </c>
      <c r="Z159" s="29">
        <f t="shared" si="50"/>
        <v>2.4333333333333331</v>
      </c>
    </row>
    <row r="160" spans="6:26" x14ac:dyDescent="0.25">
      <c r="F160" s="36">
        <f t="shared" si="51"/>
        <v>8820</v>
      </c>
      <c r="G160" s="16">
        <f t="shared" si="52"/>
        <v>20.397544098653913</v>
      </c>
      <c r="H160" s="48">
        <f t="shared" si="53"/>
        <v>292.34877204932695</v>
      </c>
      <c r="I160" s="8">
        <f t="shared" si="54"/>
        <v>1.2080418451721502</v>
      </c>
      <c r="J160" s="48">
        <f t="shared" si="55"/>
        <v>1.8166742861595793E-5</v>
      </c>
      <c r="K160" s="48">
        <f t="shared" si="56"/>
        <v>1.5038173498871613E-5</v>
      </c>
      <c r="L160" s="10">
        <f t="shared" si="57"/>
        <v>1006.0631102306268</v>
      </c>
      <c r="M160" s="29">
        <f t="shared" si="58"/>
        <v>2.5535377185377451E-2</v>
      </c>
      <c r="N160" s="8">
        <f t="shared" si="59"/>
        <v>0.7157477915212922</v>
      </c>
      <c r="O160" s="48">
        <f t="shared" si="60"/>
        <v>3.4205719182267458E-3</v>
      </c>
      <c r="P160" s="48">
        <f t="shared" si="43"/>
        <v>9605233.3342778217</v>
      </c>
      <c r="Q160" s="48">
        <f t="shared" si="61"/>
        <v>6874924.5460560489</v>
      </c>
      <c r="R160" s="9">
        <f t="shared" si="44"/>
        <v>28.103214223436556</v>
      </c>
      <c r="S160" s="10">
        <f t="shared" si="45"/>
        <v>2.3920872510563895</v>
      </c>
      <c r="T160" s="10">
        <f t="shared" si="46"/>
        <v>0.51616212050119581</v>
      </c>
      <c r="U160" s="10">
        <f t="shared" si="47"/>
        <v>1.0516270272112618</v>
      </c>
      <c r="V160" s="10">
        <f t="shared" si="48"/>
        <v>1.5677891477124577</v>
      </c>
      <c r="W160" s="9">
        <f t="shared" si="49"/>
        <v>0.50009223212518594</v>
      </c>
      <c r="X160" s="49">
        <f t="shared" si="42"/>
        <v>20.8976363307791</v>
      </c>
      <c r="Y160" s="8">
        <f t="shared" si="62"/>
        <v>2.6129819128540964E-5</v>
      </c>
      <c r="Z160" s="29">
        <f t="shared" si="50"/>
        <v>2.4500000000000002</v>
      </c>
    </row>
    <row r="161" spans="6:26" x14ac:dyDescent="0.25">
      <c r="F161" s="36">
        <f t="shared" si="51"/>
        <v>8880</v>
      </c>
      <c r="G161" s="16">
        <f t="shared" si="52"/>
        <v>20.397658511312887</v>
      </c>
      <c r="H161" s="48">
        <f t="shared" si="53"/>
        <v>292.34882925565643</v>
      </c>
      <c r="I161" s="8">
        <f t="shared" si="54"/>
        <v>1.2080416079950342</v>
      </c>
      <c r="J161" s="48">
        <f t="shared" si="55"/>
        <v>1.8166745605098054E-5</v>
      </c>
      <c r="K161" s="48">
        <f t="shared" si="56"/>
        <v>1.5038178722377855E-5</v>
      </c>
      <c r="L161" s="10">
        <f t="shared" si="57"/>
        <v>1006.0631120940511</v>
      </c>
      <c r="M161" s="29">
        <f t="shared" si="58"/>
        <v>2.5535381483213847E-2</v>
      </c>
      <c r="N161" s="8">
        <f t="shared" si="59"/>
        <v>0.71574778047081566</v>
      </c>
      <c r="O161" s="48">
        <f t="shared" si="60"/>
        <v>3.4205712488949596E-3</v>
      </c>
      <c r="P161" s="48">
        <f t="shared" si="43"/>
        <v>9605683.1507518534</v>
      </c>
      <c r="Q161" s="48">
        <f t="shared" si="61"/>
        <v>6875246.3950565504</v>
      </c>
      <c r="R161" s="9">
        <f t="shared" si="44"/>
        <v>28.10358446385241</v>
      </c>
      <c r="S161" s="10">
        <f t="shared" si="45"/>
        <v>2.3921191677673108</v>
      </c>
      <c r="T161" s="10">
        <f t="shared" si="46"/>
        <v>0.51619363944047936</v>
      </c>
      <c r="U161" s="10">
        <f t="shared" si="47"/>
        <v>1.0516778307188048</v>
      </c>
      <c r="V161" s="10">
        <f t="shared" si="48"/>
        <v>1.5678714701592842</v>
      </c>
      <c r="W161" s="9">
        <f t="shared" si="49"/>
        <v>0.50011849127887853</v>
      </c>
      <c r="X161" s="49">
        <f t="shared" si="42"/>
        <v>20.897777002591766</v>
      </c>
      <c r="Y161" s="8">
        <f t="shared" si="62"/>
        <v>2.6131191169321405E-5</v>
      </c>
      <c r="Z161" s="29">
        <f t="shared" si="50"/>
        <v>2.4666666666666668</v>
      </c>
    </row>
    <row r="162" spans="6:26" x14ac:dyDescent="0.25">
      <c r="F162" s="36">
        <f t="shared" si="51"/>
        <v>8940</v>
      </c>
      <c r="G162" s="16">
        <f t="shared" si="52"/>
        <v>20.397767637029755</v>
      </c>
      <c r="H162" s="48">
        <f t="shared" si="53"/>
        <v>292.34888381851488</v>
      </c>
      <c r="I162" s="8">
        <f t="shared" si="54"/>
        <v>1.2080413817778211</v>
      </c>
      <c r="J162" s="48">
        <f t="shared" si="55"/>
        <v>1.8166748221824435E-5</v>
      </c>
      <c r="K162" s="48">
        <f t="shared" si="56"/>
        <v>1.5038183704509555E-5</v>
      </c>
      <c r="L162" s="10">
        <f t="shared" si="57"/>
        <v>1006.0631138713702</v>
      </c>
      <c r="M162" s="29">
        <f t="shared" si="58"/>
        <v>2.5535385582449419E-2</v>
      </c>
      <c r="N162" s="8">
        <f t="shared" si="59"/>
        <v>0.71574776993097988</v>
      </c>
      <c r="O162" s="48">
        <f t="shared" si="60"/>
        <v>3.4205706104928476E-3</v>
      </c>
      <c r="P162" s="48">
        <f t="shared" si="43"/>
        <v>9606112.1807177626</v>
      </c>
      <c r="Q162" s="48">
        <f t="shared" si="61"/>
        <v>6875553.3710555602</v>
      </c>
      <c r="R162" s="9">
        <f t="shared" si="44"/>
        <v>28.103937583857554</v>
      </c>
      <c r="S162" s="10">
        <f t="shared" si="45"/>
        <v>2.3921496086296488</v>
      </c>
      <c r="T162" s="10">
        <f t="shared" si="46"/>
        <v>0.51622370230550096</v>
      </c>
      <c r="U162" s="10">
        <f t="shared" si="47"/>
        <v>1.0517262866812911</v>
      </c>
      <c r="V162" s="10">
        <f t="shared" si="48"/>
        <v>1.5679499889867921</v>
      </c>
      <c r="W162" s="9">
        <f t="shared" si="49"/>
        <v>0.50014353715687154</v>
      </c>
      <c r="X162" s="49">
        <f t="shared" si="42"/>
        <v>20.897911174186628</v>
      </c>
      <c r="Y162" s="8">
        <f t="shared" si="62"/>
        <v>2.6132499816446531E-5</v>
      </c>
      <c r="Z162" s="29">
        <f t="shared" si="50"/>
        <v>2.4833333333333334</v>
      </c>
    </row>
    <row r="163" spans="6:26" x14ac:dyDescent="0.25">
      <c r="F163" s="36">
        <f t="shared" si="51"/>
        <v>9000</v>
      </c>
      <c r="G163" s="16">
        <f t="shared" si="52"/>
        <v>20.397871720081941</v>
      </c>
      <c r="H163" s="48">
        <f t="shared" si="53"/>
        <v>292.34893586004097</v>
      </c>
      <c r="I163" s="8">
        <f t="shared" si="54"/>
        <v>1.2080411660141122</v>
      </c>
      <c r="J163" s="48">
        <f t="shared" si="55"/>
        <v>1.816675071763249E-5</v>
      </c>
      <c r="K163" s="48">
        <f t="shared" si="56"/>
        <v>1.5038188456419099E-5</v>
      </c>
      <c r="L163" s="10">
        <f t="shared" si="57"/>
        <v>1006.0631155665621</v>
      </c>
      <c r="M163" s="29">
        <f t="shared" si="58"/>
        <v>2.5535389492260304E-2</v>
      </c>
      <c r="N163" s="8">
        <f t="shared" si="59"/>
        <v>0.7157477598781915</v>
      </c>
      <c r="O163" s="48">
        <f t="shared" si="60"/>
        <v>3.4205700015913164E-3</v>
      </c>
      <c r="P163" s="48">
        <f t="shared" si="43"/>
        <v>9606521.3846614845</v>
      </c>
      <c r="Q163" s="48">
        <f t="shared" si="61"/>
        <v>6875846.1612933995</v>
      </c>
      <c r="R163" s="9">
        <f t="shared" si="44"/>
        <v>28.104274375549785</v>
      </c>
      <c r="S163" s="10">
        <f t="shared" si="45"/>
        <v>2.3921786419233819</v>
      </c>
      <c r="T163" s="10">
        <f t="shared" si="46"/>
        <v>0.51625237633668908</v>
      </c>
      <c r="U163" s="10">
        <f t="shared" si="47"/>
        <v>1.0517725035595131</v>
      </c>
      <c r="V163" s="10">
        <f t="shared" si="48"/>
        <v>1.5680248798962022</v>
      </c>
      <c r="W163" s="9">
        <f t="shared" si="49"/>
        <v>0.50016742580421136</v>
      </c>
      <c r="X163" s="49">
        <f t="shared" si="42"/>
        <v>20.898039145886152</v>
      </c>
      <c r="Y163" s="8">
        <f t="shared" si="62"/>
        <v>2.6133747998270035E-5</v>
      </c>
      <c r="Z163" s="29">
        <f t="shared" si="50"/>
        <v>2.5</v>
      </c>
    </row>
    <row r="164" spans="6:26" x14ac:dyDescent="0.25">
      <c r="F164" s="36">
        <f t="shared" si="51"/>
        <v>9060</v>
      </c>
      <c r="G164" s="16">
        <f t="shared" si="52"/>
        <v>20.397970993462916</v>
      </c>
      <c r="H164" s="48">
        <f t="shared" si="53"/>
        <v>292.34898549673142</v>
      </c>
      <c r="I164" s="8">
        <f t="shared" si="54"/>
        <v>1.2080409602209023</v>
      </c>
      <c r="J164" s="48">
        <f t="shared" si="55"/>
        <v>1.8166753098109195E-5</v>
      </c>
      <c r="K164" s="48">
        <f t="shared" si="56"/>
        <v>1.5038192988743712E-5</v>
      </c>
      <c r="L164" s="10">
        <f t="shared" si="57"/>
        <v>1006.0631171834214</v>
      </c>
      <c r="M164" s="29">
        <f t="shared" si="58"/>
        <v>2.5535393221398809E-2</v>
      </c>
      <c r="N164" s="8">
        <f t="shared" si="59"/>
        <v>0.71574775028994519</v>
      </c>
      <c r="O164" s="48">
        <f t="shared" si="60"/>
        <v>3.4205694208272889E-3</v>
      </c>
      <c r="P164" s="48">
        <f t="shared" si="43"/>
        <v>9606911.6786949281</v>
      </c>
      <c r="Q164" s="48">
        <f t="shared" si="61"/>
        <v>6876125.4212600952</v>
      </c>
      <c r="R164" s="9">
        <f t="shared" si="44"/>
        <v>28.104595594340914</v>
      </c>
      <c r="S164" s="10">
        <f t="shared" si="45"/>
        <v>2.392206332766293</v>
      </c>
      <c r="T164" s="10">
        <f t="shared" si="46"/>
        <v>0.51627972567166802</v>
      </c>
      <c r="U164" s="10">
        <f t="shared" si="47"/>
        <v>1.0518165848045544</v>
      </c>
      <c r="V164" s="10">
        <f t="shared" si="48"/>
        <v>1.5680963104762224</v>
      </c>
      <c r="W164" s="9">
        <f t="shared" si="49"/>
        <v>0.500190210678221</v>
      </c>
      <c r="X164" s="49">
        <f t="shared" si="42"/>
        <v>20.898161204141136</v>
      </c>
      <c r="Y164" s="8">
        <f t="shared" si="62"/>
        <v>2.6134938507937042E-5</v>
      </c>
      <c r="Z164" s="29">
        <f t="shared" si="50"/>
        <v>2.5166666666666666</v>
      </c>
    </row>
    <row r="165" spans="6:26" x14ac:dyDescent="0.25">
      <c r="F165" s="36">
        <f t="shared" si="51"/>
        <v>9120</v>
      </c>
      <c r="G165" s="16">
        <f t="shared" si="52"/>
        <v>20.398065679403217</v>
      </c>
      <c r="H165" s="48">
        <f t="shared" si="53"/>
        <v>292.34903283970158</v>
      </c>
      <c r="I165" s="8">
        <f t="shared" si="54"/>
        <v>1.2080407639374988</v>
      </c>
      <c r="J165" s="48">
        <f t="shared" si="55"/>
        <v>1.8166755368583521E-5</v>
      </c>
      <c r="K165" s="48">
        <f t="shared" si="56"/>
        <v>1.5038197311629316E-5</v>
      </c>
      <c r="L165" s="10">
        <f t="shared" si="57"/>
        <v>1006.0631187255669</v>
      </c>
      <c r="M165" s="29">
        <f t="shared" si="58"/>
        <v>2.5535396778212968E-2</v>
      </c>
      <c r="N165" s="8">
        <f t="shared" si="59"/>
        <v>0.7157477411447779</v>
      </c>
      <c r="O165" s="48">
        <f t="shared" si="60"/>
        <v>3.4205688669006534E-3</v>
      </c>
      <c r="P165" s="48">
        <f t="shared" si="43"/>
        <v>9607283.9366053194</v>
      </c>
      <c r="Q165" s="48">
        <f t="shared" si="61"/>
        <v>6876391.7761617666</v>
      </c>
      <c r="R165" s="9">
        <f t="shared" si="44"/>
        <v>28.104901960659245</v>
      </c>
      <c r="S165" s="10">
        <f t="shared" si="45"/>
        <v>2.3922327432606978</v>
      </c>
      <c r="T165" s="10">
        <f t="shared" si="46"/>
        <v>0.51630581148822785</v>
      </c>
      <c r="U165" s="10">
        <f t="shared" si="47"/>
        <v>1.0518586290890228</v>
      </c>
      <c r="V165" s="10">
        <f t="shared" si="48"/>
        <v>1.5681644405772506</v>
      </c>
      <c r="W165" s="9">
        <f t="shared" si="49"/>
        <v>0.50021194276786318</v>
      </c>
      <c r="X165" s="49">
        <f t="shared" si="42"/>
        <v>20.898277622171079</v>
      </c>
      <c r="Y165" s="8">
        <f t="shared" si="62"/>
        <v>2.6136074009620845E-5</v>
      </c>
      <c r="Z165" s="29">
        <f t="shared" si="50"/>
        <v>2.5333333333333332</v>
      </c>
    </row>
    <row r="166" spans="6:26" x14ac:dyDescent="0.25">
      <c r="F166" s="36">
        <f t="shared" si="51"/>
        <v>9180</v>
      </c>
      <c r="G166" s="16">
        <f t="shared" si="52"/>
        <v>20.398155989867405</v>
      </c>
      <c r="H166" s="48">
        <f t="shared" si="53"/>
        <v>292.34907799493368</v>
      </c>
      <c r="I166" s="8">
        <f t="shared" si="54"/>
        <v>1.2080405767244913</v>
      </c>
      <c r="J166" s="48">
        <f t="shared" si="55"/>
        <v>1.8166757534138081E-5</v>
      </c>
      <c r="K166" s="48">
        <f t="shared" si="56"/>
        <v>1.5038201434752996E-5</v>
      </c>
      <c r="L166" s="10">
        <f t="shared" si="57"/>
        <v>1006.0631201964511</v>
      </c>
      <c r="M166" s="29">
        <f t="shared" si="58"/>
        <v>2.5535400170665013E-2</v>
      </c>
      <c r="N166" s="8">
        <f t="shared" si="59"/>
        <v>0.71574773242221568</v>
      </c>
      <c r="O166" s="48">
        <f t="shared" si="60"/>
        <v>3.4205683385713625E-3</v>
      </c>
      <c r="P166" s="48">
        <f t="shared" si="43"/>
        <v>9607638.9918102771</v>
      </c>
      <c r="Q166" s="48">
        <f t="shared" si="61"/>
        <v>6876645.8223194685</v>
      </c>
      <c r="R166" s="9">
        <f t="shared" si="44"/>
        <v>28.105194161573085</v>
      </c>
      <c r="S166" s="10">
        <f t="shared" si="45"/>
        <v>2.3922579326333557</v>
      </c>
      <c r="T166" s="10">
        <f t="shared" si="46"/>
        <v>0.51633069214072469</v>
      </c>
      <c r="U166" s="10">
        <f t="shared" si="47"/>
        <v>1.0518987305278145</v>
      </c>
      <c r="V166" s="10">
        <f t="shared" si="48"/>
        <v>1.5682294226685392</v>
      </c>
      <c r="W166" s="9">
        <f t="shared" si="49"/>
        <v>0.50023267070766808</v>
      </c>
      <c r="X166" s="49">
        <f t="shared" si="42"/>
        <v>20.898388660575073</v>
      </c>
      <c r="Y166" s="8">
        <f t="shared" si="62"/>
        <v>2.613715704447565E-5</v>
      </c>
      <c r="Z166" s="29">
        <f t="shared" si="50"/>
        <v>2.5499999999999998</v>
      </c>
    </row>
    <row r="167" spans="6:26" x14ac:dyDescent="0.25">
      <c r="F167" s="36">
        <f t="shared" si="51"/>
        <v>9240</v>
      </c>
      <c r="G167" s="16">
        <f t="shared" si="52"/>
        <v>20.398242127028102</v>
      </c>
      <c r="H167" s="48">
        <f t="shared" si="53"/>
        <v>292.34912106351402</v>
      </c>
      <c r="I167" s="8">
        <f t="shared" si="54"/>
        <v>1.208040398162769</v>
      </c>
      <c r="J167" s="48">
        <f t="shared" si="55"/>
        <v>1.8166759599620866E-5</v>
      </c>
      <c r="K167" s="48">
        <f t="shared" si="56"/>
        <v>1.5038205367344936E-5</v>
      </c>
      <c r="L167" s="10">
        <f t="shared" si="57"/>
        <v>1006.0631215993664</v>
      </c>
      <c r="M167" s="29">
        <f t="shared" si="58"/>
        <v>2.5535403406349532E-2</v>
      </c>
      <c r="N167" s="8">
        <f t="shared" si="59"/>
        <v>0.71574772410273191</v>
      </c>
      <c r="O167" s="48">
        <f t="shared" si="60"/>
        <v>3.4205678346566535E-3</v>
      </c>
      <c r="P167" s="48">
        <f t="shared" si="43"/>
        <v>9607977.6392219607</v>
      </c>
      <c r="Q167" s="48">
        <f t="shared" si="61"/>
        <v>6876888.1285030572</v>
      </c>
      <c r="R167" s="9">
        <f t="shared" si="44"/>
        <v>28.105472852338078</v>
      </c>
      <c r="S167" s="10">
        <f t="shared" si="45"/>
        <v>2.3922819573688603</v>
      </c>
      <c r="T167" s="10">
        <f t="shared" si="46"/>
        <v>0.51635442329021208</v>
      </c>
      <c r="U167" s="10">
        <f t="shared" si="47"/>
        <v>1.0519369788882995</v>
      </c>
      <c r="V167" s="10">
        <f t="shared" si="48"/>
        <v>1.5682914021785117</v>
      </c>
      <c r="W167" s="9">
        <f t="shared" si="49"/>
        <v>0.50025244088628773</v>
      </c>
      <c r="X167" s="49">
        <f t="shared" si="42"/>
        <v>20.898494567914391</v>
      </c>
      <c r="Y167" s="8">
        <f t="shared" si="62"/>
        <v>2.6138190036308527E-5</v>
      </c>
      <c r="Z167" s="29">
        <f t="shared" si="50"/>
        <v>2.5666666666666669</v>
      </c>
    </row>
    <row r="168" spans="6:26" x14ac:dyDescent="0.25">
      <c r="F168" s="36">
        <f t="shared" si="51"/>
        <v>9300</v>
      </c>
      <c r="G168" s="16">
        <f t="shared" si="52"/>
        <v>20.398324283718178</v>
      </c>
      <c r="H168" s="48">
        <f t="shared" si="53"/>
        <v>292.3491621418591</v>
      </c>
      <c r="I168" s="8">
        <f t="shared" si="54"/>
        <v>1.2080402278525828</v>
      </c>
      <c r="J168" s="48">
        <f t="shared" si="55"/>
        <v>1.81667615696558E-5</v>
      </c>
      <c r="K168" s="48">
        <f t="shared" si="56"/>
        <v>1.5038209118208844E-5</v>
      </c>
      <c r="L168" s="10">
        <f t="shared" si="57"/>
        <v>1006.063122937453</v>
      </c>
      <c r="M168" s="29">
        <f t="shared" si="58"/>
        <v>2.5535406492510151E-2</v>
      </c>
      <c r="N168" s="8">
        <f t="shared" si="59"/>
        <v>0.71574771616770083</v>
      </c>
      <c r="O168" s="48">
        <f t="shared" si="60"/>
        <v>3.4205673540284045E-3</v>
      </c>
      <c r="P168" s="48">
        <f t="shared" si="43"/>
        <v>9608300.6370259374</v>
      </c>
      <c r="Q168" s="48">
        <f t="shared" si="61"/>
        <v>6877119.2372039799</v>
      </c>
      <c r="R168" s="9">
        <f t="shared" si="44"/>
        <v>28.105738657873054</v>
      </c>
      <c r="S168" s="10">
        <f t="shared" si="45"/>
        <v>2.3923048713368171</v>
      </c>
      <c r="T168" s="10">
        <f t="shared" si="46"/>
        <v>0.51637705802859424</v>
      </c>
      <c r="U168" s="10">
        <f t="shared" si="47"/>
        <v>1.0519734597912809</v>
      </c>
      <c r="V168" s="10">
        <f t="shared" si="48"/>
        <v>1.5683505178198751</v>
      </c>
      <c r="W168" s="9">
        <f t="shared" si="49"/>
        <v>0.5002712975501995</v>
      </c>
      <c r="X168" s="49">
        <f t="shared" si="42"/>
        <v>20.898595581268378</v>
      </c>
      <c r="Y168" s="8">
        <f t="shared" si="62"/>
        <v>2.6139175296997917E-5</v>
      </c>
      <c r="Z168" s="29">
        <f t="shared" si="50"/>
        <v>2.5833333333333335</v>
      </c>
    </row>
    <row r="169" spans="6:26" x14ac:dyDescent="0.25">
      <c r="F169" s="36">
        <f t="shared" si="51"/>
        <v>9360</v>
      </c>
      <c r="G169" s="16">
        <f t="shared" si="52"/>
        <v>20.398402643862049</v>
      </c>
      <c r="H169" s="48">
        <f t="shared" si="53"/>
        <v>292.34920132193099</v>
      </c>
      <c r="I169" s="8">
        <f t="shared" si="54"/>
        <v>1.2080400654126531</v>
      </c>
      <c r="J169" s="48">
        <f t="shared" si="55"/>
        <v>1.8166763448653263E-5</v>
      </c>
      <c r="K169" s="48">
        <f t="shared" si="56"/>
        <v>1.5038212695741757E-5</v>
      </c>
      <c r="L169" s="10">
        <f t="shared" si="57"/>
        <v>1006.0631242137065</v>
      </c>
      <c r="M169" s="29">
        <f t="shared" si="58"/>
        <v>2.5535409436055929E-2</v>
      </c>
      <c r="N169" s="8">
        <f t="shared" si="59"/>
        <v>0.71574770859935855</v>
      </c>
      <c r="O169" s="48">
        <f t="shared" si="60"/>
        <v>3.4205668956106142E-3</v>
      </c>
      <c r="P169" s="48">
        <f t="shared" si="43"/>
        <v>9608608.7083774004</v>
      </c>
      <c r="Q169" s="48">
        <f t="shared" si="61"/>
        <v>6877339.6658489667</v>
      </c>
      <c r="R169" s="9">
        <f t="shared" si="44"/>
        <v>28.1059921741669</v>
      </c>
      <c r="S169" s="10">
        <f t="shared" si="45"/>
        <v>2.3923267259131187</v>
      </c>
      <c r="T169" s="10">
        <f t="shared" si="46"/>
        <v>0.51639864699706772</v>
      </c>
      <c r="U169" s="10">
        <f t="shared" si="47"/>
        <v>1.0520082549022631</v>
      </c>
      <c r="V169" s="10">
        <f t="shared" si="48"/>
        <v>1.5684069018993307</v>
      </c>
      <c r="W169" s="9">
        <f t="shared" si="49"/>
        <v>0.50028928290249797</v>
      </c>
      <c r="X169" s="49">
        <f t="shared" si="42"/>
        <v>20.898691926764545</v>
      </c>
      <c r="Y169" s="8">
        <f t="shared" si="62"/>
        <v>2.6140115031655514E-5</v>
      </c>
      <c r="Z169" s="29">
        <f t="shared" si="50"/>
        <v>2.6</v>
      </c>
    </row>
    <row r="170" spans="6:26" x14ac:dyDescent="0.25">
      <c r="F170" s="36">
        <f t="shared" si="51"/>
        <v>9420</v>
      </c>
      <c r="G170" s="16">
        <f t="shared" si="52"/>
        <v>20.398477382887073</v>
      </c>
      <c r="H170" s="48">
        <f t="shared" si="53"/>
        <v>292.34923869144353</v>
      </c>
      <c r="I170" s="8">
        <f t="shared" si="54"/>
        <v>1.2080399104793129</v>
      </c>
      <c r="J170" s="48">
        <f t="shared" si="55"/>
        <v>1.816676524081985E-5</v>
      </c>
      <c r="K170" s="48">
        <f t="shared" si="56"/>
        <v>1.503821610795279E-5</v>
      </c>
      <c r="L170" s="10">
        <f t="shared" si="57"/>
        <v>1006.063125430984</v>
      </c>
      <c r="M170" s="29">
        <f t="shared" si="58"/>
        <v>2.5535412243576715E-2</v>
      </c>
      <c r="N170" s="8">
        <f t="shared" si="59"/>
        <v>0.71574770138076127</v>
      </c>
      <c r="O170" s="48">
        <f t="shared" si="60"/>
        <v>3.420566458376989E-3</v>
      </c>
      <c r="P170" s="48">
        <f t="shared" si="43"/>
        <v>9608902.5430192761</v>
      </c>
      <c r="Q170" s="48">
        <f t="shared" si="61"/>
        <v>6877549.9079577988</v>
      </c>
      <c r="R170" s="9">
        <f t="shared" si="44"/>
        <v>28.106233969619872</v>
      </c>
      <c r="S170" s="10">
        <f t="shared" si="45"/>
        <v>2.3923475700955437</v>
      </c>
      <c r="T170" s="10">
        <f t="shared" si="46"/>
        <v>0.51641923849911064</v>
      </c>
      <c r="U170" s="10">
        <f t="shared" si="47"/>
        <v>1.0520414421142428</v>
      </c>
      <c r="V170" s="10">
        <f t="shared" si="48"/>
        <v>1.5684606806133534</v>
      </c>
      <c r="W170" s="9">
        <f t="shared" si="49"/>
        <v>0.50030643719724199</v>
      </c>
      <c r="X170" s="49">
        <f t="shared" si="42"/>
        <v>20.898783820084315</v>
      </c>
      <c r="Y170" s="8">
        <f t="shared" si="62"/>
        <v>2.6141011343555892E-5</v>
      </c>
      <c r="Z170" s="29">
        <f t="shared" si="50"/>
        <v>2.6166666666666667</v>
      </c>
    </row>
    <row r="171" spans="6:26" x14ac:dyDescent="0.25">
      <c r="F171" s="36">
        <f t="shared" si="51"/>
        <v>9480</v>
      </c>
      <c r="G171" s="16">
        <f t="shared" si="52"/>
        <v>20.398548668115975</v>
      </c>
      <c r="H171" s="48">
        <f t="shared" si="53"/>
        <v>292.34927433405795</v>
      </c>
      <c r="I171" s="8">
        <f t="shared" si="54"/>
        <v>1.2080397627056989</v>
      </c>
      <c r="J171" s="48">
        <f t="shared" si="55"/>
        <v>1.8166766950167734E-5</v>
      </c>
      <c r="K171" s="48">
        <f t="shared" si="56"/>
        <v>1.503821936248095E-5</v>
      </c>
      <c r="L171" s="10">
        <f t="shared" si="57"/>
        <v>1006.0631265920102</v>
      </c>
      <c r="M171" s="29">
        <f t="shared" si="58"/>
        <v>2.5535414921357798E-2</v>
      </c>
      <c r="N171" s="8">
        <f t="shared" si="59"/>
        <v>0.71574769449574727</v>
      </c>
      <c r="O171" s="48">
        <f t="shared" si="60"/>
        <v>3.4205660413486531E-3</v>
      </c>
      <c r="P171" s="48">
        <f t="shared" si="43"/>
        <v>9609182.7988257706</v>
      </c>
      <c r="Q171" s="48">
        <f t="shared" si="61"/>
        <v>6877750.4342477378</v>
      </c>
      <c r="R171" s="9">
        <f t="shared" si="44"/>
        <v>28.106464586322904</v>
      </c>
      <c r="S171" s="10">
        <f t="shared" si="45"/>
        <v>2.3923674506140147</v>
      </c>
      <c r="T171" s="10">
        <f t="shared" si="46"/>
        <v>0.51643887860828297</v>
      </c>
      <c r="U171" s="10">
        <f t="shared" si="47"/>
        <v>1.0520730957218041</v>
      </c>
      <c r="V171" s="10">
        <f t="shared" si="48"/>
        <v>1.568511974330087</v>
      </c>
      <c r="W171" s="9">
        <f t="shared" si="49"/>
        <v>0.50032279882937392</v>
      </c>
      <c r="X171" s="49">
        <f t="shared" si="42"/>
        <v>20.898871466945348</v>
      </c>
      <c r="Y171" s="8">
        <f t="shared" si="62"/>
        <v>2.6141866238834785E-5</v>
      </c>
      <c r="Z171" s="29">
        <f t="shared" si="50"/>
        <v>2.6333333333333333</v>
      </c>
    </row>
    <row r="172" spans="6:26" x14ac:dyDescent="0.25">
      <c r="F172" s="36">
        <f t="shared" si="51"/>
        <v>9540</v>
      </c>
      <c r="G172" s="16">
        <f t="shared" si="52"/>
        <v>20.398616659141155</v>
      </c>
      <c r="H172" s="48">
        <f t="shared" si="53"/>
        <v>292.34930832957053</v>
      </c>
      <c r="I172" s="8">
        <f t="shared" si="54"/>
        <v>1.2080396217609723</v>
      </c>
      <c r="J172" s="48">
        <f t="shared" si="55"/>
        <v>1.8166768580523862E-5</v>
      </c>
      <c r="K172" s="48">
        <f t="shared" si="56"/>
        <v>1.5038222466612451E-5</v>
      </c>
      <c r="L172" s="10">
        <f t="shared" si="57"/>
        <v>1006.0631276993847</v>
      </c>
      <c r="M172" s="29">
        <f t="shared" si="58"/>
        <v>2.553541747539426E-2</v>
      </c>
      <c r="N172" s="8">
        <f t="shared" si="59"/>
        <v>0.71574768792890309</v>
      </c>
      <c r="O172" s="48">
        <f t="shared" si="60"/>
        <v>3.420565643591954E-3</v>
      </c>
      <c r="P172" s="48">
        <f t="shared" si="43"/>
        <v>9609450.1032741908</v>
      </c>
      <c r="Q172" s="48">
        <f t="shared" si="61"/>
        <v>6877941.6936866613</v>
      </c>
      <c r="R172" s="9">
        <f t="shared" si="44"/>
        <v>28.106684541276973</v>
      </c>
      <c r="S172" s="10">
        <f t="shared" si="45"/>
        <v>2.3923864120357257</v>
      </c>
      <c r="T172" s="10">
        <f t="shared" si="46"/>
        <v>0.51645761127106438</v>
      </c>
      <c r="U172" s="10">
        <f t="shared" si="47"/>
        <v>1.0521032865873623</v>
      </c>
      <c r="V172" s="10">
        <f t="shared" si="48"/>
        <v>1.5685608978584267</v>
      </c>
      <c r="W172" s="9">
        <f t="shared" si="49"/>
        <v>0.50033840442055078</v>
      </c>
      <c r="X172" s="49">
        <f t="shared" si="42"/>
        <v>20.898955063561704</v>
      </c>
      <c r="Y172" s="8">
        <f t="shared" si="62"/>
        <v>2.614268163097378E-5</v>
      </c>
      <c r="Z172" s="29">
        <f t="shared" si="50"/>
        <v>2.65</v>
      </c>
    </row>
    <row r="173" spans="6:26" x14ac:dyDescent="0.25">
      <c r="F173" s="36">
        <f t="shared" si="51"/>
        <v>9600</v>
      </c>
      <c r="G173" s="16">
        <f t="shared" si="52"/>
        <v>20.398681508181713</v>
      </c>
      <c r="H173" s="48">
        <f t="shared" si="53"/>
        <v>292.3493407540908</v>
      </c>
      <c r="I173" s="8">
        <f t="shared" si="54"/>
        <v>1.2080394873295794</v>
      </c>
      <c r="J173" s="48">
        <f t="shared" si="55"/>
        <v>1.8166770135538284E-5</v>
      </c>
      <c r="K173" s="48">
        <f t="shared" si="56"/>
        <v>1.503822542729681E-5</v>
      </c>
      <c r="L173" s="10">
        <f t="shared" si="57"/>
        <v>1006.0631287555863</v>
      </c>
      <c r="M173" s="29">
        <f t="shared" si="58"/>
        <v>2.5535419911404109E-2</v>
      </c>
      <c r="N173" s="8">
        <f t="shared" si="59"/>
        <v>0.71574768166552549</v>
      </c>
      <c r="O173" s="48">
        <f t="shared" si="60"/>
        <v>3.4205652642163762E-3</v>
      </c>
      <c r="P173" s="48">
        <f t="shared" si="43"/>
        <v>9609705.0548493676</v>
      </c>
      <c r="Q173" s="48">
        <f t="shared" si="61"/>
        <v>6878124.1144979168</v>
      </c>
      <c r="R173" s="9">
        <f t="shared" si="44"/>
        <v>28.106894327556017</v>
      </c>
      <c r="S173" s="10">
        <f t="shared" si="45"/>
        <v>2.3924044968653502</v>
      </c>
      <c r="T173" s="10">
        <f t="shared" si="46"/>
        <v>0.51647547840495223</v>
      </c>
      <c r="U173" s="10">
        <f t="shared" si="47"/>
        <v>1.0521320822995512</v>
      </c>
      <c r="V173" s="10">
        <f t="shared" si="48"/>
        <v>1.5686075607045034</v>
      </c>
      <c r="W173" s="9">
        <f t="shared" si="49"/>
        <v>0.50035328890095809</v>
      </c>
      <c r="X173" s="49">
        <f t="shared" si="42"/>
        <v>20.89903479708267</v>
      </c>
      <c r="Y173" s="8">
        <f t="shared" si="62"/>
        <v>2.6143459345075055E-5</v>
      </c>
      <c r="Z173" s="29">
        <f t="shared" si="50"/>
        <v>2.6666666666666665</v>
      </c>
    </row>
    <row r="174" spans="6:26" x14ac:dyDescent="0.25">
      <c r="F174" s="36">
        <f t="shared" si="51"/>
        <v>9660</v>
      </c>
      <c r="G174" s="16">
        <f t="shared" si="52"/>
        <v>20.398743360424007</v>
      </c>
      <c r="H174" s="48">
        <f t="shared" si="53"/>
        <v>292.34937168021196</v>
      </c>
      <c r="I174" s="8">
        <f t="shared" si="54"/>
        <v>1.2080393591105463</v>
      </c>
      <c r="J174" s="48">
        <f t="shared" si="55"/>
        <v>1.8166771618692439E-5</v>
      </c>
      <c r="K174" s="48">
        <f t="shared" si="56"/>
        <v>1.5038228251162485E-5</v>
      </c>
      <c r="L174" s="10">
        <f t="shared" si="57"/>
        <v>1006.0631297629795</v>
      </c>
      <c r="M174" s="29">
        <f t="shared" si="58"/>
        <v>2.5535422234841166E-2</v>
      </c>
      <c r="N174" s="8">
        <f t="shared" si="59"/>
        <v>0.71574767569159292</v>
      </c>
      <c r="O174" s="48">
        <f t="shared" si="60"/>
        <v>3.4205649023725483E-3</v>
      </c>
      <c r="P174" s="48">
        <f t="shared" si="43"/>
        <v>9609948.2243828494</v>
      </c>
      <c r="Q174" s="48">
        <f t="shared" si="61"/>
        <v>6878298.1051185746</v>
      </c>
      <c r="R174" s="9">
        <f t="shared" si="44"/>
        <v>28.107094415415872</v>
      </c>
      <c r="S174" s="10">
        <f t="shared" si="45"/>
        <v>2.3924217456406351</v>
      </c>
      <c r="T174" s="10">
        <f t="shared" si="46"/>
        <v>0.5164925199920537</v>
      </c>
      <c r="U174" s="10">
        <f t="shared" si="47"/>
        <v>1.0521595473245622</v>
      </c>
      <c r="V174" s="10">
        <f t="shared" si="48"/>
        <v>1.568652067316616</v>
      </c>
      <c r="W174" s="9">
        <f t="shared" si="49"/>
        <v>0.50036748558743738</v>
      </c>
      <c r="X174" s="49">
        <f t="shared" si="42"/>
        <v>20.899110846011443</v>
      </c>
      <c r="Y174" s="8">
        <f t="shared" si="62"/>
        <v>2.6144201121943599E-5</v>
      </c>
      <c r="Z174" s="29">
        <f t="shared" si="50"/>
        <v>2.6833333333333331</v>
      </c>
    </row>
    <row r="175" spans="6:26" x14ac:dyDescent="0.25">
      <c r="F175" s="36">
        <f t="shared" si="51"/>
        <v>9720</v>
      </c>
      <c r="G175" s="16">
        <f t="shared" si="52"/>
        <v>20.398802354346479</v>
      </c>
      <c r="H175" s="48">
        <f t="shared" si="53"/>
        <v>292.34940117717321</v>
      </c>
      <c r="I175" s="8">
        <f t="shared" si="54"/>
        <v>1.2080392368168047</v>
      </c>
      <c r="J175" s="48">
        <f t="shared" si="55"/>
        <v>1.816677303330688E-5</v>
      </c>
      <c r="K175" s="48">
        <f t="shared" si="56"/>
        <v>1.5038230944531659E-5</v>
      </c>
      <c r="L175" s="10">
        <f t="shared" si="57"/>
        <v>1006.0631307238198</v>
      </c>
      <c r="M175" s="29">
        <f t="shared" si="58"/>
        <v>2.5535424450907278E-2</v>
      </c>
      <c r="N175" s="8">
        <f t="shared" si="59"/>
        <v>0.71574766999372919</v>
      </c>
      <c r="O175" s="48">
        <f t="shared" si="60"/>
        <v>3.4205645572503419E-3</v>
      </c>
      <c r="P175" s="48">
        <f t="shared" si="43"/>
        <v>9610180.1563304532</v>
      </c>
      <c r="Q175" s="48">
        <f t="shared" si="61"/>
        <v>6878464.0551134944</v>
      </c>
      <c r="R175" s="9">
        <f t="shared" si="44"/>
        <v>28.107285253351577</v>
      </c>
      <c r="S175" s="10">
        <f t="shared" si="45"/>
        <v>2.3924381970235316</v>
      </c>
      <c r="T175" s="10">
        <f t="shared" si="46"/>
        <v>0.51650877416836438</v>
      </c>
      <c r="U175" s="10">
        <f t="shared" si="47"/>
        <v>1.0521857431502277</v>
      </c>
      <c r="V175" s="10">
        <f t="shared" si="48"/>
        <v>1.5686945173185922</v>
      </c>
      <c r="W175" s="9">
        <f t="shared" si="49"/>
        <v>0.50038102625792424</v>
      </c>
      <c r="X175" s="49">
        <f t="shared" si="42"/>
        <v>20.899183380604402</v>
      </c>
      <c r="Y175" s="8">
        <f t="shared" si="62"/>
        <v>2.614490862197654E-5</v>
      </c>
      <c r="Z175" s="29">
        <f t="shared" si="50"/>
        <v>2.7</v>
      </c>
    </row>
    <row r="176" spans="6:26" x14ac:dyDescent="0.25">
      <c r="F176" s="36">
        <f t="shared" si="51"/>
        <v>9780</v>
      </c>
      <c r="G176" s="16">
        <f t="shared" si="52"/>
        <v>20.398858622029493</v>
      </c>
      <c r="H176" s="48">
        <f t="shared" si="53"/>
        <v>292.34942931101472</v>
      </c>
      <c r="I176" s="8">
        <f t="shared" si="54"/>
        <v>1.2080391201745504</v>
      </c>
      <c r="J176" s="48">
        <f t="shared" si="55"/>
        <v>1.8166774382548823E-5</v>
      </c>
      <c r="K176" s="48">
        <f t="shared" si="56"/>
        <v>1.5038233513434477E-5</v>
      </c>
      <c r="L176" s="10">
        <f t="shared" si="57"/>
        <v>1006.0631316402581</v>
      </c>
      <c r="M176" s="29">
        <f t="shared" si="58"/>
        <v>2.5535426564564027E-2</v>
      </c>
      <c r="N176" s="8">
        <f t="shared" si="59"/>
        <v>0.7157476645591776</v>
      </c>
      <c r="O176" s="48">
        <f t="shared" si="60"/>
        <v>3.4205642280770599E-3</v>
      </c>
      <c r="P176" s="48">
        <f t="shared" si="43"/>
        <v>9610401.3699906059</v>
      </c>
      <c r="Q176" s="48">
        <f t="shared" si="61"/>
        <v>6878622.3360470971</v>
      </c>
      <c r="R176" s="9">
        <f t="shared" si="44"/>
        <v>28.107467269105413</v>
      </c>
      <c r="S176" s="10">
        <f t="shared" si="45"/>
        <v>2.3924538878870942</v>
      </c>
      <c r="T176" s="10">
        <f t="shared" si="46"/>
        <v>0.51652427730893447</v>
      </c>
      <c r="U176" s="10">
        <f t="shared" si="47"/>
        <v>1.052210728423649</v>
      </c>
      <c r="V176" s="10">
        <f t="shared" si="48"/>
        <v>1.5687350057325835</v>
      </c>
      <c r="W176" s="9">
        <f t="shared" si="49"/>
        <v>0.50039394122251479</v>
      </c>
      <c r="X176" s="49">
        <f t="shared" si="42"/>
        <v>20.899252563252009</v>
      </c>
      <c r="Y176" s="8">
        <f t="shared" si="62"/>
        <v>2.6145583428876392E-5</v>
      </c>
      <c r="Z176" s="29">
        <f t="shared" si="50"/>
        <v>2.7166666666666668</v>
      </c>
    </row>
    <row r="177" spans="6:26" x14ac:dyDescent="0.25">
      <c r="F177" s="36">
        <f t="shared" si="51"/>
        <v>9840</v>
      </c>
      <c r="G177" s="16">
        <f t="shared" si="52"/>
        <v>20.398912289450866</v>
      </c>
      <c r="H177" s="48">
        <f t="shared" si="53"/>
        <v>292.34945614472542</v>
      </c>
      <c r="I177" s="8">
        <f t="shared" si="54"/>
        <v>1.2080390089226289</v>
      </c>
      <c r="J177" s="48">
        <f t="shared" si="55"/>
        <v>1.8166775669439098E-5</v>
      </c>
      <c r="K177" s="48">
        <f t="shared" si="56"/>
        <v>1.5038235963622448E-5</v>
      </c>
      <c r="L177" s="10">
        <f t="shared" si="57"/>
        <v>1006.0631325143462</v>
      </c>
      <c r="M177" s="29">
        <f t="shared" si="58"/>
        <v>2.5535428580543706E-2</v>
      </c>
      <c r="N177" s="8">
        <f t="shared" si="59"/>
        <v>0.71574765937577045</v>
      </c>
      <c r="O177" s="48">
        <f t="shared" si="60"/>
        <v>3.420563914115706E-3</v>
      </c>
      <c r="P177" s="48">
        <f t="shared" si="43"/>
        <v>9610612.3606666867</v>
      </c>
      <c r="Q177" s="48">
        <f t="shared" si="61"/>
        <v>6878773.3023150284</v>
      </c>
      <c r="R177" s="9">
        <f t="shared" si="44"/>
        <v>28.107640870628398</v>
      </c>
      <c r="S177" s="10">
        <f t="shared" si="45"/>
        <v>2.3924688533983427</v>
      </c>
      <c r="T177" s="10">
        <f t="shared" si="46"/>
        <v>0.51653906410911354</v>
      </c>
      <c r="U177" s="10">
        <f t="shared" si="47"/>
        <v>1.0522345590823834</v>
      </c>
      <c r="V177" s="10">
        <f t="shared" si="48"/>
        <v>1.5687736231914968</v>
      </c>
      <c r="W177" s="9">
        <f t="shared" si="49"/>
        <v>0.50040625939122718</v>
      </c>
      <c r="X177" s="49">
        <f t="shared" si="42"/>
        <v>20.899318548842093</v>
      </c>
      <c r="Y177" s="8">
        <f t="shared" si="62"/>
        <v>2.6146227053191614E-5</v>
      </c>
      <c r="Z177" s="29">
        <f t="shared" si="50"/>
        <v>2.7333333333333334</v>
      </c>
    </row>
    <row r="178" spans="6:26" x14ac:dyDescent="0.25">
      <c r="F178" s="36">
        <f t="shared" si="51"/>
        <v>9900</v>
      </c>
      <c r="G178" s="16">
        <f t="shared" si="52"/>
        <v>20.398963476767754</v>
      </c>
      <c r="H178" s="48">
        <f t="shared" si="53"/>
        <v>292.34948173838387</v>
      </c>
      <c r="I178" s="8">
        <f t="shared" si="54"/>
        <v>1.2080389028119536</v>
      </c>
      <c r="J178" s="48">
        <f t="shared" si="55"/>
        <v>1.8166776896858893E-5</v>
      </c>
      <c r="K178" s="48">
        <f t="shared" si="56"/>
        <v>1.5038238300581268E-5</v>
      </c>
      <c r="L178" s="10">
        <f t="shared" si="57"/>
        <v>1006.0631333480411</v>
      </c>
      <c r="M178" s="29">
        <f t="shared" si="58"/>
        <v>2.5535430503359831E-2</v>
      </c>
      <c r="N178" s="8">
        <f t="shared" si="59"/>
        <v>0.71574765443190269</v>
      </c>
      <c r="O178" s="48">
        <f t="shared" si="60"/>
        <v>3.4205636146633386E-3</v>
      </c>
      <c r="P178" s="48">
        <f t="shared" si="43"/>
        <v>9610813.6007756144</v>
      </c>
      <c r="Q178" s="48">
        <f t="shared" si="61"/>
        <v>6878917.2919373745</v>
      </c>
      <c r="R178" s="9">
        <f t="shared" si="44"/>
        <v>28.107806446997142</v>
      </c>
      <c r="S178" s="10">
        <f t="shared" si="45"/>
        <v>2.3924831270972833</v>
      </c>
      <c r="T178" s="10">
        <f t="shared" si="46"/>
        <v>0.51655316766205384</v>
      </c>
      <c r="U178" s="10">
        <f t="shared" si="47"/>
        <v>1.0522572884794721</v>
      </c>
      <c r="V178" s="10">
        <f t="shared" si="48"/>
        <v>1.5688104561415259</v>
      </c>
      <c r="W178" s="9">
        <f t="shared" si="49"/>
        <v>0.50041800833860484</v>
      </c>
      <c r="X178" s="49">
        <f t="shared" si="42"/>
        <v>20.89938148510636</v>
      </c>
      <c r="Y178" s="8">
        <f t="shared" si="62"/>
        <v>2.6146840935692097E-5</v>
      </c>
      <c r="Z178" s="29">
        <f t="shared" si="50"/>
        <v>2.75</v>
      </c>
    </row>
    <row r="179" spans="6:26" x14ac:dyDescent="0.25">
      <c r="F179" s="36">
        <f t="shared" si="51"/>
        <v>9960</v>
      </c>
      <c r="G179" s="16">
        <f t="shared" si="52"/>
        <v>20.399012298585539</v>
      </c>
      <c r="H179" s="48">
        <f t="shared" si="53"/>
        <v>292.34950614929272</v>
      </c>
      <c r="I179" s="8">
        <f t="shared" si="54"/>
        <v>1.2080388016049461</v>
      </c>
      <c r="J179" s="48">
        <f t="shared" si="55"/>
        <v>1.8166778067556366E-5</v>
      </c>
      <c r="K179" s="48">
        <f t="shared" si="56"/>
        <v>1.5038240529543256E-5</v>
      </c>
      <c r="L179" s="10">
        <f t="shared" si="57"/>
        <v>1006.0631341432093</v>
      </c>
      <c r="M179" s="29">
        <f t="shared" si="58"/>
        <v>2.5535432337317549E-2</v>
      </c>
      <c r="N179" s="8">
        <f t="shared" si="59"/>
        <v>0.71574764971650484</v>
      </c>
      <c r="O179" s="48">
        <f t="shared" si="60"/>
        <v>3.4205633290494931E-3</v>
      </c>
      <c r="P179" s="48">
        <f t="shared" si="43"/>
        <v>9611005.5409050267</v>
      </c>
      <c r="Q179" s="48">
        <f t="shared" si="61"/>
        <v>6879054.6273150779</v>
      </c>
      <c r="R179" s="9">
        <f t="shared" si="44"/>
        <v>28.10796436928787</v>
      </c>
      <c r="S179" s="10">
        <f t="shared" si="45"/>
        <v>2.3924967409722764</v>
      </c>
      <c r="T179" s="10">
        <f t="shared" si="46"/>
        <v>0.51656661953264804</v>
      </c>
      <c r="U179" s="10">
        <f t="shared" si="47"/>
        <v>1.0522789675031001</v>
      </c>
      <c r="V179" s="10">
        <f t="shared" si="48"/>
        <v>1.5688455870357481</v>
      </c>
      <c r="W179" s="9">
        <f t="shared" si="49"/>
        <v>0.50042921436546994</v>
      </c>
      <c r="X179" s="49">
        <f t="shared" si="42"/>
        <v>20.899441512951011</v>
      </c>
      <c r="Y179" s="8">
        <f t="shared" si="62"/>
        <v>2.6147426450595799E-5</v>
      </c>
      <c r="Z179" s="29">
        <f t="shared" si="50"/>
        <v>2.7666666666666666</v>
      </c>
    </row>
    <row r="180" spans="6:26" x14ac:dyDescent="0.25">
      <c r="F180" s="36">
        <f t="shared" si="51"/>
        <v>10020</v>
      </c>
      <c r="G180" s="16">
        <f t="shared" si="52"/>
        <v>20.399058864214265</v>
      </c>
      <c r="H180" s="48">
        <f t="shared" si="53"/>
        <v>292.34952943210709</v>
      </c>
      <c r="I180" s="8">
        <f t="shared" si="54"/>
        <v>1.2080387050750057</v>
      </c>
      <c r="J180" s="48">
        <f t="shared" si="55"/>
        <v>1.8166779184152707E-5</v>
      </c>
      <c r="K180" s="48">
        <f t="shared" si="56"/>
        <v>1.5038242655498985E-5</v>
      </c>
      <c r="L180" s="10">
        <f t="shared" si="57"/>
        <v>1006.063134901631</v>
      </c>
      <c r="M180" s="29">
        <f t="shared" si="58"/>
        <v>2.5535434086523073E-2</v>
      </c>
      <c r="N180" s="8">
        <f t="shared" si="59"/>
        <v>0.71574764521901924</v>
      </c>
      <c r="O180" s="48">
        <f t="shared" si="60"/>
        <v>3.420563056634685E-3</v>
      </c>
      <c r="P180" s="48">
        <f t="shared" si="43"/>
        <v>9611188.6108218133</v>
      </c>
      <c r="Q180" s="48">
        <f t="shared" si="61"/>
        <v>6879185.6159515698</v>
      </c>
      <c r="R180" s="9">
        <f t="shared" si="44"/>
        <v>28.10811499141003</v>
      </c>
      <c r="S180" s="10">
        <f t="shared" si="45"/>
        <v>2.3925097255318728</v>
      </c>
      <c r="T180" s="10">
        <f t="shared" si="46"/>
        <v>0.51657944982804693</v>
      </c>
      <c r="U180" s="10">
        <f t="shared" si="47"/>
        <v>1.0522996446901145</v>
      </c>
      <c r="V180" s="10">
        <f t="shared" si="48"/>
        <v>1.5688790945181614</v>
      </c>
      <c r="W180" s="9">
        <f t="shared" si="49"/>
        <v>0.50043990255762727</v>
      </c>
      <c r="X180" s="49">
        <f t="shared" si="42"/>
        <v>20.899498766771892</v>
      </c>
      <c r="Y180" s="8">
        <f t="shared" si="62"/>
        <v>2.6147984908636021E-5</v>
      </c>
      <c r="Z180" s="29">
        <f t="shared" si="50"/>
        <v>2.7833333333333332</v>
      </c>
    </row>
    <row r="181" spans="6:26" x14ac:dyDescent="0.25">
      <c r="F181" s="36">
        <f t="shared" si="51"/>
        <v>10080</v>
      </c>
      <c r="G181" s="16">
        <f t="shared" si="52"/>
        <v>20.399103277913273</v>
      </c>
      <c r="H181" s="48">
        <f t="shared" si="53"/>
        <v>292.3495516389566</v>
      </c>
      <c r="I181" s="8">
        <f t="shared" si="54"/>
        <v>1.2080386130060017</v>
      </c>
      <c r="J181" s="48">
        <f t="shared" si="55"/>
        <v>1.816678024914794E-5</v>
      </c>
      <c r="K181" s="48">
        <f t="shared" si="56"/>
        <v>1.5038244683208388E-5</v>
      </c>
      <c r="L181" s="10">
        <f t="shared" si="57"/>
        <v>1006.0631356250043</v>
      </c>
      <c r="M181" s="29">
        <f t="shared" si="58"/>
        <v>2.5535435754892814E-2</v>
      </c>
      <c r="N181" s="8">
        <f t="shared" si="59"/>
        <v>0.71574764092937604</v>
      </c>
      <c r="O181" s="48">
        <f t="shared" si="60"/>
        <v>3.4205627968089776E-3</v>
      </c>
      <c r="P181" s="48">
        <f t="shared" si="43"/>
        <v>9611363.2204342112</v>
      </c>
      <c r="Q181" s="48">
        <f t="shared" si="61"/>
        <v>6879310.5511411568</v>
      </c>
      <c r="R181" s="9">
        <f t="shared" si="44"/>
        <v>28.108258650901305</v>
      </c>
      <c r="S181" s="10">
        <f t="shared" si="45"/>
        <v>2.3925221098733349</v>
      </c>
      <c r="T181" s="10">
        <f t="shared" si="46"/>
        <v>0.51659168726493876</v>
      </c>
      <c r="U181" s="10">
        <f t="shared" si="47"/>
        <v>1.0523193663348667</v>
      </c>
      <c r="V181" s="10">
        <f t="shared" si="48"/>
        <v>1.5689110535998054</v>
      </c>
      <c r="W181" s="9">
        <f t="shared" si="49"/>
        <v>0.50045009684204333</v>
      </c>
      <c r="X181" s="49">
        <f t="shared" si="42"/>
        <v>20.899553374755317</v>
      </c>
      <c r="Y181" s="8">
        <f t="shared" si="62"/>
        <v>2.6148517559996756E-5</v>
      </c>
      <c r="Z181" s="29">
        <f t="shared" si="50"/>
        <v>2.8</v>
      </c>
    </row>
    <row r="182" spans="6:26" x14ac:dyDescent="0.25">
      <c r="F182" s="36">
        <f t="shared" si="51"/>
        <v>10140</v>
      </c>
      <c r="G182" s="16">
        <f t="shared" si="52"/>
        <v>20.399145639124523</v>
      </c>
      <c r="H182" s="48">
        <f t="shared" si="53"/>
        <v>292.34957281956224</v>
      </c>
      <c r="I182" s="8">
        <f t="shared" si="54"/>
        <v>1.2080385251917904</v>
      </c>
      <c r="J182" s="48">
        <f t="shared" si="55"/>
        <v>1.8166781264926547E-5</v>
      </c>
      <c r="K182" s="48">
        <f t="shared" si="56"/>
        <v>1.5038246617211447E-5</v>
      </c>
      <c r="L182" s="10">
        <f t="shared" si="57"/>
        <v>1006.0631363149488</v>
      </c>
      <c r="M182" s="29">
        <f t="shared" si="58"/>
        <v>2.5535437346162197E-2</v>
      </c>
      <c r="N182" s="8">
        <f t="shared" si="59"/>
        <v>0.7157476368379706</v>
      </c>
      <c r="O182" s="48">
        <f t="shared" si="60"/>
        <v>3.4205625489906175E-3</v>
      </c>
      <c r="P182" s="48">
        <f t="shared" si="43"/>
        <v>9611529.7607092187</v>
      </c>
      <c r="Q182" s="48">
        <f t="shared" si="61"/>
        <v>6879429.7126254486</v>
      </c>
      <c r="R182" s="9">
        <f t="shared" si="44"/>
        <v>28.108395669685713</v>
      </c>
      <c r="S182" s="10">
        <f t="shared" si="45"/>
        <v>2.392533921747988</v>
      </c>
      <c r="T182" s="10">
        <f t="shared" si="46"/>
        <v>0.51660335923372602</v>
      </c>
      <c r="U182" s="10">
        <f t="shared" si="47"/>
        <v>1.0523381765927005</v>
      </c>
      <c r="V182" s="10">
        <f t="shared" si="48"/>
        <v>1.5689415358264265</v>
      </c>
      <c r="W182" s="9">
        <f t="shared" si="49"/>
        <v>0.50045982004032752</v>
      </c>
      <c r="X182" s="49">
        <f t="shared" si="42"/>
        <v>20.899605459164849</v>
      </c>
      <c r="Y182" s="8">
        <f t="shared" si="62"/>
        <v>2.6149025597107109E-5</v>
      </c>
      <c r="Z182" s="29">
        <f t="shared" si="50"/>
        <v>2.8166666666666669</v>
      </c>
    </row>
    <row r="183" spans="6:26" x14ac:dyDescent="0.25">
      <c r="F183" s="36">
        <f t="shared" si="51"/>
        <v>10200</v>
      </c>
      <c r="G183" s="16">
        <f t="shared" si="52"/>
        <v>20.399186042695135</v>
      </c>
      <c r="H183" s="48">
        <f t="shared" si="53"/>
        <v>292.34959302134757</v>
      </c>
      <c r="I183" s="8">
        <f t="shared" si="54"/>
        <v>1.2080384414357535</v>
      </c>
      <c r="J183" s="48">
        <f t="shared" si="55"/>
        <v>1.816678223376289E-5</v>
      </c>
      <c r="K183" s="48">
        <f t="shared" si="56"/>
        <v>1.503824846183841E-5</v>
      </c>
      <c r="L183" s="10">
        <f t="shared" si="57"/>
        <v>1006.063136973009</v>
      </c>
      <c r="M183" s="29">
        <f t="shared" si="58"/>
        <v>2.553543886389413E-2</v>
      </c>
      <c r="N183" s="8">
        <f t="shared" si="59"/>
        <v>0.71574763293564192</v>
      </c>
      <c r="O183" s="48">
        <f t="shared" si="60"/>
        <v>3.4205623126247323E-3</v>
      </c>
      <c r="P183" s="48">
        <f t="shared" si="43"/>
        <v>9611688.6045476608</v>
      </c>
      <c r="Q183" s="48">
        <f t="shared" si="61"/>
        <v>6879543.3672194714</v>
      </c>
      <c r="R183" s="9">
        <f t="shared" si="44"/>
        <v>28.108526354796293</v>
      </c>
      <c r="S183" s="10">
        <f t="shared" si="45"/>
        <v>2.3925451876235257</v>
      </c>
      <c r="T183" s="10">
        <f t="shared" si="46"/>
        <v>0.51661449185973973</v>
      </c>
      <c r="U183" s="10">
        <f t="shared" si="47"/>
        <v>1.0523561175788059</v>
      </c>
      <c r="V183" s="10">
        <f t="shared" si="48"/>
        <v>1.5689706094385456</v>
      </c>
      <c r="W183" s="9">
        <f t="shared" si="49"/>
        <v>0.50046909391979133</v>
      </c>
      <c r="X183" s="49">
        <f t="shared" si="42"/>
        <v>20.899655136614925</v>
      </c>
      <c r="Y183" s="8">
        <f t="shared" si="62"/>
        <v>2.6149510157309094E-5</v>
      </c>
      <c r="Z183" s="29">
        <f t="shared" si="50"/>
        <v>2.8333333333333335</v>
      </c>
    </row>
    <row r="184" spans="6:26" x14ac:dyDescent="0.25">
      <c r="F184" s="36">
        <f t="shared" si="51"/>
        <v>10260</v>
      </c>
      <c r="G184" s="16">
        <f t="shared" si="52"/>
        <v>20.399224579089658</v>
      </c>
      <c r="H184" s="48">
        <f t="shared" si="53"/>
        <v>292.34961228954478</v>
      </c>
      <c r="I184" s="8">
        <f t="shared" si="54"/>
        <v>1.2080383615503574</v>
      </c>
      <c r="J184" s="48">
        <f t="shared" si="55"/>
        <v>1.8166783157826243E-5</v>
      </c>
      <c r="K184" s="48">
        <f t="shared" si="56"/>
        <v>1.503825022121945E-5</v>
      </c>
      <c r="L184" s="10">
        <f t="shared" si="57"/>
        <v>1006.0631376006587</v>
      </c>
      <c r="M184" s="29">
        <f t="shared" si="58"/>
        <v>2.5535440311486864E-2</v>
      </c>
      <c r="N184" s="8">
        <f t="shared" si="59"/>
        <v>0.7157476292136532</v>
      </c>
      <c r="O184" s="48">
        <f t="shared" si="60"/>
        <v>3.4205620871820899E-3</v>
      </c>
      <c r="P184" s="48">
        <f t="shared" si="43"/>
        <v>9611840.1076189242</v>
      </c>
      <c r="Q184" s="48">
        <f t="shared" si="61"/>
        <v>6879651.7694089506</v>
      </c>
      <c r="R184" s="9">
        <f t="shared" si="44"/>
        <v>28.108650999064732</v>
      </c>
      <c r="S184" s="10">
        <f t="shared" si="45"/>
        <v>2.3925559327434436</v>
      </c>
      <c r="T184" s="10">
        <f t="shared" si="46"/>
        <v>0.51662511006163681</v>
      </c>
      <c r="U184" s="10">
        <f t="shared" si="47"/>
        <v>1.0523732294624073</v>
      </c>
      <c r="V184" s="10">
        <f t="shared" si="48"/>
        <v>1.5689983395240441</v>
      </c>
      <c r="W184" s="9">
        <f t="shared" si="49"/>
        <v>0.50047793924211947</v>
      </c>
      <c r="X184" s="49">
        <f t="shared" si="42"/>
        <v>20.899702518331779</v>
      </c>
      <c r="Y184" s="8">
        <f t="shared" si="62"/>
        <v>2.6149972325400736E-5</v>
      </c>
      <c r="Z184" s="29">
        <f t="shared" si="50"/>
        <v>2.85</v>
      </c>
    </row>
    <row r="185" spans="6:26" x14ac:dyDescent="0.25">
      <c r="F185" s="36">
        <f t="shared" si="51"/>
        <v>10320</v>
      </c>
      <c r="G185" s="16">
        <f t="shared" si="52"/>
        <v>20.399261334592552</v>
      </c>
      <c r="H185" s="48">
        <f t="shared" si="53"/>
        <v>292.34963066729625</v>
      </c>
      <c r="I185" s="8">
        <f t="shared" si="54"/>
        <v>1.2080382853567337</v>
      </c>
      <c r="J185" s="48">
        <f t="shared" si="55"/>
        <v>1.8166784039185577E-5</v>
      </c>
      <c r="K185" s="48">
        <f t="shared" si="56"/>
        <v>1.5038251899293842E-5</v>
      </c>
      <c r="L185" s="10">
        <f t="shared" si="57"/>
        <v>1006.0631381993029</v>
      </c>
      <c r="M185" s="29">
        <f t="shared" si="58"/>
        <v>2.5535441692181568E-2</v>
      </c>
      <c r="N185" s="8">
        <f t="shared" si="59"/>
        <v>0.71574762566367023</v>
      </c>
      <c r="O185" s="48">
        <f t="shared" si="60"/>
        <v>3.4205618721579087E-3</v>
      </c>
      <c r="P185" s="48">
        <f t="shared" si="43"/>
        <v>9611984.6091572177</v>
      </c>
      <c r="Q185" s="48">
        <f t="shared" si="61"/>
        <v>6879755.1619200194</v>
      </c>
      <c r="R185" s="9">
        <f t="shared" si="44"/>
        <v>28.108769881778588</v>
      </c>
      <c r="S185" s="10">
        <f t="shared" si="45"/>
        <v>2.3925661811836885</v>
      </c>
      <c r="T185" s="10">
        <f t="shared" si="46"/>
        <v>0.51663523760710039</v>
      </c>
      <c r="U185" s="10">
        <f t="shared" si="47"/>
        <v>1.0523895505567105</v>
      </c>
      <c r="V185" s="10">
        <f t="shared" si="48"/>
        <v>1.5690247881638109</v>
      </c>
      <c r="W185" s="9">
        <f t="shared" si="49"/>
        <v>0.50048637580982813</v>
      </c>
      <c r="X185" s="49">
        <f t="shared" si="42"/>
        <v>20.89974771040238</v>
      </c>
      <c r="Y185" s="8">
        <f t="shared" si="62"/>
        <v>2.6150413136063512E-5</v>
      </c>
      <c r="Z185" s="29">
        <f t="shared" si="50"/>
        <v>2.8666666666666667</v>
      </c>
    </row>
    <row r="186" spans="6:26" x14ac:dyDescent="0.25">
      <c r="F186" s="36">
        <f t="shared" si="51"/>
        <v>10380</v>
      </c>
      <c r="G186" s="16">
        <f t="shared" si="52"/>
        <v>20.399296391501288</v>
      </c>
      <c r="H186" s="48">
        <f t="shared" si="53"/>
        <v>292.3496481957506</v>
      </c>
      <c r="I186" s="8">
        <f t="shared" si="54"/>
        <v>1.2080382126842804</v>
      </c>
      <c r="J186" s="48">
        <f t="shared" si="55"/>
        <v>1.8166784879814379E-5</v>
      </c>
      <c r="K186" s="48">
        <f t="shared" si="56"/>
        <v>1.5038253499818925E-5</v>
      </c>
      <c r="L186" s="10">
        <f t="shared" si="57"/>
        <v>1006.063138770282</v>
      </c>
      <c r="M186" s="29">
        <f t="shared" si="58"/>
        <v>2.5535443009069809E-2</v>
      </c>
      <c r="N186" s="8">
        <f t="shared" si="59"/>
        <v>0.71574762227774391</v>
      </c>
      <c r="O186" s="48">
        <f t="shared" si="60"/>
        <v>3.4205616670707362E-3</v>
      </c>
      <c r="P186" s="48">
        <f t="shared" si="43"/>
        <v>9612122.4327207208</v>
      </c>
      <c r="Q186" s="48">
        <f t="shared" si="61"/>
        <v>6879853.7762624193</v>
      </c>
      <c r="R186" s="9">
        <f t="shared" si="44"/>
        <v>28.108883269308187</v>
      </c>
      <c r="S186" s="10">
        <f t="shared" si="45"/>
        <v>2.3925759559067168</v>
      </c>
      <c r="T186" s="10">
        <f t="shared" si="46"/>
        <v>0.51664489716597572</v>
      </c>
      <c r="U186" s="10">
        <f t="shared" si="47"/>
        <v>1.0524051174046243</v>
      </c>
      <c r="V186" s="10">
        <f t="shared" si="48"/>
        <v>1.5690500145706001</v>
      </c>
      <c r="W186" s="9">
        <f t="shared" si="49"/>
        <v>0.50049442251055831</v>
      </c>
      <c r="X186" s="49">
        <f t="shared" si="42"/>
        <v>20.899790814011848</v>
      </c>
      <c r="Y186" s="8">
        <f t="shared" si="62"/>
        <v>2.615083357617667E-5</v>
      </c>
      <c r="Z186" s="29">
        <f t="shared" si="50"/>
        <v>2.8833333333333333</v>
      </c>
    </row>
    <row r="187" spans="6:26" x14ac:dyDescent="0.25">
      <c r="F187" s="36">
        <f t="shared" si="51"/>
        <v>10440</v>
      </c>
      <c r="G187" s="16">
        <f t="shared" si="52"/>
        <v>20.399329828310556</v>
      </c>
      <c r="H187" s="48">
        <f t="shared" si="53"/>
        <v>292.34966491415526</v>
      </c>
      <c r="I187" s="8">
        <f t="shared" si="54"/>
        <v>1.2080381433702769</v>
      </c>
      <c r="J187" s="48">
        <f t="shared" si="55"/>
        <v>1.8166785681594822E-5</v>
      </c>
      <c r="K187" s="48">
        <f t="shared" si="56"/>
        <v>1.5038255026378337E-5</v>
      </c>
      <c r="L187" s="10">
        <f t="shared" si="57"/>
        <v>1006.0631393148743</v>
      </c>
      <c r="M187" s="29">
        <f t="shared" si="58"/>
        <v>2.5535444265100099E-2</v>
      </c>
      <c r="N187" s="8">
        <f t="shared" si="59"/>
        <v>0.71574761904829343</v>
      </c>
      <c r="O187" s="48">
        <f t="shared" si="60"/>
        <v>3.4205614714613655E-3</v>
      </c>
      <c r="P187" s="48">
        <f t="shared" si="43"/>
        <v>9612253.8869161289</v>
      </c>
      <c r="Q187" s="48">
        <f t="shared" si="61"/>
        <v>6879947.8332479233</v>
      </c>
      <c r="R187" s="9">
        <f t="shared" si="44"/>
        <v>28.108991415704612</v>
      </c>
      <c r="S187" s="10">
        <f t="shared" si="45"/>
        <v>2.3925852788130078</v>
      </c>
      <c r="T187" s="10">
        <f t="shared" si="46"/>
        <v>0.51665411036094999</v>
      </c>
      <c r="U187" s="10">
        <f t="shared" si="47"/>
        <v>1.0524199648605246</v>
      </c>
      <c r="V187" s="10">
        <f t="shared" si="48"/>
        <v>1.5690740752214745</v>
      </c>
      <c r="W187" s="9">
        <f t="shared" si="49"/>
        <v>0.50050209735932205</v>
      </c>
      <c r="X187" s="49">
        <f t="shared" si="42"/>
        <v>20.899831925669879</v>
      </c>
      <c r="Y187" s="8">
        <f t="shared" si="62"/>
        <v>2.6151234587024574E-5</v>
      </c>
      <c r="Z187" s="29">
        <f t="shared" si="50"/>
        <v>2.9</v>
      </c>
    </row>
    <row r="188" spans="6:26" x14ac:dyDescent="0.25">
      <c r="F188" s="36">
        <f t="shared" si="51"/>
        <v>10500</v>
      </c>
      <c r="G188" s="16">
        <f t="shared" si="52"/>
        <v>20.39936171988796</v>
      </c>
      <c r="H188" s="48">
        <f t="shared" si="53"/>
        <v>292.34968085994399</v>
      </c>
      <c r="I188" s="8">
        <f t="shared" si="54"/>
        <v>1.2080380772595236</v>
      </c>
      <c r="J188" s="48">
        <f t="shared" si="55"/>
        <v>1.816678644632214E-5</v>
      </c>
      <c r="K188" s="48">
        <f t="shared" si="56"/>
        <v>1.503825648239013E-5</v>
      </c>
      <c r="L188" s="10">
        <f t="shared" si="57"/>
        <v>1006.0631398342995</v>
      </c>
      <c r="M188" s="29">
        <f t="shared" si="58"/>
        <v>2.5535445463084779E-2</v>
      </c>
      <c r="N188" s="8">
        <f t="shared" si="59"/>
        <v>0.71574761596808756</v>
      </c>
      <c r="O188" s="48">
        <f t="shared" si="60"/>
        <v>3.420561284891808E-3</v>
      </c>
      <c r="P188" s="48">
        <f t="shared" si="43"/>
        <v>9612379.2660893779</v>
      </c>
      <c r="Q188" s="48">
        <f t="shared" si="61"/>
        <v>6880037.5434845472</v>
      </c>
      <c r="R188" s="9">
        <f t="shared" si="44"/>
        <v>28.109094563269831</v>
      </c>
      <c r="S188" s="10">
        <f t="shared" si="45"/>
        <v>2.3925941707902321</v>
      </c>
      <c r="T188" s="10">
        <f t="shared" si="46"/>
        <v>0.51666289781590424</v>
      </c>
      <c r="U188" s="10">
        <f t="shared" si="47"/>
        <v>1.0524341261683103</v>
      </c>
      <c r="V188" s="10">
        <f t="shared" si="48"/>
        <v>1.5690970239842146</v>
      </c>
      <c r="W188" s="9">
        <f t="shared" si="49"/>
        <v>0.5005094175388245</v>
      </c>
      <c r="X188" s="49">
        <f t="shared" si="42"/>
        <v>20.899871137426786</v>
      </c>
      <c r="Y188" s="8">
        <f t="shared" si="62"/>
        <v>2.6151617066403577E-5</v>
      </c>
      <c r="Z188" s="29">
        <f t="shared" si="50"/>
        <v>2.9166666666666665</v>
      </c>
    </row>
    <row r="189" spans="6:26" x14ac:dyDescent="0.25">
      <c r="F189" s="36">
        <f t="shared" si="51"/>
        <v>10560</v>
      </c>
      <c r="G189" s="16">
        <f t="shared" si="52"/>
        <v>20.399392137641581</v>
      </c>
      <c r="H189" s="48">
        <f t="shared" si="53"/>
        <v>292.34969606882078</v>
      </c>
      <c r="I189" s="8">
        <f t="shared" si="54"/>
        <v>1.2080380142039913</v>
      </c>
      <c r="J189" s="48">
        <f t="shared" si="55"/>
        <v>1.8166787175708692E-5</v>
      </c>
      <c r="K189" s="48">
        <f t="shared" si="56"/>
        <v>1.5038257871114492E-5</v>
      </c>
      <c r="L189" s="10">
        <f t="shared" si="57"/>
        <v>1006.0631403297203</v>
      </c>
      <c r="M189" s="29">
        <f t="shared" si="58"/>
        <v>2.5535446605706322E-2</v>
      </c>
      <c r="N189" s="8">
        <f t="shared" si="59"/>
        <v>0.7157476130302296</v>
      </c>
      <c r="O189" s="48">
        <f t="shared" si="60"/>
        <v>3.4205611069443162E-3</v>
      </c>
      <c r="P189" s="48">
        <f t="shared" si="43"/>
        <v>9612498.850984443</v>
      </c>
      <c r="Q189" s="48">
        <f t="shared" si="61"/>
        <v>6880123.1078479402</v>
      </c>
      <c r="R189" s="9">
        <f t="shared" si="44"/>
        <v>28.109192943100336</v>
      </c>
      <c r="S189" s="10">
        <f t="shared" si="45"/>
        <v>2.3926026517601184</v>
      </c>
      <c r="T189" s="10">
        <f t="shared" si="46"/>
        <v>0.51667127920202616</v>
      </c>
      <c r="U189" s="10">
        <f t="shared" si="47"/>
        <v>1.0524476330357539</v>
      </c>
      <c r="V189" s="10">
        <f t="shared" si="48"/>
        <v>1.56911891223778</v>
      </c>
      <c r="W189" s="9">
        <f t="shared" si="49"/>
        <v>0.50051639943788839</v>
      </c>
      <c r="X189" s="49">
        <f t="shared" si="42"/>
        <v>20.899908537079469</v>
      </c>
      <c r="Y189" s="8">
        <f t="shared" si="62"/>
        <v>2.6151981870629667E-5</v>
      </c>
      <c r="Z189" s="29">
        <f t="shared" si="50"/>
        <v>2.9333333333333331</v>
      </c>
    </row>
    <row r="190" spans="6:26" x14ac:dyDescent="0.25">
      <c r="F190" s="36">
        <f t="shared" si="51"/>
        <v>10620</v>
      </c>
      <c r="G190" s="16">
        <f t="shared" si="52"/>
        <v>20.399421149679824</v>
      </c>
      <c r="H190" s="48">
        <f t="shared" si="53"/>
        <v>292.34971057483989</v>
      </c>
      <c r="I190" s="8">
        <f t="shared" si="54"/>
        <v>1.2080379540624915</v>
      </c>
      <c r="J190" s="48">
        <f t="shared" si="55"/>
        <v>1.8166787871387592E-5</v>
      </c>
      <c r="K190" s="48">
        <f t="shared" si="56"/>
        <v>1.5038259195660858E-5</v>
      </c>
      <c r="L190" s="10">
        <f t="shared" si="57"/>
        <v>1006.063140802246</v>
      </c>
      <c r="M190" s="29">
        <f t="shared" si="58"/>
        <v>2.5535447695523107E-2</v>
      </c>
      <c r="N190" s="8">
        <f t="shared" si="59"/>
        <v>0.71574761022814082</v>
      </c>
      <c r="O190" s="48">
        <f t="shared" si="60"/>
        <v>3.4205609372204445E-3</v>
      </c>
      <c r="P190" s="48">
        <f t="shared" si="43"/>
        <v>9612612.9093720857</v>
      </c>
      <c r="Q190" s="48">
        <f t="shared" si="61"/>
        <v>6880204.7179312464</v>
      </c>
      <c r="R190" s="9">
        <f t="shared" si="44"/>
        <v>28.109286775605611</v>
      </c>
      <c r="S190" s="10">
        <f t="shared" si="45"/>
        <v>2.3926107407231219</v>
      </c>
      <c r="T190" s="10">
        <f t="shared" si="46"/>
        <v>0.51667927328179519</v>
      </c>
      <c r="U190" s="10">
        <f t="shared" si="47"/>
        <v>1.0524605157054716</v>
      </c>
      <c r="V190" s="10">
        <f t="shared" si="48"/>
        <v>1.5691397889872669</v>
      </c>
      <c r="W190" s="9">
        <f t="shared" si="49"/>
        <v>0.50052305868812352</v>
      </c>
      <c r="X190" s="49">
        <f t="shared" si="42"/>
        <v>20.899944208367948</v>
      </c>
      <c r="Y190" s="8">
        <f t="shared" si="62"/>
        <v>2.6152329816454448E-5</v>
      </c>
      <c r="Z190" s="29">
        <f t="shared" si="50"/>
        <v>2.95</v>
      </c>
    </row>
    <row r="191" spans="6:26" x14ac:dyDescent="0.25">
      <c r="F191" s="36">
        <f t="shared" si="51"/>
        <v>10680</v>
      </c>
      <c r="G191" s="16">
        <f t="shared" si="52"/>
        <v>20.399448820963872</v>
      </c>
      <c r="H191" s="48">
        <f t="shared" si="53"/>
        <v>292.34972441048194</v>
      </c>
      <c r="I191" s="8">
        <f t="shared" si="54"/>
        <v>1.2080378967003593</v>
      </c>
      <c r="J191" s="48">
        <f t="shared" si="55"/>
        <v>1.8166788534916557E-5</v>
      </c>
      <c r="K191" s="48">
        <f t="shared" si="56"/>
        <v>1.5038260458995047E-5</v>
      </c>
      <c r="L191" s="10">
        <f t="shared" si="57"/>
        <v>1006.0631412529348</v>
      </c>
      <c r="M191" s="29">
        <f t="shared" si="58"/>
        <v>2.5535448734975371E-2</v>
      </c>
      <c r="N191" s="8">
        <f t="shared" si="59"/>
        <v>0.71574760755554745</v>
      </c>
      <c r="O191" s="48">
        <f t="shared" si="60"/>
        <v>3.4205607753401593E-3</v>
      </c>
      <c r="P191" s="48">
        <f t="shared" si="43"/>
        <v>9612721.6966490671</v>
      </c>
      <c r="Q191" s="48">
        <f t="shared" si="61"/>
        <v>6880282.5564738726</v>
      </c>
      <c r="R191" s="9">
        <f t="shared" si="44"/>
        <v>28.109376271002947</v>
      </c>
      <c r="S191" s="10">
        <f t="shared" si="45"/>
        <v>2.3926184558010966</v>
      </c>
      <c r="T191" s="10">
        <f t="shared" si="46"/>
        <v>0.5166868979509508</v>
      </c>
      <c r="U191" s="10">
        <f t="shared" si="47"/>
        <v>1.0524728030226707</v>
      </c>
      <c r="V191" s="10">
        <f t="shared" si="48"/>
        <v>1.5691597009736213</v>
      </c>
      <c r="W191" s="9">
        <f t="shared" si="49"/>
        <v>0.50052941019892239</v>
      </c>
      <c r="X191" s="49">
        <f t="shared" si="42"/>
        <v>20.899978231162795</v>
      </c>
      <c r="Y191" s="8">
        <f t="shared" si="62"/>
        <v>2.6152661682893688E-5</v>
      </c>
      <c r="Z191" s="29">
        <f t="shared" si="50"/>
        <v>2.9666666666666668</v>
      </c>
    </row>
    <row r="192" spans="6:26" x14ac:dyDescent="0.25">
      <c r="F192" s="36">
        <f t="shared" si="51"/>
        <v>10740</v>
      </c>
      <c r="G192" s="16">
        <f t="shared" si="52"/>
        <v>20.399475213453094</v>
      </c>
      <c r="H192" s="48">
        <f t="shared" si="53"/>
        <v>292.34973760672653</v>
      </c>
      <c r="I192" s="8">
        <f t="shared" si="54"/>
        <v>1.208037841989154</v>
      </c>
      <c r="J192" s="48">
        <f t="shared" si="55"/>
        <v>1.8166789167781343E-5</v>
      </c>
      <c r="K192" s="48">
        <f t="shared" si="56"/>
        <v>1.503826166394583E-5</v>
      </c>
      <c r="L192" s="10">
        <f t="shared" si="57"/>
        <v>1006.0631416827957</v>
      </c>
      <c r="M192" s="29">
        <f t="shared" si="58"/>
        <v>2.5535449726390623E-2</v>
      </c>
      <c r="N192" s="8">
        <f t="shared" si="59"/>
        <v>0.71574760500646506</v>
      </c>
      <c r="O192" s="48">
        <f t="shared" si="60"/>
        <v>3.42056062094099E-3</v>
      </c>
      <c r="P192" s="48">
        <f t="shared" si="43"/>
        <v>9612825.4564100169</v>
      </c>
      <c r="Q192" s="48">
        <f t="shared" si="61"/>
        <v>6880356.7977706492</v>
      </c>
      <c r="R192" s="9">
        <f t="shared" si="44"/>
        <v>28.109461629788651</v>
      </c>
      <c r="S192" s="10">
        <f t="shared" si="45"/>
        <v>2.3926258142779147</v>
      </c>
      <c r="T192" s="10">
        <f t="shared" si="46"/>
        <v>0.51669417027850939</v>
      </c>
      <c r="U192" s="10">
        <f t="shared" si="47"/>
        <v>1.0524845224996562</v>
      </c>
      <c r="V192" s="10">
        <f t="shared" si="48"/>
        <v>1.5691786927781655</v>
      </c>
      <c r="W192" s="9">
        <f t="shared" si="49"/>
        <v>0.50053546819080252</v>
      </c>
      <c r="X192" s="49">
        <f t="shared" si="42"/>
        <v>20.900010681643895</v>
      </c>
      <c r="Y192" s="8">
        <f t="shared" si="62"/>
        <v>2.6152978212969424E-5</v>
      </c>
      <c r="Z192" s="29">
        <f t="shared" si="50"/>
        <v>2.9833333333333334</v>
      </c>
    </row>
    <row r="193" spans="6:26" x14ac:dyDescent="0.25">
      <c r="F193" s="36">
        <f t="shared" si="51"/>
        <v>10800</v>
      </c>
      <c r="G193" s="16">
        <f t="shared" si="52"/>
        <v>20.399500386243741</v>
      </c>
      <c r="H193" s="48">
        <f t="shared" si="53"/>
        <v>292.34975019312185</v>
      </c>
      <c r="I193" s="8">
        <f t="shared" si="54"/>
        <v>1.2080377898063683</v>
      </c>
      <c r="J193" s="48">
        <f t="shared" si="55"/>
        <v>1.8166789771399011E-5</v>
      </c>
      <c r="K193" s="48">
        <f t="shared" si="56"/>
        <v>1.5038262813211244E-5</v>
      </c>
      <c r="L193" s="10">
        <f t="shared" si="57"/>
        <v>1006.0631420927912</v>
      </c>
      <c r="M193" s="29">
        <f t="shared" si="58"/>
        <v>2.5535450671988758E-2</v>
      </c>
      <c r="N193" s="8">
        <f t="shared" si="59"/>
        <v>0.71574760257518577</v>
      </c>
      <c r="O193" s="48">
        <f t="shared" si="60"/>
        <v>3.4205604736772138E-3</v>
      </c>
      <c r="P193" s="48">
        <f t="shared" si="43"/>
        <v>9612924.420992773</v>
      </c>
      <c r="Q193" s="48">
        <f t="shared" si="61"/>
        <v>6880427.6080620335</v>
      </c>
      <c r="R193" s="9">
        <f t="shared" si="44"/>
        <v>28.109543043188079</v>
      </c>
      <c r="S193" s="10">
        <f t="shared" si="45"/>
        <v>2.3926328326382467</v>
      </c>
      <c r="T193" s="10">
        <f t="shared" si="46"/>
        <v>0.51670110654494361</v>
      </c>
      <c r="U193" s="10">
        <f t="shared" si="47"/>
        <v>1.0524957003774018</v>
      </c>
      <c r="V193" s="10">
        <f t="shared" si="48"/>
        <v>1.5691968069223454</v>
      </c>
      <c r="W193" s="9">
        <f t="shared" si="49"/>
        <v>0.50054124622722351</v>
      </c>
      <c r="X193" s="49">
        <f t="shared" si="42"/>
        <v>20.900041632470963</v>
      </c>
      <c r="Y193" s="8">
        <f t="shared" si="62"/>
        <v>2.6153280115372424E-5</v>
      </c>
      <c r="Z193" s="29">
        <f t="shared" si="50"/>
        <v>3</v>
      </c>
    </row>
    <row r="194" spans="6:26" x14ac:dyDescent="0.25">
      <c r="F194" s="36">
        <f t="shared" si="51"/>
        <v>10860</v>
      </c>
      <c r="G194" s="16">
        <f t="shared" si="52"/>
        <v>20.399524395701235</v>
      </c>
      <c r="H194" s="48">
        <f t="shared" si="53"/>
        <v>292.34976219785062</v>
      </c>
      <c r="I194" s="8">
        <f t="shared" si="54"/>
        <v>1.2080377400351578</v>
      </c>
      <c r="J194" s="48">
        <f t="shared" si="55"/>
        <v>1.8166790347121101E-5</v>
      </c>
      <c r="K194" s="48">
        <f t="shared" si="56"/>
        <v>1.5038263909364609E-5</v>
      </c>
      <c r="L194" s="10">
        <f t="shared" si="57"/>
        <v>1006.0631424838393</v>
      </c>
      <c r="M194" s="29">
        <f t="shared" si="58"/>
        <v>2.5535451573887043E-2</v>
      </c>
      <c r="N194" s="8">
        <f t="shared" si="59"/>
        <v>0.71574760025626571</v>
      </c>
      <c r="O194" s="48">
        <f t="shared" si="60"/>
        <v>3.4205603332190843E-3</v>
      </c>
      <c r="P194" s="48">
        <f t="shared" si="43"/>
        <v>9613018.8119985759</v>
      </c>
      <c r="Q194" s="48">
        <f t="shared" si="61"/>
        <v>6880495.1459063189</v>
      </c>
      <c r="R194" s="9">
        <f t="shared" si="44"/>
        <v>28.109620693584485</v>
      </c>
      <c r="S194" s="10">
        <f t="shared" si="45"/>
        <v>2.3926395266045324</v>
      </c>
      <c r="T194" s="10">
        <f t="shared" si="46"/>
        <v>0.51670772227859663</v>
      </c>
      <c r="U194" s="10">
        <f t="shared" si="47"/>
        <v>1.0525063616843602</v>
      </c>
      <c r="V194" s="10">
        <f t="shared" si="48"/>
        <v>1.5692140839629567</v>
      </c>
      <c r="W194" s="9">
        <f t="shared" si="49"/>
        <v>0.50054675724496245</v>
      </c>
      <c r="X194" s="49">
        <f t="shared" si="42"/>
        <v>20.900071152946197</v>
      </c>
      <c r="Y194" s="8">
        <f t="shared" si="62"/>
        <v>2.6153568066049277E-5</v>
      </c>
      <c r="Z194" s="29">
        <f t="shared" si="50"/>
        <v>3.0166666666666666</v>
      </c>
    </row>
    <row r="195" spans="6:26" x14ac:dyDescent="0.25">
      <c r="F195" s="36">
        <f t="shared" si="51"/>
        <v>10920</v>
      </c>
      <c r="G195" s="16">
        <f t="shared" si="52"/>
        <v>20.399547295586348</v>
      </c>
      <c r="H195" s="48">
        <f t="shared" si="53"/>
        <v>292.34977364779314</v>
      </c>
      <c r="I195" s="8">
        <f t="shared" si="54"/>
        <v>1.2080376925640766</v>
      </c>
      <c r="J195" s="48">
        <f t="shared" si="55"/>
        <v>1.8166790896236793E-5</v>
      </c>
      <c r="K195" s="48">
        <f t="shared" si="56"/>
        <v>1.5038264954860415E-5</v>
      </c>
      <c r="L195" s="10">
        <f t="shared" si="57"/>
        <v>1006.0631428568156</v>
      </c>
      <c r="M195" s="29">
        <f t="shared" si="58"/>
        <v>2.553545243410503E-2</v>
      </c>
      <c r="N195" s="8">
        <f t="shared" si="59"/>
        <v>0.71574759804451238</v>
      </c>
      <c r="O195" s="48">
        <f t="shared" si="60"/>
        <v>3.4205601992520944E-3</v>
      </c>
      <c r="P195" s="48">
        <f t="shared" si="43"/>
        <v>9613108.8407880217</v>
      </c>
      <c r="Q195" s="48">
        <f t="shared" si="61"/>
        <v>6880559.5625344934</v>
      </c>
      <c r="R195" s="9">
        <f t="shared" si="44"/>
        <v>28.109694754927968</v>
      </c>
      <c r="S195" s="10">
        <f t="shared" si="45"/>
        <v>2.3926459111722496</v>
      </c>
      <c r="T195" s="10">
        <f t="shared" si="46"/>
        <v>0.51671403229041946</v>
      </c>
      <c r="U195" s="10">
        <f t="shared" si="47"/>
        <v>1.0525165302924169</v>
      </c>
      <c r="V195" s="10">
        <f t="shared" si="48"/>
        <v>1.5692305625828364</v>
      </c>
      <c r="W195" s="9">
        <f t="shared" si="49"/>
        <v>0.50055201358304202</v>
      </c>
      <c r="X195" s="49">
        <f t="shared" si="42"/>
        <v>20.900099309169391</v>
      </c>
      <c r="Y195" s="8">
        <f t="shared" si="62"/>
        <v>2.615384270971394E-5</v>
      </c>
      <c r="Z195" s="29">
        <f t="shared" si="50"/>
        <v>3.0333333333333332</v>
      </c>
    </row>
    <row r="196" spans="6:26" x14ac:dyDescent="0.25">
      <c r="F196" s="36">
        <f t="shared" si="51"/>
        <v>10980</v>
      </c>
      <c r="G196" s="16">
        <f t="shared" si="52"/>
        <v>20.399569137175543</v>
      </c>
      <c r="H196" s="48">
        <f t="shared" si="53"/>
        <v>292.34978456858778</v>
      </c>
      <c r="I196" s="8">
        <f t="shared" si="54"/>
        <v>1.2080376472868282</v>
      </c>
      <c r="J196" s="48">
        <f t="shared" si="55"/>
        <v>1.8166791419975607E-5</v>
      </c>
      <c r="K196" s="48">
        <f t="shared" si="56"/>
        <v>1.5038265952039663E-5</v>
      </c>
      <c r="L196" s="10">
        <f t="shared" si="57"/>
        <v>1006.0631432125551</v>
      </c>
      <c r="M196" s="29">
        <f t="shared" si="58"/>
        <v>2.5535453254568845E-2</v>
      </c>
      <c r="N196" s="8">
        <f t="shared" si="59"/>
        <v>0.71574759593497317</v>
      </c>
      <c r="O196" s="48">
        <f t="shared" si="60"/>
        <v>3.4205600714762676E-3</v>
      </c>
      <c r="P196" s="48">
        <f t="shared" si="43"/>
        <v>9613194.7089544237</v>
      </c>
      <c r="Q196" s="48">
        <f t="shared" si="61"/>
        <v>6880621.0021889331</v>
      </c>
      <c r="R196" s="9">
        <f t="shared" si="44"/>
        <v>28.109765393125731</v>
      </c>
      <c r="S196" s="10">
        <f t="shared" si="45"/>
        <v>2.3926520006435306</v>
      </c>
      <c r="T196" s="10">
        <f t="shared" si="46"/>
        <v>0.51672005070709803</v>
      </c>
      <c r="U196" s="10">
        <f t="shared" si="47"/>
        <v>1.0525262289703858</v>
      </c>
      <c r="V196" s="10">
        <f t="shared" si="48"/>
        <v>1.569246279677484</v>
      </c>
      <c r="W196" s="9">
        <f t="shared" si="49"/>
        <v>0.50055702701036187</v>
      </c>
      <c r="X196" s="49">
        <f t="shared" si="42"/>
        <v>20.900126164185906</v>
      </c>
      <c r="Y196" s="8">
        <f t="shared" si="62"/>
        <v>2.61541046612914E-5</v>
      </c>
      <c r="Z196" s="29">
        <f t="shared" si="50"/>
        <v>3.05</v>
      </c>
    </row>
    <row r="197" spans="6:26" x14ac:dyDescent="0.25">
      <c r="F197" s="36">
        <f t="shared" si="51"/>
        <v>11040</v>
      </c>
      <c r="G197" s="16">
        <f t="shared" si="52"/>
        <v>20.399589969375775</v>
      </c>
      <c r="H197" s="48">
        <f t="shared" si="53"/>
        <v>292.34979498468789</v>
      </c>
      <c r="I197" s="8">
        <f t="shared" si="54"/>
        <v>1.2080376041020298</v>
      </c>
      <c r="J197" s="48">
        <f t="shared" si="55"/>
        <v>1.8166791919510333E-5</v>
      </c>
      <c r="K197" s="48">
        <f t="shared" si="56"/>
        <v>1.5038266903135229E-5</v>
      </c>
      <c r="L197" s="10">
        <f t="shared" si="57"/>
        <v>1006.0631435518549</v>
      </c>
      <c r="M197" s="29">
        <f t="shared" si="58"/>
        <v>2.5535454037115702E-2</v>
      </c>
      <c r="N197" s="8">
        <f t="shared" si="59"/>
        <v>0.71574759392292486</v>
      </c>
      <c r="O197" s="48">
        <f t="shared" si="60"/>
        <v>3.4205599496054924E-3</v>
      </c>
      <c r="P197" s="48">
        <f t="shared" si="43"/>
        <v>9613276.6087750457</v>
      </c>
      <c r="Q197" s="48">
        <f t="shared" si="61"/>
        <v>6880679.6024462739</v>
      </c>
      <c r="R197" s="9">
        <f t="shared" si="44"/>
        <v>28.109832766413987</v>
      </c>
      <c r="S197" s="10">
        <f t="shared" si="45"/>
        <v>2.3926578086592443</v>
      </c>
      <c r="T197" s="10">
        <f t="shared" si="46"/>
        <v>0.51672579100266103</v>
      </c>
      <c r="U197" s="10">
        <f t="shared" si="47"/>
        <v>1.0525354794348607</v>
      </c>
      <c r="V197" s="10">
        <f t="shared" si="48"/>
        <v>1.5692612704375217</v>
      </c>
      <c r="W197" s="9">
        <f t="shared" si="49"/>
        <v>0.50056180875200063</v>
      </c>
      <c r="X197" s="49">
        <f t="shared" si="42"/>
        <v>20.900151778127775</v>
      </c>
      <c r="Y197" s="8">
        <f t="shared" si="62"/>
        <v>2.6154354507292029E-5</v>
      </c>
      <c r="Z197" s="29">
        <f t="shared" si="50"/>
        <v>3.0666666666666669</v>
      </c>
    </row>
    <row r="198" spans="6:26" x14ac:dyDescent="0.25">
      <c r="F198" s="36">
        <f t="shared" si="51"/>
        <v>11100</v>
      </c>
      <c r="G198" s="16">
        <f t="shared" si="52"/>
        <v>20.399609838833964</v>
      </c>
      <c r="H198" s="48">
        <f t="shared" si="53"/>
        <v>292.34980491941695</v>
      </c>
      <c r="I198" s="8">
        <f t="shared" si="54"/>
        <v>1.2080375629129823</v>
      </c>
      <c r="J198" s="48">
        <f t="shared" si="55"/>
        <v>1.8166792395959454E-5</v>
      </c>
      <c r="K198" s="48">
        <f t="shared" si="56"/>
        <v>1.5038267810276733E-5</v>
      </c>
      <c r="L198" s="10">
        <f t="shared" si="57"/>
        <v>1006.063143875474</v>
      </c>
      <c r="M198" s="29">
        <f t="shared" si="58"/>
        <v>2.5535454783497776E-2</v>
      </c>
      <c r="N198" s="8">
        <f t="shared" si="59"/>
        <v>0.71574759200386162</v>
      </c>
      <c r="O198" s="48">
        <f t="shared" si="60"/>
        <v>3.4205598333668773E-3</v>
      </c>
      <c r="P198" s="48">
        <f t="shared" si="43"/>
        <v>9613354.7236416936</v>
      </c>
      <c r="Q198" s="48">
        <f t="shared" si="61"/>
        <v>6880735.4945254903</v>
      </c>
      <c r="R198" s="9">
        <f t="shared" si="44"/>
        <v>28.109897025713042</v>
      </c>
      <c r="S198" s="10">
        <f t="shared" si="45"/>
        <v>2.39266334822958</v>
      </c>
      <c r="T198" s="10">
        <f t="shared" si="46"/>
        <v>0.5167312660286203</v>
      </c>
      <c r="U198" s="10">
        <f t="shared" si="47"/>
        <v>1.0525443023989987</v>
      </c>
      <c r="V198" s="10">
        <f t="shared" si="48"/>
        <v>1.5692755684276189</v>
      </c>
      <c r="W198" s="9">
        <f t="shared" si="49"/>
        <v>0.50056636951439215</v>
      </c>
      <c r="X198" s="49">
        <f t="shared" si="42"/>
        <v>20.900176208348356</v>
      </c>
      <c r="Y198" s="8">
        <f t="shared" si="62"/>
        <v>2.6154592807126979E-5</v>
      </c>
      <c r="Z198" s="29">
        <f t="shared" si="50"/>
        <v>3.0833333333333335</v>
      </c>
    </row>
    <row r="199" spans="6:26" x14ac:dyDescent="0.25">
      <c r="F199" s="36">
        <f t="shared" si="51"/>
        <v>11160</v>
      </c>
      <c r="G199" s="16">
        <f t="shared" si="52"/>
        <v>20.399628790041437</v>
      </c>
      <c r="H199" s="48">
        <f t="shared" si="53"/>
        <v>292.3498143950207</v>
      </c>
      <c r="I199" s="8">
        <f t="shared" si="54"/>
        <v>1.2080375236274552</v>
      </c>
      <c r="J199" s="48">
        <f t="shared" si="55"/>
        <v>1.8166792850389907E-5</v>
      </c>
      <c r="K199" s="48">
        <f t="shared" si="56"/>
        <v>1.5038268675495493E-5</v>
      </c>
      <c r="L199" s="10">
        <f t="shared" si="57"/>
        <v>1006.0631441841375</v>
      </c>
      <c r="M199" s="29">
        <f t="shared" si="58"/>
        <v>2.5535455495386477E-2</v>
      </c>
      <c r="N199" s="8">
        <f t="shared" si="59"/>
        <v>0.71574759017348633</v>
      </c>
      <c r="O199" s="48">
        <f t="shared" si="60"/>
        <v>3.4205597225001418E-3</v>
      </c>
      <c r="P199" s="48">
        <f t="shared" si="43"/>
        <v>9613429.228471119</v>
      </c>
      <c r="Q199" s="48">
        <f t="shared" si="61"/>
        <v>6880788.803581561</v>
      </c>
      <c r="R199" s="9">
        <f t="shared" si="44"/>
        <v>28.109958314965297</v>
      </c>
      <c r="S199" s="10">
        <f t="shared" si="45"/>
        <v>2.3926686317632182</v>
      </c>
      <c r="T199" s="10">
        <f t="shared" si="46"/>
        <v>0.51673648804272643</v>
      </c>
      <c r="U199" s="10">
        <f t="shared" si="47"/>
        <v>1.0525527176187632</v>
      </c>
      <c r="V199" s="10">
        <f t="shared" si="48"/>
        <v>1.5692892056614896</v>
      </c>
      <c r="W199" s="9">
        <f t="shared" si="49"/>
        <v>0.50057071950924714</v>
      </c>
      <c r="X199" s="49">
        <f t="shared" si="42"/>
        <v>20.900199509550685</v>
      </c>
      <c r="Y199" s="8">
        <f t="shared" si="62"/>
        <v>2.6154820094358156E-5</v>
      </c>
      <c r="Z199" s="29">
        <f t="shared" si="50"/>
        <v>3.1</v>
      </c>
    </row>
    <row r="200" spans="6:26" x14ac:dyDescent="0.25">
      <c r="F200" s="36">
        <f t="shared" si="51"/>
        <v>11220</v>
      </c>
      <c r="G200" s="16">
        <f t="shared" si="52"/>
        <v>20.399646865433517</v>
      </c>
      <c r="H200" s="48">
        <f t="shared" si="53"/>
        <v>292.34982343271673</v>
      </c>
      <c r="I200" s="8">
        <f t="shared" si="54"/>
        <v>1.2080374861574807</v>
      </c>
      <c r="J200" s="48">
        <f t="shared" si="55"/>
        <v>1.816679328381917E-5</v>
      </c>
      <c r="K200" s="48">
        <f t="shared" si="56"/>
        <v>1.5038269500728831E-5</v>
      </c>
      <c r="L200" s="10">
        <f t="shared" si="57"/>
        <v>1006.0631444785365</v>
      </c>
      <c r="M200" s="29">
        <f t="shared" si="58"/>
        <v>2.5535456174375738E-2</v>
      </c>
      <c r="N200" s="8">
        <f t="shared" si="59"/>
        <v>0.71574758842770059</v>
      </c>
      <c r="O200" s="48">
        <f t="shared" si="60"/>
        <v>3.4205596167570336E-3</v>
      </c>
      <c r="P200" s="48">
        <f t="shared" si="43"/>
        <v>9613500.2900968976</v>
      </c>
      <c r="Q200" s="48">
        <f t="shared" si="61"/>
        <v>6880839.6489858544</v>
      </c>
      <c r="R200" s="9">
        <f t="shared" si="44"/>
        <v>28.110016771458472</v>
      </c>
      <c r="S200" s="10">
        <f t="shared" si="45"/>
        <v>2.3926736710951495</v>
      </c>
      <c r="T200" s="10">
        <f t="shared" si="46"/>
        <v>0.51674146873639037</v>
      </c>
      <c r="U200" s="10">
        <f t="shared" si="47"/>
        <v>1.0525607439371587</v>
      </c>
      <c r="V200" s="10">
        <f t="shared" si="48"/>
        <v>1.569302212673549</v>
      </c>
      <c r="W200" s="9">
        <f t="shared" si="49"/>
        <v>0.50057486847641131</v>
      </c>
      <c r="X200" s="49">
        <f t="shared" si="42"/>
        <v>20.90022173390993</v>
      </c>
      <c r="Y200" s="8">
        <f t="shared" si="62"/>
        <v>2.6155036877892483E-5</v>
      </c>
      <c r="Z200" s="29">
        <f t="shared" si="50"/>
        <v>3.1166666666666667</v>
      </c>
    </row>
    <row r="201" spans="6:26" x14ac:dyDescent="0.25">
      <c r="F201" s="36">
        <f t="shared" si="51"/>
        <v>11280</v>
      </c>
      <c r="G201" s="16">
        <f t="shared" si="52"/>
        <v>20.399664105484543</v>
      </c>
      <c r="H201" s="48">
        <f t="shared" si="53"/>
        <v>292.34983205274227</v>
      </c>
      <c r="I201" s="8">
        <f t="shared" si="54"/>
        <v>1.208037450419156</v>
      </c>
      <c r="J201" s="48">
        <f t="shared" si="55"/>
        <v>1.8166793697217828E-5</v>
      </c>
      <c r="K201" s="48">
        <f t="shared" si="56"/>
        <v>1.5038270287824642E-5</v>
      </c>
      <c r="L201" s="10">
        <f t="shared" si="57"/>
        <v>1006.0631447593299</v>
      </c>
      <c r="M201" s="29">
        <f t="shared" si="58"/>
        <v>2.5535456821986026E-2</v>
      </c>
      <c r="N201" s="8">
        <f t="shared" si="59"/>
        <v>0.71574758676259498</v>
      </c>
      <c r="O201" s="48">
        <f t="shared" si="60"/>
        <v>3.4205595159007719E-3</v>
      </c>
      <c r="P201" s="48">
        <f t="shared" si="43"/>
        <v>9613568.0676427167</v>
      </c>
      <c r="Q201" s="48">
        <f t="shared" si="61"/>
        <v>6880888.1445932183</v>
      </c>
      <c r="R201" s="9">
        <f t="shared" si="44"/>
        <v>28.110072526132893</v>
      </c>
      <c r="S201" s="10">
        <f t="shared" si="45"/>
        <v>2.3926784775132073</v>
      </c>
      <c r="T201" s="10">
        <f t="shared" si="46"/>
        <v>0.51674621926084652</v>
      </c>
      <c r="U201" s="10">
        <f t="shared" si="47"/>
        <v>1.0525683993264967</v>
      </c>
      <c r="V201" s="10">
        <f t="shared" si="48"/>
        <v>1.5693146185873432</v>
      </c>
      <c r="W201" s="9">
        <f t="shared" si="49"/>
        <v>0.50057882570569168</v>
      </c>
      <c r="X201" s="49">
        <f t="shared" si="42"/>
        <v>20.900242931190235</v>
      </c>
      <c r="Y201" s="8">
        <f t="shared" si="62"/>
        <v>2.615524364312239E-5</v>
      </c>
      <c r="Z201" s="29">
        <f t="shared" si="50"/>
        <v>3.1333333333333333</v>
      </c>
    </row>
    <row r="202" spans="6:26" x14ac:dyDescent="0.25">
      <c r="F202" s="36">
        <f t="shared" si="51"/>
        <v>11340</v>
      </c>
      <c r="G202" s="16">
        <f t="shared" si="52"/>
        <v>20.399680548798464</v>
      </c>
      <c r="H202" s="48">
        <f t="shared" si="53"/>
        <v>292.34984027439918</v>
      </c>
      <c r="I202" s="8">
        <f t="shared" si="54"/>
        <v>1.2080374163324554</v>
      </c>
      <c r="J202" s="48">
        <f t="shared" si="55"/>
        <v>1.8166794091511516E-5</v>
      </c>
      <c r="K202" s="48">
        <f t="shared" si="56"/>
        <v>1.5038271038545349E-5</v>
      </c>
      <c r="L202" s="10">
        <f t="shared" si="57"/>
        <v>1006.0631450271469</v>
      </c>
      <c r="M202" s="29">
        <f t="shared" si="58"/>
        <v>2.5535457439667397E-2</v>
      </c>
      <c r="N202" s="8">
        <f t="shared" si="59"/>
        <v>0.71574758517444148</v>
      </c>
      <c r="O202" s="48">
        <f t="shared" si="60"/>
        <v>3.4205594197055187E-3</v>
      </c>
      <c r="P202" s="48">
        <f t="shared" si="43"/>
        <v>9613632.7128788233</v>
      </c>
      <c r="Q202" s="48">
        <f t="shared" si="61"/>
        <v>6880934.3989970321</v>
      </c>
      <c r="R202" s="9">
        <f t="shared" si="44"/>
        <v>28.110125703875447</v>
      </c>
      <c r="S202" s="10">
        <f t="shared" si="45"/>
        <v>2.3926830617833734</v>
      </c>
      <c r="T202" s="10">
        <f t="shared" si="46"/>
        <v>0.51675075025210038</v>
      </c>
      <c r="U202" s="10">
        <f t="shared" si="47"/>
        <v>1.0525757009285466</v>
      </c>
      <c r="V202" s="10">
        <f t="shared" si="48"/>
        <v>1.5693264511806468</v>
      </c>
      <c r="W202" s="9">
        <f t="shared" si="49"/>
        <v>0.50058260005762267</v>
      </c>
      <c r="X202" s="49">
        <f t="shared" si="42"/>
        <v>20.900263148856087</v>
      </c>
      <c r="Y202" s="8">
        <f t="shared" si="62"/>
        <v>2.615544085301078E-5</v>
      </c>
      <c r="Z202" s="29">
        <f t="shared" si="50"/>
        <v>3.15</v>
      </c>
    </row>
    <row r="203" spans="6:26" x14ac:dyDescent="0.25">
      <c r="F203" s="36">
        <f t="shared" si="51"/>
        <v>11400</v>
      </c>
      <c r="G203" s="16">
        <f t="shared" si="52"/>
        <v>20.399696232195275</v>
      </c>
      <c r="H203" s="48">
        <f t="shared" si="53"/>
        <v>292.34984811609763</v>
      </c>
      <c r="I203" s="8">
        <f t="shared" si="54"/>
        <v>1.2080373838210514</v>
      </c>
      <c r="J203" s="48">
        <f t="shared" si="55"/>
        <v>1.8166794467583197E-5</v>
      </c>
      <c r="K203" s="48">
        <f t="shared" si="56"/>
        <v>1.5038271754572022E-5</v>
      </c>
      <c r="L203" s="10">
        <f t="shared" si="57"/>
        <v>1006.0631452825869</v>
      </c>
      <c r="M203" s="29">
        <f t="shared" si="58"/>
        <v>2.5535458028803051E-2</v>
      </c>
      <c r="N203" s="8">
        <f t="shared" si="59"/>
        <v>0.7157475836596835</v>
      </c>
      <c r="O203" s="48">
        <f t="shared" si="60"/>
        <v>3.4205593279558713E-3</v>
      </c>
      <c r="P203" s="48">
        <f t="shared" si="43"/>
        <v>9613694.3705616239</v>
      </c>
      <c r="Q203" s="48">
        <f t="shared" si="61"/>
        <v>6880978.5157721844</v>
      </c>
      <c r="R203" s="9">
        <f t="shared" si="44"/>
        <v>28.110176423799281</v>
      </c>
      <c r="S203" s="10">
        <f t="shared" si="45"/>
        <v>2.3926874341739186</v>
      </c>
      <c r="T203" s="10">
        <f t="shared" si="46"/>
        <v>0.51675507185473191</v>
      </c>
      <c r="U203" s="10">
        <f t="shared" si="47"/>
        <v>1.0525826650928962</v>
      </c>
      <c r="V203" s="10">
        <f t="shared" si="48"/>
        <v>1.5693377369476282</v>
      </c>
      <c r="W203" s="9">
        <f t="shared" si="49"/>
        <v>0.50058619998329457</v>
      </c>
      <c r="X203" s="49">
        <f t="shared" si="42"/>
        <v>20.900282432178571</v>
      </c>
      <c r="Y203" s="8">
        <f t="shared" si="62"/>
        <v>2.6155628949127137E-5</v>
      </c>
      <c r="Z203" s="29">
        <f t="shared" si="50"/>
        <v>3.1666666666666665</v>
      </c>
    </row>
    <row r="204" spans="6:26" x14ac:dyDescent="0.25">
      <c r="F204" s="36">
        <f t="shared" si="51"/>
        <v>11460</v>
      </c>
      <c r="G204" s="16">
        <f t="shared" si="52"/>
        <v>20.399711190793457</v>
      </c>
      <c r="H204" s="48">
        <f t="shared" si="53"/>
        <v>292.34985559539672</v>
      </c>
      <c r="I204" s="8">
        <f t="shared" si="54"/>
        <v>1.2080373528121437</v>
      </c>
      <c r="J204" s="48">
        <f t="shared" si="55"/>
        <v>1.8166794826274949E-5</v>
      </c>
      <c r="K204" s="48">
        <f t="shared" si="56"/>
        <v>1.5038272437507967E-5</v>
      </c>
      <c r="L204" s="10">
        <f t="shared" si="57"/>
        <v>1006.0631455262219</v>
      </c>
      <c r="M204" s="29">
        <f t="shared" si="58"/>
        <v>2.5535458590712143E-2</v>
      </c>
      <c r="N204" s="8">
        <f t="shared" si="59"/>
        <v>0.71574758221492951</v>
      </c>
      <c r="O204" s="48">
        <f t="shared" si="60"/>
        <v>3.420559240446383E-3</v>
      </c>
      <c r="P204" s="48">
        <f t="shared" si="43"/>
        <v>9613753.1787580568</v>
      </c>
      <c r="Q204" s="48">
        <f t="shared" si="61"/>
        <v>6881020.5937071722</v>
      </c>
      <c r="R204" s="9">
        <f t="shared" si="44"/>
        <v>28.110224799511034</v>
      </c>
      <c r="S204" s="10">
        <f t="shared" si="45"/>
        <v>2.3926916044784119</v>
      </c>
      <c r="T204" s="10">
        <f t="shared" si="46"/>
        <v>0.51675919374459578</v>
      </c>
      <c r="U204" s="10">
        <f t="shared" si="47"/>
        <v>1.0525893074137167</v>
      </c>
      <c r="V204" s="10">
        <f t="shared" si="48"/>
        <v>1.5693485011583124</v>
      </c>
      <c r="W204" s="9">
        <f t="shared" si="49"/>
        <v>0.50058963354332142</v>
      </c>
      <c r="X204" s="49">
        <f t="shared" si="42"/>
        <v>20.900300824336778</v>
      </c>
      <c r="Y204" s="8">
        <f t="shared" si="62"/>
        <v>2.6155808352638538E-5</v>
      </c>
      <c r="Z204" s="29">
        <f t="shared" si="50"/>
        <v>3.1833333333333331</v>
      </c>
    </row>
    <row r="205" spans="6:26" x14ac:dyDescent="0.25">
      <c r="F205" s="36">
        <f t="shared" si="51"/>
        <v>11520</v>
      </c>
      <c r="G205" s="16">
        <f t="shared" si="52"/>
        <v>20.399725458088586</v>
      </c>
      <c r="H205" s="48">
        <f t="shared" si="53"/>
        <v>292.34986272904428</v>
      </c>
      <c r="I205" s="8">
        <f t="shared" si="54"/>
        <v>1.2080373232362964</v>
      </c>
      <c r="J205" s="48">
        <f t="shared" si="55"/>
        <v>1.8166795168389933E-5</v>
      </c>
      <c r="K205" s="48">
        <f t="shared" si="56"/>
        <v>1.5038273088882405E-5</v>
      </c>
      <c r="L205" s="10">
        <f t="shared" si="57"/>
        <v>1006.0631457585976</v>
      </c>
      <c r="M205" s="29">
        <f t="shared" si="58"/>
        <v>2.55354591266529E-2</v>
      </c>
      <c r="N205" s="8">
        <f t="shared" si="59"/>
        <v>0.71574758083694368</v>
      </c>
      <c r="O205" s="48">
        <f t="shared" si="60"/>
        <v>3.4205591569811001E-3</v>
      </c>
      <c r="P205" s="48">
        <f t="shared" si="43"/>
        <v>9613809.2691545319</v>
      </c>
      <c r="Q205" s="48">
        <f t="shared" si="61"/>
        <v>6881060.7270251419</v>
      </c>
      <c r="R205" s="9">
        <f t="shared" si="44"/>
        <v>28.110270939365247</v>
      </c>
      <c r="S205" s="10">
        <f t="shared" si="45"/>
        <v>2.3926955820376667</v>
      </c>
      <c r="T205" s="10">
        <f t="shared" si="46"/>
        <v>0.51676312515046874</v>
      </c>
      <c r="U205" s="10">
        <f t="shared" si="47"/>
        <v>1.0525956427643997</v>
      </c>
      <c r="V205" s="10">
        <f t="shared" si="48"/>
        <v>1.5693587679148684</v>
      </c>
      <c r="W205" s="9">
        <f t="shared" si="49"/>
        <v>0.5005929084257954</v>
      </c>
      <c r="X205" s="49">
        <f t="shared" ref="X205:X268" si="63">G205+W205</f>
        <v>20.90031836651438</v>
      </c>
      <c r="Y205" s="8">
        <f t="shared" si="62"/>
        <v>2.6155979465247809E-5</v>
      </c>
      <c r="Z205" s="29">
        <f t="shared" si="50"/>
        <v>3.2</v>
      </c>
    </row>
    <row r="206" spans="6:26" x14ac:dyDescent="0.25">
      <c r="F206" s="36">
        <f t="shared" si="51"/>
        <v>11580</v>
      </c>
      <c r="G206" s="16">
        <f t="shared" si="52"/>
        <v>20.399739066028346</v>
      </c>
      <c r="H206" s="48">
        <f t="shared" si="53"/>
        <v>292.34986953301416</v>
      </c>
      <c r="I206" s="8">
        <f t="shared" si="54"/>
        <v>1.2080372950272824</v>
      </c>
      <c r="J206" s="48">
        <f t="shared" si="55"/>
        <v>1.8166795494694268E-5</v>
      </c>
      <c r="K206" s="48">
        <f t="shared" si="56"/>
        <v>1.5038273710153947E-5</v>
      </c>
      <c r="L206" s="10">
        <f t="shared" si="57"/>
        <v>1006.0631459802341</v>
      </c>
      <c r="M206" s="29">
        <f t="shared" si="58"/>
        <v>2.5535459637825449E-2</v>
      </c>
      <c r="N206" s="8">
        <f t="shared" si="59"/>
        <v>0.71574757952264101</v>
      </c>
      <c r="O206" s="48">
        <f t="shared" si="60"/>
        <v>3.4205590773731236E-3</v>
      </c>
      <c r="P206" s="48">
        <f t="shared" ref="P206:P269" si="64">$H$5*O206*(G206-$H$4)*POWER($C$35,3)/K206^2</f>
        <v>9613862.7673518043</v>
      </c>
      <c r="Q206" s="48">
        <f t="shared" si="61"/>
        <v>6881099.0055948934</v>
      </c>
      <c r="R206" s="9">
        <f t="shared" ref="R206:R269" si="65">POWER((0.825+(0.387*POWER(Q206,1/6))/POWER((1+(POWER((0.492/N206),9/16))),8/27)),2)</f>
        <v>28.110314946707387</v>
      </c>
      <c r="S206" s="10">
        <f t="shared" ref="S206:S269" si="66">R206*M206/$C$35</f>
        <v>2.3926993757606931</v>
      </c>
      <c r="T206" s="10">
        <f t="shared" ref="T206:T269" si="67">S206*$C$20*(G206-$H$4)</f>
        <v>0.5167668748747114</v>
      </c>
      <c r="U206" s="10">
        <f t="shared" ref="U206:U269" si="68">$C$9*$H$3*$C$20*(POWER(G206+273.15,4)-POWER($H$4+273.15,4))</f>
        <v>1.0526016853311178</v>
      </c>
      <c r="V206" s="10">
        <f t="shared" ref="V206:V269" si="69">U206+T206</f>
        <v>1.5693685602058292</v>
      </c>
      <c r="W206" s="9">
        <f t="shared" ref="W206:W269" si="70">V206*$C$18/($C$8*$C$20)</f>
        <v>0.50059603196358193</v>
      </c>
      <c r="X206" s="49">
        <f t="shared" si="63"/>
        <v>20.900335097991928</v>
      </c>
      <c r="Y206" s="8">
        <f t="shared" si="62"/>
        <v>2.615614267009715E-5</v>
      </c>
      <c r="Z206" s="29">
        <f t="shared" ref="Z206:Z269" si="71">F206/3600</f>
        <v>3.2166666666666668</v>
      </c>
    </row>
    <row r="207" spans="6:26" x14ac:dyDescent="0.25">
      <c r="F207" s="36">
        <f t="shared" ref="F207:F270" si="72">F206+$H$2</f>
        <v>11640</v>
      </c>
      <c r="G207" s="16">
        <f t="shared" ref="G207:G270" si="73">G206+$H$2*($O$2-S206*$C$20*(G206-$H$4)-$C$9*$H$3*$C$20*(POWER(G206+273.15,4)-POWER($H$4+273.15,4)))/($C$30*$C$10)</f>
        <v>20.399752045084036</v>
      </c>
      <c r="H207" s="48">
        <f t="shared" ref="H207:H270" si="74">((G207+$H$4)/2)+273.15</f>
        <v>292.34987602254199</v>
      </c>
      <c r="I207" s="8">
        <f t="shared" ref="I207:I270" si="75">(351.99/H207)+344.84/(H207^2)</f>
        <v>1.2080372681219351</v>
      </c>
      <c r="J207" s="48">
        <f t="shared" ref="J207:J270" si="76">((1.459*10^-6)*H207^1.5)/(H207+109.1)</f>
        <v>1.8166795805918656E-5</v>
      </c>
      <c r="K207" s="48">
        <f t="shared" ref="K207:K270" si="77">J207/I207</f>
        <v>1.5038274302713782E-5</v>
      </c>
      <c r="L207" s="10">
        <f t="shared" ref="L207:L270" si="78">1030.5-0.19975*H207+(3.9734*10^-4)*H207^2</f>
        <v>1006.0631461916278</v>
      </c>
      <c r="M207" s="29">
        <f t="shared" ref="M207:M270" si="79">((2.334*10^-3)*(H207^1.5))/(H207+164.54)</f>
        <v>2.5535460125374471E-2</v>
      </c>
      <c r="N207" s="8">
        <f t="shared" ref="N207:N270" si="80">L207*J207/M207</f>
        <v>0.71574757826907831</v>
      </c>
      <c r="O207" s="48">
        <f t="shared" ref="O207:O270" si="81">1/H207</f>
        <v>3.4205590014441934E-3</v>
      </c>
      <c r="P207" s="48">
        <f t="shared" si="64"/>
        <v>9613913.7931462042</v>
      </c>
      <c r="Q207" s="48">
        <f t="shared" ref="Q207:Q270" si="82">P207*N207</f>
        <v>6881135.5151320845</v>
      </c>
      <c r="R207" s="9">
        <f t="shared" si="65"/>
        <v>28.110356920105495</v>
      </c>
      <c r="S207" s="10">
        <f t="shared" si="66"/>
        <v>2.3927029941446607</v>
      </c>
      <c r="T207" s="10">
        <f t="shared" si="67"/>
        <v>0.51677045131296095</v>
      </c>
      <c r="U207" s="10">
        <f t="shared" si="68"/>
        <v>1.0526074486444543</v>
      </c>
      <c r="V207" s="10">
        <f t="shared" si="69"/>
        <v>1.5693778999574153</v>
      </c>
      <c r="W207" s="9">
        <f t="shared" si="70"/>
        <v>0.50059901115069072</v>
      </c>
      <c r="X207" s="49">
        <f t="shared" si="63"/>
        <v>20.900351056234726</v>
      </c>
      <c r="Y207" s="8">
        <f t="shared" ref="Y207:Y270" si="83">V207*$H$2/(3.6*10^6)</f>
        <v>2.6156298332623587E-5</v>
      </c>
      <c r="Z207" s="29">
        <f t="shared" si="71"/>
        <v>3.2333333333333334</v>
      </c>
    </row>
    <row r="208" spans="6:26" x14ac:dyDescent="0.25">
      <c r="F208" s="36">
        <f t="shared" si="72"/>
        <v>11700</v>
      </c>
      <c r="G208" s="16">
        <f t="shared" si="73"/>
        <v>20.399764424318803</v>
      </c>
      <c r="H208" s="48">
        <f t="shared" si="74"/>
        <v>292.3498822121594</v>
      </c>
      <c r="I208" s="8">
        <f t="shared" si="75"/>
        <v>1.2080372424600065</v>
      </c>
      <c r="J208" s="48">
        <f t="shared" si="76"/>
        <v>1.8166796102759899E-5</v>
      </c>
      <c r="K208" s="48">
        <f t="shared" si="77"/>
        <v>1.5038274867888711E-5</v>
      </c>
      <c r="L208" s="10">
        <f t="shared" si="78"/>
        <v>1006.0631463932522</v>
      </c>
      <c r="M208" s="29">
        <f t="shared" si="79"/>
        <v>2.5535460590391575E-2</v>
      </c>
      <c r="N208" s="8">
        <f t="shared" si="80"/>
        <v>0.71574757707344827</v>
      </c>
      <c r="O208" s="48">
        <f t="shared" si="81"/>
        <v>3.4205589290242856E-3</v>
      </c>
      <c r="P208" s="48">
        <f t="shared" si="64"/>
        <v>9613962.4607980177</v>
      </c>
      <c r="Q208" s="48">
        <f t="shared" si="82"/>
        <v>6881170.3373912675</v>
      </c>
      <c r="R208" s="9">
        <f t="shared" si="65"/>
        <v>28.110396953571041</v>
      </c>
      <c r="S208" s="10">
        <f t="shared" si="66"/>
        <v>2.3927064452939226</v>
      </c>
      <c r="T208" s="10">
        <f t="shared" si="67"/>
        <v>0.51677386247291945</v>
      </c>
      <c r="U208" s="10">
        <f t="shared" si="68"/>
        <v>1.0526129456096953</v>
      </c>
      <c r="V208" s="10">
        <f t="shared" si="69"/>
        <v>1.5693868080826148</v>
      </c>
      <c r="W208" s="9">
        <f t="shared" si="70"/>
        <v>0.50060185265793145</v>
      </c>
      <c r="X208" s="49">
        <f t="shared" si="63"/>
        <v>20.900366276976733</v>
      </c>
      <c r="Y208" s="8">
        <f t="shared" si="83"/>
        <v>2.6156446801376911E-5</v>
      </c>
      <c r="Z208" s="29">
        <f t="shared" si="71"/>
        <v>3.25</v>
      </c>
    </row>
    <row r="209" spans="6:26" x14ac:dyDescent="0.25">
      <c r="F209" s="36">
        <f t="shared" si="72"/>
        <v>11760</v>
      </c>
      <c r="G209" s="16">
        <f t="shared" si="73"/>
        <v>20.399776231452716</v>
      </c>
      <c r="H209" s="48">
        <f t="shared" si="74"/>
        <v>292.34988811572634</v>
      </c>
      <c r="I209" s="8">
        <f t="shared" si="75"/>
        <v>1.2080372179840337</v>
      </c>
      <c r="J209" s="48">
        <f t="shared" si="76"/>
        <v>1.8166796385882752E-5</v>
      </c>
      <c r="K209" s="48">
        <f t="shared" si="77"/>
        <v>1.5038275406944338E-5</v>
      </c>
      <c r="L209" s="10">
        <f t="shared" si="78"/>
        <v>1006.0631465855585</v>
      </c>
      <c r="M209" s="29">
        <f t="shared" si="79"/>
        <v>2.5535461033918114E-2</v>
      </c>
      <c r="N209" s="8">
        <f t="shared" si="80"/>
        <v>0.71574757593307381</v>
      </c>
      <c r="O209" s="48">
        <f t="shared" si="81"/>
        <v>3.420558859951235E-3</v>
      </c>
      <c r="P209" s="48">
        <f t="shared" si="64"/>
        <v>9614008.8792870492</v>
      </c>
      <c r="Q209" s="48">
        <f t="shared" si="82"/>
        <v>6881203.5503487531</v>
      </c>
      <c r="R209" s="9">
        <f t="shared" si="65"/>
        <v>28.110435136769546</v>
      </c>
      <c r="S209" s="10">
        <f t="shared" si="66"/>
        <v>2.3927097369382047</v>
      </c>
      <c r="T209" s="10">
        <f t="shared" si="67"/>
        <v>0.51677711599228049</v>
      </c>
      <c r="U209" s="10">
        <f t="shared" si="68"/>
        <v>1.0526181885357835</v>
      </c>
      <c r="V209" s="10">
        <f t="shared" si="69"/>
        <v>1.569395304528064</v>
      </c>
      <c r="W209" s="9">
        <f t="shared" si="70"/>
        <v>0.50060456284786736</v>
      </c>
      <c r="X209" s="49">
        <f t="shared" si="63"/>
        <v>20.900380794300585</v>
      </c>
      <c r="Y209" s="8">
        <f t="shared" si="83"/>
        <v>2.6156588408801065E-5</v>
      </c>
      <c r="Z209" s="29">
        <f t="shared" si="71"/>
        <v>3.2666666666666666</v>
      </c>
    </row>
    <row r="210" spans="6:26" x14ac:dyDescent="0.25">
      <c r="F210" s="36">
        <f t="shared" si="72"/>
        <v>11820</v>
      </c>
      <c r="G210" s="16">
        <f t="shared" si="73"/>
        <v>20.399787492924819</v>
      </c>
      <c r="H210" s="48">
        <f t="shared" si="74"/>
        <v>292.34989374646239</v>
      </c>
      <c r="I210" s="8">
        <f t="shared" si="75"/>
        <v>1.208037194639209</v>
      </c>
      <c r="J210" s="48">
        <f t="shared" si="76"/>
        <v>1.8166796655921212E-5</v>
      </c>
      <c r="K210" s="48">
        <f t="shared" si="77"/>
        <v>1.503827592108775E-5</v>
      </c>
      <c r="L210" s="10">
        <f t="shared" si="78"/>
        <v>1006.0631467689776</v>
      </c>
      <c r="M210" s="29">
        <f t="shared" si="79"/>
        <v>2.5535461456947274E-2</v>
      </c>
      <c r="N210" s="8">
        <f t="shared" si="80"/>
        <v>0.71574757484540152</v>
      </c>
      <c r="O210" s="48">
        <f t="shared" si="81"/>
        <v>3.4205587940703695E-3</v>
      </c>
      <c r="P210" s="48">
        <f t="shared" si="64"/>
        <v>9614053.1525567919</v>
      </c>
      <c r="Q210" s="48">
        <f t="shared" si="82"/>
        <v>6881235.2283773106</v>
      </c>
      <c r="R210" s="9">
        <f t="shared" si="65"/>
        <v>28.110471555221658</v>
      </c>
      <c r="S210" s="10">
        <f t="shared" si="66"/>
        <v>2.3927128764499179</v>
      </c>
      <c r="T210" s="10">
        <f t="shared" si="67"/>
        <v>0.51678021915582129</v>
      </c>
      <c r="U210" s="10">
        <f t="shared" si="68"/>
        <v>1.0526231891627866</v>
      </c>
      <c r="V210" s="10">
        <f t="shared" si="69"/>
        <v>1.5694034083186079</v>
      </c>
      <c r="W210" s="9">
        <f t="shared" si="70"/>
        <v>0.50060714778902971</v>
      </c>
      <c r="X210" s="49">
        <f t="shared" si="63"/>
        <v>20.900394640713849</v>
      </c>
      <c r="Y210" s="8">
        <f t="shared" si="83"/>
        <v>2.61567234719768E-5</v>
      </c>
      <c r="Z210" s="29">
        <f t="shared" si="71"/>
        <v>3.2833333333333332</v>
      </c>
    </row>
    <row r="211" spans="6:26" x14ac:dyDescent="0.25">
      <c r="F211" s="36">
        <f t="shared" si="72"/>
        <v>11880</v>
      </c>
      <c r="G211" s="16">
        <f t="shared" si="73"/>
        <v>20.399798233952342</v>
      </c>
      <c r="H211" s="48">
        <f t="shared" si="74"/>
        <v>292.34989911697613</v>
      </c>
      <c r="I211" s="8">
        <f t="shared" si="75"/>
        <v>1.208037172373257</v>
      </c>
      <c r="J211" s="48">
        <f t="shared" si="76"/>
        <v>1.816679691347994E-5</v>
      </c>
      <c r="K211" s="48">
        <f t="shared" si="77"/>
        <v>1.5038276411470224E-5</v>
      </c>
      <c r="L211" s="10">
        <f t="shared" si="78"/>
        <v>1006.0631469439199</v>
      </c>
      <c r="M211" s="29">
        <f t="shared" si="79"/>
        <v>2.5535461860426285E-2</v>
      </c>
      <c r="N211" s="8">
        <f t="shared" si="80"/>
        <v>0.7157475738079957</v>
      </c>
      <c r="O211" s="48">
        <f t="shared" si="81"/>
        <v>3.420558731234165E-3</v>
      </c>
      <c r="P211" s="48">
        <f t="shared" si="64"/>
        <v>9614095.3797472101</v>
      </c>
      <c r="Q211" s="48">
        <f t="shared" si="82"/>
        <v>6881265.4424127266</v>
      </c>
      <c r="R211" s="9">
        <f t="shared" si="65"/>
        <v>28.110506290494754</v>
      </c>
      <c r="S211" s="10">
        <f t="shared" si="66"/>
        <v>2.3927158708606733</v>
      </c>
      <c r="T211" s="10">
        <f t="shared" si="67"/>
        <v>0.51678317891170666</v>
      </c>
      <c r="U211" s="10">
        <f t="shared" si="68"/>
        <v>1.0526279586882936</v>
      </c>
      <c r="V211" s="10">
        <f t="shared" si="69"/>
        <v>1.5694111376000004</v>
      </c>
      <c r="W211" s="9">
        <f t="shared" si="70"/>
        <v>0.50060961326953779</v>
      </c>
      <c r="X211" s="49">
        <f t="shared" si="63"/>
        <v>20.900407847221881</v>
      </c>
      <c r="Y211" s="8">
        <f t="shared" si="83"/>
        <v>2.615685229333334E-5</v>
      </c>
      <c r="Z211" s="29">
        <f t="shared" si="71"/>
        <v>3.3</v>
      </c>
    </row>
    <row r="212" spans="6:26" x14ac:dyDescent="0.25">
      <c r="F212" s="36">
        <f t="shared" si="72"/>
        <v>11940</v>
      </c>
      <c r="G212" s="16">
        <f t="shared" si="73"/>
        <v>20.399808478587147</v>
      </c>
      <c r="H212" s="48">
        <f t="shared" si="74"/>
        <v>292.34990423929355</v>
      </c>
      <c r="I212" s="8">
        <f t="shared" si="75"/>
        <v>1.2080371511363188</v>
      </c>
      <c r="J212" s="48">
        <f t="shared" si="76"/>
        <v>1.8166797159135704E-5</v>
      </c>
      <c r="K212" s="48">
        <f t="shared" si="77"/>
        <v>1.5038276879189871E-5</v>
      </c>
      <c r="L212" s="10">
        <f t="shared" si="78"/>
        <v>1006.0631471107775</v>
      </c>
      <c r="M212" s="29">
        <f t="shared" si="79"/>
        <v>2.5535462245258704E-2</v>
      </c>
      <c r="N212" s="8">
        <f t="shared" si="80"/>
        <v>0.71574757281853285</v>
      </c>
      <c r="O212" s="48">
        <f t="shared" si="81"/>
        <v>3.4205586713019149E-3</v>
      </c>
      <c r="P212" s="48">
        <f t="shared" si="64"/>
        <v>9614135.6554165818</v>
      </c>
      <c r="Q212" s="48">
        <f t="shared" si="82"/>
        <v>6881294.2601125333</v>
      </c>
      <c r="R212" s="9">
        <f t="shared" si="65"/>
        <v>28.110539420385706</v>
      </c>
      <c r="S212" s="10">
        <f t="shared" si="66"/>
        <v>2.3927187268770522</v>
      </c>
      <c r="T212" s="10">
        <f t="shared" si="67"/>
        <v>0.51678600188704149</v>
      </c>
      <c r="U212" s="10">
        <f t="shared" si="68"/>
        <v>1.0526325077923753</v>
      </c>
      <c r="V212" s="10">
        <f t="shared" si="69"/>
        <v>1.5694185096794167</v>
      </c>
      <c r="W212" s="9">
        <f t="shared" si="70"/>
        <v>0.50061196481002135</v>
      </c>
      <c r="X212" s="49">
        <f t="shared" si="63"/>
        <v>20.900420443397167</v>
      </c>
      <c r="Y212" s="8">
        <f t="shared" si="83"/>
        <v>2.615697516132361E-5</v>
      </c>
      <c r="Z212" s="29">
        <f t="shared" si="71"/>
        <v>3.3166666666666669</v>
      </c>
    </row>
    <row r="213" spans="6:26" x14ac:dyDescent="0.25">
      <c r="F213" s="36">
        <f t="shared" si="72"/>
        <v>12000</v>
      </c>
      <c r="G213" s="16">
        <f t="shared" si="73"/>
        <v>20.399818249769584</v>
      </c>
      <c r="H213" s="48">
        <f t="shared" si="74"/>
        <v>292.34990912488479</v>
      </c>
      <c r="I213" s="8">
        <f t="shared" si="75"/>
        <v>1.2080371308808389</v>
      </c>
      <c r="J213" s="48">
        <f t="shared" si="76"/>
        <v>1.8166797393438549E-5</v>
      </c>
      <c r="K213" s="48">
        <f t="shared" si="77"/>
        <v>1.5038277325294008E-5</v>
      </c>
      <c r="L213" s="10">
        <f t="shared" si="78"/>
        <v>1006.0631472699239</v>
      </c>
      <c r="M213" s="29">
        <f t="shared" si="79"/>
        <v>2.5535462612306183E-2</v>
      </c>
      <c r="N213" s="8">
        <f t="shared" si="80"/>
        <v>0.71574757187479798</v>
      </c>
      <c r="O213" s="48">
        <f t="shared" si="81"/>
        <v>3.4205586141394157E-3</v>
      </c>
      <c r="P213" s="48">
        <f t="shared" si="64"/>
        <v>9614174.0697533675</v>
      </c>
      <c r="Q213" s="48">
        <f t="shared" si="82"/>
        <v>6881321.7460076176</v>
      </c>
      <c r="R213" s="9">
        <f t="shared" si="65"/>
        <v>28.110571019095275</v>
      </c>
      <c r="S213" s="10">
        <f t="shared" si="66"/>
        <v>2.3927214508956172</v>
      </c>
      <c r="T213" s="10">
        <f t="shared" si="67"/>
        <v>0.51678869440270137</v>
      </c>
      <c r="U213" s="10">
        <f t="shared" si="68"/>
        <v>1.0526368466615708</v>
      </c>
      <c r="V213" s="10">
        <f t="shared" si="69"/>
        <v>1.5694255410642721</v>
      </c>
      <c r="W213" s="9">
        <f t="shared" si="70"/>
        <v>0.50061420767600395</v>
      </c>
      <c r="X213" s="49">
        <f t="shared" si="63"/>
        <v>20.900432457445589</v>
      </c>
      <c r="Y213" s="8">
        <f t="shared" si="83"/>
        <v>2.6157092351071201E-5</v>
      </c>
      <c r="Z213" s="29">
        <f t="shared" si="71"/>
        <v>3.3333333333333335</v>
      </c>
    </row>
    <row r="214" spans="6:26" x14ac:dyDescent="0.25">
      <c r="F214" s="36">
        <f t="shared" si="72"/>
        <v>12060</v>
      </c>
      <c r="G214" s="16">
        <f t="shared" si="73"/>
        <v>20.39982756937987</v>
      </c>
      <c r="H214" s="48">
        <f t="shared" si="74"/>
        <v>292.34991378468993</v>
      </c>
      <c r="I214" s="8">
        <f t="shared" si="75"/>
        <v>1.2080371115614608</v>
      </c>
      <c r="J214" s="48">
        <f t="shared" si="76"/>
        <v>1.8166797616913156E-5</v>
      </c>
      <c r="K214" s="48">
        <f t="shared" si="77"/>
        <v>1.5038277750781576E-5</v>
      </c>
      <c r="L214" s="10">
        <f t="shared" si="78"/>
        <v>1006.0631474217153</v>
      </c>
      <c r="M214" s="29">
        <f t="shared" si="79"/>
        <v>2.5535462962390666E-2</v>
      </c>
      <c r="N214" s="8">
        <f t="shared" si="80"/>
        <v>0.71574757097467767</v>
      </c>
      <c r="O214" s="48">
        <f t="shared" si="81"/>
        <v>3.4205585596186654E-3</v>
      </c>
      <c r="P214" s="48">
        <f t="shared" si="64"/>
        <v>9614210.7087780721</v>
      </c>
      <c r="Q214" s="48">
        <f t="shared" si="82"/>
        <v>6881347.9616466397</v>
      </c>
      <c r="R214" s="9">
        <f t="shared" si="65"/>
        <v>28.110601157394232</v>
      </c>
      <c r="S214" s="10">
        <f t="shared" si="66"/>
        <v>2.3927240490172554</v>
      </c>
      <c r="T214" s="10">
        <f t="shared" si="67"/>
        <v>0.51679126248748564</v>
      </c>
      <c r="U214" s="10">
        <f t="shared" si="68"/>
        <v>1.0526409850116889</v>
      </c>
      <c r="V214" s="10">
        <f t="shared" si="69"/>
        <v>1.5694322474991744</v>
      </c>
      <c r="W214" s="9">
        <f t="shared" si="70"/>
        <v>0.50061634688968892</v>
      </c>
      <c r="X214" s="49">
        <f t="shared" si="63"/>
        <v>20.900443916269559</v>
      </c>
      <c r="Y214" s="8">
        <f t="shared" si="83"/>
        <v>2.6157204124986239E-5</v>
      </c>
      <c r="Z214" s="29">
        <f t="shared" si="71"/>
        <v>3.35</v>
      </c>
    </row>
    <row r="215" spans="6:26" x14ac:dyDescent="0.25">
      <c r="F215" s="36">
        <f t="shared" si="72"/>
        <v>12120</v>
      </c>
      <c r="G215" s="16">
        <f t="shared" si="73"/>
        <v>20.399836458287055</v>
      </c>
      <c r="H215" s="48">
        <f t="shared" si="74"/>
        <v>292.3499182291435</v>
      </c>
      <c r="I215" s="8">
        <f t="shared" si="75"/>
        <v>1.2080370931349227</v>
      </c>
      <c r="J215" s="48">
        <f t="shared" si="76"/>
        <v>1.8166797830059971E-5</v>
      </c>
      <c r="K215" s="48">
        <f t="shared" si="77"/>
        <v>1.5038278156605383E-5</v>
      </c>
      <c r="L215" s="10">
        <f t="shared" si="78"/>
        <v>1006.0631475664917</v>
      </c>
      <c r="M215" s="29">
        <f t="shared" si="79"/>
        <v>2.5535463296296131E-2</v>
      </c>
      <c r="N215" s="8">
        <f t="shared" si="80"/>
        <v>0.71574757011615608</v>
      </c>
      <c r="O215" s="48">
        <f t="shared" si="81"/>
        <v>3.4205585076175779E-3</v>
      </c>
      <c r="P215" s="48">
        <f t="shared" si="64"/>
        <v>9614245.654535817</v>
      </c>
      <c r="Q215" s="48">
        <f t="shared" si="82"/>
        <v>6881372.9657338234</v>
      </c>
      <c r="R215" s="9">
        <f t="shared" si="65"/>
        <v>28.110629902782112</v>
      </c>
      <c r="S215" s="10">
        <f t="shared" si="66"/>
        <v>2.3927265270608573</v>
      </c>
      <c r="T215" s="10">
        <f t="shared" si="67"/>
        <v>0.51679371189160916</v>
      </c>
      <c r="U215" s="10">
        <f t="shared" si="68"/>
        <v>1.052644932109525</v>
      </c>
      <c r="V215" s="10">
        <f t="shared" si="69"/>
        <v>1.5694386440011341</v>
      </c>
      <c r="W215" s="9">
        <f t="shared" si="70"/>
        <v>0.50061838724119123</v>
      </c>
      <c r="X215" s="49">
        <f t="shared" si="63"/>
        <v>20.900454845528245</v>
      </c>
      <c r="Y215" s="8">
        <f t="shared" si="83"/>
        <v>2.6157310733352234E-5</v>
      </c>
      <c r="Z215" s="29">
        <f t="shared" si="71"/>
        <v>3.3666666666666667</v>
      </c>
    </row>
    <row r="216" spans="6:26" x14ac:dyDescent="0.25">
      <c r="F216" s="36">
        <f t="shared" si="72"/>
        <v>12180</v>
      </c>
      <c r="G216" s="16">
        <f t="shared" si="73"/>
        <v>20.399844936395766</v>
      </c>
      <c r="H216" s="48">
        <f t="shared" si="74"/>
        <v>292.34992246819786</v>
      </c>
      <c r="I216" s="8">
        <f t="shared" si="75"/>
        <v>1.2080370755599625</v>
      </c>
      <c r="J216" s="48">
        <f t="shared" si="76"/>
        <v>1.8166798033356237E-5</v>
      </c>
      <c r="K216" s="48">
        <f t="shared" si="77"/>
        <v>1.5038278543674138E-5</v>
      </c>
      <c r="L216" s="10">
        <f t="shared" si="78"/>
        <v>1006.0631477045773</v>
      </c>
      <c r="M216" s="29">
        <f t="shared" si="79"/>
        <v>2.5535463614770215E-2</v>
      </c>
      <c r="N216" s="8">
        <f t="shared" si="80"/>
        <v>0.71574756929731076</v>
      </c>
      <c r="O216" s="48">
        <f t="shared" si="81"/>
        <v>3.4205584580197079E-3</v>
      </c>
      <c r="P216" s="48">
        <f t="shared" si="64"/>
        <v>9614278.985280171</v>
      </c>
      <c r="Q216" s="48">
        <f t="shared" si="82"/>
        <v>6881396.8142604977</v>
      </c>
      <c r="R216" s="9">
        <f t="shared" si="65"/>
        <v>28.110657319638356</v>
      </c>
      <c r="S216" s="10">
        <f t="shared" si="66"/>
        <v>2.3927288905763313</v>
      </c>
      <c r="T216" s="10">
        <f t="shared" si="67"/>
        <v>0.51679604809957214</v>
      </c>
      <c r="U216" s="10">
        <f t="shared" si="68"/>
        <v>1.0526486967936246</v>
      </c>
      <c r="V216" s="10">
        <f t="shared" si="69"/>
        <v>1.5694447448931967</v>
      </c>
      <c r="W216" s="9">
        <f t="shared" si="70"/>
        <v>0.50062033329926547</v>
      </c>
      <c r="X216" s="49">
        <f t="shared" si="63"/>
        <v>20.900465269695033</v>
      </c>
      <c r="Y216" s="8">
        <f t="shared" si="83"/>
        <v>2.6157412414886611E-5</v>
      </c>
      <c r="Z216" s="29">
        <f t="shared" si="71"/>
        <v>3.3833333333333333</v>
      </c>
    </row>
    <row r="217" spans="6:26" x14ac:dyDescent="0.25">
      <c r="F217" s="36">
        <f t="shared" si="72"/>
        <v>12240</v>
      </c>
      <c r="G217" s="16">
        <f t="shared" si="73"/>
        <v>20.39985302269077</v>
      </c>
      <c r="H217" s="48">
        <f t="shared" si="74"/>
        <v>292.34992651134536</v>
      </c>
      <c r="I217" s="8">
        <f t="shared" si="75"/>
        <v>1.2080370587972253</v>
      </c>
      <c r="J217" s="48">
        <f t="shared" si="76"/>
        <v>1.8166798227257234E-5</v>
      </c>
      <c r="K217" s="48">
        <f t="shared" si="77"/>
        <v>1.5038278912854622E-5</v>
      </c>
      <c r="L217" s="10">
        <f t="shared" si="78"/>
        <v>1006.0631478362814</v>
      </c>
      <c r="M217" s="29">
        <f t="shared" si="79"/>
        <v>2.5535463918526111E-2</v>
      </c>
      <c r="N217" s="8">
        <f t="shared" si="80"/>
        <v>0.71574756851630839</v>
      </c>
      <c r="O217" s="48">
        <f t="shared" si="81"/>
        <v>3.4205584107139925E-3</v>
      </c>
      <c r="P217" s="48">
        <f t="shared" si="64"/>
        <v>9614310.7756482344</v>
      </c>
      <c r="Q217" s="48">
        <f t="shared" si="82"/>
        <v>6881419.5606303671</v>
      </c>
      <c r="R217" s="9">
        <f t="shared" si="65"/>
        <v>28.110683469366535</v>
      </c>
      <c r="S217" s="10">
        <f t="shared" si="66"/>
        <v>2.3927311448570583</v>
      </c>
      <c r="T217" s="10">
        <f t="shared" si="67"/>
        <v>0.51679827634244024</v>
      </c>
      <c r="U217" s="10">
        <f t="shared" si="68"/>
        <v>1.0526522874940709</v>
      </c>
      <c r="V217" s="10">
        <f t="shared" si="69"/>
        <v>1.569450563836511</v>
      </c>
      <c r="W217" s="9">
        <f t="shared" si="70"/>
        <v>0.50062218942153469</v>
      </c>
      <c r="X217" s="49">
        <f t="shared" si="63"/>
        <v>20.900475212112305</v>
      </c>
      <c r="Y217" s="8">
        <f t="shared" si="83"/>
        <v>2.6157509397275182E-5</v>
      </c>
      <c r="Z217" s="29">
        <f t="shared" si="71"/>
        <v>3.4</v>
      </c>
    </row>
    <row r="218" spans="6:26" x14ac:dyDescent="0.25">
      <c r="F218" s="36">
        <f t="shared" si="72"/>
        <v>12300</v>
      </c>
      <c r="G218" s="16">
        <f t="shared" si="73"/>
        <v>20.399860735279482</v>
      </c>
      <c r="H218" s="48">
        <f t="shared" si="74"/>
        <v>292.34993036763973</v>
      </c>
      <c r="I218" s="8">
        <f t="shared" si="75"/>
        <v>1.2080370428091747</v>
      </c>
      <c r="J218" s="48">
        <f t="shared" si="76"/>
        <v>1.8166798412197093E-5</v>
      </c>
      <c r="K218" s="48">
        <f t="shared" si="77"/>
        <v>1.503827926497348E-5</v>
      </c>
      <c r="L218" s="10">
        <f t="shared" si="78"/>
        <v>1006.0631479618987</v>
      </c>
      <c r="M218" s="29">
        <f t="shared" si="79"/>
        <v>2.553546420824393E-2</v>
      </c>
      <c r="N218" s="8">
        <f t="shared" si="80"/>
        <v>0.71574756777140003</v>
      </c>
      <c r="O218" s="48">
        <f t="shared" si="81"/>
        <v>3.420558365594501E-3</v>
      </c>
      <c r="P218" s="48">
        <f t="shared" si="64"/>
        <v>9614341.0968279298</v>
      </c>
      <c r="Q218" s="48">
        <f t="shared" si="82"/>
        <v>6881441.2557792049</v>
      </c>
      <c r="R218" s="9">
        <f t="shared" si="65"/>
        <v>28.110708410532069</v>
      </c>
      <c r="S218" s="10">
        <f t="shared" si="66"/>
        <v>2.3927332949517446</v>
      </c>
      <c r="T218" s="10">
        <f t="shared" si="67"/>
        <v>0.51680040160955321</v>
      </c>
      <c r="U218" s="10">
        <f t="shared" si="68"/>
        <v>1.0526557122514073</v>
      </c>
      <c r="V218" s="10">
        <f t="shared" si="69"/>
        <v>1.5694561138609604</v>
      </c>
      <c r="W218" s="9">
        <f t="shared" si="70"/>
        <v>0.50062395976426177</v>
      </c>
      <c r="X218" s="49">
        <f t="shared" si="63"/>
        <v>20.900484695043744</v>
      </c>
      <c r="Y218" s="8">
        <f t="shared" si="83"/>
        <v>2.6157601897682676E-5</v>
      </c>
      <c r="Z218" s="29">
        <f t="shared" si="71"/>
        <v>3.4166666666666665</v>
      </c>
    </row>
    <row r="219" spans="6:26" x14ac:dyDescent="0.25">
      <c r="F219" s="36">
        <f t="shared" si="72"/>
        <v>12360</v>
      </c>
      <c r="G219" s="16">
        <f t="shared" si="73"/>
        <v>20.399868091432506</v>
      </c>
      <c r="H219" s="48">
        <f t="shared" si="74"/>
        <v>292.34993404571622</v>
      </c>
      <c r="I219" s="8">
        <f t="shared" si="75"/>
        <v>1.208037027560009</v>
      </c>
      <c r="J219" s="48">
        <f t="shared" si="76"/>
        <v>1.8166798588590037E-5</v>
      </c>
      <c r="K219" s="48">
        <f t="shared" si="77"/>
        <v>1.5038279600819276E-5</v>
      </c>
      <c r="L219" s="10">
        <f t="shared" si="78"/>
        <v>1006.0631480817109</v>
      </c>
      <c r="M219" s="29">
        <f t="shared" si="79"/>
        <v>2.553546448457257E-2</v>
      </c>
      <c r="N219" s="8">
        <f t="shared" si="80"/>
        <v>0.71574756706091724</v>
      </c>
      <c r="O219" s="48">
        <f t="shared" si="81"/>
        <v>3.4205583225601992E-3</v>
      </c>
      <c r="P219" s="48">
        <f t="shared" si="64"/>
        <v>9614370.0167171322</v>
      </c>
      <c r="Q219" s="48">
        <f t="shared" si="82"/>
        <v>6881461.9482887173</v>
      </c>
      <c r="R219" s="9">
        <f t="shared" si="65"/>
        <v>28.110732198993119</v>
      </c>
      <c r="S219" s="10">
        <f t="shared" si="66"/>
        <v>2.3927353456757312</v>
      </c>
      <c r="T219" s="10">
        <f t="shared" si="67"/>
        <v>0.51680242865969217</v>
      </c>
      <c r="U219" s="10">
        <f t="shared" si="68"/>
        <v>1.0526589787345031</v>
      </c>
      <c r="V219" s="10">
        <f t="shared" si="69"/>
        <v>1.5694614073941953</v>
      </c>
      <c r="W219" s="9">
        <f t="shared" si="70"/>
        <v>0.50062564829160949</v>
      </c>
      <c r="X219" s="49">
        <f t="shared" si="63"/>
        <v>20.900493739724116</v>
      </c>
      <c r="Y219" s="8">
        <f t="shared" si="83"/>
        <v>2.615769012323659E-5</v>
      </c>
      <c r="Z219" s="29">
        <f t="shared" si="71"/>
        <v>3.4333333333333331</v>
      </c>
    </row>
    <row r="220" spans="6:26" x14ac:dyDescent="0.25">
      <c r="F220" s="36">
        <f t="shared" si="72"/>
        <v>12420</v>
      </c>
      <c r="G220" s="16">
        <f t="shared" si="73"/>
        <v>20.399875107622311</v>
      </c>
      <c r="H220" s="48">
        <f t="shared" si="74"/>
        <v>292.34993755381112</v>
      </c>
      <c r="I220" s="8">
        <f t="shared" si="75"/>
        <v>1.2080370130155806</v>
      </c>
      <c r="J220" s="48">
        <f t="shared" si="76"/>
        <v>1.8166798756831011E-5</v>
      </c>
      <c r="K220" s="48">
        <f t="shared" si="77"/>
        <v>1.5038279921144026E-5</v>
      </c>
      <c r="L220" s="10">
        <f t="shared" si="78"/>
        <v>1006.0631481959858</v>
      </c>
      <c r="M220" s="29">
        <f t="shared" si="79"/>
        <v>2.5535464748130728E-2</v>
      </c>
      <c r="N220" s="8">
        <f t="shared" si="80"/>
        <v>0.71574756638326908</v>
      </c>
      <c r="O220" s="48">
        <f t="shared" si="81"/>
        <v>3.4205582815147206E-3</v>
      </c>
      <c r="P220" s="48">
        <f t="shared" si="64"/>
        <v>9614397.6000760254</v>
      </c>
      <c r="Q220" s="48">
        <f t="shared" si="82"/>
        <v>6881481.684495558</v>
      </c>
      <c r="R220" s="9">
        <f t="shared" si="65"/>
        <v>28.110754888026193</v>
      </c>
      <c r="S220" s="10">
        <f t="shared" si="66"/>
        <v>2.3927373016217879</v>
      </c>
      <c r="T220" s="10">
        <f t="shared" si="67"/>
        <v>0.51680436203173552</v>
      </c>
      <c r="U220" s="10">
        <f t="shared" si="68"/>
        <v>1.0526620942579779</v>
      </c>
      <c r="V220" s="10">
        <f t="shared" si="69"/>
        <v>1.5694664562897134</v>
      </c>
      <c r="W220" s="9">
        <f t="shared" si="70"/>
        <v>0.50062725878459768</v>
      </c>
      <c r="X220" s="49">
        <f t="shared" si="63"/>
        <v>20.900502366406908</v>
      </c>
      <c r="Y220" s="8">
        <f t="shared" si="83"/>
        <v>2.6157774271495223E-5</v>
      </c>
      <c r="Z220" s="29">
        <f t="shared" si="71"/>
        <v>3.45</v>
      </c>
    </row>
    <row r="221" spans="6:26" x14ac:dyDescent="0.25">
      <c r="F221" s="36">
        <f t="shared" si="72"/>
        <v>12480</v>
      </c>
      <c r="G221" s="16">
        <f t="shared" si="73"/>
        <v>20.399881799560113</v>
      </c>
      <c r="H221" s="48">
        <f t="shared" si="74"/>
        <v>292.34994089978005</v>
      </c>
      <c r="I221" s="8">
        <f t="shared" si="75"/>
        <v>1.2080369991433209</v>
      </c>
      <c r="J221" s="48">
        <f t="shared" si="76"/>
        <v>1.8166798917296741E-5</v>
      </c>
      <c r="K221" s="48">
        <f t="shared" si="77"/>
        <v>1.5038280226665012E-5</v>
      </c>
      <c r="L221" s="10">
        <f t="shared" si="78"/>
        <v>1006.0631483049797</v>
      </c>
      <c r="M221" s="29">
        <f t="shared" si="79"/>
        <v>2.553546499950856E-2</v>
      </c>
      <c r="N221" s="8">
        <f t="shared" si="80"/>
        <v>0.71574756573693887</v>
      </c>
      <c r="O221" s="48">
        <f t="shared" si="81"/>
        <v>3.4205582423661516E-3</v>
      </c>
      <c r="P221" s="48">
        <f t="shared" si="64"/>
        <v>9614423.9086719248</v>
      </c>
      <c r="Q221" s="48">
        <f t="shared" si="82"/>
        <v>6881500.5085949553</v>
      </c>
      <c r="R221" s="9">
        <f t="shared" si="65"/>
        <v>28.110776528445143</v>
      </c>
      <c r="S221" s="10">
        <f t="shared" si="66"/>
        <v>2.3927391671703924</v>
      </c>
      <c r="T221" s="10">
        <f t="shared" si="67"/>
        <v>0.5168062060548162</v>
      </c>
      <c r="U221" s="10">
        <f t="shared" si="68"/>
        <v>1.0526650657982306</v>
      </c>
      <c r="V221" s="10">
        <f t="shared" si="69"/>
        <v>1.5694712718530468</v>
      </c>
      <c r="W221" s="9">
        <f t="shared" si="70"/>
        <v>0.50062879484945688</v>
      </c>
      <c r="X221" s="49">
        <f t="shared" si="63"/>
        <v>20.900510594409571</v>
      </c>
      <c r="Y221" s="8">
        <f t="shared" si="83"/>
        <v>2.6157854530884113E-5</v>
      </c>
      <c r="Z221" s="29">
        <f t="shared" si="71"/>
        <v>3.4666666666666668</v>
      </c>
    </row>
    <row r="222" spans="6:26" x14ac:dyDescent="0.25">
      <c r="F222" s="36">
        <f t="shared" si="72"/>
        <v>12540</v>
      </c>
      <c r="G222" s="16">
        <f t="shared" si="73"/>
        <v>20.399888182231056</v>
      </c>
      <c r="H222" s="48">
        <f t="shared" si="74"/>
        <v>292.3499440911155</v>
      </c>
      <c r="I222" s="8">
        <f t="shared" si="75"/>
        <v>1.2080369859121662</v>
      </c>
      <c r="J222" s="48">
        <f t="shared" si="76"/>
        <v>1.8166799070346575E-5</v>
      </c>
      <c r="K222" s="48">
        <f t="shared" si="77"/>
        <v>1.5038280518066392E-5</v>
      </c>
      <c r="L222" s="10">
        <f t="shared" si="78"/>
        <v>1006.0631484089363</v>
      </c>
      <c r="M222" s="29">
        <f t="shared" si="79"/>
        <v>2.5535465239269022E-2</v>
      </c>
      <c r="N222" s="8">
        <f t="shared" si="80"/>
        <v>0.71574756512047821</v>
      </c>
      <c r="O222" s="48">
        <f t="shared" si="81"/>
        <v>3.4205582050268295E-3</v>
      </c>
      <c r="P222" s="48">
        <f t="shared" si="64"/>
        <v>9614449.0014176182</v>
      </c>
      <c r="Q222" s="48">
        <f t="shared" si="82"/>
        <v>6881518.4627396734</v>
      </c>
      <c r="R222" s="9">
        <f t="shared" si="65"/>
        <v>28.110797168715155</v>
      </c>
      <c r="S222" s="10">
        <f t="shared" si="66"/>
        <v>2.3927409464995599</v>
      </c>
      <c r="T222" s="10">
        <f t="shared" si="67"/>
        <v>0.51680796485801805</v>
      </c>
      <c r="U222" s="10">
        <f t="shared" si="68"/>
        <v>1.0526679000094359</v>
      </c>
      <c r="V222" s="10">
        <f t="shared" si="69"/>
        <v>1.5694758648674538</v>
      </c>
      <c r="W222" s="9">
        <f t="shared" si="70"/>
        <v>0.50063025992582266</v>
      </c>
      <c r="X222" s="49">
        <f t="shared" si="63"/>
        <v>20.90051844215688</v>
      </c>
      <c r="Y222" s="8">
        <f t="shared" si="83"/>
        <v>2.6157931081124232E-5</v>
      </c>
      <c r="Z222" s="29">
        <f t="shared" si="71"/>
        <v>3.4833333333333334</v>
      </c>
    </row>
    <row r="223" spans="6:26" x14ac:dyDescent="0.25">
      <c r="F223" s="36">
        <f t="shared" si="72"/>
        <v>12600</v>
      </c>
      <c r="G223" s="16">
        <f t="shared" si="73"/>
        <v>20.39989426992776</v>
      </c>
      <c r="H223" s="48">
        <f t="shared" si="74"/>
        <v>292.34994713496383</v>
      </c>
      <c r="I223" s="8">
        <f t="shared" si="75"/>
        <v>1.2080369732924874</v>
      </c>
      <c r="J223" s="48">
        <f t="shared" si="76"/>
        <v>1.8166799216323247E-5</v>
      </c>
      <c r="K223" s="48">
        <f t="shared" si="77"/>
        <v>1.503828079600072E-5</v>
      </c>
      <c r="L223" s="10">
        <f t="shared" si="78"/>
        <v>1006.0631485080886</v>
      </c>
      <c r="M223" s="29">
        <f t="shared" si="79"/>
        <v>2.5535465467949006E-2</v>
      </c>
      <c r="N223" s="8">
        <f t="shared" si="80"/>
        <v>0.71574756453250721</v>
      </c>
      <c r="O223" s="48">
        <f t="shared" si="81"/>
        <v>3.4205581694131395E-3</v>
      </c>
      <c r="P223" s="48">
        <f t="shared" si="64"/>
        <v>9614472.9345032349</v>
      </c>
      <c r="Q223" s="48">
        <f t="shared" si="82"/>
        <v>6881535.5871343985</v>
      </c>
      <c r="R223" s="9">
        <f t="shared" si="65"/>
        <v>28.11081685506127</v>
      </c>
      <c r="S223" s="10">
        <f t="shared" si="66"/>
        <v>2.3927426435941865</v>
      </c>
      <c r="T223" s="10">
        <f t="shared" si="67"/>
        <v>0.51680964237961391</v>
      </c>
      <c r="U223" s="10">
        <f t="shared" si="68"/>
        <v>1.0526706032381292</v>
      </c>
      <c r="V223" s="10">
        <f t="shared" si="69"/>
        <v>1.569480245617743</v>
      </c>
      <c r="W223" s="9">
        <f t="shared" si="70"/>
        <v>0.50063165729433601</v>
      </c>
      <c r="X223" s="49">
        <f t="shared" si="63"/>
        <v>20.900525927222095</v>
      </c>
      <c r="Y223" s="8">
        <f t="shared" si="83"/>
        <v>2.615800409362905E-5</v>
      </c>
      <c r="Z223" s="29">
        <f t="shared" si="71"/>
        <v>3.5</v>
      </c>
    </row>
    <row r="224" spans="6:26" x14ac:dyDescent="0.25">
      <c r="F224" s="36">
        <f t="shared" si="72"/>
        <v>12660</v>
      </c>
      <c r="G224" s="16">
        <f t="shared" si="73"/>
        <v>20.399900076282325</v>
      </c>
      <c r="H224" s="48">
        <f t="shared" si="74"/>
        <v>292.34995003814112</v>
      </c>
      <c r="I224" s="8">
        <f t="shared" si="75"/>
        <v>1.2080369612560258</v>
      </c>
      <c r="J224" s="48">
        <f t="shared" si="76"/>
        <v>1.8166799355553634E-5</v>
      </c>
      <c r="K224" s="48">
        <f t="shared" si="77"/>
        <v>1.5038281061090353E-5</v>
      </c>
      <c r="L224" s="10">
        <f t="shared" si="78"/>
        <v>1006.0631486026585</v>
      </c>
      <c r="M224" s="29">
        <f t="shared" si="79"/>
        <v>2.5535465686060566E-2</v>
      </c>
      <c r="N224" s="8">
        <f t="shared" si="80"/>
        <v>0.7157475639717098</v>
      </c>
      <c r="O224" s="48">
        <f t="shared" si="81"/>
        <v>3.4205581354453322E-3</v>
      </c>
      <c r="P224" s="48">
        <f t="shared" si="64"/>
        <v>9614495.7615221702</v>
      </c>
      <c r="Q224" s="48">
        <f t="shared" si="82"/>
        <v>6881551.9201258225</v>
      </c>
      <c r="R224" s="9">
        <f t="shared" si="65"/>
        <v>28.11083563157197</v>
      </c>
      <c r="S224" s="10">
        <f t="shared" si="66"/>
        <v>2.3927442622549826</v>
      </c>
      <c r="T224" s="10">
        <f t="shared" si="67"/>
        <v>0.51681124237588449</v>
      </c>
      <c r="U224" s="10">
        <f t="shared" si="68"/>
        <v>1.0526731815376225</v>
      </c>
      <c r="V224" s="10">
        <f t="shared" si="69"/>
        <v>1.5694844239135071</v>
      </c>
      <c r="W224" s="9">
        <f t="shared" si="70"/>
        <v>0.50063299008405338</v>
      </c>
      <c r="X224" s="49">
        <f t="shared" si="63"/>
        <v>20.900533066366378</v>
      </c>
      <c r="Y224" s="8">
        <f t="shared" si="83"/>
        <v>2.6158073731891783E-5</v>
      </c>
      <c r="Z224" s="29">
        <f t="shared" si="71"/>
        <v>3.5166666666666666</v>
      </c>
    </row>
    <row r="225" spans="6:26" x14ac:dyDescent="0.25">
      <c r="F225" s="36">
        <f t="shared" si="72"/>
        <v>12720</v>
      </c>
      <c r="G225" s="16">
        <f t="shared" si="73"/>
        <v>20.399905614296863</v>
      </c>
      <c r="H225" s="48">
        <f t="shared" si="74"/>
        <v>292.34995280714838</v>
      </c>
      <c r="I225" s="8">
        <f t="shared" si="75"/>
        <v>1.2080369497758283</v>
      </c>
      <c r="J225" s="48">
        <f t="shared" si="76"/>
        <v>1.8166799488349471E-5</v>
      </c>
      <c r="K225" s="48">
        <f t="shared" si="77"/>
        <v>1.5038281313928872E-5</v>
      </c>
      <c r="L225" s="10">
        <f t="shared" si="78"/>
        <v>1006.063148692858</v>
      </c>
      <c r="M225" s="29">
        <f t="shared" si="79"/>
        <v>2.5535465894092103E-2</v>
      </c>
      <c r="N225" s="8">
        <f t="shared" si="80"/>
        <v>0.7157475634368291</v>
      </c>
      <c r="O225" s="48">
        <f t="shared" si="81"/>
        <v>3.4205581030473439E-3</v>
      </c>
      <c r="P225" s="48">
        <f t="shared" si="64"/>
        <v>9614517.5335910786</v>
      </c>
      <c r="Q225" s="48">
        <f t="shared" si="82"/>
        <v>6881567.4982884862</v>
      </c>
      <c r="R225" s="9">
        <f t="shared" si="65"/>
        <v>28.110853540297928</v>
      </c>
      <c r="S225" s="10">
        <f t="shared" si="66"/>
        <v>2.3927458061069866</v>
      </c>
      <c r="T225" s="10">
        <f t="shared" si="67"/>
        <v>0.51681276842952861</v>
      </c>
      <c r="U225" s="10">
        <f t="shared" si="68"/>
        <v>1.0526756406814279</v>
      </c>
      <c r="V225" s="10">
        <f t="shared" si="69"/>
        <v>1.5694884091109564</v>
      </c>
      <c r="W225" s="9">
        <f t="shared" si="70"/>
        <v>0.50063426127941202</v>
      </c>
      <c r="X225" s="49">
        <f t="shared" si="63"/>
        <v>20.900539875576275</v>
      </c>
      <c r="Y225" s="8">
        <f t="shared" si="83"/>
        <v>2.6158140151849272E-5</v>
      </c>
      <c r="Z225" s="29">
        <f t="shared" si="71"/>
        <v>3.5333333333333332</v>
      </c>
    </row>
    <row r="226" spans="6:26" x14ac:dyDescent="0.25">
      <c r="F226" s="36">
        <f t="shared" si="72"/>
        <v>12780</v>
      </c>
      <c r="G226" s="16">
        <f t="shared" si="73"/>
        <v>20.399910896372599</v>
      </c>
      <c r="H226" s="48">
        <f t="shared" si="74"/>
        <v>292.34995544818628</v>
      </c>
      <c r="I226" s="8">
        <f t="shared" si="75"/>
        <v>1.2080369388261867</v>
      </c>
      <c r="J226" s="48">
        <f t="shared" si="76"/>
        <v>1.8166799615008184E-5</v>
      </c>
      <c r="K226" s="48">
        <f t="shared" si="77"/>
        <v>1.5038281555082513E-5</v>
      </c>
      <c r="L226" s="10">
        <f t="shared" si="78"/>
        <v>1006.0631487788889</v>
      </c>
      <c r="M226" s="29">
        <f t="shared" si="79"/>
        <v>2.5535466092509503E-2</v>
      </c>
      <c r="N226" s="8">
        <f t="shared" si="80"/>
        <v>0.71574756292666797</v>
      </c>
      <c r="O226" s="48">
        <f t="shared" si="81"/>
        <v>3.4205580721466257E-3</v>
      </c>
      <c r="P226" s="48">
        <f t="shared" si="64"/>
        <v>9614538.2994641513</v>
      </c>
      <c r="Q226" s="48">
        <f t="shared" si="82"/>
        <v>6881582.3565065768</v>
      </c>
      <c r="R226" s="9">
        <f t="shared" si="65"/>
        <v>28.110870621346233</v>
      </c>
      <c r="S226" s="10">
        <f t="shared" si="66"/>
        <v>2.3927472786076942</v>
      </c>
      <c r="T226" s="10">
        <f t="shared" si="67"/>
        <v>0.51681422395768406</v>
      </c>
      <c r="U226" s="10">
        <f t="shared" si="68"/>
        <v>1.0526779861762601</v>
      </c>
      <c r="V226" s="10">
        <f t="shared" si="69"/>
        <v>1.5694922101339441</v>
      </c>
      <c r="W226" s="9">
        <f t="shared" si="70"/>
        <v>0.50063547372693606</v>
      </c>
      <c r="X226" s="49">
        <f t="shared" si="63"/>
        <v>20.900546370099537</v>
      </c>
      <c r="Y226" s="8">
        <f t="shared" si="83"/>
        <v>2.6158203502232402E-5</v>
      </c>
      <c r="Z226" s="29">
        <f t="shared" si="71"/>
        <v>3.55</v>
      </c>
    </row>
    <row r="227" spans="6:26" x14ac:dyDescent="0.25">
      <c r="F227" s="36">
        <f t="shared" si="72"/>
        <v>12840</v>
      </c>
      <c r="G227" s="16">
        <f t="shared" si="73"/>
        <v>20.399915934337656</v>
      </c>
      <c r="H227" s="48">
        <f t="shared" si="74"/>
        <v>292.34995796716879</v>
      </c>
      <c r="I227" s="8">
        <f t="shared" si="75"/>
        <v>1.2080369283825825</v>
      </c>
      <c r="J227" s="48">
        <f t="shared" si="76"/>
        <v>1.8166799735813355E-5</v>
      </c>
      <c r="K227" s="48">
        <f t="shared" si="77"/>
        <v>1.5038281785091235E-5</v>
      </c>
      <c r="L227" s="10">
        <f t="shared" si="78"/>
        <v>1006.0631488609439</v>
      </c>
      <c r="M227" s="29">
        <f t="shared" si="79"/>
        <v>2.5535466281757027E-2</v>
      </c>
      <c r="N227" s="8">
        <f t="shared" si="80"/>
        <v>0.71574756244008397</v>
      </c>
      <c r="O227" s="48">
        <f t="shared" si="81"/>
        <v>3.4205580426739826E-3</v>
      </c>
      <c r="P227" s="48">
        <f t="shared" si="64"/>
        <v>9614558.1056425981</v>
      </c>
      <c r="Q227" s="48">
        <f t="shared" si="82"/>
        <v>6881596.5280522406</v>
      </c>
      <c r="R227" s="9">
        <f t="shared" si="65"/>
        <v>28.110886912970198</v>
      </c>
      <c r="S227" s="10">
        <f t="shared" si="66"/>
        <v>2.3927486830547848</v>
      </c>
      <c r="T227" s="10">
        <f t="shared" si="67"/>
        <v>0.51681561221957584</v>
      </c>
      <c r="U227" s="10">
        <f t="shared" si="68"/>
        <v>1.0526802232743639</v>
      </c>
      <c r="V227" s="10">
        <f t="shared" si="69"/>
        <v>1.5694958354939397</v>
      </c>
      <c r="W227" s="9">
        <f t="shared" si="70"/>
        <v>0.50063663014160764</v>
      </c>
      <c r="X227" s="49">
        <f t="shared" si="63"/>
        <v>20.900552564479263</v>
      </c>
      <c r="Y227" s="8">
        <f t="shared" si="83"/>
        <v>2.6158263924898994E-5</v>
      </c>
      <c r="Z227" s="29">
        <f t="shared" si="71"/>
        <v>3.5666666666666669</v>
      </c>
    </row>
    <row r="228" spans="6:26" x14ac:dyDescent="0.25">
      <c r="F228" s="36">
        <f t="shared" si="72"/>
        <v>12900</v>
      </c>
      <c r="G228" s="16">
        <f t="shared" si="73"/>
        <v>20.399920739473526</v>
      </c>
      <c r="H228" s="48">
        <f t="shared" si="74"/>
        <v>292.34996036973672</v>
      </c>
      <c r="I228" s="8">
        <f t="shared" si="75"/>
        <v>1.2080369184216289</v>
      </c>
      <c r="J228" s="48">
        <f t="shared" si="76"/>
        <v>1.8166799851035531E-5</v>
      </c>
      <c r="K228" s="48">
        <f t="shared" si="77"/>
        <v>1.5038282004470129E-5</v>
      </c>
      <c r="L228" s="10">
        <f t="shared" si="78"/>
        <v>1006.0631489392067</v>
      </c>
      <c r="M228" s="29">
        <f t="shared" si="79"/>
        <v>2.5535466462258505E-2</v>
      </c>
      <c r="N228" s="8">
        <f t="shared" si="80"/>
        <v>0.71574756197598743</v>
      </c>
      <c r="O228" s="48">
        <f t="shared" si="81"/>
        <v>3.4205580145634162E-3</v>
      </c>
      <c r="P228" s="48">
        <f t="shared" si="64"/>
        <v>9614576.9964784905</v>
      </c>
      <c r="Q228" s="48">
        <f t="shared" si="82"/>
        <v>6881610.0446598912</v>
      </c>
      <c r="R228" s="9">
        <f t="shared" si="65"/>
        <v>28.110902451655083</v>
      </c>
      <c r="S228" s="10">
        <f t="shared" si="66"/>
        <v>2.3927500225935292</v>
      </c>
      <c r="T228" s="10">
        <f t="shared" si="67"/>
        <v>0.5168169363238162</v>
      </c>
      <c r="U228" s="10">
        <f t="shared" si="68"/>
        <v>1.0526823569852726</v>
      </c>
      <c r="V228" s="10">
        <f t="shared" si="69"/>
        <v>1.5694992933090888</v>
      </c>
      <c r="W228" s="9">
        <f t="shared" si="70"/>
        <v>0.50063773311294701</v>
      </c>
      <c r="X228" s="49">
        <f t="shared" si="63"/>
        <v>20.900558472586471</v>
      </c>
      <c r="Y228" s="8">
        <f t="shared" si="83"/>
        <v>2.6158321555151479E-5</v>
      </c>
      <c r="Z228" s="29">
        <f t="shared" si="71"/>
        <v>3.5833333333333335</v>
      </c>
    </row>
    <row r="229" spans="6:26" x14ac:dyDescent="0.25">
      <c r="F229" s="36">
        <f t="shared" si="72"/>
        <v>12960</v>
      </c>
      <c r="G229" s="16">
        <f t="shared" si="73"/>
        <v>20.399925322540334</v>
      </c>
      <c r="H229" s="48">
        <f t="shared" si="74"/>
        <v>292.34996266127013</v>
      </c>
      <c r="I229" s="8">
        <f t="shared" si="75"/>
        <v>1.2080369089210201</v>
      </c>
      <c r="J229" s="48">
        <f t="shared" si="76"/>
        <v>1.8166799960932747E-5</v>
      </c>
      <c r="K229" s="48">
        <f t="shared" si="77"/>
        <v>1.5038282213710465E-5</v>
      </c>
      <c r="L229" s="10">
        <f t="shared" si="78"/>
        <v>1006.0631490138527</v>
      </c>
      <c r="M229" s="29">
        <f t="shared" si="79"/>
        <v>2.5535466634418153E-2</v>
      </c>
      <c r="N229" s="8">
        <f t="shared" si="80"/>
        <v>0.71574756153333918</v>
      </c>
      <c r="O229" s="48">
        <f t="shared" si="81"/>
        <v>3.4205579877519777E-3</v>
      </c>
      <c r="P229" s="48">
        <f t="shared" si="64"/>
        <v>9614595.0142741948</v>
      </c>
      <c r="Q229" s="48">
        <f t="shared" si="82"/>
        <v>6881622.9365973556</v>
      </c>
      <c r="R229" s="9">
        <f t="shared" si="65"/>
        <v>28.110917272199753</v>
      </c>
      <c r="S229" s="10">
        <f t="shared" si="66"/>
        <v>2.3927513002238192</v>
      </c>
      <c r="T229" s="10">
        <f t="shared" si="67"/>
        <v>0.51681819923536065</v>
      </c>
      <c r="U229" s="10">
        <f t="shared" si="68"/>
        <v>1.0526843920869509</v>
      </c>
      <c r="V229" s="10">
        <f t="shared" si="69"/>
        <v>1.5695025913223115</v>
      </c>
      <c r="W229" s="9">
        <f t="shared" si="70"/>
        <v>0.5006387851107853</v>
      </c>
      <c r="X229" s="49">
        <f t="shared" si="63"/>
        <v>20.900564107651117</v>
      </c>
      <c r="Y229" s="8">
        <f t="shared" si="83"/>
        <v>2.6158376522038526E-5</v>
      </c>
      <c r="Z229" s="29">
        <f t="shared" si="71"/>
        <v>3.6</v>
      </c>
    </row>
    <row r="230" spans="6:26" x14ac:dyDescent="0.25">
      <c r="F230" s="36">
        <f t="shared" si="72"/>
        <v>13020</v>
      </c>
      <c r="G230" s="16">
        <f t="shared" si="73"/>
        <v>20.399929693800939</v>
      </c>
      <c r="H230" s="48">
        <f t="shared" si="74"/>
        <v>292.34996484690043</v>
      </c>
      <c r="I230" s="8">
        <f t="shared" si="75"/>
        <v>1.2080368998594817</v>
      </c>
      <c r="J230" s="48">
        <f t="shared" si="76"/>
        <v>1.8166800065751034E-5</v>
      </c>
      <c r="K230" s="48">
        <f t="shared" si="77"/>
        <v>1.5038282413280743E-5</v>
      </c>
      <c r="L230" s="10">
        <f t="shared" si="78"/>
        <v>1006.0631490850488</v>
      </c>
      <c r="M230" s="29">
        <f t="shared" si="79"/>
        <v>2.5535466798621415E-2</v>
      </c>
      <c r="N230" s="8">
        <f t="shared" si="80"/>
        <v>0.71574756111114746</v>
      </c>
      <c r="O230" s="48">
        <f t="shared" si="81"/>
        <v>3.4205579621796292E-3</v>
      </c>
      <c r="P230" s="48">
        <f t="shared" si="64"/>
        <v>9614612.1993772015</v>
      </c>
      <c r="Q230" s="48">
        <f t="shared" si="82"/>
        <v>6881635.2327337172</v>
      </c>
      <c r="R230" s="9">
        <f t="shared" si="65"/>
        <v>28.110931407794769</v>
      </c>
      <c r="S230" s="10">
        <f t="shared" si="66"/>
        <v>2.392752518806891</v>
      </c>
      <c r="T230" s="10">
        <f t="shared" si="67"/>
        <v>0.51681940378214819</v>
      </c>
      <c r="U230" s="10">
        <f t="shared" si="68"/>
        <v>1.0526863331365708</v>
      </c>
      <c r="V230" s="10">
        <f t="shared" si="69"/>
        <v>1.5695057369187189</v>
      </c>
      <c r="W230" s="9">
        <f t="shared" si="70"/>
        <v>0.50063978849081958</v>
      </c>
      <c r="X230" s="49">
        <f t="shared" si="63"/>
        <v>20.900569482291758</v>
      </c>
      <c r="Y230" s="8">
        <f t="shared" si="83"/>
        <v>2.6158428948645317E-5</v>
      </c>
      <c r="Z230" s="29">
        <f t="shared" si="71"/>
        <v>3.6166666666666667</v>
      </c>
    </row>
    <row r="231" spans="6:26" x14ac:dyDescent="0.25">
      <c r="F231" s="36">
        <f t="shared" si="72"/>
        <v>13080</v>
      </c>
      <c r="G231" s="16">
        <f t="shared" si="73"/>
        <v>20.399933863043906</v>
      </c>
      <c r="H231" s="48">
        <f t="shared" si="74"/>
        <v>292.34996693152192</v>
      </c>
      <c r="I231" s="8">
        <f t="shared" si="75"/>
        <v>1.2080368912167219</v>
      </c>
      <c r="J231" s="48">
        <f t="shared" si="76"/>
        <v>1.8166800165725164E-5</v>
      </c>
      <c r="K231" s="48">
        <f t="shared" si="77"/>
        <v>1.5038282603627905E-5</v>
      </c>
      <c r="L231" s="10">
        <f t="shared" si="78"/>
        <v>1006.0631491529547</v>
      </c>
      <c r="M231" s="29">
        <f t="shared" si="79"/>
        <v>2.5535466955236032E-2</v>
      </c>
      <c r="N231" s="8">
        <f t="shared" si="80"/>
        <v>0.7157475607084679</v>
      </c>
      <c r="O231" s="48">
        <f t="shared" si="81"/>
        <v>3.4205579377891062E-3</v>
      </c>
      <c r="P231" s="48">
        <f t="shared" si="64"/>
        <v>9614628.5902702287</v>
      </c>
      <c r="Q231" s="48">
        <f t="shared" si="82"/>
        <v>6881646.9606038118</v>
      </c>
      <c r="R231" s="9">
        <f t="shared" si="65"/>
        <v>28.110944890096611</v>
      </c>
      <c r="S231" s="10">
        <f t="shared" si="66"/>
        <v>2.3927536810717442</v>
      </c>
      <c r="T231" s="10">
        <f t="shared" si="67"/>
        <v>0.51682055266143323</v>
      </c>
      <c r="U231" s="10">
        <f t="shared" si="68"/>
        <v>1.0526881844807587</v>
      </c>
      <c r="V231" s="10">
        <f t="shared" si="69"/>
        <v>1.5695087371421921</v>
      </c>
      <c r="W231" s="9">
        <f t="shared" si="70"/>
        <v>0.5006407454999019</v>
      </c>
      <c r="X231" s="49">
        <f t="shared" si="63"/>
        <v>20.900574608543806</v>
      </c>
      <c r="Y231" s="8">
        <f t="shared" si="83"/>
        <v>2.6158478952369866E-5</v>
      </c>
      <c r="Z231" s="29">
        <f t="shared" si="71"/>
        <v>3.6333333333333333</v>
      </c>
    </row>
    <row r="232" spans="6:26" x14ac:dyDescent="0.25">
      <c r="F232" s="36">
        <f t="shared" si="72"/>
        <v>13140</v>
      </c>
      <c r="G232" s="16">
        <f t="shared" si="73"/>
        <v>20.399937839605432</v>
      </c>
      <c r="H232" s="48">
        <f t="shared" si="74"/>
        <v>292.34996891980268</v>
      </c>
      <c r="I232" s="8">
        <f t="shared" si="75"/>
        <v>1.2080368829733874</v>
      </c>
      <c r="J232" s="48">
        <f t="shared" si="76"/>
        <v>1.8166800261078956E-5</v>
      </c>
      <c r="K232" s="48">
        <f t="shared" si="77"/>
        <v>1.5038282785178145E-5</v>
      </c>
      <c r="L232" s="10">
        <f t="shared" si="78"/>
        <v>1006.0631492177223</v>
      </c>
      <c r="M232" s="29">
        <f t="shared" si="79"/>
        <v>2.5535467104612675E-2</v>
      </c>
      <c r="N232" s="8">
        <f t="shared" si="80"/>
        <v>0.71574756032439768</v>
      </c>
      <c r="O232" s="48">
        <f t="shared" si="81"/>
        <v>3.4205579145257909E-3</v>
      </c>
      <c r="P232" s="48">
        <f t="shared" si="64"/>
        <v>9614644.2236576639</v>
      </c>
      <c r="Q232" s="48">
        <f t="shared" si="82"/>
        <v>6881658.1464700354</v>
      </c>
      <c r="R232" s="9">
        <f t="shared" si="65"/>
        <v>28.11095774929862</v>
      </c>
      <c r="S232" s="10">
        <f t="shared" si="66"/>
        <v>2.3927547896212391</v>
      </c>
      <c r="T232" s="10">
        <f t="shared" si="67"/>
        <v>0.51682164844582312</v>
      </c>
      <c r="U232" s="10">
        <f t="shared" si="68"/>
        <v>1.0526899502652232</v>
      </c>
      <c r="V232" s="10">
        <f t="shared" si="69"/>
        <v>1.5695115987110464</v>
      </c>
      <c r="W232" s="9">
        <f t="shared" si="70"/>
        <v>0.50064165828103557</v>
      </c>
      <c r="X232" s="49">
        <f t="shared" si="63"/>
        <v>20.900579497886469</v>
      </c>
      <c r="Y232" s="8">
        <f t="shared" si="83"/>
        <v>2.6158526645184106E-5</v>
      </c>
      <c r="Z232" s="29">
        <f t="shared" si="71"/>
        <v>3.65</v>
      </c>
    </row>
    <row r="233" spans="6:26" x14ac:dyDescent="0.25">
      <c r="F233" s="36">
        <f t="shared" si="72"/>
        <v>13200</v>
      </c>
      <c r="G233" s="16">
        <f t="shared" si="73"/>
        <v>20.399941632390242</v>
      </c>
      <c r="H233" s="48">
        <f t="shared" si="74"/>
        <v>292.34997081619508</v>
      </c>
      <c r="I233" s="8">
        <f t="shared" si="75"/>
        <v>1.2080368751110182</v>
      </c>
      <c r="J233" s="48">
        <f t="shared" si="76"/>
        <v>1.8166800352026033E-5</v>
      </c>
      <c r="K233" s="48">
        <f t="shared" si="77"/>
        <v>1.5038282958338096E-5</v>
      </c>
      <c r="L233" s="10">
        <f t="shared" si="78"/>
        <v>1006.0631492794968</v>
      </c>
      <c r="M233" s="29">
        <f t="shared" si="79"/>
        <v>2.5535467247085955E-2</v>
      </c>
      <c r="N233" s="8">
        <f t="shared" si="80"/>
        <v>0.71574755995807759</v>
      </c>
      <c r="O233" s="48">
        <f t="shared" si="81"/>
        <v>3.4205578923375895E-3</v>
      </c>
      <c r="P233" s="48">
        <f t="shared" si="64"/>
        <v>9614659.134547418</v>
      </c>
      <c r="Q233" s="48">
        <f t="shared" si="82"/>
        <v>6881668.815380956</v>
      </c>
      <c r="R233" s="9">
        <f t="shared" si="65"/>
        <v>28.110970014198536</v>
      </c>
      <c r="S233" s="10">
        <f t="shared" si="66"/>
        <v>2.3927558469379404</v>
      </c>
      <c r="T233" s="10">
        <f t="shared" si="67"/>
        <v>0.51682269358903821</v>
      </c>
      <c r="U233" s="10">
        <f t="shared" si="68"/>
        <v>1.0526916344440453</v>
      </c>
      <c r="V233" s="10">
        <f t="shared" si="69"/>
        <v>1.5695143280330837</v>
      </c>
      <c r="W233" s="9">
        <f t="shared" si="70"/>
        <v>0.50064252887817673</v>
      </c>
      <c r="X233" s="49">
        <f t="shared" si="63"/>
        <v>20.900584161268419</v>
      </c>
      <c r="Y233" s="8">
        <f t="shared" si="83"/>
        <v>2.6158572133884729E-5</v>
      </c>
      <c r="Z233" s="29">
        <f t="shared" si="71"/>
        <v>3.6666666666666665</v>
      </c>
    </row>
    <row r="234" spans="6:26" x14ac:dyDescent="0.25">
      <c r="F234" s="36">
        <f t="shared" si="72"/>
        <v>13260</v>
      </c>
      <c r="G234" s="16">
        <f t="shared" si="73"/>
        <v>20.399945249891541</v>
      </c>
      <c r="H234" s="48">
        <f t="shared" si="74"/>
        <v>292.34997262494574</v>
      </c>
      <c r="I234" s="8">
        <f t="shared" si="75"/>
        <v>1.2080368676120088</v>
      </c>
      <c r="J234" s="48">
        <f t="shared" si="76"/>
        <v>1.8166800438769955E-5</v>
      </c>
      <c r="K234" s="48">
        <f t="shared" si="77"/>
        <v>1.503828312349543E-5</v>
      </c>
      <c r="L234" s="10">
        <f t="shared" si="78"/>
        <v>1006.0631493384161</v>
      </c>
      <c r="M234" s="29">
        <f t="shared" si="79"/>
        <v>2.553546738297478E-2</v>
      </c>
      <c r="N234" s="8">
        <f t="shared" si="80"/>
        <v>0.71574755960868686</v>
      </c>
      <c r="O234" s="48">
        <f t="shared" si="81"/>
        <v>3.4205578711748157E-3</v>
      </c>
      <c r="P234" s="48">
        <f t="shared" si="64"/>
        <v>9614673.3563297726</v>
      </c>
      <c r="Q234" s="48">
        <f t="shared" si="82"/>
        <v>6881678.9912276976</v>
      </c>
      <c r="R234" s="9">
        <f t="shared" si="65"/>
        <v>28.11098171226331</v>
      </c>
      <c r="S234" s="10">
        <f t="shared" si="66"/>
        <v>2.3927568553896679</v>
      </c>
      <c r="T234" s="10">
        <f t="shared" si="67"/>
        <v>0.51682369043140686</v>
      </c>
      <c r="U234" s="10">
        <f t="shared" si="68"/>
        <v>1.0526932407885863</v>
      </c>
      <c r="V234" s="10">
        <f t="shared" si="69"/>
        <v>1.5695169312199932</v>
      </c>
      <c r="W234" s="9">
        <f t="shared" si="70"/>
        <v>0.50064335924082726</v>
      </c>
      <c r="X234" s="49">
        <f t="shared" si="63"/>
        <v>20.900588609132367</v>
      </c>
      <c r="Y234" s="8">
        <f t="shared" si="83"/>
        <v>2.6158615520333219E-5</v>
      </c>
      <c r="Z234" s="29">
        <f t="shared" si="71"/>
        <v>3.6833333333333331</v>
      </c>
    </row>
    <row r="235" spans="6:26" x14ac:dyDescent="0.25">
      <c r="F235" s="36">
        <f t="shared" si="72"/>
        <v>13320</v>
      </c>
      <c r="G235" s="16">
        <f t="shared" si="73"/>
        <v>20.399948700210025</v>
      </c>
      <c r="H235" s="48">
        <f t="shared" si="74"/>
        <v>292.34997435010501</v>
      </c>
      <c r="I235" s="8">
        <f t="shared" si="75"/>
        <v>1.2080368604595657</v>
      </c>
      <c r="J235" s="48">
        <f t="shared" si="76"/>
        <v>1.8166800521504999E-5</v>
      </c>
      <c r="K235" s="48">
        <f t="shared" si="77"/>
        <v>1.5038283281020017E-5</v>
      </c>
      <c r="L235" s="10">
        <f t="shared" si="78"/>
        <v>1006.0631493946128</v>
      </c>
      <c r="M235" s="29">
        <f t="shared" si="79"/>
        <v>2.5535467512583492E-2</v>
      </c>
      <c r="N235" s="8">
        <f t="shared" si="80"/>
        <v>0.71574755927544342</v>
      </c>
      <c r="O235" s="48">
        <f t="shared" si="81"/>
        <v>3.420557850990079E-3</v>
      </c>
      <c r="P235" s="48">
        <f t="shared" si="64"/>
        <v>9614686.9208517335</v>
      </c>
      <c r="Q235" s="48">
        <f t="shared" si="82"/>
        <v>6881688.6967971567</v>
      </c>
      <c r="R235" s="9">
        <f t="shared" si="65"/>
        <v>28.110992869690268</v>
      </c>
      <c r="S235" s="10">
        <f t="shared" si="66"/>
        <v>2.392757817234807</v>
      </c>
      <c r="T235" s="10">
        <f t="shared" si="67"/>
        <v>0.51682464120510474</v>
      </c>
      <c r="U235" s="10">
        <f t="shared" si="68"/>
        <v>1.0526947728960192</v>
      </c>
      <c r="V235" s="10">
        <f t="shared" si="69"/>
        <v>1.5695194141011239</v>
      </c>
      <c r="W235" s="9">
        <f t="shared" si="70"/>
        <v>0.50064415122842876</v>
      </c>
      <c r="X235" s="49">
        <f t="shared" si="63"/>
        <v>20.900592851438454</v>
      </c>
      <c r="Y235" s="8">
        <f t="shared" si="83"/>
        <v>2.6158656901685401E-5</v>
      </c>
      <c r="Z235" s="29">
        <f t="shared" si="71"/>
        <v>3.7</v>
      </c>
    </row>
    <row r="236" spans="6:26" x14ac:dyDescent="0.25">
      <c r="F236" s="36">
        <f t="shared" si="72"/>
        <v>13380</v>
      </c>
      <c r="G236" s="16">
        <f t="shared" si="73"/>
        <v>20.399951991072012</v>
      </c>
      <c r="H236" s="48">
        <f t="shared" si="74"/>
        <v>292.349975995536</v>
      </c>
      <c r="I236" s="8">
        <f t="shared" si="75"/>
        <v>1.2080368536376733</v>
      </c>
      <c r="J236" s="48">
        <f t="shared" si="76"/>
        <v>1.8166800600416462E-5</v>
      </c>
      <c r="K236" s="48">
        <f t="shared" si="77"/>
        <v>1.5038283431264618E-5</v>
      </c>
      <c r="L236" s="10">
        <f t="shared" si="78"/>
        <v>1006.063149448212</v>
      </c>
      <c r="M236" s="29">
        <f t="shared" si="79"/>
        <v>2.5535467636202364E-2</v>
      </c>
      <c r="N236" s="8">
        <f t="shared" si="80"/>
        <v>0.71574755895760056</v>
      </c>
      <c r="O236" s="48">
        <f t="shared" si="81"/>
        <v>3.4205578317381812E-3</v>
      </c>
      <c r="P236" s="48">
        <f t="shared" si="64"/>
        <v>9614699.8584884983</v>
      </c>
      <c r="Q236" s="48">
        <f t="shared" si="82"/>
        <v>6881697.9538231306</v>
      </c>
      <c r="R236" s="9">
        <f t="shared" si="65"/>
        <v>28.111003511465874</v>
      </c>
      <c r="S236" s="10">
        <f t="shared" si="66"/>
        <v>2.3927587346273596</v>
      </c>
      <c r="T236" s="10">
        <f t="shared" si="67"/>
        <v>0.51682554803914904</v>
      </c>
      <c r="U236" s="10">
        <f t="shared" si="68"/>
        <v>1.0526962341971113</v>
      </c>
      <c r="V236" s="10">
        <f t="shared" si="69"/>
        <v>1.5695217822362604</v>
      </c>
      <c r="W236" s="9">
        <f t="shared" si="70"/>
        <v>0.50064490661443717</v>
      </c>
      <c r="X236" s="49">
        <f t="shared" si="63"/>
        <v>20.900596897686448</v>
      </c>
      <c r="Y236" s="8">
        <f t="shared" si="83"/>
        <v>2.6158696370604338E-5</v>
      </c>
      <c r="Z236" s="29">
        <f t="shared" si="71"/>
        <v>3.7166666666666668</v>
      </c>
    </row>
    <row r="237" spans="6:26" x14ac:dyDescent="0.25">
      <c r="F237" s="36">
        <f t="shared" si="72"/>
        <v>13440</v>
      </c>
      <c r="G237" s="16">
        <f t="shared" si="73"/>
        <v>20.399955129846763</v>
      </c>
      <c r="H237" s="48">
        <f t="shared" si="74"/>
        <v>292.34997756492334</v>
      </c>
      <c r="I237" s="8">
        <f t="shared" si="75"/>
        <v>1.2080368471310547</v>
      </c>
      <c r="J237" s="48">
        <f t="shared" si="76"/>
        <v>1.8166800675681018E-5</v>
      </c>
      <c r="K237" s="48">
        <f t="shared" si="77"/>
        <v>1.5038283574565652E-5</v>
      </c>
      <c r="L237" s="10">
        <f t="shared" si="78"/>
        <v>1006.0631494993344</v>
      </c>
      <c r="M237" s="29">
        <f t="shared" si="79"/>
        <v>2.5535467754108171E-2</v>
      </c>
      <c r="N237" s="8">
        <f t="shared" si="80"/>
        <v>0.71574755865444717</v>
      </c>
      <c r="O237" s="48">
        <f t="shared" si="81"/>
        <v>3.4205578133760109E-3</v>
      </c>
      <c r="P237" s="48">
        <f t="shared" si="64"/>
        <v>9614712.1982115842</v>
      </c>
      <c r="Q237" s="48">
        <f t="shared" si="82"/>
        <v>6881706.7830350744</v>
      </c>
      <c r="R237" s="9">
        <f t="shared" si="65"/>
        <v>28.111013661421921</v>
      </c>
      <c r="S237" s="10">
        <f t="shared" si="66"/>
        <v>2.3927596096217791</v>
      </c>
      <c r="T237" s="10">
        <f t="shared" si="67"/>
        <v>0.51682641296417342</v>
      </c>
      <c r="U237" s="10">
        <f t="shared" si="68"/>
        <v>1.0526976279642335</v>
      </c>
      <c r="V237" s="10">
        <f t="shared" si="69"/>
        <v>1.5695240409284068</v>
      </c>
      <c r="W237" s="9">
        <f t="shared" si="70"/>
        <v>0.50064562709040095</v>
      </c>
      <c r="X237" s="49">
        <f t="shared" si="63"/>
        <v>20.900600756937163</v>
      </c>
      <c r="Y237" s="8">
        <f t="shared" si="83"/>
        <v>2.6158734015473446E-5</v>
      </c>
      <c r="Z237" s="29">
        <f t="shared" si="71"/>
        <v>3.7333333333333334</v>
      </c>
    </row>
    <row r="238" spans="6:26" x14ac:dyDescent="0.25">
      <c r="F238" s="36">
        <f t="shared" si="72"/>
        <v>13500</v>
      </c>
      <c r="G238" s="16">
        <f t="shared" si="73"/>
        <v>20.399958123562968</v>
      </c>
      <c r="H238" s="48">
        <f t="shared" si="74"/>
        <v>292.34997906178148</v>
      </c>
      <c r="I238" s="8">
        <f t="shared" si="75"/>
        <v>1.2080368409251396</v>
      </c>
      <c r="J238" s="48">
        <f t="shared" si="76"/>
        <v>1.8166800747467243E-5</v>
      </c>
      <c r="K238" s="48">
        <f t="shared" si="77"/>
        <v>1.5038283711244047E-5</v>
      </c>
      <c r="L238" s="10">
        <f t="shared" si="78"/>
        <v>1006.0631495480941</v>
      </c>
      <c r="M238" s="29">
        <f t="shared" si="79"/>
        <v>2.5535467866565E-2</v>
      </c>
      <c r="N238" s="8">
        <f t="shared" si="80"/>
        <v>0.71574755836530357</v>
      </c>
      <c r="O238" s="48">
        <f t="shared" si="81"/>
        <v>3.4205577958624478E-3</v>
      </c>
      <c r="P238" s="48">
        <f t="shared" si="64"/>
        <v>9614723.9676534925</v>
      </c>
      <c r="Q238" s="48">
        <f t="shared" si="82"/>
        <v>6881715.2042043516</v>
      </c>
      <c r="R238" s="9">
        <f t="shared" si="65"/>
        <v>28.111023342288615</v>
      </c>
      <c r="S238" s="10">
        <f t="shared" si="66"/>
        <v>2.3927604441775654</v>
      </c>
      <c r="T238" s="10">
        <f t="shared" si="67"/>
        <v>0.5168272379169675</v>
      </c>
      <c r="U238" s="10">
        <f t="shared" si="68"/>
        <v>1.052698957318384</v>
      </c>
      <c r="V238" s="10">
        <f t="shared" si="69"/>
        <v>1.5695261952353516</v>
      </c>
      <c r="W238" s="9">
        <f t="shared" si="70"/>
        <v>0.50064631426964978</v>
      </c>
      <c r="X238" s="49">
        <f t="shared" si="63"/>
        <v>20.900604437832616</v>
      </c>
      <c r="Y238" s="8">
        <f t="shared" si="83"/>
        <v>2.6158769920589193E-5</v>
      </c>
      <c r="Z238" s="29">
        <f t="shared" si="71"/>
        <v>3.75</v>
      </c>
    </row>
    <row r="239" spans="6:26" x14ac:dyDescent="0.25">
      <c r="F239" s="36">
        <f t="shared" si="72"/>
        <v>13560</v>
      </c>
      <c r="G239" s="16">
        <f t="shared" si="73"/>
        <v>20.39996097892449</v>
      </c>
      <c r="H239" s="48">
        <f t="shared" si="74"/>
        <v>292.34998048946221</v>
      </c>
      <c r="I239" s="8">
        <f t="shared" si="75"/>
        <v>1.2080368350060313</v>
      </c>
      <c r="J239" s="48">
        <f t="shared" si="76"/>
        <v>1.8166800815935847E-5</v>
      </c>
      <c r="K239" s="48">
        <f t="shared" si="77"/>
        <v>1.5038283841605829E-5</v>
      </c>
      <c r="L239" s="10">
        <f t="shared" si="78"/>
        <v>1006.0631495946003</v>
      </c>
      <c r="M239" s="29">
        <f t="shared" si="79"/>
        <v>2.5535467973824593E-2</v>
      </c>
      <c r="N239" s="8">
        <f t="shared" si="80"/>
        <v>0.71574755808952306</v>
      </c>
      <c r="O239" s="48">
        <f t="shared" si="81"/>
        <v>3.4205577791582755E-3</v>
      </c>
      <c r="P239" s="48">
        <f t="shared" si="64"/>
        <v>9614735.1931698062</v>
      </c>
      <c r="Q239" s="48">
        <f t="shared" si="82"/>
        <v>6881723.2361886874</v>
      </c>
      <c r="R239" s="9">
        <f t="shared" si="65"/>
        <v>28.111032575745728</v>
      </c>
      <c r="S239" s="10">
        <f t="shared" si="66"/>
        <v>2.3927612401636495</v>
      </c>
      <c r="T239" s="10">
        <f t="shared" si="67"/>
        <v>0.5168280247448156</v>
      </c>
      <c r="U239" s="10">
        <f t="shared" si="68"/>
        <v>1.0527002252364492</v>
      </c>
      <c r="V239" s="10">
        <f t="shared" si="69"/>
        <v>1.5695282499812648</v>
      </c>
      <c r="W239" s="9">
        <f t="shared" si="70"/>
        <v>0.50064696969099365</v>
      </c>
      <c r="X239" s="49">
        <f t="shared" si="63"/>
        <v>20.900607948615484</v>
      </c>
      <c r="Y239" s="8">
        <f t="shared" si="83"/>
        <v>2.6158804166354413E-5</v>
      </c>
      <c r="Z239" s="29">
        <f t="shared" si="71"/>
        <v>3.7666666666666666</v>
      </c>
    </row>
    <row r="240" spans="6:26" x14ac:dyDescent="0.25">
      <c r="F240" s="36">
        <f t="shared" si="72"/>
        <v>13620</v>
      </c>
      <c r="G240" s="16">
        <f t="shared" si="73"/>
        <v>20.399963702325373</v>
      </c>
      <c r="H240" s="48">
        <f t="shared" si="74"/>
        <v>292.34998185116268</v>
      </c>
      <c r="I240" s="8">
        <f t="shared" si="75"/>
        <v>1.2080368293604746</v>
      </c>
      <c r="J240" s="48">
        <f t="shared" si="76"/>
        <v>1.8166800881240163E-5</v>
      </c>
      <c r="K240" s="48">
        <f t="shared" si="77"/>
        <v>1.5038283965942932E-5</v>
      </c>
      <c r="L240" s="10">
        <f t="shared" si="78"/>
        <v>1006.0631496389572</v>
      </c>
      <c r="M240" s="29">
        <f t="shared" si="79"/>
        <v>2.5535468076127169E-2</v>
      </c>
      <c r="N240" s="8">
        <f t="shared" si="80"/>
        <v>0.71574755782648769</v>
      </c>
      <c r="O240" s="48">
        <f t="shared" si="81"/>
        <v>3.4205577632260863E-3</v>
      </c>
      <c r="P240" s="48">
        <f t="shared" si="64"/>
        <v>9614745.8998979963</v>
      </c>
      <c r="Q240" s="48">
        <f t="shared" si="82"/>
        <v>6881730.8969742265</v>
      </c>
      <c r="R240" s="9">
        <f t="shared" si="65"/>
        <v>28.111041382470908</v>
      </c>
      <c r="S240" s="10">
        <f t="shared" si="66"/>
        <v>2.3927619993625857</v>
      </c>
      <c r="T240" s="10">
        <f t="shared" si="67"/>
        <v>0.51682877520963222</v>
      </c>
      <c r="U240" s="10">
        <f t="shared" si="68"/>
        <v>1.0527014345576617</v>
      </c>
      <c r="V240" s="10">
        <f t="shared" si="69"/>
        <v>1.5695302097672941</v>
      </c>
      <c r="W240" s="9">
        <f t="shared" si="70"/>
        <v>0.50064759482210353</v>
      </c>
      <c r="X240" s="49">
        <f t="shared" si="63"/>
        <v>20.900611297147478</v>
      </c>
      <c r="Y240" s="8">
        <f t="shared" si="83"/>
        <v>2.6158836829454902E-5</v>
      </c>
      <c r="Z240" s="29">
        <f t="shared" si="71"/>
        <v>3.7833333333333332</v>
      </c>
    </row>
    <row r="241" spans="6:26" x14ac:dyDescent="0.25">
      <c r="F241" s="36">
        <f t="shared" si="72"/>
        <v>13680</v>
      </c>
      <c r="G241" s="16">
        <f t="shared" si="73"/>
        <v>20.399966299864165</v>
      </c>
      <c r="H241" s="48">
        <f t="shared" si="74"/>
        <v>292.34998314993209</v>
      </c>
      <c r="I241" s="8">
        <f t="shared" si="75"/>
        <v>1.2080368239758279</v>
      </c>
      <c r="J241" s="48">
        <f t="shared" si="76"/>
        <v>1.8166800943526446E-5</v>
      </c>
      <c r="K241" s="48">
        <f t="shared" si="77"/>
        <v>1.5038284084533794E-5</v>
      </c>
      <c r="L241" s="10">
        <f t="shared" si="78"/>
        <v>1006.0631496812642</v>
      </c>
      <c r="M241" s="29">
        <f t="shared" si="79"/>
        <v>2.553546817370185E-2</v>
      </c>
      <c r="N241" s="8">
        <f t="shared" si="80"/>
        <v>0.71574755757560826</v>
      </c>
      <c r="O241" s="48">
        <f t="shared" si="81"/>
        <v>3.4205577480302049E-3</v>
      </c>
      <c r="P241" s="48">
        <f t="shared" si="64"/>
        <v>9614756.111813847</v>
      </c>
      <c r="Q241" s="48">
        <f t="shared" si="82"/>
        <v>6881738.203715913</v>
      </c>
      <c r="R241" s="9">
        <f t="shared" si="65"/>
        <v>28.111049782186207</v>
      </c>
      <c r="S241" s="10">
        <f t="shared" si="66"/>
        <v>2.3927627234745477</v>
      </c>
      <c r="T241" s="10">
        <f t="shared" si="67"/>
        <v>0.51682949099191</v>
      </c>
      <c r="U241" s="10">
        <f t="shared" si="68"/>
        <v>1.0527025879900873</v>
      </c>
      <c r="V241" s="10">
        <f t="shared" si="69"/>
        <v>1.5695320789819973</v>
      </c>
      <c r="W241" s="9">
        <f t="shared" si="70"/>
        <v>0.5006481910628382</v>
      </c>
      <c r="X241" s="49">
        <f t="shared" si="63"/>
        <v>20.900614490927001</v>
      </c>
      <c r="Y241" s="8">
        <f t="shared" si="83"/>
        <v>2.615886798303329E-5</v>
      </c>
      <c r="Z241" s="29">
        <f t="shared" si="71"/>
        <v>3.8</v>
      </c>
    </row>
    <row r="242" spans="6:26" x14ac:dyDescent="0.25">
      <c r="F242" s="36">
        <f t="shared" si="72"/>
        <v>13740</v>
      </c>
      <c r="G242" s="16">
        <f t="shared" si="73"/>
        <v>20.399968777357568</v>
      </c>
      <c r="H242" s="48">
        <f t="shared" si="74"/>
        <v>292.34998438867876</v>
      </c>
      <c r="I242" s="8">
        <f t="shared" si="75"/>
        <v>1.2080368188400328</v>
      </c>
      <c r="J242" s="48">
        <f t="shared" si="76"/>
        <v>1.8166801002934162E-5</v>
      </c>
      <c r="K242" s="48">
        <f t="shared" si="77"/>
        <v>1.5038284197643975E-5</v>
      </c>
      <c r="L242" s="10">
        <f t="shared" si="78"/>
        <v>1006.063149721616</v>
      </c>
      <c r="M242" s="29">
        <f t="shared" si="79"/>
        <v>2.5535468266767104E-2</v>
      </c>
      <c r="N242" s="8">
        <f t="shared" si="80"/>
        <v>0.71574755733632356</v>
      </c>
      <c r="O242" s="48">
        <f t="shared" si="81"/>
        <v>3.420557733536602E-3</v>
      </c>
      <c r="P242" s="48">
        <f t="shared" si="64"/>
        <v>9614765.8517850954</v>
      </c>
      <c r="Q242" s="48">
        <f t="shared" si="82"/>
        <v>6881745.1727758786</v>
      </c>
      <c r="R242" s="9">
        <f t="shared" si="65"/>
        <v>28.11105779370218</v>
      </c>
      <c r="S242" s="10">
        <f t="shared" si="66"/>
        <v>2.3927634141211271</v>
      </c>
      <c r="T242" s="10">
        <f t="shared" si="67"/>
        <v>0.51683017369447815</v>
      </c>
      <c r="U242" s="10">
        <f t="shared" si="68"/>
        <v>1.0527036881165943</v>
      </c>
      <c r="V242" s="10">
        <f t="shared" si="69"/>
        <v>1.5695338618110726</v>
      </c>
      <c r="W242" s="9">
        <f t="shared" si="70"/>
        <v>0.50064875974834866</v>
      </c>
      <c r="X242" s="49">
        <f t="shared" si="63"/>
        <v>20.900617537105916</v>
      </c>
      <c r="Y242" s="8">
        <f t="shared" si="83"/>
        <v>2.6158897696851207E-5</v>
      </c>
      <c r="Z242" s="29">
        <f t="shared" si="71"/>
        <v>3.8166666666666669</v>
      </c>
    </row>
    <row r="243" spans="6:26" x14ac:dyDescent="0.25">
      <c r="F243" s="36">
        <f t="shared" si="72"/>
        <v>13800</v>
      </c>
      <c r="G243" s="16">
        <f t="shared" si="73"/>
        <v>20.399971140353475</v>
      </c>
      <c r="H243" s="48">
        <f t="shared" si="74"/>
        <v>292.34998557017673</v>
      </c>
      <c r="I243" s="8">
        <f t="shared" si="75"/>
        <v>1.2080368139415889</v>
      </c>
      <c r="J243" s="48">
        <f t="shared" si="76"/>
        <v>1.8166801059596364E-5</v>
      </c>
      <c r="K243" s="48">
        <f t="shared" si="77"/>
        <v>1.5038284305526774E-5</v>
      </c>
      <c r="L243" s="10">
        <f t="shared" si="78"/>
        <v>1006.063149760103</v>
      </c>
      <c r="M243" s="29">
        <f t="shared" si="79"/>
        <v>2.5535468355531356E-2</v>
      </c>
      <c r="N243" s="8">
        <f t="shared" si="80"/>
        <v>0.71574755710809734</v>
      </c>
      <c r="O243" s="48">
        <f t="shared" si="81"/>
        <v>3.4205577197128217E-3</v>
      </c>
      <c r="P243" s="48">
        <f t="shared" si="64"/>
        <v>9614775.1416226644</v>
      </c>
      <c r="Q243" s="48">
        <f t="shared" si="82"/>
        <v>6881751.8197600823</v>
      </c>
      <c r="R243" s="9">
        <f t="shared" si="65"/>
        <v>28.111065434959947</v>
      </c>
      <c r="S243" s="10">
        <f t="shared" si="66"/>
        <v>2.3927640728489701</v>
      </c>
      <c r="T243" s="10">
        <f t="shared" si="67"/>
        <v>0.51683082484609522</v>
      </c>
      <c r="U243" s="10">
        <f t="shared" si="68"/>
        <v>1.0527047374007279</v>
      </c>
      <c r="V243" s="10">
        <f t="shared" si="69"/>
        <v>1.569535562246823</v>
      </c>
      <c r="W243" s="9">
        <f t="shared" si="70"/>
        <v>0.50064930215209669</v>
      </c>
      <c r="X243" s="49">
        <f t="shared" si="63"/>
        <v>20.900620442505573</v>
      </c>
      <c r="Y243" s="8">
        <f t="shared" si="83"/>
        <v>2.6158926037447051E-5</v>
      </c>
      <c r="Z243" s="29">
        <f t="shared" si="71"/>
        <v>3.8333333333333335</v>
      </c>
    </row>
    <row r="244" spans="6:26" x14ac:dyDescent="0.25">
      <c r="F244" s="36">
        <f t="shared" si="72"/>
        <v>13860</v>
      </c>
      <c r="G244" s="16">
        <f t="shared" si="73"/>
        <v>20.39997339414338</v>
      </c>
      <c r="H244" s="48">
        <f t="shared" si="74"/>
        <v>292.34998669707164</v>
      </c>
      <c r="I244" s="8">
        <f t="shared" si="75"/>
        <v>1.2080368092695271</v>
      </c>
      <c r="J244" s="48">
        <f t="shared" si="76"/>
        <v>1.8166801113639905E-5</v>
      </c>
      <c r="K244" s="48">
        <f t="shared" si="77"/>
        <v>1.503828440842375E-5</v>
      </c>
      <c r="L244" s="10">
        <f t="shared" si="78"/>
        <v>1006.0631497968111</v>
      </c>
      <c r="M244" s="29">
        <f t="shared" si="79"/>
        <v>2.5535468440193349E-2</v>
      </c>
      <c r="N244" s="8">
        <f t="shared" si="80"/>
        <v>0.71574755689041858</v>
      </c>
      <c r="O244" s="48">
        <f t="shared" si="81"/>
        <v>3.4205577065279085E-3</v>
      </c>
      <c r="P244" s="48">
        <f t="shared" si="64"/>
        <v>9614784.0021295082</v>
      </c>
      <c r="Q244" s="48">
        <f t="shared" si="82"/>
        <v>6881758.1595532764</v>
      </c>
      <c r="R244" s="9">
        <f t="shared" si="65"/>
        <v>28.111072723071469</v>
      </c>
      <c r="S244" s="10">
        <f t="shared" si="66"/>
        <v>2.3927647011332387</v>
      </c>
      <c r="T244" s="10">
        <f t="shared" si="67"/>
        <v>0.51683144590486885</v>
      </c>
      <c r="U244" s="10">
        <f t="shared" si="68"/>
        <v>1.0527057381921232</v>
      </c>
      <c r="V244" s="10">
        <f t="shared" si="69"/>
        <v>1.5695371840969921</v>
      </c>
      <c r="W244" s="9">
        <f t="shared" si="70"/>
        <v>0.50064981948867382</v>
      </c>
      <c r="X244" s="49">
        <f t="shared" si="63"/>
        <v>20.900623213632056</v>
      </c>
      <c r="Y244" s="8">
        <f t="shared" si="83"/>
        <v>2.6158953068283201E-5</v>
      </c>
      <c r="Z244" s="29">
        <f t="shared" si="71"/>
        <v>3.85</v>
      </c>
    </row>
    <row r="245" spans="6:26" x14ac:dyDescent="0.25">
      <c r="F245" s="36">
        <f t="shared" si="72"/>
        <v>13920</v>
      </c>
      <c r="G245" s="16">
        <f t="shared" si="73"/>
        <v>20.399975543774236</v>
      </c>
      <c r="H245" s="48">
        <f t="shared" si="74"/>
        <v>292.34998777188707</v>
      </c>
      <c r="I245" s="8">
        <f t="shared" si="75"/>
        <v>1.2080368048133845</v>
      </c>
      <c r="J245" s="48">
        <f t="shared" si="76"/>
        <v>1.8166801165185841E-5</v>
      </c>
      <c r="K245" s="48">
        <f t="shared" si="77"/>
        <v>1.503828450656536E-5</v>
      </c>
      <c r="L245" s="10">
        <f t="shared" si="78"/>
        <v>1006.063149831823</v>
      </c>
      <c r="M245" s="29">
        <f t="shared" si="79"/>
        <v>2.5535468520942722E-2</v>
      </c>
      <c r="N245" s="8">
        <f t="shared" si="80"/>
        <v>0.71574755668279977</v>
      </c>
      <c r="O245" s="48">
        <f t="shared" si="81"/>
        <v>3.4205576939523373E-3</v>
      </c>
      <c r="P245" s="48">
        <f t="shared" si="64"/>
        <v>9614792.4531471189</v>
      </c>
      <c r="Q245" s="48">
        <f t="shared" si="82"/>
        <v>6881764.206352273</v>
      </c>
      <c r="R245" s="9">
        <f t="shared" si="65"/>
        <v>28.111079674357846</v>
      </c>
      <c r="S245" s="10">
        <f t="shared" si="66"/>
        <v>2.3927653003809253</v>
      </c>
      <c r="T245" s="10">
        <f t="shared" si="67"/>
        <v>0.51683203826152502</v>
      </c>
      <c r="U245" s="10">
        <f t="shared" si="68"/>
        <v>1.0527066927319242</v>
      </c>
      <c r="V245" s="10">
        <f t="shared" si="69"/>
        <v>1.5695387309934492</v>
      </c>
      <c r="W245" s="9">
        <f t="shared" si="70"/>
        <v>0.50065031291657081</v>
      </c>
      <c r="X245" s="49">
        <f t="shared" si="63"/>
        <v>20.900625856690805</v>
      </c>
      <c r="Y245" s="8">
        <f t="shared" si="83"/>
        <v>2.6158978849890817E-5</v>
      </c>
      <c r="Z245" s="29">
        <f t="shared" si="71"/>
        <v>3.8666666666666667</v>
      </c>
    </row>
    <row r="246" spans="6:26" x14ac:dyDescent="0.25">
      <c r="F246" s="36">
        <f t="shared" si="72"/>
        <v>13980</v>
      </c>
      <c r="G246" s="16">
        <f t="shared" si="73"/>
        <v>20.399977594059742</v>
      </c>
      <c r="H246" s="48">
        <f t="shared" si="74"/>
        <v>292.34998879702982</v>
      </c>
      <c r="I246" s="8">
        <f t="shared" si="75"/>
        <v>1.2080368005631832</v>
      </c>
      <c r="J246" s="48">
        <f t="shared" si="76"/>
        <v>1.8166801214349541E-5</v>
      </c>
      <c r="K246" s="48">
        <f t="shared" si="77"/>
        <v>1.5038284600171313E-5</v>
      </c>
      <c r="L246" s="10">
        <f t="shared" si="78"/>
        <v>1006.0631498652167</v>
      </c>
      <c r="M246" s="29">
        <f t="shared" si="79"/>
        <v>2.553546859796019E-2</v>
      </c>
      <c r="N246" s="8">
        <f t="shared" si="80"/>
        <v>0.71574755648477628</v>
      </c>
      <c r="O246" s="48">
        <f t="shared" si="81"/>
        <v>3.4205576819579466E-3</v>
      </c>
      <c r="P246" s="48">
        <f t="shared" si="64"/>
        <v>9614800.5136001017</v>
      </c>
      <c r="Q246" s="48">
        <f t="shared" si="82"/>
        <v>6881769.9736978449</v>
      </c>
      <c r="R246" s="9">
        <f t="shared" si="65"/>
        <v>28.111086304385882</v>
      </c>
      <c r="S246" s="10">
        <f t="shared" si="66"/>
        <v>2.3927658719339817</v>
      </c>
      <c r="T246" s="10">
        <f t="shared" si="67"/>
        <v>0.5168326032425139</v>
      </c>
      <c r="U246" s="10">
        <f t="shared" si="68"/>
        <v>1.0527076031576101</v>
      </c>
      <c r="V246" s="10">
        <f t="shared" si="69"/>
        <v>1.569540206400124</v>
      </c>
      <c r="W246" s="9">
        <f t="shared" si="70"/>
        <v>0.50065078354070958</v>
      </c>
      <c r="X246" s="49">
        <f t="shared" si="63"/>
        <v>20.900628377600452</v>
      </c>
      <c r="Y246" s="8">
        <f t="shared" si="83"/>
        <v>2.6159003440002069E-5</v>
      </c>
      <c r="Z246" s="29">
        <f t="shared" si="71"/>
        <v>3.8833333333333333</v>
      </c>
    </row>
    <row r="247" spans="6:26" x14ac:dyDescent="0.25">
      <c r="F247" s="36">
        <f t="shared" si="72"/>
        <v>14040</v>
      </c>
      <c r="G247" s="16">
        <f t="shared" si="73"/>
        <v>20.399979549591144</v>
      </c>
      <c r="H247" s="48">
        <f t="shared" si="74"/>
        <v>292.34998977479557</v>
      </c>
      <c r="I247" s="8">
        <f t="shared" si="75"/>
        <v>1.208036796509405</v>
      </c>
      <c r="J247" s="48">
        <f t="shared" si="76"/>
        <v>1.8166801261241169E-5</v>
      </c>
      <c r="K247" s="48">
        <f t="shared" si="77"/>
        <v>1.5038284689451291E-5</v>
      </c>
      <c r="L247" s="10">
        <f t="shared" si="78"/>
        <v>1006.0631498970671</v>
      </c>
      <c r="M247" s="29">
        <f t="shared" si="79"/>
        <v>2.5535468671418333E-2</v>
      </c>
      <c r="N247" s="8">
        <f t="shared" si="80"/>
        <v>0.7157475562959047</v>
      </c>
      <c r="O247" s="48">
        <f t="shared" si="81"/>
        <v>3.4205576705178772E-3</v>
      </c>
      <c r="P247" s="48">
        <f t="shared" si="64"/>
        <v>9614808.201538343</v>
      </c>
      <c r="Q247" s="48">
        <f t="shared" si="82"/>
        <v>6881775.4745048918</v>
      </c>
      <c r="R247" s="9">
        <f t="shared" si="65"/>
        <v>28.111092628002833</v>
      </c>
      <c r="S247" s="10">
        <f t="shared" si="66"/>
        <v>2.3927664170723508</v>
      </c>
      <c r="T247" s="10">
        <f t="shared" si="67"/>
        <v>0.51683314211299047</v>
      </c>
      <c r="U247" s="10">
        <f t="shared" si="68"/>
        <v>1.0527084715079207</v>
      </c>
      <c r="V247" s="10">
        <f t="shared" si="69"/>
        <v>1.569541613620911</v>
      </c>
      <c r="W247" s="9">
        <f t="shared" si="70"/>
        <v>0.50065123241496379</v>
      </c>
      <c r="X247" s="49">
        <f t="shared" si="63"/>
        <v>20.900630782006107</v>
      </c>
      <c r="Y247" s="8">
        <f t="shared" si="83"/>
        <v>2.6159026893681853E-5</v>
      </c>
      <c r="Z247" s="29">
        <f t="shared" si="71"/>
        <v>3.9</v>
      </c>
    </row>
    <row r="248" spans="6:26" x14ac:dyDescent="0.25">
      <c r="F248" s="36">
        <f t="shared" si="72"/>
        <v>14100</v>
      </c>
      <c r="G248" s="16">
        <f t="shared" si="73"/>
        <v>20.399981414747504</v>
      </c>
      <c r="H248" s="48">
        <f t="shared" si="74"/>
        <v>292.34999070737371</v>
      </c>
      <c r="I248" s="8">
        <f t="shared" si="75"/>
        <v>1.2080367926429731</v>
      </c>
      <c r="J248" s="48">
        <f t="shared" si="76"/>
        <v>1.8166801305965695E-5</v>
      </c>
      <c r="K248" s="48">
        <f t="shared" si="77"/>
        <v>1.5038284774605177E-5</v>
      </c>
      <c r="L248" s="10">
        <f t="shared" si="78"/>
        <v>1006.0631499274455</v>
      </c>
      <c r="M248" s="29">
        <f t="shared" si="79"/>
        <v>2.5535468741481611E-2</v>
      </c>
      <c r="N248" s="8">
        <f t="shared" si="80"/>
        <v>0.71574755611576124</v>
      </c>
      <c r="O248" s="48">
        <f t="shared" si="81"/>
        <v>3.4205576596065129E-3</v>
      </c>
      <c r="P248" s="48">
        <f t="shared" si="64"/>
        <v>9614815.5341776926</v>
      </c>
      <c r="Q248" s="48">
        <f t="shared" si="82"/>
        <v>6881780.7210915405</v>
      </c>
      <c r="R248" s="9">
        <f t="shared" si="65"/>
        <v>28.111098659369873</v>
      </c>
      <c r="S248" s="10">
        <f t="shared" si="66"/>
        <v>2.3927669370168165</v>
      </c>
      <c r="T248" s="10">
        <f t="shared" si="67"/>
        <v>0.51683365607964049</v>
      </c>
      <c r="U248" s="10">
        <f t="shared" si="68"/>
        <v>1.0527092997273733</v>
      </c>
      <c r="V248" s="10">
        <f t="shared" si="69"/>
        <v>1.5695429558070138</v>
      </c>
      <c r="W248" s="9">
        <f t="shared" si="70"/>
        <v>0.50065166054450205</v>
      </c>
      <c r="X248" s="49">
        <f t="shared" si="63"/>
        <v>20.900633075292006</v>
      </c>
      <c r="Y248" s="8">
        <f t="shared" si="83"/>
        <v>2.615904926345023E-5</v>
      </c>
      <c r="Z248" s="29">
        <f t="shared" si="71"/>
        <v>3.9166666666666665</v>
      </c>
    </row>
    <row r="249" spans="6:26" x14ac:dyDescent="0.25">
      <c r="F249" s="36">
        <f t="shared" si="72"/>
        <v>14160</v>
      </c>
      <c r="G249" s="16">
        <f t="shared" si="73"/>
        <v>20.399983193705499</v>
      </c>
      <c r="H249" s="48">
        <f t="shared" si="74"/>
        <v>292.3499915968527</v>
      </c>
      <c r="I249" s="8">
        <f t="shared" si="75"/>
        <v>1.2080367889552284</v>
      </c>
      <c r="J249" s="48">
        <f t="shared" si="76"/>
        <v>1.8166801348623236E-5</v>
      </c>
      <c r="K249" s="48">
        <f t="shared" si="77"/>
        <v>1.5038284855823646E-5</v>
      </c>
      <c r="L249" s="10">
        <f t="shared" si="78"/>
        <v>1006.06314995642</v>
      </c>
      <c r="M249" s="29">
        <f t="shared" si="79"/>
        <v>2.5535468808306851E-2</v>
      </c>
      <c r="N249" s="8">
        <f t="shared" si="80"/>
        <v>0.71574755594394346</v>
      </c>
      <c r="O249" s="48">
        <f t="shared" si="81"/>
        <v>3.4205576491994176E-3</v>
      </c>
      <c r="P249" s="48">
        <f t="shared" si="64"/>
        <v>9614822.527938297</v>
      </c>
      <c r="Q249" s="48">
        <f t="shared" si="82"/>
        <v>6881785.7252066042</v>
      </c>
      <c r="R249" s="9">
        <f t="shared" si="65"/>
        <v>28.111104411993662</v>
      </c>
      <c r="S249" s="10">
        <f t="shared" si="66"/>
        <v>2.3927674329317377</v>
      </c>
      <c r="T249" s="10">
        <f t="shared" si="67"/>
        <v>0.51683414629338176</v>
      </c>
      <c r="U249" s="10">
        <f t="shared" si="68"/>
        <v>1.0527100896705972</v>
      </c>
      <c r="V249" s="10">
        <f t="shared" si="69"/>
        <v>1.5695442359639791</v>
      </c>
      <c r="W249" s="9">
        <f t="shared" si="70"/>
        <v>0.50065206888803171</v>
      </c>
      <c r="X249" s="49">
        <f t="shared" si="63"/>
        <v>20.900635262593529</v>
      </c>
      <c r="Y249" s="8">
        <f t="shared" si="83"/>
        <v>2.6159070599399653E-5</v>
      </c>
      <c r="Z249" s="29">
        <f t="shared" si="71"/>
        <v>3.9333333333333331</v>
      </c>
    </row>
    <row r="250" spans="6:26" x14ac:dyDescent="0.25">
      <c r="F250" s="36">
        <f t="shared" si="72"/>
        <v>14220</v>
      </c>
      <c r="G250" s="16">
        <f t="shared" si="73"/>
        <v>20.399984890448788</v>
      </c>
      <c r="H250" s="48">
        <f t="shared" si="74"/>
        <v>292.34999244522436</v>
      </c>
      <c r="I250" s="8">
        <f t="shared" si="75"/>
        <v>1.208036785437913</v>
      </c>
      <c r="J250" s="48">
        <f t="shared" si="76"/>
        <v>1.8166801389309403E-5</v>
      </c>
      <c r="K250" s="48">
        <f t="shared" si="77"/>
        <v>1.5038284933288636E-5</v>
      </c>
      <c r="L250" s="10">
        <f t="shared" si="78"/>
        <v>1006.0631499840555</v>
      </c>
      <c r="M250" s="29">
        <f t="shared" si="79"/>
        <v>2.5535468872043825E-2</v>
      </c>
      <c r="N250" s="8">
        <f t="shared" si="80"/>
        <v>0.71574755578006632</v>
      </c>
      <c r="O250" s="48">
        <f t="shared" si="81"/>
        <v>3.4205576392732874E-3</v>
      </c>
      <c r="P250" s="48">
        <f t="shared" si="64"/>
        <v>9614829.1984813884</v>
      </c>
      <c r="Q250" s="48">
        <f t="shared" si="82"/>
        <v>6881790.4980558679</v>
      </c>
      <c r="R250" s="9">
        <f t="shared" si="65"/>
        <v>28.111109898756517</v>
      </c>
      <c r="S250" s="10">
        <f t="shared" si="66"/>
        <v>2.3927679059276672</v>
      </c>
      <c r="T250" s="10">
        <f t="shared" si="67"/>
        <v>0.51683461385194696</v>
      </c>
      <c r="U250" s="10">
        <f t="shared" si="68"/>
        <v>1.0527108431065204</v>
      </c>
      <c r="V250" s="10">
        <f t="shared" si="69"/>
        <v>1.5695454569584673</v>
      </c>
      <c r="W250" s="9">
        <f t="shared" si="70"/>
        <v>0.50065245835995775</v>
      </c>
      <c r="X250" s="49">
        <f t="shared" si="63"/>
        <v>20.900637348808747</v>
      </c>
      <c r="Y250" s="8">
        <f t="shared" si="83"/>
        <v>2.6159090949307789E-5</v>
      </c>
      <c r="Z250" s="29">
        <f t="shared" si="71"/>
        <v>3.95</v>
      </c>
    </row>
    <row r="251" spans="6:26" x14ac:dyDescent="0.25">
      <c r="F251" s="36">
        <f t="shared" si="72"/>
        <v>14280</v>
      </c>
      <c r="G251" s="16">
        <f t="shared" si="73"/>
        <v>20.399986508776927</v>
      </c>
      <c r="H251" s="48">
        <f t="shared" si="74"/>
        <v>292.34999325438844</v>
      </c>
      <c r="I251" s="8">
        <f t="shared" si="75"/>
        <v>1.2080367820831508</v>
      </c>
      <c r="J251" s="48">
        <f t="shared" si="76"/>
        <v>1.8166801428115235E-5</v>
      </c>
      <c r="K251" s="48">
        <f t="shared" si="77"/>
        <v>1.5038285007173556E-5</v>
      </c>
      <c r="L251" s="10">
        <f t="shared" si="78"/>
        <v>1006.0631500104137</v>
      </c>
      <c r="M251" s="29">
        <f t="shared" si="79"/>
        <v>2.5535468932835169E-2</v>
      </c>
      <c r="N251" s="8">
        <f t="shared" si="80"/>
        <v>0.71574755562376235</v>
      </c>
      <c r="O251" s="48">
        <f t="shared" si="81"/>
        <v>3.4205576298058939E-3</v>
      </c>
      <c r="P251" s="48">
        <f t="shared" si="64"/>
        <v>9614835.5607445575</v>
      </c>
      <c r="Q251" s="48">
        <f t="shared" si="82"/>
        <v>6881795.0503273439</v>
      </c>
      <c r="R251" s="9">
        <f t="shared" si="65"/>
        <v>28.111115131945503</v>
      </c>
      <c r="S251" s="10">
        <f t="shared" si="66"/>
        <v>2.3927683570638232</v>
      </c>
      <c r="T251" s="10">
        <f t="shared" si="67"/>
        <v>0.51683505980233557</v>
      </c>
      <c r="U251" s="10">
        <f t="shared" si="68"/>
        <v>1.0527115617223743</v>
      </c>
      <c r="V251" s="10">
        <f t="shared" si="69"/>
        <v>1.5695466215247098</v>
      </c>
      <c r="W251" s="9">
        <f t="shared" si="70"/>
        <v>0.50065282983244341</v>
      </c>
      <c r="X251" s="49">
        <f t="shared" si="63"/>
        <v>20.90063933860937</v>
      </c>
      <c r="Y251" s="8">
        <f t="shared" si="83"/>
        <v>2.6159110358745164E-5</v>
      </c>
      <c r="Z251" s="29">
        <f t="shared" si="71"/>
        <v>3.9666666666666668</v>
      </c>
    </row>
    <row r="252" spans="6:26" x14ac:dyDescent="0.25">
      <c r="F252" s="36">
        <f t="shared" si="72"/>
        <v>14340</v>
      </c>
      <c r="G252" s="16">
        <f t="shared" si="73"/>
        <v>20.399988052313866</v>
      </c>
      <c r="H252" s="48">
        <f t="shared" si="74"/>
        <v>292.34999402615693</v>
      </c>
      <c r="I252" s="8">
        <f t="shared" si="75"/>
        <v>1.2080367788834292</v>
      </c>
      <c r="J252" s="48">
        <f t="shared" si="76"/>
        <v>1.8166801465127644E-5</v>
      </c>
      <c r="K252" s="48">
        <f t="shared" si="77"/>
        <v>1.5038285077643873E-5</v>
      </c>
      <c r="L252" s="10">
        <f t="shared" si="78"/>
        <v>1006.0631500355539</v>
      </c>
      <c r="M252" s="29">
        <f t="shared" si="79"/>
        <v>2.553546899081701E-2</v>
      </c>
      <c r="N252" s="8">
        <f t="shared" si="80"/>
        <v>0.71574755547468261</v>
      </c>
      <c r="O252" s="48">
        <f t="shared" si="81"/>
        <v>3.4205576207760372E-3</v>
      </c>
      <c r="P252" s="48">
        <f t="shared" si="64"/>
        <v>9614841.6289749444</v>
      </c>
      <c r="Q252" s="48">
        <f t="shared" si="82"/>
        <v>6881799.3922150312</v>
      </c>
      <c r="R252" s="9">
        <f t="shared" si="65"/>
        <v>28.111120123279811</v>
      </c>
      <c r="S252" s="10">
        <f t="shared" si="66"/>
        <v>2.3927687873504788</v>
      </c>
      <c r="T252" s="10">
        <f t="shared" si="67"/>
        <v>0.51683548514316169</v>
      </c>
      <c r="U252" s="10">
        <f t="shared" si="68"/>
        <v>1.052712247127322</v>
      </c>
      <c r="V252" s="10">
        <f t="shared" si="69"/>
        <v>1.5695477322704838</v>
      </c>
      <c r="W252" s="9">
        <f t="shared" si="70"/>
        <v>0.50065318413731552</v>
      </c>
      <c r="X252" s="49">
        <f t="shared" si="63"/>
        <v>20.900641236451182</v>
      </c>
      <c r="Y252" s="8">
        <f t="shared" si="83"/>
        <v>2.6159128871174733E-5</v>
      </c>
      <c r="Z252" s="29">
        <f t="shared" si="71"/>
        <v>3.9833333333333334</v>
      </c>
    </row>
    <row r="253" spans="6:26" x14ac:dyDescent="0.25">
      <c r="F253" s="36">
        <f t="shared" si="72"/>
        <v>14400</v>
      </c>
      <c r="G253" s="16">
        <f t="shared" si="73"/>
        <v>20.399989524516087</v>
      </c>
      <c r="H253" s="48">
        <f t="shared" si="74"/>
        <v>292.34999476225801</v>
      </c>
      <c r="I253" s="8">
        <f t="shared" si="75"/>
        <v>1.2080367758315833</v>
      </c>
      <c r="J253" s="48">
        <f t="shared" si="76"/>
        <v>1.8166801500429508E-5</v>
      </c>
      <c r="K253" s="48">
        <f t="shared" si="77"/>
        <v>1.5038285144857383E-5</v>
      </c>
      <c r="L253" s="10">
        <f t="shared" si="78"/>
        <v>1006.0631500595322</v>
      </c>
      <c r="M253" s="29">
        <f t="shared" si="79"/>
        <v>2.5535469046119211E-2</v>
      </c>
      <c r="N253" s="8">
        <f t="shared" si="80"/>
        <v>0.71574755533249201</v>
      </c>
      <c r="O253" s="48">
        <f t="shared" si="81"/>
        <v>3.4205576121634968E-3</v>
      </c>
      <c r="P253" s="48">
        <f t="shared" si="64"/>
        <v>9614847.4167613275</v>
      </c>
      <c r="Q253" s="48">
        <f t="shared" si="82"/>
        <v>6881803.5334418463</v>
      </c>
      <c r="R253" s="9">
        <f t="shared" si="65"/>
        <v>28.111124883936967</v>
      </c>
      <c r="S253" s="10">
        <f t="shared" si="66"/>
        <v>2.3927691977512131</v>
      </c>
      <c r="T253" s="10">
        <f t="shared" si="67"/>
        <v>0.51683589082689063</v>
      </c>
      <c r="U253" s="10">
        <f t="shared" si="68"/>
        <v>1.0527129008562133</v>
      </c>
      <c r="V253" s="10">
        <f t="shared" si="69"/>
        <v>1.5695487916831039</v>
      </c>
      <c r="W253" s="9">
        <f t="shared" si="70"/>
        <v>0.50065352206797575</v>
      </c>
      <c r="X253" s="49">
        <f t="shared" si="63"/>
        <v>20.900643046584062</v>
      </c>
      <c r="Y253" s="8">
        <f t="shared" si="83"/>
        <v>2.6159146528051731E-5</v>
      </c>
      <c r="Z253" s="29">
        <f t="shared" si="71"/>
        <v>4</v>
      </c>
    </row>
    <row r="254" spans="6:26" x14ac:dyDescent="0.25">
      <c r="F254" s="36">
        <f t="shared" si="72"/>
        <v>14460</v>
      </c>
      <c r="G254" s="16">
        <f t="shared" si="73"/>
        <v>20.399990928680328</v>
      </c>
      <c r="H254" s="48">
        <f t="shared" si="74"/>
        <v>292.34999546434017</v>
      </c>
      <c r="I254" s="8">
        <f t="shared" si="75"/>
        <v>1.2080367729207786</v>
      </c>
      <c r="J254" s="48">
        <f t="shared" si="76"/>
        <v>1.8166801534099911E-5</v>
      </c>
      <c r="K254" s="48">
        <f t="shared" si="77"/>
        <v>1.5038285208964633E-5</v>
      </c>
      <c r="L254" s="10">
        <f t="shared" si="78"/>
        <v>1006.0631500824022</v>
      </c>
      <c r="M254" s="29">
        <f t="shared" si="79"/>
        <v>2.5535469098865633E-2</v>
      </c>
      <c r="N254" s="8">
        <f t="shared" si="80"/>
        <v>0.71574755519687294</v>
      </c>
      <c r="O254" s="48">
        <f t="shared" si="81"/>
        <v>3.4205576039489849E-3</v>
      </c>
      <c r="P254" s="48">
        <f t="shared" si="64"/>
        <v>9614852.9370644018</v>
      </c>
      <c r="Q254" s="48">
        <f t="shared" si="82"/>
        <v>6881807.483281319</v>
      </c>
      <c r="R254" s="9">
        <f t="shared" si="65"/>
        <v>28.11112942457784</v>
      </c>
      <c r="S254" s="10">
        <f t="shared" si="66"/>
        <v>2.392769589185066</v>
      </c>
      <c r="T254" s="10">
        <f t="shared" si="67"/>
        <v>0.51683627776196817</v>
      </c>
      <c r="U254" s="10">
        <f t="shared" si="68"/>
        <v>1.0527135243729822</v>
      </c>
      <c r="V254" s="10">
        <f t="shared" si="69"/>
        <v>1.5695498021349503</v>
      </c>
      <c r="W254" s="9">
        <f t="shared" si="70"/>
        <v>0.50065384438116445</v>
      </c>
      <c r="X254" s="49">
        <f t="shared" si="63"/>
        <v>20.900644773061494</v>
      </c>
      <c r="Y254" s="8">
        <f t="shared" si="83"/>
        <v>2.6159163368915839E-5</v>
      </c>
      <c r="Z254" s="29">
        <f t="shared" si="71"/>
        <v>4.0166666666666666</v>
      </c>
    </row>
    <row r="255" spans="6:26" x14ac:dyDescent="0.25">
      <c r="F255" s="36">
        <f t="shared" si="72"/>
        <v>14520</v>
      </c>
      <c r="G255" s="16">
        <f t="shared" si="73"/>
        <v>20.39999226795096</v>
      </c>
      <c r="H255" s="48">
        <f t="shared" si="74"/>
        <v>292.34999613397548</v>
      </c>
      <c r="I255" s="8">
        <f t="shared" si="75"/>
        <v>1.2080367701444972</v>
      </c>
      <c r="J255" s="48">
        <f t="shared" si="76"/>
        <v>1.816680156621422E-5</v>
      </c>
      <c r="K255" s="48">
        <f t="shared" si="77"/>
        <v>1.5038285270109146E-5</v>
      </c>
      <c r="L255" s="10">
        <f t="shared" si="78"/>
        <v>1006.0631501042154</v>
      </c>
      <c r="M255" s="29">
        <f t="shared" si="79"/>
        <v>2.5535469149174348E-2</v>
      </c>
      <c r="N255" s="8">
        <f t="shared" si="80"/>
        <v>0.71574755506752186</v>
      </c>
      <c r="O255" s="48">
        <f t="shared" si="81"/>
        <v>3.420557596114108E-3</v>
      </c>
      <c r="P255" s="48">
        <f t="shared" si="64"/>
        <v>9614858.2022459488</v>
      </c>
      <c r="Q255" s="48">
        <f t="shared" si="82"/>
        <v>6881811.2505784463</v>
      </c>
      <c r="R255" s="9">
        <f t="shared" si="65"/>
        <v>28.111133755370748</v>
      </c>
      <c r="S255" s="10">
        <f t="shared" si="66"/>
        <v>2.3927699625286114</v>
      </c>
      <c r="T255" s="10">
        <f t="shared" si="67"/>
        <v>0.51683664681485786</v>
      </c>
      <c r="U255" s="10">
        <f t="shared" si="68"/>
        <v>1.0527141190738452</v>
      </c>
      <c r="V255" s="10">
        <f t="shared" si="69"/>
        <v>1.5695507658887031</v>
      </c>
      <c r="W255" s="9">
        <f t="shared" si="70"/>
        <v>0.50065415179862949</v>
      </c>
      <c r="X255" s="49">
        <f t="shared" si="63"/>
        <v>20.900646419749588</v>
      </c>
      <c r="Y255" s="8">
        <f t="shared" si="83"/>
        <v>2.6159179431478385E-5</v>
      </c>
      <c r="Z255" s="29">
        <f t="shared" si="71"/>
        <v>4.0333333333333332</v>
      </c>
    </row>
    <row r="256" spans="6:26" x14ac:dyDescent="0.25">
      <c r="F256" s="36">
        <f t="shared" si="72"/>
        <v>14580</v>
      </c>
      <c r="G256" s="16">
        <f t="shared" si="73"/>
        <v>20.39999354532705</v>
      </c>
      <c r="H256" s="48">
        <f t="shared" si="74"/>
        <v>292.34999677266353</v>
      </c>
      <c r="I256" s="8">
        <f t="shared" si="75"/>
        <v>1.208036767496522</v>
      </c>
      <c r="J256" s="48">
        <f t="shared" si="76"/>
        <v>1.8166801596844395E-5</v>
      </c>
      <c r="K256" s="48">
        <f t="shared" si="77"/>
        <v>1.5038285328427884E-5</v>
      </c>
      <c r="L256" s="10">
        <f t="shared" si="78"/>
        <v>1006.0631501250205</v>
      </c>
      <c r="M256" s="29">
        <f t="shared" si="79"/>
        <v>2.55354691971581E-2</v>
      </c>
      <c r="N256" s="8">
        <f t="shared" si="80"/>
        <v>0.71574755494414821</v>
      </c>
      <c r="O256" s="48">
        <f t="shared" si="81"/>
        <v>3.4205575886413213E-3</v>
      </c>
      <c r="P256" s="48">
        <f t="shared" si="64"/>
        <v>9614863.2240964044</v>
      </c>
      <c r="Q256" s="48">
        <f t="shared" si="82"/>
        <v>6881814.8437694116</v>
      </c>
      <c r="R256" s="9">
        <f t="shared" si="65"/>
        <v>28.111137886013921</v>
      </c>
      <c r="S256" s="10">
        <f t="shared" si="66"/>
        <v>2.392770318617909</v>
      </c>
      <c r="T256" s="10">
        <f t="shared" si="67"/>
        <v>0.51683699881198164</v>
      </c>
      <c r="U256" s="10">
        <f t="shared" si="68"/>
        <v>1.0527146862905612</v>
      </c>
      <c r="V256" s="10">
        <f t="shared" si="69"/>
        <v>1.5695516851025428</v>
      </c>
      <c r="W256" s="9">
        <f t="shared" si="70"/>
        <v>0.50065444500878564</v>
      </c>
      <c r="X256" s="49">
        <f t="shared" si="63"/>
        <v>20.900647990335834</v>
      </c>
      <c r="Y256" s="8">
        <f t="shared" si="83"/>
        <v>2.6159194751709047E-5</v>
      </c>
      <c r="Z256" s="29">
        <f t="shared" si="71"/>
        <v>4.05</v>
      </c>
    </row>
    <row r="257" spans="6:26" x14ac:dyDescent="0.25">
      <c r="F257" s="36">
        <f t="shared" si="72"/>
        <v>14640</v>
      </c>
      <c r="G257" s="16">
        <f t="shared" si="73"/>
        <v>20.399994763669053</v>
      </c>
      <c r="H257" s="48">
        <f t="shared" si="74"/>
        <v>292.3499973818345</v>
      </c>
      <c r="I257" s="8">
        <f t="shared" si="75"/>
        <v>1.2080367649709234</v>
      </c>
      <c r="J257" s="48">
        <f t="shared" si="76"/>
        <v>1.8166801626058978E-5</v>
      </c>
      <c r="K257" s="48">
        <f t="shared" si="77"/>
        <v>1.5038285384051405E-5</v>
      </c>
      <c r="L257" s="10">
        <f t="shared" si="78"/>
        <v>1006.063150144864</v>
      </c>
      <c r="M257" s="29">
        <f t="shared" si="79"/>
        <v>2.5535469242924241E-2</v>
      </c>
      <c r="N257" s="8">
        <f t="shared" si="80"/>
        <v>0.71574755482647689</v>
      </c>
      <c r="O257" s="48">
        <f t="shared" si="81"/>
        <v>3.4205575815138903E-3</v>
      </c>
      <c r="P257" s="48">
        <f t="shared" si="64"/>
        <v>9614868.0138613731</v>
      </c>
      <c r="Q257" s="48">
        <f t="shared" si="82"/>
        <v>6881818.270900582</v>
      </c>
      <c r="R257" s="9">
        <f t="shared" si="65"/>
        <v>28.111141825757457</v>
      </c>
      <c r="S257" s="10">
        <f t="shared" si="66"/>
        <v>2.3927706582503689</v>
      </c>
      <c r="T257" s="10">
        <f t="shared" si="67"/>
        <v>0.51683733454156544</v>
      </c>
      <c r="U257" s="10">
        <f t="shared" si="68"/>
        <v>1.0527152272932947</v>
      </c>
      <c r="V257" s="10">
        <f t="shared" si="69"/>
        <v>1.5695525618348602</v>
      </c>
      <c r="W257" s="9">
        <f t="shared" si="70"/>
        <v>0.50065472466821703</v>
      </c>
      <c r="X257" s="49">
        <f t="shared" si="63"/>
        <v>20.900649488337269</v>
      </c>
      <c r="Y257" s="8">
        <f t="shared" si="83"/>
        <v>2.6159209363914336E-5</v>
      </c>
      <c r="Z257" s="29">
        <f t="shared" si="71"/>
        <v>4.0666666666666664</v>
      </c>
    </row>
    <row r="258" spans="6:26" x14ac:dyDescent="0.25">
      <c r="F258" s="36">
        <f t="shared" si="72"/>
        <v>14700</v>
      </c>
      <c r="G258" s="16">
        <f t="shared" si="73"/>
        <v>20.399995925705234</v>
      </c>
      <c r="H258" s="48">
        <f t="shared" si="74"/>
        <v>292.34999796285257</v>
      </c>
      <c r="I258" s="8">
        <f t="shared" si="75"/>
        <v>1.2080367625620456</v>
      </c>
      <c r="J258" s="48">
        <f t="shared" si="76"/>
        <v>1.8166801653923401E-5</v>
      </c>
      <c r="K258" s="48">
        <f t="shared" si="77"/>
        <v>1.5038285437104272E-5</v>
      </c>
      <c r="L258" s="10">
        <f t="shared" si="78"/>
        <v>1006.0631501637906</v>
      </c>
      <c r="M258" s="29">
        <f t="shared" si="79"/>
        <v>2.5535469286575296E-2</v>
      </c>
      <c r="N258" s="8">
        <f t="shared" si="80"/>
        <v>0.71574755471424356</v>
      </c>
      <c r="O258" s="48">
        <f t="shared" si="81"/>
        <v>3.4205575747158546E-3</v>
      </c>
      <c r="P258" s="48">
        <f t="shared" si="64"/>
        <v>9614872.5822666977</v>
      </c>
      <c r="Q258" s="48">
        <f t="shared" si="82"/>
        <v>6881821.5396464132</v>
      </c>
      <c r="R258" s="9">
        <f t="shared" si="65"/>
        <v>28.111145583423976</v>
      </c>
      <c r="S258" s="10">
        <f t="shared" si="66"/>
        <v>2.3927709821865659</v>
      </c>
      <c r="T258" s="10">
        <f t="shared" si="67"/>
        <v>0.51683765475541221</v>
      </c>
      <c r="U258" s="10">
        <f t="shared" si="68"/>
        <v>1.0527157432935241</v>
      </c>
      <c r="V258" s="10">
        <f t="shared" si="69"/>
        <v>1.5695533980489365</v>
      </c>
      <c r="W258" s="9">
        <f t="shared" si="70"/>
        <v>0.5006549914031696</v>
      </c>
      <c r="X258" s="49">
        <f t="shared" si="63"/>
        <v>20.900650917108404</v>
      </c>
      <c r="Y258" s="8">
        <f t="shared" si="83"/>
        <v>2.6159223300815608E-5</v>
      </c>
      <c r="Z258" s="29">
        <f t="shared" si="71"/>
        <v>4.083333333333333</v>
      </c>
    </row>
    <row r="259" spans="6:26" x14ac:dyDescent="0.25">
      <c r="F259" s="36">
        <f t="shared" si="72"/>
        <v>14760</v>
      </c>
      <c r="G259" s="16">
        <f t="shared" si="73"/>
        <v>20.399997034037771</v>
      </c>
      <c r="H259" s="48">
        <f t="shared" si="74"/>
        <v>292.34999851701889</v>
      </c>
      <c r="I259" s="8">
        <f t="shared" si="75"/>
        <v>1.2080367602644939</v>
      </c>
      <c r="J259" s="48">
        <f t="shared" si="76"/>
        <v>1.8166801680500056E-5</v>
      </c>
      <c r="K259" s="48">
        <f t="shared" si="77"/>
        <v>1.5038285487705291E-5</v>
      </c>
      <c r="L259" s="10">
        <f t="shared" si="78"/>
        <v>1006.0631501818424</v>
      </c>
      <c r="M259" s="29">
        <f t="shared" si="79"/>
        <v>2.553546932820901E-2</v>
      </c>
      <c r="N259" s="8">
        <f t="shared" si="80"/>
        <v>0.71574755460719675</v>
      </c>
      <c r="O259" s="48">
        <f t="shared" si="81"/>
        <v>3.42055756823199E-3</v>
      </c>
      <c r="P259" s="48">
        <f t="shared" si="64"/>
        <v>9614876.9395425357</v>
      </c>
      <c r="Q259" s="48">
        <f t="shared" si="82"/>
        <v>6881824.6573266974</v>
      </c>
      <c r="R259" s="9">
        <f t="shared" si="65"/>
        <v>28.111149167428223</v>
      </c>
      <c r="S259" s="10">
        <f t="shared" si="66"/>
        <v>2.3927712911519055</v>
      </c>
      <c r="T259" s="10">
        <f t="shared" si="67"/>
        <v>0.51683796017057704</v>
      </c>
      <c r="U259" s="10">
        <f t="shared" si="68"/>
        <v>1.052716235446737</v>
      </c>
      <c r="V259" s="10">
        <f t="shared" si="69"/>
        <v>1.569554195617314</v>
      </c>
      <c r="W259" s="9">
        <f t="shared" si="70"/>
        <v>0.50065524581094556</v>
      </c>
      <c r="X259" s="49">
        <f t="shared" si="63"/>
        <v>20.900652279848718</v>
      </c>
      <c r="Y259" s="8">
        <f t="shared" si="83"/>
        <v>2.6159236593621899E-5</v>
      </c>
      <c r="Z259" s="29">
        <f t="shared" si="71"/>
        <v>4.0999999999999996</v>
      </c>
    </row>
    <row r="260" spans="6:26" x14ac:dyDescent="0.25">
      <c r="F260" s="36">
        <f t="shared" si="72"/>
        <v>14820</v>
      </c>
      <c r="G260" s="16">
        <f t="shared" si="73"/>
        <v>20.399998091148582</v>
      </c>
      <c r="H260" s="48">
        <f t="shared" si="74"/>
        <v>292.34999904557429</v>
      </c>
      <c r="I260" s="8">
        <f t="shared" si="75"/>
        <v>1.2080367580731244</v>
      </c>
      <c r="J260" s="48">
        <f t="shared" si="76"/>
        <v>1.8166801705848492E-5</v>
      </c>
      <c r="K260" s="48">
        <f t="shared" si="77"/>
        <v>1.5038285535967794E-5</v>
      </c>
      <c r="L260" s="10">
        <f t="shared" si="78"/>
        <v>1006.0631501990599</v>
      </c>
      <c r="M260" s="29">
        <f t="shared" si="79"/>
        <v>2.5535469367918628E-2</v>
      </c>
      <c r="N260" s="8">
        <f t="shared" si="80"/>
        <v>0.71574755450509764</v>
      </c>
      <c r="O260" s="48">
        <f t="shared" si="81"/>
        <v>3.4205575620477784E-3</v>
      </c>
      <c r="P260" s="48">
        <f t="shared" si="64"/>
        <v>9614881.0954462439</v>
      </c>
      <c r="Q260" s="48">
        <f t="shared" si="82"/>
        <v>6881827.6309229434</v>
      </c>
      <c r="R260" s="9">
        <f t="shared" si="65"/>
        <v>28.111152585796201</v>
      </c>
      <c r="S260" s="10">
        <f t="shared" si="66"/>
        <v>2.3927715858382848</v>
      </c>
      <c r="T260" s="10">
        <f t="shared" si="67"/>
        <v>0.51683825147098039</v>
      </c>
      <c r="U260" s="10">
        <f t="shared" si="68"/>
        <v>1.0527167048550421</v>
      </c>
      <c r="V260" s="10">
        <f t="shared" si="69"/>
        <v>1.5695549563260225</v>
      </c>
      <c r="W260" s="9">
        <f t="shared" si="70"/>
        <v>0.5006554884612513</v>
      </c>
      <c r="X260" s="49">
        <f t="shared" si="63"/>
        <v>20.900653579609834</v>
      </c>
      <c r="Y260" s="8">
        <f t="shared" si="83"/>
        <v>2.6159249272100375E-5</v>
      </c>
      <c r="Z260" s="29">
        <f t="shared" si="71"/>
        <v>4.1166666666666663</v>
      </c>
    </row>
    <row r="261" spans="6:26" x14ac:dyDescent="0.25">
      <c r="F261" s="36">
        <f t="shared" si="72"/>
        <v>14880</v>
      </c>
      <c r="G261" s="16">
        <f t="shared" si="73"/>
        <v>20.399999099404884</v>
      </c>
      <c r="H261" s="48">
        <f t="shared" si="74"/>
        <v>292.34999954970243</v>
      </c>
      <c r="I261" s="8">
        <f t="shared" si="75"/>
        <v>1.2080367559830292</v>
      </c>
      <c r="J261" s="48">
        <f t="shared" si="76"/>
        <v>1.8166801730025405E-5</v>
      </c>
      <c r="K261" s="48">
        <f t="shared" si="77"/>
        <v>1.5038285581999804E-5</v>
      </c>
      <c r="L261" s="10">
        <f t="shared" si="78"/>
        <v>1006.0631502154816</v>
      </c>
      <c r="M261" s="29">
        <f t="shared" si="79"/>
        <v>2.5535469405793015E-2</v>
      </c>
      <c r="N261" s="8">
        <f t="shared" si="80"/>
        <v>0.71574755440771665</v>
      </c>
      <c r="O261" s="48">
        <f t="shared" si="81"/>
        <v>3.4205575561493716E-3</v>
      </c>
      <c r="P261" s="48">
        <f t="shared" si="64"/>
        <v>9614885.0592843182</v>
      </c>
      <c r="Q261" s="48">
        <f t="shared" si="82"/>
        <v>6881830.4670940442</v>
      </c>
      <c r="R261" s="9">
        <f t="shared" si="65"/>
        <v>28.111155846182843</v>
      </c>
      <c r="S261" s="10">
        <f t="shared" si="66"/>
        <v>2.3927718669056048</v>
      </c>
      <c r="T261" s="10">
        <f t="shared" si="67"/>
        <v>0.51683852930893137</v>
      </c>
      <c r="U261" s="10">
        <f t="shared" si="68"/>
        <v>1.0527171525696011</v>
      </c>
      <c r="V261" s="10">
        <f t="shared" si="69"/>
        <v>1.5695556818785326</v>
      </c>
      <c r="W261" s="9">
        <f t="shared" si="70"/>
        <v>0.50065571989745861</v>
      </c>
      <c r="X261" s="49">
        <f t="shared" si="63"/>
        <v>20.900654819302343</v>
      </c>
      <c r="Y261" s="8">
        <f t="shared" si="83"/>
        <v>2.6159261364642207E-5</v>
      </c>
      <c r="Z261" s="29">
        <f t="shared" si="71"/>
        <v>4.1333333333333337</v>
      </c>
    </row>
    <row r="262" spans="6:26" x14ac:dyDescent="0.25">
      <c r="F262" s="36">
        <f t="shared" si="72"/>
        <v>14940</v>
      </c>
      <c r="G262" s="16">
        <f t="shared" si="73"/>
        <v>20.400000061064489</v>
      </c>
      <c r="H262" s="48">
        <f t="shared" si="74"/>
        <v>292.35000003053221</v>
      </c>
      <c r="I262" s="8">
        <f t="shared" si="75"/>
        <v>1.208036753989528</v>
      </c>
      <c r="J262" s="48">
        <f t="shared" si="76"/>
        <v>1.8166801753085006E-5</v>
      </c>
      <c r="K262" s="48">
        <f t="shared" si="77"/>
        <v>1.5038285625904463E-5</v>
      </c>
      <c r="L262" s="10">
        <f t="shared" si="78"/>
        <v>1006.0631502311445</v>
      </c>
      <c r="M262" s="29">
        <f t="shared" si="79"/>
        <v>2.5535469441917077E-2</v>
      </c>
      <c r="N262" s="8">
        <f t="shared" si="80"/>
        <v>0.71574755431483605</v>
      </c>
      <c r="O262" s="48">
        <f t="shared" si="81"/>
        <v>3.4205575505235602E-3</v>
      </c>
      <c r="P262" s="48">
        <f t="shared" si="64"/>
        <v>9614888.839933008</v>
      </c>
      <c r="Q262" s="48">
        <f t="shared" si="82"/>
        <v>6881833.172191062</v>
      </c>
      <c r="R262" s="9">
        <f t="shared" si="65"/>
        <v>28.111158955889398</v>
      </c>
      <c r="S262" s="10">
        <f t="shared" si="66"/>
        <v>2.3927721349832911</v>
      </c>
      <c r="T262" s="10">
        <f t="shared" si="67"/>
        <v>0.51683879430659752</v>
      </c>
      <c r="U262" s="10">
        <f t="shared" si="68"/>
        <v>1.0527175795929462</v>
      </c>
      <c r="V262" s="10">
        <f t="shared" si="69"/>
        <v>1.5695563738995437</v>
      </c>
      <c r="W262" s="9">
        <f t="shared" si="70"/>
        <v>0.50065594063781316</v>
      </c>
      <c r="X262" s="49">
        <f t="shared" si="63"/>
        <v>20.900656001702302</v>
      </c>
      <c r="Y262" s="8">
        <f t="shared" si="83"/>
        <v>2.6159272898325728E-5</v>
      </c>
      <c r="Z262" s="29">
        <f t="shared" si="71"/>
        <v>4.1500000000000004</v>
      </c>
    </row>
    <row r="263" spans="6:26" x14ac:dyDescent="0.25">
      <c r="F263" s="36">
        <f t="shared" si="72"/>
        <v>15000</v>
      </c>
      <c r="G263" s="16">
        <f t="shared" si="73"/>
        <v>20.400000978280868</v>
      </c>
      <c r="H263" s="48">
        <f t="shared" si="74"/>
        <v>292.35000048914043</v>
      </c>
      <c r="I263" s="8">
        <f t="shared" si="75"/>
        <v>1.2080367520881565</v>
      </c>
      <c r="J263" s="48">
        <f t="shared" si="76"/>
        <v>1.8166801775078884E-5</v>
      </c>
      <c r="K263" s="48">
        <f t="shared" si="77"/>
        <v>1.5038285667780049E-5</v>
      </c>
      <c r="L263" s="10">
        <f t="shared" si="78"/>
        <v>1006.0631502460836</v>
      </c>
      <c r="M263" s="29">
        <f t="shared" si="79"/>
        <v>2.553546947637161E-2</v>
      </c>
      <c r="N263" s="8">
        <f t="shared" si="80"/>
        <v>0.71574755422624869</v>
      </c>
      <c r="O263" s="48">
        <f t="shared" si="81"/>
        <v>3.4205575451577461E-3</v>
      </c>
      <c r="P263" s="48">
        <f t="shared" si="64"/>
        <v>9614892.4458584823</v>
      </c>
      <c r="Q263" s="48">
        <f t="shared" si="82"/>
        <v>6881835.7522716429</v>
      </c>
      <c r="R263" s="9">
        <f t="shared" si="65"/>
        <v>28.111161921879614</v>
      </c>
      <c r="S263" s="10">
        <f t="shared" si="66"/>
        <v>2.3927723906716558</v>
      </c>
      <c r="T263" s="10">
        <f t="shared" si="67"/>
        <v>0.51683904705738826</v>
      </c>
      <c r="U263" s="10">
        <f t="shared" si="68"/>
        <v>1.0527179868813756</v>
      </c>
      <c r="V263" s="10">
        <f t="shared" si="69"/>
        <v>1.5695570339387639</v>
      </c>
      <c r="W263" s="9">
        <f t="shared" si="70"/>
        <v>0.50065615117663931</v>
      </c>
      <c r="X263" s="49">
        <f t="shared" si="63"/>
        <v>20.900657129457507</v>
      </c>
      <c r="Y263" s="8">
        <f t="shared" si="83"/>
        <v>2.6159283898979396E-5</v>
      </c>
      <c r="Z263" s="29">
        <f t="shared" si="71"/>
        <v>4.166666666666667</v>
      </c>
    </row>
    <row r="264" spans="6:26" x14ac:dyDescent="0.25">
      <c r="F264" s="36">
        <f t="shared" si="72"/>
        <v>15060</v>
      </c>
      <c r="G264" s="16">
        <f t="shared" si="73"/>
        <v>20.40000185310797</v>
      </c>
      <c r="H264" s="48">
        <f t="shared" si="74"/>
        <v>292.35000092655395</v>
      </c>
      <c r="I264" s="8">
        <f t="shared" si="75"/>
        <v>1.2080367502746576</v>
      </c>
      <c r="J264" s="48">
        <f t="shared" si="76"/>
        <v>1.8166801796056359E-5</v>
      </c>
      <c r="K264" s="48">
        <f t="shared" si="77"/>
        <v>1.5038285707720382E-5</v>
      </c>
      <c r="L264" s="10">
        <f t="shared" si="78"/>
        <v>1006.0631502603321</v>
      </c>
      <c r="M264" s="29">
        <f t="shared" si="79"/>
        <v>2.5535469509233907E-2</v>
      </c>
      <c r="N264" s="8">
        <f t="shared" si="80"/>
        <v>0.71574755414175473</v>
      </c>
      <c r="O264" s="48">
        <f t="shared" si="81"/>
        <v>3.4205575400399141E-3</v>
      </c>
      <c r="P264" s="48">
        <f t="shared" si="64"/>
        <v>9614895.8851355407</v>
      </c>
      <c r="Q264" s="48">
        <f t="shared" si="82"/>
        <v>6881838.2131133853</v>
      </c>
      <c r="R264" s="9">
        <f t="shared" si="65"/>
        <v>28.111164750795393</v>
      </c>
      <c r="S264" s="10">
        <f t="shared" si="66"/>
        <v>2.3927726345432894</v>
      </c>
      <c r="T264" s="10">
        <f t="shared" si="67"/>
        <v>0.51683928812729396</v>
      </c>
      <c r="U264" s="10">
        <f t="shared" si="68"/>
        <v>1.052718375346932</v>
      </c>
      <c r="V264" s="10">
        <f t="shared" si="69"/>
        <v>1.5695576634742259</v>
      </c>
      <c r="W264" s="9">
        <f t="shared" si="70"/>
        <v>0.50065635198539904</v>
      </c>
      <c r="X264" s="49">
        <f t="shared" si="63"/>
        <v>20.900658205093368</v>
      </c>
      <c r="Y264" s="8">
        <f t="shared" si="83"/>
        <v>2.6159294391237101E-5</v>
      </c>
      <c r="Z264" s="29">
        <f t="shared" si="71"/>
        <v>4.1833333333333336</v>
      </c>
    </row>
    <row r="265" spans="6:26" x14ac:dyDescent="0.25">
      <c r="F265" s="36">
        <f t="shared" si="72"/>
        <v>15120</v>
      </c>
      <c r="G265" s="16">
        <f t="shared" si="73"/>
        <v>20.400002687504813</v>
      </c>
      <c r="H265" s="48">
        <f t="shared" si="74"/>
        <v>292.35000134375241</v>
      </c>
      <c r="I265" s="8">
        <f t="shared" si="75"/>
        <v>1.2080367485449695</v>
      </c>
      <c r="J265" s="48">
        <f t="shared" si="76"/>
        <v>1.8166801816064338E-5</v>
      </c>
      <c r="K265" s="48">
        <f t="shared" si="77"/>
        <v>1.5038285745814855E-5</v>
      </c>
      <c r="L265" s="10">
        <f t="shared" si="78"/>
        <v>1006.0631502739224</v>
      </c>
      <c r="M265" s="29">
        <f t="shared" si="79"/>
        <v>2.5535469540577442E-2</v>
      </c>
      <c r="N265" s="8">
        <f t="shared" si="80"/>
        <v>0.71574755406116564</v>
      </c>
      <c r="O265" s="48">
        <f t="shared" si="81"/>
        <v>3.420557535158603E-3</v>
      </c>
      <c r="P265" s="48">
        <f t="shared" si="64"/>
        <v>9614899.1654658914</v>
      </c>
      <c r="Q265" s="48">
        <f t="shared" si="82"/>
        <v>6881840.5602269545</v>
      </c>
      <c r="R265" s="9">
        <f t="shared" si="65"/>
        <v>28.111167448971766</v>
      </c>
      <c r="S265" s="10">
        <f t="shared" si="66"/>
        <v>2.392772867144302</v>
      </c>
      <c r="T265" s="10">
        <f t="shared" si="67"/>
        <v>0.51683951805614292</v>
      </c>
      <c r="U265" s="10">
        <f t="shared" si="68"/>
        <v>1.0527187458594749</v>
      </c>
      <c r="V265" s="10">
        <f t="shared" si="69"/>
        <v>1.5695582639156178</v>
      </c>
      <c r="W265" s="9">
        <f t="shared" si="70"/>
        <v>0.50065654351375377</v>
      </c>
      <c r="X265" s="49">
        <f t="shared" si="63"/>
        <v>20.900659231018565</v>
      </c>
      <c r="Y265" s="8">
        <f t="shared" si="83"/>
        <v>2.615930439859363E-5</v>
      </c>
      <c r="Z265" s="29">
        <f t="shared" si="71"/>
        <v>4.2</v>
      </c>
    </row>
    <row r="266" spans="6:26" x14ac:dyDescent="0.25">
      <c r="F266" s="36">
        <f t="shared" si="72"/>
        <v>15180</v>
      </c>
      <c r="G266" s="16">
        <f t="shared" si="73"/>
        <v>20.400003483339891</v>
      </c>
      <c r="H266" s="48">
        <f t="shared" si="74"/>
        <v>292.35000174166993</v>
      </c>
      <c r="I266" s="8">
        <f t="shared" si="75"/>
        <v>1.2080367468952191</v>
      </c>
      <c r="J266" s="48">
        <f t="shared" si="76"/>
        <v>1.8166801835147621E-5</v>
      </c>
      <c r="K266" s="48">
        <f t="shared" si="77"/>
        <v>1.5038285782148767E-5</v>
      </c>
      <c r="L266" s="10">
        <f t="shared" si="78"/>
        <v>1006.0631502868844</v>
      </c>
      <c r="M266" s="29">
        <f t="shared" si="79"/>
        <v>2.553546957047239E-2</v>
      </c>
      <c r="N266" s="8">
        <f t="shared" si="80"/>
        <v>0.71574755398430112</v>
      </c>
      <c r="O266" s="48">
        <f t="shared" si="81"/>
        <v>3.4205575305028828E-3</v>
      </c>
      <c r="P266" s="48">
        <f t="shared" si="64"/>
        <v>9614902.2941953056</v>
      </c>
      <c r="Q266" s="48">
        <f t="shared" si="82"/>
        <v>6881842.7988683349</v>
      </c>
      <c r="R266" s="9">
        <f t="shared" si="65"/>
        <v>28.111170022450914</v>
      </c>
      <c r="S266" s="10">
        <f t="shared" si="66"/>
        <v>2.3927730889955696</v>
      </c>
      <c r="T266" s="10">
        <f t="shared" si="67"/>
        <v>0.5168397373588185</v>
      </c>
      <c r="U266" s="10">
        <f t="shared" si="68"/>
        <v>1.0527190992487478</v>
      </c>
      <c r="V266" s="10">
        <f t="shared" si="69"/>
        <v>1.5695588366075663</v>
      </c>
      <c r="W266" s="9">
        <f t="shared" si="70"/>
        <v>0.5006567261906113</v>
      </c>
      <c r="X266" s="49">
        <f t="shared" si="63"/>
        <v>20.900660209530503</v>
      </c>
      <c r="Y266" s="8">
        <f t="shared" si="83"/>
        <v>2.615931394345944E-5</v>
      </c>
      <c r="Z266" s="29">
        <f t="shared" si="71"/>
        <v>4.2166666666666668</v>
      </c>
    </row>
    <row r="267" spans="6:26" x14ac:dyDescent="0.25">
      <c r="F267" s="36">
        <f t="shared" si="72"/>
        <v>15240</v>
      </c>
      <c r="G267" s="16">
        <f t="shared" si="73"/>
        <v>20.40000424239534</v>
      </c>
      <c r="H267" s="48">
        <f t="shared" si="74"/>
        <v>292.35000212119763</v>
      </c>
      <c r="I267" s="8">
        <f t="shared" si="75"/>
        <v>1.2080367453217125</v>
      </c>
      <c r="J267" s="48">
        <f t="shared" si="76"/>
        <v>1.8166801853349004E-5</v>
      </c>
      <c r="K267" s="48">
        <f t="shared" si="77"/>
        <v>1.5038285816803528E-5</v>
      </c>
      <c r="L267" s="10">
        <f t="shared" si="78"/>
        <v>1006.0631502992474</v>
      </c>
      <c r="M267" s="29">
        <f t="shared" si="79"/>
        <v>2.5535469598985786E-2</v>
      </c>
      <c r="N267" s="8">
        <f t="shared" si="80"/>
        <v>0.71574755391098921</v>
      </c>
      <c r="O267" s="48">
        <f t="shared" si="81"/>
        <v>3.4205575260623277E-3</v>
      </c>
      <c r="P267" s="48">
        <f t="shared" si="64"/>
        <v>9614905.2783299945</v>
      </c>
      <c r="Q267" s="48">
        <f t="shared" si="82"/>
        <v>6881844.9340505525</v>
      </c>
      <c r="R267" s="9">
        <f t="shared" si="65"/>
        <v>28.111172476995797</v>
      </c>
      <c r="S267" s="10">
        <f t="shared" si="66"/>
        <v>2.3927733005939071</v>
      </c>
      <c r="T267" s="10">
        <f t="shared" si="67"/>
        <v>0.51683994652641096</v>
      </c>
      <c r="U267" s="10">
        <f t="shared" si="68"/>
        <v>1.0527194363060648</v>
      </c>
      <c r="V267" s="10">
        <f t="shared" si="69"/>
        <v>1.5695593828324759</v>
      </c>
      <c r="W267" s="9">
        <f t="shared" si="70"/>
        <v>0.5006569004250323</v>
      </c>
      <c r="X267" s="49">
        <f t="shared" si="63"/>
        <v>20.900661142820372</v>
      </c>
      <c r="Y267" s="8">
        <f t="shared" si="83"/>
        <v>2.6159323047207929E-5</v>
      </c>
      <c r="Z267" s="29">
        <f t="shared" si="71"/>
        <v>4.2333333333333334</v>
      </c>
    </row>
    <row r="268" spans="6:26" x14ac:dyDescent="0.25">
      <c r="F268" s="36">
        <f t="shared" si="72"/>
        <v>15300</v>
      </c>
      <c r="G268" s="16">
        <f t="shared" si="73"/>
        <v>20.400004966370936</v>
      </c>
      <c r="H268" s="48">
        <f t="shared" si="74"/>
        <v>292.35000248318545</v>
      </c>
      <c r="I268" s="8">
        <f t="shared" si="75"/>
        <v>1.2080367438209254</v>
      </c>
      <c r="J268" s="48">
        <f t="shared" si="76"/>
        <v>1.8166801870709147E-5</v>
      </c>
      <c r="K268" s="48">
        <f t="shared" si="77"/>
        <v>1.5038285849856669E-5</v>
      </c>
      <c r="L268" s="10">
        <f t="shared" si="78"/>
        <v>1006.063150311039</v>
      </c>
      <c r="M268" s="29">
        <f t="shared" si="79"/>
        <v>2.5535469626181362E-2</v>
      </c>
      <c r="N268" s="8">
        <f t="shared" si="80"/>
        <v>0.71574755384106481</v>
      </c>
      <c r="O268" s="48">
        <f t="shared" si="81"/>
        <v>3.4205575218269929E-3</v>
      </c>
      <c r="P268" s="48">
        <f t="shared" si="64"/>
        <v>9614908.1245524995</v>
      </c>
      <c r="Q268" s="48">
        <f t="shared" si="82"/>
        <v>6881846.9705550317</v>
      </c>
      <c r="R268" s="9">
        <f t="shared" si="65"/>
        <v>28.111174818103049</v>
      </c>
      <c r="S268" s="10">
        <f t="shared" si="66"/>
        <v>2.3927735024131493</v>
      </c>
      <c r="T268" s="10">
        <f t="shared" si="67"/>
        <v>0.51684014602731032</v>
      </c>
      <c r="U268" s="10">
        <f t="shared" si="68"/>
        <v>1.0527197577862741</v>
      </c>
      <c r="V268" s="10">
        <f t="shared" si="69"/>
        <v>1.5695599038135843</v>
      </c>
      <c r="W268" s="9">
        <f t="shared" si="70"/>
        <v>0.50065706660720399</v>
      </c>
      <c r="X268" s="49">
        <f t="shared" si="63"/>
        <v>20.90066203297814</v>
      </c>
      <c r="Y268" s="8">
        <f t="shared" si="83"/>
        <v>2.6159331730226406E-5</v>
      </c>
      <c r="Z268" s="29">
        <f t="shared" si="71"/>
        <v>4.25</v>
      </c>
    </row>
    <row r="269" spans="6:26" x14ac:dyDescent="0.25">
      <c r="F269" s="36">
        <f t="shared" si="72"/>
        <v>15360</v>
      </c>
      <c r="G269" s="16">
        <f t="shared" si="73"/>
        <v>20.400005656887892</v>
      </c>
      <c r="H269" s="48">
        <f t="shared" si="74"/>
        <v>292.35000282844391</v>
      </c>
      <c r="I269" s="8">
        <f t="shared" si="75"/>
        <v>1.2080367423894978</v>
      </c>
      <c r="J269" s="48">
        <f t="shared" si="76"/>
        <v>1.8166801887267063E-5</v>
      </c>
      <c r="K269" s="48">
        <f t="shared" si="77"/>
        <v>1.503828588138231E-5</v>
      </c>
      <c r="L269" s="10">
        <f t="shared" si="78"/>
        <v>1006.0631503222858</v>
      </c>
      <c r="M269" s="29">
        <f t="shared" si="79"/>
        <v>2.5535469652120179E-2</v>
      </c>
      <c r="N269" s="8">
        <f t="shared" si="80"/>
        <v>0.7157475537743726</v>
      </c>
      <c r="O269" s="48">
        <f t="shared" si="81"/>
        <v>3.4205575177873948E-3</v>
      </c>
      <c r="P269" s="48">
        <f t="shared" si="64"/>
        <v>9614910.839236306</v>
      </c>
      <c r="Q269" s="48">
        <f t="shared" si="82"/>
        <v>6881848.9129420863</v>
      </c>
      <c r="R269" s="9">
        <f t="shared" si="65"/>
        <v>28.111177051015162</v>
      </c>
      <c r="S269" s="10">
        <f t="shared" si="66"/>
        <v>2.3927736949052498</v>
      </c>
      <c r="T269" s="10">
        <f t="shared" si="67"/>
        <v>0.51684033630826276</v>
      </c>
      <c r="U269" s="10">
        <f t="shared" si="68"/>
        <v>1.0527200644092141</v>
      </c>
      <c r="V269" s="10">
        <f t="shared" si="69"/>
        <v>1.5695604007174768</v>
      </c>
      <c r="W269" s="9">
        <f t="shared" si="70"/>
        <v>0.50065722510924304</v>
      </c>
      <c r="X269" s="49">
        <f t="shared" ref="X269:X332" si="84">G269+W269</f>
        <v>20.900662881997135</v>
      </c>
      <c r="Y269" s="8">
        <f t="shared" si="83"/>
        <v>2.6159340011957945E-5</v>
      </c>
      <c r="Z269" s="29">
        <f t="shared" si="71"/>
        <v>4.2666666666666666</v>
      </c>
    </row>
    <row r="270" spans="6:26" x14ac:dyDescent="0.25">
      <c r="F270" s="36">
        <f t="shared" si="72"/>
        <v>15420</v>
      </c>
      <c r="G270" s="16">
        <f t="shared" si="73"/>
        <v>20.400006315492504</v>
      </c>
      <c r="H270" s="48">
        <f t="shared" si="74"/>
        <v>292.35000315774624</v>
      </c>
      <c r="I270" s="8">
        <f t="shared" si="75"/>
        <v>1.2080367410242234</v>
      </c>
      <c r="J270" s="48">
        <f t="shared" si="76"/>
        <v>1.8166801903059714E-5</v>
      </c>
      <c r="K270" s="48">
        <f t="shared" si="77"/>
        <v>1.5038285911450962E-5</v>
      </c>
      <c r="L270" s="10">
        <f t="shared" si="78"/>
        <v>1006.0631503330127</v>
      </c>
      <c r="M270" s="29">
        <f t="shared" si="79"/>
        <v>2.5535469676860181E-2</v>
      </c>
      <c r="N270" s="8">
        <f t="shared" si="80"/>
        <v>0.71574755371076237</v>
      </c>
      <c r="O270" s="48">
        <f t="shared" si="81"/>
        <v>3.4205575139344873E-3</v>
      </c>
      <c r="P270" s="48">
        <f t="shared" ref="P270:P333" si="85">$H$5*O270*(G270-$H$4)*POWER($C$35,3)/K270^2</f>
        <v>9614913.4284606073</v>
      </c>
      <c r="Q270" s="48">
        <f t="shared" si="82"/>
        <v>6881850.7655614391</v>
      </c>
      <c r="R270" s="9">
        <f t="shared" ref="R270:R333" si="86">POWER((0.825+(0.387*POWER(Q270,1/6))/POWER((1+(POWER((0.492/N270),9/16))),8/27)),2)</f>
        <v>28.111179180732531</v>
      </c>
      <c r="S270" s="10">
        <f t="shared" ref="S270:S333" si="87">R270*M270/$C$35</f>
        <v>2.3927738785012624</v>
      </c>
      <c r="T270" s="10">
        <f t="shared" ref="T270:T333" si="88">S270*$C$20*(G270-$H$4)</f>
        <v>0.51684051779536722</v>
      </c>
      <c r="U270" s="10">
        <f t="shared" ref="U270:U333" si="89">$C$9*$H$3*$C$20*(POWER(G270+273.15,4)-POWER($H$4+273.15,4))</f>
        <v>1.0527203568615291</v>
      </c>
      <c r="V270" s="10">
        <f t="shared" ref="V270:V333" si="90">U270+T270</f>
        <v>1.5695608746568963</v>
      </c>
      <c r="W270" s="9">
        <f t="shared" ref="W270:W333" si="91">V270*$C$18/($C$8*$C$20)</f>
        <v>0.50065737628609142</v>
      </c>
      <c r="X270" s="49">
        <f t="shared" si="84"/>
        <v>20.900663691778597</v>
      </c>
      <c r="Y270" s="8">
        <f t="shared" si="83"/>
        <v>2.6159347910948272E-5</v>
      </c>
      <c r="Z270" s="29">
        <f t="shared" ref="Z270:Z333" si="92">F270/3600</f>
        <v>4.2833333333333332</v>
      </c>
    </row>
    <row r="271" spans="6:26" x14ac:dyDescent="0.25">
      <c r="F271" s="36">
        <f t="shared" ref="F271:F334" si="93">F270+$H$2</f>
        <v>15480</v>
      </c>
      <c r="G271" s="16">
        <f t="shared" ref="G271:G334" si="94">G270+$H$2*($O$2-S270*$C$20*(G270-$H$4)-$C$9*$H$3*$C$20*(POWER(G270+273.15,4)-POWER($H$4+273.15,4)))/($C$30*$C$10)</f>
        <v>20.400006943659609</v>
      </c>
      <c r="H271" s="48">
        <f t="shared" ref="H271:H334" si="95">((G271+$H$4)/2)+273.15</f>
        <v>292.35000347182978</v>
      </c>
      <c r="I271" s="8">
        <f t="shared" ref="I271:I334" si="96">(351.99/H271)+344.84/(H271^2)</f>
        <v>1.2080367397220455</v>
      </c>
      <c r="J271" s="48">
        <f t="shared" ref="J271:J334" si="97">((1.459*10^-6)*H271^1.5)/(H271+109.1)</f>
        <v>1.8166801918122505E-5</v>
      </c>
      <c r="K271" s="48">
        <f t="shared" ref="K271:K334" si="98">J271/I271</f>
        <v>1.5038285940129986E-5</v>
      </c>
      <c r="L271" s="10">
        <f t="shared" ref="L271:L334" si="99">1030.5-0.19975*H271+(3.9734*10^-4)*H271^2</f>
        <v>1006.0631503432438</v>
      </c>
      <c r="M271" s="29">
        <f t="shared" ref="M271:M334" si="100">((2.334*10^-3)*(H271^1.5))/(H271+164.54)</f>
        <v>2.5535469700456819E-2</v>
      </c>
      <c r="N271" s="8">
        <f t="shared" ref="N271:N334" si="101">L271*J271/M271</f>
        <v>0.71574755365009191</v>
      </c>
      <c r="O271" s="48">
        <f t="shared" ref="O271:O334" si="102">1/H271</f>
        <v>3.420557510259643E-3</v>
      </c>
      <c r="P271" s="48">
        <f t="shared" si="85"/>
        <v>9614915.8980235066</v>
      </c>
      <c r="Q271" s="48">
        <f t="shared" ref="Q271:Q334" si="103">P271*N271</f>
        <v>6881852.5325617017</v>
      </c>
      <c r="R271" s="9">
        <f t="shared" si="86"/>
        <v>28.111181212024274</v>
      </c>
      <c r="S271" s="10">
        <f t="shared" si="87"/>
        <v>2.3927740536123228</v>
      </c>
      <c r="T271" s="10">
        <f t="shared" si="88"/>
        <v>0.51684069089503104</v>
      </c>
      <c r="U271" s="10">
        <f t="shared" si="89"/>
        <v>1.0527206357981063</v>
      </c>
      <c r="V271" s="10">
        <f t="shared" si="90"/>
        <v>1.5695613266931372</v>
      </c>
      <c r="W271" s="9">
        <f t="shared" si="91"/>
        <v>0.50065752047627987</v>
      </c>
      <c r="X271" s="49">
        <f t="shared" si="84"/>
        <v>20.90066446413589</v>
      </c>
      <c r="Y271" s="8">
        <f t="shared" ref="Y271:Y334" si="104">V271*$H$2/(3.6*10^6)</f>
        <v>2.615935544488562E-5</v>
      </c>
      <c r="Z271" s="29">
        <f t="shared" si="92"/>
        <v>4.3</v>
      </c>
    </row>
    <row r="272" spans="6:26" x14ac:dyDescent="0.25">
      <c r="F272" s="36">
        <f t="shared" si="93"/>
        <v>15540</v>
      </c>
      <c r="G272" s="16">
        <f t="shared" si="94"/>
        <v>20.400007542795876</v>
      </c>
      <c r="H272" s="48">
        <f t="shared" si="95"/>
        <v>292.35000377139789</v>
      </c>
      <c r="I272" s="8">
        <f t="shared" si="96"/>
        <v>1.2080367384800481</v>
      </c>
      <c r="J272" s="48">
        <f t="shared" si="97"/>
        <v>1.8166801932489146E-5</v>
      </c>
      <c r="K272" s="48">
        <f t="shared" si="98"/>
        <v>1.5038285967483586E-5</v>
      </c>
      <c r="L272" s="10">
        <f t="shared" si="99"/>
        <v>1006.0631503530021</v>
      </c>
      <c r="M272" s="29">
        <f t="shared" si="100"/>
        <v>2.5535469722962903E-2</v>
      </c>
      <c r="N272" s="8">
        <f t="shared" si="101"/>
        <v>0.71574755359222531</v>
      </c>
      <c r="O272" s="48">
        <f t="shared" si="102"/>
        <v>3.420557506754632E-3</v>
      </c>
      <c r="P272" s="48">
        <f t="shared" si="85"/>
        <v>9614918.2534551919</v>
      </c>
      <c r="Q272" s="48">
        <f t="shared" si="103"/>
        <v>6881854.2178997854</v>
      </c>
      <c r="R272" s="9">
        <f t="shared" si="86"/>
        <v>28.111183149439263</v>
      </c>
      <c r="S272" s="10">
        <f t="shared" si="87"/>
        <v>2.3927742206305709</v>
      </c>
      <c r="T272" s="10">
        <f t="shared" si="88"/>
        <v>0.5168408559948805</v>
      </c>
      <c r="U272" s="10">
        <f t="shared" si="89"/>
        <v>1.0527209018435979</v>
      </c>
      <c r="V272" s="10">
        <f t="shared" si="90"/>
        <v>1.5695617578384784</v>
      </c>
      <c r="W272" s="9">
        <f t="shared" si="91"/>
        <v>0.50065765800270445</v>
      </c>
      <c r="X272" s="49">
        <f t="shared" si="84"/>
        <v>20.900665200798581</v>
      </c>
      <c r="Y272" s="8">
        <f t="shared" si="104"/>
        <v>2.6159362630641306E-5</v>
      </c>
      <c r="Z272" s="29">
        <f t="shared" si="92"/>
        <v>4.3166666666666664</v>
      </c>
    </row>
    <row r="273" spans="6:26" x14ac:dyDescent="0.25">
      <c r="F273" s="36">
        <f t="shared" si="93"/>
        <v>15600</v>
      </c>
      <c r="G273" s="16">
        <f t="shared" si="94"/>
        <v>20.400008114242972</v>
      </c>
      <c r="H273" s="48">
        <f t="shared" si="95"/>
        <v>292.35000405712145</v>
      </c>
      <c r="I273" s="8">
        <f t="shared" si="96"/>
        <v>1.2080367372954497</v>
      </c>
      <c r="J273" s="48">
        <f t="shared" si="97"/>
        <v>1.8166801946191882E-5</v>
      </c>
      <c r="K273" s="48">
        <f t="shared" si="98"/>
        <v>1.503828599357308E-5</v>
      </c>
      <c r="L273" s="10">
        <f t="shared" si="99"/>
        <v>1006.0631503623096</v>
      </c>
      <c r="M273" s="29">
        <f t="shared" si="100"/>
        <v>2.5535469744428947E-2</v>
      </c>
      <c r="N273" s="8">
        <f t="shared" si="101"/>
        <v>0.7157475535370329</v>
      </c>
      <c r="O273" s="48">
        <f t="shared" si="102"/>
        <v>3.4205575034116052E-3</v>
      </c>
      <c r="P273" s="48">
        <f t="shared" si="85"/>
        <v>9614920.5000301674</v>
      </c>
      <c r="Q273" s="48">
        <f t="shared" si="103"/>
        <v>6881855.8253496578</v>
      </c>
      <c r="R273" s="9">
        <f t="shared" si="86"/>
        <v>28.111184997315938</v>
      </c>
      <c r="S273" s="10">
        <f t="shared" si="87"/>
        <v>2.3927743799300201</v>
      </c>
      <c r="T273" s="10">
        <f t="shared" si="88"/>
        <v>0.51684101346462696</v>
      </c>
      <c r="U273" s="10">
        <f t="shared" si="89"/>
        <v>1.0527211555937532</v>
      </c>
      <c r="V273" s="10">
        <f t="shared" si="90"/>
        <v>1.5695621690583801</v>
      </c>
      <c r="W273" s="9">
        <f t="shared" si="91"/>
        <v>0.50065778917332715</v>
      </c>
      <c r="X273" s="49">
        <f t="shared" si="84"/>
        <v>20.9006659034163</v>
      </c>
      <c r="Y273" s="8">
        <f t="shared" si="104"/>
        <v>2.6159369484306335E-5</v>
      </c>
      <c r="Z273" s="29">
        <f t="shared" si="92"/>
        <v>4.333333333333333</v>
      </c>
    </row>
    <row r="274" spans="6:26" x14ac:dyDescent="0.25">
      <c r="F274" s="36">
        <f t="shared" si="93"/>
        <v>15660</v>
      </c>
      <c r="G274" s="16">
        <f t="shared" si="94"/>
        <v>20.400008659280555</v>
      </c>
      <c r="H274" s="48">
        <f t="shared" si="95"/>
        <v>292.35000432964023</v>
      </c>
      <c r="I274" s="8">
        <f t="shared" si="96"/>
        <v>1.2080367361655977</v>
      </c>
      <c r="J274" s="48">
        <f t="shared" si="97"/>
        <v>1.8166801959261306E-5</v>
      </c>
      <c r="K274" s="48">
        <f t="shared" si="98"/>
        <v>1.503828601845681E-5</v>
      </c>
      <c r="L274" s="10">
        <f t="shared" si="99"/>
        <v>1006.0631503711867</v>
      </c>
      <c r="M274" s="29">
        <f t="shared" si="100"/>
        <v>2.5535469764902879E-2</v>
      </c>
      <c r="N274" s="8">
        <f t="shared" si="101"/>
        <v>0.71574755348439112</v>
      </c>
      <c r="O274" s="48">
        <f t="shared" si="102"/>
        <v>3.4205575002230772E-3</v>
      </c>
      <c r="P274" s="48">
        <f t="shared" si="85"/>
        <v>9614922.6427793745</v>
      </c>
      <c r="Q274" s="48">
        <f t="shared" si="103"/>
        <v>6881857.3585110139</v>
      </c>
      <c r="R274" s="9">
        <f t="shared" si="86"/>
        <v>28.111186759792464</v>
      </c>
      <c r="S274" s="10">
        <f t="shared" si="87"/>
        <v>2.3927745318673956</v>
      </c>
      <c r="T274" s="10">
        <f t="shared" si="88"/>
        <v>0.51684116365689536</v>
      </c>
      <c r="U274" s="10">
        <f t="shared" si="89"/>
        <v>1.0527213976168235</v>
      </c>
      <c r="V274" s="10">
        <f t="shared" si="90"/>
        <v>1.569562561273719</v>
      </c>
      <c r="W274" s="9">
        <f t="shared" si="91"/>
        <v>0.50065791428188811</v>
      </c>
      <c r="X274" s="49">
        <f t="shared" si="84"/>
        <v>20.900666573562443</v>
      </c>
      <c r="Y274" s="8">
        <f t="shared" si="104"/>
        <v>2.6159376021228648E-5</v>
      </c>
      <c r="Z274" s="29">
        <f t="shared" si="92"/>
        <v>4.3499999999999996</v>
      </c>
    </row>
    <row r="275" spans="6:26" x14ac:dyDescent="0.25">
      <c r="F275" s="36">
        <f t="shared" si="93"/>
        <v>15720</v>
      </c>
      <c r="G275" s="16">
        <f t="shared" si="94"/>
        <v>20.400009179129139</v>
      </c>
      <c r="H275" s="48">
        <f t="shared" si="95"/>
        <v>292.35000458956455</v>
      </c>
      <c r="I275" s="8">
        <f t="shared" si="96"/>
        <v>1.2080367350879617</v>
      </c>
      <c r="J275" s="48">
        <f t="shared" si="97"/>
        <v>1.8166801971726724E-5</v>
      </c>
      <c r="K275" s="48">
        <f t="shared" si="98"/>
        <v>1.5038286042190538E-5</v>
      </c>
      <c r="L275" s="10">
        <f t="shared" si="99"/>
        <v>1006.0631503796537</v>
      </c>
      <c r="M275" s="29">
        <f t="shared" si="100"/>
        <v>2.5535469784430592E-2</v>
      </c>
      <c r="N275" s="8">
        <f t="shared" si="101"/>
        <v>0.71574755343418273</v>
      </c>
      <c r="O275" s="48">
        <f t="shared" si="102"/>
        <v>3.420557497181907E-3</v>
      </c>
      <c r="P275" s="48">
        <f t="shared" si="85"/>
        <v>9614924.6865010597</v>
      </c>
      <c r="Q275" s="48">
        <f t="shared" si="103"/>
        <v>6881858.8208170598</v>
      </c>
      <c r="R275" s="9">
        <f t="shared" si="86"/>
        <v>28.111188440815592</v>
      </c>
      <c r="S275" s="10">
        <f t="shared" si="87"/>
        <v>2.392774676782937</v>
      </c>
      <c r="T275" s="10">
        <f t="shared" si="88"/>
        <v>0.51684130690801255</v>
      </c>
      <c r="U275" s="10">
        <f t="shared" si="89"/>
        <v>1.0527216284547478</v>
      </c>
      <c r="V275" s="10">
        <f t="shared" si="90"/>
        <v>1.5695629353627605</v>
      </c>
      <c r="W275" s="9">
        <f t="shared" si="91"/>
        <v>0.50065803360853611</v>
      </c>
      <c r="X275" s="49">
        <f t="shared" si="84"/>
        <v>20.900667212737677</v>
      </c>
      <c r="Y275" s="8">
        <f t="shared" si="104"/>
        <v>2.6159382256046008E-5</v>
      </c>
      <c r="Z275" s="29">
        <f t="shared" si="92"/>
        <v>4.3666666666666663</v>
      </c>
    </row>
    <row r="276" spans="6:26" x14ac:dyDescent="0.25">
      <c r="F276" s="36">
        <f t="shared" si="93"/>
        <v>15780</v>
      </c>
      <c r="G276" s="16">
        <f t="shared" si="94"/>
        <v>20.400009674952841</v>
      </c>
      <c r="H276" s="48">
        <f t="shared" si="95"/>
        <v>292.35000483747638</v>
      </c>
      <c r="I276" s="8">
        <f t="shared" si="96"/>
        <v>1.2080367340601295</v>
      </c>
      <c r="J276" s="48">
        <f t="shared" si="97"/>
        <v>1.8166801983616071E-5</v>
      </c>
      <c r="K276" s="48">
        <f t="shared" si="98"/>
        <v>1.5038286064827419E-5</v>
      </c>
      <c r="L276" s="10">
        <f t="shared" si="99"/>
        <v>1006.0631503877294</v>
      </c>
      <c r="M276" s="29">
        <f t="shared" si="100"/>
        <v>2.5535469803055877E-2</v>
      </c>
      <c r="N276" s="8">
        <f t="shared" si="101"/>
        <v>0.71574755338629403</v>
      </c>
      <c r="O276" s="48">
        <f t="shared" si="102"/>
        <v>3.4205574942812859E-3</v>
      </c>
      <c r="P276" s="48">
        <f t="shared" si="85"/>
        <v>9614926.6357718036</v>
      </c>
      <c r="Q276" s="48">
        <f t="shared" si="103"/>
        <v>6881860.2155423798</v>
      </c>
      <c r="R276" s="9">
        <f t="shared" si="86"/>
        <v>28.111190044149701</v>
      </c>
      <c r="S276" s="10">
        <f t="shared" si="87"/>
        <v>2.3927748150011658</v>
      </c>
      <c r="T276" s="10">
        <f t="shared" si="88"/>
        <v>0.51684144353876627</v>
      </c>
      <c r="U276" s="10">
        <f t="shared" si="89"/>
        <v>1.0527218486244747</v>
      </c>
      <c r="V276" s="10">
        <f t="shared" si="90"/>
        <v>1.569563292163241</v>
      </c>
      <c r="W276" s="9">
        <f t="shared" si="91"/>
        <v>0.50065814742049164</v>
      </c>
      <c r="X276" s="49">
        <f t="shared" si="84"/>
        <v>20.900667822373332</v>
      </c>
      <c r="Y276" s="8">
        <f t="shared" si="104"/>
        <v>2.6159388202720683E-5</v>
      </c>
      <c r="Z276" s="29">
        <f t="shared" si="92"/>
        <v>4.3833333333333337</v>
      </c>
    </row>
    <row r="277" spans="6:26" x14ac:dyDescent="0.25">
      <c r="F277" s="36">
        <f t="shared" si="93"/>
        <v>15840</v>
      </c>
      <c r="G277" s="16">
        <f t="shared" si="94"/>
        <v>20.400010147861973</v>
      </c>
      <c r="H277" s="48">
        <f t="shared" si="95"/>
        <v>292.35000507393096</v>
      </c>
      <c r="I277" s="8">
        <f t="shared" si="96"/>
        <v>1.2080367330797981</v>
      </c>
      <c r="J277" s="48">
        <f t="shared" si="97"/>
        <v>1.8166801994955931E-5</v>
      </c>
      <c r="K277" s="48">
        <f t="shared" si="98"/>
        <v>1.5038286086418123E-5</v>
      </c>
      <c r="L277" s="10">
        <f t="shared" si="99"/>
        <v>1006.0631503954318</v>
      </c>
      <c r="M277" s="29">
        <f t="shared" si="100"/>
        <v>2.5535469820820347E-2</v>
      </c>
      <c r="N277" s="8">
        <f t="shared" si="101"/>
        <v>0.71574755334061901</v>
      </c>
      <c r="O277" s="48">
        <f t="shared" si="102"/>
        <v>3.4205574915147168E-3</v>
      </c>
      <c r="P277" s="48">
        <f t="shared" si="85"/>
        <v>9614928.4949566964</v>
      </c>
      <c r="Q277" s="48">
        <f t="shared" si="103"/>
        <v>6881861.5458102562</v>
      </c>
      <c r="R277" s="9">
        <f t="shared" si="86"/>
        <v>28.111191573385291</v>
      </c>
      <c r="S277" s="10">
        <f t="shared" si="87"/>
        <v>2.3927749468315977</v>
      </c>
      <c r="T277" s="10">
        <f t="shared" si="88"/>
        <v>0.51684157385511553</v>
      </c>
      <c r="U277" s="10">
        <f t="shared" si="89"/>
        <v>1.0527220586190129</v>
      </c>
      <c r="V277" s="10">
        <f t="shared" si="90"/>
        <v>1.5695636324741284</v>
      </c>
      <c r="W277" s="9">
        <f t="shared" si="91"/>
        <v>0.50065825597260882</v>
      </c>
      <c r="X277" s="49">
        <f t="shared" si="84"/>
        <v>20.900668403834583</v>
      </c>
      <c r="Y277" s="8">
        <f t="shared" si="104"/>
        <v>2.6159393874568806E-5</v>
      </c>
      <c r="Z277" s="29">
        <f t="shared" si="92"/>
        <v>4.4000000000000004</v>
      </c>
    </row>
    <row r="278" spans="6:26" x14ac:dyDescent="0.25">
      <c r="F278" s="36">
        <f t="shared" si="93"/>
        <v>15900</v>
      </c>
      <c r="G278" s="16">
        <f t="shared" si="94"/>
        <v>20.400010598915536</v>
      </c>
      <c r="H278" s="48">
        <f t="shared" si="95"/>
        <v>292.35000529945773</v>
      </c>
      <c r="I278" s="8">
        <f t="shared" si="96"/>
        <v>1.2080367321447731</v>
      </c>
      <c r="J278" s="48">
        <f t="shared" si="97"/>
        <v>1.8166802005771712E-5</v>
      </c>
      <c r="K278" s="48">
        <f t="shared" si="98"/>
        <v>1.5038286107011001E-5</v>
      </c>
      <c r="L278" s="10">
        <f t="shared" si="99"/>
        <v>1006.0631504027783</v>
      </c>
      <c r="M278" s="29">
        <f t="shared" si="100"/>
        <v>2.5535469837763832E-2</v>
      </c>
      <c r="N278" s="8">
        <f t="shared" si="101"/>
        <v>0.71574755329705464</v>
      </c>
      <c r="O278" s="48">
        <f t="shared" si="102"/>
        <v>3.4205574888760055E-3</v>
      </c>
      <c r="P278" s="48">
        <f t="shared" si="85"/>
        <v>9614930.2682190668</v>
      </c>
      <c r="Q278" s="48">
        <f t="shared" si="103"/>
        <v>6881862.8145995904</v>
      </c>
      <c r="R278" s="9">
        <f t="shared" si="86"/>
        <v>28.111193031946794</v>
      </c>
      <c r="S278" s="10">
        <f t="shared" si="87"/>
        <v>2.3927750725694472</v>
      </c>
      <c r="T278" s="10">
        <f t="shared" si="88"/>
        <v>0.5168416981488807</v>
      </c>
      <c r="U278" s="10">
        <f t="shared" si="89"/>
        <v>1.052722258908616</v>
      </c>
      <c r="V278" s="10">
        <f t="shared" si="90"/>
        <v>1.5695639570574969</v>
      </c>
      <c r="W278" s="9">
        <f t="shared" si="91"/>
        <v>0.50065835950797366</v>
      </c>
      <c r="X278" s="49">
        <f t="shared" si="84"/>
        <v>20.900668958423509</v>
      </c>
      <c r="Y278" s="8">
        <f t="shared" si="104"/>
        <v>2.6159399284291616E-5</v>
      </c>
      <c r="Z278" s="29">
        <f t="shared" si="92"/>
        <v>4.416666666666667</v>
      </c>
    </row>
    <row r="279" spans="6:26" x14ac:dyDescent="0.25">
      <c r="F279" s="36">
        <f t="shared" si="93"/>
        <v>15960</v>
      </c>
      <c r="G279" s="16">
        <f t="shared" si="94"/>
        <v>20.400011029123586</v>
      </c>
      <c r="H279" s="48">
        <f t="shared" si="95"/>
        <v>292.35000551456176</v>
      </c>
      <c r="I279" s="8">
        <f t="shared" si="96"/>
        <v>1.2080367312529605</v>
      </c>
      <c r="J279" s="48">
        <f t="shared" si="97"/>
        <v>1.8166802016087679E-5</v>
      </c>
      <c r="K279" s="48">
        <f t="shared" si="98"/>
        <v>1.5038286126652208E-5</v>
      </c>
      <c r="L279" s="10">
        <f t="shared" si="99"/>
        <v>1006.0631504097852</v>
      </c>
      <c r="M279" s="29">
        <f t="shared" si="100"/>
        <v>2.5535469853924322E-2</v>
      </c>
      <c r="N279" s="8">
        <f t="shared" si="101"/>
        <v>0.71574755325550377</v>
      </c>
      <c r="O279" s="48">
        <f t="shared" si="102"/>
        <v>3.4205574863592422E-3</v>
      </c>
      <c r="P279" s="48">
        <f t="shared" si="85"/>
        <v>9614931.9595297817</v>
      </c>
      <c r="Q279" s="48">
        <f t="shared" si="103"/>
        <v>6881864.0247515878</v>
      </c>
      <c r="R279" s="9">
        <f t="shared" si="86"/>
        <v>28.111194423100454</v>
      </c>
      <c r="S279" s="10">
        <f t="shared" si="87"/>
        <v>2.3927751924962903</v>
      </c>
      <c r="T279" s="10">
        <f t="shared" si="88"/>
        <v>0.51684181669839679</v>
      </c>
      <c r="U279" s="10">
        <f t="shared" si="89"/>
        <v>1.0527224499418197</v>
      </c>
      <c r="V279" s="10">
        <f t="shared" si="90"/>
        <v>1.5695642666402165</v>
      </c>
      <c r="W279" s="9">
        <f t="shared" si="91"/>
        <v>0.50065845825844246</v>
      </c>
      <c r="X279" s="49">
        <f t="shared" si="84"/>
        <v>20.900669487382029</v>
      </c>
      <c r="Y279" s="8">
        <f t="shared" si="104"/>
        <v>2.6159404444003609E-5</v>
      </c>
      <c r="Z279" s="29">
        <f t="shared" si="92"/>
        <v>4.4333333333333336</v>
      </c>
    </row>
    <row r="280" spans="6:26" x14ac:dyDescent="0.25">
      <c r="F280" s="36">
        <f t="shared" si="93"/>
        <v>16020</v>
      </c>
      <c r="G280" s="16">
        <f t="shared" si="94"/>
        <v>20.400011439449504</v>
      </c>
      <c r="H280" s="48">
        <f t="shared" si="95"/>
        <v>292.35000571972472</v>
      </c>
      <c r="I280" s="8">
        <f t="shared" si="96"/>
        <v>1.2080367304023629</v>
      </c>
      <c r="J280" s="48">
        <f t="shared" si="97"/>
        <v>1.8166802025926885E-5</v>
      </c>
      <c r="K280" s="48">
        <f t="shared" si="98"/>
        <v>1.5038286145385692E-5</v>
      </c>
      <c r="L280" s="10">
        <f t="shared" si="99"/>
        <v>1006.0631504164683</v>
      </c>
      <c r="M280" s="29">
        <f t="shared" si="100"/>
        <v>2.5535469869337937E-2</v>
      </c>
      <c r="N280" s="8">
        <f t="shared" si="101"/>
        <v>0.71574755321587302</v>
      </c>
      <c r="O280" s="48">
        <f t="shared" si="102"/>
        <v>3.4205574839587917E-3</v>
      </c>
      <c r="P280" s="48">
        <f t="shared" si="85"/>
        <v>9614933.5726762954</v>
      </c>
      <c r="Q280" s="48">
        <f t="shared" si="103"/>
        <v>6881865.1789762108</v>
      </c>
      <c r="R280" s="9">
        <f t="shared" si="86"/>
        <v>28.111195749961563</v>
      </c>
      <c r="S280" s="10">
        <f t="shared" si="87"/>
        <v>2.3927753068806807</v>
      </c>
      <c r="T280" s="10">
        <f t="shared" si="88"/>
        <v>0.51684192976913368</v>
      </c>
      <c r="U280" s="10">
        <f t="shared" si="89"/>
        <v>1.0527226321463929</v>
      </c>
      <c r="V280" s="10">
        <f t="shared" si="90"/>
        <v>1.5695645619155267</v>
      </c>
      <c r="W280" s="9">
        <f t="shared" si="91"/>
        <v>0.50065855244514412</v>
      </c>
      <c r="X280" s="49">
        <f t="shared" si="84"/>
        <v>20.900669991894649</v>
      </c>
      <c r="Y280" s="8">
        <f t="shared" si="104"/>
        <v>2.6159409365258778E-5</v>
      </c>
      <c r="Z280" s="29">
        <f t="shared" si="92"/>
        <v>4.45</v>
      </c>
    </row>
    <row r="281" spans="6:26" x14ac:dyDescent="0.25">
      <c r="F281" s="36">
        <f t="shared" si="93"/>
        <v>16080</v>
      </c>
      <c r="G281" s="16">
        <f t="shared" si="94"/>
        <v>20.400011830812144</v>
      </c>
      <c r="H281" s="48">
        <f t="shared" si="95"/>
        <v>292.35000591540603</v>
      </c>
      <c r="I281" s="8">
        <f t="shared" si="96"/>
        <v>1.2080367295910761</v>
      </c>
      <c r="J281" s="48">
        <f t="shared" si="97"/>
        <v>1.8166802035311332E-5</v>
      </c>
      <c r="K281" s="48">
        <f t="shared" si="98"/>
        <v>1.5038286163253369E-5</v>
      </c>
      <c r="L281" s="10">
        <f t="shared" si="99"/>
        <v>1006.0631504228426</v>
      </c>
      <c r="M281" s="29">
        <f t="shared" si="100"/>
        <v>2.5535469884039159E-2</v>
      </c>
      <c r="N281" s="8">
        <f t="shared" si="101"/>
        <v>0.71574755317807415</v>
      </c>
      <c r="O281" s="48">
        <f t="shared" si="102"/>
        <v>3.420557481669279E-3</v>
      </c>
      <c r="P281" s="48">
        <f t="shared" si="85"/>
        <v>9614935.1112710219</v>
      </c>
      <c r="Q281" s="48">
        <f t="shared" si="103"/>
        <v>6881866.2798581878</v>
      </c>
      <c r="R281" s="9">
        <f t="shared" si="86"/>
        <v>28.111197015501446</v>
      </c>
      <c r="S281" s="10">
        <f t="shared" si="87"/>
        <v>2.3927754159787624</v>
      </c>
      <c r="T281" s="10">
        <f t="shared" si="88"/>
        <v>0.51684203761429304</v>
      </c>
      <c r="U281" s="10">
        <f t="shared" si="89"/>
        <v>1.0527228059303666</v>
      </c>
      <c r="V281" s="10">
        <f t="shared" si="90"/>
        <v>1.5695648435446596</v>
      </c>
      <c r="W281" s="9">
        <f t="shared" si="91"/>
        <v>0.50065864227899837</v>
      </c>
      <c r="X281" s="49">
        <f t="shared" si="84"/>
        <v>20.900670473091143</v>
      </c>
      <c r="Y281" s="8">
        <f t="shared" si="104"/>
        <v>2.6159414059077659E-5</v>
      </c>
      <c r="Z281" s="29">
        <f t="shared" si="92"/>
        <v>4.4666666666666668</v>
      </c>
    </row>
    <row r="282" spans="6:26" x14ac:dyDescent="0.25">
      <c r="F282" s="36">
        <f t="shared" si="93"/>
        <v>16140</v>
      </c>
      <c r="G282" s="16">
        <f t="shared" si="94"/>
        <v>20.400012204087894</v>
      </c>
      <c r="H282" s="48">
        <f t="shared" si="95"/>
        <v>292.35000610204395</v>
      </c>
      <c r="I282" s="8">
        <f t="shared" si="96"/>
        <v>1.2080367288172826</v>
      </c>
      <c r="J282" s="48">
        <f t="shared" si="97"/>
        <v>1.8166802044262106E-5</v>
      </c>
      <c r="K282" s="48">
        <f t="shared" si="98"/>
        <v>1.503828618029532E-5</v>
      </c>
      <c r="L282" s="10">
        <f t="shared" si="99"/>
        <v>1006.0631504289222</v>
      </c>
      <c r="M282" s="29">
        <f t="shared" si="100"/>
        <v>2.5535469898061016E-2</v>
      </c>
      <c r="N282" s="8">
        <f t="shared" si="101"/>
        <v>0.71574755314202154</v>
      </c>
      <c r="O282" s="48">
        <f t="shared" si="102"/>
        <v>3.4205574794855752E-3</v>
      </c>
      <c r="P282" s="48">
        <f t="shared" si="85"/>
        <v>9614936.5787592884</v>
      </c>
      <c r="Q282" s="48">
        <f t="shared" si="103"/>
        <v>6881867.3298626803</v>
      </c>
      <c r="R282" s="9">
        <f t="shared" si="86"/>
        <v>28.111198222554005</v>
      </c>
      <c r="S282" s="10">
        <f t="shared" si="87"/>
        <v>2.3927755200348471</v>
      </c>
      <c r="T282" s="10">
        <f t="shared" si="88"/>
        <v>0.51684214047537502</v>
      </c>
      <c r="U282" s="10">
        <f t="shared" si="89"/>
        <v>1.0527229716828541</v>
      </c>
      <c r="V282" s="10">
        <f t="shared" si="90"/>
        <v>1.5695651121582292</v>
      </c>
      <c r="W282" s="9">
        <f t="shared" si="91"/>
        <v>0.50065872796115773</v>
      </c>
      <c r="X282" s="49">
        <f t="shared" si="84"/>
        <v>20.900670932049053</v>
      </c>
      <c r="Y282" s="8">
        <f t="shared" si="104"/>
        <v>2.6159418535970487E-5</v>
      </c>
      <c r="Z282" s="29">
        <f t="shared" si="92"/>
        <v>4.4833333333333334</v>
      </c>
    </row>
    <row r="283" spans="6:26" x14ac:dyDescent="0.25">
      <c r="F283" s="36">
        <f t="shared" si="93"/>
        <v>16200</v>
      </c>
      <c r="G283" s="16">
        <f t="shared" si="94"/>
        <v>20.400012560112646</v>
      </c>
      <c r="H283" s="48">
        <f t="shared" si="95"/>
        <v>292.35000628005628</v>
      </c>
      <c r="I283" s="8">
        <f t="shared" si="96"/>
        <v>1.2080367280792508</v>
      </c>
      <c r="J283" s="48">
        <f t="shared" si="97"/>
        <v>1.8166802052799222E-5</v>
      </c>
      <c r="K283" s="48">
        <f t="shared" si="98"/>
        <v>1.5038286196549668E-5</v>
      </c>
      <c r="L283" s="10">
        <f t="shared" si="99"/>
        <v>1006.0631504347209</v>
      </c>
      <c r="M283" s="29">
        <f t="shared" si="100"/>
        <v>2.5535469911434846E-2</v>
      </c>
      <c r="N283" s="8">
        <f t="shared" si="101"/>
        <v>0.71574755310763549</v>
      </c>
      <c r="O283" s="48">
        <f t="shared" si="102"/>
        <v>3.4205574774027929E-3</v>
      </c>
      <c r="P283" s="48">
        <f t="shared" si="85"/>
        <v>9614937.9784273542</v>
      </c>
      <c r="Q283" s="48">
        <f t="shared" si="103"/>
        <v>6881868.3313410543</v>
      </c>
      <c r="R283" s="9">
        <f t="shared" si="86"/>
        <v>28.111199373822362</v>
      </c>
      <c r="S283" s="10">
        <f t="shared" si="87"/>
        <v>2.3927756192819567</v>
      </c>
      <c r="T283" s="10">
        <f t="shared" si="88"/>
        <v>0.51684223858272105</v>
      </c>
      <c r="U283" s="10">
        <f t="shared" si="89"/>
        <v>1.0527231297750894</v>
      </c>
      <c r="V283" s="10">
        <f t="shared" si="90"/>
        <v>1.5695653683578104</v>
      </c>
      <c r="W283" s="9">
        <f t="shared" si="91"/>
        <v>0.50065880968351217</v>
      </c>
      <c r="X283" s="49">
        <f t="shared" si="84"/>
        <v>20.900671369796157</v>
      </c>
      <c r="Y283" s="8">
        <f t="shared" si="104"/>
        <v>2.6159422805963507E-5</v>
      </c>
      <c r="Z283" s="29">
        <f t="shared" si="92"/>
        <v>4.5</v>
      </c>
    </row>
    <row r="284" spans="6:26" x14ac:dyDescent="0.25">
      <c r="F284" s="36">
        <f t="shared" si="93"/>
        <v>16260</v>
      </c>
      <c r="G284" s="16">
        <f t="shared" si="94"/>
        <v>20.400012899683656</v>
      </c>
      <c r="H284" s="48">
        <f t="shared" si="95"/>
        <v>292.35000644984183</v>
      </c>
      <c r="I284" s="8">
        <f t="shared" si="96"/>
        <v>1.2080367273753265</v>
      </c>
      <c r="J284" s="48">
        <f t="shared" si="97"/>
        <v>1.816680206094178E-5</v>
      </c>
      <c r="K284" s="48">
        <f t="shared" si="98"/>
        <v>1.5038286212052816E-5</v>
      </c>
      <c r="L284" s="10">
        <f t="shared" si="99"/>
        <v>1006.0631504402517</v>
      </c>
      <c r="M284" s="29">
        <f t="shared" si="100"/>
        <v>2.5535469924190576E-2</v>
      </c>
      <c r="N284" s="8">
        <f t="shared" si="101"/>
        <v>0.71574755307483884</v>
      </c>
      <c r="O284" s="48">
        <f t="shared" si="102"/>
        <v>3.4205574754162657E-3</v>
      </c>
      <c r="P284" s="48">
        <f t="shared" si="85"/>
        <v>9614939.3134095222</v>
      </c>
      <c r="Q284" s="48">
        <f t="shared" si="103"/>
        <v>6881869.2865359364</v>
      </c>
      <c r="R284" s="9">
        <f t="shared" si="86"/>
        <v>28.111200471884516</v>
      </c>
      <c r="S284" s="10">
        <f t="shared" si="87"/>
        <v>2.39277571394233</v>
      </c>
      <c r="T284" s="10">
        <f t="shared" si="88"/>
        <v>0.51684233215602249</v>
      </c>
      <c r="U284" s="10">
        <f t="shared" si="89"/>
        <v>1.0527232805610425</v>
      </c>
      <c r="V284" s="10">
        <f t="shared" si="90"/>
        <v>1.569565612717065</v>
      </c>
      <c r="W284" s="9">
        <f t="shared" si="91"/>
        <v>0.50065888762904798</v>
      </c>
      <c r="X284" s="49">
        <f t="shared" si="84"/>
        <v>20.900671787312703</v>
      </c>
      <c r="Y284" s="8">
        <f t="shared" si="104"/>
        <v>2.6159426878617752E-5</v>
      </c>
      <c r="Z284" s="29">
        <f t="shared" si="92"/>
        <v>4.5166666666666666</v>
      </c>
    </row>
    <row r="285" spans="6:26" x14ac:dyDescent="0.25">
      <c r="F285" s="36">
        <f t="shared" si="93"/>
        <v>16320</v>
      </c>
      <c r="G285" s="16">
        <f t="shared" si="94"/>
        <v>20.400013223561338</v>
      </c>
      <c r="H285" s="48">
        <f t="shared" si="95"/>
        <v>292.35000661178066</v>
      </c>
      <c r="I285" s="8">
        <f t="shared" si="96"/>
        <v>1.2080367267039347</v>
      </c>
      <c r="J285" s="48">
        <f t="shared" si="97"/>
        <v>1.8166802068708005E-5</v>
      </c>
      <c r="K285" s="48">
        <f t="shared" si="98"/>
        <v>1.503828622683946E-5</v>
      </c>
      <c r="L285" s="10">
        <f t="shared" si="99"/>
        <v>1006.0631504455268</v>
      </c>
      <c r="M285" s="29">
        <f t="shared" si="100"/>
        <v>2.5535469936356775E-2</v>
      </c>
      <c r="N285" s="8">
        <f t="shared" si="101"/>
        <v>0.71574755304355764</v>
      </c>
      <c r="O285" s="48">
        <f t="shared" si="102"/>
        <v>3.4205574735215469E-3</v>
      </c>
      <c r="P285" s="48">
        <f t="shared" si="85"/>
        <v>9614940.5866953023</v>
      </c>
      <c r="Q285" s="48">
        <f t="shared" si="103"/>
        <v>6881870.1975863511</v>
      </c>
      <c r="R285" s="9">
        <f t="shared" si="86"/>
        <v>28.111201519199518</v>
      </c>
      <c r="S285" s="10">
        <f t="shared" si="87"/>
        <v>2.3927758042279543</v>
      </c>
      <c r="T285" s="10">
        <f t="shared" si="88"/>
        <v>0.5168424214048235</v>
      </c>
      <c r="U285" s="10">
        <f t="shared" si="89"/>
        <v>1.0527234243784356</v>
      </c>
      <c r="V285" s="10">
        <f t="shared" si="90"/>
        <v>1.5695658457832591</v>
      </c>
      <c r="W285" s="9">
        <f t="shared" si="91"/>
        <v>0.50065896197233151</v>
      </c>
      <c r="X285" s="49">
        <f t="shared" si="84"/>
        <v>20.900672185533669</v>
      </c>
      <c r="Y285" s="8">
        <f t="shared" si="104"/>
        <v>2.6159430763054317E-5</v>
      </c>
      <c r="Z285" s="29">
        <f t="shared" si="92"/>
        <v>4.5333333333333332</v>
      </c>
    </row>
    <row r="286" spans="6:26" x14ac:dyDescent="0.25">
      <c r="F286" s="36">
        <f t="shared" si="93"/>
        <v>16380</v>
      </c>
      <c r="G286" s="16">
        <f t="shared" si="94"/>
        <v>20.400013532470958</v>
      </c>
      <c r="H286" s="48">
        <f t="shared" si="95"/>
        <v>292.35000676623548</v>
      </c>
      <c r="I286" s="8">
        <f t="shared" si="96"/>
        <v>1.2080367260635712</v>
      </c>
      <c r="J286" s="48">
        <f t="shared" si="97"/>
        <v>1.8166802076115372E-5</v>
      </c>
      <c r="K286" s="48">
        <f t="shared" si="98"/>
        <v>1.5038286240942787E-5</v>
      </c>
      <c r="L286" s="10">
        <f t="shared" si="99"/>
        <v>1006.0631504505582</v>
      </c>
      <c r="M286" s="29">
        <f t="shared" si="100"/>
        <v>2.5535469947960788E-2</v>
      </c>
      <c r="N286" s="8">
        <f t="shared" si="101"/>
        <v>0.71574755301372206</v>
      </c>
      <c r="O286" s="48">
        <f t="shared" si="102"/>
        <v>3.4205574717143927E-3</v>
      </c>
      <c r="P286" s="48">
        <f t="shared" si="85"/>
        <v>9614941.8011358958</v>
      </c>
      <c r="Q286" s="48">
        <f t="shared" si="103"/>
        <v>6881871.0665323669</v>
      </c>
      <c r="R286" s="9">
        <f t="shared" si="86"/>
        <v>28.111202518112488</v>
      </c>
      <c r="S286" s="10">
        <f t="shared" si="87"/>
        <v>2.3927758903410035</v>
      </c>
      <c r="T286" s="10">
        <f t="shared" si="88"/>
        <v>0.51684250652897867</v>
      </c>
      <c r="U286" s="10">
        <f t="shared" si="89"/>
        <v>1.0527235615492461</v>
      </c>
      <c r="V286" s="10">
        <f t="shared" si="90"/>
        <v>1.5695660680782249</v>
      </c>
      <c r="W286" s="9">
        <f t="shared" si="91"/>
        <v>0.50065903287981672</v>
      </c>
      <c r="X286" s="49">
        <f t="shared" si="84"/>
        <v>20.900672565350774</v>
      </c>
      <c r="Y286" s="8">
        <f t="shared" si="104"/>
        <v>2.6159434467970415E-5</v>
      </c>
      <c r="Z286" s="29">
        <f t="shared" si="92"/>
        <v>4.55</v>
      </c>
    </row>
    <row r="287" spans="6:26" x14ac:dyDescent="0.25">
      <c r="F287" s="36">
        <f t="shared" si="93"/>
        <v>16440</v>
      </c>
      <c r="G287" s="16">
        <f t="shared" si="94"/>
        <v>20.400013827104267</v>
      </c>
      <c r="H287" s="48">
        <f t="shared" si="95"/>
        <v>292.35000691355214</v>
      </c>
      <c r="I287" s="8">
        <f t="shared" si="96"/>
        <v>1.2080367254528022</v>
      </c>
      <c r="J287" s="48">
        <f t="shared" si="97"/>
        <v>1.8166802083180339E-5</v>
      </c>
      <c r="K287" s="48">
        <f t="shared" si="98"/>
        <v>1.503828625439427E-5</v>
      </c>
      <c r="L287" s="10">
        <f t="shared" si="99"/>
        <v>1006.0631504553569</v>
      </c>
      <c r="M287" s="29">
        <f t="shared" si="100"/>
        <v>2.5535469959028431E-2</v>
      </c>
      <c r="N287" s="8">
        <f t="shared" si="101"/>
        <v>0.71574755298526527</v>
      </c>
      <c r="O287" s="48">
        <f t="shared" si="102"/>
        <v>3.4205574699907562E-3</v>
      </c>
      <c r="P287" s="48">
        <f t="shared" si="85"/>
        <v>9614942.9594509769</v>
      </c>
      <c r="Q287" s="48">
        <f t="shared" si="103"/>
        <v>6881871.8953199415</v>
      </c>
      <c r="R287" s="9">
        <f t="shared" si="86"/>
        <v>28.111203470860513</v>
      </c>
      <c r="S287" s="10">
        <f t="shared" si="87"/>
        <v>2.3927759724743147</v>
      </c>
      <c r="T287" s="10">
        <f t="shared" si="88"/>
        <v>0.51684258771910929</v>
      </c>
      <c r="U287" s="10">
        <f t="shared" si="89"/>
        <v>1.0527236923807028</v>
      </c>
      <c r="V287" s="10">
        <f t="shared" si="90"/>
        <v>1.5695662800998122</v>
      </c>
      <c r="W287" s="9">
        <f t="shared" si="91"/>
        <v>0.50065910051030704</v>
      </c>
      <c r="X287" s="49">
        <f t="shared" si="84"/>
        <v>20.900672927614576</v>
      </c>
      <c r="Y287" s="8">
        <f t="shared" si="104"/>
        <v>2.6159438001663535E-5</v>
      </c>
      <c r="Z287" s="29">
        <f t="shared" si="92"/>
        <v>4.5666666666666664</v>
      </c>
    </row>
    <row r="288" spans="6:26" x14ac:dyDescent="0.25">
      <c r="F288" s="36">
        <f t="shared" si="93"/>
        <v>16500</v>
      </c>
      <c r="G288" s="16">
        <f t="shared" si="94"/>
        <v>20.400014108121052</v>
      </c>
      <c r="H288" s="48">
        <f t="shared" si="95"/>
        <v>292.35000705406048</v>
      </c>
      <c r="I288" s="8">
        <f t="shared" si="96"/>
        <v>1.2080367248702601</v>
      </c>
      <c r="J288" s="48">
        <f t="shared" si="97"/>
        <v>1.8166802089918831E-5</v>
      </c>
      <c r="K288" s="48">
        <f t="shared" si="98"/>
        <v>1.5038286267224117E-5</v>
      </c>
      <c r="L288" s="10">
        <f t="shared" si="99"/>
        <v>1006.0631504599338</v>
      </c>
      <c r="M288" s="29">
        <f t="shared" si="100"/>
        <v>2.5535469969584633E-2</v>
      </c>
      <c r="N288" s="8">
        <f t="shared" si="101"/>
        <v>0.71574755295812353</v>
      </c>
      <c r="O288" s="48">
        <f t="shared" si="102"/>
        <v>3.4205574683467787E-3</v>
      </c>
      <c r="P288" s="48">
        <f t="shared" si="85"/>
        <v>9614944.0642343108</v>
      </c>
      <c r="Q288" s="48">
        <f t="shared" si="103"/>
        <v>6881872.6858049426</v>
      </c>
      <c r="R288" s="9">
        <f t="shared" si="86"/>
        <v>28.111204379577021</v>
      </c>
      <c r="S288" s="10">
        <f t="shared" si="87"/>
        <v>2.392776050811817</v>
      </c>
      <c r="T288" s="10">
        <f t="shared" si="88"/>
        <v>0.51684266515702826</v>
      </c>
      <c r="U288" s="10">
        <f t="shared" si="89"/>
        <v>1.0527238171657707</v>
      </c>
      <c r="V288" s="10">
        <f t="shared" si="90"/>
        <v>1.5695664823227991</v>
      </c>
      <c r="W288" s="9">
        <f t="shared" si="91"/>
        <v>0.50065916501524699</v>
      </c>
      <c r="X288" s="49">
        <f t="shared" si="84"/>
        <v>20.900673273136299</v>
      </c>
      <c r="Y288" s="8">
        <f t="shared" si="104"/>
        <v>2.615944137204665E-5</v>
      </c>
      <c r="Z288" s="29">
        <f t="shared" si="92"/>
        <v>4.583333333333333</v>
      </c>
    </row>
    <row r="289" spans="6:26" x14ac:dyDescent="0.25">
      <c r="F289" s="36">
        <f t="shared" si="93"/>
        <v>16560</v>
      </c>
      <c r="G289" s="16">
        <f t="shared" si="94"/>
        <v>20.400014376150597</v>
      </c>
      <c r="H289" s="48">
        <f t="shared" si="95"/>
        <v>292.35000718807527</v>
      </c>
      <c r="I289" s="8">
        <f t="shared" si="96"/>
        <v>1.2080367243146404</v>
      </c>
      <c r="J289" s="48">
        <f t="shared" si="97"/>
        <v>1.8166802096345907E-5</v>
      </c>
      <c r="K289" s="48">
        <f t="shared" si="98"/>
        <v>1.5038286279461033E-5</v>
      </c>
      <c r="L289" s="10">
        <f t="shared" si="99"/>
        <v>1006.0631504642994</v>
      </c>
      <c r="M289" s="29">
        <f t="shared" si="100"/>
        <v>2.5535469979652975E-2</v>
      </c>
      <c r="N289" s="8">
        <f t="shared" si="101"/>
        <v>0.71574755293223635</v>
      </c>
      <c r="O289" s="48">
        <f t="shared" si="102"/>
        <v>3.4205574667787769E-3</v>
      </c>
      <c r="P289" s="48">
        <f t="shared" si="85"/>
        <v>9614945.1179598793</v>
      </c>
      <c r="Q289" s="48">
        <f t="shared" si="103"/>
        <v>6881873.4397575362</v>
      </c>
      <c r="R289" s="9">
        <f t="shared" si="86"/>
        <v>28.111205246297001</v>
      </c>
      <c r="S289" s="10">
        <f t="shared" si="87"/>
        <v>2.3927761255289344</v>
      </c>
      <c r="T289" s="10">
        <f t="shared" si="88"/>
        <v>0.51684273901614319</v>
      </c>
      <c r="U289" s="10">
        <f t="shared" si="89"/>
        <v>1.0527239361838505</v>
      </c>
      <c r="V289" s="10">
        <f t="shared" si="90"/>
        <v>1.5695666751999937</v>
      </c>
      <c r="W289" s="9">
        <f t="shared" si="91"/>
        <v>0.50065922653907302</v>
      </c>
      <c r="X289" s="49">
        <f t="shared" si="84"/>
        <v>20.900673602689672</v>
      </c>
      <c r="Y289" s="8">
        <f t="shared" si="104"/>
        <v>2.6159444586666562E-5</v>
      </c>
      <c r="Z289" s="29">
        <f t="shared" si="92"/>
        <v>4.5999999999999996</v>
      </c>
    </row>
    <row r="290" spans="6:26" x14ac:dyDescent="0.25">
      <c r="F290" s="36">
        <f t="shared" si="93"/>
        <v>16620</v>
      </c>
      <c r="G290" s="16">
        <f t="shared" si="94"/>
        <v>20.400014631793113</v>
      </c>
      <c r="H290" s="48">
        <f t="shared" si="95"/>
        <v>292.35000731589651</v>
      </c>
      <c r="I290" s="8">
        <f t="shared" si="96"/>
        <v>1.2080367237846985</v>
      </c>
      <c r="J290" s="48">
        <f t="shared" si="97"/>
        <v>1.8166802102475932E-5</v>
      </c>
      <c r="K290" s="48">
        <f t="shared" si="98"/>
        <v>1.5038286291132403E-5</v>
      </c>
      <c r="L290" s="10">
        <f t="shared" si="99"/>
        <v>1006.063150468463</v>
      </c>
      <c r="M290" s="29">
        <f t="shared" si="100"/>
        <v>2.5535469989255981E-2</v>
      </c>
      <c r="N290" s="8">
        <f t="shared" si="101"/>
        <v>0.71574755290754544</v>
      </c>
      <c r="O290" s="48">
        <f t="shared" si="102"/>
        <v>3.4205574652832415E-3</v>
      </c>
      <c r="P290" s="48">
        <f t="shared" si="85"/>
        <v>9614946.1229873579</v>
      </c>
      <c r="Q290" s="48">
        <f t="shared" si="103"/>
        <v>6881874.1588660926</v>
      </c>
      <c r="R290" s="9">
        <f t="shared" si="86"/>
        <v>28.111206072961302</v>
      </c>
      <c r="S290" s="10">
        <f t="shared" si="87"/>
        <v>2.3927761967929797</v>
      </c>
      <c r="T290" s="10">
        <f t="shared" si="88"/>
        <v>0.51684280946184846</v>
      </c>
      <c r="U290" s="10">
        <f t="shared" si="89"/>
        <v>1.0527240497015151</v>
      </c>
      <c r="V290" s="10">
        <f t="shared" si="90"/>
        <v>1.5695668591633636</v>
      </c>
      <c r="W290" s="9">
        <f t="shared" si="91"/>
        <v>0.50065928521957381</v>
      </c>
      <c r="X290" s="49">
        <f t="shared" si="84"/>
        <v>20.900673917012686</v>
      </c>
      <c r="Y290" s="8">
        <f t="shared" si="104"/>
        <v>2.6159447652722726E-5</v>
      </c>
      <c r="Z290" s="29">
        <f t="shared" si="92"/>
        <v>4.6166666666666663</v>
      </c>
    </row>
    <row r="291" spans="6:26" x14ac:dyDescent="0.25">
      <c r="F291" s="36">
        <f t="shared" si="93"/>
        <v>16680</v>
      </c>
      <c r="G291" s="16">
        <f t="shared" si="94"/>
        <v>20.400014875621068</v>
      </c>
      <c r="H291" s="48">
        <f t="shared" si="95"/>
        <v>292.35000743781052</v>
      </c>
      <c r="I291" s="8">
        <f t="shared" si="96"/>
        <v>1.2080367232792479</v>
      </c>
      <c r="J291" s="48">
        <f t="shared" si="97"/>
        <v>1.8166802108322713E-5</v>
      </c>
      <c r="K291" s="48">
        <f t="shared" si="98"/>
        <v>1.5038286302264424E-5</v>
      </c>
      <c r="L291" s="10">
        <f t="shared" si="99"/>
        <v>1006.0631504724345</v>
      </c>
      <c r="M291" s="29">
        <f t="shared" si="100"/>
        <v>2.5535469998415258E-2</v>
      </c>
      <c r="N291" s="8">
        <f t="shared" si="101"/>
        <v>0.71574755288399572</v>
      </c>
      <c r="O291" s="48">
        <f t="shared" si="102"/>
        <v>3.4205574638568213E-3</v>
      </c>
      <c r="P291" s="48">
        <f t="shared" si="85"/>
        <v>9614947.0815672707</v>
      </c>
      <c r="Q291" s="48">
        <f t="shared" si="103"/>
        <v>6881874.84474089</v>
      </c>
      <c r="R291" s="9">
        <f t="shared" si="86"/>
        <v>28.111206861421056</v>
      </c>
      <c r="S291" s="10">
        <f t="shared" si="87"/>
        <v>2.3927762647635418</v>
      </c>
      <c r="T291" s="10">
        <f t="shared" si="88"/>
        <v>0.51684287665189632</v>
      </c>
      <c r="U291" s="10">
        <f t="shared" si="89"/>
        <v>1.0527241579729403</v>
      </c>
      <c r="V291" s="10">
        <f t="shared" si="90"/>
        <v>1.5695670346248365</v>
      </c>
      <c r="W291" s="9">
        <f t="shared" si="91"/>
        <v>0.5006593411881457</v>
      </c>
      <c r="X291" s="49">
        <f t="shared" si="84"/>
        <v>20.900674216809215</v>
      </c>
      <c r="Y291" s="8">
        <f t="shared" si="104"/>
        <v>2.6159450577080609E-5</v>
      </c>
      <c r="Z291" s="29">
        <f t="shared" si="92"/>
        <v>4.6333333333333337</v>
      </c>
    </row>
    <row r="292" spans="6:26" x14ac:dyDescent="0.25">
      <c r="F292" s="36">
        <f t="shared" si="93"/>
        <v>16740</v>
      </c>
      <c r="G292" s="16">
        <f t="shared" si="94"/>
        <v>20.400015108180472</v>
      </c>
      <c r="H292" s="48">
        <f t="shared" si="95"/>
        <v>292.35000755409021</v>
      </c>
      <c r="I292" s="8">
        <f t="shared" si="96"/>
        <v>1.2080367227971571</v>
      </c>
      <c r="J292" s="48">
        <f t="shared" si="97"/>
        <v>1.8166802113899218E-5</v>
      </c>
      <c r="K292" s="48">
        <f t="shared" si="98"/>
        <v>1.5038286312881921E-5</v>
      </c>
      <c r="L292" s="10">
        <f t="shared" si="99"/>
        <v>1006.0631504762222</v>
      </c>
      <c r="M292" s="29">
        <f t="shared" si="100"/>
        <v>2.5535470007151145E-2</v>
      </c>
      <c r="N292" s="8">
        <f t="shared" si="101"/>
        <v>0.71574755286153435</v>
      </c>
      <c r="O292" s="48">
        <f t="shared" si="102"/>
        <v>3.4205574624963241E-3</v>
      </c>
      <c r="P292" s="48">
        <f t="shared" si="85"/>
        <v>9614947.9958463162</v>
      </c>
      <c r="Q292" s="48">
        <f t="shared" si="103"/>
        <v>6881875.4989179149</v>
      </c>
      <c r="R292" s="9">
        <f t="shared" si="86"/>
        <v>28.111207613442037</v>
      </c>
      <c r="S292" s="10">
        <f t="shared" si="87"/>
        <v>2.3927763295928268</v>
      </c>
      <c r="T292" s="10">
        <f t="shared" si="88"/>
        <v>0.51684294073674608</v>
      </c>
      <c r="U292" s="10">
        <f t="shared" si="89"/>
        <v>1.0527242612405625</v>
      </c>
      <c r="V292" s="10">
        <f t="shared" si="90"/>
        <v>1.5695672019773086</v>
      </c>
      <c r="W292" s="9">
        <f t="shared" si="91"/>
        <v>0.50065939457011455</v>
      </c>
      <c r="X292" s="49">
        <f t="shared" si="84"/>
        <v>20.900674502750586</v>
      </c>
      <c r="Y292" s="8">
        <f t="shared" si="104"/>
        <v>2.6159453366288479E-5</v>
      </c>
      <c r="Z292" s="29">
        <f t="shared" si="92"/>
        <v>4.6500000000000004</v>
      </c>
    </row>
    <row r="293" spans="6:26" x14ac:dyDescent="0.25">
      <c r="F293" s="36">
        <f t="shared" si="93"/>
        <v>16800</v>
      </c>
      <c r="G293" s="16">
        <f t="shared" si="94"/>
        <v>20.400015329992105</v>
      </c>
      <c r="H293" s="48">
        <f t="shared" si="95"/>
        <v>292.35000766499604</v>
      </c>
      <c r="I293" s="8">
        <f t="shared" si="96"/>
        <v>1.2080367223373458</v>
      </c>
      <c r="J293" s="48">
        <f t="shared" si="97"/>
        <v>1.816680211921804E-5</v>
      </c>
      <c r="K293" s="48">
        <f t="shared" si="98"/>
        <v>1.503828632300876E-5</v>
      </c>
      <c r="L293" s="10">
        <f t="shared" si="99"/>
        <v>1006.063150479835</v>
      </c>
      <c r="M293" s="29">
        <f t="shared" si="100"/>
        <v>2.5535470015483355E-2</v>
      </c>
      <c r="N293" s="8">
        <f t="shared" si="101"/>
        <v>0.71574755284011105</v>
      </c>
      <c r="O293" s="48">
        <f t="shared" si="102"/>
        <v>3.4205574611987023E-3</v>
      </c>
      <c r="P293" s="48">
        <f t="shared" si="85"/>
        <v>9614948.8678717557</v>
      </c>
      <c r="Q293" s="48">
        <f t="shared" si="103"/>
        <v>6881876.1228620056</v>
      </c>
      <c r="R293" s="9">
        <f t="shared" si="86"/>
        <v>28.111208330708148</v>
      </c>
      <c r="S293" s="10">
        <f t="shared" si="87"/>
        <v>2.3927763914260129</v>
      </c>
      <c r="T293" s="10">
        <f t="shared" si="88"/>
        <v>0.51684300185990573</v>
      </c>
      <c r="U293" s="10">
        <f t="shared" si="89"/>
        <v>1.0527243597356892</v>
      </c>
      <c r="V293" s="10">
        <f t="shared" si="90"/>
        <v>1.569567361595595</v>
      </c>
      <c r="W293" s="9">
        <f t="shared" si="91"/>
        <v>0.50065944548503838</v>
      </c>
      <c r="X293" s="49">
        <f t="shared" si="84"/>
        <v>20.900674775477142</v>
      </c>
      <c r="Y293" s="8">
        <f t="shared" si="104"/>
        <v>2.6159456026593249E-5</v>
      </c>
      <c r="Z293" s="29">
        <f t="shared" si="92"/>
        <v>4.666666666666667</v>
      </c>
    </row>
    <row r="294" spans="6:26" x14ac:dyDescent="0.25">
      <c r="F294" s="36">
        <f t="shared" si="93"/>
        <v>16860</v>
      </c>
      <c r="G294" s="16">
        <f t="shared" si="94"/>
        <v>20.400015541552673</v>
      </c>
      <c r="H294" s="48">
        <f t="shared" si="95"/>
        <v>292.3500077707763</v>
      </c>
      <c r="I294" s="8">
        <f t="shared" si="96"/>
        <v>1.2080367218987853</v>
      </c>
      <c r="J294" s="48">
        <f t="shared" si="97"/>
        <v>1.8166802124291069E-5</v>
      </c>
      <c r="K294" s="48">
        <f t="shared" si="98"/>
        <v>1.5038286332667597E-5</v>
      </c>
      <c r="L294" s="10">
        <f t="shared" si="99"/>
        <v>1006.0631504832808</v>
      </c>
      <c r="M294" s="29">
        <f t="shared" si="100"/>
        <v>2.5535470023430509E-2</v>
      </c>
      <c r="N294" s="8">
        <f t="shared" si="101"/>
        <v>0.71574755281967795</v>
      </c>
      <c r="O294" s="48">
        <f t="shared" si="102"/>
        <v>3.4205574599610504E-3</v>
      </c>
      <c r="P294" s="48">
        <f t="shared" si="85"/>
        <v>9614949.6995963678</v>
      </c>
      <c r="Q294" s="48">
        <f t="shared" si="103"/>
        <v>6881876.7179703983</v>
      </c>
      <c r="R294" s="9">
        <f t="shared" si="86"/>
        <v>28.111209014825619</v>
      </c>
      <c r="S294" s="10">
        <f t="shared" si="87"/>
        <v>2.3927764504015636</v>
      </c>
      <c r="T294" s="10">
        <f t="shared" si="88"/>
        <v>0.5168430601582491</v>
      </c>
      <c r="U294" s="10">
        <f t="shared" si="89"/>
        <v>1.0527244536787927</v>
      </c>
      <c r="V294" s="10">
        <f t="shared" si="90"/>
        <v>1.569567513837042</v>
      </c>
      <c r="W294" s="9">
        <f t="shared" si="91"/>
        <v>0.50065949404690346</v>
      </c>
      <c r="X294" s="49">
        <f t="shared" si="84"/>
        <v>20.900675035599576</v>
      </c>
      <c r="Y294" s="8">
        <f t="shared" si="104"/>
        <v>2.6159458563950698E-5</v>
      </c>
      <c r="Z294" s="29">
        <f t="shared" si="92"/>
        <v>4.6833333333333336</v>
      </c>
    </row>
    <row r="295" spans="6:26" x14ac:dyDescent="0.25">
      <c r="F295" s="36">
        <f t="shared" si="93"/>
        <v>16920</v>
      </c>
      <c r="G295" s="16">
        <f t="shared" si="94"/>
        <v>20.400015743335935</v>
      </c>
      <c r="H295" s="48">
        <f t="shared" si="95"/>
        <v>292.35000787166797</v>
      </c>
      <c r="I295" s="8">
        <f t="shared" si="96"/>
        <v>1.2080367214804923</v>
      </c>
      <c r="J295" s="48">
        <f t="shared" si="97"/>
        <v>1.8166802129129599E-5</v>
      </c>
      <c r="K295" s="48">
        <f t="shared" si="98"/>
        <v>1.5038286341880014E-5</v>
      </c>
      <c r="L295" s="10">
        <f t="shared" si="99"/>
        <v>1006.0631504865672</v>
      </c>
      <c r="M295" s="29">
        <f t="shared" si="100"/>
        <v>2.553547003101031E-2</v>
      </c>
      <c r="N295" s="8">
        <f t="shared" si="101"/>
        <v>0.7157475528001892</v>
      </c>
      <c r="O295" s="48">
        <f t="shared" si="102"/>
        <v>3.4205574587805967E-3</v>
      </c>
      <c r="P295" s="48">
        <f t="shared" si="85"/>
        <v>9614950.492882736</v>
      </c>
      <c r="Q295" s="48">
        <f t="shared" si="103"/>
        <v>6881877.2855757913</v>
      </c>
      <c r="R295" s="9">
        <f t="shared" si="86"/>
        <v>28.111209667326502</v>
      </c>
      <c r="S295" s="10">
        <f t="shared" si="87"/>
        <v>2.3927765066515438</v>
      </c>
      <c r="T295" s="10">
        <f t="shared" si="88"/>
        <v>0.516843115762326</v>
      </c>
      <c r="U295" s="10">
        <f t="shared" si="89"/>
        <v>1.0527245432803503</v>
      </c>
      <c r="V295" s="10">
        <f t="shared" si="90"/>
        <v>1.5695676590426761</v>
      </c>
      <c r="W295" s="9">
        <f t="shared" si="91"/>
        <v>0.50065954036449001</v>
      </c>
      <c r="X295" s="49">
        <f t="shared" si="84"/>
        <v>20.900675283700426</v>
      </c>
      <c r="Y295" s="8">
        <f t="shared" si="104"/>
        <v>2.6159460984044602E-5</v>
      </c>
      <c r="Z295" s="29">
        <f t="shared" si="92"/>
        <v>4.7</v>
      </c>
    </row>
    <row r="296" spans="6:26" x14ac:dyDescent="0.25">
      <c r="F296" s="36">
        <f t="shared" si="93"/>
        <v>16980</v>
      </c>
      <c r="G296" s="16">
        <f t="shared" si="94"/>
        <v>20.40001593579375</v>
      </c>
      <c r="H296" s="48">
        <f t="shared" si="95"/>
        <v>292.35000796789683</v>
      </c>
      <c r="I296" s="8">
        <f t="shared" si="96"/>
        <v>1.2080367210815313</v>
      </c>
      <c r="J296" s="48">
        <f t="shared" si="97"/>
        <v>1.816680213374454E-5</v>
      </c>
      <c r="K296" s="48">
        <f t="shared" si="98"/>
        <v>1.5038286350666695E-5</v>
      </c>
      <c r="L296" s="10">
        <f t="shared" si="99"/>
        <v>1006.0631504897018</v>
      </c>
      <c r="M296" s="29">
        <f t="shared" si="100"/>
        <v>2.5535470038239857E-2</v>
      </c>
      <c r="N296" s="8">
        <f t="shared" si="101"/>
        <v>0.71574755278160074</v>
      </c>
      <c r="O296" s="48">
        <f t="shared" si="102"/>
        <v>3.4205574576546983E-3</v>
      </c>
      <c r="P296" s="48">
        <f t="shared" si="85"/>
        <v>9614951.2495072186</v>
      </c>
      <c r="Q296" s="48">
        <f t="shared" si="103"/>
        <v>6881877.8269491857</v>
      </c>
      <c r="R296" s="9">
        <f t="shared" si="86"/>
        <v>28.111210289671874</v>
      </c>
      <c r="S296" s="10">
        <f t="shared" si="87"/>
        <v>2.3927765603019204</v>
      </c>
      <c r="T296" s="10">
        <f t="shared" si="88"/>
        <v>0.51684316879665271</v>
      </c>
      <c r="U296" s="10">
        <f t="shared" si="89"/>
        <v>1.0527246287409453</v>
      </c>
      <c r="V296" s="10">
        <f t="shared" si="90"/>
        <v>1.5695677975375979</v>
      </c>
      <c r="W296" s="9">
        <f t="shared" si="91"/>
        <v>0.50065958454149861</v>
      </c>
      <c r="X296" s="49">
        <f t="shared" si="84"/>
        <v>20.900675520335248</v>
      </c>
      <c r="Y296" s="8">
        <f t="shared" si="104"/>
        <v>2.6159463292293297E-5</v>
      </c>
      <c r="Z296" s="29">
        <f t="shared" si="92"/>
        <v>4.7166666666666668</v>
      </c>
    </row>
    <row r="297" spans="6:26" x14ac:dyDescent="0.25">
      <c r="F297" s="36">
        <f t="shared" si="93"/>
        <v>17040</v>
      </c>
      <c r="G297" s="16">
        <f t="shared" si="94"/>
        <v>20.400016119357094</v>
      </c>
      <c r="H297" s="48">
        <f t="shared" si="95"/>
        <v>292.35000805967854</v>
      </c>
      <c r="I297" s="8">
        <f t="shared" si="96"/>
        <v>1.2080367207010081</v>
      </c>
      <c r="J297" s="48">
        <f t="shared" si="97"/>
        <v>1.8166802138146174E-5</v>
      </c>
      <c r="K297" s="48">
        <f t="shared" si="98"/>
        <v>1.5038286359047276E-5</v>
      </c>
      <c r="L297" s="10">
        <f t="shared" si="99"/>
        <v>1006.0631504926916</v>
      </c>
      <c r="M297" s="29">
        <f t="shared" si="100"/>
        <v>2.5535470045135258E-2</v>
      </c>
      <c r="N297" s="8">
        <f t="shared" si="101"/>
        <v>0.71574755276387148</v>
      </c>
      <c r="O297" s="48">
        <f t="shared" si="102"/>
        <v>3.4205574565808329E-3</v>
      </c>
      <c r="P297" s="48">
        <f t="shared" si="85"/>
        <v>9614951.971164193</v>
      </c>
      <c r="Q297" s="48">
        <f t="shared" si="103"/>
        <v>6881878.3433029335</v>
      </c>
      <c r="R297" s="9">
        <f t="shared" si="86"/>
        <v>28.111210883255442</v>
      </c>
      <c r="S297" s="10">
        <f t="shared" si="87"/>
        <v>2.3927766114728319</v>
      </c>
      <c r="T297" s="10">
        <f t="shared" si="88"/>
        <v>0.51684321937998978</v>
      </c>
      <c r="U297" s="10">
        <f t="shared" si="89"/>
        <v>1.0527247102519499</v>
      </c>
      <c r="V297" s="10">
        <f t="shared" si="90"/>
        <v>1.5695679296319396</v>
      </c>
      <c r="W297" s="9">
        <f t="shared" si="91"/>
        <v>0.50065962667685482</v>
      </c>
      <c r="X297" s="49">
        <f t="shared" si="84"/>
        <v>20.900675746033947</v>
      </c>
      <c r="Y297" s="8">
        <f t="shared" si="104"/>
        <v>2.615946549386566E-5</v>
      </c>
      <c r="Z297" s="29">
        <f t="shared" si="92"/>
        <v>4.7333333333333334</v>
      </c>
    </row>
    <row r="298" spans="6:26" x14ac:dyDescent="0.25">
      <c r="F298" s="36">
        <f t="shared" si="93"/>
        <v>17100</v>
      </c>
      <c r="G298" s="16">
        <f t="shared" si="94"/>
        <v>20.400016294437027</v>
      </c>
      <c r="H298" s="48">
        <f t="shared" si="95"/>
        <v>292.35000814721849</v>
      </c>
      <c r="I298" s="8">
        <f t="shared" si="96"/>
        <v>1.2080367203380709</v>
      </c>
      <c r="J298" s="48">
        <f t="shared" si="97"/>
        <v>1.8166802142344421E-5</v>
      </c>
      <c r="K298" s="48">
        <f t="shared" si="98"/>
        <v>1.5038286367040577E-5</v>
      </c>
      <c r="L298" s="10">
        <f t="shared" si="99"/>
        <v>1006.0631504955431</v>
      </c>
      <c r="M298" s="29">
        <f t="shared" si="100"/>
        <v>2.5535470051712018E-2</v>
      </c>
      <c r="N298" s="8">
        <f t="shared" si="101"/>
        <v>0.71574755274696178</v>
      </c>
      <c r="O298" s="48">
        <f t="shared" si="102"/>
        <v>3.4205574555565966E-3</v>
      </c>
      <c r="P298" s="48">
        <f t="shared" si="85"/>
        <v>9614952.6594696287</v>
      </c>
      <c r="Q298" s="48">
        <f t="shared" si="103"/>
        <v>6881878.8357932782</v>
      </c>
      <c r="R298" s="9">
        <f t="shared" si="86"/>
        <v>28.11121144940639</v>
      </c>
      <c r="S298" s="10">
        <f t="shared" si="87"/>
        <v>2.3927766602788698</v>
      </c>
      <c r="T298" s="10">
        <f t="shared" si="88"/>
        <v>0.51684326762561072</v>
      </c>
      <c r="U298" s="10">
        <f t="shared" si="89"/>
        <v>1.0527247879959174</v>
      </c>
      <c r="V298" s="10">
        <f t="shared" si="90"/>
        <v>1.5695680556215281</v>
      </c>
      <c r="W298" s="9">
        <f t="shared" si="91"/>
        <v>0.50065966686492136</v>
      </c>
      <c r="X298" s="49">
        <f t="shared" si="84"/>
        <v>20.90067596130195</v>
      </c>
      <c r="Y298" s="8">
        <f t="shared" si="104"/>
        <v>2.6159467593692137E-5</v>
      </c>
      <c r="Z298" s="29">
        <f t="shared" si="92"/>
        <v>4.75</v>
      </c>
    </row>
    <row r="299" spans="6:26" x14ac:dyDescent="0.25">
      <c r="F299" s="36">
        <f t="shared" si="93"/>
        <v>17160</v>
      </c>
      <c r="G299" s="16">
        <f t="shared" si="94"/>
        <v>20.400016461425611</v>
      </c>
      <c r="H299" s="48">
        <f t="shared" si="95"/>
        <v>292.35000823071277</v>
      </c>
      <c r="I299" s="8">
        <f t="shared" si="96"/>
        <v>1.2080367199919069</v>
      </c>
      <c r="J299" s="48">
        <f t="shared" si="97"/>
        <v>1.8166802146348624E-5</v>
      </c>
      <c r="K299" s="48">
        <f t="shared" si="98"/>
        <v>1.5038286374664448E-5</v>
      </c>
      <c r="L299" s="10">
        <f t="shared" si="99"/>
        <v>1006.063150498263</v>
      </c>
      <c r="M299" s="29">
        <f t="shared" si="100"/>
        <v>2.5535470057984812E-2</v>
      </c>
      <c r="N299" s="8">
        <f t="shared" si="101"/>
        <v>0.71574755273083335</v>
      </c>
      <c r="O299" s="48">
        <f t="shared" si="102"/>
        <v>3.4205574545796958E-3</v>
      </c>
      <c r="P299" s="48">
        <f t="shared" si="85"/>
        <v>9614953.3159649391</v>
      </c>
      <c r="Q299" s="48">
        <f t="shared" si="103"/>
        <v>6881879.3055231161</v>
      </c>
      <c r="R299" s="9">
        <f t="shared" si="86"/>
        <v>28.111211989392562</v>
      </c>
      <c r="S299" s="10">
        <f t="shared" si="87"/>
        <v>2.3927767068293249</v>
      </c>
      <c r="T299" s="10">
        <f t="shared" si="88"/>
        <v>0.516843313641553</v>
      </c>
      <c r="U299" s="10">
        <f t="shared" si="89"/>
        <v>1.0527248621469343</v>
      </c>
      <c r="V299" s="10">
        <f t="shared" si="90"/>
        <v>1.5695681757884872</v>
      </c>
      <c r="W299" s="9">
        <f t="shared" si="91"/>
        <v>0.50065970519568981</v>
      </c>
      <c r="X299" s="49">
        <f t="shared" si="84"/>
        <v>20.900676166621302</v>
      </c>
      <c r="Y299" s="8">
        <f t="shared" si="104"/>
        <v>2.6159469596474788E-5</v>
      </c>
      <c r="Z299" s="29">
        <f t="shared" si="92"/>
        <v>4.7666666666666666</v>
      </c>
    </row>
    <row r="300" spans="6:26" x14ac:dyDescent="0.25">
      <c r="F300" s="36">
        <f t="shared" si="93"/>
        <v>17220</v>
      </c>
      <c r="G300" s="16">
        <f t="shared" si="94"/>
        <v>20.400016620696789</v>
      </c>
      <c r="H300" s="48">
        <f t="shared" si="95"/>
        <v>292.35000831034836</v>
      </c>
      <c r="I300" s="8">
        <f t="shared" si="96"/>
        <v>1.208036719661741</v>
      </c>
      <c r="J300" s="48">
        <f t="shared" si="97"/>
        <v>1.816680215016779E-5</v>
      </c>
      <c r="K300" s="48">
        <f t="shared" si="98"/>
        <v>1.5038286381935995E-5</v>
      </c>
      <c r="L300" s="10">
        <f t="shared" si="99"/>
        <v>1006.0631505008571</v>
      </c>
      <c r="M300" s="29">
        <f t="shared" si="100"/>
        <v>2.5535470063967735E-2</v>
      </c>
      <c r="N300" s="8">
        <f t="shared" si="101"/>
        <v>0.71574755271545043</v>
      </c>
      <c r="O300" s="48">
        <f t="shared" si="102"/>
        <v>3.4205574536479424E-3</v>
      </c>
      <c r="P300" s="48">
        <f t="shared" si="85"/>
        <v>9614953.9421201758</v>
      </c>
      <c r="Q300" s="48">
        <f t="shared" si="103"/>
        <v>6881879.7535442887</v>
      </c>
      <c r="R300" s="9">
        <f t="shared" si="86"/>
        <v>28.11121250442314</v>
      </c>
      <c r="S300" s="10">
        <f t="shared" si="87"/>
        <v>2.3927767512284421</v>
      </c>
      <c r="T300" s="10">
        <f t="shared" si="88"/>
        <v>0.51684335753086141</v>
      </c>
      <c r="U300" s="10">
        <f t="shared" si="89"/>
        <v>1.0527249328710429</v>
      </c>
      <c r="V300" s="10">
        <f t="shared" si="90"/>
        <v>1.5695682904019042</v>
      </c>
      <c r="W300" s="9">
        <f t="shared" si="91"/>
        <v>0.5006597417549935</v>
      </c>
      <c r="X300" s="49">
        <f t="shared" si="84"/>
        <v>20.900676362451783</v>
      </c>
      <c r="Y300" s="8">
        <f t="shared" si="104"/>
        <v>2.6159471506698402E-5</v>
      </c>
      <c r="Z300" s="29">
        <f t="shared" si="92"/>
        <v>4.7833333333333332</v>
      </c>
    </row>
    <row r="301" spans="6:26" x14ac:dyDescent="0.25">
      <c r="F301" s="36">
        <f t="shared" si="93"/>
        <v>17280</v>
      </c>
      <c r="G301" s="16">
        <f t="shared" si="94"/>
        <v>20.40001677260722</v>
      </c>
      <c r="H301" s="48">
        <f t="shared" si="95"/>
        <v>292.35000838630356</v>
      </c>
      <c r="I301" s="8">
        <f t="shared" si="96"/>
        <v>1.2080367193468338</v>
      </c>
      <c r="J301" s="48">
        <f t="shared" si="97"/>
        <v>1.8166802153810435E-5</v>
      </c>
      <c r="K301" s="48">
        <f t="shared" si="98"/>
        <v>1.5038286388871471E-5</v>
      </c>
      <c r="L301" s="10">
        <f t="shared" si="99"/>
        <v>1006.0631505033313</v>
      </c>
      <c r="M301" s="29">
        <f t="shared" si="100"/>
        <v>2.5535470069674129E-2</v>
      </c>
      <c r="N301" s="8">
        <f t="shared" si="101"/>
        <v>0.71574755270077839</v>
      </c>
      <c r="O301" s="48">
        <f t="shared" si="102"/>
        <v>3.4205574527592505E-3</v>
      </c>
      <c r="P301" s="48">
        <f t="shared" si="85"/>
        <v>9614954.5393375568</v>
      </c>
      <c r="Q301" s="48">
        <f t="shared" si="103"/>
        <v>6881880.1808600966</v>
      </c>
      <c r="R301" s="9">
        <f t="shared" si="86"/>
        <v>28.111212995651471</v>
      </c>
      <c r="S301" s="10">
        <f t="shared" si="87"/>
        <v>2.3927767935756417</v>
      </c>
      <c r="T301" s="10">
        <f t="shared" si="88"/>
        <v>0.51684339939181767</v>
      </c>
      <c r="U301" s="10">
        <f t="shared" si="89"/>
        <v>1.0527250003266475</v>
      </c>
      <c r="V301" s="10">
        <f t="shared" si="90"/>
        <v>1.5695683997184653</v>
      </c>
      <c r="W301" s="9">
        <f t="shared" si="91"/>
        <v>0.50065977662470995</v>
      </c>
      <c r="X301" s="49">
        <f t="shared" si="84"/>
        <v>20.900676549231928</v>
      </c>
      <c r="Y301" s="8">
        <f t="shared" si="104"/>
        <v>2.6159473328641088E-5</v>
      </c>
      <c r="Z301" s="29">
        <f t="shared" si="92"/>
        <v>4.8</v>
      </c>
    </row>
    <row r="302" spans="6:26" x14ac:dyDescent="0.25">
      <c r="F302" s="36">
        <f t="shared" si="93"/>
        <v>17340</v>
      </c>
      <c r="G302" s="16">
        <f t="shared" si="94"/>
        <v>20.400016917497084</v>
      </c>
      <c r="H302" s="48">
        <f t="shared" si="95"/>
        <v>292.3500084587485</v>
      </c>
      <c r="I302" s="8">
        <f t="shared" si="96"/>
        <v>1.20803671904648</v>
      </c>
      <c r="J302" s="48">
        <f t="shared" si="97"/>
        <v>1.8166802157284768E-5</v>
      </c>
      <c r="K302" s="48">
        <f t="shared" si="98"/>
        <v>1.5038286395486451E-5</v>
      </c>
      <c r="L302" s="10">
        <f t="shared" si="99"/>
        <v>1006.0631505056912</v>
      </c>
      <c r="M302" s="29">
        <f t="shared" si="100"/>
        <v>2.5535470075116837E-2</v>
      </c>
      <c r="N302" s="8">
        <f t="shared" si="101"/>
        <v>0.71574755268678469</v>
      </c>
      <c r="O302" s="48">
        <f t="shared" si="102"/>
        <v>3.4205574519116291E-3</v>
      </c>
      <c r="P302" s="48">
        <f t="shared" si="85"/>
        <v>9614955.1089543942</v>
      </c>
      <c r="Q302" s="48">
        <f t="shared" si="103"/>
        <v>6881880.5884274049</v>
      </c>
      <c r="R302" s="9">
        <f t="shared" si="86"/>
        <v>28.11121346417756</v>
      </c>
      <c r="S302" s="10">
        <f t="shared" si="87"/>
        <v>2.3927768339657591</v>
      </c>
      <c r="T302" s="10">
        <f t="shared" si="88"/>
        <v>0.5168434393181639</v>
      </c>
      <c r="U302" s="10">
        <f t="shared" si="89"/>
        <v>1.0527250646647446</v>
      </c>
      <c r="V302" s="10">
        <f t="shared" si="90"/>
        <v>1.5695685039829086</v>
      </c>
      <c r="W302" s="9">
        <f t="shared" si="91"/>
        <v>0.50065980988290559</v>
      </c>
      <c r="X302" s="49">
        <f t="shared" si="84"/>
        <v>20.900676727379988</v>
      </c>
      <c r="Y302" s="8">
        <f t="shared" si="104"/>
        <v>2.615947506638181E-5</v>
      </c>
      <c r="Z302" s="29">
        <f t="shared" si="92"/>
        <v>4.8166666666666664</v>
      </c>
    </row>
    <row r="303" spans="6:26" x14ac:dyDescent="0.25">
      <c r="F303" s="36">
        <f t="shared" si="93"/>
        <v>17400</v>
      </c>
      <c r="G303" s="16">
        <f t="shared" si="94"/>
        <v>20.400017055690839</v>
      </c>
      <c r="H303" s="48">
        <f t="shared" si="95"/>
        <v>292.35000852784538</v>
      </c>
      <c r="I303" s="8">
        <f t="shared" si="96"/>
        <v>1.208036718760007</v>
      </c>
      <c r="J303" s="48">
        <f t="shared" si="97"/>
        <v>1.8166802160598486E-5</v>
      </c>
      <c r="K303" s="48">
        <f t="shared" si="98"/>
        <v>1.5038286401795681E-5</v>
      </c>
      <c r="L303" s="10">
        <f t="shared" si="99"/>
        <v>1006.0631505079421</v>
      </c>
      <c r="M303" s="29">
        <f t="shared" si="100"/>
        <v>2.5535470080307959E-2</v>
      </c>
      <c r="N303" s="8">
        <f t="shared" si="101"/>
        <v>0.71574755267343726</v>
      </c>
      <c r="O303" s="48">
        <f t="shared" si="102"/>
        <v>3.4205574511031811E-3</v>
      </c>
      <c r="P303" s="48">
        <f t="shared" si="85"/>
        <v>9614955.6522463411</v>
      </c>
      <c r="Q303" s="48">
        <f t="shared" si="103"/>
        <v>6881880.9771589516</v>
      </c>
      <c r="R303" s="9">
        <f t="shared" si="86"/>
        <v>28.111213911050651</v>
      </c>
      <c r="S303" s="10">
        <f t="shared" si="87"/>
        <v>2.392776872489236</v>
      </c>
      <c r="T303" s="10">
        <f t="shared" si="88"/>
        <v>0.51684347739930747</v>
      </c>
      <c r="U303" s="10">
        <f t="shared" si="89"/>
        <v>1.0527251260294921</v>
      </c>
      <c r="V303" s="10">
        <f t="shared" si="90"/>
        <v>1.5695686034287997</v>
      </c>
      <c r="W303" s="9">
        <f t="shared" si="91"/>
        <v>0.50065984160408294</v>
      </c>
      <c r="X303" s="49">
        <f t="shared" si="84"/>
        <v>20.900676897294922</v>
      </c>
      <c r="Y303" s="8">
        <f t="shared" si="104"/>
        <v>2.615947672381333E-5</v>
      </c>
      <c r="Z303" s="29">
        <f t="shared" si="92"/>
        <v>4.833333333333333</v>
      </c>
    </row>
    <row r="304" spans="6:26" x14ac:dyDescent="0.25">
      <c r="F304" s="36">
        <f t="shared" si="93"/>
        <v>17460</v>
      </c>
      <c r="G304" s="16">
        <f t="shared" si="94"/>
        <v>20.400017187497944</v>
      </c>
      <c r="H304" s="48">
        <f t="shared" si="95"/>
        <v>292.35000859374895</v>
      </c>
      <c r="I304" s="8">
        <f t="shared" si="96"/>
        <v>1.2080367184867735</v>
      </c>
      <c r="J304" s="48">
        <f t="shared" si="97"/>
        <v>1.8166802163759081E-5</v>
      </c>
      <c r="K304" s="48">
        <f t="shared" si="98"/>
        <v>1.5038286407813343E-5</v>
      </c>
      <c r="L304" s="10">
        <f t="shared" si="99"/>
        <v>1006.0631505100888</v>
      </c>
      <c r="M304" s="29">
        <f t="shared" si="100"/>
        <v>2.5535470085259193E-2</v>
      </c>
      <c r="N304" s="8">
        <f t="shared" si="101"/>
        <v>0.71574755266070689</v>
      </c>
      <c r="O304" s="48">
        <f t="shared" si="102"/>
        <v>3.4205574503320952E-3</v>
      </c>
      <c r="P304" s="48">
        <f t="shared" si="85"/>
        <v>9614956.1704299301</v>
      </c>
      <c r="Q304" s="48">
        <f t="shared" si="103"/>
        <v>6881881.3479251852</v>
      </c>
      <c r="R304" s="9">
        <f t="shared" si="86"/>
        <v>28.111214337271392</v>
      </c>
      <c r="S304" s="10">
        <f t="shared" si="87"/>
        <v>2.3927769092323432</v>
      </c>
      <c r="T304" s="10">
        <f t="shared" si="88"/>
        <v>0.51684351372052484</v>
      </c>
      <c r="U304" s="10">
        <f t="shared" si="89"/>
        <v>1.0527251845582293</v>
      </c>
      <c r="V304" s="10">
        <f t="shared" si="90"/>
        <v>1.5695686982787542</v>
      </c>
      <c r="W304" s="9">
        <f t="shared" si="91"/>
        <v>0.50065987185925187</v>
      </c>
      <c r="X304" s="49">
        <f t="shared" si="84"/>
        <v>20.900677059357196</v>
      </c>
      <c r="Y304" s="8">
        <f t="shared" si="104"/>
        <v>2.6159478304645905E-5</v>
      </c>
      <c r="Z304" s="29">
        <f t="shared" si="92"/>
        <v>4.8499999999999996</v>
      </c>
    </row>
    <row r="305" spans="6:26" x14ac:dyDescent="0.25">
      <c r="F305" s="36">
        <f t="shared" si="93"/>
        <v>17520</v>
      </c>
      <c r="G305" s="16">
        <f t="shared" si="94"/>
        <v>20.40001731321356</v>
      </c>
      <c r="H305" s="48">
        <f t="shared" si="95"/>
        <v>292.35000865660675</v>
      </c>
      <c r="I305" s="8">
        <f t="shared" si="96"/>
        <v>1.2080367182261675</v>
      </c>
      <c r="J305" s="48">
        <f t="shared" si="97"/>
        <v>1.8166802166773654E-5</v>
      </c>
      <c r="K305" s="48">
        <f t="shared" si="98"/>
        <v>1.5038286413552938E-5</v>
      </c>
      <c r="L305" s="10">
        <f t="shared" si="99"/>
        <v>1006.0631505121363</v>
      </c>
      <c r="M305" s="29">
        <f t="shared" si="100"/>
        <v>2.5535470089981669E-2</v>
      </c>
      <c r="N305" s="8">
        <f t="shared" si="101"/>
        <v>0.71574755264856482</v>
      </c>
      <c r="O305" s="48">
        <f t="shared" si="102"/>
        <v>3.4205574495966454E-3</v>
      </c>
      <c r="P305" s="48">
        <f t="shared" si="85"/>
        <v>9614956.6646655183</v>
      </c>
      <c r="Q305" s="48">
        <f t="shared" si="103"/>
        <v>6881881.701556352</v>
      </c>
      <c r="R305" s="9">
        <f t="shared" si="86"/>
        <v>28.1112147437942</v>
      </c>
      <c r="S305" s="10">
        <f t="shared" si="87"/>
        <v>2.3927769442773617</v>
      </c>
      <c r="T305" s="10">
        <f t="shared" si="88"/>
        <v>0.51684354836315149</v>
      </c>
      <c r="U305" s="10">
        <f t="shared" si="89"/>
        <v>1.0527252403820353</v>
      </c>
      <c r="V305" s="10">
        <f t="shared" si="90"/>
        <v>1.5695687887451868</v>
      </c>
      <c r="W305" s="9">
        <f t="shared" si="91"/>
        <v>0.50065990071616806</v>
      </c>
      <c r="X305" s="49">
        <f t="shared" si="84"/>
        <v>20.900677213929729</v>
      </c>
      <c r="Y305" s="8">
        <f t="shared" si="104"/>
        <v>2.6159479812419781E-5</v>
      </c>
      <c r="Z305" s="29">
        <f t="shared" si="92"/>
        <v>4.8666666666666663</v>
      </c>
    </row>
    <row r="306" spans="6:26" x14ac:dyDescent="0.25">
      <c r="F306" s="36">
        <f t="shared" si="93"/>
        <v>17580</v>
      </c>
      <c r="G306" s="16">
        <f t="shared" si="94"/>
        <v>20.40001743311921</v>
      </c>
      <c r="H306" s="48">
        <f t="shared" si="95"/>
        <v>292.35000871655956</v>
      </c>
      <c r="I306" s="8">
        <f t="shared" si="96"/>
        <v>1.2080367179776057</v>
      </c>
      <c r="J306" s="48">
        <f t="shared" si="97"/>
        <v>1.8166802169648837E-5</v>
      </c>
      <c r="K306" s="48">
        <f t="shared" si="98"/>
        <v>1.5038286419027214E-5</v>
      </c>
      <c r="L306" s="10">
        <f t="shared" si="99"/>
        <v>1006.0631505140893</v>
      </c>
      <c r="M306" s="29">
        <f t="shared" si="100"/>
        <v>2.5535470094485792E-2</v>
      </c>
      <c r="N306" s="8">
        <f t="shared" si="101"/>
        <v>0.71574755263698409</v>
      </c>
      <c r="O306" s="48">
        <f t="shared" si="102"/>
        <v>3.4205574488951848E-3</v>
      </c>
      <c r="P306" s="48">
        <f t="shared" si="85"/>
        <v>9614957.13606002</v>
      </c>
      <c r="Q306" s="48">
        <f t="shared" si="103"/>
        <v>6881882.0388444653</v>
      </c>
      <c r="R306" s="9">
        <f t="shared" si="86"/>
        <v>28.111215131529573</v>
      </c>
      <c r="S306" s="10">
        <f t="shared" si="87"/>
        <v>2.3927769777027663</v>
      </c>
      <c r="T306" s="10">
        <f t="shared" si="88"/>
        <v>0.51684358140476405</v>
      </c>
      <c r="U306" s="10">
        <f t="shared" si="89"/>
        <v>1.0527252936259577</v>
      </c>
      <c r="V306" s="10">
        <f t="shared" si="90"/>
        <v>1.5695688750307217</v>
      </c>
      <c r="W306" s="9">
        <f t="shared" si="91"/>
        <v>0.50065992823946481</v>
      </c>
      <c r="X306" s="49">
        <f t="shared" si="84"/>
        <v>20.900677361358674</v>
      </c>
      <c r="Y306" s="8">
        <f t="shared" si="104"/>
        <v>2.6159481250512028E-5</v>
      </c>
      <c r="Z306" s="29">
        <f t="shared" si="92"/>
        <v>4.8833333333333337</v>
      </c>
    </row>
    <row r="307" spans="6:26" x14ac:dyDescent="0.25">
      <c r="F307" s="36">
        <f t="shared" si="93"/>
        <v>17640</v>
      </c>
      <c r="G307" s="16">
        <f t="shared" si="94"/>
        <v>20.400017547483397</v>
      </c>
      <c r="H307" s="48">
        <f t="shared" si="95"/>
        <v>292.35000877374171</v>
      </c>
      <c r="I307" s="8">
        <f t="shared" si="96"/>
        <v>1.2080367177405309</v>
      </c>
      <c r="J307" s="48">
        <f t="shared" si="97"/>
        <v>1.8166802172391167E-5</v>
      </c>
      <c r="K307" s="48">
        <f t="shared" si="98"/>
        <v>1.503828642424852E-5</v>
      </c>
      <c r="L307" s="10">
        <f t="shared" si="99"/>
        <v>1006.063150515952</v>
      </c>
      <c r="M307" s="29">
        <f t="shared" si="100"/>
        <v>2.55354700987818E-2</v>
      </c>
      <c r="N307" s="8">
        <f t="shared" si="101"/>
        <v>0.71574755262593814</v>
      </c>
      <c r="O307" s="48">
        <f t="shared" si="102"/>
        <v>3.4205574482261414E-3</v>
      </c>
      <c r="P307" s="48">
        <f t="shared" si="85"/>
        <v>9614957.5856688935</v>
      </c>
      <c r="Q307" s="48">
        <f t="shared" si="103"/>
        <v>6881882.3605447095</v>
      </c>
      <c r="R307" s="9">
        <f t="shared" si="86"/>
        <v>28.111215501345605</v>
      </c>
      <c r="S307" s="10">
        <f t="shared" si="87"/>
        <v>2.3927770095834071</v>
      </c>
      <c r="T307" s="10">
        <f t="shared" si="88"/>
        <v>0.51684361291935232</v>
      </c>
      <c r="U307" s="10">
        <f t="shared" si="89"/>
        <v>1.0527253444091973</v>
      </c>
      <c r="V307" s="10">
        <f t="shared" si="90"/>
        <v>1.5695689573285496</v>
      </c>
      <c r="W307" s="9">
        <f t="shared" si="91"/>
        <v>0.5006599544907655</v>
      </c>
      <c r="X307" s="49">
        <f t="shared" si="84"/>
        <v>20.900677501974162</v>
      </c>
      <c r="Y307" s="8">
        <f t="shared" si="104"/>
        <v>2.6159482622142495E-5</v>
      </c>
      <c r="Z307" s="29">
        <f t="shared" si="92"/>
        <v>4.9000000000000004</v>
      </c>
    </row>
    <row r="308" spans="6:26" x14ac:dyDescent="0.25">
      <c r="F308" s="36">
        <f t="shared" si="93"/>
        <v>17700</v>
      </c>
      <c r="G308" s="16">
        <f t="shared" si="94"/>
        <v>20.400017656562223</v>
      </c>
      <c r="H308" s="48">
        <f t="shared" si="95"/>
        <v>292.35000882828109</v>
      </c>
      <c r="I308" s="8">
        <f t="shared" si="96"/>
        <v>1.2080367175144127</v>
      </c>
      <c r="J308" s="48">
        <f t="shared" si="97"/>
        <v>1.8166802175006771E-5</v>
      </c>
      <c r="K308" s="48">
        <f t="shared" si="98"/>
        <v>1.503828642922853E-5</v>
      </c>
      <c r="L308" s="10">
        <f t="shared" si="99"/>
        <v>1006.0631505177286</v>
      </c>
      <c r="M308" s="29">
        <f t="shared" si="100"/>
        <v>2.5535470102879272E-2</v>
      </c>
      <c r="N308" s="8">
        <f t="shared" si="101"/>
        <v>0.71574755261540313</v>
      </c>
      <c r="O308" s="48">
        <f t="shared" si="102"/>
        <v>3.420557447588019E-3</v>
      </c>
      <c r="P308" s="48">
        <f t="shared" si="85"/>
        <v>9614958.0144990087</v>
      </c>
      <c r="Q308" s="48">
        <f t="shared" si="103"/>
        <v>6881882.6673775213</v>
      </c>
      <c r="R308" s="9">
        <f t="shared" si="86"/>
        <v>28.111215854070526</v>
      </c>
      <c r="S308" s="10">
        <f t="shared" si="87"/>
        <v>2.3927770399906789</v>
      </c>
      <c r="T308" s="10">
        <f t="shared" si="88"/>
        <v>0.51684364297748908</v>
      </c>
      <c r="U308" s="10">
        <f t="shared" si="89"/>
        <v>1.0527253928454805</v>
      </c>
      <c r="V308" s="10">
        <f t="shared" si="90"/>
        <v>1.5695690358229695</v>
      </c>
      <c r="W308" s="9">
        <f t="shared" si="91"/>
        <v>0.50065997952885799</v>
      </c>
      <c r="X308" s="49">
        <f t="shared" si="84"/>
        <v>20.900677636091082</v>
      </c>
      <c r="Y308" s="8">
        <f t="shared" si="104"/>
        <v>2.6159483930382825E-5</v>
      </c>
      <c r="Z308" s="29">
        <f t="shared" si="92"/>
        <v>4.916666666666667</v>
      </c>
    </row>
    <row r="309" spans="6:26" x14ac:dyDescent="0.25">
      <c r="F309" s="36">
        <f t="shared" si="93"/>
        <v>17760</v>
      </c>
      <c r="G309" s="16">
        <f t="shared" si="94"/>
        <v>20.400017760599955</v>
      </c>
      <c r="H309" s="48">
        <f t="shared" si="95"/>
        <v>292.35000888029992</v>
      </c>
      <c r="I309" s="8">
        <f t="shared" si="96"/>
        <v>1.2080367172987447</v>
      </c>
      <c r="J309" s="48">
        <f t="shared" si="97"/>
        <v>1.8166802177501503E-5</v>
      </c>
      <c r="K309" s="48">
        <f t="shared" si="98"/>
        <v>1.5038286433978392E-5</v>
      </c>
      <c r="L309" s="10">
        <f t="shared" si="99"/>
        <v>1006.0631505194231</v>
      </c>
      <c r="M309" s="29">
        <f t="shared" si="100"/>
        <v>2.5535470106787399E-2</v>
      </c>
      <c r="N309" s="8">
        <f t="shared" si="101"/>
        <v>0.71574755260535461</v>
      </c>
      <c r="O309" s="48">
        <f t="shared" si="102"/>
        <v>3.4205574469793874E-3</v>
      </c>
      <c r="P309" s="48">
        <f t="shared" si="85"/>
        <v>9614958.4235106669</v>
      </c>
      <c r="Q309" s="48">
        <f t="shared" si="103"/>
        <v>6881882.9600299988</v>
      </c>
      <c r="R309" s="9">
        <f t="shared" si="86"/>
        <v>28.111216190494194</v>
      </c>
      <c r="S309" s="10">
        <f t="shared" si="87"/>
        <v>2.3927770689926748</v>
      </c>
      <c r="T309" s="10">
        <f t="shared" si="88"/>
        <v>0.51684367164648504</v>
      </c>
      <c r="U309" s="10">
        <f t="shared" si="89"/>
        <v>1.0527254390432645</v>
      </c>
      <c r="V309" s="10">
        <f t="shared" si="90"/>
        <v>1.5695691106897496</v>
      </c>
      <c r="W309" s="9">
        <f t="shared" si="91"/>
        <v>0.50066000340980865</v>
      </c>
      <c r="X309" s="49">
        <f t="shared" si="84"/>
        <v>20.900677764009764</v>
      </c>
      <c r="Y309" s="8">
        <f t="shared" si="104"/>
        <v>2.6159485178162496E-5</v>
      </c>
      <c r="Z309" s="29">
        <f t="shared" si="92"/>
        <v>4.9333333333333336</v>
      </c>
    </row>
    <row r="310" spans="6:26" x14ac:dyDescent="0.25">
      <c r="F310" s="36">
        <f t="shared" si="93"/>
        <v>17820</v>
      </c>
      <c r="G310" s="16">
        <f t="shared" si="94"/>
        <v>20.400017859829564</v>
      </c>
      <c r="H310" s="48">
        <f t="shared" si="95"/>
        <v>292.35000892991474</v>
      </c>
      <c r="I310" s="8">
        <f t="shared" si="96"/>
        <v>1.2080367170930437</v>
      </c>
      <c r="J310" s="48">
        <f t="shared" si="97"/>
        <v>1.816680217988094E-5</v>
      </c>
      <c r="K310" s="48">
        <f t="shared" si="98"/>
        <v>1.5038286438508741E-5</v>
      </c>
      <c r="L310" s="10">
        <f t="shared" si="99"/>
        <v>1006.0631505210393</v>
      </c>
      <c r="M310" s="29">
        <f t="shared" si="100"/>
        <v>2.5535470110514904E-2</v>
      </c>
      <c r="N310" s="8">
        <f t="shared" si="101"/>
        <v>0.71574755259577094</v>
      </c>
      <c r="O310" s="48">
        <f t="shared" si="102"/>
        <v>3.4205574463988839E-3</v>
      </c>
      <c r="P310" s="48">
        <f t="shared" si="85"/>
        <v>9614958.8136197738</v>
      </c>
      <c r="Q310" s="48">
        <f t="shared" si="103"/>
        <v>6881883.2391574904</v>
      </c>
      <c r="R310" s="9">
        <f t="shared" si="86"/>
        <v>28.111216511369964</v>
      </c>
      <c r="S310" s="10">
        <f t="shared" si="87"/>
        <v>2.3927770966543362</v>
      </c>
      <c r="T310" s="10">
        <f t="shared" si="88"/>
        <v>0.51684369899053839</v>
      </c>
      <c r="U310" s="10">
        <f t="shared" si="89"/>
        <v>1.0527254831060264</v>
      </c>
      <c r="V310" s="10">
        <f t="shared" si="90"/>
        <v>1.5695691820965649</v>
      </c>
      <c r="W310" s="9">
        <f t="shared" si="91"/>
        <v>0.50066002618710215</v>
      </c>
      <c r="X310" s="49">
        <f t="shared" si="84"/>
        <v>20.900677886016666</v>
      </c>
      <c r="Y310" s="8">
        <f t="shared" si="104"/>
        <v>2.6159486368276082E-5</v>
      </c>
      <c r="Z310" s="29">
        <f t="shared" si="92"/>
        <v>4.95</v>
      </c>
    </row>
    <row r="311" spans="6:26" x14ac:dyDescent="0.25">
      <c r="F311" s="36">
        <f t="shared" si="93"/>
        <v>17880</v>
      </c>
      <c r="G311" s="16">
        <f t="shared" si="94"/>
        <v>20.400017954473256</v>
      </c>
      <c r="H311" s="48">
        <f t="shared" si="95"/>
        <v>292.3500089772366</v>
      </c>
      <c r="I311" s="8">
        <f t="shared" si="96"/>
        <v>1.2080367168968493</v>
      </c>
      <c r="J311" s="48">
        <f t="shared" si="97"/>
        <v>1.8166802182150379E-5</v>
      </c>
      <c r="K311" s="48">
        <f t="shared" si="98"/>
        <v>1.503828644282969E-5</v>
      </c>
      <c r="L311" s="10">
        <f t="shared" si="99"/>
        <v>1006.0631505225807</v>
      </c>
      <c r="M311" s="29">
        <f t="shared" si="100"/>
        <v>2.5535470114070105E-2</v>
      </c>
      <c r="N311" s="8">
        <f t="shared" si="101"/>
        <v>0.7157475525866297</v>
      </c>
      <c r="O311" s="48">
        <f t="shared" si="102"/>
        <v>3.4205574458452078E-3</v>
      </c>
      <c r="P311" s="48">
        <f t="shared" si="85"/>
        <v>9614959.1856999435</v>
      </c>
      <c r="Q311" s="48">
        <f t="shared" si="103"/>
        <v>6881883.5053850682</v>
      </c>
      <c r="R311" s="9">
        <f t="shared" si="86"/>
        <v>28.111216817416416</v>
      </c>
      <c r="S311" s="10">
        <f t="shared" si="87"/>
        <v>2.392777123037606</v>
      </c>
      <c r="T311" s="10">
        <f t="shared" si="88"/>
        <v>0.51684372507088061</v>
      </c>
      <c r="U311" s="10">
        <f t="shared" si="89"/>
        <v>1.0527255251324046</v>
      </c>
      <c r="V311" s="10">
        <f t="shared" si="90"/>
        <v>1.5695692502032852</v>
      </c>
      <c r="W311" s="9">
        <f t="shared" si="91"/>
        <v>0.5006600479117338</v>
      </c>
      <c r="X311" s="49">
        <f t="shared" si="84"/>
        <v>20.900678002384989</v>
      </c>
      <c r="Y311" s="8">
        <f t="shared" si="104"/>
        <v>2.6159487503388086E-5</v>
      </c>
      <c r="Z311" s="29">
        <f t="shared" si="92"/>
        <v>4.9666666666666668</v>
      </c>
    </row>
    <row r="312" spans="6:26" x14ac:dyDescent="0.25">
      <c r="F312" s="36">
        <f t="shared" si="93"/>
        <v>17940</v>
      </c>
      <c r="G312" s="16">
        <f t="shared" si="94"/>
        <v>20.400018044742975</v>
      </c>
      <c r="H312" s="48">
        <f t="shared" si="95"/>
        <v>292.35000902237147</v>
      </c>
      <c r="I312" s="8">
        <f t="shared" si="96"/>
        <v>1.2080367167097217</v>
      </c>
      <c r="J312" s="48">
        <f t="shared" si="97"/>
        <v>1.8166802184314961E-5</v>
      </c>
      <c r="K312" s="48">
        <f t="shared" si="98"/>
        <v>1.5038286446950975E-5</v>
      </c>
      <c r="L312" s="10">
        <f t="shared" si="99"/>
        <v>1006.0631505240511</v>
      </c>
      <c r="M312" s="29">
        <f t="shared" si="100"/>
        <v>2.5535470117461028E-2</v>
      </c>
      <c r="N312" s="8">
        <f t="shared" si="101"/>
        <v>0.71574755257791145</v>
      </c>
      <c r="O312" s="48">
        <f t="shared" si="102"/>
        <v>3.4205574453171203E-3</v>
      </c>
      <c r="P312" s="48">
        <f t="shared" si="85"/>
        <v>9614959.5405843314</v>
      </c>
      <c r="Q312" s="48">
        <f t="shared" si="103"/>
        <v>6881883.7593088746</v>
      </c>
      <c r="R312" s="9">
        <f t="shared" si="86"/>
        <v>28.111217109318858</v>
      </c>
      <c r="S312" s="10">
        <f t="shared" si="87"/>
        <v>2.3927771482015698</v>
      </c>
      <c r="T312" s="10">
        <f t="shared" si="88"/>
        <v>0.51684374994591631</v>
      </c>
      <c r="U312" s="10">
        <f t="shared" si="89"/>
        <v>1.0527255652165384</v>
      </c>
      <c r="V312" s="10">
        <f t="shared" si="90"/>
        <v>1.5695693151624548</v>
      </c>
      <c r="W312" s="9">
        <f t="shared" si="91"/>
        <v>0.50066006863236201</v>
      </c>
      <c r="X312" s="49">
        <f t="shared" si="84"/>
        <v>20.900678113375339</v>
      </c>
      <c r="Y312" s="8">
        <f t="shared" si="104"/>
        <v>2.6159488586040913E-5</v>
      </c>
      <c r="Z312" s="29">
        <f t="shared" si="92"/>
        <v>4.9833333333333334</v>
      </c>
    </row>
    <row r="313" spans="6:26" x14ac:dyDescent="0.25">
      <c r="F313" s="36">
        <f t="shared" si="93"/>
        <v>18000</v>
      </c>
      <c r="G313" s="16">
        <f t="shared" si="94"/>
        <v>20.400018130840863</v>
      </c>
      <c r="H313" s="48">
        <f t="shared" si="95"/>
        <v>292.35000906542041</v>
      </c>
      <c r="I313" s="8">
        <f t="shared" si="96"/>
        <v>1.2080367165312427</v>
      </c>
      <c r="J313" s="48">
        <f t="shared" si="97"/>
        <v>1.8166802186379472E-5</v>
      </c>
      <c r="K313" s="48">
        <f t="shared" si="98"/>
        <v>1.5038286450881756E-5</v>
      </c>
      <c r="L313" s="10">
        <f t="shared" si="99"/>
        <v>1006.0631505254534</v>
      </c>
      <c r="M313" s="29">
        <f t="shared" si="100"/>
        <v>2.5535470120695201E-2</v>
      </c>
      <c r="N313" s="8">
        <f t="shared" si="101"/>
        <v>0.71574755256959555</v>
      </c>
      <c r="O313" s="48">
        <f t="shared" si="102"/>
        <v>3.4205574448134385E-3</v>
      </c>
      <c r="P313" s="48">
        <f t="shared" si="85"/>
        <v>9614959.8790677246</v>
      </c>
      <c r="Q313" s="48">
        <f t="shared" si="103"/>
        <v>6881884.0014975779</v>
      </c>
      <c r="R313" s="9">
        <f t="shared" si="86"/>
        <v>28.111217387730985</v>
      </c>
      <c r="S313" s="10">
        <f t="shared" si="87"/>
        <v>2.3927771722025732</v>
      </c>
      <c r="T313" s="10">
        <f t="shared" si="88"/>
        <v>0.51684377367134748</v>
      </c>
      <c r="U313" s="10">
        <f t="shared" si="89"/>
        <v>1.0527256034481687</v>
      </c>
      <c r="V313" s="10">
        <f t="shared" si="90"/>
        <v>1.5695693771195161</v>
      </c>
      <c r="W313" s="9">
        <f t="shared" si="91"/>
        <v>0.50066008839538001</v>
      </c>
      <c r="X313" s="49">
        <f t="shared" si="84"/>
        <v>20.900678219236244</v>
      </c>
      <c r="Y313" s="8">
        <f t="shared" si="104"/>
        <v>2.61594896186586E-5</v>
      </c>
      <c r="Z313" s="29">
        <f t="shared" si="92"/>
        <v>5</v>
      </c>
    </row>
    <row r="314" spans="6:26" x14ac:dyDescent="0.25">
      <c r="F314" s="36">
        <f t="shared" si="93"/>
        <v>18060</v>
      </c>
      <c r="G314" s="16">
        <f t="shared" si="94"/>
        <v>20.400018212959722</v>
      </c>
      <c r="H314" s="48">
        <f t="shared" si="95"/>
        <v>292.35000910647983</v>
      </c>
      <c r="I314" s="8">
        <f t="shared" si="96"/>
        <v>1.208036716361012</v>
      </c>
      <c r="J314" s="48">
        <f t="shared" si="97"/>
        <v>1.8166802188348597E-5</v>
      </c>
      <c r="K314" s="48">
        <f t="shared" si="98"/>
        <v>1.50382864546309E-5</v>
      </c>
      <c r="L314" s="10">
        <f t="shared" si="99"/>
        <v>1006.0631505267908</v>
      </c>
      <c r="M314" s="29">
        <f t="shared" si="100"/>
        <v>2.5535470123779925E-2</v>
      </c>
      <c r="N314" s="8">
        <f t="shared" si="101"/>
        <v>0.71574755256166456</v>
      </c>
      <c r="O314" s="48">
        <f t="shared" si="102"/>
        <v>3.4205574443330346E-3</v>
      </c>
      <c r="P314" s="48">
        <f t="shared" si="85"/>
        <v>9614960.2019080166</v>
      </c>
      <c r="Q314" s="48">
        <f t="shared" si="103"/>
        <v>6881884.2324934714</v>
      </c>
      <c r="R314" s="9">
        <f t="shared" si="86"/>
        <v>28.111217653276235</v>
      </c>
      <c r="S314" s="10">
        <f t="shared" si="87"/>
        <v>2.392777195094367</v>
      </c>
      <c r="T314" s="10">
        <f t="shared" si="88"/>
        <v>0.5168437963003043</v>
      </c>
      <c r="U314" s="10">
        <f t="shared" si="89"/>
        <v>1.0527256399129175</v>
      </c>
      <c r="V314" s="10">
        <f t="shared" si="90"/>
        <v>1.5695694362132218</v>
      </c>
      <c r="W314" s="9">
        <f t="shared" si="91"/>
        <v>0.50066010724504695</v>
      </c>
      <c r="X314" s="49">
        <f t="shared" si="84"/>
        <v>20.900678320204769</v>
      </c>
      <c r="Y314" s="8">
        <f t="shared" si="104"/>
        <v>2.6159490603553698E-5</v>
      </c>
      <c r="Z314" s="29">
        <f t="shared" si="92"/>
        <v>5.0166666666666666</v>
      </c>
    </row>
    <row r="315" spans="6:26" x14ac:dyDescent="0.25">
      <c r="F315" s="36">
        <f t="shared" si="93"/>
        <v>18120</v>
      </c>
      <c r="G315" s="16">
        <f t="shared" si="94"/>
        <v>20.400018291283445</v>
      </c>
      <c r="H315" s="48">
        <f t="shared" si="95"/>
        <v>292.35000914564171</v>
      </c>
      <c r="I315" s="8">
        <f t="shared" si="96"/>
        <v>1.2080367161986485</v>
      </c>
      <c r="J315" s="48">
        <f t="shared" si="97"/>
        <v>1.8166802190226736E-5</v>
      </c>
      <c r="K315" s="48">
        <f t="shared" si="98"/>
        <v>1.5038286458206791E-5</v>
      </c>
      <c r="L315" s="10">
        <f t="shared" si="99"/>
        <v>1006.0631505280666</v>
      </c>
      <c r="M315" s="29">
        <f t="shared" si="100"/>
        <v>2.5535470126722134E-2</v>
      </c>
      <c r="N315" s="8">
        <f t="shared" si="101"/>
        <v>0.71574755255409961</v>
      </c>
      <c r="O315" s="48">
        <f t="shared" si="102"/>
        <v>3.4205574438748321E-3</v>
      </c>
      <c r="P315" s="48">
        <f t="shared" si="85"/>
        <v>9614960.5098281708</v>
      </c>
      <c r="Q315" s="48">
        <f t="shared" si="103"/>
        <v>6881884.4528138312</v>
      </c>
      <c r="R315" s="9">
        <f t="shared" si="86"/>
        <v>28.111217906549243</v>
      </c>
      <c r="S315" s="10">
        <f t="shared" si="87"/>
        <v>2.3927772169282151</v>
      </c>
      <c r="T315" s="10">
        <f t="shared" si="88"/>
        <v>0.51684381788346101</v>
      </c>
      <c r="U315" s="10">
        <f t="shared" si="89"/>
        <v>1.0527256746924567</v>
      </c>
      <c r="V315" s="10">
        <f t="shared" si="90"/>
        <v>1.5695694925759178</v>
      </c>
      <c r="W315" s="9">
        <f t="shared" si="91"/>
        <v>0.50066012522357839</v>
      </c>
      <c r="X315" s="49">
        <f t="shared" si="84"/>
        <v>20.900678416507024</v>
      </c>
      <c r="Y315" s="8">
        <f t="shared" si="104"/>
        <v>2.6159491542931962E-5</v>
      </c>
      <c r="Z315" s="29">
        <f t="shared" si="92"/>
        <v>5.0333333333333332</v>
      </c>
    </row>
    <row r="316" spans="6:26" x14ac:dyDescent="0.25">
      <c r="F316" s="36">
        <f t="shared" si="93"/>
        <v>18180</v>
      </c>
      <c r="G316" s="16">
        <f t="shared" si="94"/>
        <v>20.400018365987421</v>
      </c>
      <c r="H316" s="48">
        <f t="shared" si="95"/>
        <v>292.35000918299369</v>
      </c>
      <c r="I316" s="8">
        <f t="shared" si="96"/>
        <v>1.2080367160437884</v>
      </c>
      <c r="J316" s="48">
        <f t="shared" si="97"/>
        <v>1.8166802192018075E-5</v>
      </c>
      <c r="K316" s="48">
        <f t="shared" si="98"/>
        <v>1.5038286461617425E-5</v>
      </c>
      <c r="L316" s="10">
        <f t="shared" si="99"/>
        <v>1006.0631505292832</v>
      </c>
      <c r="M316" s="29">
        <f t="shared" si="100"/>
        <v>2.5535470129528351E-2</v>
      </c>
      <c r="N316" s="8">
        <f t="shared" si="101"/>
        <v>0.7157475525468846</v>
      </c>
      <c r="O316" s="48">
        <f t="shared" si="102"/>
        <v>3.4205574434378059E-3</v>
      </c>
      <c r="P316" s="48">
        <f t="shared" si="85"/>
        <v>9614960.803517729</v>
      </c>
      <c r="Q316" s="48">
        <f t="shared" si="103"/>
        <v>6881884.6629520413</v>
      </c>
      <c r="R316" s="9">
        <f t="shared" si="86"/>
        <v>28.111218148117185</v>
      </c>
      <c r="S316" s="10">
        <f t="shared" si="87"/>
        <v>2.3927772377530054</v>
      </c>
      <c r="T316" s="10">
        <f t="shared" si="88"/>
        <v>0.51684383846914772</v>
      </c>
      <c r="U316" s="10">
        <f t="shared" si="89"/>
        <v>1.0527257078646239</v>
      </c>
      <c r="V316" s="10">
        <f t="shared" si="90"/>
        <v>1.5695695463337715</v>
      </c>
      <c r="W316" s="9">
        <f t="shared" si="91"/>
        <v>0.50066014237121903</v>
      </c>
      <c r="X316" s="49">
        <f t="shared" si="84"/>
        <v>20.900678508358641</v>
      </c>
      <c r="Y316" s="8">
        <f t="shared" si="104"/>
        <v>2.6159492438896194E-5</v>
      </c>
      <c r="Z316" s="29">
        <f t="shared" si="92"/>
        <v>5.05</v>
      </c>
    </row>
    <row r="317" spans="6:26" x14ac:dyDescent="0.25">
      <c r="F317" s="36">
        <f t="shared" si="93"/>
        <v>18240</v>
      </c>
      <c r="G317" s="16">
        <f t="shared" si="94"/>
        <v>20.400018437238941</v>
      </c>
      <c r="H317" s="48">
        <f t="shared" si="95"/>
        <v>292.35000921861945</v>
      </c>
      <c r="I317" s="8">
        <f t="shared" si="96"/>
        <v>1.2080367158960856</v>
      </c>
      <c r="J317" s="48">
        <f t="shared" si="97"/>
        <v>1.8166802193726592E-5</v>
      </c>
      <c r="K317" s="48">
        <f t="shared" si="98"/>
        <v>1.5038286464870399E-5</v>
      </c>
      <c r="L317" s="10">
        <f t="shared" si="99"/>
        <v>1006.0631505304437</v>
      </c>
      <c r="M317" s="29">
        <f t="shared" si="100"/>
        <v>2.5535470132204838E-2</v>
      </c>
      <c r="N317" s="8">
        <f t="shared" si="101"/>
        <v>0.71574755254000266</v>
      </c>
      <c r="O317" s="48">
        <f t="shared" si="102"/>
        <v>3.420557443020977E-3</v>
      </c>
      <c r="P317" s="48">
        <f t="shared" si="85"/>
        <v>9614961.0836344287</v>
      </c>
      <c r="Q317" s="48">
        <f t="shared" si="103"/>
        <v>6881884.8633787138</v>
      </c>
      <c r="R317" s="9">
        <f t="shared" si="86"/>
        <v>28.111218378521031</v>
      </c>
      <c r="S317" s="10">
        <f t="shared" si="87"/>
        <v>2.3927772576153719</v>
      </c>
      <c r="T317" s="10">
        <f t="shared" si="88"/>
        <v>0.51684385810346323</v>
      </c>
      <c r="U317" s="10">
        <f t="shared" si="89"/>
        <v>1.0527257395037579</v>
      </c>
      <c r="V317" s="10">
        <f t="shared" si="90"/>
        <v>1.569569597607221</v>
      </c>
      <c r="W317" s="9">
        <f t="shared" si="91"/>
        <v>0.50066015872638636</v>
      </c>
      <c r="X317" s="49">
        <f t="shared" si="84"/>
        <v>20.900678595965328</v>
      </c>
      <c r="Y317" s="8">
        <f t="shared" si="104"/>
        <v>2.6159493293453684E-5</v>
      </c>
      <c r="Z317" s="29">
        <f t="shared" si="92"/>
        <v>5.0666666666666664</v>
      </c>
    </row>
    <row r="318" spans="6:26" x14ac:dyDescent="0.25">
      <c r="F318" s="36">
        <f t="shared" si="93"/>
        <v>18300</v>
      </c>
      <c r="G318" s="16">
        <f t="shared" si="94"/>
        <v>20.400018505197558</v>
      </c>
      <c r="H318" s="48">
        <f t="shared" si="95"/>
        <v>292.35000925259874</v>
      </c>
      <c r="I318" s="8">
        <f t="shared" si="96"/>
        <v>1.2080367157552088</v>
      </c>
      <c r="J318" s="48">
        <f t="shared" si="97"/>
        <v>1.8166802195356168E-5</v>
      </c>
      <c r="K318" s="48">
        <f t="shared" si="98"/>
        <v>1.5038286467973055E-5</v>
      </c>
      <c r="L318" s="10">
        <f t="shared" si="99"/>
        <v>1006.0631505315507</v>
      </c>
      <c r="M318" s="29">
        <f t="shared" si="100"/>
        <v>2.5535470134757654E-2</v>
      </c>
      <c r="N318" s="8">
        <f t="shared" si="101"/>
        <v>0.71574755253343902</v>
      </c>
      <c r="O318" s="48">
        <f t="shared" si="102"/>
        <v>3.4205574426234122E-3</v>
      </c>
      <c r="P318" s="48">
        <f t="shared" si="85"/>
        <v>9614961.3508054521</v>
      </c>
      <c r="Q318" s="48">
        <f t="shared" si="103"/>
        <v>6881885.0545426114</v>
      </c>
      <c r="R318" s="9">
        <f t="shared" si="86"/>
        <v>28.111218598276729</v>
      </c>
      <c r="S318" s="10">
        <f t="shared" si="87"/>
        <v>2.3927772765597979</v>
      </c>
      <c r="T318" s="10">
        <f t="shared" si="88"/>
        <v>0.51684387683037569</v>
      </c>
      <c r="U318" s="10">
        <f t="shared" si="89"/>
        <v>1.0527257696806822</v>
      </c>
      <c r="V318" s="10">
        <f t="shared" si="90"/>
        <v>1.569569646511058</v>
      </c>
      <c r="W318" s="9">
        <f t="shared" si="91"/>
        <v>0.50066017432569643</v>
      </c>
      <c r="X318" s="49">
        <f t="shared" si="84"/>
        <v>20.900678679523253</v>
      </c>
      <c r="Y318" s="8">
        <f t="shared" si="104"/>
        <v>2.6159494108517632E-5</v>
      </c>
      <c r="Z318" s="29">
        <f t="shared" si="92"/>
        <v>5.083333333333333</v>
      </c>
    </row>
    <row r="319" spans="6:26" x14ac:dyDescent="0.25">
      <c r="F319" s="36">
        <f t="shared" si="93"/>
        <v>18360</v>
      </c>
      <c r="G319" s="16">
        <f t="shared" si="94"/>
        <v>20.400018570015455</v>
      </c>
      <c r="H319" s="48">
        <f t="shared" si="95"/>
        <v>292.35000928500773</v>
      </c>
      <c r="I319" s="8">
        <f t="shared" si="96"/>
        <v>1.2080367156208422</v>
      </c>
      <c r="J319" s="48">
        <f t="shared" si="97"/>
        <v>1.8166802196910463E-5</v>
      </c>
      <c r="K319" s="48">
        <f t="shared" si="98"/>
        <v>1.5038286470932351E-5</v>
      </c>
      <c r="L319" s="10">
        <f t="shared" si="99"/>
        <v>1006.0631505326063</v>
      </c>
      <c r="M319" s="29">
        <f t="shared" si="100"/>
        <v>2.5535470137192529E-2</v>
      </c>
      <c r="N319" s="8">
        <f t="shared" si="101"/>
        <v>0.71574755252717881</v>
      </c>
      <c r="O319" s="48">
        <f t="shared" si="102"/>
        <v>3.4205574422442198E-3</v>
      </c>
      <c r="P319" s="48">
        <f t="shared" si="85"/>
        <v>9614961.6056290753</v>
      </c>
      <c r="Q319" s="48">
        <f t="shared" si="103"/>
        <v>6881885.2368718041</v>
      </c>
      <c r="R319" s="9">
        <f t="shared" si="86"/>
        <v>28.111218807876327</v>
      </c>
      <c r="S319" s="10">
        <f t="shared" si="87"/>
        <v>2.3927772946287029</v>
      </c>
      <c r="T319" s="10">
        <f t="shared" si="88"/>
        <v>0.51684389469182046</v>
      </c>
      <c r="U319" s="10">
        <f t="shared" si="89"/>
        <v>1.052725798462951</v>
      </c>
      <c r="V319" s="10">
        <f t="shared" si="90"/>
        <v>1.5695696931547714</v>
      </c>
      <c r="W319" s="9">
        <f t="shared" si="91"/>
        <v>0.50066018920407385</v>
      </c>
      <c r="X319" s="49">
        <f t="shared" si="84"/>
        <v>20.900678759219527</v>
      </c>
      <c r="Y319" s="8">
        <f t="shared" si="104"/>
        <v>2.6159494885912853E-5</v>
      </c>
      <c r="Z319" s="29">
        <f t="shared" si="92"/>
        <v>5.0999999999999996</v>
      </c>
    </row>
    <row r="320" spans="6:26" x14ac:dyDescent="0.25">
      <c r="F320" s="36">
        <f t="shared" si="93"/>
        <v>18420</v>
      </c>
      <c r="G320" s="16">
        <f t="shared" si="94"/>
        <v>20.400018631837781</v>
      </c>
      <c r="H320" s="48">
        <f t="shared" si="95"/>
        <v>292.3500093159189</v>
      </c>
      <c r="I320" s="8">
        <f t="shared" si="96"/>
        <v>1.2080367154926859</v>
      </c>
      <c r="J320" s="48">
        <f t="shared" si="97"/>
        <v>1.8166802198392866E-5</v>
      </c>
      <c r="K320" s="48">
        <f t="shared" si="98"/>
        <v>1.5038286473754826E-5</v>
      </c>
      <c r="L320" s="10">
        <f t="shared" si="99"/>
        <v>1006.0631505336132</v>
      </c>
      <c r="M320" s="29">
        <f t="shared" si="100"/>
        <v>2.5535470139514797E-2</v>
      </c>
      <c r="N320" s="8">
        <f t="shared" si="101"/>
        <v>0.7157475525212077</v>
      </c>
      <c r="O320" s="48">
        <f t="shared" si="102"/>
        <v>3.4205574418825525E-3</v>
      </c>
      <c r="P320" s="48">
        <f t="shared" si="85"/>
        <v>9614961.8486760575</v>
      </c>
      <c r="Q320" s="48">
        <f t="shared" si="103"/>
        <v>6881885.4107746752</v>
      </c>
      <c r="R320" s="9">
        <f t="shared" si="86"/>
        <v>28.11121900778927</v>
      </c>
      <c r="S320" s="10">
        <f t="shared" si="87"/>
        <v>2.3927773118625457</v>
      </c>
      <c r="T320" s="10">
        <f t="shared" si="88"/>
        <v>0.51684391172779476</v>
      </c>
      <c r="U320" s="10">
        <f t="shared" si="89"/>
        <v>1.0527258259150638</v>
      </c>
      <c r="V320" s="10">
        <f t="shared" si="90"/>
        <v>1.5695697376428586</v>
      </c>
      <c r="W320" s="9">
        <f t="shared" si="91"/>
        <v>0.50066020339485129</v>
      </c>
      <c r="X320" s="49">
        <f t="shared" si="84"/>
        <v>20.900678835232632</v>
      </c>
      <c r="Y320" s="8">
        <f t="shared" si="104"/>
        <v>2.6159495627380975E-5</v>
      </c>
      <c r="Z320" s="29">
        <f t="shared" si="92"/>
        <v>5.1166666666666663</v>
      </c>
    </row>
    <row r="321" spans="6:26" x14ac:dyDescent="0.25">
      <c r="F321" s="36">
        <f t="shared" si="93"/>
        <v>18480</v>
      </c>
      <c r="G321" s="16">
        <f t="shared" si="94"/>
        <v>20.40001869080298</v>
      </c>
      <c r="H321" s="48">
        <f t="shared" si="95"/>
        <v>292.35000934540147</v>
      </c>
      <c r="I321" s="8">
        <f t="shared" si="96"/>
        <v>1.2080367153704523</v>
      </c>
      <c r="J321" s="48">
        <f t="shared" si="97"/>
        <v>1.8166802199806774E-5</v>
      </c>
      <c r="K321" s="48">
        <f t="shared" si="98"/>
        <v>1.5038286476446873E-5</v>
      </c>
      <c r="L321" s="10">
        <f t="shared" si="99"/>
        <v>1006.0631505345737</v>
      </c>
      <c r="M321" s="29">
        <f t="shared" si="100"/>
        <v>2.5535470141729754E-2</v>
      </c>
      <c r="N321" s="8">
        <f t="shared" si="101"/>
        <v>0.7157475525155127</v>
      </c>
      <c r="O321" s="48">
        <f t="shared" si="102"/>
        <v>3.4205574415376002E-3</v>
      </c>
      <c r="P321" s="48">
        <f t="shared" si="85"/>
        <v>9614962.0804905724</v>
      </c>
      <c r="Q321" s="48">
        <f t="shared" si="103"/>
        <v>6881885.5766405892</v>
      </c>
      <c r="R321" s="9">
        <f t="shared" si="86"/>
        <v>28.111219198463232</v>
      </c>
      <c r="S321" s="10">
        <f t="shared" si="87"/>
        <v>2.392777328299927</v>
      </c>
      <c r="T321" s="10">
        <f t="shared" si="88"/>
        <v>0.51684392797644996</v>
      </c>
      <c r="U321" s="10">
        <f t="shared" si="89"/>
        <v>1.052725852098477</v>
      </c>
      <c r="V321" s="10">
        <f t="shared" si="90"/>
        <v>1.5695697800749269</v>
      </c>
      <c r="W321" s="9">
        <f t="shared" si="91"/>
        <v>0.50066021692980134</v>
      </c>
      <c r="X321" s="49">
        <f t="shared" si="84"/>
        <v>20.900678907732782</v>
      </c>
      <c r="Y321" s="8">
        <f t="shared" si="104"/>
        <v>2.6159496334582112E-5</v>
      </c>
      <c r="Z321" s="29">
        <f t="shared" si="92"/>
        <v>5.1333333333333337</v>
      </c>
    </row>
    <row r="322" spans="6:26" x14ac:dyDescent="0.25">
      <c r="F322" s="36">
        <f t="shared" si="93"/>
        <v>18540</v>
      </c>
      <c r="G322" s="16">
        <f t="shared" si="94"/>
        <v>20.400018747043092</v>
      </c>
      <c r="H322" s="48">
        <f t="shared" si="95"/>
        <v>292.35000937352152</v>
      </c>
      <c r="I322" s="8">
        <f t="shared" si="96"/>
        <v>1.2080367152538676</v>
      </c>
      <c r="J322" s="48">
        <f t="shared" si="97"/>
        <v>1.8166802201155382E-5</v>
      </c>
      <c r="K322" s="48">
        <f t="shared" si="98"/>
        <v>1.5038286479014546E-5</v>
      </c>
      <c r="L322" s="10">
        <f t="shared" si="99"/>
        <v>1006.0631505354896</v>
      </c>
      <c r="M322" s="29">
        <f t="shared" si="100"/>
        <v>2.5535470143842422E-2</v>
      </c>
      <c r="N322" s="8">
        <f t="shared" si="101"/>
        <v>0.71574755251008071</v>
      </c>
      <c r="O322" s="48">
        <f t="shared" si="102"/>
        <v>3.4205574412085899E-3</v>
      </c>
      <c r="P322" s="48">
        <f t="shared" si="85"/>
        <v>9614962.301591685</v>
      </c>
      <c r="Q322" s="48">
        <f t="shared" si="103"/>
        <v>6881885.7348409407</v>
      </c>
      <c r="R322" s="9">
        <f t="shared" si="86"/>
        <v>28.1112193803251</v>
      </c>
      <c r="S322" s="10">
        <f t="shared" si="87"/>
        <v>2.3927773439776536</v>
      </c>
      <c r="T322" s="10">
        <f t="shared" si="88"/>
        <v>0.51684394347417095</v>
      </c>
      <c r="U322" s="10">
        <f t="shared" si="89"/>
        <v>1.0527258770718015</v>
      </c>
      <c r="V322" s="10">
        <f t="shared" si="90"/>
        <v>1.5695698205459725</v>
      </c>
      <c r="W322" s="9">
        <f t="shared" si="91"/>
        <v>0.50066022983922576</v>
      </c>
      <c r="X322" s="49">
        <f t="shared" si="84"/>
        <v>20.900678976882318</v>
      </c>
      <c r="Y322" s="8">
        <f t="shared" si="104"/>
        <v>2.615949700909954E-5</v>
      </c>
      <c r="Z322" s="29">
        <f t="shared" si="92"/>
        <v>5.15</v>
      </c>
    </row>
    <row r="323" spans="6:26" x14ac:dyDescent="0.25">
      <c r="F323" s="36">
        <f t="shared" si="93"/>
        <v>18600</v>
      </c>
      <c r="G323" s="16">
        <f t="shared" si="94"/>
        <v>20.400018800684055</v>
      </c>
      <c r="H323" s="48">
        <f t="shared" si="95"/>
        <v>292.350009400342</v>
      </c>
      <c r="I323" s="8">
        <f t="shared" si="96"/>
        <v>1.208036715142671</v>
      </c>
      <c r="J323" s="48">
        <f t="shared" si="97"/>
        <v>1.816680220244166E-5</v>
      </c>
      <c r="K323" s="48">
        <f t="shared" si="98"/>
        <v>1.5038286481463547E-5</v>
      </c>
      <c r="L323" s="10">
        <f t="shared" si="99"/>
        <v>1006.0631505363633</v>
      </c>
      <c r="M323" s="29">
        <f t="shared" si="100"/>
        <v>2.5535470145857428E-2</v>
      </c>
      <c r="N323" s="8">
        <f t="shared" si="101"/>
        <v>0.71574755250490019</v>
      </c>
      <c r="O323" s="48">
        <f t="shared" si="102"/>
        <v>3.4205574408947845E-3</v>
      </c>
      <c r="P323" s="48">
        <f t="shared" si="85"/>
        <v>9614962.5124745741</v>
      </c>
      <c r="Q323" s="48">
        <f t="shared" si="103"/>
        <v>6881885.8857300421</v>
      </c>
      <c r="R323" s="9">
        <f t="shared" si="86"/>
        <v>28.111219553782188</v>
      </c>
      <c r="S323" s="10">
        <f t="shared" si="87"/>
        <v>2.3927773589308288</v>
      </c>
      <c r="T323" s="10">
        <f t="shared" si="88"/>
        <v>0.51684395825566165</v>
      </c>
      <c r="U323" s="10">
        <f t="shared" si="89"/>
        <v>1.0527259008909899</v>
      </c>
      <c r="V323" s="10">
        <f t="shared" si="90"/>
        <v>1.5695698591466516</v>
      </c>
      <c r="W323" s="9">
        <f t="shared" si="91"/>
        <v>0.50066024215204208</v>
      </c>
      <c r="X323" s="49">
        <f t="shared" si="84"/>
        <v>20.900679042836096</v>
      </c>
      <c r="Y323" s="8">
        <f t="shared" si="104"/>
        <v>2.6159497652444195E-5</v>
      </c>
      <c r="Z323" s="29">
        <f t="shared" si="92"/>
        <v>5.166666666666667</v>
      </c>
    </row>
    <row r="324" spans="6:26" x14ac:dyDescent="0.25">
      <c r="F324" s="36">
        <f t="shared" si="93"/>
        <v>18660</v>
      </c>
      <c r="G324" s="16">
        <f t="shared" si="94"/>
        <v>20.400018851845992</v>
      </c>
      <c r="H324" s="48">
        <f t="shared" si="95"/>
        <v>292.35000942592296</v>
      </c>
      <c r="I324" s="8">
        <f t="shared" si="96"/>
        <v>1.2080367150366134</v>
      </c>
      <c r="J324" s="48">
        <f t="shared" si="97"/>
        <v>1.8166802203668427E-5</v>
      </c>
      <c r="K324" s="48">
        <f t="shared" si="98"/>
        <v>1.5038286483799315E-5</v>
      </c>
      <c r="L324" s="10">
        <f t="shared" si="99"/>
        <v>1006.0631505371966</v>
      </c>
      <c r="M324" s="29">
        <f t="shared" si="100"/>
        <v>2.5535470147779238E-2</v>
      </c>
      <c r="N324" s="8">
        <f t="shared" si="101"/>
        <v>0.71574755249995847</v>
      </c>
      <c r="O324" s="48">
        <f t="shared" si="102"/>
        <v>3.4205574405954818E-3</v>
      </c>
      <c r="P324" s="48">
        <f t="shared" si="85"/>
        <v>9614962.7136115413</v>
      </c>
      <c r="Q324" s="48">
        <f t="shared" si="103"/>
        <v>6881886.0296458201</v>
      </c>
      <c r="R324" s="9">
        <f t="shared" si="86"/>
        <v>28.111219719222987</v>
      </c>
      <c r="S324" s="10">
        <f t="shared" si="87"/>
        <v>2.3927773731929389</v>
      </c>
      <c r="T324" s="10">
        <f t="shared" si="88"/>
        <v>0.5168439723540228</v>
      </c>
      <c r="U324" s="10">
        <f t="shared" si="89"/>
        <v>1.0527259236093547</v>
      </c>
      <c r="V324" s="10">
        <f t="shared" si="90"/>
        <v>1.5695698959633775</v>
      </c>
      <c r="W324" s="9">
        <f t="shared" si="91"/>
        <v>0.50066025389581426</v>
      </c>
      <c r="X324" s="49">
        <f t="shared" si="84"/>
        <v>20.900679105741805</v>
      </c>
      <c r="Y324" s="8">
        <f t="shared" si="104"/>
        <v>2.6159498266056292E-5</v>
      </c>
      <c r="Z324" s="29">
        <f t="shared" si="92"/>
        <v>5.1833333333333336</v>
      </c>
    </row>
    <row r="325" spans="6:26" x14ac:dyDescent="0.25">
      <c r="F325" s="36">
        <f t="shared" si="93"/>
        <v>18720</v>
      </c>
      <c r="G325" s="16">
        <f t="shared" si="94"/>
        <v>20.40001890064347</v>
      </c>
      <c r="H325" s="48">
        <f t="shared" si="95"/>
        <v>292.35000945032169</v>
      </c>
      <c r="I325" s="8">
        <f t="shared" si="96"/>
        <v>1.2080367149354572</v>
      </c>
      <c r="J325" s="48">
        <f t="shared" si="97"/>
        <v>1.8166802204838559E-5</v>
      </c>
      <c r="K325" s="48">
        <f t="shared" si="98"/>
        <v>1.5038286486027185E-5</v>
      </c>
      <c r="L325" s="10">
        <f t="shared" si="99"/>
        <v>1006.0631505379914</v>
      </c>
      <c r="M325" s="29">
        <f t="shared" si="100"/>
        <v>2.553547014961231E-2</v>
      </c>
      <c r="N325" s="8">
        <f t="shared" si="101"/>
        <v>0.71574755249524535</v>
      </c>
      <c r="O325" s="48">
        <f t="shared" si="102"/>
        <v>3.4205574403100114E-3</v>
      </c>
      <c r="P325" s="48">
        <f t="shared" si="85"/>
        <v>9614962.9054528587</v>
      </c>
      <c r="Q325" s="48">
        <f t="shared" si="103"/>
        <v>6881886.1669104565</v>
      </c>
      <c r="R325" s="9">
        <f t="shared" si="86"/>
        <v>28.111219877017852</v>
      </c>
      <c r="S325" s="10">
        <f t="shared" si="87"/>
        <v>2.3927773867959252</v>
      </c>
      <c r="T325" s="10">
        <f t="shared" si="88"/>
        <v>0.51684398580082602</v>
      </c>
      <c r="U325" s="10">
        <f t="shared" si="89"/>
        <v>1.0527259452778177</v>
      </c>
      <c r="V325" s="10">
        <f t="shared" si="90"/>
        <v>1.5695699310786437</v>
      </c>
      <c r="W325" s="9">
        <f t="shared" si="91"/>
        <v>0.50066026509685613</v>
      </c>
      <c r="X325" s="49">
        <f t="shared" si="84"/>
        <v>20.900679165740325</v>
      </c>
      <c r="Y325" s="8">
        <f t="shared" si="104"/>
        <v>2.6159498851310728E-5</v>
      </c>
      <c r="Z325" s="29">
        <f t="shared" si="92"/>
        <v>5.2</v>
      </c>
    </row>
    <row r="326" spans="6:26" x14ac:dyDescent="0.25">
      <c r="F326" s="36">
        <f t="shared" si="93"/>
        <v>18780</v>
      </c>
      <c r="G326" s="16">
        <f t="shared" si="94"/>
        <v>20.400018947185764</v>
      </c>
      <c r="H326" s="48">
        <f t="shared" si="95"/>
        <v>292.35000947359288</v>
      </c>
      <c r="I326" s="8">
        <f t="shared" si="96"/>
        <v>1.2080367148389759</v>
      </c>
      <c r="J326" s="48">
        <f t="shared" si="97"/>
        <v>1.816680220595461E-5</v>
      </c>
      <c r="K326" s="48">
        <f t="shared" si="98"/>
        <v>1.5038286488152089E-5</v>
      </c>
      <c r="L326" s="10">
        <f t="shared" si="99"/>
        <v>1006.0631505387495</v>
      </c>
      <c r="M326" s="29">
        <f t="shared" si="100"/>
        <v>2.5535470151360661E-2</v>
      </c>
      <c r="N326" s="8">
        <f t="shared" si="101"/>
        <v>0.71574755249075017</v>
      </c>
      <c r="O326" s="48">
        <f t="shared" si="102"/>
        <v>3.4205574400377335E-3</v>
      </c>
      <c r="P326" s="48">
        <f t="shared" si="85"/>
        <v>9614963.0884281993</v>
      </c>
      <c r="Q326" s="48">
        <f t="shared" si="103"/>
        <v>6881886.2978313882</v>
      </c>
      <c r="R326" s="9">
        <f t="shared" si="86"/>
        <v>28.111220027520183</v>
      </c>
      <c r="S326" s="10">
        <f t="shared" si="87"/>
        <v>2.3927773997702455</v>
      </c>
      <c r="T326" s="10">
        <f t="shared" si="88"/>
        <v>0.51684399862618269</v>
      </c>
      <c r="U326" s="10">
        <f t="shared" si="89"/>
        <v>1.0527259659448365</v>
      </c>
      <c r="V326" s="10">
        <f t="shared" si="90"/>
        <v>1.569569964571019</v>
      </c>
      <c r="W326" s="9">
        <f t="shared" si="91"/>
        <v>0.50066027578022942</v>
      </c>
      <c r="X326" s="49">
        <f t="shared" si="84"/>
        <v>20.900679222965994</v>
      </c>
      <c r="Y326" s="8">
        <f t="shared" si="104"/>
        <v>2.6159499409516984E-5</v>
      </c>
      <c r="Z326" s="29">
        <f t="shared" si="92"/>
        <v>5.2166666666666668</v>
      </c>
    </row>
    <row r="327" spans="6:26" x14ac:dyDescent="0.25">
      <c r="F327" s="36">
        <f t="shared" si="93"/>
        <v>18840</v>
      </c>
      <c r="G327" s="16">
        <f t="shared" si="94"/>
        <v>20.400018991577099</v>
      </c>
      <c r="H327" s="48">
        <f t="shared" si="95"/>
        <v>292.35000949578853</v>
      </c>
      <c r="I327" s="8">
        <f t="shared" si="96"/>
        <v>1.2080367147469537</v>
      </c>
      <c r="J327" s="48">
        <f t="shared" si="97"/>
        <v>1.816680220701907E-5</v>
      </c>
      <c r="K327" s="48">
        <f t="shared" si="98"/>
        <v>1.5038286490178779E-5</v>
      </c>
      <c r="L327" s="10">
        <f t="shared" si="99"/>
        <v>1006.0631505394724</v>
      </c>
      <c r="M327" s="29">
        <f t="shared" si="100"/>
        <v>2.5535470153028188E-2</v>
      </c>
      <c r="N327" s="8">
        <f t="shared" si="101"/>
        <v>0.71574755248646271</v>
      </c>
      <c r="O327" s="48">
        <f t="shared" si="102"/>
        <v>3.4205574397780398E-3</v>
      </c>
      <c r="P327" s="48">
        <f t="shared" si="85"/>
        <v>9614963.2629473209</v>
      </c>
      <c r="Q327" s="48">
        <f t="shared" si="103"/>
        <v>6881886.4227017984</v>
      </c>
      <c r="R327" s="9">
        <f t="shared" si="86"/>
        <v>28.11122017106706</v>
      </c>
      <c r="S327" s="10">
        <f t="shared" si="87"/>
        <v>2.3927774121449565</v>
      </c>
      <c r="T327" s="10">
        <f t="shared" si="88"/>
        <v>0.51684401085881382</v>
      </c>
      <c r="U327" s="10">
        <f t="shared" si="89"/>
        <v>1.0527259856567541</v>
      </c>
      <c r="V327" s="10">
        <f t="shared" si="90"/>
        <v>1.5695699965155678</v>
      </c>
      <c r="W327" s="9">
        <f t="shared" si="91"/>
        <v>0.50066028596987822</v>
      </c>
      <c r="X327" s="49">
        <f t="shared" si="84"/>
        <v>20.900679277546978</v>
      </c>
      <c r="Y327" s="8">
        <f t="shared" si="104"/>
        <v>2.6159499941926129E-5</v>
      </c>
      <c r="Z327" s="29">
        <f t="shared" si="92"/>
        <v>5.2333333333333334</v>
      </c>
    </row>
    <row r="328" spans="6:26" x14ac:dyDescent="0.25">
      <c r="F328" s="36">
        <f t="shared" si="93"/>
        <v>18900</v>
      </c>
      <c r="G328" s="16">
        <f t="shared" si="94"/>
        <v>20.40001903391688</v>
      </c>
      <c r="H328" s="48">
        <f t="shared" si="95"/>
        <v>292.35000951695844</v>
      </c>
      <c r="I328" s="8">
        <f t="shared" si="96"/>
        <v>1.2080367146591839</v>
      </c>
      <c r="J328" s="48">
        <f t="shared" si="97"/>
        <v>1.8166802208034327E-5</v>
      </c>
      <c r="K328" s="48">
        <f t="shared" si="98"/>
        <v>1.5038286492111803E-5</v>
      </c>
      <c r="L328" s="10">
        <f t="shared" si="99"/>
        <v>1006.063150540162</v>
      </c>
      <c r="M328" s="29">
        <f t="shared" si="100"/>
        <v>2.5535470154618638E-2</v>
      </c>
      <c r="N328" s="8">
        <f t="shared" si="101"/>
        <v>0.71574755248237343</v>
      </c>
      <c r="O328" s="48">
        <f t="shared" si="102"/>
        <v>3.4205574395303473E-3</v>
      </c>
      <c r="P328" s="48">
        <f t="shared" si="85"/>
        <v>9614963.4294010159</v>
      </c>
      <c r="Q328" s="48">
        <f t="shared" si="103"/>
        <v>6881886.5418013046</v>
      </c>
      <c r="R328" s="9">
        <f t="shared" si="86"/>
        <v>28.111220307979867</v>
      </c>
      <c r="S328" s="10">
        <f t="shared" si="87"/>
        <v>2.3927774239477646</v>
      </c>
      <c r="T328" s="10">
        <f t="shared" si="88"/>
        <v>0.51684402252611117</v>
      </c>
      <c r="U328" s="10">
        <f t="shared" si="89"/>
        <v>1.0527260044576543</v>
      </c>
      <c r="V328" s="10">
        <f t="shared" si="90"/>
        <v>1.5695700269837656</v>
      </c>
      <c r="W328" s="9">
        <f t="shared" si="91"/>
        <v>0.50066029568860149</v>
      </c>
      <c r="X328" s="49">
        <f t="shared" si="84"/>
        <v>20.900679329605481</v>
      </c>
      <c r="Y328" s="8">
        <f t="shared" si="104"/>
        <v>2.6159500449729425E-5</v>
      </c>
      <c r="Z328" s="29">
        <f t="shared" si="92"/>
        <v>5.25</v>
      </c>
    </row>
    <row r="329" spans="6:26" x14ac:dyDescent="0.25">
      <c r="F329" s="36">
        <f t="shared" si="93"/>
        <v>18960</v>
      </c>
      <c r="G329" s="16">
        <f t="shared" si="94"/>
        <v>20.400019074299919</v>
      </c>
      <c r="H329" s="48">
        <f t="shared" si="95"/>
        <v>292.35000953714996</v>
      </c>
      <c r="I329" s="8">
        <f t="shared" si="96"/>
        <v>1.2080367145754707</v>
      </c>
      <c r="J329" s="48">
        <f t="shared" si="97"/>
        <v>1.8166802209002658E-5</v>
      </c>
      <c r="K329" s="48">
        <f t="shared" si="98"/>
        <v>1.5038286493955486E-5</v>
      </c>
      <c r="L329" s="10">
        <f t="shared" si="99"/>
        <v>1006.0631505408198</v>
      </c>
      <c r="M329" s="29">
        <f t="shared" si="100"/>
        <v>2.5535470156135585E-2</v>
      </c>
      <c r="N329" s="8">
        <f t="shared" si="101"/>
        <v>0.71574755247847321</v>
      </c>
      <c r="O329" s="48">
        <f t="shared" si="102"/>
        <v>3.4205574392941022E-3</v>
      </c>
      <c r="P329" s="48">
        <f t="shared" si="85"/>
        <v>9614963.5881620236</v>
      </c>
      <c r="Q329" s="48">
        <f t="shared" si="103"/>
        <v>6881886.6553966068</v>
      </c>
      <c r="R329" s="9">
        <f t="shared" si="86"/>
        <v>28.111220438565251</v>
      </c>
      <c r="S329" s="10">
        <f t="shared" si="87"/>
        <v>2.3927774352051059</v>
      </c>
      <c r="T329" s="10">
        <f t="shared" si="88"/>
        <v>0.51684403365420239</v>
      </c>
      <c r="U329" s="10">
        <f t="shared" si="89"/>
        <v>1.0527260223896788</v>
      </c>
      <c r="V329" s="10">
        <f t="shared" si="90"/>
        <v>1.5695700560438812</v>
      </c>
      <c r="W329" s="9">
        <f t="shared" si="91"/>
        <v>0.50066030495817593</v>
      </c>
      <c r="X329" s="49">
        <f t="shared" si="84"/>
        <v>20.900679379258094</v>
      </c>
      <c r="Y329" s="8">
        <f t="shared" si="104"/>
        <v>2.6159500934064691E-5</v>
      </c>
      <c r="Z329" s="29">
        <f t="shared" si="92"/>
        <v>5.2666666666666666</v>
      </c>
    </row>
    <row r="330" spans="6:26" x14ac:dyDescent="0.25">
      <c r="F330" s="36">
        <f t="shared" si="93"/>
        <v>19020</v>
      </c>
      <c r="G330" s="16">
        <f t="shared" si="94"/>
        <v>20.400019112816651</v>
      </c>
      <c r="H330" s="48">
        <f t="shared" si="95"/>
        <v>292.35000955640828</v>
      </c>
      <c r="I330" s="8">
        <f t="shared" si="96"/>
        <v>1.2080367144956266</v>
      </c>
      <c r="J330" s="48">
        <f t="shared" si="97"/>
        <v>1.8166802209926253E-5</v>
      </c>
      <c r="K330" s="48">
        <f t="shared" si="98"/>
        <v>1.5038286495713969E-5</v>
      </c>
      <c r="L330" s="10">
        <f t="shared" si="99"/>
        <v>1006.0631505414472</v>
      </c>
      <c r="M330" s="29">
        <f t="shared" si="100"/>
        <v>2.5535470157582445E-2</v>
      </c>
      <c r="N330" s="8">
        <f t="shared" si="101"/>
        <v>0.71574755247475297</v>
      </c>
      <c r="O330" s="48">
        <f t="shared" si="102"/>
        <v>3.4205574390687755E-3</v>
      </c>
      <c r="P330" s="48">
        <f t="shared" si="85"/>
        <v>9614963.7395858616</v>
      </c>
      <c r="Q330" s="48">
        <f t="shared" si="103"/>
        <v>6881886.7637420781</v>
      </c>
      <c r="R330" s="9">
        <f t="shared" si="86"/>
        <v>28.111220563115612</v>
      </c>
      <c r="S330" s="10">
        <f t="shared" si="87"/>
        <v>2.3927774459421891</v>
      </c>
      <c r="T330" s="10">
        <f t="shared" si="88"/>
        <v>0.51684404426800767</v>
      </c>
      <c r="U330" s="10">
        <f t="shared" si="89"/>
        <v>1.0527260394929894</v>
      </c>
      <c r="V330" s="10">
        <f t="shared" si="90"/>
        <v>1.5695700837609969</v>
      </c>
      <c r="W330" s="9">
        <f t="shared" si="91"/>
        <v>0.50066031379936116</v>
      </c>
      <c r="X330" s="49">
        <f t="shared" si="84"/>
        <v>20.900679426616012</v>
      </c>
      <c r="Y330" s="8">
        <f t="shared" si="104"/>
        <v>2.6159501396016616E-5</v>
      </c>
      <c r="Z330" s="29">
        <f t="shared" si="92"/>
        <v>5.2833333333333332</v>
      </c>
    </row>
    <row r="331" spans="6:26" x14ac:dyDescent="0.25">
      <c r="F331" s="36">
        <f t="shared" si="93"/>
        <v>19080</v>
      </c>
      <c r="G331" s="16">
        <f t="shared" si="94"/>
        <v>20.400019149553323</v>
      </c>
      <c r="H331" s="48">
        <f t="shared" si="95"/>
        <v>292.35000957477666</v>
      </c>
      <c r="I331" s="8">
        <f t="shared" si="96"/>
        <v>1.2080367144194721</v>
      </c>
      <c r="J331" s="48">
        <f t="shared" si="97"/>
        <v>1.8166802210807157E-5</v>
      </c>
      <c r="K331" s="48">
        <f t="shared" si="98"/>
        <v>1.5038286497391184E-5</v>
      </c>
      <c r="L331" s="10">
        <f t="shared" si="99"/>
        <v>1006.0631505420455</v>
      </c>
      <c r="M331" s="29">
        <f t="shared" si="100"/>
        <v>2.5535470158962424E-2</v>
      </c>
      <c r="N331" s="8">
        <f t="shared" si="101"/>
        <v>0.71574755247120492</v>
      </c>
      <c r="O331" s="48">
        <f t="shared" si="102"/>
        <v>3.4205574388538615E-3</v>
      </c>
      <c r="P331" s="48">
        <f t="shared" si="85"/>
        <v>9614963.8840116113</v>
      </c>
      <c r="Q331" s="48">
        <f t="shared" si="103"/>
        <v>6881886.8670803411</v>
      </c>
      <c r="R331" s="9">
        <f t="shared" si="86"/>
        <v>28.111220681909813</v>
      </c>
      <c r="S331" s="10">
        <f t="shared" si="87"/>
        <v>2.3927774561830515</v>
      </c>
      <c r="T331" s="10">
        <f t="shared" si="88"/>
        <v>0.516844054391293</v>
      </c>
      <c r="U331" s="10">
        <f t="shared" si="89"/>
        <v>1.0527260558058433</v>
      </c>
      <c r="V331" s="10">
        <f t="shared" si="90"/>
        <v>1.5695701101971364</v>
      </c>
      <c r="W331" s="9">
        <f t="shared" si="91"/>
        <v>0.50066032223194157</v>
      </c>
      <c r="X331" s="49">
        <f t="shared" si="84"/>
        <v>20.900679471785264</v>
      </c>
      <c r="Y331" s="8">
        <f t="shared" si="104"/>
        <v>2.615950183661894E-5</v>
      </c>
      <c r="Z331" s="29">
        <f t="shared" si="92"/>
        <v>5.3</v>
      </c>
    </row>
    <row r="332" spans="6:26" x14ac:dyDescent="0.25">
      <c r="F332" s="36">
        <f t="shared" si="93"/>
        <v>19140</v>
      </c>
      <c r="G332" s="16">
        <f t="shared" si="94"/>
        <v>20.400019184592203</v>
      </c>
      <c r="H332" s="48">
        <f t="shared" si="95"/>
        <v>292.35000959229609</v>
      </c>
      <c r="I332" s="8">
        <f t="shared" si="96"/>
        <v>1.2080367143468371</v>
      </c>
      <c r="J332" s="48">
        <f t="shared" si="97"/>
        <v>1.8166802211647346E-5</v>
      </c>
      <c r="K332" s="48">
        <f t="shared" si="98"/>
        <v>1.5038286498990882E-5</v>
      </c>
      <c r="L332" s="10">
        <f t="shared" si="99"/>
        <v>1006.0631505426162</v>
      </c>
      <c r="M332" s="29">
        <f t="shared" si="100"/>
        <v>2.5535470160278618E-2</v>
      </c>
      <c r="N332" s="8">
        <f t="shared" si="101"/>
        <v>0.71574755246782096</v>
      </c>
      <c r="O332" s="48">
        <f t="shared" si="102"/>
        <v>3.4205574386488805E-3</v>
      </c>
      <c r="P332" s="48">
        <f t="shared" si="85"/>
        <v>9614964.0217627063</v>
      </c>
      <c r="Q332" s="48">
        <f t="shared" si="103"/>
        <v>6881886.9656428136</v>
      </c>
      <c r="R332" s="9">
        <f t="shared" si="86"/>
        <v>28.11122079521396</v>
      </c>
      <c r="S332" s="10">
        <f t="shared" si="87"/>
        <v>2.3927774659506329</v>
      </c>
      <c r="T332" s="10">
        <f t="shared" si="88"/>
        <v>0.51684406404672922</v>
      </c>
      <c r="U332" s="10">
        <f t="shared" si="89"/>
        <v>1.0527260713648163</v>
      </c>
      <c r="V332" s="10">
        <f t="shared" si="90"/>
        <v>1.5695701354115457</v>
      </c>
      <c r="W332" s="9">
        <f t="shared" si="91"/>
        <v>0.50066033027481527</v>
      </c>
      <c r="X332" s="49">
        <f t="shared" si="84"/>
        <v>20.900679514867019</v>
      </c>
      <c r="Y332" s="8">
        <f t="shared" si="104"/>
        <v>2.6159502256859094E-5</v>
      </c>
      <c r="Z332" s="29">
        <f t="shared" si="92"/>
        <v>5.3166666666666664</v>
      </c>
    </row>
    <row r="333" spans="6:26" x14ac:dyDescent="0.25">
      <c r="F333" s="36">
        <f t="shared" si="93"/>
        <v>19200</v>
      </c>
      <c r="G333" s="16">
        <f t="shared" si="94"/>
        <v>20.400019218011757</v>
      </c>
      <c r="H333" s="48">
        <f t="shared" si="95"/>
        <v>292.35000960900584</v>
      </c>
      <c r="I333" s="8">
        <f t="shared" si="96"/>
        <v>1.2080367142775592</v>
      </c>
      <c r="J333" s="48">
        <f t="shared" si="97"/>
        <v>1.8166802212448724E-5</v>
      </c>
      <c r="K333" s="48">
        <f t="shared" si="98"/>
        <v>1.5038286500516662E-5</v>
      </c>
      <c r="L333" s="10">
        <f t="shared" si="99"/>
        <v>1006.0631505431604</v>
      </c>
      <c r="M333" s="29">
        <f t="shared" si="100"/>
        <v>2.5535470161534027E-2</v>
      </c>
      <c r="N333" s="8">
        <f t="shared" si="101"/>
        <v>0.71574755246459276</v>
      </c>
      <c r="O333" s="48">
        <f t="shared" si="102"/>
        <v>3.4205574384533729E-3</v>
      </c>
      <c r="P333" s="48">
        <f t="shared" si="85"/>
        <v>9614964.1531475969</v>
      </c>
      <c r="Q333" s="48">
        <f t="shared" si="103"/>
        <v>6881887.0596501883</v>
      </c>
      <c r="R333" s="9">
        <f t="shared" si="86"/>
        <v>28.111220903281701</v>
      </c>
      <c r="S333" s="10">
        <f t="shared" si="87"/>
        <v>2.3927774752668047</v>
      </c>
      <c r="T333" s="10">
        <f t="shared" si="88"/>
        <v>0.51684407325593829</v>
      </c>
      <c r="U333" s="10">
        <f t="shared" si="89"/>
        <v>1.052726086204717</v>
      </c>
      <c r="V333" s="10">
        <f t="shared" si="90"/>
        <v>1.5695701594606553</v>
      </c>
      <c r="W333" s="9">
        <f t="shared" si="91"/>
        <v>0.50066033794598264</v>
      </c>
      <c r="X333" s="49">
        <f t="shared" ref="X333:X396" si="105">G333+W333</f>
        <v>20.900679555957741</v>
      </c>
      <c r="Y333" s="8">
        <f t="shared" si="104"/>
        <v>2.6159502657677585E-5</v>
      </c>
      <c r="Z333" s="29">
        <f t="shared" si="92"/>
        <v>5.333333333333333</v>
      </c>
    </row>
    <row r="334" spans="6:26" x14ac:dyDescent="0.25">
      <c r="F334" s="36">
        <f t="shared" si="93"/>
        <v>19260</v>
      </c>
      <c r="G334" s="16">
        <f t="shared" si="94"/>
        <v>20.400019249886817</v>
      </c>
      <c r="H334" s="48">
        <f t="shared" si="95"/>
        <v>292.35000962494337</v>
      </c>
      <c r="I334" s="8">
        <f t="shared" si="96"/>
        <v>1.208036714211483</v>
      </c>
      <c r="J334" s="48">
        <f t="shared" si="97"/>
        <v>1.8166802213213052E-5</v>
      </c>
      <c r="K334" s="48">
        <f t="shared" si="98"/>
        <v>1.5038286501971919E-5</v>
      </c>
      <c r="L334" s="10">
        <f t="shared" si="99"/>
        <v>1006.0631505436796</v>
      </c>
      <c r="M334" s="29">
        <f t="shared" si="100"/>
        <v>2.5535470162731385E-2</v>
      </c>
      <c r="N334" s="8">
        <f t="shared" si="101"/>
        <v>0.71574755246151434</v>
      </c>
      <c r="O334" s="48">
        <f t="shared" si="102"/>
        <v>3.4205574382669005E-3</v>
      </c>
      <c r="P334" s="48">
        <f t="shared" ref="P334:P397" si="106">$H$5*O334*(G334-$H$4)*POWER($C$35,3)/K334^2</f>
        <v>9614964.2784605157</v>
      </c>
      <c r="Q334" s="48">
        <f t="shared" si="103"/>
        <v>6881887.1493130047</v>
      </c>
      <c r="R334" s="9">
        <f t="shared" ref="R334:R397" si="107">POWER((0.825+(0.387*POWER(Q334,1/6))/POWER((1+(POWER((0.492/N334),9/16))),8/27)),2)</f>
        <v>28.11122100635507</v>
      </c>
      <c r="S334" s="10">
        <f t="shared" ref="S334:S397" si="108">R334*M334/$C$35</f>
        <v>2.3927774841524259</v>
      </c>
      <c r="T334" s="10">
        <f t="shared" ref="T334:T397" si="109">S334*$C$20*(G334-$H$4)</f>
        <v>0.51684408203954135</v>
      </c>
      <c r="U334" s="10">
        <f t="shared" ref="U334:U397" si="110">$C$9*$H$3*$C$20*(POWER(G334+273.15,4)-POWER($H$4+273.15,4))</f>
        <v>1.0527261003587889</v>
      </c>
      <c r="V334" s="10">
        <f t="shared" ref="V334:V397" si="111">U334+T334</f>
        <v>1.5695701823983303</v>
      </c>
      <c r="W334" s="9">
        <f t="shared" ref="W334:W397" si="112">V334*$C$18/($C$8*$C$20)</f>
        <v>0.50066034526262537</v>
      </c>
      <c r="X334" s="49">
        <f t="shared" si="105"/>
        <v>20.900679595149441</v>
      </c>
      <c r="Y334" s="8">
        <f t="shared" si="104"/>
        <v>2.6159503039972173E-5</v>
      </c>
      <c r="Z334" s="29">
        <f t="shared" ref="Z334:Z397" si="113">F334/3600</f>
        <v>5.35</v>
      </c>
    </row>
    <row r="335" spans="6:26" x14ac:dyDescent="0.25">
      <c r="F335" s="36">
        <f t="shared" ref="F335:F398" si="114">F334+$H$2</f>
        <v>19320</v>
      </c>
      <c r="G335" s="16">
        <f t="shared" ref="G335:G398" si="115">G334+$H$2*($O$2-S334*$C$20*(G334-$H$4)-$C$9*$H$3*$C$20*(POWER(G334+273.15,4)-POWER($H$4+273.15,4)))/($C$30*$C$10)</f>
        <v>20.400019280288767</v>
      </c>
      <c r="H335" s="48">
        <f t="shared" ref="H335:H398" si="116">((G335+$H$4)/2)+273.15</f>
        <v>292.35000964014438</v>
      </c>
      <c r="I335" s="8">
        <f t="shared" ref="I335:I398" si="117">(351.99/H335)+344.84/(H335^2)</f>
        <v>1.20803671414846</v>
      </c>
      <c r="J335" s="48">
        <f t="shared" ref="J335:J398" si="118">((1.459*10^-6)*H335^1.5)/(H335+109.1)</f>
        <v>1.8166802213942077E-5</v>
      </c>
      <c r="K335" s="48">
        <f t="shared" ref="K335:K398" si="119">J335/I335</f>
        <v>1.503828650335994E-5</v>
      </c>
      <c r="L335" s="10">
        <f t="shared" ref="L335:L398" si="120">1030.5-0.19975*H335+(3.9734*10^-4)*H335^2</f>
        <v>1006.0631505441747</v>
      </c>
      <c r="M335" s="29">
        <f t="shared" ref="M335:M398" si="121">((2.334*10^-3)*(H335^1.5))/(H335+164.54)</f>
        <v>2.553547016387343E-2</v>
      </c>
      <c r="N335" s="8">
        <f t="shared" ref="N335:N398" si="122">L335*J335/M335</f>
        <v>0.71574755245857813</v>
      </c>
      <c r="O335" s="48">
        <f t="shared" ref="O335:O398" si="123">1/H335</f>
        <v>3.4205574380890454E-3</v>
      </c>
      <c r="P335" s="48">
        <f t="shared" si="106"/>
        <v>9614964.3979820516</v>
      </c>
      <c r="Q335" s="48">
        <f t="shared" ref="Q335:Q398" si="124">P335*N335</f>
        <v>6881887.2348320195</v>
      </c>
      <c r="R335" s="9">
        <f t="shared" si="107"/>
        <v>28.111221104664889</v>
      </c>
      <c r="S335" s="10">
        <f t="shared" si="108"/>
        <v>2.3927774926273977</v>
      </c>
      <c r="T335" s="10">
        <f t="shared" si="109"/>
        <v>0.51684409041720902</v>
      </c>
      <c r="U335" s="10">
        <f t="shared" si="110"/>
        <v>1.0527261138587065</v>
      </c>
      <c r="V335" s="10">
        <f t="shared" si="111"/>
        <v>1.5695702042759154</v>
      </c>
      <c r="W335" s="9">
        <f t="shared" si="112"/>
        <v>0.50066035224112149</v>
      </c>
      <c r="X335" s="49">
        <f t="shared" si="105"/>
        <v>20.900679632529886</v>
      </c>
      <c r="Y335" s="8">
        <f t="shared" ref="Y335:Y398" si="125">V335*$H$2/(3.6*10^6)</f>
        <v>2.615950340459859E-5</v>
      </c>
      <c r="Z335" s="29">
        <f t="shared" si="113"/>
        <v>5.3666666666666663</v>
      </c>
    </row>
    <row r="336" spans="6:26" x14ac:dyDescent="0.25">
      <c r="F336" s="36">
        <f t="shared" si="114"/>
        <v>19380</v>
      </c>
      <c r="G336" s="16">
        <f t="shared" si="115"/>
        <v>20.400019309285685</v>
      </c>
      <c r="H336" s="48">
        <f t="shared" si="116"/>
        <v>292.3500096546428</v>
      </c>
      <c r="I336" s="8">
        <f t="shared" si="117"/>
        <v>1.2080367140883501</v>
      </c>
      <c r="J336" s="48">
        <f t="shared" si="118"/>
        <v>1.8166802214637345E-5</v>
      </c>
      <c r="K336" s="48">
        <f t="shared" si="119"/>
        <v>1.5038286504683756E-5</v>
      </c>
      <c r="L336" s="10">
        <f t="shared" si="120"/>
        <v>1006.0631505446471</v>
      </c>
      <c r="M336" s="29">
        <f t="shared" si="121"/>
        <v>2.5535470164962621E-2</v>
      </c>
      <c r="N336" s="8">
        <f t="shared" si="122"/>
        <v>0.71574755245577726</v>
      </c>
      <c r="O336" s="48">
        <f t="shared" si="123"/>
        <v>3.4205574379194107E-3</v>
      </c>
      <c r="P336" s="48">
        <f t="shared" si="106"/>
        <v>9614964.5119799562</v>
      </c>
      <c r="Q336" s="48">
        <f t="shared" si="124"/>
        <v>6881887.3163988106</v>
      </c>
      <c r="R336" s="9">
        <f t="shared" si="107"/>
        <v>28.111221198431334</v>
      </c>
      <c r="S336" s="10">
        <f t="shared" si="108"/>
        <v>2.3927775007106939</v>
      </c>
      <c r="T336" s="10">
        <f t="shared" si="109"/>
        <v>0.51684409840770074</v>
      </c>
      <c r="U336" s="10">
        <f t="shared" si="110"/>
        <v>1.0527261267347667</v>
      </c>
      <c r="V336" s="10">
        <f t="shared" si="111"/>
        <v>1.5695702251424675</v>
      </c>
      <c r="W336" s="9">
        <f t="shared" si="112"/>
        <v>0.50066035889711891</v>
      </c>
      <c r="X336" s="49">
        <f t="shared" si="105"/>
        <v>20.900679668182804</v>
      </c>
      <c r="Y336" s="8">
        <f t="shared" si="125"/>
        <v>2.6159503752374458E-5</v>
      </c>
      <c r="Z336" s="29">
        <f t="shared" si="113"/>
        <v>5.3833333333333337</v>
      </c>
    </row>
    <row r="337" spans="6:26" x14ac:dyDescent="0.25">
      <c r="F337" s="36">
        <f t="shared" si="114"/>
        <v>19440</v>
      </c>
      <c r="G337" s="16">
        <f t="shared" si="115"/>
        <v>20.400019336942506</v>
      </c>
      <c r="H337" s="48">
        <f t="shared" si="116"/>
        <v>292.35000966847122</v>
      </c>
      <c r="I337" s="8">
        <f t="shared" si="117"/>
        <v>1.2080367140310182</v>
      </c>
      <c r="J337" s="48">
        <f t="shared" si="118"/>
        <v>1.8166802215300528E-5</v>
      </c>
      <c r="K337" s="48">
        <f t="shared" si="119"/>
        <v>1.503828650594643E-5</v>
      </c>
      <c r="L337" s="10">
        <f t="shared" si="120"/>
        <v>1006.0631505450976</v>
      </c>
      <c r="M337" s="29">
        <f t="shared" si="121"/>
        <v>2.5535470166001526E-2</v>
      </c>
      <c r="N337" s="8">
        <f t="shared" si="122"/>
        <v>0.71574755245310628</v>
      </c>
      <c r="O337" s="48">
        <f t="shared" si="123"/>
        <v>3.4205574377576156E-3</v>
      </c>
      <c r="P337" s="48">
        <f t="shared" si="106"/>
        <v>9614964.6207093783</v>
      </c>
      <c r="Q337" s="48">
        <f t="shared" si="124"/>
        <v>6881887.3941959469</v>
      </c>
      <c r="R337" s="9">
        <f t="shared" si="107"/>
        <v>28.111221287864339</v>
      </c>
      <c r="S337" s="10">
        <f t="shared" si="108"/>
        <v>2.3927775084204228</v>
      </c>
      <c r="T337" s="10">
        <f t="shared" si="109"/>
        <v>0.51684410602891129</v>
      </c>
      <c r="U337" s="10">
        <f t="shared" si="110"/>
        <v>1.0527261390157143</v>
      </c>
      <c r="V337" s="10">
        <f t="shared" si="111"/>
        <v>1.5695702450446256</v>
      </c>
      <c r="W337" s="9">
        <f t="shared" si="112"/>
        <v>0.50066036524549473</v>
      </c>
      <c r="X337" s="49">
        <f t="shared" si="105"/>
        <v>20.900679702188</v>
      </c>
      <c r="Y337" s="8">
        <f t="shared" si="125"/>
        <v>2.6159504084077094E-5</v>
      </c>
      <c r="Z337" s="29">
        <f t="shared" si="113"/>
        <v>5.4</v>
      </c>
    </row>
    <row r="338" spans="6:26" x14ac:dyDescent="0.25">
      <c r="F338" s="36">
        <f t="shared" si="114"/>
        <v>19500</v>
      </c>
      <c r="G338" s="16">
        <f t="shared" si="115"/>
        <v>20.400019363321164</v>
      </c>
      <c r="H338" s="48">
        <f t="shared" si="116"/>
        <v>292.35000968166054</v>
      </c>
      <c r="I338" s="8">
        <f t="shared" si="117"/>
        <v>1.2080367139763357</v>
      </c>
      <c r="J338" s="48">
        <f t="shared" si="118"/>
        <v>1.8166802215933092E-5</v>
      </c>
      <c r="K338" s="48">
        <f t="shared" si="119"/>
        <v>1.5038286507150777E-5</v>
      </c>
      <c r="L338" s="10">
        <f t="shared" si="120"/>
        <v>1006.0631505455273</v>
      </c>
      <c r="M338" s="29">
        <f t="shared" si="121"/>
        <v>2.5535470166992459E-2</v>
      </c>
      <c r="N338" s="8">
        <f t="shared" si="122"/>
        <v>0.71574755245055877</v>
      </c>
      <c r="O338" s="48">
        <f t="shared" si="123"/>
        <v>3.4205574376032976E-3</v>
      </c>
      <c r="P338" s="48">
        <f t="shared" si="106"/>
        <v>9614964.7244138215</v>
      </c>
      <c r="Q338" s="48">
        <f t="shared" si="124"/>
        <v>6881887.4683976537</v>
      </c>
      <c r="R338" s="9">
        <f t="shared" si="107"/>
        <v>28.111221373164121</v>
      </c>
      <c r="S338" s="10">
        <f t="shared" si="108"/>
        <v>2.3927775157738442</v>
      </c>
      <c r="T338" s="10">
        <f t="shared" si="109"/>
        <v>0.51684411329790636</v>
      </c>
      <c r="U338" s="10">
        <f t="shared" si="110"/>
        <v>1.0527261507291343</v>
      </c>
      <c r="V338" s="10">
        <f t="shared" si="111"/>
        <v>1.5695702640270408</v>
      </c>
      <c r="W338" s="9">
        <f t="shared" si="112"/>
        <v>0.50066037130049157</v>
      </c>
      <c r="X338" s="49">
        <f t="shared" si="105"/>
        <v>20.900679734621654</v>
      </c>
      <c r="Y338" s="8">
        <f t="shared" si="125"/>
        <v>2.6159504400450679E-5</v>
      </c>
      <c r="Z338" s="29">
        <f t="shared" si="113"/>
        <v>5.416666666666667</v>
      </c>
    </row>
    <row r="339" spans="6:26" x14ac:dyDescent="0.25">
      <c r="F339" s="36">
        <f t="shared" si="114"/>
        <v>19560</v>
      </c>
      <c r="G339" s="16">
        <f t="shared" si="115"/>
        <v>20.400019388480725</v>
      </c>
      <c r="H339" s="48">
        <f t="shared" si="116"/>
        <v>292.35000969424033</v>
      </c>
      <c r="I339" s="8">
        <f t="shared" si="117"/>
        <v>1.2080367139241805</v>
      </c>
      <c r="J339" s="48">
        <f t="shared" si="118"/>
        <v>1.8166802216536406E-5</v>
      </c>
      <c r="K339" s="48">
        <f t="shared" si="119"/>
        <v>1.503828650829945E-5</v>
      </c>
      <c r="L339" s="10">
        <f t="shared" si="120"/>
        <v>1006.063150545937</v>
      </c>
      <c r="M339" s="29">
        <f t="shared" si="121"/>
        <v>2.5535470167937582E-2</v>
      </c>
      <c r="N339" s="8">
        <f t="shared" si="122"/>
        <v>0.7157475524481286</v>
      </c>
      <c r="O339" s="48">
        <f t="shared" si="123"/>
        <v>3.4205574374561111E-3</v>
      </c>
      <c r="P339" s="48">
        <f t="shared" si="106"/>
        <v>9614964.8233255558</v>
      </c>
      <c r="Q339" s="48">
        <f t="shared" si="124"/>
        <v>6881887.5391701199</v>
      </c>
      <c r="R339" s="9">
        <f t="shared" si="107"/>
        <v>28.11122145452179</v>
      </c>
      <c r="S339" s="10">
        <f t="shared" si="108"/>
        <v>2.3927775227874273</v>
      </c>
      <c r="T339" s="10">
        <f t="shared" si="109"/>
        <v>0.51684412023096349</v>
      </c>
      <c r="U339" s="10">
        <f t="shared" si="110"/>
        <v>1.0527261619011761</v>
      </c>
      <c r="V339" s="10">
        <f t="shared" si="111"/>
        <v>1.5695702821321396</v>
      </c>
      <c r="W339" s="9">
        <f t="shared" si="112"/>
        <v>0.5006603770756427</v>
      </c>
      <c r="X339" s="49">
        <f t="shared" si="105"/>
        <v>20.900679765556369</v>
      </c>
      <c r="Y339" s="8">
        <f t="shared" si="125"/>
        <v>2.6159504702202324E-5</v>
      </c>
      <c r="Z339" s="29">
        <f t="shared" si="113"/>
        <v>5.4333333333333336</v>
      </c>
    </row>
    <row r="340" spans="6:26" x14ac:dyDescent="0.25">
      <c r="F340" s="36">
        <f t="shared" si="114"/>
        <v>19620</v>
      </c>
      <c r="G340" s="16">
        <f t="shared" si="115"/>
        <v>20.400019412477533</v>
      </c>
      <c r="H340" s="48">
        <f t="shared" si="116"/>
        <v>292.35000970623872</v>
      </c>
      <c r="I340" s="8">
        <f t="shared" si="117"/>
        <v>1.2080367138744355</v>
      </c>
      <c r="J340" s="48">
        <f t="shared" si="118"/>
        <v>1.8166802217111816E-5</v>
      </c>
      <c r="K340" s="48">
        <f t="shared" si="119"/>
        <v>1.5038286509395021E-5</v>
      </c>
      <c r="L340" s="10">
        <f t="shared" si="120"/>
        <v>1006.0631505463277</v>
      </c>
      <c r="M340" s="29">
        <f t="shared" si="121"/>
        <v>2.5535470168838996E-2</v>
      </c>
      <c r="N340" s="8">
        <f t="shared" si="122"/>
        <v>0.71574755244581079</v>
      </c>
      <c r="O340" s="48">
        <f t="shared" si="123"/>
        <v>3.4205574373157278E-3</v>
      </c>
      <c r="P340" s="48">
        <f t="shared" si="106"/>
        <v>9614964.9176660907</v>
      </c>
      <c r="Q340" s="48">
        <f t="shared" si="124"/>
        <v>6881887.6066718409</v>
      </c>
      <c r="R340" s="9">
        <f t="shared" si="107"/>
        <v>28.111221532119497</v>
      </c>
      <c r="S340" s="10">
        <f t="shared" si="108"/>
        <v>2.3927775294768732</v>
      </c>
      <c r="T340" s="10">
        <f t="shared" si="109"/>
        <v>0.51684412684360759</v>
      </c>
      <c r="U340" s="10">
        <f t="shared" si="110"/>
        <v>1.0527261725569435</v>
      </c>
      <c r="V340" s="10">
        <f t="shared" si="111"/>
        <v>1.5695702994005511</v>
      </c>
      <c r="W340" s="9">
        <f t="shared" si="112"/>
        <v>0.50066038258390788</v>
      </c>
      <c r="X340" s="49">
        <f t="shared" si="105"/>
        <v>20.900679795061443</v>
      </c>
      <c r="Y340" s="8">
        <f t="shared" si="125"/>
        <v>2.6159504990009185E-5</v>
      </c>
      <c r="Z340" s="29">
        <f t="shared" si="113"/>
        <v>5.45</v>
      </c>
    </row>
    <row r="341" spans="6:26" x14ac:dyDescent="0.25">
      <c r="F341" s="36">
        <f t="shared" si="114"/>
        <v>19680</v>
      </c>
      <c r="G341" s="16">
        <f t="shared" si="115"/>
        <v>20.400019435365323</v>
      </c>
      <c r="H341" s="48">
        <f t="shared" si="116"/>
        <v>292.35000971768261</v>
      </c>
      <c r="I341" s="8">
        <f t="shared" si="117"/>
        <v>1.2080367138269896</v>
      </c>
      <c r="J341" s="48">
        <f t="shared" si="118"/>
        <v>1.8166802217660653E-5</v>
      </c>
      <c r="K341" s="48">
        <f t="shared" si="119"/>
        <v>1.5038286510439974E-5</v>
      </c>
      <c r="L341" s="10">
        <f t="shared" si="120"/>
        <v>1006.0631505467006</v>
      </c>
      <c r="M341" s="29">
        <f t="shared" si="121"/>
        <v>2.553547016969878E-2</v>
      </c>
      <c r="N341" s="8">
        <f t="shared" si="122"/>
        <v>0.71574755244360011</v>
      </c>
      <c r="O341" s="48">
        <f t="shared" si="123"/>
        <v>3.4205574371818318E-3</v>
      </c>
      <c r="P341" s="48">
        <f t="shared" si="106"/>
        <v>9614965.0076466333</v>
      </c>
      <c r="Q341" s="48">
        <f t="shared" si="124"/>
        <v>6881887.6710539386</v>
      </c>
      <c r="R341" s="9">
        <f t="shared" si="107"/>
        <v>28.111221606130993</v>
      </c>
      <c r="S341" s="10">
        <f t="shared" si="108"/>
        <v>2.3927775358571663</v>
      </c>
      <c r="T341" s="10">
        <f t="shared" si="109"/>
        <v>0.51684413315064703</v>
      </c>
      <c r="U341" s="10">
        <f t="shared" si="110"/>
        <v>1.052726182720225</v>
      </c>
      <c r="V341" s="10">
        <f t="shared" si="111"/>
        <v>1.569570315870872</v>
      </c>
      <c r="W341" s="9">
        <f t="shared" si="112"/>
        <v>0.50066038783759881</v>
      </c>
      <c r="X341" s="49">
        <f t="shared" si="105"/>
        <v>20.900679823202921</v>
      </c>
      <c r="Y341" s="8">
        <f t="shared" si="125"/>
        <v>2.6159505264514531E-5</v>
      </c>
      <c r="Z341" s="29">
        <f t="shared" si="113"/>
        <v>5.4666666666666668</v>
      </c>
    </row>
    <row r="342" spans="6:26" x14ac:dyDescent="0.25">
      <c r="F342" s="36">
        <f t="shared" si="114"/>
        <v>19740</v>
      </c>
      <c r="G342" s="16">
        <f t="shared" si="115"/>
        <v>20.400019457195352</v>
      </c>
      <c r="H342" s="48">
        <f t="shared" si="116"/>
        <v>292.35000972859768</v>
      </c>
      <c r="I342" s="8">
        <f t="shared" si="117"/>
        <v>1.2080367137817363</v>
      </c>
      <c r="J342" s="48">
        <f t="shared" si="118"/>
        <v>1.8166802218184082E-5</v>
      </c>
      <c r="K342" s="48">
        <f t="shared" si="119"/>
        <v>1.5038286511436601E-5</v>
      </c>
      <c r="L342" s="10">
        <f t="shared" si="120"/>
        <v>1006.0631505470561</v>
      </c>
      <c r="M342" s="29">
        <f t="shared" si="121"/>
        <v>2.553547017051876E-2</v>
      </c>
      <c r="N342" s="8">
        <f t="shared" si="122"/>
        <v>0.7157475524414918</v>
      </c>
      <c r="O342" s="48">
        <f t="shared" si="123"/>
        <v>3.4205574370541228E-3</v>
      </c>
      <c r="P342" s="48">
        <f t="shared" si="106"/>
        <v>9614965.0934687611</v>
      </c>
      <c r="Q342" s="48">
        <f t="shared" si="124"/>
        <v>6881887.732460645</v>
      </c>
      <c r="R342" s="9">
        <f t="shared" si="107"/>
        <v>28.111221676722121</v>
      </c>
      <c r="S342" s="10">
        <f t="shared" si="108"/>
        <v>2.3927775419425936</v>
      </c>
      <c r="T342" s="10">
        <f t="shared" si="109"/>
        <v>0.51684413916620631</v>
      </c>
      <c r="U342" s="10">
        <f t="shared" si="110"/>
        <v>1.0527261924138138</v>
      </c>
      <c r="V342" s="10">
        <f t="shared" si="111"/>
        <v>1.56957033158002</v>
      </c>
      <c r="W342" s="9">
        <f t="shared" si="112"/>
        <v>0.50066039284849129</v>
      </c>
      <c r="X342" s="49">
        <f t="shared" si="105"/>
        <v>20.900679850043844</v>
      </c>
      <c r="Y342" s="8">
        <f t="shared" si="125"/>
        <v>2.6159505526333666E-5</v>
      </c>
      <c r="Z342" s="29">
        <f t="shared" si="113"/>
        <v>5.4833333333333334</v>
      </c>
    </row>
    <row r="343" spans="6:26" x14ac:dyDescent="0.25">
      <c r="F343" s="36">
        <f t="shared" si="114"/>
        <v>19800</v>
      </c>
      <c r="G343" s="16">
        <f t="shared" si="115"/>
        <v>20.400019478016503</v>
      </c>
      <c r="H343" s="48">
        <f t="shared" si="116"/>
        <v>292.35000973900821</v>
      </c>
      <c r="I343" s="8">
        <f t="shared" si="117"/>
        <v>1.2080367137385746</v>
      </c>
      <c r="J343" s="48">
        <f t="shared" si="118"/>
        <v>1.8166802218683354E-5</v>
      </c>
      <c r="K343" s="48">
        <f t="shared" si="119"/>
        <v>1.5038286512387192E-5</v>
      </c>
      <c r="L343" s="10">
        <f t="shared" si="120"/>
        <v>1006.0631505473954</v>
      </c>
      <c r="M343" s="29">
        <f t="shared" si="121"/>
        <v>2.5535470171300902E-2</v>
      </c>
      <c r="N343" s="8">
        <f t="shared" si="122"/>
        <v>0.71574755243948074</v>
      </c>
      <c r="O343" s="48">
        <f t="shared" si="123"/>
        <v>3.4205574369323174E-3</v>
      </c>
      <c r="P343" s="48">
        <f t="shared" si="106"/>
        <v>9614965.1753245816</v>
      </c>
      <c r="Q343" s="48">
        <f t="shared" si="124"/>
        <v>6881887.7910294123</v>
      </c>
      <c r="R343" s="9">
        <f t="shared" si="107"/>
        <v>28.111221744050802</v>
      </c>
      <c r="S343" s="10">
        <f t="shared" si="108"/>
        <v>2.3927775477467823</v>
      </c>
      <c r="T343" s="10">
        <f t="shared" si="109"/>
        <v>0.51684414490375563</v>
      </c>
      <c r="U343" s="10">
        <f t="shared" si="110"/>
        <v>1.0527262016593941</v>
      </c>
      <c r="V343" s="10">
        <f t="shared" si="111"/>
        <v>1.5695703465631499</v>
      </c>
      <c r="W343" s="9">
        <f t="shared" si="112"/>
        <v>0.50066039762779913</v>
      </c>
      <c r="X343" s="49">
        <f t="shared" si="105"/>
        <v>20.900679875644304</v>
      </c>
      <c r="Y343" s="8">
        <f t="shared" si="125"/>
        <v>2.6159505776052497E-5</v>
      </c>
      <c r="Z343" s="29">
        <f t="shared" si="113"/>
        <v>5.5</v>
      </c>
    </row>
    <row r="344" spans="6:26" x14ac:dyDescent="0.25">
      <c r="F344" s="36">
        <f t="shared" si="114"/>
        <v>19860</v>
      </c>
      <c r="G344" s="16">
        <f t="shared" si="115"/>
        <v>20.400019497875402</v>
      </c>
      <c r="H344" s="48">
        <f t="shared" si="116"/>
        <v>292.35000974893768</v>
      </c>
      <c r="I344" s="8">
        <f t="shared" si="117"/>
        <v>1.2080367136974073</v>
      </c>
      <c r="J344" s="48">
        <f t="shared" si="118"/>
        <v>1.8166802219159542E-5</v>
      </c>
      <c r="K344" s="48">
        <f t="shared" si="119"/>
        <v>1.5038286513293848E-5</v>
      </c>
      <c r="L344" s="10">
        <f t="shared" si="120"/>
        <v>1006.0631505477187</v>
      </c>
      <c r="M344" s="29">
        <f t="shared" si="121"/>
        <v>2.5535470172046867E-2</v>
      </c>
      <c r="N344" s="8">
        <f t="shared" si="122"/>
        <v>0.71574755243756283</v>
      </c>
      <c r="O344" s="48">
        <f t="shared" si="123"/>
        <v>3.4205574368161408E-3</v>
      </c>
      <c r="P344" s="48">
        <f t="shared" si="106"/>
        <v>9614965.2533974238</v>
      </c>
      <c r="Q344" s="48">
        <f t="shared" si="124"/>
        <v>6881887.8468914172</v>
      </c>
      <c r="R344" s="9">
        <f t="shared" si="107"/>
        <v>28.111221808267906</v>
      </c>
      <c r="S344" s="10">
        <f t="shared" si="108"/>
        <v>2.3927775532827287</v>
      </c>
      <c r="T344" s="10">
        <f t="shared" si="109"/>
        <v>0.51684415037614317</v>
      </c>
      <c r="U344" s="10">
        <f t="shared" si="110"/>
        <v>1.0527262104777246</v>
      </c>
      <c r="V344" s="10">
        <f t="shared" si="111"/>
        <v>1.5695703608538678</v>
      </c>
      <c r="W344" s="9">
        <f t="shared" si="112"/>
        <v>0.50066040218624175</v>
      </c>
      <c r="X344" s="49">
        <f t="shared" si="105"/>
        <v>20.900679900061643</v>
      </c>
      <c r="Y344" s="8">
        <f t="shared" si="125"/>
        <v>2.6159506014231132E-5</v>
      </c>
      <c r="Z344" s="29">
        <f t="shared" si="113"/>
        <v>5.5166666666666666</v>
      </c>
    </row>
    <row r="345" spans="6:26" x14ac:dyDescent="0.25">
      <c r="F345" s="36">
        <f t="shared" si="114"/>
        <v>19920</v>
      </c>
      <c r="G345" s="16">
        <f t="shared" si="115"/>
        <v>20.400019516816517</v>
      </c>
      <c r="H345" s="48">
        <f t="shared" si="116"/>
        <v>292.35000975840825</v>
      </c>
      <c r="I345" s="8">
        <f t="shared" si="117"/>
        <v>1.2080367136581429</v>
      </c>
      <c r="J345" s="48">
        <f t="shared" si="118"/>
        <v>1.8166802219613738E-5</v>
      </c>
      <c r="K345" s="48">
        <f t="shared" si="119"/>
        <v>1.5038286514158611E-5</v>
      </c>
      <c r="L345" s="10">
        <f t="shared" si="120"/>
        <v>1006.0631505480271</v>
      </c>
      <c r="M345" s="29">
        <f t="shared" si="121"/>
        <v>2.5535470172758385E-2</v>
      </c>
      <c r="N345" s="8">
        <f t="shared" si="122"/>
        <v>0.71574755243573351</v>
      </c>
      <c r="O345" s="48">
        <f t="shared" si="123"/>
        <v>3.4205574367053328E-3</v>
      </c>
      <c r="P345" s="48">
        <f t="shared" si="106"/>
        <v>9614965.3278621063</v>
      </c>
      <c r="Q345" s="48">
        <f t="shared" si="124"/>
        <v>6881887.9001717428</v>
      </c>
      <c r="R345" s="9">
        <f t="shared" si="107"/>
        <v>28.111221869517177</v>
      </c>
      <c r="S345" s="10">
        <f t="shared" si="108"/>
        <v>2.3927775585628304</v>
      </c>
      <c r="T345" s="10">
        <f t="shared" si="109"/>
        <v>0.51684415559562324</v>
      </c>
      <c r="U345" s="10">
        <f t="shared" si="110"/>
        <v>1.0527262188885056</v>
      </c>
      <c r="V345" s="10">
        <f t="shared" si="111"/>
        <v>1.5695703744841287</v>
      </c>
      <c r="W345" s="9">
        <f t="shared" si="112"/>
        <v>0.50066040653401245</v>
      </c>
      <c r="X345" s="49">
        <f t="shared" si="105"/>
        <v>20.90067992335053</v>
      </c>
      <c r="Y345" s="8">
        <f t="shared" si="125"/>
        <v>2.6159506241402146E-5</v>
      </c>
      <c r="Z345" s="29">
        <f t="shared" si="113"/>
        <v>5.5333333333333332</v>
      </c>
    </row>
    <row r="346" spans="6:26" x14ac:dyDescent="0.25">
      <c r="F346" s="36">
        <f t="shared" si="114"/>
        <v>19980</v>
      </c>
      <c r="G346" s="16">
        <f t="shared" si="115"/>
        <v>20.400019534882261</v>
      </c>
      <c r="H346" s="48">
        <f t="shared" si="116"/>
        <v>292.35000976744112</v>
      </c>
      <c r="I346" s="8">
        <f t="shared" si="117"/>
        <v>1.2080367136206929</v>
      </c>
      <c r="J346" s="48">
        <f t="shared" si="118"/>
        <v>1.8166802220046948E-5</v>
      </c>
      <c r="K346" s="48">
        <f t="shared" si="119"/>
        <v>1.5038286514983416E-5</v>
      </c>
      <c r="L346" s="10">
        <f t="shared" si="120"/>
        <v>1006.0631505483216</v>
      </c>
      <c r="M346" s="29">
        <f t="shared" si="121"/>
        <v>2.553547017343703E-2</v>
      </c>
      <c r="N346" s="8">
        <f t="shared" si="122"/>
        <v>0.71574755243398869</v>
      </c>
      <c r="O346" s="48">
        <f t="shared" si="123"/>
        <v>3.4205574365996465E-3</v>
      </c>
      <c r="P346" s="48">
        <f t="shared" si="106"/>
        <v>9614965.39888536</v>
      </c>
      <c r="Q346" s="48">
        <f t="shared" si="124"/>
        <v>6881887.950989686</v>
      </c>
      <c r="R346" s="9">
        <f t="shared" si="107"/>
        <v>28.111221927935784</v>
      </c>
      <c r="S346" s="10">
        <f t="shared" si="108"/>
        <v>2.3927775635989108</v>
      </c>
      <c r="T346" s="10">
        <f t="shared" si="109"/>
        <v>0.51684416057388316</v>
      </c>
      <c r="U346" s="10">
        <f t="shared" si="110"/>
        <v>1.0527262269105706</v>
      </c>
      <c r="V346" s="10">
        <f t="shared" si="111"/>
        <v>1.5695703874844538</v>
      </c>
      <c r="W346" s="9">
        <f t="shared" si="112"/>
        <v>0.50066041068084655</v>
      </c>
      <c r="X346" s="49">
        <f t="shared" si="105"/>
        <v>20.900679945563109</v>
      </c>
      <c r="Y346" s="8">
        <f t="shared" si="125"/>
        <v>2.6159506458074228E-5</v>
      </c>
      <c r="Z346" s="29">
        <f t="shared" si="113"/>
        <v>5.55</v>
      </c>
    </row>
    <row r="347" spans="6:26" x14ac:dyDescent="0.25">
      <c r="F347" s="36">
        <f t="shared" si="114"/>
        <v>20040</v>
      </c>
      <c r="G347" s="16">
        <f t="shared" si="115"/>
        <v>20.400019552113097</v>
      </c>
      <c r="H347" s="48">
        <f t="shared" si="116"/>
        <v>292.35000977605654</v>
      </c>
      <c r="I347" s="8">
        <f t="shared" si="117"/>
        <v>1.2080367135849737</v>
      </c>
      <c r="J347" s="48">
        <f t="shared" si="118"/>
        <v>1.8166802220460131E-5</v>
      </c>
      <c r="K347" s="48">
        <f t="shared" si="119"/>
        <v>1.5038286515770096E-5</v>
      </c>
      <c r="L347" s="10">
        <f t="shared" si="120"/>
        <v>1006.0631505486022</v>
      </c>
      <c r="M347" s="29">
        <f t="shared" si="121"/>
        <v>2.5535470174084304E-2</v>
      </c>
      <c r="N347" s="8">
        <f t="shared" si="122"/>
        <v>0.71574755243232435</v>
      </c>
      <c r="O347" s="48">
        <f t="shared" si="123"/>
        <v>3.4205574364988443E-3</v>
      </c>
      <c r="P347" s="48">
        <f t="shared" si="106"/>
        <v>9614965.4666262846</v>
      </c>
      <c r="Q347" s="48">
        <f t="shared" si="124"/>
        <v>6881887.9994590851</v>
      </c>
      <c r="R347" s="9">
        <f t="shared" si="107"/>
        <v>28.111221983654566</v>
      </c>
      <c r="S347" s="10">
        <f t="shared" si="108"/>
        <v>2.3927775684022472</v>
      </c>
      <c r="T347" s="10">
        <f t="shared" si="109"/>
        <v>0.51684416532207234</v>
      </c>
      <c r="U347" s="10">
        <f t="shared" si="110"/>
        <v>1.0527262345618997</v>
      </c>
      <c r="V347" s="10">
        <f t="shared" si="111"/>
        <v>1.5695703998839721</v>
      </c>
      <c r="W347" s="9">
        <f t="shared" si="112"/>
        <v>0.50066041463603583</v>
      </c>
      <c r="X347" s="49">
        <f t="shared" si="105"/>
        <v>20.900679966749134</v>
      </c>
      <c r="Y347" s="8">
        <f t="shared" si="125"/>
        <v>2.6159506664732869E-5</v>
      </c>
      <c r="Z347" s="29">
        <f t="shared" si="113"/>
        <v>5.5666666666666664</v>
      </c>
    </row>
    <row r="348" spans="6:26" x14ac:dyDescent="0.25">
      <c r="F348" s="36">
        <f t="shared" si="114"/>
        <v>20100</v>
      </c>
      <c r="G348" s="16">
        <f t="shared" si="115"/>
        <v>20.400019568547606</v>
      </c>
      <c r="H348" s="48">
        <f t="shared" si="116"/>
        <v>292.35000978427377</v>
      </c>
      <c r="I348" s="8">
        <f t="shared" si="117"/>
        <v>1.2080367135509054</v>
      </c>
      <c r="J348" s="48">
        <f t="shared" si="118"/>
        <v>1.8166802220854221E-5</v>
      </c>
      <c r="K348" s="48">
        <f t="shared" si="119"/>
        <v>1.503828651652042E-5</v>
      </c>
      <c r="L348" s="10">
        <f t="shared" si="120"/>
        <v>1006.0631505488698</v>
      </c>
      <c r="M348" s="29">
        <f t="shared" si="121"/>
        <v>2.5535470174701671E-2</v>
      </c>
      <c r="N348" s="8">
        <f t="shared" si="122"/>
        <v>0.71574755243073684</v>
      </c>
      <c r="O348" s="48">
        <f t="shared" si="123"/>
        <v>3.4205574364027007E-3</v>
      </c>
      <c r="P348" s="48">
        <f t="shared" si="106"/>
        <v>9614965.5312365461</v>
      </c>
      <c r="Q348" s="48">
        <f t="shared" si="124"/>
        <v>6881888.0456884578</v>
      </c>
      <c r="R348" s="9">
        <f t="shared" si="107"/>
        <v>28.111222036798324</v>
      </c>
      <c r="S348" s="10">
        <f t="shared" si="108"/>
        <v>2.3927775729835998</v>
      </c>
      <c r="T348" s="10">
        <f t="shared" si="109"/>
        <v>0.51684416985082382</v>
      </c>
      <c r="U348" s="10">
        <f t="shared" si="110"/>
        <v>1.05272624185959</v>
      </c>
      <c r="V348" s="10">
        <f t="shared" si="111"/>
        <v>1.5695704117104139</v>
      </c>
      <c r="W348" s="9">
        <f t="shared" si="112"/>
        <v>0.50066041840842557</v>
      </c>
      <c r="X348" s="49">
        <f t="shared" si="105"/>
        <v>20.900679986956032</v>
      </c>
      <c r="Y348" s="8">
        <f t="shared" si="125"/>
        <v>2.6159506861840231E-5</v>
      </c>
      <c r="Z348" s="29">
        <f t="shared" si="113"/>
        <v>5.583333333333333</v>
      </c>
    </row>
    <row r="349" spans="6:26" x14ac:dyDescent="0.25">
      <c r="F349" s="36">
        <f t="shared" si="114"/>
        <v>20160</v>
      </c>
      <c r="G349" s="16">
        <f t="shared" si="115"/>
        <v>20.400019584222591</v>
      </c>
      <c r="H349" s="48">
        <f t="shared" si="116"/>
        <v>292.35000979211128</v>
      </c>
      <c r="I349" s="8">
        <f t="shared" si="117"/>
        <v>1.2080367135184114</v>
      </c>
      <c r="J349" s="48">
        <f t="shared" si="118"/>
        <v>1.81668022212301E-5</v>
      </c>
      <c r="K349" s="48">
        <f t="shared" si="119"/>
        <v>1.5038286517236071E-5</v>
      </c>
      <c r="L349" s="10">
        <f t="shared" si="120"/>
        <v>1006.0631505491251</v>
      </c>
      <c r="M349" s="29">
        <f t="shared" si="121"/>
        <v>2.5535470175290495E-2</v>
      </c>
      <c r="N349" s="8">
        <f t="shared" si="122"/>
        <v>0.71574755242922328</v>
      </c>
      <c r="O349" s="48">
        <f t="shared" si="123"/>
        <v>3.4205574363110002E-3</v>
      </c>
      <c r="P349" s="48">
        <f t="shared" si="106"/>
        <v>9614965.5928608272</v>
      </c>
      <c r="Q349" s="48">
        <f t="shared" si="124"/>
        <v>6881888.0897813328</v>
      </c>
      <c r="R349" s="9">
        <f t="shared" si="107"/>
        <v>28.111222087486002</v>
      </c>
      <c r="S349" s="10">
        <f t="shared" si="108"/>
        <v>2.3927775773532209</v>
      </c>
      <c r="T349" s="10">
        <f t="shared" si="109"/>
        <v>0.51684417417027728</v>
      </c>
      <c r="U349" s="10">
        <f t="shared" si="110"/>
        <v>1.0527262488200679</v>
      </c>
      <c r="V349" s="10">
        <f t="shared" si="111"/>
        <v>1.5695704229903451</v>
      </c>
      <c r="W349" s="9">
        <f t="shared" si="112"/>
        <v>0.50066042200648975</v>
      </c>
      <c r="X349" s="49">
        <f t="shared" si="105"/>
        <v>20.900680006229081</v>
      </c>
      <c r="Y349" s="8">
        <f t="shared" si="125"/>
        <v>2.6159507049839085E-5</v>
      </c>
      <c r="Z349" s="29">
        <f t="shared" si="113"/>
        <v>5.6</v>
      </c>
    </row>
    <row r="350" spans="6:26" x14ac:dyDescent="0.25">
      <c r="F350" s="36">
        <f t="shared" si="114"/>
        <v>20220</v>
      </c>
      <c r="G350" s="16">
        <f t="shared" si="115"/>
        <v>20.400019599173152</v>
      </c>
      <c r="H350" s="48">
        <f t="shared" si="116"/>
        <v>292.35000979958653</v>
      </c>
      <c r="I350" s="8">
        <f t="shared" si="117"/>
        <v>1.2080367134874193</v>
      </c>
      <c r="J350" s="48">
        <f t="shared" si="118"/>
        <v>1.8166802221588548E-5</v>
      </c>
      <c r="K350" s="48">
        <f t="shared" si="119"/>
        <v>1.5038286517918597E-5</v>
      </c>
      <c r="L350" s="10">
        <f t="shared" si="120"/>
        <v>1006.0631505493685</v>
      </c>
      <c r="M350" s="29">
        <f t="shared" si="121"/>
        <v>2.5535470175852025E-2</v>
      </c>
      <c r="N350" s="8">
        <f t="shared" si="122"/>
        <v>0.71574755242777932</v>
      </c>
      <c r="O350" s="48">
        <f t="shared" si="123"/>
        <v>3.4205574362235385E-3</v>
      </c>
      <c r="P350" s="48">
        <f t="shared" si="106"/>
        <v>9614965.6516371965</v>
      </c>
      <c r="Q350" s="48">
        <f t="shared" si="124"/>
        <v>6881888.1318364916</v>
      </c>
      <c r="R350" s="9">
        <f t="shared" si="107"/>
        <v>28.11122213583122</v>
      </c>
      <c r="S350" s="10">
        <f t="shared" si="108"/>
        <v>2.3927775815208978</v>
      </c>
      <c r="T350" s="10">
        <f t="shared" si="109"/>
        <v>0.51684417829010609</v>
      </c>
      <c r="U350" s="10">
        <f t="shared" si="110"/>
        <v>1.0527262554588366</v>
      </c>
      <c r="V350" s="10">
        <f t="shared" si="111"/>
        <v>1.5695704337489427</v>
      </c>
      <c r="W350" s="9">
        <f t="shared" si="112"/>
        <v>0.50066042543825928</v>
      </c>
      <c r="X350" s="49">
        <f t="shared" si="105"/>
        <v>20.900680024611411</v>
      </c>
      <c r="Y350" s="8">
        <f t="shared" si="125"/>
        <v>2.6159507229149045E-5</v>
      </c>
      <c r="Z350" s="29">
        <f t="shared" si="113"/>
        <v>5.6166666666666663</v>
      </c>
    </row>
    <row r="351" spans="6:26" x14ac:dyDescent="0.25">
      <c r="F351" s="36">
        <f t="shared" si="114"/>
        <v>20280</v>
      </c>
      <c r="G351" s="16">
        <f t="shared" si="115"/>
        <v>20.400019613432772</v>
      </c>
      <c r="H351" s="48">
        <f t="shared" si="116"/>
        <v>292.35000980671634</v>
      </c>
      <c r="I351" s="8">
        <f t="shared" si="117"/>
        <v>1.2080367134578593</v>
      </c>
      <c r="J351" s="48">
        <f t="shared" si="118"/>
        <v>1.8166802221930515E-5</v>
      </c>
      <c r="K351" s="48">
        <f t="shared" si="119"/>
        <v>1.5038286518569652E-5</v>
      </c>
      <c r="L351" s="10">
        <f t="shared" si="120"/>
        <v>1006.0631505496008</v>
      </c>
      <c r="M351" s="29">
        <f t="shared" si="121"/>
        <v>2.5535470176387739E-2</v>
      </c>
      <c r="N351" s="8">
        <f t="shared" si="122"/>
        <v>0.71574755242640176</v>
      </c>
      <c r="O351" s="48">
        <f t="shared" si="123"/>
        <v>3.4205574361401178E-3</v>
      </c>
      <c r="P351" s="48">
        <f t="shared" si="106"/>
        <v>9614965.7076971121</v>
      </c>
      <c r="Q351" s="48">
        <f t="shared" si="124"/>
        <v>6881888.1719479943</v>
      </c>
      <c r="R351" s="9">
        <f t="shared" si="107"/>
        <v>28.111222181942054</v>
      </c>
      <c r="S351" s="10">
        <f t="shared" si="108"/>
        <v>2.3927775854959692</v>
      </c>
      <c r="T351" s="10">
        <f t="shared" si="109"/>
        <v>0.51684418221953732</v>
      </c>
      <c r="U351" s="10">
        <f t="shared" si="110"/>
        <v>1.0527262617908077</v>
      </c>
      <c r="V351" s="10">
        <f t="shared" si="111"/>
        <v>1.5695704440103451</v>
      </c>
      <c r="W351" s="9">
        <f t="shared" si="112"/>
        <v>0.5006604287114339</v>
      </c>
      <c r="X351" s="49">
        <f t="shared" si="105"/>
        <v>20.900680042144206</v>
      </c>
      <c r="Y351" s="8">
        <f t="shared" si="125"/>
        <v>2.6159507400172417E-5</v>
      </c>
      <c r="Z351" s="29">
        <f t="shared" si="113"/>
        <v>5.6333333333333337</v>
      </c>
    </row>
    <row r="352" spans="6:26" x14ac:dyDescent="0.25">
      <c r="F352" s="36">
        <f t="shared" si="114"/>
        <v>20340</v>
      </c>
      <c r="G352" s="16">
        <f t="shared" si="115"/>
        <v>20.40001962703338</v>
      </c>
      <c r="H352" s="48">
        <f t="shared" si="116"/>
        <v>292.35000981351669</v>
      </c>
      <c r="I352" s="8">
        <f t="shared" si="117"/>
        <v>1.2080367134296655</v>
      </c>
      <c r="J352" s="48">
        <f t="shared" si="118"/>
        <v>1.816680222225661E-5</v>
      </c>
      <c r="K352" s="48">
        <f t="shared" si="119"/>
        <v>1.5038286519190561E-5</v>
      </c>
      <c r="L352" s="10">
        <f t="shared" si="120"/>
        <v>1006.0631505498224</v>
      </c>
      <c r="M352" s="29">
        <f t="shared" si="121"/>
        <v>2.5535470176898584E-2</v>
      </c>
      <c r="N352" s="8">
        <f t="shared" si="122"/>
        <v>0.71574755242508836</v>
      </c>
      <c r="O352" s="48">
        <f t="shared" si="123"/>
        <v>3.4205574360605525E-3</v>
      </c>
      <c r="P352" s="48">
        <f t="shared" si="106"/>
        <v>9614965.761166282</v>
      </c>
      <c r="Q352" s="48">
        <f t="shared" si="124"/>
        <v>6881888.2102057934</v>
      </c>
      <c r="R352" s="9">
        <f t="shared" si="107"/>
        <v>28.111222225921932</v>
      </c>
      <c r="S352" s="10">
        <f t="shared" si="108"/>
        <v>2.3927775892873271</v>
      </c>
      <c r="T352" s="10">
        <f t="shared" si="109"/>
        <v>0.51684418596736814</v>
      </c>
      <c r="U352" s="10">
        <f t="shared" si="110"/>
        <v>1.052726267830119</v>
      </c>
      <c r="V352" s="10">
        <f t="shared" si="111"/>
        <v>1.5695704537974873</v>
      </c>
      <c r="W352" s="9">
        <f t="shared" si="112"/>
        <v>0.50066043183332942</v>
      </c>
      <c r="X352" s="49">
        <f t="shared" si="105"/>
        <v>20.900680058866708</v>
      </c>
      <c r="Y352" s="8">
        <f t="shared" si="125"/>
        <v>2.6159507563291453E-5</v>
      </c>
      <c r="Z352" s="29">
        <f t="shared" si="113"/>
        <v>5.65</v>
      </c>
    </row>
    <row r="353" spans="6:26" x14ac:dyDescent="0.25">
      <c r="F353" s="36">
        <f t="shared" si="114"/>
        <v>20400</v>
      </c>
      <c r="G353" s="16">
        <f t="shared" si="115"/>
        <v>20.400019640005436</v>
      </c>
      <c r="H353" s="48">
        <f t="shared" si="116"/>
        <v>292.3500098200027</v>
      </c>
      <c r="I353" s="8">
        <f t="shared" si="117"/>
        <v>1.2080367134027745</v>
      </c>
      <c r="J353" s="48">
        <f t="shared" si="118"/>
        <v>1.8166802222567687E-5</v>
      </c>
      <c r="K353" s="48">
        <f t="shared" si="119"/>
        <v>1.5038286519782821E-5</v>
      </c>
      <c r="L353" s="10">
        <f t="shared" si="120"/>
        <v>1006.0631505500337</v>
      </c>
      <c r="M353" s="29">
        <f t="shared" si="121"/>
        <v>2.5535470177385906E-2</v>
      </c>
      <c r="N353" s="8">
        <f t="shared" si="122"/>
        <v>0.71574755242383536</v>
      </c>
      <c r="O353" s="48">
        <f t="shared" si="123"/>
        <v>3.4205574359846649E-3</v>
      </c>
      <c r="P353" s="48">
        <f t="shared" si="106"/>
        <v>9614965.8121643085</v>
      </c>
      <c r="Q353" s="48">
        <f t="shared" si="124"/>
        <v>6881888.246695458</v>
      </c>
      <c r="R353" s="9">
        <f t="shared" si="107"/>
        <v>28.111222267869241</v>
      </c>
      <c r="S353" s="10">
        <f t="shared" si="108"/>
        <v>2.3927775929034718</v>
      </c>
      <c r="T353" s="10">
        <f t="shared" si="109"/>
        <v>0.51684418954199363</v>
      </c>
      <c r="U353" s="10">
        <f t="shared" si="110"/>
        <v>1.052726273590348</v>
      </c>
      <c r="V353" s="10">
        <f t="shared" si="111"/>
        <v>1.5695704631323415</v>
      </c>
      <c r="W353" s="9">
        <f t="shared" si="112"/>
        <v>0.50066043481095435</v>
      </c>
      <c r="X353" s="49">
        <f t="shared" si="105"/>
        <v>20.900680074816389</v>
      </c>
      <c r="Y353" s="8">
        <f t="shared" si="125"/>
        <v>2.6159507718872361E-5</v>
      </c>
      <c r="Z353" s="29">
        <f t="shared" si="113"/>
        <v>5.666666666666667</v>
      </c>
    </row>
    <row r="354" spans="6:26" x14ac:dyDescent="0.25">
      <c r="F354" s="36">
        <f t="shared" si="114"/>
        <v>20460</v>
      </c>
      <c r="G354" s="16">
        <f t="shared" si="115"/>
        <v>20.400019652377985</v>
      </c>
      <c r="H354" s="48">
        <f t="shared" si="116"/>
        <v>292.35000982618897</v>
      </c>
      <c r="I354" s="8">
        <f t="shared" si="117"/>
        <v>1.2080367133771266</v>
      </c>
      <c r="J354" s="48">
        <f t="shared" si="118"/>
        <v>1.816680222286439E-5</v>
      </c>
      <c r="K354" s="48">
        <f t="shared" si="119"/>
        <v>1.5038286520347708E-5</v>
      </c>
      <c r="L354" s="10">
        <f t="shared" si="120"/>
        <v>1006.0631505502352</v>
      </c>
      <c r="M354" s="29">
        <f t="shared" si="121"/>
        <v>2.5535470177850701E-2</v>
      </c>
      <c r="N354" s="8">
        <f t="shared" si="122"/>
        <v>0.71574755242264032</v>
      </c>
      <c r="O354" s="48">
        <f t="shared" si="123"/>
        <v>3.420557435912284E-3</v>
      </c>
      <c r="P354" s="48">
        <f t="shared" si="106"/>
        <v>9614965.8608054556</v>
      </c>
      <c r="Q354" s="48">
        <f t="shared" si="124"/>
        <v>6881888.2814987497</v>
      </c>
      <c r="R354" s="9">
        <f t="shared" si="107"/>
        <v>28.111222307877934</v>
      </c>
      <c r="S354" s="10">
        <f t="shared" si="108"/>
        <v>2.3927775963524947</v>
      </c>
      <c r="T354" s="10">
        <f t="shared" si="109"/>
        <v>0.51684419295141693</v>
      </c>
      <c r="U354" s="10">
        <f t="shared" si="110"/>
        <v>1.0527262790843472</v>
      </c>
      <c r="V354" s="10">
        <f t="shared" si="111"/>
        <v>1.5695704720357642</v>
      </c>
      <c r="W354" s="9">
        <f t="shared" si="112"/>
        <v>0.50066043765096158</v>
      </c>
      <c r="X354" s="49">
        <f t="shared" si="105"/>
        <v>20.900680090028946</v>
      </c>
      <c r="Y354" s="8">
        <f t="shared" si="125"/>
        <v>2.6159507867262735E-5</v>
      </c>
      <c r="Z354" s="29">
        <f t="shared" si="113"/>
        <v>5.6833333333333336</v>
      </c>
    </row>
    <row r="355" spans="6:26" x14ac:dyDescent="0.25">
      <c r="F355" s="36">
        <f t="shared" si="114"/>
        <v>20520</v>
      </c>
      <c r="G355" s="16">
        <f t="shared" si="115"/>
        <v>20.400019664178735</v>
      </c>
      <c r="H355" s="48">
        <f t="shared" si="116"/>
        <v>292.35000983208937</v>
      </c>
      <c r="I355" s="8">
        <f t="shared" si="117"/>
        <v>1.2080367133526639</v>
      </c>
      <c r="J355" s="48">
        <f t="shared" si="118"/>
        <v>1.8166802223147336E-5</v>
      </c>
      <c r="K355" s="48">
        <f t="shared" si="119"/>
        <v>1.5038286520886451E-5</v>
      </c>
      <c r="L355" s="10">
        <f t="shared" si="120"/>
        <v>1006.0631505504274</v>
      </c>
      <c r="M355" s="29">
        <f t="shared" si="121"/>
        <v>2.5535470178293947E-2</v>
      </c>
      <c r="N355" s="8">
        <f t="shared" si="122"/>
        <v>0.7157475524215009</v>
      </c>
      <c r="O355" s="48">
        <f t="shared" si="123"/>
        <v>3.4205574358432481E-3</v>
      </c>
      <c r="P355" s="48">
        <f t="shared" si="106"/>
        <v>9614965.9071986936</v>
      </c>
      <c r="Q355" s="48">
        <f t="shared" si="124"/>
        <v>6881888.3146936409</v>
      </c>
      <c r="R355" s="9">
        <f t="shared" si="107"/>
        <v>28.111222346037657</v>
      </c>
      <c r="S355" s="10">
        <f t="shared" si="108"/>
        <v>2.392777599642117</v>
      </c>
      <c r="T355" s="10">
        <f t="shared" si="109"/>
        <v>0.5168441962032726</v>
      </c>
      <c r="U355" s="10">
        <f t="shared" si="110"/>
        <v>1.0527262843244551</v>
      </c>
      <c r="V355" s="10">
        <f t="shared" si="111"/>
        <v>1.5695704805277277</v>
      </c>
      <c r="W355" s="9">
        <f t="shared" si="112"/>
        <v>0.50066044035972179</v>
      </c>
      <c r="X355" s="49">
        <f t="shared" si="105"/>
        <v>20.900680104538456</v>
      </c>
      <c r="Y355" s="8">
        <f t="shared" si="125"/>
        <v>2.6159508008795462E-5</v>
      </c>
      <c r="Z355" s="29">
        <f t="shared" si="113"/>
        <v>5.7</v>
      </c>
    </row>
    <row r="356" spans="6:26" x14ac:dyDescent="0.25">
      <c r="F356" s="36">
        <f t="shared" si="114"/>
        <v>20580</v>
      </c>
      <c r="G356" s="16">
        <f t="shared" si="115"/>
        <v>20.400019675434113</v>
      </c>
      <c r="H356" s="48">
        <f t="shared" si="116"/>
        <v>292.35000983771704</v>
      </c>
      <c r="I356" s="8">
        <f t="shared" si="117"/>
        <v>1.2080367133293317</v>
      </c>
      <c r="J356" s="48">
        <f t="shared" si="118"/>
        <v>1.8166802223417224E-5</v>
      </c>
      <c r="K356" s="48">
        <f t="shared" si="119"/>
        <v>1.5038286521400314E-5</v>
      </c>
      <c r="L356" s="10">
        <f t="shared" si="120"/>
        <v>1006.0631505506107</v>
      </c>
      <c r="M356" s="29">
        <f t="shared" si="121"/>
        <v>2.5535470178716751E-2</v>
      </c>
      <c r="N356" s="8">
        <f t="shared" si="122"/>
        <v>0.71574755242041344</v>
      </c>
      <c r="O356" s="48">
        <f t="shared" si="123"/>
        <v>3.4205574357774032E-3</v>
      </c>
      <c r="P356" s="48">
        <f t="shared" si="106"/>
        <v>9614965.9514478408</v>
      </c>
      <c r="Q356" s="48">
        <f t="shared" si="124"/>
        <v>6881888.3463544035</v>
      </c>
      <c r="R356" s="9">
        <f t="shared" si="107"/>
        <v>28.111222382433805</v>
      </c>
      <c r="S356" s="10">
        <f t="shared" si="108"/>
        <v>2.3927776027797112</v>
      </c>
      <c r="T356" s="10">
        <f t="shared" si="109"/>
        <v>0.51684419930484382</v>
      </c>
      <c r="U356" s="10">
        <f t="shared" si="110"/>
        <v>1.0527262893223945</v>
      </c>
      <c r="V356" s="10">
        <f t="shared" si="111"/>
        <v>1.5695704886272384</v>
      </c>
      <c r="W356" s="9">
        <f t="shared" si="112"/>
        <v>0.50066044294329781</v>
      </c>
      <c r="X356" s="49">
        <f t="shared" si="105"/>
        <v>20.900680118377409</v>
      </c>
      <c r="Y356" s="8">
        <f t="shared" si="125"/>
        <v>2.6159508143787307E-5</v>
      </c>
      <c r="Z356" s="29">
        <f t="shared" si="113"/>
        <v>5.7166666666666668</v>
      </c>
    </row>
    <row r="357" spans="6:26" x14ac:dyDescent="0.25">
      <c r="F357" s="36">
        <f t="shared" si="114"/>
        <v>20640</v>
      </c>
      <c r="G357" s="16">
        <f t="shared" si="115"/>
        <v>20.400019686169319</v>
      </c>
      <c r="H357" s="48">
        <f t="shared" si="116"/>
        <v>292.35000984308465</v>
      </c>
      <c r="I357" s="8">
        <f t="shared" si="117"/>
        <v>1.2080367133070777</v>
      </c>
      <c r="J357" s="48">
        <f t="shared" si="118"/>
        <v>1.8166802223674651E-5</v>
      </c>
      <c r="K357" s="48">
        <f t="shared" si="119"/>
        <v>1.5038286521890439E-5</v>
      </c>
      <c r="L357" s="10">
        <f t="shared" si="120"/>
        <v>1006.0631505507855</v>
      </c>
      <c r="M357" s="29">
        <f t="shared" si="121"/>
        <v>2.5535470179120022E-2</v>
      </c>
      <c r="N357" s="8">
        <f t="shared" si="122"/>
        <v>0.7157475524193766</v>
      </c>
      <c r="O357" s="48">
        <f t="shared" si="123"/>
        <v>3.420557435714601E-3</v>
      </c>
      <c r="P357" s="48">
        <f t="shared" si="106"/>
        <v>9614965.9936519861</v>
      </c>
      <c r="Q357" s="48">
        <f t="shared" si="124"/>
        <v>6881888.3765519485</v>
      </c>
      <c r="R357" s="9">
        <f t="shared" si="107"/>
        <v>28.111222417147911</v>
      </c>
      <c r="S357" s="10">
        <f t="shared" si="108"/>
        <v>2.3927776057723023</v>
      </c>
      <c r="T357" s="10">
        <f t="shared" si="109"/>
        <v>0.51684420226307537</v>
      </c>
      <c r="U357" s="10">
        <f t="shared" si="110"/>
        <v>1.0527262940893571</v>
      </c>
      <c r="V357" s="10">
        <f t="shared" si="111"/>
        <v>1.5695704963524326</v>
      </c>
      <c r="W357" s="9">
        <f t="shared" si="112"/>
        <v>0.50066044540747467</v>
      </c>
      <c r="X357" s="49">
        <f t="shared" si="105"/>
        <v>20.900680131576795</v>
      </c>
      <c r="Y357" s="8">
        <f t="shared" si="125"/>
        <v>2.6159508272540543E-5</v>
      </c>
      <c r="Z357" s="29">
        <f t="shared" si="113"/>
        <v>5.7333333333333334</v>
      </c>
    </row>
    <row r="358" spans="6:26" x14ac:dyDescent="0.25">
      <c r="F358" s="36">
        <f t="shared" si="114"/>
        <v>20700</v>
      </c>
      <c r="G358" s="16">
        <f t="shared" si="115"/>
        <v>20.400019696408396</v>
      </c>
      <c r="H358" s="48">
        <f t="shared" si="116"/>
        <v>292.35000984820419</v>
      </c>
      <c r="I358" s="8">
        <f t="shared" si="117"/>
        <v>1.2080367132858525</v>
      </c>
      <c r="J358" s="48">
        <f t="shared" si="118"/>
        <v>1.8166802223920162E-5</v>
      </c>
      <c r="K358" s="48">
        <f t="shared" si="119"/>
        <v>1.5038286522357893E-5</v>
      </c>
      <c r="L358" s="10">
        <f t="shared" si="120"/>
        <v>1006.0631505509523</v>
      </c>
      <c r="M358" s="29">
        <f t="shared" si="121"/>
        <v>2.5535470179504628E-2</v>
      </c>
      <c r="N358" s="8">
        <f t="shared" si="122"/>
        <v>0.71574755241838772</v>
      </c>
      <c r="O358" s="48">
        <f t="shared" si="123"/>
        <v>3.4205574356547014E-3</v>
      </c>
      <c r="P358" s="48">
        <f t="shared" si="106"/>
        <v>9614966.0339056868</v>
      </c>
      <c r="Q358" s="48">
        <f t="shared" si="124"/>
        <v>6881888.405353928</v>
      </c>
      <c r="R358" s="9">
        <f t="shared" si="107"/>
        <v>28.111222450257692</v>
      </c>
      <c r="S358" s="10">
        <f t="shared" si="108"/>
        <v>2.3927776086265879</v>
      </c>
      <c r="T358" s="10">
        <f t="shared" si="109"/>
        <v>0.51684420508459128</v>
      </c>
      <c r="U358" s="10">
        <f t="shared" si="110"/>
        <v>1.0527262986359815</v>
      </c>
      <c r="V358" s="10">
        <f t="shared" si="111"/>
        <v>1.5695705037205729</v>
      </c>
      <c r="W358" s="9">
        <f t="shared" si="112"/>
        <v>0.50066044775775864</v>
      </c>
      <c r="X358" s="49">
        <f t="shared" si="105"/>
        <v>20.900680144166156</v>
      </c>
      <c r="Y358" s="8">
        <f t="shared" si="125"/>
        <v>2.6159508395342882E-5</v>
      </c>
      <c r="Z358" s="29">
        <f t="shared" si="113"/>
        <v>5.75</v>
      </c>
    </row>
    <row r="359" spans="6:26" x14ac:dyDescent="0.25">
      <c r="F359" s="36">
        <f t="shared" si="114"/>
        <v>20760</v>
      </c>
      <c r="G359" s="16">
        <f t="shared" si="115"/>
        <v>20.400019706174273</v>
      </c>
      <c r="H359" s="48">
        <f t="shared" si="116"/>
        <v>292.3500098530871</v>
      </c>
      <c r="I359" s="8">
        <f t="shared" si="117"/>
        <v>1.2080367132656082</v>
      </c>
      <c r="J359" s="48">
        <f t="shared" si="118"/>
        <v>1.8166802224154346E-5</v>
      </c>
      <c r="K359" s="48">
        <f t="shared" si="119"/>
        <v>1.5038286522803759E-5</v>
      </c>
      <c r="L359" s="10">
        <f t="shared" si="120"/>
        <v>1006.0631505511114</v>
      </c>
      <c r="M359" s="29">
        <f t="shared" si="121"/>
        <v>2.553547017987148E-2</v>
      </c>
      <c r="N359" s="8">
        <f t="shared" si="122"/>
        <v>0.7157475524174447</v>
      </c>
      <c r="O359" s="48">
        <f t="shared" si="123"/>
        <v>3.42055743559757E-3</v>
      </c>
      <c r="P359" s="48">
        <f t="shared" si="106"/>
        <v>9614966.0722990371</v>
      </c>
      <c r="Q359" s="48">
        <f t="shared" si="124"/>
        <v>6881888.4328248072</v>
      </c>
      <c r="R359" s="9">
        <f t="shared" si="107"/>
        <v>28.111222481837299</v>
      </c>
      <c r="S359" s="10">
        <f t="shared" si="108"/>
        <v>2.3927776113489636</v>
      </c>
      <c r="T359" s="10">
        <f t="shared" si="109"/>
        <v>0.51684420777571061</v>
      </c>
      <c r="U359" s="10">
        <f t="shared" si="110"/>
        <v>1.0527263029725007</v>
      </c>
      <c r="V359" s="10">
        <f t="shared" si="111"/>
        <v>1.5695705107482114</v>
      </c>
      <c r="W359" s="9">
        <f t="shared" si="112"/>
        <v>0.5006604499994296</v>
      </c>
      <c r="X359" s="49">
        <f t="shared" si="105"/>
        <v>20.900680156173703</v>
      </c>
      <c r="Y359" s="8">
        <f t="shared" si="125"/>
        <v>2.6159508512470191E-5</v>
      </c>
      <c r="Z359" s="29">
        <f t="shared" si="113"/>
        <v>5.7666666666666666</v>
      </c>
    </row>
    <row r="360" spans="6:26" x14ac:dyDescent="0.25">
      <c r="F360" s="36">
        <f t="shared" si="114"/>
        <v>20820</v>
      </c>
      <c r="G360" s="16">
        <f t="shared" si="115"/>
        <v>20.400019715488817</v>
      </c>
      <c r="H360" s="48">
        <f t="shared" si="116"/>
        <v>292.3500098577444</v>
      </c>
      <c r="I360" s="8">
        <f t="shared" si="117"/>
        <v>1.2080367132462992</v>
      </c>
      <c r="J360" s="48">
        <f t="shared" si="118"/>
        <v>1.8166802224377699E-5</v>
      </c>
      <c r="K360" s="48">
        <f t="shared" si="119"/>
        <v>1.5038286523229017E-5</v>
      </c>
      <c r="L360" s="10">
        <f t="shared" si="120"/>
        <v>1006.0631505512631</v>
      </c>
      <c r="M360" s="29">
        <f t="shared" si="121"/>
        <v>2.5535470180221374E-2</v>
      </c>
      <c r="N360" s="8">
        <f t="shared" si="122"/>
        <v>0.7157475524165452</v>
      </c>
      <c r="O360" s="48">
        <f t="shared" si="123"/>
        <v>3.4205574355430789E-3</v>
      </c>
      <c r="P360" s="48">
        <f t="shared" si="106"/>
        <v>9614966.108918028</v>
      </c>
      <c r="Q360" s="48">
        <f t="shared" si="124"/>
        <v>6881888.4590261122</v>
      </c>
      <c r="R360" s="9">
        <f t="shared" si="107"/>
        <v>28.111222511957418</v>
      </c>
      <c r="S360" s="10">
        <f t="shared" si="108"/>
        <v>2.3927776139455217</v>
      </c>
      <c r="T360" s="10">
        <f t="shared" si="109"/>
        <v>0.51684421034245864</v>
      </c>
      <c r="U360" s="10">
        <f t="shared" si="110"/>
        <v>1.0527263071086292</v>
      </c>
      <c r="V360" s="10">
        <f t="shared" si="111"/>
        <v>1.5695705174510879</v>
      </c>
      <c r="W360" s="9">
        <f t="shared" si="112"/>
        <v>0.50066045213750821</v>
      </c>
      <c r="X360" s="49">
        <f t="shared" si="105"/>
        <v>20.900680167626327</v>
      </c>
      <c r="Y360" s="8">
        <f t="shared" si="125"/>
        <v>2.6159508624184801E-5</v>
      </c>
      <c r="Z360" s="29">
        <f t="shared" si="113"/>
        <v>5.7833333333333332</v>
      </c>
    </row>
    <row r="361" spans="6:26" x14ac:dyDescent="0.25">
      <c r="F361" s="36">
        <f t="shared" si="114"/>
        <v>20880</v>
      </c>
      <c r="G361" s="16">
        <f t="shared" si="115"/>
        <v>20.400019724372886</v>
      </c>
      <c r="H361" s="48">
        <f t="shared" si="116"/>
        <v>292.35000986218643</v>
      </c>
      <c r="I361" s="8">
        <f t="shared" si="117"/>
        <v>1.2080367132278826</v>
      </c>
      <c r="J361" s="48">
        <f t="shared" si="118"/>
        <v>1.816680222459071E-5</v>
      </c>
      <c r="K361" s="48">
        <f t="shared" si="119"/>
        <v>1.5038286523634606E-5</v>
      </c>
      <c r="L361" s="10">
        <f t="shared" si="120"/>
        <v>1006.0631505514077</v>
      </c>
      <c r="M361" s="29">
        <f t="shared" si="121"/>
        <v>2.5535470180555082E-2</v>
      </c>
      <c r="N361" s="8">
        <f t="shared" si="122"/>
        <v>0.71574755241568666</v>
      </c>
      <c r="O361" s="48">
        <f t="shared" si="123"/>
        <v>3.4205574354911061E-3</v>
      </c>
      <c r="P361" s="48">
        <f t="shared" si="106"/>
        <v>9614966.143844679</v>
      </c>
      <c r="Q361" s="48">
        <f t="shared" si="124"/>
        <v>6881888.4840165218</v>
      </c>
      <c r="R361" s="9">
        <f t="shared" si="107"/>
        <v>28.11122254068556</v>
      </c>
      <c r="S361" s="10">
        <f t="shared" si="108"/>
        <v>2.3927776164220802</v>
      </c>
      <c r="T361" s="10">
        <f t="shared" si="109"/>
        <v>0.51684421279058379</v>
      </c>
      <c r="U361" s="10">
        <f t="shared" si="110"/>
        <v>1.0527263110535825</v>
      </c>
      <c r="V361" s="10">
        <f t="shared" si="111"/>
        <v>1.5695705238441664</v>
      </c>
      <c r="W361" s="9">
        <f t="shared" si="112"/>
        <v>0.50066045417676763</v>
      </c>
      <c r="X361" s="49">
        <f t="shared" si="105"/>
        <v>20.900680178549653</v>
      </c>
      <c r="Y361" s="8">
        <f t="shared" si="125"/>
        <v>2.6159508730736107E-5</v>
      </c>
      <c r="Z361" s="29">
        <f t="shared" si="113"/>
        <v>5.8</v>
      </c>
    </row>
    <row r="362" spans="6:26" x14ac:dyDescent="0.25">
      <c r="F362" s="36">
        <f t="shared" si="114"/>
        <v>20940</v>
      </c>
      <c r="G362" s="16">
        <f t="shared" si="115"/>
        <v>20.400019732846378</v>
      </c>
      <c r="H362" s="48">
        <f t="shared" si="116"/>
        <v>292.35000986642319</v>
      </c>
      <c r="I362" s="8">
        <f t="shared" si="117"/>
        <v>1.2080367132103171</v>
      </c>
      <c r="J362" s="48">
        <f t="shared" si="118"/>
        <v>1.8166802224793914E-5</v>
      </c>
      <c r="K362" s="48">
        <f t="shared" si="119"/>
        <v>1.5038286524021479E-5</v>
      </c>
      <c r="L362" s="10">
        <f t="shared" si="120"/>
        <v>1006.0631505515457</v>
      </c>
      <c r="M362" s="29">
        <f t="shared" si="121"/>
        <v>2.5535470180873404E-2</v>
      </c>
      <c r="N362" s="8">
        <f t="shared" si="122"/>
        <v>0.71574755241486843</v>
      </c>
      <c r="O362" s="48">
        <f t="shared" si="123"/>
        <v>3.4205574354415351E-3</v>
      </c>
      <c r="P362" s="48">
        <f t="shared" si="106"/>
        <v>9614966.1771571599</v>
      </c>
      <c r="Q362" s="48">
        <f t="shared" si="124"/>
        <v>6881888.5078519816</v>
      </c>
      <c r="R362" s="9">
        <f t="shared" si="107"/>
        <v>28.111222568086017</v>
      </c>
      <c r="S362" s="10">
        <f t="shared" si="108"/>
        <v>2.3927776187841867</v>
      </c>
      <c r="T362" s="10">
        <f t="shared" si="109"/>
        <v>0.51684421512556933</v>
      </c>
      <c r="U362" s="10">
        <f t="shared" si="110"/>
        <v>1.0527263148162125</v>
      </c>
      <c r="V362" s="10">
        <f t="shared" si="111"/>
        <v>1.5695705299417817</v>
      </c>
      <c r="W362" s="9">
        <f t="shared" si="112"/>
        <v>0.50066045612178045</v>
      </c>
      <c r="X362" s="49">
        <f t="shared" si="105"/>
        <v>20.90068018896816</v>
      </c>
      <c r="Y362" s="8">
        <f t="shared" si="125"/>
        <v>2.6159508832363029E-5</v>
      </c>
      <c r="Z362" s="29">
        <f t="shared" si="113"/>
        <v>5.8166666666666664</v>
      </c>
    </row>
    <row r="363" spans="6:26" x14ac:dyDescent="0.25">
      <c r="F363" s="36">
        <f t="shared" si="114"/>
        <v>21000</v>
      </c>
      <c r="G363" s="16">
        <f t="shared" si="115"/>
        <v>20.400019740928265</v>
      </c>
      <c r="H363" s="48">
        <f t="shared" si="116"/>
        <v>292.35000987046413</v>
      </c>
      <c r="I363" s="8">
        <f t="shared" si="117"/>
        <v>1.2080367131935636</v>
      </c>
      <c r="J363" s="48">
        <f t="shared" si="118"/>
        <v>1.8166802224987715E-5</v>
      </c>
      <c r="K363" s="48">
        <f t="shared" si="119"/>
        <v>1.5038286524390462E-5</v>
      </c>
      <c r="L363" s="10">
        <f t="shared" si="120"/>
        <v>1006.0631505516774</v>
      </c>
      <c r="M363" s="29">
        <f t="shared" si="121"/>
        <v>2.5535470181176995E-2</v>
      </c>
      <c r="N363" s="8">
        <f t="shared" si="122"/>
        <v>0.71574755241408805</v>
      </c>
      <c r="O363" s="48">
        <f t="shared" si="123"/>
        <v>3.4205574353942552E-3</v>
      </c>
      <c r="P363" s="48">
        <f t="shared" si="106"/>
        <v>9614966.2089301087</v>
      </c>
      <c r="Q363" s="48">
        <f t="shared" si="124"/>
        <v>6881888.5305858888</v>
      </c>
      <c r="R363" s="9">
        <f t="shared" si="107"/>
        <v>28.111222594220148</v>
      </c>
      <c r="S363" s="10">
        <f t="shared" si="108"/>
        <v>2.3927776210371254</v>
      </c>
      <c r="T363" s="10">
        <f t="shared" si="109"/>
        <v>0.51684421735264241</v>
      </c>
      <c r="U363" s="10">
        <f t="shared" si="110"/>
        <v>1.0527263184049696</v>
      </c>
      <c r="V363" s="10">
        <f t="shared" si="111"/>
        <v>1.569570535757612</v>
      </c>
      <c r="W363" s="9">
        <f t="shared" si="112"/>
        <v>0.50066045797690983</v>
      </c>
      <c r="X363" s="49">
        <f t="shared" si="105"/>
        <v>20.900680198905174</v>
      </c>
      <c r="Y363" s="8">
        <f t="shared" si="125"/>
        <v>2.6159508929293532E-5</v>
      </c>
      <c r="Z363" s="29">
        <f t="shared" si="113"/>
        <v>5.833333333333333</v>
      </c>
    </row>
    <row r="364" spans="6:26" x14ac:dyDescent="0.25">
      <c r="F364" s="36">
        <f t="shared" si="114"/>
        <v>21060</v>
      </c>
      <c r="G364" s="16">
        <f t="shared" si="115"/>
        <v>20.400019748636648</v>
      </c>
      <c r="H364" s="48">
        <f t="shared" si="116"/>
        <v>292.35000987431829</v>
      </c>
      <c r="I364" s="8">
        <f t="shared" si="117"/>
        <v>1.2080367131775842</v>
      </c>
      <c r="J364" s="48">
        <f t="shared" si="118"/>
        <v>1.8166802225172541E-5</v>
      </c>
      <c r="K364" s="48">
        <f t="shared" si="119"/>
        <v>1.5038286524742381E-5</v>
      </c>
      <c r="L364" s="10">
        <f t="shared" si="120"/>
        <v>1006.0631505518029</v>
      </c>
      <c r="M364" s="29">
        <f t="shared" si="121"/>
        <v>2.5535470181466541E-2</v>
      </c>
      <c r="N364" s="8">
        <f t="shared" si="122"/>
        <v>0.71574755241334342</v>
      </c>
      <c r="O364" s="48">
        <f t="shared" si="123"/>
        <v>3.4205574353491607E-3</v>
      </c>
      <c r="P364" s="48">
        <f t="shared" si="106"/>
        <v>9614966.2392346896</v>
      </c>
      <c r="Q364" s="48">
        <f t="shared" si="124"/>
        <v>6881888.5522691589</v>
      </c>
      <c r="R364" s="9">
        <f t="shared" si="107"/>
        <v>28.11122261914651</v>
      </c>
      <c r="S364" s="10">
        <f t="shared" si="108"/>
        <v>2.3927776231859448</v>
      </c>
      <c r="T364" s="10">
        <f t="shared" si="109"/>
        <v>0.51684421947679149</v>
      </c>
      <c r="U364" s="10">
        <f t="shared" si="110"/>
        <v>1.0527263218278515</v>
      </c>
      <c r="V364" s="10">
        <f t="shared" si="111"/>
        <v>1.569570541304643</v>
      </c>
      <c r="W364" s="9">
        <f t="shared" si="112"/>
        <v>0.50066045974629769</v>
      </c>
      <c r="X364" s="49">
        <f t="shared" si="105"/>
        <v>20.900680208382944</v>
      </c>
      <c r="Y364" s="8">
        <f t="shared" si="125"/>
        <v>2.6159509021744051E-5</v>
      </c>
      <c r="Z364" s="29">
        <f t="shared" si="113"/>
        <v>5.85</v>
      </c>
    </row>
    <row r="365" spans="6:26" x14ac:dyDescent="0.25">
      <c r="F365" s="36">
        <f t="shared" si="114"/>
        <v>21120</v>
      </c>
      <c r="G365" s="16">
        <f t="shared" si="115"/>
        <v>20.400019755988787</v>
      </c>
      <c r="H365" s="48">
        <f t="shared" si="116"/>
        <v>292.35000987799435</v>
      </c>
      <c r="I365" s="8">
        <f t="shared" si="117"/>
        <v>1.2080367131623435</v>
      </c>
      <c r="J365" s="48">
        <f t="shared" si="118"/>
        <v>1.8166802225348835E-5</v>
      </c>
      <c r="K365" s="48">
        <f t="shared" si="119"/>
        <v>1.5038286525078039E-5</v>
      </c>
      <c r="L365" s="10">
        <f t="shared" si="120"/>
        <v>1006.0631505519227</v>
      </c>
      <c r="M365" s="29">
        <f t="shared" si="121"/>
        <v>2.5535470181742719E-2</v>
      </c>
      <c r="N365" s="8">
        <f t="shared" si="122"/>
        <v>0.71574755241263321</v>
      </c>
      <c r="O365" s="48">
        <f t="shared" si="123"/>
        <v>3.4205574353061499E-3</v>
      </c>
      <c r="P365" s="48">
        <f t="shared" si="106"/>
        <v>9614966.2681387309</v>
      </c>
      <c r="Q365" s="48">
        <f t="shared" si="124"/>
        <v>6881888.5729503268</v>
      </c>
      <c r="R365" s="9">
        <f t="shared" si="107"/>
        <v>28.111222642920886</v>
      </c>
      <c r="S365" s="10">
        <f t="shared" si="108"/>
        <v>2.3927776252354569</v>
      </c>
      <c r="T365" s="10">
        <f t="shared" si="109"/>
        <v>0.51684422150277265</v>
      </c>
      <c r="U365" s="10">
        <f t="shared" si="110"/>
        <v>1.0527263250925802</v>
      </c>
      <c r="V365" s="10">
        <f t="shared" si="111"/>
        <v>1.5695705465953529</v>
      </c>
      <c r="W365" s="9">
        <f t="shared" si="112"/>
        <v>0.50066046143392451</v>
      </c>
      <c r="X365" s="49">
        <f t="shared" si="105"/>
        <v>20.90068021742271</v>
      </c>
      <c r="Y365" s="8">
        <f t="shared" si="125"/>
        <v>2.6159509109922546E-5</v>
      </c>
      <c r="Z365" s="29">
        <f t="shared" si="113"/>
        <v>5.8666666666666663</v>
      </c>
    </row>
    <row r="366" spans="6:26" x14ac:dyDescent="0.25">
      <c r="F366" s="36">
        <f t="shared" si="114"/>
        <v>21180</v>
      </c>
      <c r="G366" s="16">
        <f t="shared" si="115"/>
        <v>20.400019763001144</v>
      </c>
      <c r="H366" s="48">
        <f t="shared" si="116"/>
        <v>292.35000988150057</v>
      </c>
      <c r="I366" s="8">
        <f t="shared" si="117"/>
        <v>1.2080367131478071</v>
      </c>
      <c r="J366" s="48">
        <f t="shared" si="118"/>
        <v>1.8166802225517009E-5</v>
      </c>
      <c r="K366" s="48">
        <f t="shared" si="119"/>
        <v>1.5038286525398208E-5</v>
      </c>
      <c r="L366" s="10">
        <f t="shared" si="120"/>
        <v>1006.063150552037</v>
      </c>
      <c r="M366" s="29">
        <f t="shared" si="121"/>
        <v>2.5535470182006168E-2</v>
      </c>
      <c r="N366" s="8">
        <f t="shared" si="122"/>
        <v>0.71574755241195598</v>
      </c>
      <c r="O366" s="48">
        <f t="shared" si="123"/>
        <v>3.4205574352651267E-3</v>
      </c>
      <c r="P366" s="48">
        <f t="shared" si="106"/>
        <v>9614966.2957069315</v>
      </c>
      <c r="Q366" s="48">
        <f t="shared" si="124"/>
        <v>6881888.5926756868</v>
      </c>
      <c r="R366" s="9">
        <f t="shared" si="107"/>
        <v>28.111222665596504</v>
      </c>
      <c r="S366" s="10">
        <f t="shared" si="108"/>
        <v>2.3927776271902519</v>
      </c>
      <c r="T366" s="10">
        <f t="shared" si="109"/>
        <v>0.51684422343512282</v>
      </c>
      <c r="U366" s="10">
        <f t="shared" si="110"/>
        <v>1.0527263282063879</v>
      </c>
      <c r="V366" s="10">
        <f t="shared" si="111"/>
        <v>1.5695705516415108</v>
      </c>
      <c r="W366" s="9">
        <f t="shared" si="112"/>
        <v>0.50066046304354428</v>
      </c>
      <c r="X366" s="49">
        <f t="shared" si="105"/>
        <v>20.900680226044688</v>
      </c>
      <c r="Y366" s="8">
        <f t="shared" si="125"/>
        <v>2.6159509194025179E-5</v>
      </c>
      <c r="Z366" s="29">
        <f t="shared" si="113"/>
        <v>5.8833333333333337</v>
      </c>
    </row>
    <row r="367" spans="6:26" x14ac:dyDescent="0.25">
      <c r="F367" s="36">
        <f t="shared" si="114"/>
        <v>21240</v>
      </c>
      <c r="G367" s="16">
        <f t="shared" si="115"/>
        <v>20.400019769689425</v>
      </c>
      <c r="H367" s="48">
        <f t="shared" si="116"/>
        <v>292.35000988484467</v>
      </c>
      <c r="I367" s="8">
        <f t="shared" si="117"/>
        <v>1.2080367131339425</v>
      </c>
      <c r="J367" s="48">
        <f t="shared" si="118"/>
        <v>1.8166802225677379E-5</v>
      </c>
      <c r="K367" s="48">
        <f t="shared" si="119"/>
        <v>1.5038286525703556E-5</v>
      </c>
      <c r="L367" s="10">
        <f t="shared" si="120"/>
        <v>1006.0631505521459</v>
      </c>
      <c r="M367" s="29">
        <f t="shared" si="121"/>
        <v>2.5535470182257398E-2</v>
      </c>
      <c r="N367" s="8">
        <f t="shared" si="122"/>
        <v>0.71574755241131005</v>
      </c>
      <c r="O367" s="48">
        <f t="shared" si="123"/>
        <v>3.4205574352260001E-3</v>
      </c>
      <c r="P367" s="48">
        <f t="shared" si="106"/>
        <v>9614966.3220011052</v>
      </c>
      <c r="Q367" s="48">
        <f t="shared" si="124"/>
        <v>6881888.6114894673</v>
      </c>
      <c r="R367" s="9">
        <f t="shared" si="107"/>
        <v>28.111222687224199</v>
      </c>
      <c r="S367" s="10">
        <f t="shared" si="108"/>
        <v>2.392777629054704</v>
      </c>
      <c r="T367" s="10">
        <f t="shared" si="109"/>
        <v>0.5168442252781692</v>
      </c>
      <c r="U367" s="10">
        <f t="shared" si="110"/>
        <v>1.0527263311763184</v>
      </c>
      <c r="V367" s="10">
        <f t="shared" si="111"/>
        <v>1.5695705564544875</v>
      </c>
      <c r="W367" s="9">
        <f t="shared" si="112"/>
        <v>0.50066046457878399</v>
      </c>
      <c r="X367" s="49">
        <f t="shared" si="105"/>
        <v>20.900680234268208</v>
      </c>
      <c r="Y367" s="8">
        <f t="shared" si="125"/>
        <v>2.6159509274241459E-5</v>
      </c>
      <c r="Z367" s="29">
        <f t="shared" si="113"/>
        <v>5.9</v>
      </c>
    </row>
    <row r="368" spans="6:26" x14ac:dyDescent="0.25">
      <c r="F368" s="36">
        <f t="shared" si="114"/>
        <v>21300</v>
      </c>
      <c r="G368" s="16">
        <f t="shared" si="115"/>
        <v>20.400019776068604</v>
      </c>
      <c r="H368" s="48">
        <f t="shared" si="116"/>
        <v>292.35000988803426</v>
      </c>
      <c r="I368" s="8">
        <f t="shared" si="117"/>
        <v>1.2080367131207184</v>
      </c>
      <c r="J368" s="48">
        <f t="shared" si="118"/>
        <v>1.8166802225830353E-5</v>
      </c>
      <c r="K368" s="48">
        <f t="shared" si="119"/>
        <v>1.5038286525994807E-5</v>
      </c>
      <c r="L368" s="10">
        <f t="shared" si="120"/>
        <v>1006.0631505522498</v>
      </c>
      <c r="M368" s="29">
        <f t="shared" si="121"/>
        <v>2.5535470182497032E-2</v>
      </c>
      <c r="N368" s="8">
        <f t="shared" si="122"/>
        <v>0.71574755241069399</v>
      </c>
      <c r="O368" s="48">
        <f t="shared" si="123"/>
        <v>3.4205574351886809E-3</v>
      </c>
      <c r="P368" s="48">
        <f t="shared" si="106"/>
        <v>9614966.3470800575</v>
      </c>
      <c r="Q368" s="48">
        <f t="shared" si="124"/>
        <v>6881888.6294337427</v>
      </c>
      <c r="R368" s="9">
        <f t="shared" si="107"/>
        <v>28.111222707852335</v>
      </c>
      <c r="S368" s="10">
        <f t="shared" si="108"/>
        <v>2.3927776308329891</v>
      </c>
      <c r="T368" s="10">
        <f t="shared" si="109"/>
        <v>0.51684422703603783</v>
      </c>
      <c r="U368" s="10">
        <f t="shared" si="110"/>
        <v>1.0527263340089676</v>
      </c>
      <c r="V368" s="10">
        <f t="shared" si="111"/>
        <v>1.5695705610450055</v>
      </c>
      <c r="W368" s="9">
        <f t="shared" si="112"/>
        <v>0.50066046604306402</v>
      </c>
      <c r="X368" s="49">
        <f t="shared" si="105"/>
        <v>20.900680242111669</v>
      </c>
      <c r="Y368" s="8">
        <f t="shared" si="125"/>
        <v>2.6159509350750093E-5</v>
      </c>
      <c r="Z368" s="29">
        <f t="shared" si="113"/>
        <v>5.916666666666667</v>
      </c>
    </row>
    <row r="369" spans="6:26" x14ac:dyDescent="0.25">
      <c r="F369" s="36">
        <f t="shared" si="114"/>
        <v>21360</v>
      </c>
      <c r="G369" s="16">
        <f t="shared" si="115"/>
        <v>20.40001978215297</v>
      </c>
      <c r="H369" s="48">
        <f t="shared" si="116"/>
        <v>292.35000989107647</v>
      </c>
      <c r="I369" s="8">
        <f t="shared" si="117"/>
        <v>1.2080367131081056</v>
      </c>
      <c r="J369" s="48">
        <f t="shared" si="118"/>
        <v>1.816680222597625E-5</v>
      </c>
      <c r="K369" s="48">
        <f t="shared" si="119"/>
        <v>1.503828652627259E-5</v>
      </c>
      <c r="L369" s="10">
        <f t="shared" si="120"/>
        <v>1006.0631505523489</v>
      </c>
      <c r="M369" s="29">
        <f t="shared" si="121"/>
        <v>2.5535470182725586E-2</v>
      </c>
      <c r="N369" s="8">
        <f t="shared" si="122"/>
        <v>0.71574755241010646</v>
      </c>
      <c r="O369" s="48">
        <f t="shared" si="123"/>
        <v>3.4205574351530866E-3</v>
      </c>
      <c r="P369" s="48">
        <f t="shared" si="106"/>
        <v>9614966.3709999993</v>
      </c>
      <c r="Q369" s="48">
        <f t="shared" si="124"/>
        <v>6881888.6465487331</v>
      </c>
      <c r="R369" s="9">
        <f t="shared" si="107"/>
        <v>28.111222727527139</v>
      </c>
      <c r="S369" s="10">
        <f t="shared" si="108"/>
        <v>2.3927776325290901</v>
      </c>
      <c r="T369" s="10">
        <f t="shared" si="109"/>
        <v>0.516844228712667</v>
      </c>
      <c r="U369" s="10">
        <f t="shared" si="110"/>
        <v>1.0527263367107433</v>
      </c>
      <c r="V369" s="10">
        <f t="shared" si="111"/>
        <v>1.5695705654234104</v>
      </c>
      <c r="W369" s="9">
        <f t="shared" si="112"/>
        <v>0.50066046743968451</v>
      </c>
      <c r="X369" s="49">
        <f t="shared" si="105"/>
        <v>20.900680249592654</v>
      </c>
      <c r="Y369" s="8">
        <f t="shared" si="125"/>
        <v>2.6159509423723506E-5</v>
      </c>
      <c r="Z369" s="29">
        <f t="shared" si="113"/>
        <v>5.9333333333333336</v>
      </c>
    </row>
    <row r="370" spans="6:26" x14ac:dyDescent="0.25">
      <c r="F370" s="36">
        <f t="shared" si="114"/>
        <v>21420</v>
      </c>
      <c r="G370" s="16">
        <f t="shared" si="115"/>
        <v>20.400019787956143</v>
      </c>
      <c r="H370" s="48">
        <f t="shared" si="116"/>
        <v>292.35000989397804</v>
      </c>
      <c r="I370" s="8">
        <f t="shared" si="117"/>
        <v>1.2080367130960761</v>
      </c>
      <c r="J370" s="48">
        <f t="shared" si="118"/>
        <v>1.816680222611537E-5</v>
      </c>
      <c r="K370" s="48">
        <f t="shared" si="119"/>
        <v>1.5038286526537501E-5</v>
      </c>
      <c r="L370" s="10">
        <f t="shared" si="120"/>
        <v>1006.0631505524434</v>
      </c>
      <c r="M370" s="29">
        <f t="shared" si="121"/>
        <v>2.5535470182943536E-2</v>
      </c>
      <c r="N370" s="8">
        <f t="shared" si="122"/>
        <v>0.71574755240954568</v>
      </c>
      <c r="O370" s="48">
        <f t="shared" si="123"/>
        <v>3.4205574351191376E-3</v>
      </c>
      <c r="P370" s="48">
        <f t="shared" si="106"/>
        <v>9614966.3938145097</v>
      </c>
      <c r="Q370" s="48">
        <f t="shared" si="124"/>
        <v>6881888.6628727717</v>
      </c>
      <c r="R370" s="9">
        <f t="shared" si="107"/>
        <v>28.111222746292693</v>
      </c>
      <c r="S370" s="10">
        <f t="shared" si="108"/>
        <v>2.3927776341468041</v>
      </c>
      <c r="T370" s="10">
        <f t="shared" si="109"/>
        <v>0.51684423031180937</v>
      </c>
      <c r="U370" s="10">
        <f t="shared" si="110"/>
        <v>1.0527263392876178</v>
      </c>
      <c r="V370" s="10">
        <f t="shared" si="111"/>
        <v>1.5695705695994273</v>
      </c>
      <c r="W370" s="9">
        <f t="shared" si="112"/>
        <v>0.5006604687717473</v>
      </c>
      <c r="X370" s="49">
        <f t="shared" si="105"/>
        <v>20.900680256727892</v>
      </c>
      <c r="Y370" s="8">
        <f t="shared" si="125"/>
        <v>2.6159509493323786E-5</v>
      </c>
      <c r="Z370" s="29">
        <f t="shared" si="113"/>
        <v>5.95</v>
      </c>
    </row>
    <row r="371" spans="6:26" x14ac:dyDescent="0.25">
      <c r="F371" s="36">
        <f t="shared" si="114"/>
        <v>21480</v>
      </c>
      <c r="G371" s="16">
        <f t="shared" si="115"/>
        <v>20.400019793491126</v>
      </c>
      <c r="H371" s="48">
        <f t="shared" si="116"/>
        <v>292.35000989674552</v>
      </c>
      <c r="I371" s="8">
        <f t="shared" si="117"/>
        <v>1.2080367130846021</v>
      </c>
      <c r="J371" s="48">
        <f t="shared" si="118"/>
        <v>1.8166802226248141E-5</v>
      </c>
      <c r="K371" s="48">
        <f t="shared" si="119"/>
        <v>1.503828652679024E-5</v>
      </c>
      <c r="L371" s="10">
        <f t="shared" si="120"/>
        <v>1006.0631505525336</v>
      </c>
      <c r="M371" s="29">
        <f t="shared" si="121"/>
        <v>2.5535470183151519E-2</v>
      </c>
      <c r="N371" s="8">
        <f t="shared" si="122"/>
        <v>0.71574755240901122</v>
      </c>
      <c r="O371" s="48">
        <f t="shared" si="123"/>
        <v>3.4205574350867573E-3</v>
      </c>
      <c r="P371" s="48">
        <f t="shared" si="106"/>
        <v>9614966.4155745693</v>
      </c>
      <c r="Q371" s="48">
        <f t="shared" si="124"/>
        <v>6881888.6784423422</v>
      </c>
      <c r="R371" s="9">
        <f t="shared" si="107"/>
        <v>28.111222764190959</v>
      </c>
      <c r="S371" s="10">
        <f t="shared" si="108"/>
        <v>2.3927776356897619</v>
      </c>
      <c r="T371" s="10">
        <f t="shared" si="109"/>
        <v>0.51684423183704931</v>
      </c>
      <c r="U371" s="10">
        <f t="shared" si="110"/>
        <v>1.0527263417454296</v>
      </c>
      <c r="V371" s="10">
        <f t="shared" si="111"/>
        <v>1.569570573582479</v>
      </c>
      <c r="W371" s="9">
        <f t="shared" si="112"/>
        <v>0.50066047004225822</v>
      </c>
      <c r="X371" s="49">
        <f t="shared" si="105"/>
        <v>20.900680263533385</v>
      </c>
      <c r="Y371" s="8">
        <f t="shared" si="125"/>
        <v>2.6159509559707985E-5</v>
      </c>
      <c r="Z371" s="29">
        <f t="shared" si="113"/>
        <v>5.9666666666666668</v>
      </c>
    </row>
    <row r="372" spans="6:26" x14ac:dyDescent="0.25">
      <c r="F372" s="36">
        <f t="shared" si="114"/>
        <v>21540</v>
      </c>
      <c r="G372" s="16">
        <f t="shared" si="115"/>
        <v>20.400019798770305</v>
      </c>
      <c r="H372" s="48">
        <f t="shared" si="116"/>
        <v>292.3500098993851</v>
      </c>
      <c r="I372" s="8">
        <f t="shared" si="117"/>
        <v>1.2080367130736582</v>
      </c>
      <c r="J372" s="48">
        <f t="shared" si="118"/>
        <v>1.8166802226374691E-5</v>
      </c>
      <c r="K372" s="48">
        <f t="shared" si="119"/>
        <v>1.5038286527031233E-5</v>
      </c>
      <c r="L372" s="10">
        <f t="shared" si="120"/>
        <v>1006.0631505526195</v>
      </c>
      <c r="M372" s="29">
        <f t="shared" si="121"/>
        <v>2.553547018334977E-2</v>
      </c>
      <c r="N372" s="8">
        <f t="shared" si="122"/>
        <v>0.71574755240850141</v>
      </c>
      <c r="O372" s="48">
        <f t="shared" si="123"/>
        <v>3.4205574350558736E-3</v>
      </c>
      <c r="P372" s="48">
        <f t="shared" si="106"/>
        <v>9614966.4363290574</v>
      </c>
      <c r="Q372" s="48">
        <f t="shared" si="124"/>
        <v>6881888.6932924138</v>
      </c>
      <c r="R372" s="9">
        <f t="shared" si="107"/>
        <v>28.111222781262107</v>
      </c>
      <c r="S372" s="10">
        <f t="shared" si="108"/>
        <v>2.3927776371614047</v>
      </c>
      <c r="T372" s="10">
        <f t="shared" si="109"/>
        <v>0.51684423329179807</v>
      </c>
      <c r="U372" s="10">
        <f t="shared" si="110"/>
        <v>1.0527263440896362</v>
      </c>
      <c r="V372" s="10">
        <f t="shared" si="111"/>
        <v>1.5695705773814344</v>
      </c>
      <c r="W372" s="9">
        <f t="shared" si="112"/>
        <v>0.50066047125404622</v>
      </c>
      <c r="X372" s="49">
        <f t="shared" si="105"/>
        <v>20.900680270024353</v>
      </c>
      <c r="Y372" s="8">
        <f t="shared" si="125"/>
        <v>2.6159509623023907E-5</v>
      </c>
      <c r="Z372" s="29">
        <f t="shared" si="113"/>
        <v>5.9833333333333334</v>
      </c>
    </row>
    <row r="373" spans="6:26" x14ac:dyDescent="0.25">
      <c r="F373" s="36">
        <f t="shared" si="114"/>
        <v>21600</v>
      </c>
      <c r="G373" s="16">
        <f t="shared" si="115"/>
        <v>20.400019803805506</v>
      </c>
      <c r="H373" s="48">
        <f t="shared" si="116"/>
        <v>292.35000990190275</v>
      </c>
      <c r="I373" s="8">
        <f t="shared" si="117"/>
        <v>1.2080367130632201</v>
      </c>
      <c r="J373" s="48">
        <f t="shared" si="118"/>
        <v>1.8166802226495433E-5</v>
      </c>
      <c r="K373" s="48">
        <f t="shared" si="119"/>
        <v>1.5038286527261123E-5</v>
      </c>
      <c r="L373" s="10">
        <f t="shared" si="120"/>
        <v>1006.0631505527016</v>
      </c>
      <c r="M373" s="29">
        <f t="shared" si="121"/>
        <v>2.5535470183538918E-2</v>
      </c>
      <c r="N373" s="8">
        <f t="shared" si="122"/>
        <v>0.71574755240801513</v>
      </c>
      <c r="O373" s="48">
        <f t="shared" si="123"/>
        <v>3.4205574350264167E-3</v>
      </c>
      <c r="P373" s="48">
        <f t="shared" si="106"/>
        <v>9614966.4561243244</v>
      </c>
      <c r="Q373" s="48">
        <f t="shared" si="124"/>
        <v>6881888.707456152</v>
      </c>
      <c r="R373" s="9">
        <f t="shared" si="107"/>
        <v>28.111222797544261</v>
      </c>
      <c r="S373" s="10">
        <f t="shared" si="108"/>
        <v>2.3927776385650366</v>
      </c>
      <c r="T373" s="10">
        <f t="shared" si="109"/>
        <v>0.51684423467931551</v>
      </c>
      <c r="U373" s="10">
        <f t="shared" si="110"/>
        <v>1.0527263463255068</v>
      </c>
      <c r="V373" s="10">
        <f t="shared" si="111"/>
        <v>1.5695705810048222</v>
      </c>
      <c r="W373" s="9">
        <f t="shared" si="112"/>
        <v>0.50066047240983169</v>
      </c>
      <c r="X373" s="49">
        <f t="shared" si="105"/>
        <v>20.900680276215336</v>
      </c>
      <c r="Y373" s="8">
        <f t="shared" si="125"/>
        <v>2.6159509683413704E-5</v>
      </c>
      <c r="Z373" s="29">
        <f t="shared" si="113"/>
        <v>6</v>
      </c>
    </row>
    <row r="374" spans="6:26" x14ac:dyDescent="0.25">
      <c r="F374" s="36">
        <f t="shared" si="114"/>
        <v>21660</v>
      </c>
      <c r="G374" s="16">
        <f t="shared" si="115"/>
        <v>20.400019808608004</v>
      </c>
      <c r="H374" s="48">
        <f t="shared" si="116"/>
        <v>292.35000990430399</v>
      </c>
      <c r="I374" s="8">
        <f t="shared" si="117"/>
        <v>1.208036713053265</v>
      </c>
      <c r="J374" s="48">
        <f t="shared" si="118"/>
        <v>1.8166802226610596E-5</v>
      </c>
      <c r="K374" s="48">
        <f t="shared" si="119"/>
        <v>1.5038286527480379E-5</v>
      </c>
      <c r="L374" s="10">
        <f t="shared" si="120"/>
        <v>1006.0631505527798</v>
      </c>
      <c r="M374" s="29">
        <f t="shared" si="121"/>
        <v>2.5535470183719332E-2</v>
      </c>
      <c r="N374" s="8">
        <f t="shared" si="122"/>
        <v>0.71574755240755117</v>
      </c>
      <c r="O374" s="48">
        <f t="shared" si="123"/>
        <v>3.4205574349983219E-3</v>
      </c>
      <c r="P374" s="48">
        <f t="shared" si="106"/>
        <v>9614966.4750047624</v>
      </c>
      <c r="Q374" s="48">
        <f t="shared" si="124"/>
        <v>6881888.7209653184</v>
      </c>
      <c r="R374" s="9">
        <f t="shared" si="107"/>
        <v>28.111222813073969</v>
      </c>
      <c r="S374" s="10">
        <f t="shared" si="108"/>
        <v>2.3927776399038034</v>
      </c>
      <c r="T374" s="10">
        <f t="shared" si="109"/>
        <v>0.51684423600270935</v>
      </c>
      <c r="U374" s="10">
        <f t="shared" si="110"/>
        <v>1.0527263484580598</v>
      </c>
      <c r="V374" s="10">
        <f t="shared" si="111"/>
        <v>1.5695705844607692</v>
      </c>
      <c r="W374" s="9">
        <f t="shared" si="112"/>
        <v>0.50066047351220722</v>
      </c>
      <c r="X374" s="49">
        <f t="shared" si="105"/>
        <v>20.900680282120213</v>
      </c>
      <c r="Y374" s="8">
        <f t="shared" si="125"/>
        <v>2.6159509741012819E-5</v>
      </c>
      <c r="Z374" s="29">
        <f t="shared" si="113"/>
        <v>6.0166666666666666</v>
      </c>
    </row>
    <row r="375" spans="6:26" x14ac:dyDescent="0.25">
      <c r="F375" s="36">
        <f t="shared" si="114"/>
        <v>21720</v>
      </c>
      <c r="G375" s="16">
        <f t="shared" si="115"/>
        <v>20.400019813188553</v>
      </c>
      <c r="H375" s="48">
        <f t="shared" si="116"/>
        <v>292.35000990659427</v>
      </c>
      <c r="I375" s="8">
        <f t="shared" si="117"/>
        <v>1.2080367130437695</v>
      </c>
      <c r="J375" s="48">
        <f t="shared" si="118"/>
        <v>1.8166802226720429E-5</v>
      </c>
      <c r="K375" s="48">
        <f t="shared" si="119"/>
        <v>1.5038286527689503E-5</v>
      </c>
      <c r="L375" s="10">
        <f t="shared" si="120"/>
        <v>1006.0631505528544</v>
      </c>
      <c r="M375" s="29">
        <f t="shared" si="121"/>
        <v>2.5535470183891386E-2</v>
      </c>
      <c r="N375" s="8">
        <f t="shared" si="122"/>
        <v>0.71574755240710886</v>
      </c>
      <c r="O375" s="48">
        <f t="shared" si="123"/>
        <v>3.4205574349715248E-3</v>
      </c>
      <c r="P375" s="48">
        <f t="shared" si="106"/>
        <v>9614966.4930126332</v>
      </c>
      <c r="Q375" s="48">
        <f t="shared" si="124"/>
        <v>6881888.733850155</v>
      </c>
      <c r="R375" s="9">
        <f t="shared" si="107"/>
        <v>28.111222827885936</v>
      </c>
      <c r="S375" s="10">
        <f t="shared" si="108"/>
        <v>2.392777641180694</v>
      </c>
      <c r="T375" s="10">
        <f t="shared" si="109"/>
        <v>0.51684423726494122</v>
      </c>
      <c r="U375" s="10">
        <f t="shared" si="110"/>
        <v>1.0527263504920454</v>
      </c>
      <c r="V375" s="10">
        <f t="shared" si="111"/>
        <v>1.5695705877569868</v>
      </c>
      <c r="W375" s="9">
        <f t="shared" si="112"/>
        <v>0.50066047456363227</v>
      </c>
      <c r="X375" s="49">
        <f t="shared" si="105"/>
        <v>20.900680287752184</v>
      </c>
      <c r="Y375" s="8">
        <f t="shared" si="125"/>
        <v>2.615950979594978E-5</v>
      </c>
      <c r="Z375" s="29">
        <f t="shared" si="113"/>
        <v>6.0333333333333332</v>
      </c>
    </row>
    <row r="376" spans="6:26" x14ac:dyDescent="0.25">
      <c r="F376" s="36">
        <f t="shared" si="114"/>
        <v>21780</v>
      </c>
      <c r="G376" s="16">
        <f t="shared" si="115"/>
        <v>20.400019817557414</v>
      </c>
      <c r="H376" s="48">
        <f t="shared" si="116"/>
        <v>292.3500099087787</v>
      </c>
      <c r="I376" s="8">
        <f t="shared" si="117"/>
        <v>1.2080367130347129</v>
      </c>
      <c r="J376" s="48">
        <f t="shared" si="118"/>
        <v>1.8166802226825204E-5</v>
      </c>
      <c r="K376" s="48">
        <f t="shared" si="119"/>
        <v>1.5038286527888976E-5</v>
      </c>
      <c r="L376" s="10">
        <f t="shared" si="120"/>
        <v>1006.0631505529255</v>
      </c>
      <c r="M376" s="29">
        <f t="shared" si="121"/>
        <v>2.5535470184055525E-2</v>
      </c>
      <c r="N376" s="8">
        <f t="shared" si="122"/>
        <v>0.71574755240668664</v>
      </c>
      <c r="O376" s="48">
        <f t="shared" si="123"/>
        <v>3.4205574349459667E-3</v>
      </c>
      <c r="P376" s="48">
        <f t="shared" si="106"/>
        <v>9614966.5101882629</v>
      </c>
      <c r="Q376" s="48">
        <f t="shared" si="124"/>
        <v>6881888.7461395105</v>
      </c>
      <c r="R376" s="9">
        <f t="shared" si="107"/>
        <v>28.111222842013351</v>
      </c>
      <c r="S376" s="10">
        <f t="shared" si="108"/>
        <v>2.3927776423985754</v>
      </c>
      <c r="T376" s="10">
        <f t="shared" si="109"/>
        <v>0.51684423846883998</v>
      </c>
      <c r="U376" s="10">
        <f t="shared" si="110"/>
        <v>1.052726352432013</v>
      </c>
      <c r="V376" s="10">
        <f t="shared" si="111"/>
        <v>1.5695705909008528</v>
      </c>
      <c r="W376" s="9">
        <f t="shared" si="112"/>
        <v>0.50066047556646032</v>
      </c>
      <c r="X376" s="49">
        <f t="shared" si="105"/>
        <v>20.900680293123873</v>
      </c>
      <c r="Y376" s="8">
        <f t="shared" si="125"/>
        <v>2.6159509848347546E-5</v>
      </c>
      <c r="Z376" s="29">
        <f t="shared" si="113"/>
        <v>6.05</v>
      </c>
    </row>
    <row r="377" spans="6:26" x14ac:dyDescent="0.25">
      <c r="F377" s="36">
        <f t="shared" si="114"/>
        <v>21840</v>
      </c>
      <c r="G377" s="16">
        <f t="shared" si="115"/>
        <v>20.400019821724367</v>
      </c>
      <c r="H377" s="48">
        <f t="shared" si="116"/>
        <v>292.35000991086218</v>
      </c>
      <c r="I377" s="8">
        <f t="shared" si="117"/>
        <v>1.208036713026075</v>
      </c>
      <c r="J377" s="48">
        <f t="shared" si="118"/>
        <v>1.816680222692513E-5</v>
      </c>
      <c r="K377" s="48">
        <f t="shared" si="119"/>
        <v>1.5038286528079223E-5</v>
      </c>
      <c r="L377" s="10">
        <f t="shared" si="120"/>
        <v>1006.0631505529934</v>
      </c>
      <c r="M377" s="29">
        <f t="shared" si="121"/>
        <v>2.5535470184212053E-2</v>
      </c>
      <c r="N377" s="8">
        <f t="shared" si="122"/>
        <v>0.71574755240628452</v>
      </c>
      <c r="O377" s="48">
        <f t="shared" si="123"/>
        <v>3.4205574349215895E-3</v>
      </c>
      <c r="P377" s="48">
        <f t="shared" si="106"/>
        <v>9614966.5265701246</v>
      </c>
      <c r="Q377" s="48">
        <f t="shared" si="124"/>
        <v>6881888.7578609213</v>
      </c>
      <c r="R377" s="9">
        <f t="shared" si="107"/>
        <v>28.111222855487888</v>
      </c>
      <c r="S377" s="10">
        <f t="shared" si="108"/>
        <v>2.3927776435601711</v>
      </c>
      <c r="T377" s="10">
        <f t="shared" si="109"/>
        <v>0.51684423961710002</v>
      </c>
      <c r="U377" s="10">
        <f t="shared" si="110"/>
        <v>1.0527263542823444</v>
      </c>
      <c r="V377" s="10">
        <f t="shared" si="111"/>
        <v>1.5695705938994444</v>
      </c>
      <c r="W377" s="9">
        <f t="shared" si="112"/>
        <v>0.50066047652294887</v>
      </c>
      <c r="X377" s="49">
        <f t="shared" si="105"/>
        <v>20.900680298247316</v>
      </c>
      <c r="Y377" s="8">
        <f t="shared" si="125"/>
        <v>2.6159509898324072E-5</v>
      </c>
      <c r="Z377" s="29">
        <f t="shared" si="113"/>
        <v>6.0666666666666664</v>
      </c>
    </row>
    <row r="378" spans="6:26" x14ac:dyDescent="0.25">
      <c r="F378" s="36">
        <f t="shared" si="114"/>
        <v>21900</v>
      </c>
      <c r="G378" s="16">
        <f t="shared" si="115"/>
        <v>20.400019825698742</v>
      </c>
      <c r="H378" s="48">
        <f t="shared" si="116"/>
        <v>292.35000991284937</v>
      </c>
      <c r="I378" s="8">
        <f t="shared" si="117"/>
        <v>1.2080367130178362</v>
      </c>
      <c r="J378" s="48">
        <f t="shared" si="118"/>
        <v>1.8166802227020431E-5</v>
      </c>
      <c r="K378" s="48">
        <f t="shared" si="119"/>
        <v>1.5038286528260673E-5</v>
      </c>
      <c r="L378" s="10">
        <f t="shared" si="120"/>
        <v>1006.0631505530581</v>
      </c>
      <c r="M378" s="29">
        <f t="shared" si="121"/>
        <v>2.5535470184361354E-2</v>
      </c>
      <c r="N378" s="8">
        <f t="shared" si="122"/>
        <v>0.71574755240590049</v>
      </c>
      <c r="O378" s="48">
        <f t="shared" si="123"/>
        <v>3.420557434898339E-3</v>
      </c>
      <c r="P378" s="48">
        <f t="shared" si="106"/>
        <v>9614966.5421948954</v>
      </c>
      <c r="Q378" s="48">
        <f t="shared" si="124"/>
        <v>6881888.7690406209</v>
      </c>
      <c r="R378" s="9">
        <f t="shared" si="107"/>
        <v>28.111222868339699</v>
      </c>
      <c r="S378" s="10">
        <f t="shared" si="108"/>
        <v>2.3927776446680848</v>
      </c>
      <c r="T378" s="10">
        <f t="shared" si="109"/>
        <v>0.51684424071229285</v>
      </c>
      <c r="U378" s="10">
        <f t="shared" si="110"/>
        <v>1.0527263560471622</v>
      </c>
      <c r="V378" s="10">
        <f t="shared" si="111"/>
        <v>1.5695705967594551</v>
      </c>
      <c r="W378" s="9">
        <f t="shared" si="112"/>
        <v>0.50066047743523301</v>
      </c>
      <c r="X378" s="49">
        <f t="shared" si="105"/>
        <v>20.900680303133974</v>
      </c>
      <c r="Y378" s="8">
        <f t="shared" si="125"/>
        <v>2.6159509945990919E-5</v>
      </c>
      <c r="Z378" s="29">
        <f t="shared" si="113"/>
        <v>6.083333333333333</v>
      </c>
    </row>
    <row r="379" spans="6:26" x14ac:dyDescent="0.25">
      <c r="F379" s="36">
        <f t="shared" si="114"/>
        <v>21960</v>
      </c>
      <c r="G379" s="16">
        <f t="shared" si="115"/>
        <v>20.400019829489441</v>
      </c>
      <c r="H379" s="48">
        <f t="shared" si="116"/>
        <v>292.3500099147447</v>
      </c>
      <c r="I379" s="8">
        <f t="shared" si="117"/>
        <v>1.2080367130099781</v>
      </c>
      <c r="J379" s="48">
        <f t="shared" si="118"/>
        <v>1.8166802227111315E-5</v>
      </c>
      <c r="K379" s="48">
        <f t="shared" si="119"/>
        <v>1.5038286528433728E-5</v>
      </c>
      <c r="L379" s="10">
        <f t="shared" si="120"/>
        <v>1006.0631505531198</v>
      </c>
      <c r="M379" s="29">
        <f t="shared" si="121"/>
        <v>2.5535470184503726E-2</v>
      </c>
      <c r="N379" s="8">
        <f t="shared" si="122"/>
        <v>0.71574755240553445</v>
      </c>
      <c r="O379" s="48">
        <f t="shared" si="123"/>
        <v>3.4205574348761631E-3</v>
      </c>
      <c r="P379" s="48">
        <f t="shared" si="106"/>
        <v>9614966.5570975784</v>
      </c>
      <c r="Q379" s="48">
        <f t="shared" si="124"/>
        <v>6881888.7797036599</v>
      </c>
      <c r="R379" s="9">
        <f t="shared" si="107"/>
        <v>28.111222880597577</v>
      </c>
      <c r="S379" s="10">
        <f t="shared" si="108"/>
        <v>2.3927776457247947</v>
      </c>
      <c r="T379" s="10">
        <f t="shared" si="109"/>
        <v>0.51684424175687105</v>
      </c>
      <c r="U379" s="10">
        <f t="shared" si="110"/>
        <v>1.0527263577304216</v>
      </c>
      <c r="V379" s="10">
        <f t="shared" si="111"/>
        <v>1.5695705994872926</v>
      </c>
      <c r="W379" s="9">
        <f t="shared" si="112"/>
        <v>0.50066047830535665</v>
      </c>
      <c r="X379" s="49">
        <f t="shared" si="105"/>
        <v>20.900680307794797</v>
      </c>
      <c r="Y379" s="8">
        <f t="shared" si="125"/>
        <v>2.6159509991454877E-5</v>
      </c>
      <c r="Z379" s="29">
        <f t="shared" si="113"/>
        <v>6.1</v>
      </c>
    </row>
    <row r="380" spans="6:26" x14ac:dyDescent="0.25">
      <c r="F380" s="36">
        <f t="shared" si="114"/>
        <v>22020</v>
      </c>
      <c r="G380" s="16">
        <f t="shared" si="115"/>
        <v>20.400019833104952</v>
      </c>
      <c r="H380" s="48">
        <f t="shared" si="116"/>
        <v>292.35000991655244</v>
      </c>
      <c r="I380" s="8">
        <f t="shared" si="117"/>
        <v>1.2080367130024832</v>
      </c>
      <c r="J380" s="48">
        <f t="shared" si="118"/>
        <v>1.816680222719803E-5</v>
      </c>
      <c r="K380" s="48">
        <f t="shared" si="119"/>
        <v>1.5038286528598812E-5</v>
      </c>
      <c r="L380" s="10">
        <f t="shared" si="120"/>
        <v>1006.0631505531787</v>
      </c>
      <c r="M380" s="29">
        <f t="shared" si="121"/>
        <v>2.5535470184639565E-2</v>
      </c>
      <c r="N380" s="8">
        <f t="shared" si="122"/>
        <v>0.71574755240518528</v>
      </c>
      <c r="O380" s="48">
        <f t="shared" si="123"/>
        <v>3.4205574348550121E-3</v>
      </c>
      <c r="P380" s="48">
        <f t="shared" si="106"/>
        <v>9614966.5713115018</v>
      </c>
      <c r="Q380" s="48">
        <f t="shared" si="124"/>
        <v>6881888.7898738841</v>
      </c>
      <c r="R380" s="9">
        <f t="shared" si="107"/>
        <v>28.111222892288925</v>
      </c>
      <c r="S380" s="10">
        <f t="shared" si="108"/>
        <v>2.3927776467326702</v>
      </c>
      <c r="T380" s="10">
        <f t="shared" si="109"/>
        <v>0.51684424275317431</v>
      </c>
      <c r="U380" s="10">
        <f t="shared" si="110"/>
        <v>1.0527263593358978</v>
      </c>
      <c r="V380" s="10">
        <f t="shared" si="111"/>
        <v>1.5695706020890721</v>
      </c>
      <c r="W380" s="9">
        <f t="shared" si="112"/>
        <v>0.50066047913527023</v>
      </c>
      <c r="X380" s="49">
        <f t="shared" si="105"/>
        <v>20.900680312240222</v>
      </c>
      <c r="Y380" s="8">
        <f t="shared" si="125"/>
        <v>2.6159510034817869E-5</v>
      </c>
      <c r="Z380" s="29">
        <f t="shared" si="113"/>
        <v>6.1166666666666663</v>
      </c>
    </row>
    <row r="381" spans="6:26" x14ac:dyDescent="0.25">
      <c r="F381" s="36">
        <f t="shared" si="114"/>
        <v>22080</v>
      </c>
      <c r="G381" s="16">
        <f t="shared" si="115"/>
        <v>20.400019836553373</v>
      </c>
      <c r="H381" s="48">
        <f t="shared" si="116"/>
        <v>292.35000991827667</v>
      </c>
      <c r="I381" s="8">
        <f t="shared" si="117"/>
        <v>1.2080367129953347</v>
      </c>
      <c r="J381" s="48">
        <f t="shared" si="118"/>
        <v>1.8166802227280708E-5</v>
      </c>
      <c r="K381" s="48">
        <f t="shared" si="119"/>
        <v>1.5038286528756238E-5</v>
      </c>
      <c r="L381" s="10">
        <f t="shared" si="120"/>
        <v>1006.0631505532349</v>
      </c>
      <c r="M381" s="29">
        <f t="shared" si="121"/>
        <v>2.5535470184769093E-2</v>
      </c>
      <c r="N381" s="8">
        <f t="shared" si="122"/>
        <v>0.71574755240485199</v>
      </c>
      <c r="O381" s="48">
        <f t="shared" si="123"/>
        <v>3.4205574348348386E-3</v>
      </c>
      <c r="P381" s="48">
        <f t="shared" si="106"/>
        <v>9614966.5848685615</v>
      </c>
      <c r="Q381" s="48">
        <f t="shared" si="124"/>
        <v>6881888.7995741116</v>
      </c>
      <c r="R381" s="9">
        <f t="shared" si="107"/>
        <v>28.11122290343998</v>
      </c>
      <c r="S381" s="10">
        <f t="shared" si="108"/>
        <v>2.3927776476939657</v>
      </c>
      <c r="T381" s="10">
        <f t="shared" si="109"/>
        <v>0.51684424370343318</v>
      </c>
      <c r="U381" s="10">
        <f t="shared" si="110"/>
        <v>1.0527263608671522</v>
      </c>
      <c r="V381" s="10">
        <f t="shared" si="111"/>
        <v>1.5695706045705853</v>
      </c>
      <c r="W381" s="9">
        <f t="shared" si="112"/>
        <v>0.5006604799268215</v>
      </c>
      <c r="X381" s="49">
        <f t="shared" si="105"/>
        <v>20.900680316480194</v>
      </c>
      <c r="Y381" s="8">
        <f t="shared" si="125"/>
        <v>2.6159510076176421E-5</v>
      </c>
      <c r="Z381" s="29">
        <f t="shared" si="113"/>
        <v>6.1333333333333337</v>
      </c>
    </row>
    <row r="382" spans="6:26" x14ac:dyDescent="0.25">
      <c r="F382" s="36">
        <f t="shared" si="114"/>
        <v>22140</v>
      </c>
      <c r="G382" s="16">
        <f t="shared" si="115"/>
        <v>20.400019839842422</v>
      </c>
      <c r="H382" s="48">
        <f t="shared" si="116"/>
        <v>292.35000991992121</v>
      </c>
      <c r="I382" s="8">
        <f t="shared" si="117"/>
        <v>1.2080367129885166</v>
      </c>
      <c r="J382" s="48">
        <f t="shared" si="118"/>
        <v>1.8166802227359576E-5</v>
      </c>
      <c r="K382" s="48">
        <f t="shared" si="119"/>
        <v>1.5038286528906401E-5</v>
      </c>
      <c r="L382" s="10">
        <f t="shared" si="120"/>
        <v>1006.0631505532884</v>
      </c>
      <c r="M382" s="29">
        <f t="shared" si="121"/>
        <v>2.5535470184892637E-2</v>
      </c>
      <c r="N382" s="8">
        <f t="shared" si="122"/>
        <v>0.71574755240453458</v>
      </c>
      <c r="O382" s="48">
        <f t="shared" si="123"/>
        <v>3.420557434815597E-3</v>
      </c>
      <c r="P382" s="48">
        <f t="shared" si="106"/>
        <v>9614966.5977990516</v>
      </c>
      <c r="Q382" s="48">
        <f t="shared" si="124"/>
        <v>6881888.8088260265</v>
      </c>
      <c r="R382" s="9">
        <f t="shared" si="107"/>
        <v>28.111222914075675</v>
      </c>
      <c r="S382" s="10">
        <f t="shared" si="108"/>
        <v>2.3927776486108336</v>
      </c>
      <c r="T382" s="10">
        <f t="shared" si="109"/>
        <v>0.51684424460977496</v>
      </c>
      <c r="U382" s="10">
        <f t="shared" si="110"/>
        <v>1.0527263623276335</v>
      </c>
      <c r="V382" s="10">
        <f t="shared" si="111"/>
        <v>1.5695706069374085</v>
      </c>
      <c r="W382" s="9">
        <f t="shared" si="112"/>
        <v>0.50066048068178903</v>
      </c>
      <c r="X382" s="49">
        <f t="shared" si="105"/>
        <v>20.900680320524209</v>
      </c>
      <c r="Y382" s="8">
        <f t="shared" si="125"/>
        <v>2.6159510115623477E-5</v>
      </c>
      <c r="Z382" s="29">
        <f t="shared" si="113"/>
        <v>6.15</v>
      </c>
    </row>
    <row r="383" spans="6:26" x14ac:dyDescent="0.25">
      <c r="F383" s="36">
        <f t="shared" si="114"/>
        <v>22200</v>
      </c>
      <c r="G383" s="16">
        <f t="shared" si="115"/>
        <v>20.400019842979468</v>
      </c>
      <c r="H383" s="48">
        <f t="shared" si="116"/>
        <v>292.35000992148969</v>
      </c>
      <c r="I383" s="8">
        <f t="shared" si="117"/>
        <v>1.2080367129820138</v>
      </c>
      <c r="J383" s="48">
        <f t="shared" si="118"/>
        <v>1.8166802227434783E-5</v>
      </c>
      <c r="K383" s="48">
        <f t="shared" si="119"/>
        <v>1.5038286529049606E-5</v>
      </c>
      <c r="L383" s="10">
        <f t="shared" si="120"/>
        <v>1006.0631505533396</v>
      </c>
      <c r="M383" s="29">
        <f t="shared" si="121"/>
        <v>2.5535470185010459E-2</v>
      </c>
      <c r="N383" s="8">
        <f t="shared" si="122"/>
        <v>0.71574755240423149</v>
      </c>
      <c r="O383" s="48">
        <f t="shared" si="123"/>
        <v>3.4205574347972454E-3</v>
      </c>
      <c r="P383" s="48">
        <f t="shared" si="106"/>
        <v>9614966.6101319902</v>
      </c>
      <c r="Q383" s="48">
        <f t="shared" si="124"/>
        <v>6881888.8176503824</v>
      </c>
      <c r="R383" s="9">
        <f t="shared" si="107"/>
        <v>28.111222924219874</v>
      </c>
      <c r="S383" s="10">
        <f t="shared" si="108"/>
        <v>2.3927776494853306</v>
      </c>
      <c r="T383" s="10">
        <f t="shared" si="109"/>
        <v>0.51684424547423069</v>
      </c>
      <c r="U383" s="10">
        <f t="shared" si="110"/>
        <v>1.0527263637206481</v>
      </c>
      <c r="V383" s="10">
        <f t="shared" si="111"/>
        <v>1.5695706091948787</v>
      </c>
      <c r="W383" s="9">
        <f t="shared" si="112"/>
        <v>0.50066048140187525</v>
      </c>
      <c r="X383" s="49">
        <f t="shared" si="105"/>
        <v>20.900680324381344</v>
      </c>
      <c r="Y383" s="8">
        <f t="shared" si="125"/>
        <v>2.6159510153247976E-5</v>
      </c>
      <c r="Z383" s="29">
        <f t="shared" si="113"/>
        <v>6.166666666666667</v>
      </c>
    </row>
    <row r="384" spans="6:26" x14ac:dyDescent="0.25">
      <c r="F384" s="36">
        <f t="shared" si="114"/>
        <v>22260</v>
      </c>
      <c r="G384" s="16">
        <f t="shared" si="115"/>
        <v>20.400019845971535</v>
      </c>
      <c r="H384" s="48">
        <f t="shared" si="116"/>
        <v>292.35000992298575</v>
      </c>
      <c r="I384" s="8">
        <f t="shared" si="117"/>
        <v>1.2080367129758112</v>
      </c>
      <c r="J384" s="48">
        <f t="shared" si="118"/>
        <v>1.8166802227506554E-5</v>
      </c>
      <c r="K384" s="48">
        <f t="shared" si="119"/>
        <v>1.5038286529186231E-5</v>
      </c>
      <c r="L384" s="10">
        <f t="shared" si="120"/>
        <v>1006.0631505533884</v>
      </c>
      <c r="M384" s="29">
        <f t="shared" si="121"/>
        <v>2.5535470185122887E-2</v>
      </c>
      <c r="N384" s="8">
        <f t="shared" si="122"/>
        <v>0.71574755240394261</v>
      </c>
      <c r="O384" s="48">
        <f t="shared" si="123"/>
        <v>3.4205574347797411E-3</v>
      </c>
      <c r="P384" s="48">
        <f t="shared" si="106"/>
        <v>9614966.6218949091</v>
      </c>
      <c r="Q384" s="48">
        <f t="shared" si="124"/>
        <v>6881888.8260668851</v>
      </c>
      <c r="R384" s="9">
        <f t="shared" si="107"/>
        <v>28.111222933895192</v>
      </c>
      <c r="S384" s="10">
        <f t="shared" si="108"/>
        <v>2.3927776503194114</v>
      </c>
      <c r="T384" s="10">
        <f t="shared" si="109"/>
        <v>0.51684424629873527</v>
      </c>
      <c r="U384" s="10">
        <f t="shared" si="110"/>
        <v>1.0527263650492724</v>
      </c>
      <c r="V384" s="10">
        <f t="shared" si="111"/>
        <v>1.5695706113480077</v>
      </c>
      <c r="W384" s="9">
        <f t="shared" si="112"/>
        <v>0.50066048208867875</v>
      </c>
      <c r="X384" s="49">
        <f t="shared" si="105"/>
        <v>20.900680328060215</v>
      </c>
      <c r="Y384" s="8">
        <f t="shared" si="125"/>
        <v>2.6159510189133458E-5</v>
      </c>
      <c r="Z384" s="29">
        <f t="shared" si="113"/>
        <v>6.1833333333333336</v>
      </c>
    </row>
    <row r="385" spans="6:26" x14ac:dyDescent="0.25">
      <c r="F385" s="36">
        <f t="shared" si="114"/>
        <v>22320</v>
      </c>
      <c r="G385" s="16">
        <f t="shared" si="115"/>
        <v>20.400019848825323</v>
      </c>
      <c r="H385" s="48">
        <f t="shared" si="116"/>
        <v>292.35000992441263</v>
      </c>
      <c r="I385" s="8">
        <f t="shared" si="117"/>
        <v>1.2080367129698952</v>
      </c>
      <c r="J385" s="48">
        <f t="shared" si="118"/>
        <v>1.8166802227574974E-5</v>
      </c>
      <c r="K385" s="48">
        <f t="shared" si="119"/>
        <v>1.5038286529316513E-5</v>
      </c>
      <c r="L385" s="10">
        <f t="shared" si="120"/>
        <v>1006.0631505534349</v>
      </c>
      <c r="M385" s="29">
        <f t="shared" si="121"/>
        <v>2.5535470185230072E-2</v>
      </c>
      <c r="N385" s="8">
        <f t="shared" si="122"/>
        <v>0.71574755240366705</v>
      </c>
      <c r="O385" s="48">
        <f t="shared" si="123"/>
        <v>3.4205574347630462E-3</v>
      </c>
      <c r="P385" s="48">
        <f t="shared" si="106"/>
        <v>9614966.6331142392</v>
      </c>
      <c r="Q385" s="48">
        <f t="shared" si="124"/>
        <v>6881888.8340944443</v>
      </c>
      <c r="R385" s="9">
        <f t="shared" si="107"/>
        <v>28.111222943123398</v>
      </c>
      <c r="S385" s="10">
        <f t="shared" si="108"/>
        <v>2.3927776511149434</v>
      </c>
      <c r="T385" s="10">
        <f t="shared" si="109"/>
        <v>0.51684424708513488</v>
      </c>
      <c r="U385" s="10">
        <f t="shared" si="110"/>
        <v>1.0527263663164861</v>
      </c>
      <c r="V385" s="10">
        <f t="shared" si="111"/>
        <v>1.569570613401621</v>
      </c>
      <c r="W385" s="9">
        <f t="shared" si="112"/>
        <v>0.50066048274373887</v>
      </c>
      <c r="X385" s="49">
        <f t="shared" si="105"/>
        <v>20.900680331569063</v>
      </c>
      <c r="Y385" s="8">
        <f t="shared" si="125"/>
        <v>2.6159510223360352E-5</v>
      </c>
      <c r="Z385" s="29">
        <f t="shared" si="113"/>
        <v>6.2</v>
      </c>
    </row>
    <row r="386" spans="6:26" x14ac:dyDescent="0.25">
      <c r="F386" s="36">
        <f t="shared" si="114"/>
        <v>22380</v>
      </c>
      <c r="G386" s="16">
        <f t="shared" si="115"/>
        <v>20.400019851547224</v>
      </c>
      <c r="H386" s="48">
        <f t="shared" si="116"/>
        <v>292.35000992577358</v>
      </c>
      <c r="I386" s="8">
        <f t="shared" si="117"/>
        <v>1.2080367129642529</v>
      </c>
      <c r="J386" s="48">
        <f t="shared" si="118"/>
        <v>1.8166802227640239E-5</v>
      </c>
      <c r="K386" s="48">
        <f t="shared" si="119"/>
        <v>1.5038286529440778E-5</v>
      </c>
      <c r="L386" s="10">
        <f t="shared" si="120"/>
        <v>1006.0631505534791</v>
      </c>
      <c r="M386" s="29">
        <f t="shared" si="121"/>
        <v>2.5535470185332317E-2</v>
      </c>
      <c r="N386" s="8">
        <f t="shared" si="122"/>
        <v>0.71574755240340393</v>
      </c>
      <c r="O386" s="48">
        <f t="shared" si="123"/>
        <v>3.4205574347471231E-3</v>
      </c>
      <c r="P386" s="48">
        <f t="shared" si="106"/>
        <v>9614966.6438150667</v>
      </c>
      <c r="Q386" s="48">
        <f t="shared" si="124"/>
        <v>6881888.8417510055</v>
      </c>
      <c r="R386" s="9">
        <f t="shared" si="107"/>
        <v>28.111222951925143</v>
      </c>
      <c r="S386" s="10">
        <f t="shared" si="108"/>
        <v>2.3927776518737134</v>
      </c>
      <c r="T386" s="10">
        <f t="shared" si="109"/>
        <v>0.51684424783519189</v>
      </c>
      <c r="U386" s="10">
        <f t="shared" si="110"/>
        <v>1.0527263675251353</v>
      </c>
      <c r="V386" s="10">
        <f t="shared" si="111"/>
        <v>1.5695706153603273</v>
      </c>
      <c r="W386" s="9">
        <f t="shared" si="112"/>
        <v>0.50066048336852553</v>
      </c>
      <c r="X386" s="49">
        <f t="shared" si="105"/>
        <v>20.900680334915748</v>
      </c>
      <c r="Y386" s="8">
        <f t="shared" si="125"/>
        <v>2.6159510256005456E-5</v>
      </c>
      <c r="Z386" s="29">
        <f t="shared" si="113"/>
        <v>6.2166666666666668</v>
      </c>
    </row>
    <row r="387" spans="6:26" x14ac:dyDescent="0.25">
      <c r="F387" s="36">
        <f t="shared" si="114"/>
        <v>22440</v>
      </c>
      <c r="G387" s="16">
        <f t="shared" si="115"/>
        <v>20.400019854143331</v>
      </c>
      <c r="H387" s="48">
        <f t="shared" si="116"/>
        <v>292.35000992707165</v>
      </c>
      <c r="I387" s="8">
        <f t="shared" si="117"/>
        <v>1.2080367129588712</v>
      </c>
      <c r="J387" s="48">
        <f t="shared" si="118"/>
        <v>1.8166802227702516E-5</v>
      </c>
      <c r="K387" s="48">
        <f t="shared" si="119"/>
        <v>1.5038286529559325E-5</v>
      </c>
      <c r="L387" s="10">
        <f t="shared" si="120"/>
        <v>1006.0631505535215</v>
      </c>
      <c r="M387" s="29">
        <f t="shared" si="121"/>
        <v>2.5535470185429867E-2</v>
      </c>
      <c r="N387" s="8">
        <f t="shared" si="122"/>
        <v>0.71574755240315346</v>
      </c>
      <c r="O387" s="48">
        <f t="shared" si="123"/>
        <v>3.4205574347319352E-3</v>
      </c>
      <c r="P387" s="48">
        <f t="shared" si="106"/>
        <v>9614966.6540213116</v>
      </c>
      <c r="Q387" s="48">
        <f t="shared" si="124"/>
        <v>6881888.8490536921</v>
      </c>
      <c r="R387" s="9">
        <f t="shared" si="107"/>
        <v>28.11122296032006</v>
      </c>
      <c r="S387" s="10">
        <f t="shared" si="108"/>
        <v>2.3927776525974149</v>
      </c>
      <c r="T387" s="10">
        <f t="shared" si="109"/>
        <v>0.5168442485505842</v>
      </c>
      <c r="U387" s="10">
        <f t="shared" si="110"/>
        <v>1.0527263686779487</v>
      </c>
      <c r="V387" s="10">
        <f t="shared" si="111"/>
        <v>1.5695706172285329</v>
      </c>
      <c r="W387" s="9">
        <f t="shared" si="112"/>
        <v>0.5006604839644444</v>
      </c>
      <c r="X387" s="49">
        <f t="shared" si="105"/>
        <v>20.900680338107776</v>
      </c>
      <c r="Y387" s="8">
        <f t="shared" si="125"/>
        <v>2.6159510287142214E-5</v>
      </c>
      <c r="Z387" s="29">
        <f t="shared" si="113"/>
        <v>6.2333333333333334</v>
      </c>
    </row>
    <row r="388" spans="6:26" x14ac:dyDescent="0.25">
      <c r="F388" s="36">
        <f t="shared" si="114"/>
        <v>22500</v>
      </c>
      <c r="G388" s="16">
        <f t="shared" si="115"/>
        <v>20.400019856619458</v>
      </c>
      <c r="H388" s="48">
        <f t="shared" si="116"/>
        <v>292.3500099283097</v>
      </c>
      <c r="I388" s="8">
        <f t="shared" si="117"/>
        <v>1.2080367129537382</v>
      </c>
      <c r="J388" s="48">
        <f t="shared" si="118"/>
        <v>1.816680222776189E-5</v>
      </c>
      <c r="K388" s="48">
        <f t="shared" si="119"/>
        <v>1.5038286529672372E-5</v>
      </c>
      <c r="L388" s="10">
        <f t="shared" si="120"/>
        <v>1006.0631505535617</v>
      </c>
      <c r="M388" s="29">
        <f t="shared" si="121"/>
        <v>2.5535470185522879E-2</v>
      </c>
      <c r="N388" s="8">
        <f t="shared" si="122"/>
        <v>0.71574755240291421</v>
      </c>
      <c r="O388" s="48">
        <f t="shared" si="123"/>
        <v>3.4205574347174498E-3</v>
      </c>
      <c r="P388" s="48">
        <f t="shared" si="106"/>
        <v>9614966.6637559105</v>
      </c>
      <c r="Q388" s="48">
        <f t="shared" si="124"/>
        <v>6881888.8560189065</v>
      </c>
      <c r="R388" s="9">
        <f t="shared" si="107"/>
        <v>28.111222968327031</v>
      </c>
      <c r="S388" s="10">
        <f t="shared" si="108"/>
        <v>2.3927776532876694</v>
      </c>
      <c r="T388" s="10">
        <f t="shared" si="109"/>
        <v>0.5168442492329145</v>
      </c>
      <c r="U388" s="10">
        <f t="shared" si="110"/>
        <v>1.0527263697774625</v>
      </c>
      <c r="V388" s="10">
        <f t="shared" si="111"/>
        <v>1.5695706190103769</v>
      </c>
      <c r="W388" s="9">
        <f t="shared" si="112"/>
        <v>0.50066048453281575</v>
      </c>
      <c r="X388" s="49">
        <f t="shared" si="105"/>
        <v>20.900680341152274</v>
      </c>
      <c r="Y388" s="8">
        <f t="shared" si="125"/>
        <v>2.6159510316839613E-5</v>
      </c>
      <c r="Z388" s="29">
        <f t="shared" si="113"/>
        <v>6.25</v>
      </c>
    </row>
    <row r="389" spans="6:26" x14ac:dyDescent="0.25">
      <c r="F389" s="36">
        <f t="shared" si="114"/>
        <v>22560</v>
      </c>
      <c r="G389" s="16">
        <f t="shared" si="115"/>
        <v>20.40001985898115</v>
      </c>
      <c r="H389" s="48">
        <f t="shared" si="116"/>
        <v>292.35000992949057</v>
      </c>
      <c r="I389" s="8">
        <f t="shared" si="117"/>
        <v>1.2080367129488423</v>
      </c>
      <c r="J389" s="48">
        <f t="shared" si="118"/>
        <v>1.8166802227818496E-5</v>
      </c>
      <c r="K389" s="48">
        <f t="shared" si="119"/>
        <v>1.5038286529780175E-5</v>
      </c>
      <c r="L389" s="10">
        <f t="shared" si="120"/>
        <v>1006.0631505536003</v>
      </c>
      <c r="M389" s="29">
        <f t="shared" si="121"/>
        <v>2.5535470185611562E-2</v>
      </c>
      <c r="N389" s="8">
        <f t="shared" si="122"/>
        <v>0.71574755240268606</v>
      </c>
      <c r="O389" s="48">
        <f t="shared" si="123"/>
        <v>3.4205574347036332E-3</v>
      </c>
      <c r="P389" s="48">
        <f t="shared" si="106"/>
        <v>9614966.673040634</v>
      </c>
      <c r="Q389" s="48">
        <f t="shared" si="124"/>
        <v>6881888.8626622315</v>
      </c>
      <c r="R389" s="9">
        <f t="shared" si="107"/>
        <v>28.111222975963976</v>
      </c>
      <c r="S389" s="10">
        <f t="shared" si="108"/>
        <v>2.3927776539460228</v>
      </c>
      <c r="T389" s="10">
        <f t="shared" si="109"/>
        <v>0.51684424988371014</v>
      </c>
      <c r="U389" s="10">
        <f t="shared" si="110"/>
        <v>1.0527263708261545</v>
      </c>
      <c r="V389" s="10">
        <f t="shared" si="111"/>
        <v>1.5695706207098645</v>
      </c>
      <c r="W389" s="9">
        <f t="shared" si="112"/>
        <v>0.50066048507491701</v>
      </c>
      <c r="X389" s="49">
        <f t="shared" si="105"/>
        <v>20.900680344056067</v>
      </c>
      <c r="Y389" s="8">
        <f t="shared" si="125"/>
        <v>2.6159510345164408E-5</v>
      </c>
      <c r="Z389" s="29">
        <f t="shared" si="113"/>
        <v>6.2666666666666666</v>
      </c>
    </row>
    <row r="390" spans="6:26" x14ac:dyDescent="0.25">
      <c r="F390" s="36">
        <f t="shared" si="114"/>
        <v>22620</v>
      </c>
      <c r="G390" s="16">
        <f t="shared" si="115"/>
        <v>20.400019861233698</v>
      </c>
      <c r="H390" s="48">
        <f t="shared" si="116"/>
        <v>292.35000993061681</v>
      </c>
      <c r="I390" s="8">
        <f t="shared" si="117"/>
        <v>1.2080367129441729</v>
      </c>
      <c r="J390" s="48">
        <f t="shared" si="118"/>
        <v>1.8166802227872502E-5</v>
      </c>
      <c r="K390" s="48">
        <f t="shared" si="119"/>
        <v>1.5038286529883008E-5</v>
      </c>
      <c r="L390" s="10">
        <f t="shared" si="120"/>
        <v>1006.0631505536369</v>
      </c>
      <c r="M390" s="29">
        <f t="shared" si="121"/>
        <v>2.5535470185696175E-2</v>
      </c>
      <c r="N390" s="8">
        <f t="shared" si="122"/>
        <v>0.71574755240246823</v>
      </c>
      <c r="O390" s="48">
        <f t="shared" si="123"/>
        <v>3.4205574346904562E-3</v>
      </c>
      <c r="P390" s="48">
        <f t="shared" si="106"/>
        <v>9614966.6818962675</v>
      </c>
      <c r="Q390" s="48">
        <f t="shared" si="124"/>
        <v>6881888.868998535</v>
      </c>
      <c r="R390" s="9">
        <f t="shared" si="107"/>
        <v>28.111222983247963</v>
      </c>
      <c r="S390" s="10">
        <f t="shared" si="108"/>
        <v>2.3927776545739516</v>
      </c>
      <c r="T390" s="10">
        <f t="shared" si="109"/>
        <v>0.51684425050443017</v>
      </c>
      <c r="U390" s="10">
        <f t="shared" si="110"/>
        <v>1.0527263718264146</v>
      </c>
      <c r="V390" s="10">
        <f t="shared" si="111"/>
        <v>1.5695706223308448</v>
      </c>
      <c r="W390" s="9">
        <f t="shared" si="112"/>
        <v>0.50066048559197607</v>
      </c>
      <c r="X390" s="49">
        <f t="shared" si="105"/>
        <v>20.900680346825673</v>
      </c>
      <c r="Y390" s="8">
        <f t="shared" si="125"/>
        <v>2.6159510372180747E-5</v>
      </c>
      <c r="Z390" s="29">
        <f t="shared" si="113"/>
        <v>6.2833333333333332</v>
      </c>
    </row>
    <row r="391" spans="6:26" x14ac:dyDescent="0.25">
      <c r="F391" s="36">
        <f t="shared" si="114"/>
        <v>22680</v>
      </c>
      <c r="G391" s="16">
        <f t="shared" si="115"/>
        <v>20.400019863382141</v>
      </c>
      <c r="H391" s="48">
        <f t="shared" si="116"/>
        <v>292.35000993169103</v>
      </c>
      <c r="I391" s="8">
        <f t="shared" si="117"/>
        <v>1.2080367129397194</v>
      </c>
      <c r="J391" s="48">
        <f t="shared" si="118"/>
        <v>1.8166802227924029E-5</v>
      </c>
      <c r="K391" s="48">
        <f t="shared" si="119"/>
        <v>1.5038286529981102E-5</v>
      </c>
      <c r="L391" s="10">
        <f t="shared" si="120"/>
        <v>1006.0631505536719</v>
      </c>
      <c r="M391" s="29">
        <f t="shared" si="121"/>
        <v>2.5535470185776891E-2</v>
      </c>
      <c r="N391" s="8">
        <f t="shared" si="122"/>
        <v>0.71574755240226073</v>
      </c>
      <c r="O391" s="48">
        <f t="shared" si="123"/>
        <v>3.4205574346778873E-3</v>
      </c>
      <c r="P391" s="48">
        <f t="shared" si="106"/>
        <v>9614966.6903426014</v>
      </c>
      <c r="Q391" s="48">
        <f t="shared" si="124"/>
        <v>6881888.8750419822</v>
      </c>
      <c r="R391" s="9">
        <f t="shared" si="107"/>
        <v>28.111222990195298</v>
      </c>
      <c r="S391" s="10">
        <f t="shared" si="108"/>
        <v>2.3927776551728597</v>
      </c>
      <c r="T391" s="10">
        <f t="shared" si="109"/>
        <v>0.51684425109646259</v>
      </c>
      <c r="U391" s="10">
        <f t="shared" si="110"/>
        <v>1.0527263727804106</v>
      </c>
      <c r="V391" s="10">
        <f t="shared" si="111"/>
        <v>1.5695706238768732</v>
      </c>
      <c r="W391" s="9">
        <f t="shared" si="112"/>
        <v>0.50066048608512703</v>
      </c>
      <c r="X391" s="49">
        <f t="shared" si="105"/>
        <v>20.900680349467269</v>
      </c>
      <c r="Y391" s="8">
        <f t="shared" si="125"/>
        <v>2.6159510397947886E-5</v>
      </c>
      <c r="Z391" s="29">
        <f t="shared" si="113"/>
        <v>6.3</v>
      </c>
    </row>
    <row r="392" spans="6:26" x14ac:dyDescent="0.25">
      <c r="F392" s="36">
        <f t="shared" si="114"/>
        <v>22740</v>
      </c>
      <c r="G392" s="16">
        <f t="shared" si="115"/>
        <v>20.400019865431297</v>
      </c>
      <c r="H392" s="48">
        <f t="shared" si="116"/>
        <v>292.35000993271564</v>
      </c>
      <c r="I392" s="8">
        <f t="shared" si="117"/>
        <v>1.2080367129354712</v>
      </c>
      <c r="J392" s="48">
        <f t="shared" si="118"/>
        <v>1.8166802227973187E-5</v>
      </c>
      <c r="K392" s="48">
        <f t="shared" si="119"/>
        <v>1.5038286530074678E-5</v>
      </c>
      <c r="L392" s="10">
        <f t="shared" si="120"/>
        <v>1006.0631505537052</v>
      </c>
      <c r="M392" s="29">
        <f t="shared" si="121"/>
        <v>2.5535470185853889E-2</v>
      </c>
      <c r="N392" s="8">
        <f t="shared" si="122"/>
        <v>0.71574755240206311</v>
      </c>
      <c r="O392" s="48">
        <f t="shared" si="123"/>
        <v>3.4205574346658995E-3</v>
      </c>
      <c r="P392" s="48">
        <f t="shared" si="106"/>
        <v>9614966.698398577</v>
      </c>
      <c r="Q392" s="48">
        <f t="shared" si="124"/>
        <v>6881888.8808061276</v>
      </c>
      <c r="R392" s="9">
        <f t="shared" si="107"/>
        <v>28.111222996821589</v>
      </c>
      <c r="S392" s="10">
        <f t="shared" si="108"/>
        <v>2.3927776557440934</v>
      </c>
      <c r="T392" s="10">
        <f t="shared" si="109"/>
        <v>0.51684425166113568</v>
      </c>
      <c r="U392" s="10">
        <f t="shared" si="110"/>
        <v>1.0527263736903483</v>
      </c>
      <c r="V392" s="10">
        <f t="shared" si="111"/>
        <v>1.5695706253514841</v>
      </c>
      <c r="W392" s="9">
        <f t="shared" si="112"/>
        <v>0.50066048655549733</v>
      </c>
      <c r="X392" s="49">
        <f t="shared" si="105"/>
        <v>20.900680351986793</v>
      </c>
      <c r="Y392" s="8">
        <f t="shared" si="125"/>
        <v>2.6159510422524733E-5</v>
      </c>
      <c r="Z392" s="29">
        <f t="shared" si="113"/>
        <v>6.3166666666666664</v>
      </c>
    </row>
    <row r="393" spans="6:26" x14ac:dyDescent="0.25">
      <c r="F393" s="36">
        <f t="shared" si="114"/>
        <v>22800</v>
      </c>
      <c r="G393" s="16">
        <f t="shared" si="115"/>
        <v>20.400019867385748</v>
      </c>
      <c r="H393" s="48">
        <f t="shared" si="116"/>
        <v>292.35000993369283</v>
      </c>
      <c r="I393" s="8">
        <f t="shared" si="117"/>
        <v>1.20803671293142</v>
      </c>
      <c r="J393" s="48">
        <f t="shared" si="118"/>
        <v>1.8166802228020032E-5</v>
      </c>
      <c r="K393" s="48">
        <f t="shared" si="119"/>
        <v>1.5038286530163886E-5</v>
      </c>
      <c r="L393" s="10">
        <f t="shared" si="120"/>
        <v>1006.063150553737</v>
      </c>
      <c r="M393" s="29">
        <f t="shared" si="121"/>
        <v>2.5535470185927282E-2</v>
      </c>
      <c r="N393" s="8">
        <f t="shared" si="122"/>
        <v>0.71574755240187415</v>
      </c>
      <c r="O393" s="48">
        <f t="shared" si="123"/>
        <v>3.4205574346544659E-3</v>
      </c>
      <c r="P393" s="48">
        <f t="shared" si="106"/>
        <v>9614966.70608229</v>
      </c>
      <c r="Q393" s="48">
        <f t="shared" si="124"/>
        <v>6881888.8863039091</v>
      </c>
      <c r="R393" s="9">
        <f t="shared" si="107"/>
        <v>28.111223003141639</v>
      </c>
      <c r="S393" s="10">
        <f t="shared" si="108"/>
        <v>2.392777656288922</v>
      </c>
      <c r="T393" s="10">
        <f t="shared" si="109"/>
        <v>0.51684425219971064</v>
      </c>
      <c r="U393" s="10">
        <f t="shared" si="110"/>
        <v>1.0527263745582238</v>
      </c>
      <c r="V393" s="10">
        <f t="shared" si="111"/>
        <v>1.5695706267579346</v>
      </c>
      <c r="W393" s="9">
        <f t="shared" si="112"/>
        <v>0.50066048700412591</v>
      </c>
      <c r="X393" s="49">
        <f t="shared" si="105"/>
        <v>20.900680354389873</v>
      </c>
      <c r="Y393" s="8">
        <f t="shared" si="125"/>
        <v>2.6159510445965577E-5</v>
      </c>
      <c r="Z393" s="29">
        <f t="shared" si="113"/>
        <v>6.333333333333333</v>
      </c>
    </row>
    <row r="394" spans="6:26" x14ac:dyDescent="0.25">
      <c r="F394" s="36">
        <f t="shared" si="114"/>
        <v>22860</v>
      </c>
      <c r="G394" s="16">
        <f t="shared" si="115"/>
        <v>20.400019869249874</v>
      </c>
      <c r="H394" s="48">
        <f t="shared" si="116"/>
        <v>292.35000993462489</v>
      </c>
      <c r="I394" s="8">
        <f t="shared" si="117"/>
        <v>1.2080367129275558</v>
      </c>
      <c r="J394" s="48">
        <f t="shared" si="118"/>
        <v>1.8166802228064728E-5</v>
      </c>
      <c r="K394" s="48">
        <f t="shared" si="119"/>
        <v>1.5038286530248991E-5</v>
      </c>
      <c r="L394" s="10">
        <f t="shared" si="120"/>
        <v>1006.0631505537674</v>
      </c>
      <c r="M394" s="29">
        <f t="shared" si="121"/>
        <v>2.5535470185997295E-2</v>
      </c>
      <c r="N394" s="8">
        <f t="shared" si="122"/>
        <v>0.7157475524016943</v>
      </c>
      <c r="O394" s="48">
        <f t="shared" si="123"/>
        <v>3.4205574346435606E-3</v>
      </c>
      <c r="P394" s="48">
        <f t="shared" si="106"/>
        <v>9614966.7134108804</v>
      </c>
      <c r="Q394" s="48">
        <f t="shared" si="124"/>
        <v>6881888.8915476007</v>
      </c>
      <c r="R394" s="9">
        <f t="shared" si="107"/>
        <v>28.111223009169617</v>
      </c>
      <c r="S394" s="10">
        <f t="shared" si="108"/>
        <v>2.392777656808573</v>
      </c>
      <c r="T394" s="10">
        <f t="shared" si="109"/>
        <v>0.51684425271339585</v>
      </c>
      <c r="U394" s="10">
        <f t="shared" si="110"/>
        <v>1.0527263753859792</v>
      </c>
      <c r="V394" s="10">
        <f t="shared" si="111"/>
        <v>1.5695706280993751</v>
      </c>
      <c r="W394" s="9">
        <f t="shared" si="112"/>
        <v>0.50066048743201763</v>
      </c>
      <c r="X394" s="49">
        <f t="shared" si="105"/>
        <v>20.900680356681892</v>
      </c>
      <c r="Y394" s="8">
        <f t="shared" si="125"/>
        <v>2.6159510468322921E-5</v>
      </c>
      <c r="Z394" s="29">
        <f t="shared" si="113"/>
        <v>6.35</v>
      </c>
    </row>
    <row r="395" spans="6:26" x14ac:dyDescent="0.25">
      <c r="F395" s="36">
        <f t="shared" si="114"/>
        <v>22920</v>
      </c>
      <c r="G395" s="16">
        <f t="shared" si="115"/>
        <v>20.400019871027851</v>
      </c>
      <c r="H395" s="48">
        <f t="shared" si="116"/>
        <v>292.35000993551392</v>
      </c>
      <c r="I395" s="8">
        <f t="shared" si="117"/>
        <v>1.2080367129238696</v>
      </c>
      <c r="J395" s="48">
        <f t="shared" si="118"/>
        <v>1.8166802228107364E-5</v>
      </c>
      <c r="K395" s="48">
        <f t="shared" si="119"/>
        <v>1.5038286530330171E-5</v>
      </c>
      <c r="L395" s="10">
        <f t="shared" si="120"/>
        <v>1006.0631505537964</v>
      </c>
      <c r="M395" s="29">
        <f t="shared" si="121"/>
        <v>2.5535470186064089E-2</v>
      </c>
      <c r="N395" s="8">
        <f t="shared" si="122"/>
        <v>0.71574755240152244</v>
      </c>
      <c r="O395" s="48">
        <f t="shared" si="123"/>
        <v>3.4205574346331587E-3</v>
      </c>
      <c r="P395" s="48">
        <f t="shared" si="106"/>
        <v>9614966.7204007693</v>
      </c>
      <c r="Q395" s="48">
        <f t="shared" si="124"/>
        <v>6881888.8965489436</v>
      </c>
      <c r="R395" s="9">
        <f t="shared" si="107"/>
        <v>28.111223014918977</v>
      </c>
      <c r="S395" s="10">
        <f t="shared" si="108"/>
        <v>2.3927776573042077</v>
      </c>
      <c r="T395" s="10">
        <f t="shared" si="109"/>
        <v>0.51684425320334115</v>
      </c>
      <c r="U395" s="10">
        <f t="shared" si="110"/>
        <v>1.0527263761754773</v>
      </c>
      <c r="V395" s="10">
        <f t="shared" si="111"/>
        <v>1.5695706293788185</v>
      </c>
      <c r="W395" s="9">
        <f t="shared" si="112"/>
        <v>0.50066048784013362</v>
      </c>
      <c r="X395" s="49">
        <f t="shared" si="105"/>
        <v>20.900680358867984</v>
      </c>
      <c r="Y395" s="8">
        <f t="shared" si="125"/>
        <v>2.6159510489646975E-5</v>
      </c>
      <c r="Z395" s="29">
        <f t="shared" si="113"/>
        <v>6.3666666666666663</v>
      </c>
    </row>
    <row r="396" spans="6:26" x14ac:dyDescent="0.25">
      <c r="F396" s="36">
        <f t="shared" si="114"/>
        <v>22980</v>
      </c>
      <c r="G396" s="16">
        <f t="shared" si="115"/>
        <v>20.400019872723657</v>
      </c>
      <c r="H396" s="48">
        <f t="shared" si="116"/>
        <v>292.3500099363618</v>
      </c>
      <c r="I396" s="8">
        <f t="shared" si="117"/>
        <v>1.2080367129203544</v>
      </c>
      <c r="J396" s="48">
        <f t="shared" si="118"/>
        <v>1.8166802228148029E-5</v>
      </c>
      <c r="K396" s="48">
        <f t="shared" si="119"/>
        <v>1.5038286530407591E-5</v>
      </c>
      <c r="L396" s="10">
        <f t="shared" si="120"/>
        <v>1006.063150553824</v>
      </c>
      <c r="M396" s="29">
        <f t="shared" si="121"/>
        <v>2.5535470186127791E-2</v>
      </c>
      <c r="N396" s="8">
        <f t="shared" si="122"/>
        <v>0.71574755240135879</v>
      </c>
      <c r="O396" s="48">
        <f t="shared" si="123"/>
        <v>3.4205574346232383E-3</v>
      </c>
      <c r="P396" s="48">
        <f t="shared" si="106"/>
        <v>9614966.727067627</v>
      </c>
      <c r="Q396" s="48">
        <f t="shared" si="124"/>
        <v>6881888.9013191573</v>
      </c>
      <c r="R396" s="9">
        <f t="shared" si="107"/>
        <v>28.111223020402687</v>
      </c>
      <c r="S396" s="10">
        <f t="shared" si="108"/>
        <v>2.3927776577769402</v>
      </c>
      <c r="T396" s="10">
        <f t="shared" si="109"/>
        <v>0.51684425367064402</v>
      </c>
      <c r="U396" s="10">
        <f t="shared" si="110"/>
        <v>1.0527263769285005</v>
      </c>
      <c r="V396" s="10">
        <f t="shared" si="111"/>
        <v>1.5695706305991446</v>
      </c>
      <c r="W396" s="9">
        <f t="shared" si="112"/>
        <v>0.50066048822939224</v>
      </c>
      <c r="X396" s="49">
        <f t="shared" si="105"/>
        <v>20.90068036095305</v>
      </c>
      <c r="Y396" s="8">
        <f t="shared" si="125"/>
        <v>2.6159510509985744E-5</v>
      </c>
      <c r="Z396" s="29">
        <f t="shared" si="113"/>
        <v>6.3833333333333337</v>
      </c>
    </row>
    <row r="397" spans="6:26" x14ac:dyDescent="0.25">
      <c r="F397" s="36">
        <f t="shared" si="114"/>
        <v>23040</v>
      </c>
      <c r="G397" s="16">
        <f t="shared" si="115"/>
        <v>20.400019874341091</v>
      </c>
      <c r="H397" s="48">
        <f t="shared" si="116"/>
        <v>292.35000993717051</v>
      </c>
      <c r="I397" s="8">
        <f t="shared" si="117"/>
        <v>1.2080367129170015</v>
      </c>
      <c r="J397" s="48">
        <f t="shared" si="118"/>
        <v>1.8166802228186816E-5</v>
      </c>
      <c r="K397" s="48">
        <f t="shared" si="119"/>
        <v>1.5038286530481437E-5</v>
      </c>
      <c r="L397" s="10">
        <f t="shared" si="120"/>
        <v>1006.0631505538504</v>
      </c>
      <c r="M397" s="29">
        <f t="shared" si="121"/>
        <v>2.5535470186188559E-2</v>
      </c>
      <c r="N397" s="8">
        <f t="shared" si="122"/>
        <v>0.71574755240120236</v>
      </c>
      <c r="O397" s="48">
        <f t="shared" si="123"/>
        <v>3.4205574346137762E-3</v>
      </c>
      <c r="P397" s="48">
        <f t="shared" si="106"/>
        <v>9614966.7334263679</v>
      </c>
      <c r="Q397" s="48">
        <f t="shared" si="124"/>
        <v>6881888.9058689065</v>
      </c>
      <c r="R397" s="9">
        <f t="shared" si="107"/>
        <v>28.111223025632921</v>
      </c>
      <c r="S397" s="10">
        <f t="shared" si="108"/>
        <v>2.3927776582278226</v>
      </c>
      <c r="T397" s="10">
        <f t="shared" si="109"/>
        <v>0.51684425411634971</v>
      </c>
      <c r="U397" s="10">
        <f t="shared" si="110"/>
        <v>1.0527263776467148</v>
      </c>
      <c r="V397" s="10">
        <f t="shared" si="111"/>
        <v>1.5695706317630647</v>
      </c>
      <c r="W397" s="9">
        <f t="shared" si="112"/>
        <v>0.5006604886006587</v>
      </c>
      <c r="X397" s="49">
        <f t="shared" ref="X397:X460" si="126">G397+W397</f>
        <v>20.900680362941749</v>
      </c>
      <c r="Y397" s="8">
        <f t="shared" si="125"/>
        <v>2.6159510529384411E-5</v>
      </c>
      <c r="Z397" s="29">
        <f t="shared" si="113"/>
        <v>6.4</v>
      </c>
    </row>
    <row r="398" spans="6:26" x14ac:dyDescent="0.25">
      <c r="F398" s="36">
        <f t="shared" si="114"/>
        <v>23100</v>
      </c>
      <c r="G398" s="16">
        <f t="shared" si="115"/>
        <v>20.400019875883775</v>
      </c>
      <c r="H398" s="48">
        <f t="shared" si="116"/>
        <v>292.35000993794188</v>
      </c>
      <c r="I398" s="8">
        <f t="shared" si="117"/>
        <v>1.2080367129138037</v>
      </c>
      <c r="J398" s="48">
        <f t="shared" si="118"/>
        <v>1.8166802228223808E-5</v>
      </c>
      <c r="K398" s="48">
        <f t="shared" si="119"/>
        <v>1.5038286530551868E-5</v>
      </c>
      <c r="L398" s="10">
        <f t="shared" si="120"/>
        <v>1006.0631505538754</v>
      </c>
      <c r="M398" s="29">
        <f t="shared" si="121"/>
        <v>2.5535470186246509E-2</v>
      </c>
      <c r="N398" s="8">
        <f t="shared" si="122"/>
        <v>0.71574755240105326</v>
      </c>
      <c r="O398" s="48">
        <f t="shared" si="123"/>
        <v>3.4205574346047513E-3</v>
      </c>
      <c r="P398" s="48">
        <f t="shared" ref="P398:P461" si="127">$H$5*O398*(G398-$H$4)*POWER($C$35,3)/K398^2</f>
        <v>9614966.7394912448</v>
      </c>
      <c r="Q398" s="48">
        <f t="shared" si="124"/>
        <v>6881888.9102083938</v>
      </c>
      <c r="R398" s="9">
        <f t="shared" ref="R398:R461" si="128">POWER((0.825+(0.387*POWER(Q398,1/6))/POWER((1+(POWER((0.492/N398),9/16))),8/27)),2)</f>
        <v>28.111223030621435</v>
      </c>
      <c r="S398" s="10">
        <f t="shared" ref="S398:S461" si="129">R398*M398/$C$35</f>
        <v>2.3927776586578666</v>
      </c>
      <c r="T398" s="10">
        <f t="shared" ref="T398:T461" si="130">S398*$C$20*(G398-$H$4)</f>
        <v>0.51684425454145699</v>
      </c>
      <c r="U398" s="10">
        <f t="shared" ref="U398:U461" si="131">$C$9*$H$3*$C$20*(POWER(G398+273.15,4)-POWER($H$4+273.15,4))</f>
        <v>1.0527263783317649</v>
      </c>
      <c r="V398" s="10">
        <f t="shared" ref="V398:V461" si="132">U398+T398</f>
        <v>1.569570632873222</v>
      </c>
      <c r="W398" s="9">
        <f t="shared" ref="W398:W461" si="133">V398*$C$18/($C$8*$C$20)</f>
        <v>0.50066048895477577</v>
      </c>
      <c r="X398" s="49">
        <f t="shared" si="126"/>
        <v>20.90068036483855</v>
      </c>
      <c r="Y398" s="8">
        <f t="shared" si="125"/>
        <v>2.6159510547887033E-5</v>
      </c>
      <c r="Z398" s="29">
        <f t="shared" ref="Z398:Z461" si="134">F398/3600</f>
        <v>6.416666666666667</v>
      </c>
    </row>
    <row r="399" spans="6:26" x14ac:dyDescent="0.25">
      <c r="F399" s="36">
        <f t="shared" ref="F399:F462" si="135">F398+$H$2</f>
        <v>23160</v>
      </c>
      <c r="G399" s="16">
        <f t="shared" ref="G399:G462" si="136">G398+$H$2*($O$2-S398*$C$20*(G398-$H$4)-$C$9*$H$3*$C$20*(POWER(G398+273.15,4)-POWER($H$4+273.15,4)))/($C$30*$C$10)</f>
        <v>20.400019877355163</v>
      </c>
      <c r="H399" s="48">
        <f t="shared" ref="H399:H462" si="137">((G399+$H$4)/2)+273.15</f>
        <v>292.35000993867754</v>
      </c>
      <c r="I399" s="8">
        <f t="shared" ref="I399:I462" si="138">(351.99/H399)+344.84/(H399^2)</f>
        <v>1.2080367129107534</v>
      </c>
      <c r="J399" s="48">
        <f t="shared" ref="J399:J462" si="139">((1.459*10^-6)*H399^1.5)/(H399+109.1)</f>
        <v>1.8166802228259092E-5</v>
      </c>
      <c r="K399" s="48">
        <f t="shared" ref="K399:K462" si="140">J399/I399</f>
        <v>1.5038286530619046E-5</v>
      </c>
      <c r="L399" s="10">
        <f t="shared" ref="L399:L462" si="141">1030.5-0.19975*H399+(3.9734*10^-4)*H399^2</f>
        <v>1006.0631505538995</v>
      </c>
      <c r="M399" s="29">
        <f t="shared" ref="M399:M462" si="142">((2.334*10^-3)*(H399^1.5))/(H399+164.54)</f>
        <v>2.5535470186301784E-2</v>
      </c>
      <c r="N399" s="8">
        <f t="shared" ref="N399:N462" si="143">L399*J399/M399</f>
        <v>0.71574755240091126</v>
      </c>
      <c r="O399" s="48">
        <f t="shared" ref="O399:O462" si="144">1/H399</f>
        <v>3.4205574345961436E-3</v>
      </c>
      <c r="P399" s="48">
        <f t="shared" si="127"/>
        <v>9614966.7452758253</v>
      </c>
      <c r="Q399" s="48">
        <f t="shared" ref="Q399:Q462" si="145">P399*N399</f>
        <v>6881888.9143473282</v>
      </c>
      <c r="R399" s="9">
        <f t="shared" si="128"/>
        <v>28.111223035379432</v>
      </c>
      <c r="S399" s="10">
        <f t="shared" si="129"/>
        <v>2.3927776590680381</v>
      </c>
      <c r="T399" s="10">
        <f t="shared" si="130"/>
        <v>0.51684425494691821</v>
      </c>
      <c r="U399" s="10">
        <f t="shared" si="131"/>
        <v>1.0527263789851031</v>
      </c>
      <c r="V399" s="10">
        <f t="shared" si="132"/>
        <v>1.5695706339320212</v>
      </c>
      <c r="W399" s="9">
        <f t="shared" si="133"/>
        <v>0.50066048929251084</v>
      </c>
      <c r="X399" s="49">
        <f t="shared" si="126"/>
        <v>20.900680366647673</v>
      </c>
      <c r="Y399" s="8">
        <f t="shared" ref="Y399:Y462" si="146">V399*$H$2/(3.6*10^6)</f>
        <v>2.6159510565533687E-5</v>
      </c>
      <c r="Z399" s="29">
        <f t="shared" si="134"/>
        <v>6.4333333333333336</v>
      </c>
    </row>
    <row r="400" spans="6:26" x14ac:dyDescent="0.25">
      <c r="F400" s="36">
        <f t="shared" si="135"/>
        <v>23220</v>
      </c>
      <c r="G400" s="16">
        <f t="shared" si="136"/>
        <v>20.400019878758552</v>
      </c>
      <c r="H400" s="48">
        <f t="shared" si="137"/>
        <v>292.35000993937928</v>
      </c>
      <c r="I400" s="8">
        <f t="shared" si="138"/>
        <v>1.2080367129078442</v>
      </c>
      <c r="J400" s="48">
        <f t="shared" si="139"/>
        <v>1.8166802228292753E-5</v>
      </c>
      <c r="K400" s="48">
        <f t="shared" si="140"/>
        <v>1.5038286530683126E-5</v>
      </c>
      <c r="L400" s="10">
        <f t="shared" si="141"/>
        <v>1006.0631505539224</v>
      </c>
      <c r="M400" s="29">
        <f t="shared" si="142"/>
        <v>2.5535470186354506E-2</v>
      </c>
      <c r="N400" s="8">
        <f t="shared" si="143"/>
        <v>0.71574755240077603</v>
      </c>
      <c r="O400" s="48">
        <f t="shared" si="144"/>
        <v>3.4205574345879332E-3</v>
      </c>
      <c r="P400" s="48">
        <f t="shared" si="127"/>
        <v>9614966.7507930696</v>
      </c>
      <c r="Q400" s="48">
        <f t="shared" si="145"/>
        <v>6881888.9182949821</v>
      </c>
      <c r="R400" s="9">
        <f t="shared" si="128"/>
        <v>28.111223039917501</v>
      </c>
      <c r="S400" s="10">
        <f t="shared" si="129"/>
        <v>2.3927776594592509</v>
      </c>
      <c r="T400" s="10">
        <f t="shared" si="130"/>
        <v>0.51684425533364076</v>
      </c>
      <c r="U400" s="10">
        <f t="shared" si="131"/>
        <v>1.0527263796082866</v>
      </c>
      <c r="V400" s="10">
        <f t="shared" si="132"/>
        <v>1.5695706349419274</v>
      </c>
      <c r="W400" s="9">
        <f t="shared" si="133"/>
        <v>0.50066048961464993</v>
      </c>
      <c r="X400" s="49">
        <f t="shared" si="126"/>
        <v>20.900680368373202</v>
      </c>
      <c r="Y400" s="8">
        <f t="shared" si="146"/>
        <v>2.6159510582365455E-5</v>
      </c>
      <c r="Z400" s="29">
        <f t="shared" si="134"/>
        <v>6.45</v>
      </c>
    </row>
    <row r="401" spans="6:26" x14ac:dyDescent="0.25">
      <c r="F401" s="36">
        <f t="shared" si="135"/>
        <v>23280</v>
      </c>
      <c r="G401" s="16">
        <f t="shared" si="136"/>
        <v>20.400019880097084</v>
      </c>
      <c r="H401" s="48">
        <f t="shared" si="137"/>
        <v>292.35000994004849</v>
      </c>
      <c r="I401" s="8">
        <f t="shared" si="138"/>
        <v>1.2080367129050698</v>
      </c>
      <c r="J401" s="48">
        <f t="shared" si="139"/>
        <v>1.8166802228324845E-5</v>
      </c>
      <c r="K401" s="48">
        <f t="shared" si="140"/>
        <v>1.5038286530744231E-5</v>
      </c>
      <c r="L401" s="10">
        <f t="shared" si="141"/>
        <v>1006.0631505539441</v>
      </c>
      <c r="M401" s="29">
        <f t="shared" si="142"/>
        <v>2.5535470186404789E-2</v>
      </c>
      <c r="N401" s="8">
        <f t="shared" si="143"/>
        <v>0.71574755240064636</v>
      </c>
      <c r="O401" s="48">
        <f t="shared" si="144"/>
        <v>3.4205574345801035E-3</v>
      </c>
      <c r="P401" s="48">
        <f t="shared" si="127"/>
        <v>9614966.7560553495</v>
      </c>
      <c r="Q401" s="48">
        <f t="shared" si="145"/>
        <v>6881888.9220601991</v>
      </c>
      <c r="R401" s="9">
        <f t="shared" si="128"/>
        <v>28.111223044245865</v>
      </c>
      <c r="S401" s="10">
        <f t="shared" si="129"/>
        <v>2.3927776598323853</v>
      </c>
      <c r="T401" s="10">
        <f t="shared" si="130"/>
        <v>0.51684425570249115</v>
      </c>
      <c r="U401" s="10">
        <f t="shared" si="131"/>
        <v>1.052726380202667</v>
      </c>
      <c r="V401" s="10">
        <f t="shared" si="132"/>
        <v>1.569570635905158</v>
      </c>
      <c r="W401" s="9">
        <f t="shared" si="133"/>
        <v>0.5006604899219006</v>
      </c>
      <c r="X401" s="49">
        <f t="shared" si="126"/>
        <v>20.900680370018986</v>
      </c>
      <c r="Y401" s="8">
        <f t="shared" si="146"/>
        <v>2.61595105984193E-5</v>
      </c>
      <c r="Z401" s="29">
        <f t="shared" si="134"/>
        <v>6.4666666666666668</v>
      </c>
    </row>
    <row r="402" spans="6:26" x14ac:dyDescent="0.25">
      <c r="F402" s="36">
        <f t="shared" si="135"/>
        <v>23340</v>
      </c>
      <c r="G402" s="16">
        <f t="shared" si="136"/>
        <v>20.400019881373755</v>
      </c>
      <c r="H402" s="48">
        <f t="shared" si="137"/>
        <v>292.35000994068685</v>
      </c>
      <c r="I402" s="8">
        <f t="shared" si="138"/>
        <v>1.208036712902423</v>
      </c>
      <c r="J402" s="48">
        <f t="shared" si="139"/>
        <v>1.8166802228355467E-5</v>
      </c>
      <c r="K402" s="48">
        <f t="shared" si="140"/>
        <v>1.5038286530802527E-5</v>
      </c>
      <c r="L402" s="10">
        <f t="shared" si="141"/>
        <v>1006.0631505539649</v>
      </c>
      <c r="M402" s="29">
        <f t="shared" si="142"/>
        <v>2.5535470186452754E-2</v>
      </c>
      <c r="N402" s="8">
        <f t="shared" si="143"/>
        <v>0.71574755240052323</v>
      </c>
      <c r="O402" s="48">
        <f t="shared" si="144"/>
        <v>3.4205574345726347E-3</v>
      </c>
      <c r="P402" s="48">
        <f t="shared" si="127"/>
        <v>9614966.7610744126</v>
      </c>
      <c r="Q402" s="48">
        <f t="shared" si="145"/>
        <v>6881888.9256513976</v>
      </c>
      <c r="R402" s="9">
        <f t="shared" si="128"/>
        <v>28.111223048374182</v>
      </c>
      <c r="S402" s="10">
        <f t="shared" si="129"/>
        <v>2.3927776601882749</v>
      </c>
      <c r="T402" s="10">
        <f t="shared" si="130"/>
        <v>0.51684425605429496</v>
      </c>
      <c r="U402" s="10">
        <f t="shared" si="131"/>
        <v>1.0527263807695668</v>
      </c>
      <c r="V402" s="10">
        <f t="shared" si="132"/>
        <v>1.5695706368238618</v>
      </c>
      <c r="W402" s="9">
        <f t="shared" si="133"/>
        <v>0.50066049021494796</v>
      </c>
      <c r="X402" s="49">
        <f t="shared" si="126"/>
        <v>20.900680371588702</v>
      </c>
      <c r="Y402" s="8">
        <f t="shared" si="146"/>
        <v>2.615951061373103E-5</v>
      </c>
      <c r="Z402" s="29">
        <f t="shared" si="134"/>
        <v>6.4833333333333334</v>
      </c>
    </row>
    <row r="403" spans="6:26" x14ac:dyDescent="0.25">
      <c r="F403" s="36">
        <f t="shared" si="135"/>
        <v>23400</v>
      </c>
      <c r="G403" s="16">
        <f t="shared" si="136"/>
        <v>20.400019882591423</v>
      </c>
      <c r="H403" s="48">
        <f t="shared" si="137"/>
        <v>292.3500099412957</v>
      </c>
      <c r="I403" s="8">
        <f t="shared" si="138"/>
        <v>1.2080367128998988</v>
      </c>
      <c r="J403" s="48">
        <f t="shared" si="139"/>
        <v>1.8166802228384646E-5</v>
      </c>
      <c r="K403" s="48">
        <f t="shared" si="140"/>
        <v>1.5038286530858104E-5</v>
      </c>
      <c r="L403" s="10">
        <f t="shared" si="141"/>
        <v>1006.0631505539848</v>
      </c>
      <c r="M403" s="29">
        <f t="shared" si="142"/>
        <v>2.5535470186498464E-2</v>
      </c>
      <c r="N403" s="8">
        <f t="shared" si="143"/>
        <v>0.71574755240040566</v>
      </c>
      <c r="O403" s="48">
        <f t="shared" si="144"/>
        <v>3.420557434565511E-3</v>
      </c>
      <c r="P403" s="48">
        <f t="shared" si="127"/>
        <v>9614966.7658615448</v>
      </c>
      <c r="Q403" s="48">
        <f t="shared" si="145"/>
        <v>6881888.9290766446</v>
      </c>
      <c r="R403" s="9">
        <f t="shared" si="128"/>
        <v>28.111223052311736</v>
      </c>
      <c r="S403" s="10">
        <f t="shared" si="129"/>
        <v>2.3927776605277158</v>
      </c>
      <c r="T403" s="10">
        <f t="shared" si="130"/>
        <v>0.51684425638983966</v>
      </c>
      <c r="U403" s="10">
        <f t="shared" si="131"/>
        <v>1.0527263813102794</v>
      </c>
      <c r="V403" s="10">
        <f t="shared" si="132"/>
        <v>1.5695706377001191</v>
      </c>
      <c r="W403" s="9">
        <f t="shared" si="133"/>
        <v>0.50066049049445593</v>
      </c>
      <c r="X403" s="49">
        <f t="shared" si="126"/>
        <v>20.90068037308588</v>
      </c>
      <c r="Y403" s="8">
        <f t="shared" si="146"/>
        <v>2.6159510628335318E-5</v>
      </c>
      <c r="Z403" s="29">
        <f t="shared" si="134"/>
        <v>6.5</v>
      </c>
    </row>
    <row r="404" spans="6:26" x14ac:dyDescent="0.25">
      <c r="F404" s="36">
        <f t="shared" si="135"/>
        <v>23460</v>
      </c>
      <c r="G404" s="16">
        <f t="shared" si="136"/>
        <v>20.400019883752815</v>
      </c>
      <c r="H404" s="48">
        <f t="shared" si="137"/>
        <v>292.35000994187641</v>
      </c>
      <c r="I404" s="8">
        <f t="shared" si="138"/>
        <v>1.2080367128974911</v>
      </c>
      <c r="J404" s="48">
        <f t="shared" si="139"/>
        <v>1.8166802228412516E-5</v>
      </c>
      <c r="K404" s="48">
        <f t="shared" si="140"/>
        <v>1.5038286530911145E-5</v>
      </c>
      <c r="L404" s="10">
        <f t="shared" si="141"/>
        <v>1006.0631505540036</v>
      </c>
      <c r="M404" s="29">
        <f t="shared" si="142"/>
        <v>2.553547018654212E-2</v>
      </c>
      <c r="N404" s="8">
        <f t="shared" si="143"/>
        <v>0.71574755240029353</v>
      </c>
      <c r="O404" s="48">
        <f t="shared" si="144"/>
        <v>3.4205574345587166E-3</v>
      </c>
      <c r="P404" s="48">
        <f t="shared" si="127"/>
        <v>9614966.7704273984</v>
      </c>
      <c r="Q404" s="48">
        <f t="shared" si="145"/>
        <v>6881888.9323435649</v>
      </c>
      <c r="R404" s="9">
        <f t="shared" si="128"/>
        <v>28.111223056067281</v>
      </c>
      <c r="S404" s="10">
        <f t="shared" si="129"/>
        <v>2.3927776608514719</v>
      </c>
      <c r="T404" s="10">
        <f t="shared" si="130"/>
        <v>0.51684425670987744</v>
      </c>
      <c r="U404" s="10">
        <f t="shared" si="131"/>
        <v>1.0527263818259849</v>
      </c>
      <c r="V404" s="10">
        <f t="shared" si="132"/>
        <v>1.5695706385358623</v>
      </c>
      <c r="W404" s="9">
        <f t="shared" si="133"/>
        <v>0.50066049076104069</v>
      </c>
      <c r="X404" s="49">
        <f t="shared" si="126"/>
        <v>20.900680374513858</v>
      </c>
      <c r="Y404" s="8">
        <f t="shared" si="146"/>
        <v>2.6159510642264372E-5</v>
      </c>
      <c r="Z404" s="29">
        <f t="shared" si="134"/>
        <v>6.5166666666666666</v>
      </c>
    </row>
    <row r="405" spans="6:26" x14ac:dyDescent="0.25">
      <c r="F405" s="36">
        <f t="shared" si="135"/>
        <v>23520</v>
      </c>
      <c r="G405" s="16">
        <f t="shared" si="136"/>
        <v>20.400019884860534</v>
      </c>
      <c r="H405" s="48">
        <f t="shared" si="137"/>
        <v>292.35000994243023</v>
      </c>
      <c r="I405" s="8">
        <f t="shared" si="138"/>
        <v>1.2080367128951952</v>
      </c>
      <c r="J405" s="48">
        <f t="shared" si="139"/>
        <v>1.8166802228439056E-5</v>
      </c>
      <c r="K405" s="48">
        <f t="shared" si="140"/>
        <v>1.5038286530961696E-5</v>
      </c>
      <c r="L405" s="10">
        <f t="shared" si="141"/>
        <v>1006.0631505540217</v>
      </c>
      <c r="M405" s="29">
        <f t="shared" si="142"/>
        <v>2.5535470186583708E-2</v>
      </c>
      <c r="N405" s="8">
        <f t="shared" si="143"/>
        <v>0.71574755240018628</v>
      </c>
      <c r="O405" s="48">
        <f t="shared" si="144"/>
        <v>3.4205574345522365E-3</v>
      </c>
      <c r="P405" s="48">
        <f t="shared" si="127"/>
        <v>9614966.774782287</v>
      </c>
      <c r="Q405" s="48">
        <f t="shared" si="145"/>
        <v>6881888.9354595346</v>
      </c>
      <c r="R405" s="9">
        <f t="shared" si="128"/>
        <v>28.111223059649301</v>
      </c>
      <c r="S405" s="10">
        <f t="shared" si="129"/>
        <v>2.392777661160264</v>
      </c>
      <c r="T405" s="10">
        <f t="shared" si="130"/>
        <v>0.51684425701512415</v>
      </c>
      <c r="U405" s="10">
        <f t="shared" si="131"/>
        <v>1.0527263823178552</v>
      </c>
      <c r="V405" s="10">
        <f t="shared" si="132"/>
        <v>1.5695706393329794</v>
      </c>
      <c r="W405" s="9">
        <f t="shared" si="133"/>
        <v>0.50066049101530452</v>
      </c>
      <c r="X405" s="49">
        <f t="shared" si="126"/>
        <v>20.900680375875837</v>
      </c>
      <c r="Y405" s="8">
        <f t="shared" si="146"/>
        <v>2.6159510655549657E-5</v>
      </c>
      <c r="Z405" s="29">
        <f t="shared" si="134"/>
        <v>6.5333333333333332</v>
      </c>
    </row>
    <row r="406" spans="6:26" x14ac:dyDescent="0.25">
      <c r="F406" s="36">
        <f t="shared" si="135"/>
        <v>23580</v>
      </c>
      <c r="G406" s="16">
        <f t="shared" si="136"/>
        <v>20.400019885917061</v>
      </c>
      <c r="H406" s="48">
        <f t="shared" si="137"/>
        <v>292.35000994295854</v>
      </c>
      <c r="I406" s="8">
        <f t="shared" si="138"/>
        <v>1.2080367128930047</v>
      </c>
      <c r="J406" s="48">
        <f t="shared" si="139"/>
        <v>1.8166802228464392E-5</v>
      </c>
      <c r="K406" s="48">
        <f t="shared" si="140"/>
        <v>1.5038286531009938E-5</v>
      </c>
      <c r="L406" s="10">
        <f t="shared" si="141"/>
        <v>1006.0631505540389</v>
      </c>
      <c r="M406" s="29">
        <f t="shared" si="142"/>
        <v>2.5535470186623395E-2</v>
      </c>
      <c r="N406" s="8">
        <f t="shared" si="143"/>
        <v>0.71574755240008436</v>
      </c>
      <c r="O406" s="48">
        <f t="shared" si="144"/>
        <v>3.4205574345460552E-3</v>
      </c>
      <c r="P406" s="48">
        <f t="shared" si="127"/>
        <v>9614966.7789358851</v>
      </c>
      <c r="Q406" s="48">
        <f t="shared" si="145"/>
        <v>6881888.9384314828</v>
      </c>
      <c r="R406" s="9">
        <f t="shared" si="128"/>
        <v>28.111223063065744</v>
      </c>
      <c r="S406" s="10">
        <f t="shared" si="129"/>
        <v>2.3927776614547844</v>
      </c>
      <c r="T406" s="10">
        <f t="shared" si="130"/>
        <v>0.51684425730626427</v>
      </c>
      <c r="U406" s="10">
        <f t="shared" si="131"/>
        <v>1.0527263827870164</v>
      </c>
      <c r="V406" s="10">
        <f t="shared" si="132"/>
        <v>1.5695706400932807</v>
      </c>
      <c r="W406" s="9">
        <f t="shared" si="133"/>
        <v>0.50066049125782486</v>
      </c>
      <c r="X406" s="49">
        <f t="shared" si="126"/>
        <v>20.900680377174886</v>
      </c>
      <c r="Y406" s="8">
        <f t="shared" si="146"/>
        <v>2.6159510668221344E-5</v>
      </c>
      <c r="Z406" s="29">
        <f t="shared" si="134"/>
        <v>6.55</v>
      </c>
    </row>
    <row r="407" spans="6:26" x14ac:dyDescent="0.25">
      <c r="F407" s="36">
        <f t="shared" si="135"/>
        <v>23640</v>
      </c>
      <c r="G407" s="16">
        <f t="shared" si="136"/>
        <v>20.40001988692476</v>
      </c>
      <c r="H407" s="48">
        <f t="shared" si="137"/>
        <v>292.35000994346234</v>
      </c>
      <c r="I407" s="8">
        <f t="shared" si="138"/>
        <v>1.208036712890916</v>
      </c>
      <c r="J407" s="48">
        <f t="shared" si="139"/>
        <v>1.8166802228488549E-5</v>
      </c>
      <c r="K407" s="48">
        <f t="shared" si="140"/>
        <v>1.5038286531055937E-5</v>
      </c>
      <c r="L407" s="10">
        <f t="shared" si="141"/>
        <v>1006.0631505540554</v>
      </c>
      <c r="M407" s="29">
        <f t="shared" si="142"/>
        <v>2.5535470186661233E-2</v>
      </c>
      <c r="N407" s="8">
        <f t="shared" si="143"/>
        <v>0.71574755239998733</v>
      </c>
      <c r="O407" s="48">
        <f t="shared" si="144"/>
        <v>3.4205574345401606E-3</v>
      </c>
      <c r="P407" s="48">
        <f t="shared" si="127"/>
        <v>9614966.7828975413</v>
      </c>
      <c r="Q407" s="48">
        <f t="shared" si="145"/>
        <v>6881888.9412660953</v>
      </c>
      <c r="R407" s="9">
        <f t="shared" si="128"/>
        <v>28.111223066324317</v>
      </c>
      <c r="S407" s="10">
        <f t="shared" si="129"/>
        <v>2.392777661735694</v>
      </c>
      <c r="T407" s="10">
        <f t="shared" si="130"/>
        <v>0.51684425758394925</v>
      </c>
      <c r="U407" s="10">
        <f t="shared" si="131"/>
        <v>1.0527263832344977</v>
      </c>
      <c r="V407" s="10">
        <f t="shared" si="132"/>
        <v>1.5695706408184469</v>
      </c>
      <c r="W407" s="9">
        <f t="shared" si="133"/>
        <v>0.50066049148913783</v>
      </c>
      <c r="X407" s="49">
        <f t="shared" si="126"/>
        <v>20.900680378413899</v>
      </c>
      <c r="Y407" s="8">
        <f t="shared" si="146"/>
        <v>2.6159510680307447E-5</v>
      </c>
      <c r="Z407" s="29">
        <f t="shared" si="134"/>
        <v>6.5666666666666664</v>
      </c>
    </row>
    <row r="408" spans="6:26" x14ac:dyDescent="0.25">
      <c r="F408" s="36">
        <f t="shared" si="135"/>
        <v>23700</v>
      </c>
      <c r="G408" s="16">
        <f t="shared" si="136"/>
        <v>20.400019887885886</v>
      </c>
      <c r="H408" s="48">
        <f t="shared" si="137"/>
        <v>292.35000994394295</v>
      </c>
      <c r="I408" s="8">
        <f t="shared" si="138"/>
        <v>1.2080367128889236</v>
      </c>
      <c r="J408" s="48">
        <f t="shared" si="139"/>
        <v>1.8166802228511623E-5</v>
      </c>
      <c r="K408" s="48">
        <f t="shared" si="140"/>
        <v>1.5038286531099839E-5</v>
      </c>
      <c r="L408" s="10">
        <f t="shared" si="141"/>
        <v>1006.0631505540709</v>
      </c>
      <c r="M408" s="29">
        <f t="shared" si="142"/>
        <v>2.5535470186697384E-2</v>
      </c>
      <c r="N408" s="8">
        <f t="shared" si="143"/>
        <v>0.71574755239989407</v>
      </c>
      <c r="O408" s="48">
        <f t="shared" si="144"/>
        <v>3.4205574345345375E-3</v>
      </c>
      <c r="P408" s="48">
        <f t="shared" si="127"/>
        <v>9614966.7866760623</v>
      </c>
      <c r="Q408" s="48">
        <f t="shared" si="145"/>
        <v>6881888.943969666</v>
      </c>
      <c r="R408" s="9">
        <f t="shared" si="128"/>
        <v>28.111223069432263</v>
      </c>
      <c r="S408" s="10">
        <f t="shared" si="129"/>
        <v>2.3927776620036241</v>
      </c>
      <c r="T408" s="10">
        <f t="shared" si="130"/>
        <v>0.51684425784880117</v>
      </c>
      <c r="U408" s="10">
        <f t="shared" si="131"/>
        <v>1.0527263836612746</v>
      </c>
      <c r="V408" s="10">
        <f t="shared" si="132"/>
        <v>1.5695706415100759</v>
      </c>
      <c r="W408" s="9">
        <f t="shared" si="133"/>
        <v>0.50066049170975313</v>
      </c>
      <c r="X408" s="49">
        <f t="shared" si="126"/>
        <v>20.900680379595638</v>
      </c>
      <c r="Y408" s="8">
        <f t="shared" si="146"/>
        <v>2.6159510691834597E-5</v>
      </c>
      <c r="Z408" s="29">
        <f t="shared" si="134"/>
        <v>6.583333333333333</v>
      </c>
    </row>
    <row r="409" spans="6:26" x14ac:dyDescent="0.25">
      <c r="F409" s="36">
        <f t="shared" si="135"/>
        <v>23760</v>
      </c>
      <c r="G409" s="16">
        <f t="shared" si="136"/>
        <v>20.400019888802596</v>
      </c>
      <c r="H409" s="48">
        <f t="shared" si="137"/>
        <v>292.35000994440128</v>
      </c>
      <c r="I409" s="8">
        <f t="shared" si="138"/>
        <v>1.2080367128870233</v>
      </c>
      <c r="J409" s="48">
        <f t="shared" si="139"/>
        <v>1.8166802228533578E-5</v>
      </c>
      <c r="K409" s="48">
        <f t="shared" si="140"/>
        <v>1.5038286531141669E-5</v>
      </c>
      <c r="L409" s="10">
        <f t="shared" si="141"/>
        <v>1006.063150554086</v>
      </c>
      <c r="M409" s="29">
        <f t="shared" si="142"/>
        <v>2.553547018673177E-2</v>
      </c>
      <c r="N409" s="8">
        <f t="shared" si="143"/>
        <v>0.71574755239980592</v>
      </c>
      <c r="O409" s="48">
        <f t="shared" si="144"/>
        <v>3.4205574345291751E-3</v>
      </c>
      <c r="P409" s="48">
        <f t="shared" si="127"/>
        <v>9614966.7902800273</v>
      </c>
      <c r="Q409" s="48">
        <f t="shared" si="145"/>
        <v>6881888.9465483474</v>
      </c>
      <c r="R409" s="9">
        <f t="shared" si="128"/>
        <v>28.111223072396626</v>
      </c>
      <c r="S409" s="10">
        <f t="shared" si="129"/>
        <v>2.3927776622591681</v>
      </c>
      <c r="T409" s="10">
        <f t="shared" si="130"/>
        <v>0.51684425810141266</v>
      </c>
      <c r="U409" s="10">
        <f t="shared" si="131"/>
        <v>1.0527263840683385</v>
      </c>
      <c r="V409" s="10">
        <f t="shared" si="132"/>
        <v>1.5695706421697513</v>
      </c>
      <c r="W409" s="9">
        <f t="shared" si="133"/>
        <v>0.50066049192017592</v>
      </c>
      <c r="X409" s="49">
        <f t="shared" si="126"/>
        <v>20.900680380722772</v>
      </c>
      <c r="Y409" s="8">
        <f t="shared" si="146"/>
        <v>2.6159510702829189E-5</v>
      </c>
      <c r="Z409" s="29">
        <f t="shared" si="134"/>
        <v>6.6</v>
      </c>
    </row>
    <row r="410" spans="6:26" x14ac:dyDescent="0.25">
      <c r="F410" s="36">
        <f t="shared" si="135"/>
        <v>23820</v>
      </c>
      <c r="G410" s="16">
        <f t="shared" si="136"/>
        <v>20.40001988967694</v>
      </c>
      <c r="H410" s="48">
        <f t="shared" si="137"/>
        <v>292.35000994483846</v>
      </c>
      <c r="I410" s="8">
        <f t="shared" si="138"/>
        <v>1.2080367128852105</v>
      </c>
      <c r="J410" s="48">
        <f t="shared" si="139"/>
        <v>1.816680222855455E-5</v>
      </c>
      <c r="K410" s="48">
        <f t="shared" si="140"/>
        <v>1.5038286531181596E-5</v>
      </c>
      <c r="L410" s="10">
        <f t="shared" si="141"/>
        <v>1006.0631505541002</v>
      </c>
      <c r="M410" s="29">
        <f t="shared" si="142"/>
        <v>2.5535470186764633E-2</v>
      </c>
      <c r="N410" s="8">
        <f t="shared" si="143"/>
        <v>0.71574755239972121</v>
      </c>
      <c r="O410" s="48">
        <f t="shared" si="144"/>
        <v>3.4205574345240598E-3</v>
      </c>
      <c r="P410" s="48">
        <f t="shared" si="127"/>
        <v>9614966.7937173918</v>
      </c>
      <c r="Q410" s="48">
        <f t="shared" si="145"/>
        <v>6881888.9490078185</v>
      </c>
      <c r="R410" s="9">
        <f t="shared" si="128"/>
        <v>28.111223075223958</v>
      </c>
      <c r="S410" s="10">
        <f t="shared" si="129"/>
        <v>2.3927776625029047</v>
      </c>
      <c r="T410" s="10">
        <f t="shared" si="130"/>
        <v>0.51684425834235015</v>
      </c>
      <c r="U410" s="10">
        <f t="shared" si="131"/>
        <v>1.0527263844565942</v>
      </c>
      <c r="V410" s="10">
        <f t="shared" si="132"/>
        <v>1.5695706427989444</v>
      </c>
      <c r="W410" s="9">
        <f t="shared" si="133"/>
        <v>0.50066049212087549</v>
      </c>
      <c r="X410" s="49">
        <f t="shared" si="126"/>
        <v>20.900680381797816</v>
      </c>
      <c r="Y410" s="8">
        <f t="shared" si="146"/>
        <v>2.6159510713315742E-5</v>
      </c>
      <c r="Z410" s="29">
        <f t="shared" si="134"/>
        <v>6.6166666666666663</v>
      </c>
    </row>
    <row r="411" spans="6:26" x14ac:dyDescent="0.25">
      <c r="F411" s="36">
        <f t="shared" si="135"/>
        <v>23880</v>
      </c>
      <c r="G411" s="16">
        <f t="shared" si="136"/>
        <v>20.400019890510876</v>
      </c>
      <c r="H411" s="48">
        <f t="shared" si="137"/>
        <v>292.35000994525541</v>
      </c>
      <c r="I411" s="8">
        <f t="shared" si="138"/>
        <v>1.2080367128834819</v>
      </c>
      <c r="J411" s="48">
        <f t="shared" si="139"/>
        <v>1.816680222857454E-5</v>
      </c>
      <c r="K411" s="48">
        <f t="shared" si="140"/>
        <v>1.5038286531219662E-5</v>
      </c>
      <c r="L411" s="10">
        <f t="shared" si="141"/>
        <v>1006.0631505541137</v>
      </c>
      <c r="M411" s="29">
        <f t="shared" si="142"/>
        <v>2.5535470186795941E-2</v>
      </c>
      <c r="N411" s="8">
        <f t="shared" si="143"/>
        <v>0.71574755239964094</v>
      </c>
      <c r="O411" s="48">
        <f t="shared" si="144"/>
        <v>3.4205574345191813E-3</v>
      </c>
      <c r="P411" s="48">
        <f t="shared" si="127"/>
        <v>9614966.7969959192</v>
      </c>
      <c r="Q411" s="48">
        <f t="shared" si="145"/>
        <v>6881888.951353645</v>
      </c>
      <c r="R411" s="9">
        <f t="shared" si="128"/>
        <v>28.111223077920627</v>
      </c>
      <c r="S411" s="10">
        <f t="shared" si="129"/>
        <v>2.3927776627353743</v>
      </c>
      <c r="T411" s="10">
        <f t="shared" si="130"/>
        <v>0.5168442585721521</v>
      </c>
      <c r="U411" s="10">
        <f t="shared" si="131"/>
        <v>1.0527263848268906</v>
      </c>
      <c r="V411" s="10">
        <f t="shared" si="132"/>
        <v>1.5695706433990426</v>
      </c>
      <c r="W411" s="9">
        <f t="shared" si="133"/>
        <v>0.50066049231229437</v>
      </c>
      <c r="X411" s="49">
        <f t="shared" si="126"/>
        <v>20.900680382823172</v>
      </c>
      <c r="Y411" s="8">
        <f t="shared" si="146"/>
        <v>2.6159510723317375E-5</v>
      </c>
      <c r="Z411" s="29">
        <f t="shared" si="134"/>
        <v>6.6333333333333337</v>
      </c>
    </row>
    <row r="412" spans="6:26" x14ac:dyDescent="0.25">
      <c r="F412" s="36">
        <f t="shared" si="135"/>
        <v>23940</v>
      </c>
      <c r="G412" s="16">
        <f t="shared" si="136"/>
        <v>20.400019891306272</v>
      </c>
      <c r="H412" s="48">
        <f t="shared" si="137"/>
        <v>292.35000994565314</v>
      </c>
      <c r="I412" s="8">
        <f t="shared" si="138"/>
        <v>1.208036712881833</v>
      </c>
      <c r="J412" s="48">
        <f t="shared" si="139"/>
        <v>1.8166802228593619E-5</v>
      </c>
      <c r="K412" s="48">
        <f t="shared" si="140"/>
        <v>1.5038286531255981E-5</v>
      </c>
      <c r="L412" s="10">
        <f t="shared" si="141"/>
        <v>1006.0631505541268</v>
      </c>
      <c r="M412" s="29">
        <f t="shared" si="142"/>
        <v>2.5535470186825834E-2</v>
      </c>
      <c r="N412" s="8">
        <f t="shared" si="143"/>
        <v>0.71574755239956389</v>
      </c>
      <c r="O412" s="48">
        <f t="shared" si="144"/>
        <v>3.4205574345145279E-3</v>
      </c>
      <c r="P412" s="48">
        <f t="shared" si="127"/>
        <v>9614966.800122913</v>
      </c>
      <c r="Q412" s="48">
        <f t="shared" si="145"/>
        <v>6881888.9535910422</v>
      </c>
      <c r="R412" s="9">
        <f t="shared" si="128"/>
        <v>28.111223080492685</v>
      </c>
      <c r="S412" s="10">
        <f t="shared" si="129"/>
        <v>2.392777662957104</v>
      </c>
      <c r="T412" s="10">
        <f t="shared" si="130"/>
        <v>0.51684425879133455</v>
      </c>
      <c r="U412" s="10">
        <f t="shared" si="131"/>
        <v>1.0527263851800903</v>
      </c>
      <c r="V412" s="10">
        <f t="shared" si="132"/>
        <v>1.5695706439714248</v>
      </c>
      <c r="W412" s="9">
        <f t="shared" si="133"/>
        <v>0.50066049249487243</v>
      </c>
      <c r="X412" s="49">
        <f t="shared" si="126"/>
        <v>20.900680383801145</v>
      </c>
      <c r="Y412" s="8">
        <f t="shared" si="146"/>
        <v>2.615951073285708E-5</v>
      </c>
      <c r="Z412" s="29">
        <f t="shared" si="134"/>
        <v>6.65</v>
      </c>
    </row>
    <row r="413" spans="6:26" x14ac:dyDescent="0.25">
      <c r="F413" s="36">
        <f t="shared" si="135"/>
        <v>24000</v>
      </c>
      <c r="G413" s="16">
        <f t="shared" si="136"/>
        <v>20.400019892064908</v>
      </c>
      <c r="H413" s="48">
        <f t="shared" si="137"/>
        <v>292.3500099460324</v>
      </c>
      <c r="I413" s="8">
        <f t="shared" si="138"/>
        <v>1.2080367128802607</v>
      </c>
      <c r="J413" s="48">
        <f t="shared" si="139"/>
        <v>1.8166802228611789E-5</v>
      </c>
      <c r="K413" s="48">
        <f t="shared" si="140"/>
        <v>1.5038286531290596E-5</v>
      </c>
      <c r="L413" s="10">
        <f t="shared" si="141"/>
        <v>1006.063150554139</v>
      </c>
      <c r="M413" s="29">
        <f t="shared" si="142"/>
        <v>2.5535470186854307E-2</v>
      </c>
      <c r="N413" s="8">
        <f t="shared" si="143"/>
        <v>0.71574755239949051</v>
      </c>
      <c r="O413" s="48">
        <f t="shared" si="144"/>
        <v>3.4205574345100905E-3</v>
      </c>
      <c r="P413" s="48">
        <f t="shared" si="127"/>
        <v>9614966.803105427</v>
      </c>
      <c r="Q413" s="48">
        <f t="shared" si="145"/>
        <v>6881888.9557250636</v>
      </c>
      <c r="R413" s="9">
        <f t="shared" si="128"/>
        <v>28.111223082945866</v>
      </c>
      <c r="S413" s="10">
        <f t="shared" si="129"/>
        <v>2.3927776631685829</v>
      </c>
      <c r="T413" s="10">
        <f t="shared" si="130"/>
        <v>0.51684425900038655</v>
      </c>
      <c r="U413" s="10">
        <f t="shared" si="131"/>
        <v>1.0527263855169589</v>
      </c>
      <c r="V413" s="10">
        <f t="shared" si="132"/>
        <v>1.5695706445173454</v>
      </c>
      <c r="W413" s="9">
        <f t="shared" si="133"/>
        <v>0.5006604926690098</v>
      </c>
      <c r="X413" s="49">
        <f t="shared" si="126"/>
        <v>20.900680384733917</v>
      </c>
      <c r="Y413" s="8">
        <f t="shared" si="146"/>
        <v>2.6159510741955759E-5</v>
      </c>
      <c r="Z413" s="29">
        <f t="shared" si="134"/>
        <v>6.666666666666667</v>
      </c>
    </row>
    <row r="414" spans="6:26" x14ac:dyDescent="0.25">
      <c r="F414" s="36">
        <f t="shared" si="135"/>
        <v>24060</v>
      </c>
      <c r="G414" s="16">
        <f t="shared" si="136"/>
        <v>20.400019892788482</v>
      </c>
      <c r="H414" s="48">
        <f t="shared" si="137"/>
        <v>292.35000994639421</v>
      </c>
      <c r="I414" s="8">
        <f t="shared" si="138"/>
        <v>1.2080367128787606</v>
      </c>
      <c r="J414" s="48">
        <f t="shared" si="139"/>
        <v>1.8166802228629174E-5</v>
      </c>
      <c r="K414" s="48">
        <f t="shared" si="140"/>
        <v>1.5038286531323661E-5</v>
      </c>
      <c r="L414" s="10">
        <f t="shared" si="141"/>
        <v>1006.0631505541508</v>
      </c>
      <c r="M414" s="29">
        <f t="shared" si="142"/>
        <v>2.5535470186881525E-2</v>
      </c>
      <c r="N414" s="8">
        <f t="shared" si="143"/>
        <v>0.71574755239942089</v>
      </c>
      <c r="O414" s="48">
        <f t="shared" si="144"/>
        <v>3.4205574345058574E-3</v>
      </c>
      <c r="P414" s="48">
        <f t="shared" si="127"/>
        <v>9614966.8059500307</v>
      </c>
      <c r="Q414" s="48">
        <f t="shared" si="145"/>
        <v>6881888.9577604122</v>
      </c>
      <c r="R414" s="9">
        <f t="shared" si="128"/>
        <v>28.111223085285648</v>
      </c>
      <c r="S414" s="10">
        <f t="shared" si="129"/>
        <v>2.3927776633702913</v>
      </c>
      <c r="T414" s="10">
        <f t="shared" si="130"/>
        <v>0.51684425919977761</v>
      </c>
      <c r="U414" s="10">
        <f t="shared" si="131"/>
        <v>1.0527263858382501</v>
      </c>
      <c r="V414" s="10">
        <f t="shared" si="132"/>
        <v>1.5695706450380276</v>
      </c>
      <c r="W414" s="9">
        <f t="shared" si="133"/>
        <v>0.50066049283509662</v>
      </c>
      <c r="X414" s="49">
        <f t="shared" si="126"/>
        <v>20.900680385623577</v>
      </c>
      <c r="Y414" s="8">
        <f t="shared" si="146"/>
        <v>2.6159510750633794E-5</v>
      </c>
      <c r="Z414" s="29">
        <f t="shared" si="134"/>
        <v>6.6833333333333336</v>
      </c>
    </row>
    <row r="415" spans="6:26" x14ac:dyDescent="0.25">
      <c r="F415" s="36">
        <f t="shared" si="135"/>
        <v>24120</v>
      </c>
      <c r="G415" s="16">
        <f t="shared" si="136"/>
        <v>20.400019893478618</v>
      </c>
      <c r="H415" s="48">
        <f t="shared" si="137"/>
        <v>292.35000994673931</v>
      </c>
      <c r="I415" s="8">
        <f t="shared" si="138"/>
        <v>1.2080367128773297</v>
      </c>
      <c r="J415" s="48">
        <f t="shared" si="139"/>
        <v>1.8166802228645728E-5</v>
      </c>
      <c r="K415" s="48">
        <f t="shared" si="140"/>
        <v>1.5038286531355177E-5</v>
      </c>
      <c r="L415" s="10">
        <f t="shared" si="141"/>
        <v>1006.063150554162</v>
      </c>
      <c r="M415" s="29">
        <f t="shared" si="142"/>
        <v>2.5535470186907466E-2</v>
      </c>
      <c r="N415" s="8">
        <f t="shared" si="143"/>
        <v>0.71574755239935406</v>
      </c>
      <c r="O415" s="48">
        <f t="shared" si="144"/>
        <v>3.4205574345018194E-3</v>
      </c>
      <c r="P415" s="48">
        <f t="shared" si="127"/>
        <v>9614966.8086632024</v>
      </c>
      <c r="Q415" s="48">
        <f t="shared" si="145"/>
        <v>6881888.959701716</v>
      </c>
      <c r="R415" s="9">
        <f t="shared" si="128"/>
        <v>28.111223087517303</v>
      </c>
      <c r="S415" s="10">
        <f t="shared" si="129"/>
        <v>2.3927776635626765</v>
      </c>
      <c r="T415" s="10">
        <f t="shared" si="130"/>
        <v>0.51684425938995393</v>
      </c>
      <c r="U415" s="10">
        <f t="shared" si="131"/>
        <v>1.0527263861447085</v>
      </c>
      <c r="V415" s="10">
        <f t="shared" si="132"/>
        <v>1.5695706455346623</v>
      </c>
      <c r="W415" s="9">
        <f t="shared" si="133"/>
        <v>0.50066049299351278</v>
      </c>
      <c r="X415" s="49">
        <f t="shared" si="126"/>
        <v>20.900680386472132</v>
      </c>
      <c r="Y415" s="8">
        <f t="shared" si="146"/>
        <v>2.6159510758911041E-5</v>
      </c>
      <c r="Z415" s="29">
        <f t="shared" si="134"/>
        <v>6.7</v>
      </c>
    </row>
    <row r="416" spans="6:26" x14ac:dyDescent="0.25">
      <c r="F416" s="36">
        <f t="shared" si="135"/>
        <v>24180</v>
      </c>
      <c r="G416" s="16">
        <f t="shared" si="136"/>
        <v>20.400019894136857</v>
      </c>
      <c r="H416" s="48">
        <f t="shared" si="137"/>
        <v>292.35000994706843</v>
      </c>
      <c r="I416" s="8">
        <f t="shared" si="138"/>
        <v>1.2080367128759653</v>
      </c>
      <c r="J416" s="48">
        <f t="shared" si="139"/>
        <v>1.8166802228661493E-5</v>
      </c>
      <c r="K416" s="48">
        <f t="shared" si="140"/>
        <v>1.5038286531385213E-5</v>
      </c>
      <c r="L416" s="10">
        <f t="shared" si="141"/>
        <v>1006.0631505541728</v>
      </c>
      <c r="M416" s="29">
        <f t="shared" si="142"/>
        <v>2.5535470186932165E-2</v>
      </c>
      <c r="N416" s="8">
        <f t="shared" si="143"/>
        <v>0.71574755239929055</v>
      </c>
      <c r="O416" s="48">
        <f t="shared" si="144"/>
        <v>3.4205574344979687E-3</v>
      </c>
      <c r="P416" s="48">
        <f t="shared" si="127"/>
        <v>9614966.8112510107</v>
      </c>
      <c r="Q416" s="48">
        <f t="shared" si="145"/>
        <v>6881888.9615533222</v>
      </c>
      <c r="R416" s="9">
        <f t="shared" si="128"/>
        <v>28.111223089645836</v>
      </c>
      <c r="S416" s="10">
        <f t="shared" si="129"/>
        <v>2.392777663746168</v>
      </c>
      <c r="T416" s="10">
        <f t="shared" si="130"/>
        <v>0.51684425957134028</v>
      </c>
      <c r="U416" s="10">
        <f t="shared" si="131"/>
        <v>1.0527263864369998</v>
      </c>
      <c r="V416" s="10">
        <f t="shared" si="132"/>
        <v>1.5695706460083401</v>
      </c>
      <c r="W416" s="9">
        <f t="shared" si="133"/>
        <v>0.50066049314460614</v>
      </c>
      <c r="X416" s="49">
        <f t="shared" si="126"/>
        <v>20.900680387281465</v>
      </c>
      <c r="Y416" s="8">
        <f t="shared" si="146"/>
        <v>2.6159510766805666E-5</v>
      </c>
      <c r="Z416" s="29">
        <f t="shared" si="134"/>
        <v>6.7166666666666668</v>
      </c>
    </row>
    <row r="417" spans="6:26" x14ac:dyDescent="0.25">
      <c r="F417" s="36">
        <f t="shared" si="135"/>
        <v>24240</v>
      </c>
      <c r="G417" s="16">
        <f t="shared" si="136"/>
        <v>20.400019894764675</v>
      </c>
      <c r="H417" s="48">
        <f t="shared" si="137"/>
        <v>292.35000994738232</v>
      </c>
      <c r="I417" s="8">
        <f t="shared" si="138"/>
        <v>1.2080367128746639</v>
      </c>
      <c r="J417" s="48">
        <f t="shared" si="139"/>
        <v>1.8166802228676523E-5</v>
      </c>
      <c r="K417" s="48">
        <f t="shared" si="140"/>
        <v>1.5038286531413854E-5</v>
      </c>
      <c r="L417" s="10">
        <f t="shared" si="141"/>
        <v>1006.0631505541829</v>
      </c>
      <c r="M417" s="29">
        <f t="shared" si="142"/>
        <v>2.5535470186955719E-2</v>
      </c>
      <c r="N417" s="8">
        <f t="shared" si="143"/>
        <v>0.7157475523992296</v>
      </c>
      <c r="O417" s="48">
        <f t="shared" si="144"/>
        <v>3.4205574344942959E-3</v>
      </c>
      <c r="P417" s="48">
        <f t="shared" si="127"/>
        <v>9614966.8137192298</v>
      </c>
      <c r="Q417" s="48">
        <f t="shared" si="145"/>
        <v>6881888.9633193584</v>
      </c>
      <c r="R417" s="9">
        <f t="shared" si="128"/>
        <v>28.111223091676024</v>
      </c>
      <c r="S417" s="10">
        <f t="shared" si="129"/>
        <v>2.3927776639211813</v>
      </c>
      <c r="T417" s="10">
        <f t="shared" si="130"/>
        <v>0.51684425974434411</v>
      </c>
      <c r="U417" s="10">
        <f t="shared" si="131"/>
        <v>1.0527263867157894</v>
      </c>
      <c r="V417" s="10">
        <f t="shared" si="132"/>
        <v>1.5695706464601336</v>
      </c>
      <c r="W417" s="9">
        <f t="shared" si="133"/>
        <v>0.50066049328871898</v>
      </c>
      <c r="X417" s="49">
        <f t="shared" si="126"/>
        <v>20.900680388053395</v>
      </c>
      <c r="Y417" s="8">
        <f t="shared" si="146"/>
        <v>2.6159510774335562E-5</v>
      </c>
      <c r="Z417" s="29">
        <f t="shared" si="134"/>
        <v>6.7333333333333334</v>
      </c>
    </row>
    <row r="418" spans="6:26" x14ac:dyDescent="0.25">
      <c r="F418" s="36">
        <f t="shared" si="135"/>
        <v>24300</v>
      </c>
      <c r="G418" s="16">
        <f t="shared" si="136"/>
        <v>20.400019895363478</v>
      </c>
      <c r="H418" s="48">
        <f t="shared" si="137"/>
        <v>292.35000994768171</v>
      </c>
      <c r="I418" s="8">
        <f t="shared" si="138"/>
        <v>1.2080367128734226</v>
      </c>
      <c r="J418" s="48">
        <f t="shared" si="139"/>
        <v>1.8166802228690892E-5</v>
      </c>
      <c r="K418" s="48">
        <f t="shared" si="140"/>
        <v>1.50382865314412E-5</v>
      </c>
      <c r="L418" s="10">
        <f t="shared" si="141"/>
        <v>1006.0631505541927</v>
      </c>
      <c r="M418" s="29">
        <f t="shared" si="142"/>
        <v>2.5535470186978219E-2</v>
      </c>
      <c r="N418" s="8">
        <f t="shared" si="143"/>
        <v>0.71574755239917209</v>
      </c>
      <c r="O418" s="48">
        <f t="shared" si="144"/>
        <v>3.420557434490793E-3</v>
      </c>
      <c r="P418" s="48">
        <f t="shared" si="127"/>
        <v>9614966.8160733413</v>
      </c>
      <c r="Q418" s="48">
        <f t="shared" si="145"/>
        <v>6881888.9650037549</v>
      </c>
      <c r="R418" s="9">
        <f t="shared" si="128"/>
        <v>28.111223093612359</v>
      </c>
      <c r="S418" s="10">
        <f t="shared" si="129"/>
        <v>2.3927776640881069</v>
      </c>
      <c r="T418" s="10">
        <f t="shared" si="130"/>
        <v>0.51684425990935245</v>
      </c>
      <c r="U418" s="10">
        <f t="shared" si="131"/>
        <v>1.0527263869816759</v>
      </c>
      <c r="V418" s="10">
        <f t="shared" si="132"/>
        <v>1.5695706468910284</v>
      </c>
      <c r="W418" s="9">
        <f t="shared" si="133"/>
        <v>0.50066049342616548</v>
      </c>
      <c r="X418" s="49">
        <f t="shared" si="126"/>
        <v>20.900680388789642</v>
      </c>
      <c r="Y418" s="8">
        <f t="shared" si="146"/>
        <v>2.6159510781517137E-5</v>
      </c>
      <c r="Z418" s="29">
        <f t="shared" si="134"/>
        <v>6.75</v>
      </c>
    </row>
    <row r="419" spans="6:26" x14ac:dyDescent="0.25">
      <c r="F419" s="36">
        <f t="shared" si="135"/>
        <v>24360</v>
      </c>
      <c r="G419" s="16">
        <f t="shared" si="136"/>
        <v>20.400019895934609</v>
      </c>
      <c r="H419" s="48">
        <f t="shared" si="137"/>
        <v>292.35000994796729</v>
      </c>
      <c r="I419" s="8">
        <f t="shared" si="138"/>
        <v>1.2080367128722385</v>
      </c>
      <c r="J419" s="48">
        <f t="shared" si="139"/>
        <v>1.8166802228704594E-5</v>
      </c>
      <c r="K419" s="48">
        <f t="shared" si="140"/>
        <v>1.5038286531467284E-5</v>
      </c>
      <c r="L419" s="10">
        <f t="shared" si="141"/>
        <v>1006.0631505542021</v>
      </c>
      <c r="M419" s="29">
        <f t="shared" si="142"/>
        <v>2.5535470186999681E-2</v>
      </c>
      <c r="N419" s="8">
        <f t="shared" si="143"/>
        <v>0.71574755239911703</v>
      </c>
      <c r="O419" s="48">
        <f t="shared" si="144"/>
        <v>3.4205574344874519E-3</v>
      </c>
      <c r="P419" s="48">
        <f t="shared" si="127"/>
        <v>9614966.8183186613</v>
      </c>
      <c r="Q419" s="48">
        <f t="shared" si="145"/>
        <v>6881888.9666103078</v>
      </c>
      <c r="R419" s="9">
        <f t="shared" si="128"/>
        <v>28.111223095459184</v>
      </c>
      <c r="S419" s="10">
        <f t="shared" si="129"/>
        <v>2.3927776642473164</v>
      </c>
      <c r="T419" s="10">
        <f t="shared" si="130"/>
        <v>0.51684426006673501</v>
      </c>
      <c r="U419" s="10">
        <f t="shared" si="131"/>
        <v>1.0527263872353034</v>
      </c>
      <c r="V419" s="10">
        <f t="shared" si="132"/>
        <v>1.5695706473020383</v>
      </c>
      <c r="W419" s="9">
        <f t="shared" si="133"/>
        <v>0.50066049355726905</v>
      </c>
      <c r="X419" s="49">
        <f t="shared" si="126"/>
        <v>20.900680389491878</v>
      </c>
      <c r="Y419" s="8">
        <f t="shared" si="146"/>
        <v>2.6159510788367306E-5</v>
      </c>
      <c r="Z419" s="29">
        <f t="shared" si="134"/>
        <v>6.7666666666666666</v>
      </c>
    </row>
    <row r="420" spans="6:26" x14ac:dyDescent="0.25">
      <c r="F420" s="36">
        <f t="shared" si="135"/>
        <v>24420</v>
      </c>
      <c r="G420" s="16">
        <f t="shared" si="136"/>
        <v>20.400019896479343</v>
      </c>
      <c r="H420" s="48">
        <f t="shared" si="137"/>
        <v>292.35000994823963</v>
      </c>
      <c r="I420" s="8">
        <f t="shared" si="138"/>
        <v>1.2080367128711094</v>
      </c>
      <c r="J420" s="48">
        <f t="shared" si="139"/>
        <v>1.8166802228717662E-5</v>
      </c>
      <c r="K420" s="48">
        <f t="shared" si="140"/>
        <v>1.5038286531492158E-5</v>
      </c>
      <c r="L420" s="10">
        <f t="shared" si="141"/>
        <v>1006.0631505542109</v>
      </c>
      <c r="M420" s="29">
        <f t="shared" si="142"/>
        <v>2.5535470187020161E-2</v>
      </c>
      <c r="N420" s="8">
        <f t="shared" si="143"/>
        <v>0.71574755239906407</v>
      </c>
      <c r="O420" s="48">
        <f t="shared" si="144"/>
        <v>3.4205574344842653E-3</v>
      </c>
      <c r="P420" s="48">
        <f t="shared" si="127"/>
        <v>9614966.8204602096</v>
      </c>
      <c r="Q420" s="48">
        <f t="shared" si="145"/>
        <v>6881888.9681426063</v>
      </c>
      <c r="R420" s="9">
        <f t="shared" si="128"/>
        <v>28.11122309722067</v>
      </c>
      <c r="S420" s="10">
        <f t="shared" si="129"/>
        <v>2.3927776643991701</v>
      </c>
      <c r="T420" s="10">
        <f t="shared" si="130"/>
        <v>0.51684426021684415</v>
      </c>
      <c r="U420" s="10">
        <f t="shared" si="131"/>
        <v>1.0527263874771873</v>
      </c>
      <c r="V420" s="10">
        <f t="shared" si="132"/>
        <v>1.5695706476940314</v>
      </c>
      <c r="W420" s="9">
        <f t="shared" si="133"/>
        <v>0.5006604936823067</v>
      </c>
      <c r="X420" s="49">
        <f t="shared" si="126"/>
        <v>20.90068039016165</v>
      </c>
      <c r="Y420" s="8">
        <f t="shared" si="146"/>
        <v>2.6159510794900522E-5</v>
      </c>
      <c r="Z420" s="29">
        <f t="shared" si="134"/>
        <v>6.7833333333333332</v>
      </c>
    </row>
    <row r="421" spans="6:26" x14ac:dyDescent="0.25">
      <c r="F421" s="36">
        <f t="shared" si="135"/>
        <v>24480</v>
      </c>
      <c r="G421" s="16">
        <f t="shared" si="136"/>
        <v>20.400019896998902</v>
      </c>
      <c r="H421" s="48">
        <f t="shared" si="137"/>
        <v>292.35000994849941</v>
      </c>
      <c r="I421" s="8">
        <f t="shared" si="138"/>
        <v>1.2080367128700324</v>
      </c>
      <c r="J421" s="48">
        <f t="shared" si="139"/>
        <v>1.816680222873011E-5</v>
      </c>
      <c r="K421" s="48">
        <f t="shared" si="140"/>
        <v>1.5038286531515868E-5</v>
      </c>
      <c r="L421" s="10">
        <f t="shared" si="141"/>
        <v>1006.0631505542194</v>
      </c>
      <c r="M421" s="29">
        <f t="shared" si="142"/>
        <v>2.5535470187039659E-2</v>
      </c>
      <c r="N421" s="8">
        <f t="shared" si="143"/>
        <v>0.715747552399014</v>
      </c>
      <c r="O421" s="48">
        <f t="shared" si="144"/>
        <v>3.420557434481226E-3</v>
      </c>
      <c r="P421" s="48">
        <f t="shared" si="127"/>
        <v>9614966.8225028105</v>
      </c>
      <c r="Q421" s="48">
        <f t="shared" si="145"/>
        <v>6881888.9696041113</v>
      </c>
      <c r="R421" s="9">
        <f t="shared" si="128"/>
        <v>28.111223098900751</v>
      </c>
      <c r="S421" s="10">
        <f t="shared" si="129"/>
        <v>2.3927776645440026</v>
      </c>
      <c r="T421" s="10">
        <f t="shared" si="130"/>
        <v>0.5168442603600153</v>
      </c>
      <c r="U421" s="10">
        <f t="shared" si="131"/>
        <v>1.0527263877079007</v>
      </c>
      <c r="V421" s="10">
        <f t="shared" si="132"/>
        <v>1.5695706480679159</v>
      </c>
      <c r="W421" s="9">
        <f t="shared" si="133"/>
        <v>0.50066049380156818</v>
      </c>
      <c r="X421" s="49">
        <f t="shared" si="126"/>
        <v>20.900680390800471</v>
      </c>
      <c r="Y421" s="8">
        <f t="shared" si="146"/>
        <v>2.615951080113193E-5</v>
      </c>
      <c r="Z421" s="29">
        <f t="shared" si="134"/>
        <v>6.8</v>
      </c>
    </row>
    <row r="422" spans="6:26" x14ac:dyDescent="0.25">
      <c r="F422" s="36">
        <f t="shared" si="135"/>
        <v>24540</v>
      </c>
      <c r="G422" s="16">
        <f t="shared" si="136"/>
        <v>20.400019897494452</v>
      </c>
      <c r="H422" s="48">
        <f t="shared" si="137"/>
        <v>292.35000994874719</v>
      </c>
      <c r="I422" s="8">
        <f t="shared" si="138"/>
        <v>1.208036712869005</v>
      </c>
      <c r="J422" s="48">
        <f t="shared" si="139"/>
        <v>1.8166802228742009E-5</v>
      </c>
      <c r="K422" s="48">
        <f t="shared" si="140"/>
        <v>1.5038286531538507E-5</v>
      </c>
      <c r="L422" s="10">
        <f t="shared" si="141"/>
        <v>1006.0631505542275</v>
      </c>
      <c r="M422" s="29">
        <f t="shared" si="142"/>
        <v>2.553547018705829E-2</v>
      </c>
      <c r="N422" s="8">
        <f t="shared" si="143"/>
        <v>0.71574755239896637</v>
      </c>
      <c r="O422" s="48">
        <f t="shared" si="144"/>
        <v>3.4205574344783269E-3</v>
      </c>
      <c r="P422" s="48">
        <f t="shared" si="127"/>
        <v>9614966.8244509846</v>
      </c>
      <c r="Q422" s="48">
        <f t="shared" si="145"/>
        <v>6881888.9709980544</v>
      </c>
      <c r="R422" s="9">
        <f t="shared" si="128"/>
        <v>28.111223100503192</v>
      </c>
      <c r="S422" s="10">
        <f t="shared" si="129"/>
        <v>2.3927776646821455</v>
      </c>
      <c r="T422" s="10">
        <f t="shared" si="130"/>
        <v>0.51684426049657117</v>
      </c>
      <c r="U422" s="10">
        <f t="shared" si="131"/>
        <v>1.05272638792795</v>
      </c>
      <c r="V422" s="10">
        <f t="shared" si="132"/>
        <v>1.5695706484245213</v>
      </c>
      <c r="W422" s="9">
        <f t="shared" si="133"/>
        <v>0.50066049391531797</v>
      </c>
      <c r="X422" s="49">
        <f t="shared" si="126"/>
        <v>20.900680391409772</v>
      </c>
      <c r="Y422" s="8">
        <f t="shared" si="146"/>
        <v>2.6159510807075357E-5</v>
      </c>
      <c r="Z422" s="29">
        <f t="shared" si="134"/>
        <v>6.8166666666666664</v>
      </c>
    </row>
    <row r="423" spans="6:26" x14ac:dyDescent="0.25">
      <c r="F423" s="36">
        <f t="shared" si="135"/>
        <v>24600</v>
      </c>
      <c r="G423" s="16">
        <f t="shared" si="136"/>
        <v>20.400019897967098</v>
      </c>
      <c r="H423" s="48">
        <f t="shared" si="137"/>
        <v>292.35000994898354</v>
      </c>
      <c r="I423" s="8">
        <f t="shared" si="138"/>
        <v>1.2080367128680254</v>
      </c>
      <c r="J423" s="48">
        <f t="shared" si="139"/>
        <v>1.8166802228753352E-5</v>
      </c>
      <c r="K423" s="48">
        <f t="shared" si="140"/>
        <v>1.5038286531560091E-5</v>
      </c>
      <c r="L423" s="10">
        <f t="shared" si="141"/>
        <v>1006.0631505542352</v>
      </c>
      <c r="M423" s="29">
        <f t="shared" si="142"/>
        <v>2.5535470187076057E-2</v>
      </c>
      <c r="N423" s="8">
        <f t="shared" si="143"/>
        <v>0.71574755239892085</v>
      </c>
      <c r="O423" s="48">
        <f t="shared" si="144"/>
        <v>3.4205574344755613E-3</v>
      </c>
      <c r="P423" s="48">
        <f t="shared" si="127"/>
        <v>9614966.8263091259</v>
      </c>
      <c r="Q423" s="48">
        <f t="shared" si="145"/>
        <v>6881888.972327577</v>
      </c>
      <c r="R423" s="9">
        <f t="shared" si="128"/>
        <v>28.111223102031566</v>
      </c>
      <c r="S423" s="10">
        <f t="shared" si="129"/>
        <v>2.3927776648139027</v>
      </c>
      <c r="T423" s="10">
        <f t="shared" si="130"/>
        <v>0.51684426062681532</v>
      </c>
      <c r="U423" s="10">
        <f t="shared" si="131"/>
        <v>1.0527263881378248</v>
      </c>
      <c r="V423" s="10">
        <f t="shared" si="132"/>
        <v>1.5695706487646401</v>
      </c>
      <c r="W423" s="9">
        <f t="shared" si="133"/>
        <v>0.50066049402380874</v>
      </c>
      <c r="X423" s="49">
        <f t="shared" si="126"/>
        <v>20.900680391990907</v>
      </c>
      <c r="Y423" s="8">
        <f t="shared" si="146"/>
        <v>2.6159510812744003E-5</v>
      </c>
      <c r="Z423" s="29">
        <f t="shared" si="134"/>
        <v>6.833333333333333</v>
      </c>
    </row>
    <row r="424" spans="6:26" x14ac:dyDescent="0.25">
      <c r="F424" s="36">
        <f t="shared" si="135"/>
        <v>24660</v>
      </c>
      <c r="G424" s="16">
        <f t="shared" si="136"/>
        <v>20.400019898417902</v>
      </c>
      <c r="H424" s="48">
        <f t="shared" si="137"/>
        <v>292.35000994920892</v>
      </c>
      <c r="I424" s="8">
        <f t="shared" si="138"/>
        <v>1.2080367128670908</v>
      </c>
      <c r="J424" s="48">
        <f t="shared" si="139"/>
        <v>1.816680222876416E-5</v>
      </c>
      <c r="K424" s="48">
        <f t="shared" si="140"/>
        <v>1.5038286531580672E-5</v>
      </c>
      <c r="L424" s="10">
        <f t="shared" si="141"/>
        <v>1006.0631505542425</v>
      </c>
      <c r="M424" s="29">
        <f t="shared" si="142"/>
        <v>2.5535470187092998E-2</v>
      </c>
      <c r="N424" s="8">
        <f t="shared" si="143"/>
        <v>0.715747552398877</v>
      </c>
      <c r="O424" s="48">
        <f t="shared" si="144"/>
        <v>3.4205574344729245E-3</v>
      </c>
      <c r="P424" s="48">
        <f t="shared" si="127"/>
        <v>9614966.8280814122</v>
      </c>
      <c r="Q424" s="48">
        <f t="shared" si="145"/>
        <v>6881888.9735956648</v>
      </c>
      <c r="R424" s="9">
        <f t="shared" si="128"/>
        <v>28.111223103489312</v>
      </c>
      <c r="S424" s="10">
        <f t="shared" si="129"/>
        <v>2.3927776649395711</v>
      </c>
      <c r="T424" s="10">
        <f t="shared" si="130"/>
        <v>0.51684426075104051</v>
      </c>
      <c r="U424" s="10">
        <f t="shared" si="131"/>
        <v>1.052726388337994</v>
      </c>
      <c r="V424" s="10">
        <f t="shared" si="132"/>
        <v>1.5695706490890347</v>
      </c>
      <c r="W424" s="9">
        <f t="shared" si="133"/>
        <v>0.50066049412728386</v>
      </c>
      <c r="X424" s="49">
        <f t="shared" si="126"/>
        <v>20.900680392545187</v>
      </c>
      <c r="Y424" s="8">
        <f t="shared" si="146"/>
        <v>2.6159510818150577E-5</v>
      </c>
      <c r="Z424" s="29">
        <f t="shared" si="134"/>
        <v>6.85</v>
      </c>
    </row>
    <row r="425" spans="6:26" x14ac:dyDescent="0.25">
      <c r="F425" s="36">
        <f t="shared" si="135"/>
        <v>24720</v>
      </c>
      <c r="G425" s="16">
        <f t="shared" si="136"/>
        <v>20.400019898847873</v>
      </c>
      <c r="H425" s="48">
        <f t="shared" si="137"/>
        <v>292.35000994942391</v>
      </c>
      <c r="I425" s="8">
        <f t="shared" si="138"/>
        <v>1.2080367128661995</v>
      </c>
      <c r="J425" s="48">
        <f t="shared" si="139"/>
        <v>1.816680222877447E-5</v>
      </c>
      <c r="K425" s="48">
        <f t="shared" si="140"/>
        <v>1.5038286531600303E-5</v>
      </c>
      <c r="L425" s="10">
        <f t="shared" si="141"/>
        <v>1006.0631505542494</v>
      </c>
      <c r="M425" s="29">
        <f t="shared" si="142"/>
        <v>2.5535470187109152E-2</v>
      </c>
      <c r="N425" s="8">
        <f t="shared" si="143"/>
        <v>0.71574755239883536</v>
      </c>
      <c r="O425" s="48">
        <f t="shared" si="144"/>
        <v>3.4205574344704092E-3</v>
      </c>
      <c r="P425" s="48">
        <f t="shared" si="127"/>
        <v>9614966.8297717888</v>
      </c>
      <c r="Q425" s="48">
        <f t="shared" si="145"/>
        <v>6881888.9748051474</v>
      </c>
      <c r="R425" s="9">
        <f t="shared" si="128"/>
        <v>28.111223104879702</v>
      </c>
      <c r="S425" s="10">
        <f t="shared" si="129"/>
        <v>2.3927776650594321</v>
      </c>
      <c r="T425" s="10">
        <f t="shared" si="130"/>
        <v>0.51684426086952495</v>
      </c>
      <c r="U425" s="10">
        <f t="shared" si="131"/>
        <v>1.0527263885289222</v>
      </c>
      <c r="V425" s="10">
        <f t="shared" si="132"/>
        <v>1.5695706493984471</v>
      </c>
      <c r="W425" s="9">
        <f t="shared" si="133"/>
        <v>0.50066049422598002</v>
      </c>
      <c r="X425" s="49">
        <f t="shared" si="126"/>
        <v>20.900680393073852</v>
      </c>
      <c r="Y425" s="8">
        <f t="shared" si="146"/>
        <v>2.6159510823307453E-5</v>
      </c>
      <c r="Z425" s="29">
        <f t="shared" si="134"/>
        <v>6.8666666666666663</v>
      </c>
    </row>
    <row r="426" spans="6:26" x14ac:dyDescent="0.25">
      <c r="F426" s="36">
        <f t="shared" si="135"/>
        <v>24780</v>
      </c>
      <c r="G426" s="16">
        <f t="shared" si="136"/>
        <v>20.400019899257973</v>
      </c>
      <c r="H426" s="48">
        <f t="shared" si="137"/>
        <v>292.35000994962894</v>
      </c>
      <c r="I426" s="8">
        <f t="shared" si="138"/>
        <v>1.2080367128653495</v>
      </c>
      <c r="J426" s="48">
        <f t="shared" si="139"/>
        <v>1.8166802228784299E-5</v>
      </c>
      <c r="K426" s="48">
        <f t="shared" si="140"/>
        <v>1.5038286531619021E-5</v>
      </c>
      <c r="L426" s="10">
        <f t="shared" si="141"/>
        <v>1006.0631505542563</v>
      </c>
      <c r="M426" s="29">
        <f t="shared" si="142"/>
        <v>2.5535470187124539E-2</v>
      </c>
      <c r="N426" s="8">
        <f t="shared" si="143"/>
        <v>0.71574755239879617</v>
      </c>
      <c r="O426" s="48">
        <f t="shared" si="144"/>
        <v>3.42055743446801E-3</v>
      </c>
      <c r="P426" s="48">
        <f t="shared" si="127"/>
        <v>9614966.8313840535</v>
      </c>
      <c r="Q426" s="48">
        <f t="shared" si="145"/>
        <v>6881888.975958745</v>
      </c>
      <c r="R426" s="9">
        <f t="shared" si="128"/>
        <v>28.111223106205845</v>
      </c>
      <c r="S426" s="10">
        <f t="shared" si="129"/>
        <v>2.3927776651737527</v>
      </c>
      <c r="T426" s="10">
        <f t="shared" si="130"/>
        <v>0.51684426098253344</v>
      </c>
      <c r="U426" s="10">
        <f t="shared" si="131"/>
        <v>1.0527263887110319</v>
      </c>
      <c r="V426" s="10">
        <f t="shared" si="132"/>
        <v>1.5695706496935653</v>
      </c>
      <c r="W426" s="9">
        <f t="shared" si="133"/>
        <v>0.50066049432011661</v>
      </c>
      <c r="X426" s="49">
        <f t="shared" si="126"/>
        <v>20.900680393578089</v>
      </c>
      <c r="Y426" s="8">
        <f t="shared" si="146"/>
        <v>2.6159510828226085E-5</v>
      </c>
      <c r="Z426" s="29">
        <f t="shared" si="134"/>
        <v>6.8833333333333337</v>
      </c>
    </row>
    <row r="427" spans="6:26" x14ac:dyDescent="0.25">
      <c r="F427" s="36">
        <f t="shared" si="135"/>
        <v>24840</v>
      </c>
      <c r="G427" s="16">
        <f t="shared" si="136"/>
        <v>20.40001989964912</v>
      </c>
      <c r="H427" s="48">
        <f t="shared" si="137"/>
        <v>292.35000994982454</v>
      </c>
      <c r="I427" s="8">
        <f t="shared" si="138"/>
        <v>1.2080367128645384</v>
      </c>
      <c r="J427" s="48">
        <f t="shared" si="139"/>
        <v>1.8166802228793678E-5</v>
      </c>
      <c r="K427" s="48">
        <f t="shared" si="140"/>
        <v>1.5038286531636882E-5</v>
      </c>
      <c r="L427" s="10">
        <f t="shared" si="141"/>
        <v>1006.0631505542625</v>
      </c>
      <c r="M427" s="29">
        <f t="shared" si="142"/>
        <v>2.5535470187139236E-2</v>
      </c>
      <c r="N427" s="8">
        <f t="shared" si="143"/>
        <v>0.71574755239875809</v>
      </c>
      <c r="O427" s="48">
        <f t="shared" si="144"/>
        <v>3.4205574344657215E-3</v>
      </c>
      <c r="P427" s="48">
        <f t="shared" si="127"/>
        <v>9614966.8329217955</v>
      </c>
      <c r="Q427" s="48">
        <f t="shared" si="145"/>
        <v>6881888.9770590141</v>
      </c>
      <c r="R427" s="9">
        <f t="shared" si="128"/>
        <v>28.11122310747065</v>
      </c>
      <c r="S427" s="10">
        <f t="shared" si="129"/>
        <v>2.3927776652827877</v>
      </c>
      <c r="T427" s="10">
        <f t="shared" si="130"/>
        <v>0.51684426109031856</v>
      </c>
      <c r="U427" s="10">
        <f t="shared" si="131"/>
        <v>1.0527263888847207</v>
      </c>
      <c r="V427" s="10">
        <f t="shared" si="132"/>
        <v>1.5695706499750393</v>
      </c>
      <c r="W427" s="9">
        <f t="shared" si="133"/>
        <v>0.5006604944099009</v>
      </c>
      <c r="X427" s="49">
        <f t="shared" si="126"/>
        <v>20.90068039405902</v>
      </c>
      <c r="Y427" s="8">
        <f t="shared" si="146"/>
        <v>2.6159510832917323E-5</v>
      </c>
      <c r="Z427" s="29">
        <f t="shared" si="134"/>
        <v>6.9</v>
      </c>
    </row>
    <row r="428" spans="6:26" x14ac:dyDescent="0.25">
      <c r="F428" s="36">
        <f t="shared" si="135"/>
        <v>24900</v>
      </c>
      <c r="G428" s="16">
        <f t="shared" si="136"/>
        <v>20.40001990002219</v>
      </c>
      <c r="H428" s="48">
        <f t="shared" si="137"/>
        <v>292.3500099500111</v>
      </c>
      <c r="I428" s="8">
        <f t="shared" si="138"/>
        <v>1.208036712863765</v>
      </c>
      <c r="J428" s="48">
        <f t="shared" si="139"/>
        <v>1.8166802228802629E-5</v>
      </c>
      <c r="K428" s="48">
        <f t="shared" si="140"/>
        <v>1.5038286531653919E-5</v>
      </c>
      <c r="L428" s="10">
        <f t="shared" si="141"/>
        <v>1006.0631505542685</v>
      </c>
      <c r="M428" s="29">
        <f t="shared" si="142"/>
        <v>2.5535470187153263E-2</v>
      </c>
      <c r="N428" s="8">
        <f t="shared" si="143"/>
        <v>0.7157475523987219</v>
      </c>
      <c r="O428" s="48">
        <f t="shared" si="144"/>
        <v>3.4205574344635388E-3</v>
      </c>
      <c r="P428" s="48">
        <f t="shared" si="127"/>
        <v>9614966.8343884684</v>
      </c>
      <c r="Q428" s="48">
        <f t="shared" si="145"/>
        <v>6881888.9781084331</v>
      </c>
      <c r="R428" s="9">
        <f t="shared" si="128"/>
        <v>28.111223108677045</v>
      </c>
      <c r="S428" s="10">
        <f t="shared" si="129"/>
        <v>2.3927776653867889</v>
      </c>
      <c r="T428" s="10">
        <f t="shared" si="130"/>
        <v>0.51684426119312377</v>
      </c>
      <c r="U428" s="10">
        <f t="shared" si="131"/>
        <v>1.052726389050374</v>
      </c>
      <c r="V428" s="10">
        <f t="shared" si="132"/>
        <v>1.5695706502434978</v>
      </c>
      <c r="W428" s="9">
        <f t="shared" si="133"/>
        <v>0.50066049449553363</v>
      </c>
      <c r="X428" s="49">
        <f t="shared" si="126"/>
        <v>20.900680394517725</v>
      </c>
      <c r="Y428" s="8">
        <f t="shared" si="146"/>
        <v>2.6159510837391628E-5</v>
      </c>
      <c r="Z428" s="29">
        <f t="shared" si="134"/>
        <v>6.916666666666667</v>
      </c>
    </row>
    <row r="429" spans="6:26" x14ac:dyDescent="0.25">
      <c r="F429" s="36">
        <f t="shared" si="135"/>
        <v>24960</v>
      </c>
      <c r="G429" s="16">
        <f t="shared" si="136"/>
        <v>20.40001990037802</v>
      </c>
      <c r="H429" s="48">
        <f t="shared" si="137"/>
        <v>292.35000995018896</v>
      </c>
      <c r="I429" s="8">
        <f t="shared" si="138"/>
        <v>1.2080367128630276</v>
      </c>
      <c r="J429" s="48">
        <f t="shared" si="139"/>
        <v>1.8166802228811137E-5</v>
      </c>
      <c r="K429" s="48">
        <f t="shared" si="140"/>
        <v>1.5038286531670141E-5</v>
      </c>
      <c r="L429" s="10">
        <f t="shared" si="141"/>
        <v>1006.0631505542744</v>
      </c>
      <c r="M429" s="29">
        <f t="shared" si="142"/>
        <v>2.5535470187166585E-2</v>
      </c>
      <c r="N429" s="8">
        <f t="shared" si="143"/>
        <v>0.71574755239868781</v>
      </c>
      <c r="O429" s="48">
        <f t="shared" si="144"/>
        <v>3.4205574344614575E-3</v>
      </c>
      <c r="P429" s="48">
        <f t="shared" si="127"/>
        <v>9614966.8357873987</v>
      </c>
      <c r="Q429" s="48">
        <f t="shared" si="145"/>
        <v>6881888.9791093869</v>
      </c>
      <c r="R429" s="9">
        <f t="shared" si="128"/>
        <v>28.111223109827709</v>
      </c>
      <c r="S429" s="10">
        <f t="shared" si="129"/>
        <v>2.3927776654859794</v>
      </c>
      <c r="T429" s="10">
        <f t="shared" si="130"/>
        <v>0.51684426129117689</v>
      </c>
      <c r="U429" s="10">
        <f t="shared" si="131"/>
        <v>1.0527263892083891</v>
      </c>
      <c r="V429" s="10">
        <f t="shared" si="132"/>
        <v>1.5695706504995659</v>
      </c>
      <c r="W429" s="9">
        <f t="shared" si="133"/>
        <v>0.50066049457721407</v>
      </c>
      <c r="X429" s="49">
        <f t="shared" si="126"/>
        <v>20.900680394955234</v>
      </c>
      <c r="Y429" s="8">
        <f t="shared" si="146"/>
        <v>2.6159510841659434E-5</v>
      </c>
      <c r="Z429" s="29">
        <f t="shared" si="134"/>
        <v>6.9333333333333336</v>
      </c>
    </row>
    <row r="430" spans="6:26" x14ac:dyDescent="0.25">
      <c r="F430" s="36">
        <f t="shared" si="135"/>
        <v>25020</v>
      </c>
      <c r="G430" s="16">
        <f t="shared" si="136"/>
        <v>20.400019900717403</v>
      </c>
      <c r="H430" s="48">
        <f t="shared" si="137"/>
        <v>292.3500099503587</v>
      </c>
      <c r="I430" s="8">
        <f t="shared" si="138"/>
        <v>1.2080367128623239</v>
      </c>
      <c r="J430" s="48">
        <f t="shared" si="139"/>
        <v>1.8166802228819302E-5</v>
      </c>
      <c r="K430" s="48">
        <f t="shared" si="140"/>
        <v>1.5038286531685659E-5</v>
      </c>
      <c r="L430" s="10">
        <f t="shared" si="141"/>
        <v>1006.06315055428</v>
      </c>
      <c r="M430" s="29">
        <f t="shared" si="142"/>
        <v>2.5535470187179374E-2</v>
      </c>
      <c r="N430" s="8">
        <f t="shared" si="143"/>
        <v>0.71574755239865506</v>
      </c>
      <c r="O430" s="48">
        <f t="shared" si="144"/>
        <v>3.4205574344594717E-3</v>
      </c>
      <c r="P430" s="48">
        <f t="shared" si="127"/>
        <v>9614966.8371216152</v>
      </c>
      <c r="Q430" s="48">
        <f t="shared" si="145"/>
        <v>6881888.9800640345</v>
      </c>
      <c r="R430" s="9">
        <f t="shared" si="128"/>
        <v>28.111223110925131</v>
      </c>
      <c r="S430" s="10">
        <f t="shared" si="129"/>
        <v>2.3927776655805886</v>
      </c>
      <c r="T430" s="10">
        <f t="shared" si="130"/>
        <v>0.51684426138469897</v>
      </c>
      <c r="U430" s="10">
        <f t="shared" si="131"/>
        <v>1.0527263893590757</v>
      </c>
      <c r="V430" s="10">
        <f t="shared" si="132"/>
        <v>1.5695706507437746</v>
      </c>
      <c r="W430" s="9">
        <f t="shared" si="133"/>
        <v>0.50066049465511164</v>
      </c>
      <c r="X430" s="49">
        <f t="shared" si="126"/>
        <v>20.900680395372515</v>
      </c>
      <c r="Y430" s="8">
        <f t="shared" si="146"/>
        <v>2.6159510845729577E-5</v>
      </c>
      <c r="Z430" s="29">
        <f t="shared" si="134"/>
        <v>6.95</v>
      </c>
    </row>
    <row r="431" spans="6:26" x14ac:dyDescent="0.25">
      <c r="F431" s="36">
        <f t="shared" si="135"/>
        <v>25080</v>
      </c>
      <c r="G431" s="16">
        <f t="shared" si="136"/>
        <v>20.400019901041102</v>
      </c>
      <c r="H431" s="48">
        <f t="shared" si="137"/>
        <v>292.35000995052053</v>
      </c>
      <c r="I431" s="8">
        <f t="shared" si="138"/>
        <v>1.2080367128616529</v>
      </c>
      <c r="J431" s="48">
        <f t="shared" si="139"/>
        <v>1.8166802228827048E-5</v>
      </c>
      <c r="K431" s="48">
        <f t="shared" si="140"/>
        <v>1.5038286531700424E-5</v>
      </c>
      <c r="L431" s="10">
        <f t="shared" si="141"/>
        <v>1006.0631505542851</v>
      </c>
      <c r="M431" s="29">
        <f t="shared" si="142"/>
        <v>2.5535470187191513E-2</v>
      </c>
      <c r="N431" s="8">
        <f t="shared" si="143"/>
        <v>0.71574755239862364</v>
      </c>
      <c r="O431" s="48">
        <f t="shared" si="144"/>
        <v>3.4205574344575783E-3</v>
      </c>
      <c r="P431" s="48">
        <f t="shared" si="127"/>
        <v>9614966.8383942116</v>
      </c>
      <c r="Q431" s="48">
        <f t="shared" si="145"/>
        <v>6881888.9809745895</v>
      </c>
      <c r="R431" s="9">
        <f t="shared" si="128"/>
        <v>28.111223111971885</v>
      </c>
      <c r="S431" s="10">
        <f t="shared" si="129"/>
        <v>2.3927776656708239</v>
      </c>
      <c r="T431" s="10">
        <f t="shared" si="130"/>
        <v>0.51684426147389839</v>
      </c>
      <c r="U431" s="10">
        <f t="shared" si="131"/>
        <v>1.0527263895028274</v>
      </c>
      <c r="V431" s="10">
        <f t="shared" si="132"/>
        <v>1.5695706509767258</v>
      </c>
      <c r="W431" s="9">
        <f t="shared" si="133"/>
        <v>0.5006604947294182</v>
      </c>
      <c r="X431" s="49">
        <f t="shared" si="126"/>
        <v>20.900680395770522</v>
      </c>
      <c r="Y431" s="8">
        <f t="shared" si="146"/>
        <v>2.6159510849612098E-5</v>
      </c>
      <c r="Z431" s="29">
        <f t="shared" si="134"/>
        <v>6.9666666666666668</v>
      </c>
    </row>
    <row r="432" spans="6:26" x14ac:dyDescent="0.25">
      <c r="F432" s="36">
        <f t="shared" si="135"/>
        <v>25140</v>
      </c>
      <c r="G432" s="16">
        <f t="shared" si="136"/>
        <v>20.40001990134984</v>
      </c>
      <c r="H432" s="48">
        <f t="shared" si="137"/>
        <v>292.35000995067492</v>
      </c>
      <c r="I432" s="8">
        <f t="shared" si="138"/>
        <v>1.208036712861013</v>
      </c>
      <c r="J432" s="48">
        <f t="shared" si="139"/>
        <v>1.8166802228834451E-5</v>
      </c>
      <c r="K432" s="48">
        <f t="shared" si="140"/>
        <v>1.5038286531714519E-5</v>
      </c>
      <c r="L432" s="10">
        <f t="shared" si="141"/>
        <v>1006.0631505542902</v>
      </c>
      <c r="M432" s="29">
        <f t="shared" si="142"/>
        <v>2.5535470187203112E-2</v>
      </c>
      <c r="N432" s="8">
        <f t="shared" si="143"/>
        <v>0.71574755239859378</v>
      </c>
      <c r="O432" s="48">
        <f t="shared" si="144"/>
        <v>3.420557434455772E-3</v>
      </c>
      <c r="P432" s="48">
        <f t="shared" si="127"/>
        <v>9614966.8396079782</v>
      </c>
      <c r="Q432" s="48">
        <f t="shared" si="145"/>
        <v>6881888.9818430534</v>
      </c>
      <c r="R432" s="9">
        <f t="shared" si="128"/>
        <v>28.111223112970229</v>
      </c>
      <c r="S432" s="10">
        <f t="shared" si="129"/>
        <v>2.392777665756888</v>
      </c>
      <c r="T432" s="10">
        <f t="shared" si="130"/>
        <v>0.51684426155897512</v>
      </c>
      <c r="U432" s="10">
        <f t="shared" si="131"/>
        <v>1.0527263896399119</v>
      </c>
      <c r="V432" s="10">
        <f t="shared" si="132"/>
        <v>1.5695706511988869</v>
      </c>
      <c r="W432" s="9">
        <f t="shared" si="133"/>
        <v>0.50066049480028296</v>
      </c>
      <c r="X432" s="49">
        <f t="shared" si="126"/>
        <v>20.900680396150122</v>
      </c>
      <c r="Y432" s="8">
        <f t="shared" si="146"/>
        <v>2.6159510853314781E-5</v>
      </c>
      <c r="Z432" s="29">
        <f t="shared" si="134"/>
        <v>6.9833333333333334</v>
      </c>
    </row>
    <row r="433" spans="6:26" x14ac:dyDescent="0.25">
      <c r="F433" s="36">
        <f t="shared" si="135"/>
        <v>25200</v>
      </c>
      <c r="G433" s="16">
        <f t="shared" si="136"/>
        <v>20.40001990164431</v>
      </c>
      <c r="H433" s="48">
        <f t="shared" si="137"/>
        <v>292.35000995082214</v>
      </c>
      <c r="I433" s="8">
        <f t="shared" si="138"/>
        <v>1.2080367128604024</v>
      </c>
      <c r="J433" s="48">
        <f t="shared" si="139"/>
        <v>1.8166802228841505E-5</v>
      </c>
      <c r="K433" s="48">
        <f t="shared" si="140"/>
        <v>1.503828653172796E-5</v>
      </c>
      <c r="L433" s="10">
        <f t="shared" si="141"/>
        <v>1006.0631505542951</v>
      </c>
      <c r="M433" s="29">
        <f t="shared" si="142"/>
        <v>2.5535470187214169E-2</v>
      </c>
      <c r="N433" s="8">
        <f t="shared" si="143"/>
        <v>0.71574755239856525</v>
      </c>
      <c r="O433" s="48">
        <f t="shared" si="144"/>
        <v>3.4205574344540494E-3</v>
      </c>
      <c r="P433" s="48">
        <f t="shared" si="127"/>
        <v>9614966.8407656569</v>
      </c>
      <c r="Q433" s="48">
        <f t="shared" si="145"/>
        <v>6881888.9826713847</v>
      </c>
      <c r="R433" s="9">
        <f t="shared" si="128"/>
        <v>28.111223113922453</v>
      </c>
      <c r="S433" s="10">
        <f t="shared" si="129"/>
        <v>2.3927776658389757</v>
      </c>
      <c r="T433" s="10">
        <f t="shared" si="130"/>
        <v>0.51684426164012032</v>
      </c>
      <c r="U433" s="10">
        <f t="shared" si="131"/>
        <v>1.0527263897706893</v>
      </c>
      <c r="V433" s="10">
        <f t="shared" si="132"/>
        <v>1.5695706514108096</v>
      </c>
      <c r="W433" s="9">
        <f t="shared" si="133"/>
        <v>0.500660494867882</v>
      </c>
      <c r="X433" s="49">
        <f t="shared" si="126"/>
        <v>20.900680396512193</v>
      </c>
      <c r="Y433" s="8">
        <f t="shared" si="146"/>
        <v>2.6159510856846827E-5</v>
      </c>
      <c r="Z433" s="29">
        <f t="shared" si="134"/>
        <v>7</v>
      </c>
    </row>
    <row r="434" spans="6:26" x14ac:dyDescent="0.25">
      <c r="F434" s="36">
        <f t="shared" si="135"/>
        <v>25260</v>
      </c>
      <c r="G434" s="16">
        <f t="shared" si="136"/>
        <v>20.40001990192517</v>
      </c>
      <c r="H434" s="48">
        <f t="shared" si="137"/>
        <v>292.35000995096254</v>
      </c>
      <c r="I434" s="8">
        <f t="shared" si="138"/>
        <v>1.2080367128598204</v>
      </c>
      <c r="J434" s="48">
        <f t="shared" si="139"/>
        <v>1.816680222884825E-5</v>
      </c>
      <c r="K434" s="48">
        <f t="shared" si="140"/>
        <v>1.5038286531740787E-5</v>
      </c>
      <c r="L434" s="10">
        <f t="shared" si="141"/>
        <v>1006.0631505542997</v>
      </c>
      <c r="M434" s="29">
        <f t="shared" si="142"/>
        <v>2.553547018722473E-2</v>
      </c>
      <c r="N434" s="8">
        <f t="shared" si="143"/>
        <v>0.71574755239853827</v>
      </c>
      <c r="O434" s="48">
        <f t="shared" si="144"/>
        <v>3.4205574344524066E-3</v>
      </c>
      <c r="P434" s="48">
        <f t="shared" si="127"/>
        <v>9614966.8418698162</v>
      </c>
      <c r="Q434" s="48">
        <f t="shared" si="145"/>
        <v>6881888.9834614247</v>
      </c>
      <c r="R434" s="9">
        <f t="shared" si="128"/>
        <v>28.111223114830672</v>
      </c>
      <c r="S434" s="10">
        <f t="shared" si="129"/>
        <v>2.3927776659172713</v>
      </c>
      <c r="T434" s="10">
        <f t="shared" si="130"/>
        <v>0.51684426171751552</v>
      </c>
      <c r="U434" s="10">
        <f t="shared" si="131"/>
        <v>1.052726389895398</v>
      </c>
      <c r="V434" s="10">
        <f t="shared" si="132"/>
        <v>1.5695706516129135</v>
      </c>
      <c r="W434" s="9">
        <f t="shared" si="133"/>
        <v>0.50066049493234899</v>
      </c>
      <c r="X434" s="49">
        <f t="shared" si="126"/>
        <v>20.900680396857517</v>
      </c>
      <c r="Y434" s="8">
        <f t="shared" si="146"/>
        <v>2.6159510860215226E-5</v>
      </c>
      <c r="Z434" s="29">
        <f t="shared" si="134"/>
        <v>7.0166666666666666</v>
      </c>
    </row>
    <row r="435" spans="6:26" x14ac:dyDescent="0.25">
      <c r="F435" s="36">
        <f t="shared" si="135"/>
        <v>25320</v>
      </c>
      <c r="G435" s="16">
        <f t="shared" si="136"/>
        <v>20.400019902193051</v>
      </c>
      <c r="H435" s="48">
        <f t="shared" si="137"/>
        <v>292.35000995109652</v>
      </c>
      <c r="I435" s="8">
        <f t="shared" si="138"/>
        <v>1.2080367128592648</v>
      </c>
      <c r="J435" s="48">
        <f t="shared" si="139"/>
        <v>1.8166802228854651E-5</v>
      </c>
      <c r="K435" s="48">
        <f t="shared" si="140"/>
        <v>1.5038286531753001E-5</v>
      </c>
      <c r="L435" s="10">
        <f t="shared" si="141"/>
        <v>1006.063150554304</v>
      </c>
      <c r="M435" s="29">
        <f t="shared" si="142"/>
        <v>2.553547018723475E-2</v>
      </c>
      <c r="N435" s="8">
        <f t="shared" si="143"/>
        <v>0.71574755239851262</v>
      </c>
      <c r="O435" s="48">
        <f t="shared" si="144"/>
        <v>3.4205574344508389E-3</v>
      </c>
      <c r="P435" s="48">
        <f t="shared" si="127"/>
        <v>9614966.84292298</v>
      </c>
      <c r="Q435" s="48">
        <f t="shared" si="145"/>
        <v>6881888.9842149774</v>
      </c>
      <c r="R435" s="9">
        <f t="shared" si="128"/>
        <v>28.111223115696905</v>
      </c>
      <c r="S435" s="10">
        <f t="shared" si="129"/>
        <v>2.3927776659919426</v>
      </c>
      <c r="T435" s="10">
        <f t="shared" si="130"/>
        <v>0.51684426179133292</v>
      </c>
      <c r="U435" s="10">
        <f t="shared" si="131"/>
        <v>1.0527263900143435</v>
      </c>
      <c r="V435" s="10">
        <f t="shared" si="132"/>
        <v>1.5695706518056765</v>
      </c>
      <c r="W435" s="9">
        <f t="shared" si="133"/>
        <v>0.50066049499383625</v>
      </c>
      <c r="X435" s="49">
        <f t="shared" si="126"/>
        <v>20.900680397186889</v>
      </c>
      <c r="Y435" s="8">
        <f t="shared" si="146"/>
        <v>2.6159510863427941E-5</v>
      </c>
      <c r="Z435" s="29">
        <f t="shared" si="134"/>
        <v>7.0333333333333332</v>
      </c>
    </row>
    <row r="436" spans="6:26" x14ac:dyDescent="0.25">
      <c r="F436" s="36">
        <f t="shared" si="135"/>
        <v>25380</v>
      </c>
      <c r="G436" s="16">
        <f t="shared" si="136"/>
        <v>20.400019902448552</v>
      </c>
      <c r="H436" s="48">
        <f t="shared" si="137"/>
        <v>292.35000995122425</v>
      </c>
      <c r="I436" s="8">
        <f t="shared" si="138"/>
        <v>1.2080367128587353</v>
      </c>
      <c r="J436" s="48">
        <f t="shared" si="139"/>
        <v>1.8166802228860807E-5</v>
      </c>
      <c r="K436" s="48">
        <f t="shared" si="140"/>
        <v>1.503828653176469E-5</v>
      </c>
      <c r="L436" s="10">
        <f t="shared" si="141"/>
        <v>1006.0631505543082</v>
      </c>
      <c r="M436" s="29">
        <f t="shared" si="142"/>
        <v>2.5535470187244398E-2</v>
      </c>
      <c r="N436" s="8">
        <f t="shared" si="143"/>
        <v>0.71574755239848775</v>
      </c>
      <c r="O436" s="48">
        <f t="shared" si="144"/>
        <v>3.4205574344493448E-3</v>
      </c>
      <c r="P436" s="48">
        <f t="shared" si="127"/>
        <v>9614966.8439274188</v>
      </c>
      <c r="Q436" s="48">
        <f t="shared" si="145"/>
        <v>6881888.9849336622</v>
      </c>
      <c r="R436" s="9">
        <f t="shared" si="128"/>
        <v>28.111223116523103</v>
      </c>
      <c r="S436" s="10">
        <f t="shared" si="129"/>
        <v>2.392777666063171</v>
      </c>
      <c r="T436" s="10">
        <f t="shared" si="130"/>
        <v>0.51684426186174048</v>
      </c>
      <c r="U436" s="10">
        <f t="shared" si="131"/>
        <v>1.0527263901277939</v>
      </c>
      <c r="V436" s="10">
        <f t="shared" si="132"/>
        <v>1.5695706519895345</v>
      </c>
      <c r="W436" s="9">
        <f t="shared" si="133"/>
        <v>0.50066049505248322</v>
      </c>
      <c r="X436" s="49">
        <f t="shared" si="126"/>
        <v>20.900680397501034</v>
      </c>
      <c r="Y436" s="8">
        <f t="shared" si="146"/>
        <v>2.6159510866492242E-5</v>
      </c>
      <c r="Z436" s="29">
        <f t="shared" si="134"/>
        <v>7.05</v>
      </c>
    </row>
    <row r="437" spans="6:26" x14ac:dyDescent="0.25">
      <c r="F437" s="36">
        <f t="shared" si="135"/>
        <v>25440</v>
      </c>
      <c r="G437" s="16">
        <f t="shared" si="136"/>
        <v>20.400019902692247</v>
      </c>
      <c r="H437" s="48">
        <f t="shared" si="137"/>
        <v>292.35000995134612</v>
      </c>
      <c r="I437" s="8">
        <f t="shared" si="138"/>
        <v>1.2080367128582301</v>
      </c>
      <c r="J437" s="48">
        <f t="shared" si="139"/>
        <v>1.8166802228866651E-5</v>
      </c>
      <c r="K437" s="48">
        <f t="shared" si="140"/>
        <v>1.5038286531775817E-5</v>
      </c>
      <c r="L437" s="10">
        <f t="shared" si="141"/>
        <v>1006.0631505543122</v>
      </c>
      <c r="M437" s="29">
        <f t="shared" si="142"/>
        <v>2.5535470187253554E-2</v>
      </c>
      <c r="N437" s="8">
        <f t="shared" si="143"/>
        <v>0.71574755239846422</v>
      </c>
      <c r="O437" s="48">
        <f t="shared" si="144"/>
        <v>3.4205574344479189E-3</v>
      </c>
      <c r="P437" s="48">
        <f t="shared" si="127"/>
        <v>9614966.8448854741</v>
      </c>
      <c r="Q437" s="48">
        <f t="shared" si="145"/>
        <v>6881888.9856191622</v>
      </c>
      <c r="R437" s="9">
        <f t="shared" si="128"/>
        <v>28.11122311731112</v>
      </c>
      <c r="S437" s="10">
        <f t="shared" si="129"/>
        <v>2.3927776661311033</v>
      </c>
      <c r="T437" s="10">
        <f t="shared" si="130"/>
        <v>0.51684426192889366</v>
      </c>
      <c r="U437" s="10">
        <f t="shared" si="131"/>
        <v>1.0527263902360082</v>
      </c>
      <c r="V437" s="10">
        <f t="shared" si="132"/>
        <v>1.5695706521649018</v>
      </c>
      <c r="W437" s="9">
        <f t="shared" si="133"/>
        <v>0.5006604951084217</v>
      </c>
      <c r="X437" s="49">
        <f t="shared" si="126"/>
        <v>20.90068039780067</v>
      </c>
      <c r="Y437" s="8">
        <f t="shared" si="146"/>
        <v>2.615951086941503E-5</v>
      </c>
      <c r="Z437" s="29">
        <f t="shared" si="134"/>
        <v>7.0666666666666664</v>
      </c>
    </row>
    <row r="438" spans="6:26" x14ac:dyDescent="0.25">
      <c r="F438" s="36">
        <f t="shared" si="135"/>
        <v>25500</v>
      </c>
      <c r="G438" s="16">
        <f t="shared" si="136"/>
        <v>20.400019902924676</v>
      </c>
      <c r="H438" s="48">
        <f t="shared" si="137"/>
        <v>292.35000995146231</v>
      </c>
      <c r="I438" s="8">
        <f t="shared" si="138"/>
        <v>1.2080367128577485</v>
      </c>
      <c r="J438" s="48">
        <f t="shared" si="139"/>
        <v>1.8166802228872205E-5</v>
      </c>
      <c r="K438" s="48">
        <f t="shared" si="140"/>
        <v>1.5038286531786408E-5</v>
      </c>
      <c r="L438" s="10">
        <f t="shared" si="141"/>
        <v>1006.0631505543159</v>
      </c>
      <c r="M438" s="29">
        <f t="shared" si="142"/>
        <v>2.5535470187262259E-2</v>
      </c>
      <c r="N438" s="8">
        <f t="shared" si="143"/>
        <v>0.71574755239844168</v>
      </c>
      <c r="O438" s="48">
        <f t="shared" si="144"/>
        <v>3.4205574344465593E-3</v>
      </c>
      <c r="P438" s="48">
        <f t="shared" si="127"/>
        <v>9614966.8457992673</v>
      </c>
      <c r="Q438" s="48">
        <f t="shared" si="145"/>
        <v>6881888.9862729907</v>
      </c>
      <c r="R438" s="9">
        <f t="shared" si="128"/>
        <v>28.111223118062743</v>
      </c>
      <c r="S438" s="10">
        <f t="shared" si="129"/>
        <v>2.3927776661958959</v>
      </c>
      <c r="T438" s="10">
        <f t="shared" si="130"/>
        <v>0.51684426199294253</v>
      </c>
      <c r="U438" s="10">
        <f t="shared" si="131"/>
        <v>1.052726390339213</v>
      </c>
      <c r="V438" s="10">
        <f t="shared" si="132"/>
        <v>1.5695706523321555</v>
      </c>
      <c r="W438" s="9">
        <f t="shared" si="133"/>
        <v>0.50066049516177213</v>
      </c>
      <c r="X438" s="49">
        <f t="shared" si="126"/>
        <v>20.900680398086447</v>
      </c>
      <c r="Y438" s="8">
        <f t="shared" si="146"/>
        <v>2.6159510872202592E-5</v>
      </c>
      <c r="Z438" s="29">
        <f t="shared" si="134"/>
        <v>7.083333333333333</v>
      </c>
    </row>
    <row r="439" spans="6:26" x14ac:dyDescent="0.25">
      <c r="F439" s="36">
        <f t="shared" si="135"/>
        <v>25560</v>
      </c>
      <c r="G439" s="16">
        <f t="shared" si="136"/>
        <v>20.400019903146365</v>
      </c>
      <c r="H439" s="48">
        <f t="shared" si="137"/>
        <v>292.35000995157316</v>
      </c>
      <c r="I439" s="8">
        <f t="shared" si="138"/>
        <v>1.2080367128572889</v>
      </c>
      <c r="J439" s="48">
        <f t="shared" si="139"/>
        <v>1.8166802228877544E-5</v>
      </c>
      <c r="K439" s="48">
        <f t="shared" si="140"/>
        <v>1.5038286531796551E-5</v>
      </c>
      <c r="L439" s="10">
        <f t="shared" si="141"/>
        <v>1006.0631505543196</v>
      </c>
      <c r="M439" s="29">
        <f t="shared" si="142"/>
        <v>2.553547018727062E-2</v>
      </c>
      <c r="N439" s="8">
        <f t="shared" si="143"/>
        <v>0.71574755239842025</v>
      </c>
      <c r="O439" s="48">
        <f t="shared" si="144"/>
        <v>3.4205574344452622E-3</v>
      </c>
      <c r="P439" s="48">
        <f t="shared" si="127"/>
        <v>9614966.8466707859</v>
      </c>
      <c r="Q439" s="48">
        <f t="shared" si="145"/>
        <v>6881888.9868965717</v>
      </c>
      <c r="R439" s="9">
        <f t="shared" si="128"/>
        <v>28.111223118779591</v>
      </c>
      <c r="S439" s="10">
        <f t="shared" si="129"/>
        <v>2.3927776662576967</v>
      </c>
      <c r="T439" s="10">
        <f t="shared" si="130"/>
        <v>0.51684426205403244</v>
      </c>
      <c r="U439" s="10">
        <f t="shared" si="131"/>
        <v>1.0527263904376634</v>
      </c>
      <c r="V439" s="10">
        <f t="shared" si="132"/>
        <v>1.5695706524916959</v>
      </c>
      <c r="W439" s="9">
        <f t="shared" si="133"/>
        <v>0.50066049521266232</v>
      </c>
      <c r="X439" s="49">
        <f t="shared" si="126"/>
        <v>20.900680398359029</v>
      </c>
      <c r="Y439" s="8">
        <f t="shared" si="146"/>
        <v>2.6159510874861598E-5</v>
      </c>
      <c r="Z439" s="29">
        <f t="shared" si="134"/>
        <v>7.1</v>
      </c>
    </row>
    <row r="440" spans="6:26" x14ac:dyDescent="0.25">
      <c r="F440" s="36">
        <f t="shared" si="135"/>
        <v>25620</v>
      </c>
      <c r="G440" s="16">
        <f t="shared" si="136"/>
        <v>20.400019903357808</v>
      </c>
      <c r="H440" s="48">
        <f t="shared" si="137"/>
        <v>292.35000995167889</v>
      </c>
      <c r="I440" s="8">
        <f t="shared" si="138"/>
        <v>1.2080367128568505</v>
      </c>
      <c r="J440" s="48">
        <f t="shared" si="139"/>
        <v>1.8166802228882603E-5</v>
      </c>
      <c r="K440" s="48">
        <f t="shared" si="140"/>
        <v>1.5038286531806195E-5</v>
      </c>
      <c r="L440" s="10">
        <f t="shared" si="141"/>
        <v>1006.063150554323</v>
      </c>
      <c r="M440" s="29">
        <f t="shared" si="142"/>
        <v>2.5535470187278548E-2</v>
      </c>
      <c r="N440" s="8">
        <f t="shared" si="143"/>
        <v>0.71574755239839982</v>
      </c>
      <c r="O440" s="48">
        <f t="shared" si="144"/>
        <v>3.4205574344440253E-3</v>
      </c>
      <c r="P440" s="48">
        <f t="shared" si="127"/>
        <v>9614966.8475020602</v>
      </c>
      <c r="Q440" s="48">
        <f t="shared" si="145"/>
        <v>6881888.9874913581</v>
      </c>
      <c r="R440" s="9">
        <f t="shared" si="128"/>
        <v>28.111223119463329</v>
      </c>
      <c r="S440" s="10">
        <f t="shared" si="129"/>
        <v>2.392777666316638</v>
      </c>
      <c r="T440" s="10">
        <f t="shared" si="130"/>
        <v>0.51684426211229817</v>
      </c>
      <c r="U440" s="10">
        <f t="shared" si="131"/>
        <v>1.05272639053156</v>
      </c>
      <c r="V440" s="10">
        <f t="shared" si="132"/>
        <v>1.5695706526438582</v>
      </c>
      <c r="W440" s="9">
        <f t="shared" si="133"/>
        <v>0.50066049526119882</v>
      </c>
      <c r="X440" s="49">
        <f t="shared" si="126"/>
        <v>20.900680398619006</v>
      </c>
      <c r="Y440" s="8">
        <f t="shared" si="146"/>
        <v>2.6159510877397638E-5</v>
      </c>
      <c r="Z440" s="29">
        <f t="shared" si="134"/>
        <v>7.1166666666666663</v>
      </c>
    </row>
    <row r="441" spans="6:26" x14ac:dyDescent="0.25">
      <c r="F441" s="36">
        <f t="shared" si="135"/>
        <v>25680</v>
      </c>
      <c r="G441" s="16">
        <f t="shared" si="136"/>
        <v>20.400019903559478</v>
      </c>
      <c r="H441" s="48">
        <f t="shared" si="137"/>
        <v>292.35000995177973</v>
      </c>
      <c r="I441" s="8">
        <f t="shared" si="138"/>
        <v>1.2080367128564322</v>
      </c>
      <c r="J441" s="48">
        <f t="shared" si="139"/>
        <v>1.8166802228887431E-5</v>
      </c>
      <c r="K441" s="48">
        <f t="shared" si="140"/>
        <v>1.5038286531815399E-5</v>
      </c>
      <c r="L441" s="10">
        <f t="shared" si="141"/>
        <v>1006.0631505543263</v>
      </c>
      <c r="M441" s="29">
        <f t="shared" si="142"/>
        <v>2.5535470187286111E-2</v>
      </c>
      <c r="N441" s="8">
        <f t="shared" si="143"/>
        <v>0.71574755239838039</v>
      </c>
      <c r="O441" s="48">
        <f t="shared" si="144"/>
        <v>3.4205574344428453E-3</v>
      </c>
      <c r="P441" s="48">
        <f t="shared" si="127"/>
        <v>9614966.8482949045</v>
      </c>
      <c r="Q441" s="48">
        <f t="shared" si="145"/>
        <v>6881888.9880586471</v>
      </c>
      <c r="R441" s="9">
        <f t="shared" si="128"/>
        <v>28.111223120115469</v>
      </c>
      <c r="S441" s="10">
        <f t="shared" si="129"/>
        <v>2.3927776663728557</v>
      </c>
      <c r="T441" s="10">
        <f t="shared" si="130"/>
        <v>0.51684426216787094</v>
      </c>
      <c r="U441" s="10">
        <f t="shared" si="131"/>
        <v>1.0527263906211164</v>
      </c>
      <c r="V441" s="10">
        <f t="shared" si="132"/>
        <v>1.5695706527889874</v>
      </c>
      <c r="W441" s="9">
        <f t="shared" si="133"/>
        <v>0.50066049530749213</v>
      </c>
      <c r="X441" s="49">
        <f t="shared" si="126"/>
        <v>20.900680398866971</v>
      </c>
      <c r="Y441" s="8">
        <f t="shared" si="146"/>
        <v>2.6159510879816459E-5</v>
      </c>
      <c r="Z441" s="29">
        <f t="shared" si="134"/>
        <v>7.1333333333333337</v>
      </c>
    </row>
    <row r="442" spans="6:26" x14ac:dyDescent="0.25">
      <c r="F442" s="36">
        <f t="shared" si="135"/>
        <v>25740</v>
      </c>
      <c r="G442" s="16">
        <f t="shared" si="136"/>
        <v>20.400019903751829</v>
      </c>
      <c r="H442" s="48">
        <f t="shared" si="137"/>
        <v>292.3500099518759</v>
      </c>
      <c r="I442" s="8">
        <f t="shared" si="138"/>
        <v>1.2080367128560336</v>
      </c>
      <c r="J442" s="48">
        <f t="shared" si="139"/>
        <v>1.8166802228892052E-5</v>
      </c>
      <c r="K442" s="48">
        <f t="shared" si="140"/>
        <v>1.5038286531824186E-5</v>
      </c>
      <c r="L442" s="10">
        <f t="shared" si="141"/>
        <v>1006.0631505543294</v>
      </c>
      <c r="M442" s="29">
        <f t="shared" si="142"/>
        <v>2.5535470187293345E-2</v>
      </c>
      <c r="N442" s="8">
        <f t="shared" si="143"/>
        <v>0.71574755239836185</v>
      </c>
      <c r="O442" s="48">
        <f t="shared" si="144"/>
        <v>3.4205574344417203E-3</v>
      </c>
      <c r="P442" s="48">
        <f t="shared" si="127"/>
        <v>9614966.849051103</v>
      </c>
      <c r="Q442" s="48">
        <f t="shared" si="145"/>
        <v>6881888.9885997167</v>
      </c>
      <c r="R442" s="9">
        <f t="shared" si="128"/>
        <v>28.111223120737467</v>
      </c>
      <c r="S442" s="10">
        <f t="shared" si="129"/>
        <v>2.3927776664264768</v>
      </c>
      <c r="T442" s="10">
        <f t="shared" si="130"/>
        <v>0.51684426222087587</v>
      </c>
      <c r="U442" s="10">
        <f t="shared" si="131"/>
        <v>1.0527263907065254</v>
      </c>
      <c r="V442" s="10">
        <f t="shared" si="132"/>
        <v>1.5695706529274012</v>
      </c>
      <c r="W442" s="9">
        <f t="shared" si="133"/>
        <v>0.50066049535164325</v>
      </c>
      <c r="X442" s="49">
        <f t="shared" si="126"/>
        <v>20.900680399103472</v>
      </c>
      <c r="Y442" s="8">
        <f t="shared" si="146"/>
        <v>2.6159510882123354E-5</v>
      </c>
      <c r="Z442" s="29">
        <f t="shared" si="134"/>
        <v>7.15</v>
      </c>
    </row>
    <row r="443" spans="6:26" x14ac:dyDescent="0.25">
      <c r="F443" s="36">
        <f t="shared" si="135"/>
        <v>25800</v>
      </c>
      <c r="G443" s="16">
        <f t="shared" si="136"/>
        <v>20.400019903935291</v>
      </c>
      <c r="H443" s="48">
        <f t="shared" si="137"/>
        <v>292.35000995196765</v>
      </c>
      <c r="I443" s="8">
        <f t="shared" si="138"/>
        <v>1.2080367128556533</v>
      </c>
      <c r="J443" s="48">
        <f t="shared" si="139"/>
        <v>1.8166802228896453E-5</v>
      </c>
      <c r="K443" s="48">
        <f t="shared" si="140"/>
        <v>1.5038286531832565E-5</v>
      </c>
      <c r="L443" s="10">
        <f t="shared" si="141"/>
        <v>1006.0631505543324</v>
      </c>
      <c r="M443" s="29">
        <f t="shared" si="142"/>
        <v>2.5535470187300242E-2</v>
      </c>
      <c r="N443" s="8">
        <f t="shared" si="143"/>
        <v>0.7157475523983442</v>
      </c>
      <c r="O443" s="48">
        <f t="shared" si="144"/>
        <v>3.4205574344406469E-3</v>
      </c>
      <c r="P443" s="48">
        <f t="shared" si="127"/>
        <v>9614966.8497723583</v>
      </c>
      <c r="Q443" s="48">
        <f t="shared" si="145"/>
        <v>6881888.9891157839</v>
      </c>
      <c r="R443" s="9">
        <f t="shared" si="128"/>
        <v>28.111223121330742</v>
      </c>
      <c r="S443" s="10">
        <f t="shared" si="129"/>
        <v>2.3927776664776212</v>
      </c>
      <c r="T443" s="10">
        <f t="shared" si="130"/>
        <v>0.51684426227143176</v>
      </c>
      <c r="U443" s="10">
        <f t="shared" si="131"/>
        <v>1.0527263907879834</v>
      </c>
      <c r="V443" s="10">
        <f t="shared" si="132"/>
        <v>1.5695706530594151</v>
      </c>
      <c r="W443" s="9">
        <f t="shared" si="133"/>
        <v>0.5006604953937529</v>
      </c>
      <c r="X443" s="49">
        <f t="shared" si="126"/>
        <v>20.900680399329044</v>
      </c>
      <c r="Y443" s="8">
        <f t="shared" si="146"/>
        <v>2.6159510884323586E-5</v>
      </c>
      <c r="Z443" s="29">
        <f t="shared" si="134"/>
        <v>7.166666666666667</v>
      </c>
    </row>
    <row r="444" spans="6:26" x14ac:dyDescent="0.25">
      <c r="F444" s="36">
        <f t="shared" si="135"/>
        <v>25860</v>
      </c>
      <c r="G444" s="16">
        <f t="shared" si="136"/>
        <v>20.400019904110273</v>
      </c>
      <c r="H444" s="48">
        <f t="shared" si="137"/>
        <v>292.35000995205513</v>
      </c>
      <c r="I444" s="8">
        <f t="shared" si="138"/>
        <v>1.2080367128552905</v>
      </c>
      <c r="J444" s="48">
        <f t="shared" si="139"/>
        <v>1.8166802228900661E-5</v>
      </c>
      <c r="K444" s="48">
        <f t="shared" si="140"/>
        <v>1.5038286531840564E-5</v>
      </c>
      <c r="L444" s="10">
        <f t="shared" si="141"/>
        <v>1006.0631505543353</v>
      </c>
      <c r="M444" s="29">
        <f t="shared" si="142"/>
        <v>2.5535470187306824E-2</v>
      </c>
      <c r="N444" s="8">
        <f t="shared" si="143"/>
        <v>0.71574755239832744</v>
      </c>
      <c r="O444" s="48">
        <f t="shared" si="144"/>
        <v>3.420557434439623E-3</v>
      </c>
      <c r="P444" s="48">
        <f t="shared" si="127"/>
        <v>9614966.8504602648</v>
      </c>
      <c r="Q444" s="48">
        <f t="shared" si="145"/>
        <v>6881888.9896079898</v>
      </c>
      <c r="R444" s="9">
        <f t="shared" si="128"/>
        <v>28.111223121896561</v>
      </c>
      <c r="S444" s="10">
        <f t="shared" si="129"/>
        <v>2.3927776665263996</v>
      </c>
      <c r="T444" s="10">
        <f t="shared" si="130"/>
        <v>0.5168442623196503</v>
      </c>
      <c r="U444" s="10">
        <f t="shared" si="131"/>
        <v>1.0527263908656748</v>
      </c>
      <c r="V444" s="10">
        <f t="shared" si="132"/>
        <v>1.5695706531853251</v>
      </c>
      <c r="W444" s="9">
        <f t="shared" si="133"/>
        <v>0.50066049543391555</v>
      </c>
      <c r="X444" s="49">
        <f t="shared" si="126"/>
        <v>20.900680399544189</v>
      </c>
      <c r="Y444" s="8">
        <f t="shared" si="146"/>
        <v>2.6159510886422087E-5</v>
      </c>
      <c r="Z444" s="29">
        <f t="shared" si="134"/>
        <v>7.1833333333333336</v>
      </c>
    </row>
    <row r="445" spans="6:26" x14ac:dyDescent="0.25">
      <c r="F445" s="36">
        <f t="shared" si="135"/>
        <v>25920</v>
      </c>
      <c r="G445" s="16">
        <f t="shared" si="136"/>
        <v>20.400019904277169</v>
      </c>
      <c r="H445" s="48">
        <f t="shared" si="137"/>
        <v>292.35000995213858</v>
      </c>
      <c r="I445" s="8">
        <f t="shared" si="138"/>
        <v>1.2080367128549447</v>
      </c>
      <c r="J445" s="48">
        <f t="shared" si="139"/>
        <v>1.8166802228904659E-5</v>
      </c>
      <c r="K445" s="48">
        <f t="shared" si="140"/>
        <v>1.5038286531848177E-5</v>
      </c>
      <c r="L445" s="10">
        <f t="shared" si="141"/>
        <v>1006.0631505543379</v>
      </c>
      <c r="M445" s="29">
        <f t="shared" si="142"/>
        <v>2.553547018731309E-2</v>
      </c>
      <c r="N445" s="8">
        <f t="shared" si="143"/>
        <v>0.71574755239831123</v>
      </c>
      <c r="O445" s="48">
        <f t="shared" si="144"/>
        <v>3.4205574344386468E-3</v>
      </c>
      <c r="P445" s="48">
        <f t="shared" si="127"/>
        <v>9614966.8511164021</v>
      </c>
      <c r="Q445" s="48">
        <f t="shared" si="145"/>
        <v>6881888.990077462</v>
      </c>
      <c r="R445" s="9">
        <f t="shared" si="128"/>
        <v>28.111223122436236</v>
      </c>
      <c r="S445" s="10">
        <f t="shared" si="129"/>
        <v>2.3927776665729232</v>
      </c>
      <c r="T445" s="10">
        <f t="shared" si="130"/>
        <v>0.51684426236564052</v>
      </c>
      <c r="U445" s="10">
        <f t="shared" si="131"/>
        <v>1.0527263909397793</v>
      </c>
      <c r="V445" s="10">
        <f t="shared" si="132"/>
        <v>1.5695706533054197</v>
      </c>
      <c r="W445" s="9">
        <f t="shared" si="133"/>
        <v>0.50066049547222324</v>
      </c>
      <c r="X445" s="49">
        <f t="shared" si="126"/>
        <v>20.900680399749394</v>
      </c>
      <c r="Y445" s="8">
        <f t="shared" si="146"/>
        <v>2.6159510888423663E-5</v>
      </c>
      <c r="Z445" s="29">
        <f t="shared" si="134"/>
        <v>7.2</v>
      </c>
    </row>
    <row r="446" spans="6:26" x14ac:dyDescent="0.25">
      <c r="F446" s="36">
        <f t="shared" si="135"/>
        <v>25980</v>
      </c>
      <c r="G446" s="16">
        <f t="shared" si="136"/>
        <v>20.400019904436352</v>
      </c>
      <c r="H446" s="48">
        <f t="shared" si="137"/>
        <v>292.35000995221816</v>
      </c>
      <c r="I446" s="8">
        <f t="shared" si="138"/>
        <v>1.2080367128546148</v>
      </c>
      <c r="J446" s="48">
        <f t="shared" si="139"/>
        <v>1.8166802228908447E-5</v>
      </c>
      <c r="K446" s="48">
        <f t="shared" si="140"/>
        <v>1.5038286531855421E-5</v>
      </c>
      <c r="L446" s="10">
        <f t="shared" si="141"/>
        <v>1006.0631505543406</v>
      </c>
      <c r="M446" s="29">
        <f t="shared" si="142"/>
        <v>2.5535470187319029E-2</v>
      </c>
      <c r="N446" s="8">
        <f t="shared" si="143"/>
        <v>0.71574755239829602</v>
      </c>
      <c r="O446" s="48">
        <f t="shared" si="144"/>
        <v>3.4205574344377157E-3</v>
      </c>
      <c r="P446" s="48">
        <f t="shared" si="127"/>
        <v>9614966.8517422434</v>
      </c>
      <c r="Q446" s="48">
        <f t="shared" si="145"/>
        <v>6881888.9905252606</v>
      </c>
      <c r="R446" s="9">
        <f t="shared" si="128"/>
        <v>28.11122312295101</v>
      </c>
      <c r="S446" s="10">
        <f t="shared" si="129"/>
        <v>2.3927776666172962</v>
      </c>
      <c r="T446" s="10">
        <f t="shared" si="130"/>
        <v>0.51684426240950521</v>
      </c>
      <c r="U446" s="10">
        <f t="shared" si="131"/>
        <v>1.0527263910104852</v>
      </c>
      <c r="V446" s="10">
        <f t="shared" si="132"/>
        <v>1.5695706534199902</v>
      </c>
      <c r="W446" s="9">
        <f t="shared" si="133"/>
        <v>0.5006604955087689</v>
      </c>
      <c r="X446" s="49">
        <f t="shared" si="126"/>
        <v>20.90068039994512</v>
      </c>
      <c r="Y446" s="8">
        <f t="shared" si="146"/>
        <v>2.615951089033317E-5</v>
      </c>
      <c r="Z446" s="29">
        <f t="shared" si="134"/>
        <v>7.2166666666666668</v>
      </c>
    </row>
    <row r="447" spans="6:26" x14ac:dyDescent="0.25">
      <c r="F447" s="36">
        <f t="shared" si="135"/>
        <v>26040</v>
      </c>
      <c r="G447" s="16">
        <f t="shared" si="136"/>
        <v>20.400019904588177</v>
      </c>
      <c r="H447" s="48">
        <f t="shared" si="137"/>
        <v>292.35000995229404</v>
      </c>
      <c r="I447" s="8">
        <f t="shared" si="138"/>
        <v>1.2080367128542999</v>
      </c>
      <c r="J447" s="48">
        <f t="shared" si="139"/>
        <v>1.8166802228912113E-5</v>
      </c>
      <c r="K447" s="48">
        <f t="shared" si="140"/>
        <v>1.5038286531862375E-5</v>
      </c>
      <c r="L447" s="10">
        <f t="shared" si="141"/>
        <v>1006.063150554343</v>
      </c>
      <c r="M447" s="29">
        <f t="shared" si="142"/>
        <v>2.5535470187324771E-2</v>
      </c>
      <c r="N447" s="8">
        <f t="shared" si="143"/>
        <v>0.71574755239828103</v>
      </c>
      <c r="O447" s="48">
        <f t="shared" si="144"/>
        <v>3.4205574344368279E-3</v>
      </c>
      <c r="P447" s="48">
        <f t="shared" si="127"/>
        <v>9614966.8523390964</v>
      </c>
      <c r="Q447" s="48">
        <f t="shared" si="145"/>
        <v>6881888.9909523129</v>
      </c>
      <c r="R447" s="9">
        <f t="shared" si="128"/>
        <v>28.111223123441945</v>
      </c>
      <c r="S447" s="10">
        <f t="shared" si="129"/>
        <v>2.3927776666596219</v>
      </c>
      <c r="T447" s="10">
        <f t="shared" si="130"/>
        <v>0.51684426245134318</v>
      </c>
      <c r="U447" s="10">
        <f t="shared" si="131"/>
        <v>1.0527263910779059</v>
      </c>
      <c r="V447" s="10">
        <f t="shared" si="132"/>
        <v>1.5695706535292491</v>
      </c>
      <c r="W447" s="9">
        <f t="shared" si="133"/>
        <v>0.50066049554362024</v>
      </c>
      <c r="X447" s="49">
        <f t="shared" si="126"/>
        <v>20.900680400131797</v>
      </c>
      <c r="Y447" s="8">
        <f t="shared" si="146"/>
        <v>2.6159510892154152E-5</v>
      </c>
      <c r="Z447" s="29">
        <f t="shared" si="134"/>
        <v>7.2333333333333334</v>
      </c>
    </row>
    <row r="448" spans="6:26" x14ac:dyDescent="0.25">
      <c r="F448" s="36">
        <f t="shared" si="135"/>
        <v>26100</v>
      </c>
      <c r="G448" s="16">
        <f t="shared" si="136"/>
        <v>20.400019904732986</v>
      </c>
      <c r="H448" s="48">
        <f t="shared" si="137"/>
        <v>292.35000995236646</v>
      </c>
      <c r="I448" s="8">
        <f t="shared" si="138"/>
        <v>1.2080367128539997</v>
      </c>
      <c r="J448" s="48">
        <f t="shared" si="139"/>
        <v>1.8166802228915583E-5</v>
      </c>
      <c r="K448" s="48">
        <f t="shared" si="140"/>
        <v>1.5038286531868984E-5</v>
      </c>
      <c r="L448" s="10">
        <f t="shared" si="141"/>
        <v>1006.0631505543454</v>
      </c>
      <c r="M448" s="29">
        <f t="shared" si="142"/>
        <v>2.5535470187330208E-2</v>
      </c>
      <c r="N448" s="8">
        <f t="shared" si="143"/>
        <v>0.71574755239826715</v>
      </c>
      <c r="O448" s="48">
        <f t="shared" si="144"/>
        <v>3.4205574344359805E-3</v>
      </c>
      <c r="P448" s="48">
        <f t="shared" si="127"/>
        <v>9614966.8529083952</v>
      </c>
      <c r="Q448" s="48">
        <f t="shared" si="145"/>
        <v>6881888.9913596539</v>
      </c>
      <c r="R448" s="9">
        <f t="shared" si="128"/>
        <v>28.111223123910211</v>
      </c>
      <c r="S448" s="10">
        <f t="shared" si="129"/>
        <v>2.3927776666999896</v>
      </c>
      <c r="T448" s="10">
        <f t="shared" si="130"/>
        <v>0.51684426249124726</v>
      </c>
      <c r="U448" s="10">
        <f t="shared" si="131"/>
        <v>1.0527263911421958</v>
      </c>
      <c r="V448" s="10">
        <f t="shared" si="132"/>
        <v>1.5695706536334431</v>
      </c>
      <c r="W448" s="9">
        <f t="shared" si="133"/>
        <v>0.50066049557685588</v>
      </c>
      <c r="X448" s="49">
        <f t="shared" si="126"/>
        <v>20.900680400309842</v>
      </c>
      <c r="Y448" s="8">
        <f t="shared" si="146"/>
        <v>2.6159510893890718E-5</v>
      </c>
      <c r="Z448" s="29">
        <f t="shared" si="134"/>
        <v>7.25</v>
      </c>
    </row>
    <row r="449" spans="6:26" x14ac:dyDescent="0.25">
      <c r="F449" s="36">
        <f t="shared" si="135"/>
        <v>26160</v>
      </c>
      <c r="G449" s="16">
        <f t="shared" si="136"/>
        <v>20.400019904871105</v>
      </c>
      <c r="H449" s="48">
        <f t="shared" si="137"/>
        <v>292.35000995243553</v>
      </c>
      <c r="I449" s="8">
        <f t="shared" si="138"/>
        <v>1.2080367128537135</v>
      </c>
      <c r="J449" s="48">
        <f t="shared" si="139"/>
        <v>1.8166802228918879E-5</v>
      </c>
      <c r="K449" s="48">
        <f t="shared" si="140"/>
        <v>1.5038286531875276E-5</v>
      </c>
      <c r="L449" s="10">
        <f t="shared" si="141"/>
        <v>1006.0631505543477</v>
      </c>
      <c r="M449" s="29">
        <f t="shared" si="142"/>
        <v>2.5535470187335367E-2</v>
      </c>
      <c r="N449" s="8">
        <f t="shared" si="143"/>
        <v>0.71574755239825394</v>
      </c>
      <c r="O449" s="48">
        <f t="shared" si="144"/>
        <v>3.4205574344351726E-3</v>
      </c>
      <c r="P449" s="48">
        <f t="shared" si="127"/>
        <v>9614966.853451414</v>
      </c>
      <c r="Q449" s="48">
        <f t="shared" si="145"/>
        <v>6881888.9917481905</v>
      </c>
      <c r="R449" s="9">
        <f t="shared" si="128"/>
        <v>28.111223124356844</v>
      </c>
      <c r="S449" s="10">
        <f t="shared" si="129"/>
        <v>2.3927776667384895</v>
      </c>
      <c r="T449" s="10">
        <f t="shared" si="130"/>
        <v>0.51684426252930715</v>
      </c>
      <c r="U449" s="10">
        <f t="shared" si="131"/>
        <v>1.0527263912035312</v>
      </c>
      <c r="V449" s="10">
        <f t="shared" si="132"/>
        <v>1.5695706537328382</v>
      </c>
      <c r="W449" s="9">
        <f t="shared" si="133"/>
        <v>0.50066049560856096</v>
      </c>
      <c r="X449" s="49">
        <f t="shared" si="126"/>
        <v>20.900680400479665</v>
      </c>
      <c r="Y449" s="8">
        <f t="shared" si="146"/>
        <v>2.6159510895547301E-5</v>
      </c>
      <c r="Z449" s="29">
        <f t="shared" si="134"/>
        <v>7.2666666666666666</v>
      </c>
    </row>
    <row r="450" spans="6:26" x14ac:dyDescent="0.25">
      <c r="F450" s="36">
        <f t="shared" si="135"/>
        <v>26220</v>
      </c>
      <c r="G450" s="16">
        <f t="shared" si="136"/>
        <v>20.400019905002839</v>
      </c>
      <c r="H450" s="48">
        <f t="shared" si="137"/>
        <v>292.35000995250141</v>
      </c>
      <c r="I450" s="8">
        <f t="shared" si="138"/>
        <v>1.2080367128534404</v>
      </c>
      <c r="J450" s="48">
        <f t="shared" si="139"/>
        <v>1.8166802228922058E-5</v>
      </c>
      <c r="K450" s="48">
        <f t="shared" si="140"/>
        <v>1.5038286531881306E-5</v>
      </c>
      <c r="L450" s="10">
        <f t="shared" si="141"/>
        <v>1006.0631505543497</v>
      </c>
      <c r="M450" s="29">
        <f t="shared" si="142"/>
        <v>2.5535470187340353E-2</v>
      </c>
      <c r="N450" s="8">
        <f t="shared" si="143"/>
        <v>0.71574755239824095</v>
      </c>
      <c r="O450" s="48">
        <f t="shared" si="144"/>
        <v>3.4205574344344015E-3</v>
      </c>
      <c r="P450" s="48">
        <f t="shared" si="127"/>
        <v>9614966.853969289</v>
      </c>
      <c r="Q450" s="48">
        <f t="shared" si="145"/>
        <v>6881888.9921187339</v>
      </c>
      <c r="R450" s="9">
        <f t="shared" si="128"/>
        <v>28.111223124782821</v>
      </c>
      <c r="S450" s="10">
        <f t="shared" si="129"/>
        <v>2.3927776667752148</v>
      </c>
      <c r="T450" s="10">
        <f t="shared" si="130"/>
        <v>0.51684426256560889</v>
      </c>
      <c r="U450" s="10">
        <f t="shared" si="131"/>
        <v>1.0527263912620413</v>
      </c>
      <c r="V450" s="10">
        <f t="shared" si="132"/>
        <v>1.5695706538276502</v>
      </c>
      <c r="W450" s="9">
        <f t="shared" si="133"/>
        <v>0.50066049563880399</v>
      </c>
      <c r="X450" s="49">
        <f t="shared" si="126"/>
        <v>20.900680400641644</v>
      </c>
      <c r="Y450" s="8">
        <f t="shared" si="146"/>
        <v>2.6159510897127502E-5</v>
      </c>
      <c r="Z450" s="29">
        <f t="shared" si="134"/>
        <v>7.2833333333333332</v>
      </c>
    </row>
    <row r="451" spans="6:26" x14ac:dyDescent="0.25">
      <c r="F451" s="36">
        <f t="shared" si="135"/>
        <v>26280</v>
      </c>
      <c r="G451" s="16">
        <f t="shared" si="136"/>
        <v>20.400019905128485</v>
      </c>
      <c r="H451" s="48">
        <f t="shared" si="137"/>
        <v>292.35000995256422</v>
      </c>
      <c r="I451" s="8">
        <f t="shared" si="138"/>
        <v>1.2080367128531799</v>
      </c>
      <c r="J451" s="48">
        <f t="shared" si="139"/>
        <v>1.8166802228925059E-5</v>
      </c>
      <c r="K451" s="48">
        <f t="shared" si="140"/>
        <v>1.5038286531887034E-5</v>
      </c>
      <c r="L451" s="10">
        <f t="shared" si="141"/>
        <v>1006.0631505543519</v>
      </c>
      <c r="M451" s="29">
        <f t="shared" si="142"/>
        <v>2.553547018734505E-2</v>
      </c>
      <c r="N451" s="8">
        <f t="shared" si="143"/>
        <v>0.71574755239822907</v>
      </c>
      <c r="O451" s="48">
        <f t="shared" si="144"/>
        <v>3.4205574344336668E-3</v>
      </c>
      <c r="P451" s="48">
        <f t="shared" si="127"/>
        <v>9614966.8544632588</v>
      </c>
      <c r="Q451" s="48">
        <f t="shared" si="145"/>
        <v>6881888.9924721774</v>
      </c>
      <c r="R451" s="9">
        <f t="shared" si="128"/>
        <v>28.111223125189124</v>
      </c>
      <c r="S451" s="10">
        <f t="shared" si="129"/>
        <v>2.3927776668102392</v>
      </c>
      <c r="T451" s="10">
        <f t="shared" si="130"/>
        <v>0.51684426260023197</v>
      </c>
      <c r="U451" s="10">
        <f t="shared" si="131"/>
        <v>1.0527263913178226</v>
      </c>
      <c r="V451" s="10">
        <f t="shared" si="132"/>
        <v>1.5695706539180545</v>
      </c>
      <c r="W451" s="9">
        <f t="shared" si="133"/>
        <v>0.50066049566764104</v>
      </c>
      <c r="X451" s="49">
        <f t="shared" si="126"/>
        <v>20.900680400796126</v>
      </c>
      <c r="Y451" s="8">
        <f t="shared" si="146"/>
        <v>2.6159510898634238E-5</v>
      </c>
      <c r="Z451" s="29">
        <f t="shared" si="134"/>
        <v>7.3</v>
      </c>
    </row>
    <row r="452" spans="6:26" x14ac:dyDescent="0.25">
      <c r="F452" s="36">
        <f t="shared" si="135"/>
        <v>26340</v>
      </c>
      <c r="G452" s="16">
        <f t="shared" si="136"/>
        <v>20.400019905248325</v>
      </c>
      <c r="H452" s="48">
        <f t="shared" si="137"/>
        <v>292.35000995262413</v>
      </c>
      <c r="I452" s="8">
        <f t="shared" si="138"/>
        <v>1.2080367128529315</v>
      </c>
      <c r="J452" s="48">
        <f t="shared" si="139"/>
        <v>1.8166802228927963E-5</v>
      </c>
      <c r="K452" s="48">
        <f t="shared" si="140"/>
        <v>1.503828653189253E-5</v>
      </c>
      <c r="L452" s="10">
        <f t="shared" si="141"/>
        <v>1006.0631505543537</v>
      </c>
      <c r="M452" s="29">
        <f t="shared" si="142"/>
        <v>2.5535470187349592E-2</v>
      </c>
      <c r="N452" s="8">
        <f t="shared" si="143"/>
        <v>0.71574755239821741</v>
      </c>
      <c r="O452" s="48">
        <f t="shared" si="144"/>
        <v>3.4205574344329656E-3</v>
      </c>
      <c r="P452" s="48">
        <f t="shared" si="127"/>
        <v>9614966.8549343646</v>
      </c>
      <c r="Q452" s="48">
        <f t="shared" si="145"/>
        <v>6881888.9928092575</v>
      </c>
      <c r="R452" s="9">
        <f t="shared" si="128"/>
        <v>28.111223125576618</v>
      </c>
      <c r="S452" s="10">
        <f t="shared" si="129"/>
        <v>2.3927776668436471</v>
      </c>
      <c r="T452" s="10">
        <f t="shared" si="130"/>
        <v>0.51684426263325567</v>
      </c>
      <c r="U452" s="10">
        <f t="shared" si="131"/>
        <v>1.0527263913710259</v>
      </c>
      <c r="V452" s="10">
        <f t="shared" si="132"/>
        <v>1.5695706540042815</v>
      </c>
      <c r="W452" s="9">
        <f t="shared" si="133"/>
        <v>0.5006604956951457</v>
      </c>
      <c r="X452" s="49">
        <f t="shared" si="126"/>
        <v>20.900680400943472</v>
      </c>
      <c r="Y452" s="8">
        <f t="shared" si="146"/>
        <v>2.6159510900071358E-5</v>
      </c>
      <c r="Z452" s="29">
        <f t="shared" si="134"/>
        <v>7.3166666666666664</v>
      </c>
    </row>
    <row r="453" spans="6:26" x14ac:dyDescent="0.25">
      <c r="F453" s="36">
        <f t="shared" si="135"/>
        <v>26400</v>
      </c>
      <c r="G453" s="16">
        <f t="shared" si="136"/>
        <v>20.400019905362626</v>
      </c>
      <c r="H453" s="48">
        <f t="shared" si="137"/>
        <v>292.35000995268126</v>
      </c>
      <c r="I453" s="8">
        <f t="shared" si="138"/>
        <v>1.2080367128526945</v>
      </c>
      <c r="J453" s="48">
        <f t="shared" si="139"/>
        <v>1.816680222893067E-5</v>
      </c>
      <c r="K453" s="48">
        <f t="shared" si="140"/>
        <v>1.503828653189772E-5</v>
      </c>
      <c r="L453" s="10">
        <f t="shared" si="141"/>
        <v>1006.0631505543556</v>
      </c>
      <c r="M453" s="29">
        <f t="shared" si="142"/>
        <v>2.5535470187353842E-2</v>
      </c>
      <c r="N453" s="8">
        <f t="shared" si="143"/>
        <v>0.71574755239820631</v>
      </c>
      <c r="O453" s="48">
        <f t="shared" si="144"/>
        <v>3.4205574344322973E-3</v>
      </c>
      <c r="P453" s="48">
        <f t="shared" si="127"/>
        <v>9614966.8553837631</v>
      </c>
      <c r="Q453" s="48">
        <f t="shared" si="145"/>
        <v>6881888.9931308068</v>
      </c>
      <c r="R453" s="9">
        <f t="shared" si="128"/>
        <v>28.111223125946257</v>
      </c>
      <c r="S453" s="10">
        <f t="shared" si="129"/>
        <v>2.3927776668755087</v>
      </c>
      <c r="T453" s="10">
        <f t="shared" si="130"/>
        <v>0.5168442626647527</v>
      </c>
      <c r="U453" s="10">
        <f t="shared" si="131"/>
        <v>1.0527263914217848</v>
      </c>
      <c r="V453" s="10">
        <f t="shared" si="132"/>
        <v>1.5695706540865375</v>
      </c>
      <c r="W453" s="9">
        <f t="shared" si="133"/>
        <v>0.5006604957213836</v>
      </c>
      <c r="X453" s="49">
        <f t="shared" si="126"/>
        <v>20.90068040108401</v>
      </c>
      <c r="Y453" s="8">
        <f t="shared" si="146"/>
        <v>2.6159510901442291E-5</v>
      </c>
      <c r="Z453" s="29">
        <f t="shared" si="134"/>
        <v>7.333333333333333</v>
      </c>
    </row>
    <row r="454" spans="6:26" x14ac:dyDescent="0.25">
      <c r="F454" s="36">
        <f t="shared" si="135"/>
        <v>26460</v>
      </c>
      <c r="G454" s="16">
        <f t="shared" si="136"/>
        <v>20.400019905471645</v>
      </c>
      <c r="H454" s="48">
        <f t="shared" si="137"/>
        <v>292.35000995273577</v>
      </c>
      <c r="I454" s="8">
        <f t="shared" si="138"/>
        <v>1.2080367128524687</v>
      </c>
      <c r="J454" s="48">
        <f t="shared" si="139"/>
        <v>1.8166802228933303E-5</v>
      </c>
      <c r="K454" s="48">
        <f t="shared" si="140"/>
        <v>1.5038286531902711E-5</v>
      </c>
      <c r="L454" s="10">
        <f t="shared" si="141"/>
        <v>1006.0631505543573</v>
      </c>
      <c r="M454" s="29">
        <f t="shared" si="142"/>
        <v>2.553547018735796E-2</v>
      </c>
      <c r="N454" s="8">
        <f t="shared" si="143"/>
        <v>0.71574755239819587</v>
      </c>
      <c r="O454" s="48">
        <f t="shared" si="144"/>
        <v>3.4205574344316593E-3</v>
      </c>
      <c r="P454" s="48">
        <f t="shared" si="127"/>
        <v>9614966.8558123391</v>
      </c>
      <c r="Q454" s="48">
        <f t="shared" si="145"/>
        <v>6881888.9934374588</v>
      </c>
      <c r="R454" s="9">
        <f t="shared" si="128"/>
        <v>28.111223126298793</v>
      </c>
      <c r="S454" s="10">
        <f t="shared" si="129"/>
        <v>2.3927776669059018</v>
      </c>
      <c r="T454" s="10">
        <f t="shared" si="130"/>
        <v>0.51684426269479489</v>
      </c>
      <c r="U454" s="10">
        <f t="shared" si="131"/>
        <v>1.0527263914702043</v>
      </c>
      <c r="V454" s="10">
        <f t="shared" si="132"/>
        <v>1.5695706541649992</v>
      </c>
      <c r="W454" s="9">
        <f t="shared" si="133"/>
        <v>0.50066049574641136</v>
      </c>
      <c r="X454" s="49">
        <f t="shared" si="126"/>
        <v>20.900680401218057</v>
      </c>
      <c r="Y454" s="8">
        <f t="shared" si="146"/>
        <v>2.6159510902749988E-5</v>
      </c>
      <c r="Z454" s="29">
        <f t="shared" si="134"/>
        <v>7.35</v>
      </c>
    </row>
    <row r="455" spans="6:26" x14ac:dyDescent="0.25">
      <c r="F455" s="36">
        <f t="shared" si="135"/>
        <v>26520</v>
      </c>
      <c r="G455" s="16">
        <f t="shared" si="136"/>
        <v>20.400019905575626</v>
      </c>
      <c r="H455" s="48">
        <f t="shared" si="137"/>
        <v>292.35000995278779</v>
      </c>
      <c r="I455" s="8">
        <f t="shared" si="138"/>
        <v>1.2080367128522531</v>
      </c>
      <c r="J455" s="48">
        <f t="shared" si="139"/>
        <v>1.8166802228935786E-5</v>
      </c>
      <c r="K455" s="48">
        <f t="shared" si="140"/>
        <v>1.5038286531907451E-5</v>
      </c>
      <c r="L455" s="10">
        <f t="shared" si="141"/>
        <v>1006.0631505543591</v>
      </c>
      <c r="M455" s="29">
        <f t="shared" si="142"/>
        <v>2.553547018736186E-2</v>
      </c>
      <c r="N455" s="8">
        <f t="shared" si="143"/>
        <v>0.71574755239818566</v>
      </c>
      <c r="O455" s="48">
        <f t="shared" si="144"/>
        <v>3.4205574344310509E-3</v>
      </c>
      <c r="P455" s="48">
        <f t="shared" si="127"/>
        <v>9614966.8562211357</v>
      </c>
      <c r="Q455" s="48">
        <f t="shared" si="145"/>
        <v>6881888.9937299555</v>
      </c>
      <c r="R455" s="9">
        <f t="shared" si="128"/>
        <v>28.111223126635004</v>
      </c>
      <c r="S455" s="10">
        <f t="shared" si="129"/>
        <v>2.3927776669348848</v>
      </c>
      <c r="T455" s="10">
        <f t="shared" si="130"/>
        <v>0.51684426272344752</v>
      </c>
      <c r="U455" s="10">
        <f t="shared" si="131"/>
        <v>1.052726391516372</v>
      </c>
      <c r="V455" s="10">
        <f t="shared" si="132"/>
        <v>1.5695706542398196</v>
      </c>
      <c r="W455" s="9">
        <f t="shared" si="133"/>
        <v>0.50066049577027749</v>
      </c>
      <c r="X455" s="49">
        <f t="shared" si="126"/>
        <v>20.900680401345902</v>
      </c>
      <c r="Y455" s="8">
        <f t="shared" si="146"/>
        <v>2.6159510903996994E-5</v>
      </c>
      <c r="Z455" s="29">
        <f t="shared" si="134"/>
        <v>7.3666666666666663</v>
      </c>
    </row>
    <row r="456" spans="6:26" x14ac:dyDescent="0.25">
      <c r="F456" s="36">
        <f t="shared" si="135"/>
        <v>26580</v>
      </c>
      <c r="G456" s="16">
        <f t="shared" si="136"/>
        <v>20.4000199056748</v>
      </c>
      <c r="H456" s="48">
        <f t="shared" si="137"/>
        <v>292.35000995283735</v>
      </c>
      <c r="I456" s="8">
        <f t="shared" si="138"/>
        <v>1.2080367128520475</v>
      </c>
      <c r="J456" s="48">
        <f t="shared" si="139"/>
        <v>1.8166802228938158E-5</v>
      </c>
      <c r="K456" s="48">
        <f t="shared" si="140"/>
        <v>1.5038286531911974E-5</v>
      </c>
      <c r="L456" s="10">
        <f t="shared" si="141"/>
        <v>1006.0631505543607</v>
      </c>
      <c r="M456" s="29">
        <f t="shared" si="142"/>
        <v>2.5535470187365576E-2</v>
      </c>
      <c r="N456" s="8">
        <f t="shared" si="143"/>
        <v>0.71574755239817611</v>
      </c>
      <c r="O456" s="48">
        <f t="shared" si="144"/>
        <v>3.420557434430471E-3</v>
      </c>
      <c r="P456" s="48">
        <f t="shared" si="127"/>
        <v>9614966.8566110339</v>
      </c>
      <c r="Q456" s="48">
        <f t="shared" si="145"/>
        <v>6881888.9940089323</v>
      </c>
      <c r="R456" s="9">
        <f t="shared" si="128"/>
        <v>28.111223126955725</v>
      </c>
      <c r="S456" s="10">
        <f t="shared" si="129"/>
        <v>2.392777666962532</v>
      </c>
      <c r="T456" s="10">
        <f t="shared" si="130"/>
        <v>0.51684426275077644</v>
      </c>
      <c r="U456" s="10">
        <f t="shared" si="131"/>
        <v>1.0527263915604097</v>
      </c>
      <c r="V456" s="10">
        <f t="shared" si="132"/>
        <v>1.5695706543111863</v>
      </c>
      <c r="W456" s="9">
        <f t="shared" si="133"/>
        <v>0.50066049579304195</v>
      </c>
      <c r="X456" s="49">
        <f t="shared" si="126"/>
        <v>20.900680401467842</v>
      </c>
      <c r="Y456" s="8">
        <f t="shared" si="146"/>
        <v>2.6159510905186438E-5</v>
      </c>
      <c r="Z456" s="29">
        <f t="shared" si="134"/>
        <v>7.3833333333333337</v>
      </c>
    </row>
    <row r="457" spans="6:26" x14ac:dyDescent="0.25">
      <c r="F457" s="36">
        <f t="shared" si="135"/>
        <v>26640</v>
      </c>
      <c r="G457" s="16">
        <f t="shared" si="136"/>
        <v>20.400019905769391</v>
      </c>
      <c r="H457" s="48">
        <f t="shared" si="137"/>
        <v>292.35000995288465</v>
      </c>
      <c r="I457" s="8">
        <f t="shared" si="138"/>
        <v>1.2080367128518514</v>
      </c>
      <c r="J457" s="48">
        <f t="shared" si="139"/>
        <v>1.8166802228940442E-5</v>
      </c>
      <c r="K457" s="48">
        <f t="shared" si="140"/>
        <v>1.5038286531916304E-5</v>
      </c>
      <c r="L457" s="10">
        <f t="shared" si="141"/>
        <v>1006.0631505543623</v>
      </c>
      <c r="M457" s="29">
        <f t="shared" si="142"/>
        <v>2.5535470187369149E-2</v>
      </c>
      <c r="N457" s="8">
        <f t="shared" si="143"/>
        <v>0.71574755239816712</v>
      </c>
      <c r="O457" s="48">
        <f t="shared" si="144"/>
        <v>3.4205574344299177E-3</v>
      </c>
      <c r="P457" s="48">
        <f t="shared" si="127"/>
        <v>9614966.8569828924</v>
      </c>
      <c r="Q457" s="48">
        <f t="shared" si="145"/>
        <v>6881888.9942750027</v>
      </c>
      <c r="R457" s="9">
        <f t="shared" si="128"/>
        <v>28.111223127261582</v>
      </c>
      <c r="S457" s="10">
        <f t="shared" si="129"/>
        <v>2.3927776669889007</v>
      </c>
      <c r="T457" s="10">
        <f t="shared" si="130"/>
        <v>0.51684426277684226</v>
      </c>
      <c r="U457" s="10">
        <f t="shared" si="131"/>
        <v>1.0527263916024214</v>
      </c>
      <c r="V457" s="10">
        <f t="shared" si="132"/>
        <v>1.5695706543792638</v>
      </c>
      <c r="W457" s="9">
        <f t="shared" si="133"/>
        <v>0.50066049581475736</v>
      </c>
      <c r="X457" s="49">
        <f t="shared" si="126"/>
        <v>20.900680401584147</v>
      </c>
      <c r="Y457" s="8">
        <f t="shared" si="146"/>
        <v>2.6159510906321066E-5</v>
      </c>
      <c r="Z457" s="29">
        <f t="shared" si="134"/>
        <v>7.4</v>
      </c>
    </row>
    <row r="458" spans="6:26" x14ac:dyDescent="0.25">
      <c r="F458" s="36">
        <f t="shared" si="135"/>
        <v>26700</v>
      </c>
      <c r="G458" s="16">
        <f t="shared" si="136"/>
        <v>20.400019905859608</v>
      </c>
      <c r="H458" s="48">
        <f t="shared" si="137"/>
        <v>292.35000995292978</v>
      </c>
      <c r="I458" s="8">
        <f t="shared" si="138"/>
        <v>1.2080367128516643</v>
      </c>
      <c r="J458" s="48">
        <f t="shared" si="139"/>
        <v>1.8166802228942593E-5</v>
      </c>
      <c r="K458" s="48">
        <f t="shared" si="140"/>
        <v>1.5038286531920416E-5</v>
      </c>
      <c r="L458" s="10">
        <f t="shared" si="141"/>
        <v>1006.0631505543637</v>
      </c>
      <c r="M458" s="29">
        <f t="shared" si="142"/>
        <v>2.5535470187372521E-2</v>
      </c>
      <c r="N458" s="8">
        <f t="shared" si="143"/>
        <v>0.71574755239815824</v>
      </c>
      <c r="O458" s="48">
        <f t="shared" si="144"/>
        <v>3.4205574344293894E-3</v>
      </c>
      <c r="P458" s="48">
        <f t="shared" si="127"/>
        <v>9614966.8573375791</v>
      </c>
      <c r="Q458" s="48">
        <f t="shared" si="145"/>
        <v>6881888.9945287835</v>
      </c>
      <c r="R458" s="9">
        <f t="shared" si="128"/>
        <v>28.11122312755332</v>
      </c>
      <c r="S458" s="10">
        <f t="shared" si="129"/>
        <v>2.3927776670140495</v>
      </c>
      <c r="T458" s="10">
        <f t="shared" si="130"/>
        <v>0.51684426280170281</v>
      </c>
      <c r="U458" s="10">
        <f t="shared" si="131"/>
        <v>1.0527263916424703</v>
      </c>
      <c r="V458" s="10">
        <f t="shared" si="132"/>
        <v>1.5695706544441732</v>
      </c>
      <c r="W458" s="9">
        <f t="shared" si="133"/>
        <v>0.50066049583546202</v>
      </c>
      <c r="X458" s="49">
        <f t="shared" si="126"/>
        <v>20.90068040169507</v>
      </c>
      <c r="Y458" s="8">
        <f t="shared" si="146"/>
        <v>2.6159510907402886E-5</v>
      </c>
      <c r="Z458" s="29">
        <f t="shared" si="134"/>
        <v>7.416666666666667</v>
      </c>
    </row>
    <row r="459" spans="6:26" x14ac:dyDescent="0.25">
      <c r="F459" s="36">
        <f t="shared" si="135"/>
        <v>26760</v>
      </c>
      <c r="G459" s="16">
        <f t="shared" si="136"/>
        <v>20.400019905945658</v>
      </c>
      <c r="H459" s="48">
        <f t="shared" si="137"/>
        <v>292.35000995297281</v>
      </c>
      <c r="I459" s="8">
        <f t="shared" si="138"/>
        <v>1.2080367128514859</v>
      </c>
      <c r="J459" s="48">
        <f t="shared" si="139"/>
        <v>1.816680222894465E-5</v>
      </c>
      <c r="K459" s="48">
        <f t="shared" si="140"/>
        <v>1.5038286531924337E-5</v>
      </c>
      <c r="L459" s="10">
        <f t="shared" si="141"/>
        <v>1006.0631505543652</v>
      </c>
      <c r="M459" s="29">
        <f t="shared" si="142"/>
        <v>2.5535470187375738E-2</v>
      </c>
      <c r="N459" s="8">
        <f t="shared" si="143"/>
        <v>0.71574755239815024</v>
      </c>
      <c r="O459" s="48">
        <f t="shared" si="144"/>
        <v>3.4205574344288859E-3</v>
      </c>
      <c r="P459" s="48">
        <f t="shared" si="127"/>
        <v>9614966.8576758839</v>
      </c>
      <c r="Q459" s="48">
        <f t="shared" si="145"/>
        <v>6881888.9947708473</v>
      </c>
      <c r="R459" s="9">
        <f t="shared" si="128"/>
        <v>28.111223127831593</v>
      </c>
      <c r="S459" s="10">
        <f t="shared" si="129"/>
        <v>2.392777667038037</v>
      </c>
      <c r="T459" s="10">
        <f t="shared" si="130"/>
        <v>0.51684426282541507</v>
      </c>
      <c r="U459" s="10">
        <f t="shared" si="131"/>
        <v>1.0527263916806862</v>
      </c>
      <c r="V459" s="10">
        <f t="shared" si="132"/>
        <v>1.5695706545061012</v>
      </c>
      <c r="W459" s="9">
        <f t="shared" si="133"/>
        <v>0.50066049585521588</v>
      </c>
      <c r="X459" s="49">
        <f t="shared" si="126"/>
        <v>20.900680401800873</v>
      </c>
      <c r="Y459" s="8">
        <f t="shared" si="146"/>
        <v>2.6159510908435019E-5</v>
      </c>
      <c r="Z459" s="29">
        <f t="shared" si="134"/>
        <v>7.4333333333333336</v>
      </c>
    </row>
    <row r="460" spans="6:26" x14ac:dyDescent="0.25">
      <c r="F460" s="36">
        <f t="shared" si="135"/>
        <v>26820</v>
      </c>
      <c r="G460" s="16">
        <f t="shared" si="136"/>
        <v>20.400019906027733</v>
      </c>
      <c r="H460" s="48">
        <f t="shared" si="137"/>
        <v>292.35000995301385</v>
      </c>
      <c r="I460" s="8">
        <f t="shared" si="138"/>
        <v>1.2080367128513159</v>
      </c>
      <c r="J460" s="48">
        <f t="shared" si="139"/>
        <v>1.8166802228946601E-5</v>
      </c>
      <c r="K460" s="48">
        <f t="shared" si="140"/>
        <v>1.5038286531928071E-5</v>
      </c>
      <c r="L460" s="10">
        <f t="shared" si="141"/>
        <v>1006.0631505543665</v>
      </c>
      <c r="M460" s="29">
        <f t="shared" si="142"/>
        <v>2.5535470187378798E-2</v>
      </c>
      <c r="N460" s="8">
        <f t="shared" si="143"/>
        <v>0.71574755239814225</v>
      </c>
      <c r="O460" s="48">
        <f t="shared" si="144"/>
        <v>3.4205574344284059E-3</v>
      </c>
      <c r="P460" s="48">
        <f t="shared" si="127"/>
        <v>9614966.8579985686</v>
      </c>
      <c r="Q460" s="48">
        <f t="shared" si="145"/>
        <v>6881888.9950017314</v>
      </c>
      <c r="R460" s="9">
        <f t="shared" si="128"/>
        <v>28.111223128097009</v>
      </c>
      <c r="S460" s="10">
        <f t="shared" si="129"/>
        <v>2.3927776670609151</v>
      </c>
      <c r="T460" s="10">
        <f t="shared" si="130"/>
        <v>0.51684426284803164</v>
      </c>
      <c r="U460" s="10">
        <f t="shared" si="131"/>
        <v>1.0527263917171399</v>
      </c>
      <c r="V460" s="10">
        <f t="shared" si="132"/>
        <v>1.5695706545651715</v>
      </c>
      <c r="W460" s="9">
        <f t="shared" si="133"/>
        <v>0.50066049587405803</v>
      </c>
      <c r="X460" s="49">
        <f t="shared" si="126"/>
        <v>20.900680401901791</v>
      </c>
      <c r="Y460" s="8">
        <f t="shared" si="146"/>
        <v>2.6159510909419526E-5</v>
      </c>
      <c r="Z460" s="29">
        <f t="shared" si="134"/>
        <v>7.45</v>
      </c>
    </row>
    <row r="461" spans="6:26" x14ac:dyDescent="0.25">
      <c r="F461" s="36">
        <f t="shared" si="135"/>
        <v>26880</v>
      </c>
      <c r="G461" s="16">
        <f t="shared" si="136"/>
        <v>20.400019906106014</v>
      </c>
      <c r="H461" s="48">
        <f t="shared" si="137"/>
        <v>292.35000995305296</v>
      </c>
      <c r="I461" s="8">
        <f t="shared" si="138"/>
        <v>1.2080367128511535</v>
      </c>
      <c r="J461" s="48">
        <f t="shared" si="139"/>
        <v>1.8166802228948512E-5</v>
      </c>
      <c r="K461" s="48">
        <f t="shared" si="140"/>
        <v>1.5038286531931673E-5</v>
      </c>
      <c r="L461" s="10">
        <f t="shared" si="141"/>
        <v>1006.0631505543678</v>
      </c>
      <c r="M461" s="29">
        <f t="shared" si="142"/>
        <v>2.5535470187381785E-2</v>
      </c>
      <c r="N461" s="8">
        <f t="shared" si="143"/>
        <v>0.71574755239813481</v>
      </c>
      <c r="O461" s="48">
        <f t="shared" si="144"/>
        <v>3.4205574344279483E-3</v>
      </c>
      <c r="P461" s="48">
        <f t="shared" si="127"/>
        <v>9614966.858306285</v>
      </c>
      <c r="Q461" s="48">
        <f t="shared" si="145"/>
        <v>6881888.9952219073</v>
      </c>
      <c r="R461" s="9">
        <f t="shared" si="128"/>
        <v>28.111223128350133</v>
      </c>
      <c r="S461" s="10">
        <f t="shared" si="129"/>
        <v>2.3927776670827408</v>
      </c>
      <c r="T461" s="10">
        <f t="shared" si="130"/>
        <v>0.51684426286960372</v>
      </c>
      <c r="U461" s="10">
        <f t="shared" si="131"/>
        <v>1.0527263917518943</v>
      </c>
      <c r="V461" s="10">
        <f t="shared" si="132"/>
        <v>1.569570654621498</v>
      </c>
      <c r="W461" s="9">
        <f t="shared" si="133"/>
        <v>0.50066049589202499</v>
      </c>
      <c r="X461" s="49">
        <f t="shared" ref="X461:X493" si="147">G461+W461</f>
        <v>20.900680401998038</v>
      </c>
      <c r="Y461" s="8">
        <f t="shared" si="146"/>
        <v>2.6159510910358303E-5</v>
      </c>
      <c r="Z461" s="29">
        <f t="shared" si="134"/>
        <v>7.4666666666666668</v>
      </c>
    </row>
    <row r="462" spans="6:26" x14ac:dyDescent="0.25">
      <c r="F462" s="36">
        <f t="shared" si="135"/>
        <v>26940</v>
      </c>
      <c r="G462" s="16">
        <f t="shared" si="136"/>
        <v>20.400019906180678</v>
      </c>
      <c r="H462" s="48">
        <f t="shared" si="137"/>
        <v>292.35000995309031</v>
      </c>
      <c r="I462" s="8">
        <f t="shared" si="138"/>
        <v>1.2080367128509988</v>
      </c>
      <c r="J462" s="48">
        <f t="shared" si="139"/>
        <v>1.8166802228950301E-5</v>
      </c>
      <c r="K462" s="48">
        <f t="shared" si="140"/>
        <v>1.503828653193508E-5</v>
      </c>
      <c r="L462" s="10">
        <f t="shared" si="141"/>
        <v>1006.0631505543689</v>
      </c>
      <c r="M462" s="29">
        <f t="shared" si="142"/>
        <v>2.5535470187384599E-2</v>
      </c>
      <c r="N462" s="8">
        <f t="shared" si="143"/>
        <v>0.71574755239812704</v>
      </c>
      <c r="O462" s="48">
        <f t="shared" si="144"/>
        <v>3.4205574344275112E-3</v>
      </c>
      <c r="P462" s="48">
        <f t="shared" ref="P462:P493" si="148">$H$5*O462*(G462-$H$4)*POWER($C$35,3)/K462^2</f>
        <v>9614966.8585998192</v>
      </c>
      <c r="Q462" s="48">
        <f t="shared" si="145"/>
        <v>6881888.9954319289</v>
      </c>
      <c r="R462" s="9">
        <f t="shared" ref="R462:R493" si="149">POWER((0.825+(0.387*POWER(Q462,1/6))/POWER((1+(POWER((0.492/N462),9/16))),8/27)),2)</f>
        <v>28.111223128591551</v>
      </c>
      <c r="S462" s="10">
        <f t="shared" ref="S462:S493" si="150">R462*M462/$C$35</f>
        <v>2.3927776671035534</v>
      </c>
      <c r="T462" s="10">
        <f t="shared" ref="T462:T493" si="151">S462*$C$20*(G462-$H$4)</f>
        <v>0.51684426289017815</v>
      </c>
      <c r="U462" s="10">
        <f t="shared" ref="U462:U493" si="152">$C$9*$H$3*$C$20*(POWER(G462+273.15,4)-POWER($H$4+273.15,4))</f>
        <v>1.0527263917850376</v>
      </c>
      <c r="V462" s="10">
        <f t="shared" ref="V462:V493" si="153">U462+T462</f>
        <v>1.5695706546752157</v>
      </c>
      <c r="W462" s="9">
        <f t="shared" ref="W462:W493" si="154">V462*$C$18/($C$8*$C$20)</f>
        <v>0.50066049590915984</v>
      </c>
      <c r="X462" s="49">
        <f t="shared" si="147"/>
        <v>20.900680402089836</v>
      </c>
      <c r="Y462" s="8">
        <f t="shared" si="146"/>
        <v>2.6159510911253596E-5</v>
      </c>
      <c r="Z462" s="29">
        <f t="shared" ref="Z462:Z493" si="155">F462/3600</f>
        <v>7.4833333333333334</v>
      </c>
    </row>
    <row r="463" spans="6:26" x14ac:dyDescent="0.25">
      <c r="F463" s="36">
        <f t="shared" ref="F463:F493" si="156">F462+$H$2</f>
        <v>27000</v>
      </c>
      <c r="G463" s="16">
        <f t="shared" ref="G463:G493" si="157">G462+$H$2*($O$2-S462*$C$20*(G462-$H$4)-$C$9*$H$3*$C$20*(POWER(G462+273.15,4)-POWER($H$4+273.15,4)))/($C$30*$C$10)</f>
        <v>20.400019906251888</v>
      </c>
      <c r="H463" s="48">
        <f t="shared" ref="H463:H493" si="158">((G463+$H$4)/2)+273.15</f>
        <v>292.35000995312589</v>
      </c>
      <c r="I463" s="8">
        <f t="shared" ref="I463:I493" si="159">(351.99/H463)+344.84/(H463^2)</f>
        <v>1.2080367128508513</v>
      </c>
      <c r="J463" s="48">
        <f t="shared" ref="J463:J493" si="160">((1.459*10^-6)*H463^1.5)/(H463+109.1)</f>
        <v>1.8166802228951981E-5</v>
      </c>
      <c r="K463" s="48">
        <f t="shared" ref="K463:K493" si="161">J463/I463</f>
        <v>1.5038286531938307E-5</v>
      </c>
      <c r="L463" s="10">
        <f t="shared" ref="L463:L493" si="162">1030.5-0.19975*H463+(3.9734*10^-4)*H463^2</f>
        <v>1006.0631505543702</v>
      </c>
      <c r="M463" s="29">
        <f t="shared" ref="M463:M493" si="163">((2.334*10^-3)*(H463^1.5))/(H463+164.54)</f>
        <v>2.5535470187387235E-2</v>
      </c>
      <c r="N463" s="8">
        <f t="shared" ref="N463:N493" si="164">L463*J463/M463</f>
        <v>0.71574755239812027</v>
      </c>
      <c r="O463" s="48">
        <f t="shared" ref="O463:O493" si="165">1/H463</f>
        <v>3.4205574344270948E-3</v>
      </c>
      <c r="P463" s="48">
        <f t="shared" si="148"/>
        <v>9614966.8588798046</v>
      </c>
      <c r="Q463" s="48">
        <f t="shared" ref="Q463:Q493" si="166">P463*N463</f>
        <v>6881888.9956322629</v>
      </c>
      <c r="R463" s="9">
        <f t="shared" si="149"/>
        <v>28.111223128821855</v>
      </c>
      <c r="S463" s="10">
        <f t="shared" si="150"/>
        <v>2.3927776671234033</v>
      </c>
      <c r="T463" s="10">
        <f t="shared" si="151"/>
        <v>0.51684426290980101</v>
      </c>
      <c r="U463" s="10">
        <f t="shared" si="152"/>
        <v>1.0527263918166656</v>
      </c>
      <c r="V463" s="10">
        <f t="shared" si="153"/>
        <v>1.5695706547264665</v>
      </c>
      <c r="W463" s="9">
        <f t="shared" si="154"/>
        <v>0.50066049592550776</v>
      </c>
      <c r="X463" s="49">
        <f t="shared" si="147"/>
        <v>20.900680402177397</v>
      </c>
      <c r="Y463" s="8">
        <f t="shared" ref="Y463:Y493" si="167">V463*$H$2/(3.6*10^6)</f>
        <v>2.6159510912107775E-5</v>
      </c>
      <c r="Z463" s="29">
        <f t="shared" si="155"/>
        <v>7.5</v>
      </c>
    </row>
    <row r="464" spans="6:26" x14ac:dyDescent="0.25">
      <c r="F464" s="36">
        <f t="shared" si="156"/>
        <v>27060</v>
      </c>
      <c r="G464" s="16">
        <f t="shared" si="157"/>
        <v>20.400019906319809</v>
      </c>
      <c r="H464" s="48">
        <f t="shared" si="158"/>
        <v>292.35000995315988</v>
      </c>
      <c r="I464" s="8">
        <f t="shared" si="159"/>
        <v>1.2080367128507103</v>
      </c>
      <c r="J464" s="48">
        <f t="shared" si="160"/>
        <v>1.8166802228953638E-5</v>
      </c>
      <c r="K464" s="48">
        <f t="shared" si="161"/>
        <v>1.5038286531941434E-5</v>
      </c>
      <c r="L464" s="10">
        <f t="shared" si="162"/>
        <v>1006.0631505543712</v>
      </c>
      <c r="M464" s="29">
        <f t="shared" si="163"/>
        <v>2.5535470187389823E-2</v>
      </c>
      <c r="N464" s="8">
        <f t="shared" si="164"/>
        <v>0.71574755239811383</v>
      </c>
      <c r="O464" s="48">
        <f t="shared" si="165"/>
        <v>3.4205574344266972E-3</v>
      </c>
      <c r="P464" s="48">
        <f t="shared" si="148"/>
        <v>9614966.8591467924</v>
      </c>
      <c r="Q464" s="48">
        <f t="shared" si="166"/>
        <v>6881888.9958232967</v>
      </c>
      <c r="R464" s="9">
        <f t="shared" si="149"/>
        <v>28.111223129041459</v>
      </c>
      <c r="S464" s="10">
        <f t="shared" si="150"/>
        <v>2.392777667142338</v>
      </c>
      <c r="T464" s="10">
        <f t="shared" si="151"/>
        <v>0.51684426292851759</v>
      </c>
      <c r="U464" s="10">
        <f t="shared" si="152"/>
        <v>1.0527263918468248</v>
      </c>
      <c r="V464" s="10">
        <f t="shared" si="153"/>
        <v>1.5695706547753425</v>
      </c>
      <c r="W464" s="9">
        <f t="shared" si="154"/>
        <v>0.50066049594109818</v>
      </c>
      <c r="X464" s="49">
        <f t="shared" si="147"/>
        <v>20.900680402260907</v>
      </c>
      <c r="Y464" s="8">
        <f t="shared" si="167"/>
        <v>2.6159510912922373E-5</v>
      </c>
      <c r="Z464" s="29">
        <f t="shared" si="155"/>
        <v>7.5166666666666666</v>
      </c>
    </row>
    <row r="465" spans="6:26" x14ac:dyDescent="0.25">
      <c r="F465" s="36">
        <f t="shared" si="156"/>
        <v>27120</v>
      </c>
      <c r="G465" s="16">
        <f t="shared" si="157"/>
        <v>20.400019906384589</v>
      </c>
      <c r="H465" s="48">
        <f t="shared" si="158"/>
        <v>292.35000995319228</v>
      </c>
      <c r="I465" s="8">
        <f t="shared" si="159"/>
        <v>1.208036712850576</v>
      </c>
      <c r="J465" s="48">
        <f t="shared" si="160"/>
        <v>1.8166802228955173E-5</v>
      </c>
      <c r="K465" s="48">
        <f t="shared" si="161"/>
        <v>1.5038286531944377E-5</v>
      </c>
      <c r="L465" s="10">
        <f t="shared" si="162"/>
        <v>1006.0631505543722</v>
      </c>
      <c r="M465" s="29">
        <f t="shared" si="163"/>
        <v>2.5535470187392231E-2</v>
      </c>
      <c r="N465" s="8">
        <f t="shared" si="164"/>
        <v>0.71574755239810739</v>
      </c>
      <c r="O465" s="48">
        <f t="shared" si="165"/>
        <v>3.4205574344263181E-3</v>
      </c>
      <c r="P465" s="48">
        <f t="shared" si="148"/>
        <v>9614966.8594014868</v>
      </c>
      <c r="Q465" s="48">
        <f t="shared" si="166"/>
        <v>6881888.9960055314</v>
      </c>
      <c r="R465" s="9">
        <f t="shared" si="149"/>
        <v>28.111223129250948</v>
      </c>
      <c r="S465" s="10">
        <f t="shared" si="150"/>
        <v>2.3927776671603951</v>
      </c>
      <c r="T465" s="10">
        <f t="shared" si="151"/>
        <v>0.51684426294636843</v>
      </c>
      <c r="U465" s="10">
        <f t="shared" si="152"/>
        <v>1.0527263918756069</v>
      </c>
      <c r="V465" s="10">
        <f t="shared" si="153"/>
        <v>1.5695706548219754</v>
      </c>
      <c r="W465" s="9">
        <f t="shared" si="154"/>
        <v>0.50066049595597306</v>
      </c>
      <c r="X465" s="49">
        <f t="shared" si="147"/>
        <v>20.900680402340562</v>
      </c>
      <c r="Y465" s="8">
        <f t="shared" si="167"/>
        <v>2.615951091369959E-5</v>
      </c>
      <c r="Z465" s="29">
        <f t="shared" si="155"/>
        <v>7.5333333333333332</v>
      </c>
    </row>
    <row r="466" spans="6:26" x14ac:dyDescent="0.25">
      <c r="F466" s="36">
        <f t="shared" si="156"/>
        <v>27180</v>
      </c>
      <c r="G466" s="16">
        <f t="shared" si="157"/>
        <v>20.400019906446378</v>
      </c>
      <c r="H466" s="48">
        <f t="shared" si="158"/>
        <v>292.35000995322315</v>
      </c>
      <c r="I466" s="8">
        <f t="shared" si="159"/>
        <v>1.2080367128504481</v>
      </c>
      <c r="J466" s="48">
        <f t="shared" si="160"/>
        <v>1.8166802228956684E-5</v>
      </c>
      <c r="K466" s="48">
        <f t="shared" si="161"/>
        <v>1.5038286531947219E-5</v>
      </c>
      <c r="L466" s="10">
        <f t="shared" si="162"/>
        <v>1006.0631505543732</v>
      </c>
      <c r="M466" s="29">
        <f t="shared" si="163"/>
        <v>2.5535470187394587E-2</v>
      </c>
      <c r="N466" s="8">
        <f t="shared" si="164"/>
        <v>0.71574755239810173</v>
      </c>
      <c r="O466" s="48">
        <f t="shared" si="165"/>
        <v>3.4205574344259573E-3</v>
      </c>
      <c r="P466" s="48">
        <f t="shared" si="148"/>
        <v>9614966.8596443757</v>
      </c>
      <c r="Q466" s="48">
        <f t="shared" si="166"/>
        <v>6881888.9961793246</v>
      </c>
      <c r="R466" s="9">
        <f t="shared" si="149"/>
        <v>28.111223129450739</v>
      </c>
      <c r="S466" s="10">
        <f t="shared" si="150"/>
        <v>2.3927776671776217</v>
      </c>
      <c r="T466" s="10">
        <f t="shared" si="151"/>
        <v>0.51684426296339558</v>
      </c>
      <c r="U466" s="10">
        <f t="shared" si="152"/>
        <v>1.0527263919030456</v>
      </c>
      <c r="V466" s="10">
        <f t="shared" si="153"/>
        <v>1.5695706548664412</v>
      </c>
      <c r="W466" s="9">
        <f t="shared" si="154"/>
        <v>0.50066049597015683</v>
      </c>
      <c r="X466" s="49">
        <f t="shared" si="147"/>
        <v>20.900680402416533</v>
      </c>
      <c r="Y466" s="8">
        <f t="shared" si="167"/>
        <v>2.6159510914440686E-5</v>
      </c>
      <c r="Z466" s="29">
        <f t="shared" si="155"/>
        <v>7.55</v>
      </c>
    </row>
    <row r="467" spans="6:26" x14ac:dyDescent="0.25">
      <c r="F467" s="36">
        <f t="shared" si="156"/>
        <v>27240</v>
      </c>
      <c r="G467" s="16">
        <f t="shared" si="157"/>
        <v>20.40001990650531</v>
      </c>
      <c r="H467" s="48">
        <f t="shared" si="158"/>
        <v>292.35000995325265</v>
      </c>
      <c r="I467" s="8">
        <f t="shared" si="159"/>
        <v>1.2080367128503255</v>
      </c>
      <c r="J467" s="48">
        <f t="shared" si="160"/>
        <v>1.8166802228958056E-5</v>
      </c>
      <c r="K467" s="48">
        <f t="shared" si="161"/>
        <v>1.5038286531949881E-5</v>
      </c>
      <c r="L467" s="10">
        <f t="shared" si="162"/>
        <v>1006.0631505543743</v>
      </c>
      <c r="M467" s="29">
        <f t="shared" si="163"/>
        <v>2.5535470187396752E-2</v>
      </c>
      <c r="N467" s="8">
        <f t="shared" si="164"/>
        <v>0.71574755239809584</v>
      </c>
      <c r="O467" s="48">
        <f t="shared" si="165"/>
        <v>3.4205574344256121E-3</v>
      </c>
      <c r="P467" s="48">
        <f t="shared" si="148"/>
        <v>9614966.8598761</v>
      </c>
      <c r="Q467" s="48">
        <f t="shared" si="166"/>
        <v>6881888.9963451242</v>
      </c>
      <c r="R467" s="9">
        <f t="shared" si="149"/>
        <v>28.111223129641346</v>
      </c>
      <c r="S467" s="10">
        <f t="shared" si="150"/>
        <v>2.3927776671940486</v>
      </c>
      <c r="T467" s="10">
        <f t="shared" si="151"/>
        <v>0.51684426297963493</v>
      </c>
      <c r="U467" s="10">
        <f t="shared" si="152"/>
        <v>1.0527263919291827</v>
      </c>
      <c r="V467" s="10">
        <f t="shared" si="153"/>
        <v>1.5695706549088175</v>
      </c>
      <c r="W467" s="9">
        <f t="shared" si="154"/>
        <v>0.5006604959836739</v>
      </c>
      <c r="X467" s="49">
        <f t="shared" si="147"/>
        <v>20.900680402488984</v>
      </c>
      <c r="Y467" s="8">
        <f t="shared" si="167"/>
        <v>2.6159510915146959E-5</v>
      </c>
      <c r="Z467" s="29">
        <f t="shared" si="155"/>
        <v>7.5666666666666664</v>
      </c>
    </row>
    <row r="468" spans="6:26" x14ac:dyDescent="0.25">
      <c r="F468" s="36">
        <f t="shared" si="156"/>
        <v>27300</v>
      </c>
      <c r="G468" s="16">
        <f t="shared" si="157"/>
        <v>20.400019906561521</v>
      </c>
      <c r="H468" s="48">
        <f t="shared" si="158"/>
        <v>292.35000995328073</v>
      </c>
      <c r="I468" s="8">
        <f t="shared" si="159"/>
        <v>1.2080367128502094</v>
      </c>
      <c r="J468" s="48">
        <f t="shared" si="160"/>
        <v>1.8166802228959435E-5</v>
      </c>
      <c r="K468" s="48">
        <f t="shared" si="161"/>
        <v>1.5038286531952467E-5</v>
      </c>
      <c r="L468" s="10">
        <f t="shared" si="162"/>
        <v>1006.0631505543752</v>
      </c>
      <c r="M468" s="29">
        <f t="shared" si="163"/>
        <v>2.5535470187398903E-2</v>
      </c>
      <c r="N468" s="8">
        <f t="shared" si="164"/>
        <v>0.71574755239809051</v>
      </c>
      <c r="O468" s="48">
        <f t="shared" si="165"/>
        <v>3.4205574344252834E-3</v>
      </c>
      <c r="P468" s="48">
        <f t="shared" si="148"/>
        <v>9614966.86009706</v>
      </c>
      <c r="Q468" s="48">
        <f t="shared" si="166"/>
        <v>6881888.9965032246</v>
      </c>
      <c r="R468" s="9">
        <f t="shared" si="149"/>
        <v>28.11122312982307</v>
      </c>
      <c r="S468" s="10">
        <f t="shared" si="150"/>
        <v>2.3927776672097183</v>
      </c>
      <c r="T468" s="10">
        <f t="shared" si="151"/>
        <v>0.51684426299512465</v>
      </c>
      <c r="U468" s="10">
        <f t="shared" si="152"/>
        <v>1.0527263919541561</v>
      </c>
      <c r="V468" s="10">
        <f t="shared" si="153"/>
        <v>1.5695706549492807</v>
      </c>
      <c r="W468" s="9">
        <f t="shared" si="154"/>
        <v>0.50066049599658091</v>
      </c>
      <c r="X468" s="49">
        <f t="shared" si="147"/>
        <v>20.900680402558102</v>
      </c>
      <c r="Y468" s="8">
        <f t="shared" si="167"/>
        <v>2.6159510915821343E-5</v>
      </c>
      <c r="Z468" s="29">
        <f t="shared" si="155"/>
        <v>7.583333333333333</v>
      </c>
    </row>
    <row r="469" spans="6:26" x14ac:dyDescent="0.25">
      <c r="F469" s="36">
        <f t="shared" si="156"/>
        <v>27360</v>
      </c>
      <c r="G469" s="16">
        <f t="shared" si="157"/>
        <v>20.400019906615132</v>
      </c>
      <c r="H469" s="48">
        <f t="shared" si="158"/>
        <v>292.35000995330756</v>
      </c>
      <c r="I469" s="8">
        <f t="shared" si="159"/>
        <v>1.2080367128500979</v>
      </c>
      <c r="J469" s="48">
        <f t="shared" si="160"/>
        <v>1.8166802228960736E-5</v>
      </c>
      <c r="K469" s="48">
        <f t="shared" si="161"/>
        <v>1.5038286531954932E-5</v>
      </c>
      <c r="L469" s="10">
        <f t="shared" si="162"/>
        <v>1006.0631505543761</v>
      </c>
      <c r="M469" s="29">
        <f t="shared" si="163"/>
        <v>2.553547018740094E-2</v>
      </c>
      <c r="N469" s="8">
        <f t="shared" si="164"/>
        <v>0.71574755239808541</v>
      </c>
      <c r="O469" s="48">
        <f t="shared" si="165"/>
        <v>3.4205574344249694E-3</v>
      </c>
      <c r="P469" s="48">
        <f t="shared" si="148"/>
        <v>9614966.8603077997</v>
      </c>
      <c r="Q469" s="48">
        <f t="shared" si="166"/>
        <v>6881888.9966540113</v>
      </c>
      <c r="R469" s="9">
        <f t="shared" si="149"/>
        <v>28.111223129996404</v>
      </c>
      <c r="S469" s="10">
        <f t="shared" si="150"/>
        <v>2.3927776672246632</v>
      </c>
      <c r="T469" s="10">
        <f t="shared" si="151"/>
        <v>0.51684426300989783</v>
      </c>
      <c r="U469" s="10">
        <f t="shared" si="152"/>
        <v>1.0527263919779537</v>
      </c>
      <c r="V469" s="10">
        <f t="shared" si="153"/>
        <v>1.5695706549878516</v>
      </c>
      <c r="W469" s="9">
        <f t="shared" si="154"/>
        <v>0.50066049600888418</v>
      </c>
      <c r="X469" s="49">
        <f t="shared" si="147"/>
        <v>20.900680402624015</v>
      </c>
      <c r="Y469" s="8">
        <f t="shared" si="167"/>
        <v>2.6159510916464194E-5</v>
      </c>
      <c r="Z469" s="29">
        <f t="shared" si="155"/>
        <v>7.6</v>
      </c>
    </row>
    <row r="470" spans="6:26" x14ac:dyDescent="0.25">
      <c r="F470" s="36">
        <f t="shared" si="156"/>
        <v>27420</v>
      </c>
      <c r="G470" s="16">
        <f t="shared" si="157"/>
        <v>20.400019906666266</v>
      </c>
      <c r="H470" s="48">
        <f t="shared" si="158"/>
        <v>292.35000995333309</v>
      </c>
      <c r="I470" s="8">
        <f t="shared" si="159"/>
        <v>1.2080367128499923</v>
      </c>
      <c r="J470" s="48">
        <f t="shared" si="160"/>
        <v>1.8166802228961939E-5</v>
      </c>
      <c r="K470" s="48">
        <f t="shared" si="161"/>
        <v>1.5038286531957245E-5</v>
      </c>
      <c r="L470" s="10">
        <f t="shared" si="162"/>
        <v>1006.0631505543769</v>
      </c>
      <c r="M470" s="29">
        <f t="shared" si="163"/>
        <v>2.553547018740282E-2</v>
      </c>
      <c r="N470" s="8">
        <f t="shared" si="164"/>
        <v>0.71574755239808063</v>
      </c>
      <c r="O470" s="48">
        <f t="shared" si="165"/>
        <v>3.420557434424671E-3</v>
      </c>
      <c r="P470" s="48">
        <f t="shared" si="148"/>
        <v>9614966.8605088554</v>
      </c>
      <c r="Q470" s="48">
        <f t="shared" si="166"/>
        <v>6881888.9967978708</v>
      </c>
      <c r="R470" s="9">
        <f t="shared" si="149"/>
        <v>28.11122313016179</v>
      </c>
      <c r="S470" s="10">
        <f t="shared" si="150"/>
        <v>2.3927776672389167</v>
      </c>
      <c r="T470" s="10">
        <f t="shared" si="151"/>
        <v>0.51684426302398834</v>
      </c>
      <c r="U470" s="10">
        <f t="shared" si="152"/>
        <v>1.0527263920006713</v>
      </c>
      <c r="V470" s="10">
        <f t="shared" si="153"/>
        <v>1.5695706550246595</v>
      </c>
      <c r="W470" s="9">
        <f t="shared" si="154"/>
        <v>0.50066049602062523</v>
      </c>
      <c r="X470" s="49">
        <f t="shared" si="147"/>
        <v>20.900680402686891</v>
      </c>
      <c r="Y470" s="8">
        <f t="shared" si="167"/>
        <v>2.6159510917077659E-5</v>
      </c>
      <c r="Z470" s="29">
        <f t="shared" si="155"/>
        <v>7.6166666666666663</v>
      </c>
    </row>
    <row r="471" spans="6:26" x14ac:dyDescent="0.25">
      <c r="F471" s="36">
        <f t="shared" si="156"/>
        <v>27480</v>
      </c>
      <c r="G471" s="16">
        <f t="shared" si="157"/>
        <v>20.400019906715038</v>
      </c>
      <c r="H471" s="48">
        <f t="shared" si="158"/>
        <v>292.35000995335747</v>
      </c>
      <c r="I471" s="8">
        <f t="shared" si="159"/>
        <v>1.208036712849891</v>
      </c>
      <c r="J471" s="48">
        <f t="shared" si="160"/>
        <v>1.8166802228963125E-5</v>
      </c>
      <c r="K471" s="48">
        <f t="shared" si="161"/>
        <v>1.5038286531959486E-5</v>
      </c>
      <c r="L471" s="10">
        <f t="shared" si="162"/>
        <v>1006.0631505543777</v>
      </c>
      <c r="M471" s="29">
        <f t="shared" si="163"/>
        <v>2.5535470187404687E-2</v>
      </c>
      <c r="N471" s="8">
        <f t="shared" si="164"/>
        <v>0.71574755239807553</v>
      </c>
      <c r="O471" s="48">
        <f t="shared" si="165"/>
        <v>3.4205574344243856E-3</v>
      </c>
      <c r="P471" s="48">
        <f t="shared" si="148"/>
        <v>9614966.8607005775</v>
      </c>
      <c r="Q471" s="48">
        <f t="shared" si="166"/>
        <v>6881888.9969350463</v>
      </c>
      <c r="R471" s="9">
        <f t="shared" si="149"/>
        <v>28.11122313031947</v>
      </c>
      <c r="S471" s="10">
        <f t="shared" si="150"/>
        <v>2.392777667252513</v>
      </c>
      <c r="T471" s="10">
        <f t="shared" si="151"/>
        <v>0.51684426303742814</v>
      </c>
      <c r="U471" s="10">
        <f t="shared" si="152"/>
        <v>1.0527263920223302</v>
      </c>
      <c r="V471" s="10">
        <f t="shared" si="153"/>
        <v>1.5695706550597583</v>
      </c>
      <c r="W471" s="9">
        <f t="shared" si="154"/>
        <v>0.50066049603182095</v>
      </c>
      <c r="X471" s="49">
        <f t="shared" si="147"/>
        <v>20.900680402746858</v>
      </c>
      <c r="Y471" s="8">
        <f t="shared" si="167"/>
        <v>2.6159510917662637E-5</v>
      </c>
      <c r="Z471" s="29">
        <f t="shared" si="155"/>
        <v>7.6333333333333337</v>
      </c>
    </row>
    <row r="472" spans="6:26" x14ac:dyDescent="0.25">
      <c r="F472" s="36">
        <f t="shared" si="156"/>
        <v>27540</v>
      </c>
      <c r="G472" s="16">
        <f t="shared" si="157"/>
        <v>20.400019906761553</v>
      </c>
      <c r="H472" s="48">
        <f t="shared" si="158"/>
        <v>292.35000995338078</v>
      </c>
      <c r="I472" s="8">
        <f t="shared" si="159"/>
        <v>1.2080367128497944</v>
      </c>
      <c r="J472" s="48">
        <f t="shared" si="160"/>
        <v>1.8166802228964233E-5</v>
      </c>
      <c r="K472" s="48">
        <f t="shared" si="161"/>
        <v>1.5038286531961605E-5</v>
      </c>
      <c r="L472" s="10">
        <f t="shared" si="162"/>
        <v>1006.0631505543785</v>
      </c>
      <c r="M472" s="29">
        <f t="shared" si="163"/>
        <v>2.5535470187406418E-2</v>
      </c>
      <c r="N472" s="8">
        <f t="shared" si="164"/>
        <v>0.7157475523980712</v>
      </c>
      <c r="O472" s="48">
        <f t="shared" si="165"/>
        <v>3.4205574344241129E-3</v>
      </c>
      <c r="P472" s="48">
        <f t="shared" si="148"/>
        <v>9614966.8608834539</v>
      </c>
      <c r="Q472" s="48">
        <f t="shared" si="166"/>
        <v>6881888.997065898</v>
      </c>
      <c r="R472" s="9">
        <f t="shared" si="149"/>
        <v>28.111223130469899</v>
      </c>
      <c r="S472" s="10">
        <f t="shared" si="150"/>
        <v>2.3927776672654795</v>
      </c>
      <c r="T472" s="10">
        <f t="shared" si="151"/>
        <v>0.516844263050246</v>
      </c>
      <c r="U472" s="10">
        <f t="shared" si="152"/>
        <v>1.0527263920429761</v>
      </c>
      <c r="V472" s="10">
        <f t="shared" si="153"/>
        <v>1.569570655093222</v>
      </c>
      <c r="W472" s="9">
        <f t="shared" si="154"/>
        <v>0.50066049604249518</v>
      </c>
      <c r="X472" s="49">
        <f t="shared" si="147"/>
        <v>20.900680402804049</v>
      </c>
      <c r="Y472" s="8">
        <f t="shared" si="167"/>
        <v>2.6159510918220367E-5</v>
      </c>
      <c r="Z472" s="29">
        <f t="shared" si="155"/>
        <v>7.65</v>
      </c>
    </row>
    <row r="473" spans="6:26" x14ac:dyDescent="0.25">
      <c r="F473" s="36">
        <f t="shared" si="156"/>
        <v>27600</v>
      </c>
      <c r="G473" s="16">
        <f t="shared" si="157"/>
        <v>20.40001990680592</v>
      </c>
      <c r="H473" s="48">
        <f t="shared" si="158"/>
        <v>292.35000995340295</v>
      </c>
      <c r="I473" s="8">
        <f t="shared" si="159"/>
        <v>1.2080367128497027</v>
      </c>
      <c r="J473" s="48">
        <f t="shared" si="160"/>
        <v>1.8166802228965293E-5</v>
      </c>
      <c r="K473" s="48">
        <f t="shared" si="161"/>
        <v>1.5038286531963625E-5</v>
      </c>
      <c r="L473" s="10">
        <f t="shared" si="162"/>
        <v>1006.0631505543791</v>
      </c>
      <c r="M473" s="29">
        <f t="shared" si="163"/>
        <v>2.5535470187408083E-2</v>
      </c>
      <c r="N473" s="8">
        <f t="shared" si="164"/>
        <v>0.71574755239806676</v>
      </c>
      <c r="O473" s="48">
        <f t="shared" si="165"/>
        <v>3.4205574344238535E-3</v>
      </c>
      <c r="P473" s="48">
        <f t="shared" si="148"/>
        <v>9614966.8610578831</v>
      </c>
      <c r="Q473" s="48">
        <f t="shared" si="166"/>
        <v>6881888.9971907027</v>
      </c>
      <c r="R473" s="9">
        <f t="shared" si="149"/>
        <v>28.111223130613375</v>
      </c>
      <c r="S473" s="10">
        <f t="shared" si="150"/>
        <v>2.3927776672778478</v>
      </c>
      <c r="T473" s="10">
        <f t="shared" si="151"/>
        <v>0.51684426306247189</v>
      </c>
      <c r="U473" s="10">
        <f t="shared" si="152"/>
        <v>1.0527263920626888</v>
      </c>
      <c r="V473" s="10">
        <f t="shared" si="153"/>
        <v>1.5695706551251607</v>
      </c>
      <c r="W473" s="9">
        <f t="shared" si="154"/>
        <v>0.50066049605268292</v>
      </c>
      <c r="X473" s="49">
        <f t="shared" si="147"/>
        <v>20.900680402858601</v>
      </c>
      <c r="Y473" s="8">
        <f t="shared" si="167"/>
        <v>2.6159510918752677E-5</v>
      </c>
      <c r="Z473" s="29">
        <f t="shared" si="155"/>
        <v>7.666666666666667</v>
      </c>
    </row>
    <row r="474" spans="6:26" x14ac:dyDescent="0.25">
      <c r="F474" s="36">
        <f t="shared" si="156"/>
        <v>27660</v>
      </c>
      <c r="G474" s="16">
        <f t="shared" si="157"/>
        <v>20.400019906848236</v>
      </c>
      <c r="H474" s="48">
        <f t="shared" si="158"/>
        <v>292.35000995342409</v>
      </c>
      <c r="I474" s="8">
        <f t="shared" si="159"/>
        <v>1.208036712849615</v>
      </c>
      <c r="J474" s="48">
        <f t="shared" si="160"/>
        <v>1.816680222896631E-5</v>
      </c>
      <c r="K474" s="48">
        <f t="shared" si="161"/>
        <v>1.5038286531965559E-5</v>
      </c>
      <c r="L474" s="10">
        <f t="shared" si="162"/>
        <v>1006.0631505543798</v>
      </c>
      <c r="M474" s="29">
        <f t="shared" si="163"/>
        <v>2.5535470187409672E-2</v>
      </c>
      <c r="N474" s="8">
        <f t="shared" si="164"/>
        <v>0.71574755239806287</v>
      </c>
      <c r="O474" s="48">
        <f t="shared" si="165"/>
        <v>3.4205574344236059E-3</v>
      </c>
      <c r="P474" s="48">
        <f t="shared" si="148"/>
        <v>9614966.8612242378</v>
      </c>
      <c r="Q474" s="48">
        <f t="shared" si="166"/>
        <v>6881888.9973097332</v>
      </c>
      <c r="R474" s="9">
        <f t="shared" si="149"/>
        <v>28.111223130750222</v>
      </c>
      <c r="S474" s="10">
        <f t="shared" si="150"/>
        <v>2.392777667289645</v>
      </c>
      <c r="T474" s="10">
        <f t="shared" si="151"/>
        <v>0.516844263074133</v>
      </c>
      <c r="U474" s="10">
        <f t="shared" si="152"/>
        <v>1.052726392081468</v>
      </c>
      <c r="V474" s="10">
        <f t="shared" si="153"/>
        <v>1.569570655155601</v>
      </c>
      <c r="W474" s="9">
        <f t="shared" si="154"/>
        <v>0.50066049606239271</v>
      </c>
      <c r="X474" s="49">
        <f t="shared" si="147"/>
        <v>20.900680402910627</v>
      </c>
      <c r="Y474" s="8">
        <f t="shared" si="167"/>
        <v>2.6159510919260016E-5</v>
      </c>
      <c r="Z474" s="29">
        <f t="shared" si="155"/>
        <v>7.6833333333333336</v>
      </c>
    </row>
    <row r="475" spans="6:26" x14ac:dyDescent="0.25">
      <c r="F475" s="36">
        <f t="shared" si="156"/>
        <v>27720</v>
      </c>
      <c r="G475" s="16">
        <f t="shared" si="157"/>
        <v>20.400019906888598</v>
      </c>
      <c r="H475" s="48">
        <f t="shared" si="158"/>
        <v>292.35000995344427</v>
      </c>
      <c r="I475" s="8">
        <f t="shared" si="159"/>
        <v>1.2080367128495311</v>
      </c>
      <c r="J475" s="48">
        <f t="shared" si="160"/>
        <v>1.8166802228967265E-5</v>
      </c>
      <c r="K475" s="48">
        <f t="shared" si="161"/>
        <v>1.5038286531967394E-5</v>
      </c>
      <c r="L475" s="10">
        <f t="shared" si="162"/>
        <v>1006.0631505543804</v>
      </c>
      <c r="M475" s="29">
        <f t="shared" si="163"/>
        <v>2.5535470187411171E-2</v>
      </c>
      <c r="N475" s="8">
        <f t="shared" si="164"/>
        <v>0.71574755239805887</v>
      </c>
      <c r="O475" s="48">
        <f t="shared" si="165"/>
        <v>3.42055743442337E-3</v>
      </c>
      <c r="P475" s="48">
        <f t="shared" si="148"/>
        <v>9614966.8613829296</v>
      </c>
      <c r="Q475" s="48">
        <f t="shared" si="166"/>
        <v>6881888.9974232782</v>
      </c>
      <c r="R475" s="9">
        <f t="shared" si="149"/>
        <v>28.111223130880742</v>
      </c>
      <c r="S475" s="10">
        <f t="shared" si="150"/>
        <v>2.3927776673008951</v>
      </c>
      <c r="T475" s="10">
        <f t="shared" si="151"/>
        <v>0.516844263085255</v>
      </c>
      <c r="U475" s="10">
        <f t="shared" si="152"/>
        <v>1.0527263920993937</v>
      </c>
      <c r="V475" s="10">
        <f t="shared" si="153"/>
        <v>1.5695706551846487</v>
      </c>
      <c r="W475" s="9">
        <f t="shared" si="154"/>
        <v>0.5006604960716583</v>
      </c>
      <c r="X475" s="49">
        <f t="shared" si="147"/>
        <v>20.900680402960255</v>
      </c>
      <c r="Y475" s="8">
        <f t="shared" si="167"/>
        <v>2.6159510919744146E-5</v>
      </c>
      <c r="Z475" s="29">
        <f t="shared" si="155"/>
        <v>7.7</v>
      </c>
    </row>
    <row r="476" spans="6:26" x14ac:dyDescent="0.25">
      <c r="F476" s="36">
        <f t="shared" si="156"/>
        <v>27780</v>
      </c>
      <c r="G476" s="16">
        <f t="shared" si="157"/>
        <v>20.400019906927092</v>
      </c>
      <c r="H476" s="48">
        <f t="shared" si="158"/>
        <v>292.35000995346354</v>
      </c>
      <c r="I476" s="8">
        <f t="shared" si="159"/>
        <v>1.2080367128494514</v>
      </c>
      <c r="J476" s="48">
        <f t="shared" si="160"/>
        <v>1.81668022289682E-5</v>
      </c>
      <c r="K476" s="48">
        <f t="shared" si="161"/>
        <v>1.5038286531969161E-5</v>
      </c>
      <c r="L476" s="10">
        <f t="shared" si="162"/>
        <v>1006.0631505543811</v>
      </c>
      <c r="M476" s="29">
        <f t="shared" si="163"/>
        <v>2.5535470187412635E-2</v>
      </c>
      <c r="N476" s="8">
        <f t="shared" si="164"/>
        <v>0.71574755239805521</v>
      </c>
      <c r="O476" s="48">
        <f t="shared" si="165"/>
        <v>3.4205574344231444E-3</v>
      </c>
      <c r="P476" s="48">
        <f t="shared" si="148"/>
        <v>9614966.861534249</v>
      </c>
      <c r="Q476" s="48">
        <f t="shared" si="166"/>
        <v>6881888.9975315491</v>
      </c>
      <c r="R476" s="9">
        <f t="shared" si="149"/>
        <v>28.111223131005193</v>
      </c>
      <c r="S476" s="10">
        <f t="shared" si="150"/>
        <v>2.3927776673116252</v>
      </c>
      <c r="T476" s="10">
        <f t="shared" si="151"/>
        <v>0.5168442630958624</v>
      </c>
      <c r="U476" s="10">
        <f t="shared" si="152"/>
        <v>1.052726392116478</v>
      </c>
      <c r="V476" s="10">
        <f t="shared" si="153"/>
        <v>1.5695706552123405</v>
      </c>
      <c r="W476" s="9">
        <f t="shared" si="154"/>
        <v>0.50066049608049146</v>
      </c>
      <c r="X476" s="49">
        <f t="shared" si="147"/>
        <v>20.900680403007584</v>
      </c>
      <c r="Y476" s="8">
        <f t="shared" si="167"/>
        <v>2.6159510920205674E-5</v>
      </c>
      <c r="Z476" s="29">
        <f t="shared" si="155"/>
        <v>7.7166666666666668</v>
      </c>
    </row>
    <row r="477" spans="6:26" x14ac:dyDescent="0.25">
      <c r="F477" s="36">
        <f t="shared" si="156"/>
        <v>27840</v>
      </c>
      <c r="G477" s="16">
        <f t="shared" si="157"/>
        <v>20.400019906963809</v>
      </c>
      <c r="H477" s="48">
        <f t="shared" si="158"/>
        <v>292.3500099534819</v>
      </c>
      <c r="I477" s="8">
        <f t="shared" si="159"/>
        <v>1.2080367128493752</v>
      </c>
      <c r="J477" s="48">
        <f t="shared" si="160"/>
        <v>1.8166802228969081E-5</v>
      </c>
      <c r="K477" s="48">
        <f t="shared" si="161"/>
        <v>1.5038286531970838E-5</v>
      </c>
      <c r="L477" s="10">
        <f t="shared" si="162"/>
        <v>1006.0631505543817</v>
      </c>
      <c r="M477" s="29">
        <f t="shared" si="163"/>
        <v>2.5535470187414009E-2</v>
      </c>
      <c r="N477" s="8">
        <f t="shared" si="164"/>
        <v>0.71574755239805177</v>
      </c>
      <c r="O477" s="48">
        <f t="shared" si="165"/>
        <v>3.4205574344229298E-3</v>
      </c>
      <c r="P477" s="48">
        <f t="shared" si="148"/>
        <v>9614966.8616786022</v>
      </c>
      <c r="Q477" s="48">
        <f t="shared" si="166"/>
        <v>6881888.9976348365</v>
      </c>
      <c r="R477" s="9">
        <f t="shared" si="149"/>
        <v>28.111223131123939</v>
      </c>
      <c r="S477" s="10">
        <f t="shared" si="150"/>
        <v>2.3927776673218615</v>
      </c>
      <c r="T477" s="10">
        <f t="shared" si="151"/>
        <v>0.51684426310598053</v>
      </c>
      <c r="U477" s="10">
        <f t="shared" si="152"/>
        <v>1.0527263921327878</v>
      </c>
      <c r="V477" s="10">
        <f t="shared" si="153"/>
        <v>1.5695706552387683</v>
      </c>
      <c r="W477" s="9">
        <f t="shared" si="154"/>
        <v>0.50066049608892138</v>
      </c>
      <c r="X477" s="49">
        <f t="shared" si="147"/>
        <v>20.900680403052732</v>
      </c>
      <c r="Y477" s="8">
        <f t="shared" si="167"/>
        <v>2.6159510920646138E-5</v>
      </c>
      <c r="Z477" s="29">
        <f t="shared" si="155"/>
        <v>7.7333333333333334</v>
      </c>
    </row>
    <row r="478" spans="6:26" x14ac:dyDescent="0.25">
      <c r="F478" s="36">
        <f t="shared" si="156"/>
        <v>27900</v>
      </c>
      <c r="G478" s="16">
        <f t="shared" si="157"/>
        <v>20.400019906998828</v>
      </c>
      <c r="H478" s="48">
        <f t="shared" si="158"/>
        <v>292.35000995349941</v>
      </c>
      <c r="I478" s="8">
        <f t="shared" si="159"/>
        <v>1.2080367128493028</v>
      </c>
      <c r="J478" s="48">
        <f t="shared" si="160"/>
        <v>1.8166802228969901E-5</v>
      </c>
      <c r="K478" s="48">
        <f t="shared" si="161"/>
        <v>1.5038286531972418E-5</v>
      </c>
      <c r="L478" s="10">
        <f t="shared" si="162"/>
        <v>1006.0631505543823</v>
      </c>
      <c r="M478" s="29">
        <f t="shared" si="163"/>
        <v>2.55354701874153E-2</v>
      </c>
      <c r="N478" s="8">
        <f t="shared" si="164"/>
        <v>0.71574755239804833</v>
      </c>
      <c r="O478" s="48">
        <f t="shared" si="165"/>
        <v>3.4205574344227246E-3</v>
      </c>
      <c r="P478" s="48">
        <f t="shared" si="148"/>
        <v>9614966.8618162964</v>
      </c>
      <c r="Q478" s="48">
        <f t="shared" si="166"/>
        <v>6881888.9977333583</v>
      </c>
      <c r="R478" s="9">
        <f t="shared" si="149"/>
        <v>28.111223131237193</v>
      </c>
      <c r="S478" s="10">
        <f t="shared" si="150"/>
        <v>2.3927776673316221</v>
      </c>
      <c r="T478" s="10">
        <f t="shared" si="151"/>
        <v>0.51684426311563014</v>
      </c>
      <c r="U478" s="10">
        <f t="shared" si="152"/>
        <v>1.0527263921483279</v>
      </c>
      <c r="V478" s="10">
        <f t="shared" si="153"/>
        <v>1.5695706552639579</v>
      </c>
      <c r="W478" s="9">
        <f t="shared" si="154"/>
        <v>0.50066049609695629</v>
      </c>
      <c r="X478" s="49">
        <f t="shared" si="147"/>
        <v>20.900680403095784</v>
      </c>
      <c r="Y478" s="8">
        <f t="shared" si="167"/>
        <v>2.6159510921065965E-5</v>
      </c>
      <c r="Z478" s="29">
        <f t="shared" si="155"/>
        <v>7.75</v>
      </c>
    </row>
    <row r="479" spans="6:26" x14ac:dyDescent="0.25">
      <c r="F479" s="36">
        <f t="shared" si="156"/>
        <v>27960</v>
      </c>
      <c r="G479" s="16">
        <f t="shared" si="157"/>
        <v>20.400019907032231</v>
      </c>
      <c r="H479" s="48">
        <f t="shared" si="158"/>
        <v>292.35000995351606</v>
      </c>
      <c r="I479" s="8">
        <f t="shared" si="159"/>
        <v>1.2080367128492338</v>
      </c>
      <c r="J479" s="48">
        <f t="shared" si="160"/>
        <v>1.8166802228970731E-5</v>
      </c>
      <c r="K479" s="48">
        <f t="shared" si="161"/>
        <v>1.5038286531973965E-5</v>
      </c>
      <c r="L479" s="10">
        <f t="shared" si="162"/>
        <v>1006.0631505543828</v>
      </c>
      <c r="M479" s="29">
        <f t="shared" si="163"/>
        <v>2.5535470187416597E-2</v>
      </c>
      <c r="N479" s="8">
        <f t="shared" si="164"/>
        <v>0.71574755239804499</v>
      </c>
      <c r="O479" s="48">
        <f t="shared" si="165"/>
        <v>3.4205574344225299E-3</v>
      </c>
      <c r="P479" s="48">
        <f t="shared" si="148"/>
        <v>9614966.8619475868</v>
      </c>
      <c r="Q479" s="48">
        <f t="shared" si="166"/>
        <v>6881888.9978272971</v>
      </c>
      <c r="R479" s="9">
        <f t="shared" si="149"/>
        <v>28.111223131345191</v>
      </c>
      <c r="S479" s="10">
        <f t="shared" si="150"/>
        <v>2.3927776673409369</v>
      </c>
      <c r="T479" s="10">
        <f t="shared" si="151"/>
        <v>0.51684426312483545</v>
      </c>
      <c r="U479" s="10">
        <f t="shared" si="152"/>
        <v>1.0527263921631773</v>
      </c>
      <c r="V479" s="10">
        <f t="shared" si="153"/>
        <v>1.5695706552880129</v>
      </c>
      <c r="W479" s="9">
        <f t="shared" si="154"/>
        <v>0.50066049610462937</v>
      </c>
      <c r="X479" s="49">
        <f t="shared" si="147"/>
        <v>20.90068040313686</v>
      </c>
      <c r="Y479" s="8">
        <f t="shared" si="167"/>
        <v>2.6159510921466882E-5</v>
      </c>
      <c r="Z479" s="29">
        <f t="shared" si="155"/>
        <v>7.7666666666666666</v>
      </c>
    </row>
    <row r="480" spans="6:26" x14ac:dyDescent="0.25">
      <c r="F480" s="36">
        <f t="shared" si="156"/>
        <v>28020</v>
      </c>
      <c r="G480" s="16">
        <f t="shared" si="157"/>
        <v>20.400019907064088</v>
      </c>
      <c r="H480" s="48">
        <f t="shared" si="158"/>
        <v>292.35000995353204</v>
      </c>
      <c r="I480" s="8">
        <f t="shared" si="159"/>
        <v>1.2080367128491676</v>
      </c>
      <c r="J480" s="48">
        <f t="shared" si="160"/>
        <v>1.8166802228971494E-5</v>
      </c>
      <c r="K480" s="48">
        <f t="shared" si="161"/>
        <v>1.5038286531975419E-5</v>
      </c>
      <c r="L480" s="10">
        <f t="shared" si="162"/>
        <v>1006.0631505543834</v>
      </c>
      <c r="M480" s="29">
        <f t="shared" si="163"/>
        <v>2.5535470187417787E-2</v>
      </c>
      <c r="N480" s="8">
        <f t="shared" si="164"/>
        <v>0.71574755239804211</v>
      </c>
      <c r="O480" s="48">
        <f t="shared" si="165"/>
        <v>3.420557434422343E-3</v>
      </c>
      <c r="P480" s="48">
        <f t="shared" si="148"/>
        <v>9614966.8620728292</v>
      </c>
      <c r="Q480" s="48">
        <f t="shared" si="166"/>
        <v>6881888.9979169108</v>
      </c>
      <c r="R480" s="9">
        <f t="shared" si="149"/>
        <v>28.11122313144821</v>
      </c>
      <c r="S480" s="10">
        <f t="shared" si="150"/>
        <v>2.3927776673498169</v>
      </c>
      <c r="T480" s="10">
        <f t="shared" si="151"/>
        <v>0.51684426313361398</v>
      </c>
      <c r="U480" s="10">
        <f t="shared" si="152"/>
        <v>1.0527263921773067</v>
      </c>
      <c r="V480" s="10">
        <f t="shared" si="153"/>
        <v>1.5695706553109208</v>
      </c>
      <c r="W480" s="9">
        <f t="shared" si="154"/>
        <v>0.50066049611193653</v>
      </c>
      <c r="X480" s="49">
        <f t="shared" si="147"/>
        <v>20.900680403176025</v>
      </c>
      <c r="Y480" s="8">
        <f t="shared" si="167"/>
        <v>2.6159510921848681E-5</v>
      </c>
      <c r="Z480" s="29">
        <f t="shared" si="155"/>
        <v>7.7833333333333332</v>
      </c>
    </row>
    <row r="481" spans="6:26" x14ac:dyDescent="0.25">
      <c r="F481" s="36">
        <f t="shared" si="156"/>
        <v>28080</v>
      </c>
      <c r="G481" s="16">
        <f t="shared" si="157"/>
        <v>20.400019907094475</v>
      </c>
      <c r="H481" s="48">
        <f t="shared" si="158"/>
        <v>292.35000995354721</v>
      </c>
      <c r="I481" s="8">
        <f t="shared" si="159"/>
        <v>1.2080367128491045</v>
      </c>
      <c r="J481" s="48">
        <f t="shared" si="160"/>
        <v>1.8166802228972222E-5</v>
      </c>
      <c r="K481" s="48">
        <f t="shared" si="161"/>
        <v>1.5038286531976808E-5</v>
      </c>
      <c r="L481" s="10">
        <f t="shared" si="162"/>
        <v>1006.0631505543839</v>
      </c>
      <c r="M481" s="29">
        <f t="shared" si="163"/>
        <v>2.5535470187418936E-2</v>
      </c>
      <c r="N481" s="8">
        <f t="shared" si="164"/>
        <v>0.71574755239803911</v>
      </c>
      <c r="O481" s="48">
        <f t="shared" si="165"/>
        <v>3.4205574344221656E-3</v>
      </c>
      <c r="P481" s="48">
        <f t="shared" si="148"/>
        <v>9614966.862192288</v>
      </c>
      <c r="Q481" s="48">
        <f t="shared" si="166"/>
        <v>6881888.9980023848</v>
      </c>
      <c r="R481" s="9">
        <f t="shared" si="149"/>
        <v>28.111223131546449</v>
      </c>
      <c r="S481" s="10">
        <f t="shared" si="150"/>
        <v>2.3927776673582866</v>
      </c>
      <c r="T481" s="10">
        <f t="shared" si="151"/>
        <v>0.51684426314198717</v>
      </c>
      <c r="U481" s="10">
        <f t="shared" si="152"/>
        <v>1.0527263921908125</v>
      </c>
      <c r="V481" s="10">
        <f t="shared" si="153"/>
        <v>1.5695706553327997</v>
      </c>
      <c r="W481" s="9">
        <f t="shared" si="154"/>
        <v>0.5006604961189155</v>
      </c>
      <c r="X481" s="49">
        <f t="shared" si="147"/>
        <v>20.900680403213389</v>
      </c>
      <c r="Y481" s="8">
        <f t="shared" si="167"/>
        <v>2.6159510922213328E-5</v>
      </c>
      <c r="Z481" s="29">
        <f t="shared" si="155"/>
        <v>7.8</v>
      </c>
    </row>
    <row r="482" spans="6:26" x14ac:dyDescent="0.25">
      <c r="F482" s="36">
        <f t="shared" si="156"/>
        <v>28140</v>
      </c>
      <c r="G482" s="16">
        <f t="shared" si="157"/>
        <v>20.400019907123454</v>
      </c>
      <c r="H482" s="48">
        <f t="shared" si="158"/>
        <v>292.35000995356171</v>
      </c>
      <c r="I482" s="8">
        <f t="shared" si="159"/>
        <v>1.2080367128490443</v>
      </c>
      <c r="J482" s="48">
        <f t="shared" si="160"/>
        <v>1.8166802228972893E-5</v>
      </c>
      <c r="K482" s="48">
        <f t="shared" si="161"/>
        <v>1.5038286531978112E-5</v>
      </c>
      <c r="L482" s="10">
        <f t="shared" si="162"/>
        <v>1006.0631505543843</v>
      </c>
      <c r="M482" s="29">
        <f t="shared" si="163"/>
        <v>2.5535470187419983E-2</v>
      </c>
      <c r="N482" s="8">
        <f t="shared" si="164"/>
        <v>0.71574755239803634</v>
      </c>
      <c r="O482" s="48">
        <f t="shared" si="165"/>
        <v>3.4205574344219961E-3</v>
      </c>
      <c r="P482" s="48">
        <f t="shared" si="148"/>
        <v>9614966.8623062428</v>
      </c>
      <c r="Q482" s="48">
        <f t="shared" si="166"/>
        <v>6881888.9980839202</v>
      </c>
      <c r="R482" s="9">
        <f t="shared" si="149"/>
        <v>28.111223131640191</v>
      </c>
      <c r="S482" s="10">
        <f t="shared" si="150"/>
        <v>2.3927776673663637</v>
      </c>
      <c r="T482" s="10">
        <f t="shared" si="151"/>
        <v>0.51684426314997256</v>
      </c>
      <c r="U482" s="10">
        <f t="shared" si="152"/>
        <v>1.0527263922036907</v>
      </c>
      <c r="V482" s="10">
        <f t="shared" si="153"/>
        <v>1.5695706553536632</v>
      </c>
      <c r="W482" s="9">
        <f t="shared" si="154"/>
        <v>0.50066049612557051</v>
      </c>
      <c r="X482" s="49">
        <f t="shared" si="147"/>
        <v>20.900680403249023</v>
      </c>
      <c r="Y482" s="8">
        <f t="shared" si="167"/>
        <v>2.6159510922561056E-5</v>
      </c>
      <c r="Z482" s="29">
        <f t="shared" si="155"/>
        <v>7.8166666666666664</v>
      </c>
    </row>
    <row r="483" spans="6:26" x14ac:dyDescent="0.25">
      <c r="F483" s="36">
        <f t="shared" si="156"/>
        <v>28200</v>
      </c>
      <c r="G483" s="16">
        <f t="shared" si="157"/>
        <v>20.400019907151094</v>
      </c>
      <c r="H483" s="48">
        <f t="shared" si="158"/>
        <v>292.35000995357552</v>
      </c>
      <c r="I483" s="8">
        <f t="shared" si="159"/>
        <v>1.2080367128489871</v>
      </c>
      <c r="J483" s="48">
        <f t="shared" si="160"/>
        <v>1.8166802228973588E-5</v>
      </c>
      <c r="K483" s="48">
        <f t="shared" si="161"/>
        <v>1.50382865319794E-5</v>
      </c>
      <c r="L483" s="10">
        <f t="shared" si="162"/>
        <v>1006.0631505543847</v>
      </c>
      <c r="M483" s="29">
        <f t="shared" si="163"/>
        <v>2.5535470187421073E-2</v>
      </c>
      <c r="N483" s="8">
        <f t="shared" si="164"/>
        <v>0.71574755239803356</v>
      </c>
      <c r="O483" s="48">
        <f t="shared" si="165"/>
        <v>3.4205574344218343E-3</v>
      </c>
      <c r="P483" s="48">
        <f t="shared" si="148"/>
        <v>9614966.8624148723</v>
      </c>
      <c r="Q483" s="48">
        <f t="shared" si="166"/>
        <v>6881888.9981616447</v>
      </c>
      <c r="R483" s="9">
        <f t="shared" si="149"/>
        <v>28.111223131729531</v>
      </c>
      <c r="S483" s="10">
        <f t="shared" si="150"/>
        <v>2.3927776673740704</v>
      </c>
      <c r="T483" s="10">
        <f t="shared" si="151"/>
        <v>0.51684426315758947</v>
      </c>
      <c r="U483" s="10">
        <f t="shared" si="152"/>
        <v>1.0527263922159493</v>
      </c>
      <c r="V483" s="10">
        <f t="shared" si="153"/>
        <v>1.5695706553735387</v>
      </c>
      <c r="W483" s="9">
        <f t="shared" si="154"/>
        <v>0.50066049613191033</v>
      </c>
      <c r="X483" s="49">
        <f t="shared" si="147"/>
        <v>20.900680403283005</v>
      </c>
      <c r="Y483" s="8">
        <f t="shared" si="167"/>
        <v>2.615951092289231E-5</v>
      </c>
      <c r="Z483" s="29">
        <f t="shared" si="155"/>
        <v>7.833333333333333</v>
      </c>
    </row>
    <row r="484" spans="6:26" x14ac:dyDescent="0.25">
      <c r="F484" s="36">
        <f t="shared" si="156"/>
        <v>28260</v>
      </c>
      <c r="G484" s="16">
        <f t="shared" si="157"/>
        <v>20.400019907177459</v>
      </c>
      <c r="H484" s="48">
        <f t="shared" si="158"/>
        <v>292.35000995358871</v>
      </c>
      <c r="I484" s="8">
        <f t="shared" si="159"/>
        <v>1.2080367128489324</v>
      </c>
      <c r="J484" s="48">
        <f t="shared" si="160"/>
        <v>1.8166802228974187E-5</v>
      </c>
      <c r="K484" s="48">
        <f t="shared" si="161"/>
        <v>1.5038286531980575E-5</v>
      </c>
      <c r="L484" s="10">
        <f t="shared" si="162"/>
        <v>1006.0631505543852</v>
      </c>
      <c r="M484" s="29">
        <f t="shared" si="163"/>
        <v>2.5535470187422013E-2</v>
      </c>
      <c r="N484" s="8">
        <f t="shared" si="164"/>
        <v>0.71574755239803112</v>
      </c>
      <c r="O484" s="48">
        <f t="shared" si="165"/>
        <v>3.4205574344216799E-3</v>
      </c>
      <c r="P484" s="48">
        <f t="shared" si="148"/>
        <v>9614966.8625185583</v>
      </c>
      <c r="Q484" s="48">
        <f t="shared" si="166"/>
        <v>6881888.9982358348</v>
      </c>
      <c r="R484" s="9">
        <f t="shared" si="149"/>
        <v>28.111223131814825</v>
      </c>
      <c r="S484" s="10">
        <f t="shared" si="150"/>
        <v>2.3927776673814183</v>
      </c>
      <c r="T484" s="10">
        <f t="shared" si="151"/>
        <v>0.51684426316485432</v>
      </c>
      <c r="U484" s="10">
        <f t="shared" si="152"/>
        <v>1.052726392227664</v>
      </c>
      <c r="V484" s="10">
        <f t="shared" si="153"/>
        <v>1.5695706553925182</v>
      </c>
      <c r="W484" s="9">
        <f t="shared" si="154"/>
        <v>0.50066049613796437</v>
      </c>
      <c r="X484" s="49">
        <f t="shared" si="147"/>
        <v>20.900680403315423</v>
      </c>
      <c r="Y484" s="8">
        <f t="shared" si="167"/>
        <v>2.6159510923208636E-5</v>
      </c>
      <c r="Z484" s="29">
        <f t="shared" si="155"/>
        <v>7.85</v>
      </c>
    </row>
    <row r="485" spans="6:26" x14ac:dyDescent="0.25">
      <c r="F485" s="36">
        <f t="shared" si="156"/>
        <v>28320</v>
      </c>
      <c r="G485" s="16">
        <f t="shared" si="157"/>
        <v>20.400019907202605</v>
      </c>
      <c r="H485" s="48">
        <f t="shared" si="158"/>
        <v>292.35000995360127</v>
      </c>
      <c r="I485" s="8">
        <f t="shared" si="159"/>
        <v>1.2080367128488803</v>
      </c>
      <c r="J485" s="48">
        <f t="shared" si="160"/>
        <v>1.8166802228974814E-5</v>
      </c>
      <c r="K485" s="48">
        <f t="shared" si="161"/>
        <v>1.5038286531981744E-5</v>
      </c>
      <c r="L485" s="10">
        <f t="shared" si="162"/>
        <v>1006.0631505543855</v>
      </c>
      <c r="M485" s="29">
        <f t="shared" si="163"/>
        <v>2.5535470187422988E-2</v>
      </c>
      <c r="N485" s="8">
        <f t="shared" si="164"/>
        <v>0.71574755239802879</v>
      </c>
      <c r="O485" s="48">
        <f t="shared" si="165"/>
        <v>3.4205574344215329E-3</v>
      </c>
      <c r="P485" s="48">
        <f t="shared" si="148"/>
        <v>9614966.8626173884</v>
      </c>
      <c r="Q485" s="48">
        <f t="shared" si="166"/>
        <v>6881888.9983065501</v>
      </c>
      <c r="R485" s="9">
        <f t="shared" si="149"/>
        <v>28.111223131896104</v>
      </c>
      <c r="S485" s="10">
        <f t="shared" si="150"/>
        <v>2.3927776673884282</v>
      </c>
      <c r="T485" s="10">
        <f t="shared" si="151"/>
        <v>0.51684426317178367</v>
      </c>
      <c r="U485" s="10">
        <f t="shared" si="152"/>
        <v>1.0527263922388219</v>
      </c>
      <c r="V485" s="10">
        <f t="shared" si="153"/>
        <v>1.5695706554106055</v>
      </c>
      <c r="W485" s="9">
        <f t="shared" si="154"/>
        <v>0.50066049614373387</v>
      </c>
      <c r="X485" s="49">
        <f t="shared" si="147"/>
        <v>20.900680403346339</v>
      </c>
      <c r="Y485" s="8">
        <f t="shared" si="167"/>
        <v>2.6159510923510092E-5</v>
      </c>
      <c r="Z485" s="29">
        <f t="shared" si="155"/>
        <v>7.8666666666666663</v>
      </c>
    </row>
    <row r="486" spans="6:26" x14ac:dyDescent="0.25">
      <c r="F486" s="36">
        <f t="shared" si="156"/>
        <v>28380</v>
      </c>
      <c r="G486" s="16">
        <f t="shared" si="157"/>
        <v>20.400019907226589</v>
      </c>
      <c r="H486" s="48">
        <f t="shared" si="158"/>
        <v>292.35000995361327</v>
      </c>
      <c r="I486" s="8">
        <f t="shared" si="159"/>
        <v>1.2080367128488305</v>
      </c>
      <c r="J486" s="48">
        <f t="shared" si="160"/>
        <v>1.8166802228975366E-5</v>
      </c>
      <c r="K486" s="48">
        <f t="shared" si="161"/>
        <v>1.5038286531982822E-5</v>
      </c>
      <c r="L486" s="10">
        <f t="shared" si="162"/>
        <v>1006.063150554386</v>
      </c>
      <c r="M486" s="29">
        <f t="shared" si="163"/>
        <v>2.5535470187423862E-2</v>
      </c>
      <c r="N486" s="8">
        <f t="shared" si="164"/>
        <v>0.71574755239802623</v>
      </c>
      <c r="O486" s="48">
        <f t="shared" si="165"/>
        <v>3.4205574344213928E-3</v>
      </c>
      <c r="P486" s="48">
        <f t="shared" si="148"/>
        <v>9614966.8627117071</v>
      </c>
      <c r="Q486" s="48">
        <f t="shared" si="166"/>
        <v>6881888.9983740337</v>
      </c>
      <c r="R486" s="9">
        <f t="shared" si="149"/>
        <v>28.111223131973698</v>
      </c>
      <c r="S486" s="10">
        <f t="shared" si="150"/>
        <v>2.3927776673951149</v>
      </c>
      <c r="T486" s="10">
        <f t="shared" si="151"/>
        <v>0.51684426317839305</v>
      </c>
      <c r="U486" s="10">
        <f t="shared" si="152"/>
        <v>1.0527263922494776</v>
      </c>
      <c r="V486" s="10">
        <f t="shared" si="153"/>
        <v>1.5695706554278708</v>
      </c>
      <c r="W486" s="9">
        <f t="shared" si="154"/>
        <v>0.50066049614924113</v>
      </c>
      <c r="X486" s="49">
        <f t="shared" si="147"/>
        <v>20.90068040337583</v>
      </c>
      <c r="Y486" s="8">
        <f t="shared" si="167"/>
        <v>2.6159510923797846E-5</v>
      </c>
      <c r="Z486" s="29">
        <f t="shared" si="155"/>
        <v>7.8833333333333337</v>
      </c>
    </row>
    <row r="487" spans="6:26" x14ac:dyDescent="0.25">
      <c r="F487" s="36">
        <f t="shared" si="156"/>
        <v>28440</v>
      </c>
      <c r="G487" s="16">
        <f t="shared" si="157"/>
        <v>20.400019907249465</v>
      </c>
      <c r="H487" s="48">
        <f t="shared" si="158"/>
        <v>292.35000995362469</v>
      </c>
      <c r="I487" s="8">
        <f t="shared" si="159"/>
        <v>1.2080367128487832</v>
      </c>
      <c r="J487" s="48">
        <f t="shared" si="160"/>
        <v>1.8166802228975912E-5</v>
      </c>
      <c r="K487" s="48">
        <f t="shared" si="161"/>
        <v>1.5038286531983862E-5</v>
      </c>
      <c r="L487" s="10">
        <f t="shared" si="162"/>
        <v>1006.0631505543863</v>
      </c>
      <c r="M487" s="29">
        <f t="shared" si="163"/>
        <v>2.5535470187424716E-2</v>
      </c>
      <c r="N487" s="8">
        <f t="shared" si="164"/>
        <v>0.71574755239802412</v>
      </c>
      <c r="O487" s="48">
        <f t="shared" si="165"/>
        <v>3.4205574344212588E-3</v>
      </c>
      <c r="P487" s="48">
        <f t="shared" si="148"/>
        <v>9614966.8628016431</v>
      </c>
      <c r="Q487" s="48">
        <f t="shared" si="166"/>
        <v>6881888.9984383844</v>
      </c>
      <c r="R487" s="9">
        <f t="shared" si="149"/>
        <v>28.11122313204767</v>
      </c>
      <c r="S487" s="10">
        <f t="shared" si="150"/>
        <v>2.3927776674014911</v>
      </c>
      <c r="T487" s="10">
        <f t="shared" si="151"/>
        <v>0.51684426318469667</v>
      </c>
      <c r="U487" s="10">
        <f t="shared" si="152"/>
        <v>1.0527263922596479</v>
      </c>
      <c r="V487" s="10">
        <f t="shared" si="153"/>
        <v>1.5695706554443447</v>
      </c>
      <c r="W487" s="9">
        <f t="shared" si="154"/>
        <v>0.50066049615449604</v>
      </c>
      <c r="X487" s="49">
        <f t="shared" si="147"/>
        <v>20.90068040340396</v>
      </c>
      <c r="Y487" s="8">
        <f t="shared" si="167"/>
        <v>2.6159510924072413E-5</v>
      </c>
      <c r="Z487" s="29">
        <f t="shared" si="155"/>
        <v>7.9</v>
      </c>
    </row>
    <row r="488" spans="6:26" x14ac:dyDescent="0.25">
      <c r="F488" s="36">
        <f t="shared" si="156"/>
        <v>28500</v>
      </c>
      <c r="G488" s="16">
        <f t="shared" si="157"/>
        <v>20.400019907271282</v>
      </c>
      <c r="H488" s="48">
        <f t="shared" si="158"/>
        <v>292.35000995363561</v>
      </c>
      <c r="I488" s="8">
        <f t="shared" si="159"/>
        <v>1.2080367128487381</v>
      </c>
      <c r="J488" s="48">
        <f t="shared" si="160"/>
        <v>1.8166802228976454E-5</v>
      </c>
      <c r="K488" s="48">
        <f t="shared" si="161"/>
        <v>1.5038286531984871E-5</v>
      </c>
      <c r="L488" s="10">
        <f t="shared" si="162"/>
        <v>1006.0631505543867</v>
      </c>
      <c r="M488" s="29">
        <f t="shared" si="163"/>
        <v>2.5535470187425559E-2</v>
      </c>
      <c r="N488" s="8">
        <f t="shared" si="164"/>
        <v>0.71574755239802201</v>
      </c>
      <c r="O488" s="48">
        <f t="shared" si="165"/>
        <v>3.4205574344211313E-3</v>
      </c>
      <c r="P488" s="48">
        <f t="shared" si="148"/>
        <v>9614966.8628873974</v>
      </c>
      <c r="Q488" s="48">
        <f t="shared" si="166"/>
        <v>6881888.9984997427</v>
      </c>
      <c r="R488" s="9">
        <f t="shared" si="149"/>
        <v>28.111223132118205</v>
      </c>
      <c r="S488" s="10">
        <f t="shared" si="150"/>
        <v>2.3927776674075742</v>
      </c>
      <c r="T488" s="10">
        <f t="shared" si="151"/>
        <v>0.51684426319070897</v>
      </c>
      <c r="U488" s="10">
        <f t="shared" si="152"/>
        <v>1.0527263922693075</v>
      </c>
      <c r="V488" s="10">
        <f t="shared" si="153"/>
        <v>1.5695706554600166</v>
      </c>
      <c r="W488" s="9">
        <f t="shared" si="154"/>
        <v>0.50066049615949504</v>
      </c>
      <c r="X488" s="49">
        <f t="shared" si="147"/>
        <v>20.900680403430776</v>
      </c>
      <c r="Y488" s="8">
        <f t="shared" si="167"/>
        <v>2.6159510924333611E-5</v>
      </c>
      <c r="Z488" s="29">
        <f t="shared" si="155"/>
        <v>7.916666666666667</v>
      </c>
    </row>
    <row r="489" spans="6:26" x14ac:dyDescent="0.25">
      <c r="F489" s="36">
        <f t="shared" si="156"/>
        <v>28560</v>
      </c>
      <c r="G489" s="16">
        <f t="shared" si="157"/>
        <v>20.400019907292094</v>
      </c>
      <c r="H489" s="48">
        <f t="shared" si="158"/>
        <v>292.35000995364601</v>
      </c>
      <c r="I489" s="8">
        <f t="shared" si="159"/>
        <v>1.2080367128486948</v>
      </c>
      <c r="J489" s="48">
        <f t="shared" si="160"/>
        <v>1.8166802228976949E-5</v>
      </c>
      <c r="K489" s="48">
        <f t="shared" si="161"/>
        <v>1.503828653198582E-5</v>
      </c>
      <c r="L489" s="10">
        <f t="shared" si="162"/>
        <v>1006.0631505543871</v>
      </c>
      <c r="M489" s="29">
        <f t="shared" si="163"/>
        <v>2.5535470187426346E-2</v>
      </c>
      <c r="N489" s="8">
        <f t="shared" si="164"/>
        <v>0.71574755239801979</v>
      </c>
      <c r="O489" s="48">
        <f t="shared" si="165"/>
        <v>3.4205574344210094E-3</v>
      </c>
      <c r="P489" s="48">
        <f t="shared" si="148"/>
        <v>9614966.8629692215</v>
      </c>
      <c r="Q489" s="48">
        <f t="shared" si="166"/>
        <v>6881888.9985582866</v>
      </c>
      <c r="R489" s="9">
        <f t="shared" si="149"/>
        <v>28.111223132185515</v>
      </c>
      <c r="S489" s="10">
        <f t="shared" si="150"/>
        <v>2.3927776674133767</v>
      </c>
      <c r="T489" s="10">
        <f t="shared" si="151"/>
        <v>0.51684426319644416</v>
      </c>
      <c r="U489" s="10">
        <f t="shared" si="152"/>
        <v>1.0527263922785779</v>
      </c>
      <c r="V489" s="10">
        <f t="shared" si="153"/>
        <v>1.5695706554750219</v>
      </c>
      <c r="W489" s="9">
        <f t="shared" si="154"/>
        <v>0.50066049616428143</v>
      </c>
      <c r="X489" s="49">
        <f t="shared" si="147"/>
        <v>20.900680403456377</v>
      </c>
      <c r="Y489" s="8">
        <f t="shared" si="167"/>
        <v>2.6159510924583699E-5</v>
      </c>
      <c r="Z489" s="29">
        <f t="shared" si="155"/>
        <v>7.9333333333333336</v>
      </c>
    </row>
    <row r="490" spans="6:26" x14ac:dyDescent="0.25">
      <c r="F490" s="36">
        <f t="shared" si="156"/>
        <v>28620</v>
      </c>
      <c r="G490" s="16">
        <f t="shared" si="157"/>
        <v>20.40001990731194</v>
      </c>
      <c r="H490" s="48">
        <f t="shared" si="158"/>
        <v>292.35000995365596</v>
      </c>
      <c r="I490" s="8">
        <f t="shared" si="159"/>
        <v>1.2080367128486535</v>
      </c>
      <c r="J490" s="48">
        <f t="shared" si="160"/>
        <v>1.8166802228977406E-5</v>
      </c>
      <c r="K490" s="48">
        <f t="shared" si="161"/>
        <v>1.5038286531986713E-5</v>
      </c>
      <c r="L490" s="10">
        <f t="shared" si="162"/>
        <v>1006.0631505543873</v>
      </c>
      <c r="M490" s="29">
        <f t="shared" si="163"/>
        <v>2.5535470187427054E-2</v>
      </c>
      <c r="N490" s="8">
        <f t="shared" si="164"/>
        <v>0.71574755239801824</v>
      </c>
      <c r="O490" s="48">
        <f t="shared" si="165"/>
        <v>3.4205574344208932E-3</v>
      </c>
      <c r="P490" s="48">
        <f t="shared" si="148"/>
        <v>9614966.8630472552</v>
      </c>
      <c r="Q490" s="48">
        <f t="shared" si="166"/>
        <v>6881888.998614124</v>
      </c>
      <c r="R490" s="9">
        <f t="shared" si="149"/>
        <v>28.111223132249702</v>
      </c>
      <c r="S490" s="10">
        <f t="shared" si="150"/>
        <v>2.392777667418907</v>
      </c>
      <c r="T490" s="10">
        <f t="shared" si="151"/>
        <v>0.51684426320191235</v>
      </c>
      <c r="U490" s="10">
        <f t="shared" si="152"/>
        <v>1.052726392287392</v>
      </c>
      <c r="V490" s="10">
        <f t="shared" si="153"/>
        <v>1.5695706554893043</v>
      </c>
      <c r="W490" s="9">
        <f t="shared" si="154"/>
        <v>0.50066049616883712</v>
      </c>
      <c r="X490" s="49">
        <f t="shared" si="147"/>
        <v>20.900680403480777</v>
      </c>
      <c r="Y490" s="8">
        <f t="shared" si="167"/>
        <v>2.6159510924821739E-5</v>
      </c>
      <c r="Z490" s="29">
        <f t="shared" si="155"/>
        <v>7.95</v>
      </c>
    </row>
    <row r="491" spans="6:26" x14ac:dyDescent="0.25">
      <c r="F491" s="36">
        <f t="shared" si="156"/>
        <v>28680</v>
      </c>
      <c r="G491" s="16">
        <f t="shared" si="157"/>
        <v>20.400019907330869</v>
      </c>
      <c r="H491" s="48">
        <f t="shared" si="158"/>
        <v>292.35000995366539</v>
      </c>
      <c r="I491" s="8">
        <f t="shared" si="159"/>
        <v>1.2080367128486145</v>
      </c>
      <c r="J491" s="48">
        <f t="shared" si="160"/>
        <v>1.816680222897788E-5</v>
      </c>
      <c r="K491" s="48">
        <f t="shared" si="161"/>
        <v>1.5038286531987592E-5</v>
      </c>
      <c r="L491" s="10">
        <f t="shared" si="162"/>
        <v>1006.0631505543877</v>
      </c>
      <c r="M491" s="29">
        <f t="shared" si="163"/>
        <v>2.5535470187427793E-2</v>
      </c>
      <c r="N491" s="8">
        <f t="shared" si="164"/>
        <v>0.71574755239801635</v>
      </c>
      <c r="O491" s="48">
        <f t="shared" si="165"/>
        <v>3.4205574344207826E-3</v>
      </c>
      <c r="P491" s="48">
        <f t="shared" si="148"/>
        <v>9614966.863121653</v>
      </c>
      <c r="Q491" s="48">
        <f t="shared" si="166"/>
        <v>6881888.9986673566</v>
      </c>
      <c r="R491" s="9">
        <f t="shared" si="149"/>
        <v>28.11122313231089</v>
      </c>
      <c r="S491" s="10">
        <f t="shared" si="150"/>
        <v>2.3927776674241845</v>
      </c>
      <c r="T491" s="10">
        <f t="shared" si="151"/>
        <v>0.51684426320712862</v>
      </c>
      <c r="U491" s="10">
        <f t="shared" si="152"/>
        <v>1.0527263922957919</v>
      </c>
      <c r="V491" s="10">
        <f t="shared" si="153"/>
        <v>1.5695706555029205</v>
      </c>
      <c r="W491" s="9">
        <f t="shared" si="154"/>
        <v>0.50066049617318054</v>
      </c>
      <c r="X491" s="49">
        <f t="shared" si="147"/>
        <v>20.900680403504047</v>
      </c>
      <c r="Y491" s="8">
        <f t="shared" si="167"/>
        <v>2.6159510925048673E-5</v>
      </c>
      <c r="Z491" s="29">
        <f t="shared" si="155"/>
        <v>7.9666666666666668</v>
      </c>
    </row>
    <row r="492" spans="6:26" x14ac:dyDescent="0.25">
      <c r="F492" s="36">
        <f t="shared" si="156"/>
        <v>28740</v>
      </c>
      <c r="G492" s="16">
        <f t="shared" si="157"/>
        <v>20.400019907348923</v>
      </c>
      <c r="H492" s="48">
        <f t="shared" si="158"/>
        <v>292.35000995367443</v>
      </c>
      <c r="I492" s="8">
        <f t="shared" si="159"/>
        <v>1.2080367128485772</v>
      </c>
      <c r="J492" s="48">
        <f t="shared" si="160"/>
        <v>1.8166802228978307E-5</v>
      </c>
      <c r="K492" s="48">
        <f t="shared" si="161"/>
        <v>1.5038286531988409E-5</v>
      </c>
      <c r="L492" s="10">
        <f t="shared" si="162"/>
        <v>1006.063150554388</v>
      </c>
      <c r="M492" s="29">
        <f t="shared" si="163"/>
        <v>2.5535470187428473E-2</v>
      </c>
      <c r="N492" s="8">
        <f t="shared" si="164"/>
        <v>0.71574755239801446</v>
      </c>
      <c r="O492" s="48">
        <f t="shared" si="165"/>
        <v>3.4205574344206772E-3</v>
      </c>
      <c r="P492" s="48">
        <f t="shared" si="148"/>
        <v>9614966.8631926458</v>
      </c>
      <c r="Q492" s="48">
        <f t="shared" si="166"/>
        <v>6881888.9987181509</v>
      </c>
      <c r="R492" s="9">
        <f t="shared" si="149"/>
        <v>28.111223132369275</v>
      </c>
      <c r="S492" s="10">
        <f t="shared" si="150"/>
        <v>2.3927776674292174</v>
      </c>
      <c r="T492" s="10">
        <f t="shared" si="151"/>
        <v>0.51684426321210386</v>
      </c>
      <c r="U492" s="10">
        <f t="shared" si="152"/>
        <v>1.0527263923037899</v>
      </c>
      <c r="V492" s="10">
        <f t="shared" si="153"/>
        <v>1.5695706555158937</v>
      </c>
      <c r="W492" s="9">
        <f t="shared" si="154"/>
        <v>0.50066049617731867</v>
      </c>
      <c r="X492" s="49">
        <f t="shared" si="147"/>
        <v>20.900680403526241</v>
      </c>
      <c r="Y492" s="8">
        <f t="shared" si="167"/>
        <v>2.6159510925264897E-5</v>
      </c>
      <c r="Z492" s="29">
        <f t="shared" si="155"/>
        <v>7.9833333333333334</v>
      </c>
    </row>
    <row r="493" spans="6:26" x14ac:dyDescent="0.25">
      <c r="F493" s="36">
        <f t="shared" si="156"/>
        <v>28800</v>
      </c>
      <c r="G493" s="16">
        <f t="shared" si="157"/>
        <v>20.400019907366147</v>
      </c>
      <c r="H493" s="48">
        <f t="shared" si="158"/>
        <v>292.35000995368307</v>
      </c>
      <c r="I493" s="8">
        <f t="shared" si="159"/>
        <v>1.2080367128485412</v>
      </c>
      <c r="J493" s="48">
        <f t="shared" si="160"/>
        <v>1.8166802228978724E-5</v>
      </c>
      <c r="K493" s="48">
        <f t="shared" si="161"/>
        <v>1.5038286531989202E-5</v>
      </c>
      <c r="L493" s="10">
        <f t="shared" si="162"/>
        <v>1006.0631505543882</v>
      </c>
      <c r="M493" s="29">
        <f t="shared" si="163"/>
        <v>2.5535470187429122E-2</v>
      </c>
      <c r="N493" s="8">
        <f t="shared" si="164"/>
        <v>0.7157475523980128</v>
      </c>
      <c r="O493" s="48">
        <f t="shared" si="165"/>
        <v>3.4205574344205758E-3</v>
      </c>
      <c r="P493" s="48">
        <f t="shared" si="148"/>
        <v>9614966.8632603474</v>
      </c>
      <c r="Q493" s="48">
        <f t="shared" si="166"/>
        <v>6881888.9987665927</v>
      </c>
      <c r="R493" s="9">
        <f t="shared" si="149"/>
        <v>28.111223132424975</v>
      </c>
      <c r="S493" s="10">
        <f t="shared" si="150"/>
        <v>2.3927776674340198</v>
      </c>
      <c r="T493" s="10">
        <f t="shared" si="151"/>
        <v>0.51684426321685029</v>
      </c>
      <c r="U493" s="10">
        <f t="shared" si="152"/>
        <v>1.0527263923114407</v>
      </c>
      <c r="V493" s="10">
        <f t="shared" si="153"/>
        <v>1.5695706555282909</v>
      </c>
      <c r="W493" s="9">
        <f t="shared" si="154"/>
        <v>0.50066049618127306</v>
      </c>
      <c r="X493" s="49">
        <f t="shared" si="147"/>
        <v>20.900680403547419</v>
      </c>
      <c r="Y493" s="8">
        <f t="shared" si="167"/>
        <v>2.6159510925471515E-5</v>
      </c>
      <c r="Z493" s="29">
        <f t="shared" si="155"/>
        <v>8</v>
      </c>
    </row>
    <row r="494" spans="6:26" x14ac:dyDescent="0.25">
      <c r="F494" s="36"/>
      <c r="V494"/>
      <c r="Z494" s="29"/>
    </row>
    <row r="495" spans="6:26" x14ac:dyDescent="0.25">
      <c r="F495" s="36"/>
      <c r="V495"/>
      <c r="Z495" s="29"/>
    </row>
    <row r="496" spans="6:26" x14ac:dyDescent="0.25">
      <c r="F496" s="36"/>
      <c r="V496"/>
      <c r="Z496" s="29"/>
    </row>
    <row r="497" spans="6:26" x14ac:dyDescent="0.25">
      <c r="F497" s="36"/>
      <c r="V497"/>
      <c r="Z497" s="29"/>
    </row>
    <row r="498" spans="6:26" x14ac:dyDescent="0.25">
      <c r="F498" s="36"/>
      <c r="V498"/>
      <c r="Z498" s="29"/>
    </row>
    <row r="499" spans="6:26" x14ac:dyDescent="0.25">
      <c r="F499" s="36"/>
      <c r="V499"/>
      <c r="Z499" s="29"/>
    </row>
    <row r="500" spans="6:26" x14ac:dyDescent="0.25">
      <c r="F500" s="36"/>
      <c r="V500"/>
      <c r="Z500" s="29"/>
    </row>
    <row r="501" spans="6:26" x14ac:dyDescent="0.25">
      <c r="F501" s="36"/>
      <c r="V501"/>
      <c r="Z501" s="29"/>
    </row>
    <row r="502" spans="6:26" x14ac:dyDescent="0.25">
      <c r="F502" s="36"/>
      <c r="V502"/>
      <c r="Z502" s="29"/>
    </row>
    <row r="503" spans="6:26" x14ac:dyDescent="0.25">
      <c r="F503" s="36"/>
      <c r="V503"/>
      <c r="Z503" s="29"/>
    </row>
    <row r="504" spans="6:26" x14ac:dyDescent="0.25">
      <c r="F504" s="36"/>
      <c r="V504"/>
      <c r="Z504" s="29"/>
    </row>
    <row r="505" spans="6:26" x14ac:dyDescent="0.25">
      <c r="F505" s="36"/>
      <c r="V505"/>
      <c r="Z505" s="29"/>
    </row>
    <row r="506" spans="6:26" x14ac:dyDescent="0.25">
      <c r="F506" s="36"/>
      <c r="V506"/>
      <c r="Z506" s="29"/>
    </row>
    <row r="507" spans="6:26" x14ac:dyDescent="0.25">
      <c r="F507" s="36"/>
      <c r="V507"/>
      <c r="Z507" s="29"/>
    </row>
    <row r="508" spans="6:26" x14ac:dyDescent="0.25">
      <c r="F508" s="36"/>
      <c r="V508"/>
      <c r="Z508" s="29"/>
    </row>
    <row r="509" spans="6:26" x14ac:dyDescent="0.25">
      <c r="F509" s="36"/>
      <c r="V509"/>
      <c r="Z509" s="29"/>
    </row>
    <row r="510" spans="6:26" x14ac:dyDescent="0.25">
      <c r="F510" s="36"/>
      <c r="V510"/>
      <c r="Z510" s="29"/>
    </row>
    <row r="511" spans="6:26" x14ac:dyDescent="0.25">
      <c r="F511" s="36"/>
      <c r="V511"/>
      <c r="Z511" s="29"/>
    </row>
    <row r="512" spans="6:26" x14ac:dyDescent="0.25">
      <c r="F512" s="36"/>
      <c r="V512"/>
      <c r="Z512" s="29"/>
    </row>
    <row r="513" spans="6:26" x14ac:dyDescent="0.25">
      <c r="F513" s="36"/>
      <c r="V513"/>
      <c r="Z513" s="29"/>
    </row>
    <row r="514" spans="6:26" x14ac:dyDescent="0.25">
      <c r="F514" s="36"/>
      <c r="V514"/>
      <c r="Z514" s="29"/>
    </row>
    <row r="515" spans="6:26" x14ac:dyDescent="0.25">
      <c r="F515" s="36"/>
      <c r="V515"/>
      <c r="Z515" s="29"/>
    </row>
    <row r="516" spans="6:26" x14ac:dyDescent="0.25">
      <c r="F516" s="36"/>
      <c r="V516"/>
      <c r="Z516" s="29"/>
    </row>
    <row r="517" spans="6:26" x14ac:dyDescent="0.25">
      <c r="F517" s="36"/>
      <c r="V517"/>
      <c r="Z517" s="29"/>
    </row>
    <row r="518" spans="6:26" x14ac:dyDescent="0.25">
      <c r="F518" s="36"/>
      <c r="V518"/>
      <c r="Z518" s="29"/>
    </row>
    <row r="519" spans="6:26" x14ac:dyDescent="0.25">
      <c r="F519" s="36"/>
      <c r="V519"/>
      <c r="Z519" s="29"/>
    </row>
    <row r="520" spans="6:26" x14ac:dyDescent="0.25">
      <c r="F520" s="36"/>
      <c r="V520"/>
      <c r="Z520" s="29"/>
    </row>
    <row r="521" spans="6:26" x14ac:dyDescent="0.25">
      <c r="F521" s="36"/>
      <c r="V521"/>
      <c r="Z521" s="29"/>
    </row>
    <row r="522" spans="6:26" x14ac:dyDescent="0.25">
      <c r="F522" s="36"/>
      <c r="V522"/>
      <c r="Z522" s="29"/>
    </row>
    <row r="523" spans="6:26" x14ac:dyDescent="0.25">
      <c r="F523" s="36"/>
      <c r="V523"/>
      <c r="Z523" s="29"/>
    </row>
    <row r="524" spans="6:26" x14ac:dyDescent="0.25">
      <c r="F524" s="36"/>
      <c r="V524"/>
      <c r="Z524" s="29"/>
    </row>
    <row r="525" spans="6:26" x14ac:dyDescent="0.25">
      <c r="F525" s="36"/>
      <c r="V525"/>
      <c r="Z525" s="29"/>
    </row>
    <row r="526" spans="6:26" x14ac:dyDescent="0.25">
      <c r="F526" s="36"/>
      <c r="V526"/>
      <c r="Z526" s="29"/>
    </row>
    <row r="527" spans="6:26" x14ac:dyDescent="0.25">
      <c r="F527" s="36"/>
      <c r="V527"/>
      <c r="Z527" s="29"/>
    </row>
    <row r="528" spans="6:26" x14ac:dyDescent="0.25">
      <c r="F528" s="36"/>
      <c r="V528"/>
      <c r="Z528" s="29"/>
    </row>
    <row r="529" spans="6:26" x14ac:dyDescent="0.25">
      <c r="F529" s="36"/>
      <c r="V529"/>
      <c r="Z529" s="29"/>
    </row>
    <row r="530" spans="6:26" x14ac:dyDescent="0.25">
      <c r="F530" s="36"/>
      <c r="V530"/>
      <c r="Z530" s="29"/>
    </row>
    <row r="531" spans="6:26" x14ac:dyDescent="0.25">
      <c r="F531" s="36"/>
      <c r="V531"/>
      <c r="Z531" s="29"/>
    </row>
    <row r="532" spans="6:26" x14ac:dyDescent="0.25">
      <c r="F532" s="36"/>
      <c r="V532"/>
      <c r="Z532" s="29"/>
    </row>
    <row r="533" spans="6:26" x14ac:dyDescent="0.25">
      <c r="F533" s="36"/>
      <c r="V533"/>
      <c r="Z533" s="29"/>
    </row>
    <row r="534" spans="6:26" x14ac:dyDescent="0.25">
      <c r="F534" s="36"/>
      <c r="V534"/>
      <c r="Z534" s="29"/>
    </row>
    <row r="535" spans="6:26" x14ac:dyDescent="0.25">
      <c r="F535" s="36"/>
      <c r="V535"/>
      <c r="Z535" s="29"/>
    </row>
    <row r="536" spans="6:26" x14ac:dyDescent="0.25">
      <c r="F536" s="36"/>
      <c r="V536"/>
      <c r="Z536" s="29"/>
    </row>
    <row r="537" spans="6:26" x14ac:dyDescent="0.25">
      <c r="F537" s="36"/>
      <c r="V537"/>
      <c r="Z537" s="29"/>
    </row>
    <row r="538" spans="6:26" x14ac:dyDescent="0.25">
      <c r="F538" s="36"/>
      <c r="V538"/>
      <c r="Z538" s="29"/>
    </row>
    <row r="539" spans="6:26" x14ac:dyDescent="0.25">
      <c r="F539" s="36"/>
      <c r="V539"/>
      <c r="Z539" s="29"/>
    </row>
    <row r="540" spans="6:26" x14ac:dyDescent="0.25">
      <c r="F540" s="36"/>
      <c r="V540"/>
      <c r="Z540" s="29"/>
    </row>
    <row r="541" spans="6:26" x14ac:dyDescent="0.25">
      <c r="F541" s="36"/>
      <c r="V541"/>
      <c r="Z541" s="29"/>
    </row>
    <row r="542" spans="6:26" x14ac:dyDescent="0.25">
      <c r="F542" s="36"/>
      <c r="V542"/>
      <c r="Z542" s="29"/>
    </row>
    <row r="543" spans="6:26" x14ac:dyDescent="0.25">
      <c r="F543" s="36"/>
      <c r="V543"/>
      <c r="Z543" s="29"/>
    </row>
    <row r="544" spans="6:26" x14ac:dyDescent="0.25">
      <c r="F544" s="36"/>
      <c r="V544"/>
      <c r="Z544" s="29"/>
    </row>
    <row r="545" spans="6:26" x14ac:dyDescent="0.25">
      <c r="F545" s="36"/>
      <c r="V545"/>
      <c r="Z545" s="29"/>
    </row>
    <row r="546" spans="6:26" x14ac:dyDescent="0.25">
      <c r="F546" s="36"/>
      <c r="V546"/>
      <c r="Z546" s="29"/>
    </row>
    <row r="547" spans="6:26" x14ac:dyDescent="0.25">
      <c r="F547" s="36"/>
      <c r="V547"/>
      <c r="Z547" s="29"/>
    </row>
    <row r="548" spans="6:26" x14ac:dyDescent="0.25">
      <c r="F548" s="36"/>
      <c r="V548"/>
      <c r="Z548" s="29"/>
    </row>
    <row r="549" spans="6:26" x14ac:dyDescent="0.25">
      <c r="F549" s="36"/>
      <c r="V549"/>
      <c r="Z549" s="29"/>
    </row>
    <row r="550" spans="6:26" x14ac:dyDescent="0.25">
      <c r="F550" s="36"/>
      <c r="V550"/>
      <c r="Z550" s="29"/>
    </row>
    <row r="551" spans="6:26" x14ac:dyDescent="0.25">
      <c r="F551" s="36"/>
      <c r="V551"/>
      <c r="Z551" s="29"/>
    </row>
    <row r="552" spans="6:26" x14ac:dyDescent="0.25">
      <c r="F552" s="36"/>
      <c r="V552"/>
      <c r="Z552" s="29"/>
    </row>
    <row r="553" spans="6:26" x14ac:dyDescent="0.25">
      <c r="F553" s="36"/>
      <c r="V553"/>
      <c r="Z553" s="29"/>
    </row>
    <row r="554" spans="6:26" x14ac:dyDescent="0.25">
      <c r="F554" s="36"/>
      <c r="V554"/>
      <c r="Z554" s="29"/>
    </row>
    <row r="555" spans="6:26" x14ac:dyDescent="0.25">
      <c r="F555" s="36"/>
      <c r="V555"/>
      <c r="Z555" s="29"/>
    </row>
    <row r="556" spans="6:26" x14ac:dyDescent="0.25">
      <c r="F556" s="36"/>
      <c r="V556"/>
      <c r="Z556" s="29"/>
    </row>
    <row r="557" spans="6:26" x14ac:dyDescent="0.25">
      <c r="F557" s="36"/>
      <c r="V557"/>
      <c r="Z557" s="29"/>
    </row>
    <row r="558" spans="6:26" x14ac:dyDescent="0.25">
      <c r="F558" s="36"/>
      <c r="V558"/>
      <c r="Z558" s="29"/>
    </row>
    <row r="559" spans="6:26" x14ac:dyDescent="0.25">
      <c r="F559" s="36"/>
      <c r="V559"/>
      <c r="Z559" s="29"/>
    </row>
    <row r="560" spans="6:26" x14ac:dyDescent="0.25">
      <c r="F560" s="36"/>
      <c r="V560"/>
      <c r="Z560" s="29"/>
    </row>
    <row r="561" spans="6:26" x14ac:dyDescent="0.25">
      <c r="F561" s="36"/>
      <c r="V561"/>
      <c r="Z561" s="29"/>
    </row>
    <row r="562" spans="6:26" x14ac:dyDescent="0.25">
      <c r="F562" s="36"/>
      <c r="V562"/>
      <c r="Z562" s="29"/>
    </row>
    <row r="563" spans="6:26" x14ac:dyDescent="0.25">
      <c r="F563" s="36"/>
      <c r="V563"/>
      <c r="Z563" s="29"/>
    </row>
    <row r="564" spans="6:26" x14ac:dyDescent="0.25">
      <c r="F564" s="36"/>
      <c r="V564"/>
      <c r="Z564" s="29"/>
    </row>
    <row r="565" spans="6:26" x14ac:dyDescent="0.25">
      <c r="F565" s="36"/>
      <c r="V565"/>
      <c r="Z565" s="29"/>
    </row>
    <row r="566" spans="6:26" x14ac:dyDescent="0.25">
      <c r="F566" s="36"/>
      <c r="V566"/>
      <c r="Z566" s="29"/>
    </row>
    <row r="567" spans="6:26" x14ac:dyDescent="0.25">
      <c r="F567" s="36"/>
      <c r="V567"/>
      <c r="Z567" s="29"/>
    </row>
    <row r="568" spans="6:26" x14ac:dyDescent="0.25">
      <c r="F568" s="36"/>
      <c r="V568"/>
      <c r="Z568" s="29"/>
    </row>
    <row r="569" spans="6:26" x14ac:dyDescent="0.25">
      <c r="F569" s="36"/>
      <c r="V569"/>
      <c r="Z569" s="29"/>
    </row>
    <row r="570" spans="6:26" x14ac:dyDescent="0.25">
      <c r="F570" s="36"/>
      <c r="V570"/>
      <c r="Z570" s="29"/>
    </row>
    <row r="571" spans="6:26" x14ac:dyDescent="0.25">
      <c r="F571" s="36"/>
      <c r="V571"/>
      <c r="Z571" s="29"/>
    </row>
    <row r="572" spans="6:26" x14ac:dyDescent="0.25">
      <c r="F572" s="36"/>
      <c r="V572"/>
      <c r="Z572" s="29"/>
    </row>
    <row r="573" spans="6:26" x14ac:dyDescent="0.25">
      <c r="F573" s="36"/>
      <c r="V573"/>
      <c r="Z573" s="29"/>
    </row>
    <row r="574" spans="6:26" x14ac:dyDescent="0.25">
      <c r="F574" s="36"/>
      <c r="V574"/>
      <c r="Z574" s="29"/>
    </row>
    <row r="575" spans="6:26" x14ac:dyDescent="0.25">
      <c r="F575" s="36"/>
      <c r="V575"/>
      <c r="Z575" s="29"/>
    </row>
    <row r="576" spans="6:26" x14ac:dyDescent="0.25">
      <c r="F576" s="36"/>
      <c r="V576"/>
      <c r="Z576" s="29"/>
    </row>
    <row r="577" spans="6:26" x14ac:dyDescent="0.25">
      <c r="F577" s="36"/>
      <c r="V577"/>
      <c r="Z577" s="29"/>
    </row>
    <row r="578" spans="6:26" x14ac:dyDescent="0.25">
      <c r="F578" s="36"/>
      <c r="V578"/>
      <c r="Z578" s="29"/>
    </row>
    <row r="579" spans="6:26" x14ac:dyDescent="0.25">
      <c r="F579" s="36"/>
      <c r="V579"/>
      <c r="Z579" s="29"/>
    </row>
    <row r="580" spans="6:26" x14ac:dyDescent="0.25">
      <c r="F580" s="36"/>
      <c r="V580"/>
      <c r="Z580" s="29"/>
    </row>
    <row r="581" spans="6:26" x14ac:dyDescent="0.25">
      <c r="F581" s="36"/>
      <c r="V581"/>
      <c r="Z581" s="29"/>
    </row>
    <row r="582" spans="6:26" x14ac:dyDescent="0.25">
      <c r="F582" s="36"/>
      <c r="V582"/>
      <c r="Z582" s="29"/>
    </row>
    <row r="583" spans="6:26" x14ac:dyDescent="0.25">
      <c r="F583" s="36"/>
      <c r="V583"/>
      <c r="Z583" s="29"/>
    </row>
    <row r="584" spans="6:26" x14ac:dyDescent="0.25">
      <c r="F584" s="36"/>
      <c r="V584"/>
      <c r="Z584" s="29"/>
    </row>
    <row r="585" spans="6:26" x14ac:dyDescent="0.25">
      <c r="F585" s="36"/>
      <c r="V585"/>
      <c r="Z585" s="29"/>
    </row>
    <row r="586" spans="6:26" x14ac:dyDescent="0.25">
      <c r="F586" s="36"/>
      <c r="V586"/>
      <c r="Z586" s="29"/>
    </row>
    <row r="587" spans="6:26" x14ac:dyDescent="0.25">
      <c r="F587" s="36"/>
      <c r="V587"/>
      <c r="Z587" s="29"/>
    </row>
    <row r="588" spans="6:26" x14ac:dyDescent="0.25">
      <c r="F588" s="36"/>
      <c r="V588"/>
      <c r="Z588" s="29"/>
    </row>
    <row r="589" spans="6:26" x14ac:dyDescent="0.25">
      <c r="F589" s="36"/>
      <c r="V589"/>
      <c r="Z589" s="29"/>
    </row>
    <row r="590" spans="6:26" x14ac:dyDescent="0.25">
      <c r="F590" s="36"/>
      <c r="V590"/>
      <c r="Z590" s="29"/>
    </row>
    <row r="591" spans="6:26" x14ac:dyDescent="0.25">
      <c r="F591" s="36"/>
      <c r="V591"/>
      <c r="Z591" s="29"/>
    </row>
    <row r="592" spans="6:26" x14ac:dyDescent="0.25">
      <c r="F592" s="36"/>
      <c r="V592"/>
      <c r="Z592" s="29"/>
    </row>
    <row r="593" spans="6:26" x14ac:dyDescent="0.25">
      <c r="F593" s="36"/>
      <c r="V593"/>
      <c r="Z593" s="29"/>
    </row>
    <row r="594" spans="6:26" x14ac:dyDescent="0.25">
      <c r="F594" s="36"/>
      <c r="V594"/>
      <c r="Z594" s="29"/>
    </row>
    <row r="595" spans="6:26" x14ac:dyDescent="0.25">
      <c r="F595" s="36"/>
      <c r="V595"/>
      <c r="Z595" s="29"/>
    </row>
    <row r="596" spans="6:26" x14ac:dyDescent="0.25">
      <c r="F596" s="36"/>
      <c r="V596"/>
      <c r="Z596" s="29"/>
    </row>
    <row r="597" spans="6:26" x14ac:dyDescent="0.25">
      <c r="F597" s="36"/>
      <c r="V597"/>
      <c r="Z597" s="29"/>
    </row>
    <row r="598" spans="6:26" x14ac:dyDescent="0.25">
      <c r="F598" s="36"/>
      <c r="V598"/>
      <c r="Z598" s="29"/>
    </row>
    <row r="599" spans="6:26" x14ac:dyDescent="0.25">
      <c r="F599" s="36"/>
      <c r="V599"/>
      <c r="Z599" s="29"/>
    </row>
    <row r="600" spans="6:26" x14ac:dyDescent="0.25">
      <c r="F600" s="36"/>
      <c r="V600"/>
      <c r="Z600" s="29"/>
    </row>
    <row r="601" spans="6:26" x14ac:dyDescent="0.25">
      <c r="F601" s="36"/>
      <c r="V601"/>
      <c r="Z601" s="29"/>
    </row>
    <row r="602" spans="6:26" x14ac:dyDescent="0.25">
      <c r="F602" s="36"/>
      <c r="V602"/>
      <c r="Z602" s="29"/>
    </row>
    <row r="603" spans="6:26" x14ac:dyDescent="0.25">
      <c r="F603" s="36"/>
      <c r="V603"/>
      <c r="Z603" s="29"/>
    </row>
    <row r="604" spans="6:26" x14ac:dyDescent="0.25">
      <c r="F604" s="36"/>
      <c r="V604"/>
      <c r="Z604" s="29"/>
    </row>
    <row r="605" spans="6:26" x14ac:dyDescent="0.25">
      <c r="F605" s="36"/>
      <c r="V605"/>
      <c r="Z605" s="29"/>
    </row>
    <row r="606" spans="6:26" x14ac:dyDescent="0.25">
      <c r="F606" s="36"/>
      <c r="V606"/>
      <c r="Z606" s="29"/>
    </row>
    <row r="607" spans="6:26" x14ac:dyDescent="0.25">
      <c r="F607" s="36"/>
      <c r="V607"/>
      <c r="Z607" s="29"/>
    </row>
    <row r="608" spans="6:26" x14ac:dyDescent="0.25">
      <c r="F608" s="36"/>
      <c r="V608"/>
      <c r="Z608" s="29"/>
    </row>
    <row r="609" spans="6:26" x14ac:dyDescent="0.25">
      <c r="F609" s="36"/>
      <c r="V609"/>
      <c r="Z609" s="29"/>
    </row>
    <row r="610" spans="6:26" x14ac:dyDescent="0.25">
      <c r="F610" s="36"/>
      <c r="V610"/>
      <c r="Z610" s="29"/>
    </row>
    <row r="611" spans="6:26" x14ac:dyDescent="0.25">
      <c r="F611" s="36"/>
      <c r="V611"/>
      <c r="Z611" s="29"/>
    </row>
    <row r="612" spans="6:26" x14ac:dyDescent="0.25">
      <c r="F612" s="36"/>
      <c r="V612"/>
      <c r="Z612" s="29"/>
    </row>
    <row r="613" spans="6:26" x14ac:dyDescent="0.25">
      <c r="F613" s="36"/>
      <c r="V613"/>
      <c r="Z613" s="29"/>
    </row>
    <row r="614" spans="6:26" x14ac:dyDescent="0.25">
      <c r="F614" s="36"/>
      <c r="V614"/>
      <c r="Z614" s="29"/>
    </row>
    <row r="615" spans="6:26" x14ac:dyDescent="0.25">
      <c r="F615" s="36"/>
      <c r="V615"/>
      <c r="Z615" s="29"/>
    </row>
    <row r="616" spans="6:26" x14ac:dyDescent="0.25">
      <c r="F616" s="36"/>
      <c r="V616"/>
      <c r="Z616" s="29"/>
    </row>
    <row r="617" spans="6:26" x14ac:dyDescent="0.25">
      <c r="F617" s="36"/>
      <c r="V617"/>
      <c r="Z617" s="29"/>
    </row>
    <row r="618" spans="6:26" x14ac:dyDescent="0.25">
      <c r="F618" s="36"/>
      <c r="V618"/>
      <c r="Z618" s="29"/>
    </row>
    <row r="619" spans="6:26" x14ac:dyDescent="0.25">
      <c r="F619" s="36"/>
      <c r="V619"/>
      <c r="Z619" s="29"/>
    </row>
    <row r="620" spans="6:26" x14ac:dyDescent="0.25">
      <c r="F620" s="36"/>
      <c r="V620"/>
      <c r="Z620" s="29"/>
    </row>
    <row r="621" spans="6:26" x14ac:dyDescent="0.25">
      <c r="F621" s="36"/>
      <c r="V621"/>
      <c r="Z621" s="29"/>
    </row>
    <row r="622" spans="6:26" x14ac:dyDescent="0.25">
      <c r="F622" s="36"/>
      <c r="V622"/>
      <c r="Z622" s="29"/>
    </row>
    <row r="623" spans="6:26" x14ac:dyDescent="0.25">
      <c r="F623" s="36"/>
      <c r="V623"/>
      <c r="Z623" s="29"/>
    </row>
    <row r="624" spans="6:26" x14ac:dyDescent="0.25">
      <c r="F624" s="36"/>
      <c r="V624"/>
      <c r="Z624" s="29"/>
    </row>
    <row r="625" spans="6:26" x14ac:dyDescent="0.25">
      <c r="F625" s="36"/>
      <c r="V625"/>
      <c r="Z625" s="29"/>
    </row>
    <row r="626" spans="6:26" x14ac:dyDescent="0.25">
      <c r="F626" s="36"/>
      <c r="V626"/>
      <c r="Z626" s="29"/>
    </row>
    <row r="627" spans="6:26" x14ac:dyDescent="0.25">
      <c r="F627" s="36"/>
      <c r="V627"/>
      <c r="Z627" s="29"/>
    </row>
    <row r="628" spans="6:26" x14ac:dyDescent="0.25">
      <c r="F628" s="36"/>
      <c r="V628"/>
      <c r="Z628" s="29"/>
    </row>
    <row r="629" spans="6:26" x14ac:dyDescent="0.25">
      <c r="F629" s="36"/>
      <c r="V629"/>
      <c r="Z629" s="29"/>
    </row>
    <row r="630" spans="6:26" x14ac:dyDescent="0.25">
      <c r="F630" s="36"/>
      <c r="V630"/>
      <c r="Z630" s="29"/>
    </row>
    <row r="631" spans="6:26" x14ac:dyDescent="0.25">
      <c r="F631" s="36"/>
      <c r="V631"/>
      <c r="Z631" s="29"/>
    </row>
    <row r="632" spans="6:26" x14ac:dyDescent="0.25">
      <c r="F632" s="36"/>
      <c r="V632"/>
      <c r="Z632" s="29"/>
    </row>
    <row r="633" spans="6:26" x14ac:dyDescent="0.25">
      <c r="F633" s="36"/>
      <c r="V633"/>
      <c r="Z633" s="29"/>
    </row>
    <row r="634" spans="6:26" x14ac:dyDescent="0.25">
      <c r="F634" s="36"/>
      <c r="V634"/>
      <c r="Z634" s="29"/>
    </row>
    <row r="635" spans="6:26" x14ac:dyDescent="0.25">
      <c r="F635" s="36"/>
      <c r="V635"/>
      <c r="Z635" s="29"/>
    </row>
    <row r="636" spans="6:26" x14ac:dyDescent="0.25">
      <c r="F636" s="36"/>
      <c r="V636"/>
      <c r="Z636" s="29"/>
    </row>
    <row r="637" spans="6:26" x14ac:dyDescent="0.25">
      <c r="F637" s="36"/>
      <c r="V637"/>
      <c r="Z637" s="29"/>
    </row>
    <row r="638" spans="6:26" x14ac:dyDescent="0.25">
      <c r="F638" s="36"/>
      <c r="V638"/>
      <c r="Z638" s="29"/>
    </row>
    <row r="639" spans="6:26" x14ac:dyDescent="0.25">
      <c r="F639" s="36"/>
      <c r="V639"/>
      <c r="Z639" s="29"/>
    </row>
    <row r="640" spans="6:26" x14ac:dyDescent="0.25">
      <c r="F640" s="36"/>
      <c r="V640"/>
      <c r="Z640" s="29"/>
    </row>
    <row r="641" spans="6:26" x14ac:dyDescent="0.25">
      <c r="F641" s="36"/>
      <c r="V641"/>
      <c r="Z641" s="29"/>
    </row>
    <row r="642" spans="6:26" x14ac:dyDescent="0.25">
      <c r="F642" s="36"/>
      <c r="V642"/>
      <c r="Z642" s="29"/>
    </row>
    <row r="643" spans="6:26" x14ac:dyDescent="0.25">
      <c r="F643" s="36"/>
      <c r="V643"/>
      <c r="Z643" s="29"/>
    </row>
    <row r="644" spans="6:26" x14ac:dyDescent="0.25">
      <c r="F644" s="36"/>
      <c r="V644"/>
      <c r="Z644" s="29"/>
    </row>
    <row r="645" spans="6:26" x14ac:dyDescent="0.25">
      <c r="F645" s="36"/>
      <c r="V645"/>
      <c r="Z645" s="29"/>
    </row>
    <row r="646" spans="6:26" x14ac:dyDescent="0.25">
      <c r="F646" s="36"/>
      <c r="V646"/>
      <c r="Z646" s="29"/>
    </row>
    <row r="647" spans="6:26" x14ac:dyDescent="0.25">
      <c r="F647" s="36"/>
      <c r="V647"/>
      <c r="Z647" s="29"/>
    </row>
    <row r="648" spans="6:26" x14ac:dyDescent="0.25">
      <c r="F648" s="36"/>
      <c r="V648"/>
      <c r="Z648" s="29"/>
    </row>
    <row r="649" spans="6:26" x14ac:dyDescent="0.25">
      <c r="F649" s="36"/>
      <c r="V649"/>
      <c r="Z649" s="29"/>
    </row>
    <row r="650" spans="6:26" x14ac:dyDescent="0.25">
      <c r="F650" s="36"/>
      <c r="V650"/>
      <c r="Z650" s="29"/>
    </row>
    <row r="651" spans="6:26" x14ac:dyDescent="0.25">
      <c r="F651" s="36"/>
      <c r="V651"/>
      <c r="Z651" s="29"/>
    </row>
    <row r="652" spans="6:26" x14ac:dyDescent="0.25">
      <c r="F652" s="36"/>
      <c r="V652"/>
      <c r="Z652" s="29"/>
    </row>
    <row r="653" spans="6:26" x14ac:dyDescent="0.25">
      <c r="F653" s="36"/>
      <c r="V653"/>
      <c r="Z653" s="29"/>
    </row>
    <row r="654" spans="6:26" x14ac:dyDescent="0.25">
      <c r="F654" s="36"/>
      <c r="V654"/>
      <c r="Z654" s="29"/>
    </row>
    <row r="655" spans="6:26" x14ac:dyDescent="0.25">
      <c r="F655" s="36"/>
      <c r="V655"/>
      <c r="Z655" s="29"/>
    </row>
    <row r="656" spans="6:26" x14ac:dyDescent="0.25">
      <c r="F656" s="36"/>
      <c r="V656"/>
      <c r="Z656" s="29"/>
    </row>
    <row r="657" spans="6:26" x14ac:dyDescent="0.25">
      <c r="F657" s="36"/>
      <c r="V657"/>
      <c r="Z657" s="29"/>
    </row>
    <row r="658" spans="6:26" x14ac:dyDescent="0.25">
      <c r="F658" s="36"/>
      <c r="V658"/>
      <c r="Z658" s="29"/>
    </row>
    <row r="659" spans="6:26" x14ac:dyDescent="0.25">
      <c r="F659" s="36"/>
      <c r="V659"/>
      <c r="Z659" s="29"/>
    </row>
    <row r="660" spans="6:26" x14ac:dyDescent="0.25">
      <c r="F660" s="36"/>
      <c r="V660"/>
      <c r="Z660" s="29"/>
    </row>
    <row r="661" spans="6:26" x14ac:dyDescent="0.25">
      <c r="F661" s="36"/>
      <c r="V661"/>
      <c r="Z661" s="29"/>
    </row>
    <row r="662" spans="6:26" x14ac:dyDescent="0.25">
      <c r="F662" s="36"/>
      <c r="V662"/>
      <c r="Z662" s="29"/>
    </row>
    <row r="663" spans="6:26" x14ac:dyDescent="0.25">
      <c r="F663" s="36"/>
      <c r="V663"/>
      <c r="Z663" s="29"/>
    </row>
    <row r="664" spans="6:26" x14ac:dyDescent="0.25">
      <c r="F664" s="36"/>
      <c r="V664"/>
      <c r="Z664" s="29"/>
    </row>
    <row r="665" spans="6:26" x14ac:dyDescent="0.25">
      <c r="F665" s="36"/>
      <c r="V665"/>
      <c r="Z665" s="29"/>
    </row>
    <row r="666" spans="6:26" x14ac:dyDescent="0.25">
      <c r="F666" s="36"/>
      <c r="V666"/>
      <c r="Z666" s="29"/>
    </row>
    <row r="667" spans="6:26" x14ac:dyDescent="0.25">
      <c r="F667" s="36"/>
      <c r="V667"/>
      <c r="Z667" s="29"/>
    </row>
    <row r="668" spans="6:26" x14ac:dyDescent="0.25">
      <c r="F668" s="36"/>
      <c r="V668"/>
      <c r="Z668" s="29"/>
    </row>
    <row r="669" spans="6:26" x14ac:dyDescent="0.25">
      <c r="F669" s="36"/>
      <c r="V669"/>
      <c r="Z669" s="29"/>
    </row>
    <row r="670" spans="6:26" x14ac:dyDescent="0.25">
      <c r="F670" s="36"/>
      <c r="V670"/>
      <c r="Z670" s="29"/>
    </row>
    <row r="671" spans="6:26" x14ac:dyDescent="0.25">
      <c r="F671" s="36"/>
      <c r="V671"/>
      <c r="Z671" s="29"/>
    </row>
    <row r="672" spans="6:26" x14ac:dyDescent="0.25">
      <c r="F672" s="36"/>
      <c r="V672"/>
      <c r="Z672" s="29"/>
    </row>
    <row r="673" spans="6:26" x14ac:dyDescent="0.25">
      <c r="F673" s="36"/>
      <c r="V673"/>
      <c r="Z673" s="29"/>
    </row>
    <row r="674" spans="6:26" x14ac:dyDescent="0.25">
      <c r="F674" s="36"/>
      <c r="V674"/>
      <c r="Z674" s="29"/>
    </row>
    <row r="675" spans="6:26" x14ac:dyDescent="0.25">
      <c r="F675" s="36"/>
      <c r="V675"/>
      <c r="Z675" s="29"/>
    </row>
    <row r="676" spans="6:26" x14ac:dyDescent="0.25">
      <c r="F676" s="36"/>
      <c r="V676"/>
      <c r="Z676" s="29"/>
    </row>
    <row r="677" spans="6:26" x14ac:dyDescent="0.25">
      <c r="F677" s="36"/>
      <c r="V677"/>
      <c r="Z677" s="29"/>
    </row>
    <row r="678" spans="6:26" x14ac:dyDescent="0.25">
      <c r="F678" s="36"/>
      <c r="V678"/>
      <c r="Z678" s="29"/>
    </row>
    <row r="679" spans="6:26" x14ac:dyDescent="0.25">
      <c r="F679" s="36"/>
      <c r="V679"/>
      <c r="Z679" s="29"/>
    </row>
    <row r="680" spans="6:26" x14ac:dyDescent="0.25">
      <c r="F680" s="36"/>
      <c r="V680"/>
      <c r="Z680" s="29"/>
    </row>
    <row r="681" spans="6:26" x14ac:dyDescent="0.25">
      <c r="F681" s="36"/>
      <c r="V681"/>
      <c r="Z681" s="29"/>
    </row>
    <row r="682" spans="6:26" x14ac:dyDescent="0.25">
      <c r="F682" s="36"/>
      <c r="V682"/>
      <c r="Z682" s="29"/>
    </row>
    <row r="683" spans="6:26" x14ac:dyDescent="0.25">
      <c r="F683" s="36"/>
      <c r="V683"/>
      <c r="Z683" s="29"/>
    </row>
    <row r="684" spans="6:26" x14ac:dyDescent="0.25">
      <c r="F684" s="36"/>
      <c r="V684"/>
      <c r="Z684" s="29"/>
    </row>
    <row r="685" spans="6:26" x14ac:dyDescent="0.25">
      <c r="F685" s="36"/>
      <c r="V685"/>
      <c r="Z685" s="29"/>
    </row>
    <row r="686" spans="6:26" x14ac:dyDescent="0.25">
      <c r="F686" s="36"/>
      <c r="V686"/>
      <c r="Z686" s="29"/>
    </row>
    <row r="687" spans="6:26" x14ac:dyDescent="0.25">
      <c r="F687" s="36"/>
      <c r="V687"/>
      <c r="Z687" s="29"/>
    </row>
    <row r="688" spans="6:26" x14ac:dyDescent="0.25">
      <c r="F688" s="36"/>
      <c r="V688"/>
      <c r="Z688" s="29"/>
    </row>
    <row r="689" spans="6:26" x14ac:dyDescent="0.25">
      <c r="F689" s="36"/>
      <c r="V689"/>
      <c r="Z689" s="29"/>
    </row>
    <row r="690" spans="6:26" x14ac:dyDescent="0.25">
      <c r="F690" s="36"/>
      <c r="V690"/>
      <c r="Z690" s="29"/>
    </row>
    <row r="691" spans="6:26" x14ac:dyDescent="0.25">
      <c r="F691" s="36"/>
      <c r="V691"/>
      <c r="Z691" s="29"/>
    </row>
    <row r="692" spans="6:26" x14ac:dyDescent="0.25">
      <c r="F692" s="36"/>
      <c r="V692"/>
      <c r="Z692" s="29"/>
    </row>
    <row r="693" spans="6:26" x14ac:dyDescent="0.25">
      <c r="F693" s="36"/>
      <c r="V693"/>
      <c r="Z693" s="29"/>
    </row>
    <row r="694" spans="6:26" x14ac:dyDescent="0.25">
      <c r="F694" s="36"/>
      <c r="V694"/>
      <c r="Z694" s="29"/>
    </row>
    <row r="695" spans="6:26" x14ac:dyDescent="0.25">
      <c r="F695" s="36"/>
      <c r="V695"/>
      <c r="Z695" s="29"/>
    </row>
    <row r="696" spans="6:26" x14ac:dyDescent="0.25">
      <c r="F696" s="36"/>
      <c r="V696"/>
      <c r="Z696" s="29"/>
    </row>
    <row r="697" spans="6:26" x14ac:dyDescent="0.25">
      <c r="F697" s="36"/>
      <c r="V697"/>
      <c r="Z697" s="29"/>
    </row>
    <row r="698" spans="6:26" x14ac:dyDescent="0.25">
      <c r="F698" s="36"/>
      <c r="V698"/>
      <c r="Z698" s="29"/>
    </row>
    <row r="699" spans="6:26" x14ac:dyDescent="0.25">
      <c r="F699" s="36"/>
      <c r="V699"/>
      <c r="Z699" s="29"/>
    </row>
    <row r="700" spans="6:26" x14ac:dyDescent="0.25">
      <c r="F700" s="36"/>
      <c r="V700"/>
      <c r="Z700" s="29"/>
    </row>
    <row r="701" spans="6:26" x14ac:dyDescent="0.25">
      <c r="F701" s="36"/>
      <c r="V701"/>
      <c r="Z701" s="29"/>
    </row>
    <row r="702" spans="6:26" x14ac:dyDescent="0.25">
      <c r="F702" s="36"/>
      <c r="V702"/>
      <c r="Z702" s="29"/>
    </row>
    <row r="703" spans="6:26" x14ac:dyDescent="0.25">
      <c r="F703" s="36"/>
      <c r="V703"/>
      <c r="Z703" s="29"/>
    </row>
    <row r="704" spans="6:26" x14ac:dyDescent="0.25">
      <c r="F704" s="36"/>
      <c r="V704"/>
      <c r="Z704" s="29"/>
    </row>
    <row r="705" spans="6:26" x14ac:dyDescent="0.25">
      <c r="F705" s="36"/>
      <c r="V705"/>
      <c r="Z705" s="29"/>
    </row>
    <row r="706" spans="6:26" x14ac:dyDescent="0.25">
      <c r="F706" s="36"/>
      <c r="V706"/>
      <c r="Z706" s="29"/>
    </row>
    <row r="707" spans="6:26" x14ac:dyDescent="0.25">
      <c r="F707" s="36"/>
      <c r="V707"/>
      <c r="Z707" s="29"/>
    </row>
    <row r="708" spans="6:26" x14ac:dyDescent="0.25">
      <c r="F708" s="36"/>
      <c r="V708"/>
      <c r="Z708" s="29"/>
    </row>
    <row r="709" spans="6:26" x14ac:dyDescent="0.25">
      <c r="F709" s="36"/>
      <c r="V709"/>
      <c r="Z709" s="29"/>
    </row>
    <row r="710" spans="6:26" x14ac:dyDescent="0.25">
      <c r="F710" s="36"/>
      <c r="V710"/>
      <c r="Z710" s="29"/>
    </row>
    <row r="711" spans="6:26" x14ac:dyDescent="0.25">
      <c r="F711" s="36"/>
      <c r="V711"/>
      <c r="Z711" s="29"/>
    </row>
    <row r="712" spans="6:26" x14ac:dyDescent="0.25">
      <c r="F712" s="36"/>
      <c r="V712"/>
      <c r="Z712" s="29"/>
    </row>
    <row r="713" spans="6:26" x14ac:dyDescent="0.25">
      <c r="F713" s="36"/>
      <c r="V713"/>
      <c r="Z713" s="29"/>
    </row>
    <row r="714" spans="6:26" x14ac:dyDescent="0.25">
      <c r="F714" s="36"/>
      <c r="V714"/>
      <c r="Z714" s="29"/>
    </row>
    <row r="715" spans="6:26" x14ac:dyDescent="0.25">
      <c r="F715" s="36"/>
      <c r="V715"/>
      <c r="Z715" s="29"/>
    </row>
    <row r="716" spans="6:26" x14ac:dyDescent="0.25">
      <c r="F716" s="36"/>
      <c r="V716"/>
      <c r="Z716" s="29"/>
    </row>
    <row r="717" spans="6:26" x14ac:dyDescent="0.25">
      <c r="F717" s="36"/>
      <c r="V717"/>
      <c r="Z717" s="29"/>
    </row>
    <row r="718" spans="6:26" x14ac:dyDescent="0.25">
      <c r="F718" s="36"/>
      <c r="V718"/>
      <c r="Z718" s="29"/>
    </row>
    <row r="719" spans="6:26" x14ac:dyDescent="0.25">
      <c r="F719" s="36"/>
      <c r="V719"/>
      <c r="Z719" s="29"/>
    </row>
    <row r="720" spans="6:26" x14ac:dyDescent="0.25">
      <c r="F720" s="36"/>
      <c r="V720"/>
      <c r="Z720" s="29"/>
    </row>
    <row r="721" spans="6:26" x14ac:dyDescent="0.25">
      <c r="F721" s="36"/>
      <c r="V721"/>
      <c r="Z721" s="29"/>
    </row>
    <row r="722" spans="6:26" x14ac:dyDescent="0.25">
      <c r="F722" s="36"/>
      <c r="V722"/>
      <c r="Z722" s="29"/>
    </row>
    <row r="723" spans="6:26" x14ac:dyDescent="0.25">
      <c r="F723" s="36"/>
      <c r="V723"/>
      <c r="Z723" s="29"/>
    </row>
    <row r="724" spans="6:26" x14ac:dyDescent="0.25">
      <c r="F724" s="36"/>
      <c r="V724"/>
      <c r="Z724" s="29"/>
    </row>
    <row r="725" spans="6:26" x14ac:dyDescent="0.25">
      <c r="F725" s="36"/>
      <c r="V725"/>
      <c r="Z725" s="29"/>
    </row>
    <row r="726" spans="6:26" x14ac:dyDescent="0.25">
      <c r="F726" s="36"/>
      <c r="V726"/>
      <c r="Z726" s="29"/>
    </row>
    <row r="727" spans="6:26" x14ac:dyDescent="0.25">
      <c r="F727" s="36"/>
      <c r="V727"/>
      <c r="Z727" s="29"/>
    </row>
    <row r="728" spans="6:26" x14ac:dyDescent="0.25">
      <c r="F728" s="36"/>
      <c r="V728"/>
      <c r="Z728" s="29"/>
    </row>
    <row r="729" spans="6:26" x14ac:dyDescent="0.25">
      <c r="F729" s="36"/>
      <c r="V729"/>
      <c r="Z729" s="29"/>
    </row>
    <row r="730" spans="6:26" x14ac:dyDescent="0.25">
      <c r="F730" s="36"/>
      <c r="V730"/>
      <c r="Z730" s="29"/>
    </row>
    <row r="731" spans="6:26" x14ac:dyDescent="0.25">
      <c r="F731" s="36"/>
      <c r="V731"/>
      <c r="Z731" s="29"/>
    </row>
    <row r="732" spans="6:26" x14ac:dyDescent="0.25">
      <c r="F732" s="36"/>
      <c r="V732"/>
      <c r="Z732" s="29"/>
    </row>
    <row r="733" spans="6:26" x14ac:dyDescent="0.25">
      <c r="F733" s="36"/>
      <c r="V733"/>
      <c r="Z733" s="29"/>
    </row>
    <row r="734" spans="6:26" x14ac:dyDescent="0.25">
      <c r="F734" s="36"/>
      <c r="V734"/>
      <c r="Z734" s="29"/>
    </row>
    <row r="735" spans="6:26" x14ac:dyDescent="0.25">
      <c r="F735" s="36"/>
      <c r="V735"/>
      <c r="Z735" s="29"/>
    </row>
    <row r="736" spans="6:26" x14ac:dyDescent="0.25">
      <c r="F736" s="36"/>
      <c r="V736"/>
      <c r="Z736" s="29"/>
    </row>
    <row r="737" spans="6:26" x14ac:dyDescent="0.25">
      <c r="F737" s="36"/>
      <c r="V737"/>
      <c r="Z737" s="29"/>
    </row>
    <row r="738" spans="6:26" x14ac:dyDescent="0.25">
      <c r="F738" s="36"/>
      <c r="V738"/>
      <c r="Z738" s="29"/>
    </row>
    <row r="739" spans="6:26" x14ac:dyDescent="0.25">
      <c r="F739" s="36"/>
      <c r="V739"/>
      <c r="Z739" s="29"/>
    </row>
    <row r="740" spans="6:26" x14ac:dyDescent="0.25">
      <c r="F740" s="36"/>
      <c r="V740"/>
      <c r="Z740" s="29"/>
    </row>
    <row r="741" spans="6:26" x14ac:dyDescent="0.25">
      <c r="F741" s="36"/>
      <c r="V741"/>
      <c r="Z741" s="29"/>
    </row>
    <row r="742" spans="6:26" x14ac:dyDescent="0.25">
      <c r="F742" s="36"/>
      <c r="V742"/>
      <c r="Z742" s="29"/>
    </row>
    <row r="743" spans="6:26" x14ac:dyDescent="0.25">
      <c r="F743" s="36"/>
      <c r="V743"/>
      <c r="Z743" s="29"/>
    </row>
    <row r="744" spans="6:26" x14ac:dyDescent="0.25">
      <c r="F744" s="36"/>
      <c r="V744"/>
      <c r="Z744" s="29"/>
    </row>
    <row r="745" spans="6:26" x14ac:dyDescent="0.25">
      <c r="F745" s="36"/>
      <c r="V745"/>
      <c r="Z745" s="29"/>
    </row>
    <row r="746" spans="6:26" x14ac:dyDescent="0.25">
      <c r="F746" s="36"/>
      <c r="V746"/>
      <c r="Z746" s="29"/>
    </row>
    <row r="747" spans="6:26" x14ac:dyDescent="0.25">
      <c r="F747" s="36"/>
      <c r="V747"/>
      <c r="Z747" s="29"/>
    </row>
    <row r="748" spans="6:26" x14ac:dyDescent="0.25">
      <c r="F748" s="36"/>
      <c r="V748"/>
      <c r="Z748" s="29"/>
    </row>
    <row r="749" spans="6:26" x14ac:dyDescent="0.25">
      <c r="F749" s="36"/>
      <c r="V749"/>
      <c r="Z749" s="29"/>
    </row>
    <row r="750" spans="6:26" x14ac:dyDescent="0.25">
      <c r="F750" s="36"/>
      <c r="V750"/>
      <c r="Z750" s="29"/>
    </row>
    <row r="751" spans="6:26" x14ac:dyDescent="0.25">
      <c r="F751" s="36"/>
      <c r="V751"/>
      <c r="Z751" s="29"/>
    </row>
    <row r="752" spans="6:26" x14ac:dyDescent="0.25">
      <c r="F752" s="36"/>
      <c r="V752"/>
      <c r="Z752" s="29"/>
    </row>
    <row r="753" spans="6:26" x14ac:dyDescent="0.25">
      <c r="F753" s="36"/>
      <c r="V753"/>
      <c r="Z753" s="29"/>
    </row>
    <row r="754" spans="6:26" x14ac:dyDescent="0.25">
      <c r="F754" s="36"/>
      <c r="V754"/>
      <c r="Z754" s="29"/>
    </row>
    <row r="755" spans="6:26" x14ac:dyDescent="0.25">
      <c r="F755" s="36"/>
      <c r="V755"/>
      <c r="Z755" s="29"/>
    </row>
    <row r="756" spans="6:26" x14ac:dyDescent="0.25">
      <c r="F756" s="36"/>
      <c r="V756"/>
      <c r="Z756" s="29"/>
    </row>
    <row r="757" spans="6:26" x14ac:dyDescent="0.25">
      <c r="F757" s="36"/>
      <c r="V757"/>
      <c r="Z757" s="29"/>
    </row>
    <row r="758" spans="6:26" x14ac:dyDescent="0.25">
      <c r="F758" s="36"/>
      <c r="V758"/>
      <c r="Z758" s="29"/>
    </row>
    <row r="759" spans="6:26" x14ac:dyDescent="0.25">
      <c r="F759" s="36"/>
      <c r="V759"/>
      <c r="Z759" s="29"/>
    </row>
    <row r="760" spans="6:26" x14ac:dyDescent="0.25">
      <c r="F760" s="36"/>
      <c r="V760"/>
      <c r="Z760" s="29"/>
    </row>
    <row r="761" spans="6:26" x14ac:dyDescent="0.25">
      <c r="F761" s="36"/>
      <c r="V761"/>
      <c r="Z761" s="29"/>
    </row>
    <row r="762" spans="6:26" x14ac:dyDescent="0.25">
      <c r="F762" s="36"/>
      <c r="V762"/>
      <c r="Z762" s="29"/>
    </row>
    <row r="763" spans="6:26" x14ac:dyDescent="0.25">
      <c r="F763" s="36"/>
      <c r="V763"/>
      <c r="Z763" s="29"/>
    </row>
    <row r="764" spans="6:26" x14ac:dyDescent="0.25">
      <c r="F764" s="36"/>
      <c r="V764"/>
      <c r="Z764" s="29"/>
    </row>
    <row r="765" spans="6:26" x14ac:dyDescent="0.25">
      <c r="F765" s="36"/>
      <c r="V765"/>
      <c r="Z765" s="29"/>
    </row>
    <row r="766" spans="6:26" x14ac:dyDescent="0.25">
      <c r="F766" s="36"/>
      <c r="V766"/>
      <c r="Z766" s="29"/>
    </row>
    <row r="767" spans="6:26" x14ac:dyDescent="0.25">
      <c r="F767" s="36"/>
      <c r="V767"/>
      <c r="Z767" s="29"/>
    </row>
    <row r="768" spans="6:26" x14ac:dyDescent="0.25">
      <c r="F768" s="36"/>
      <c r="V768"/>
      <c r="Z768" s="29"/>
    </row>
    <row r="769" spans="6:26" x14ac:dyDescent="0.25">
      <c r="F769" s="36"/>
      <c r="V769"/>
      <c r="Z769" s="29"/>
    </row>
    <row r="770" spans="6:26" x14ac:dyDescent="0.25">
      <c r="F770" s="36"/>
      <c r="V770"/>
      <c r="Z770" s="29"/>
    </row>
    <row r="771" spans="6:26" x14ac:dyDescent="0.25">
      <c r="F771" s="36"/>
      <c r="V771"/>
      <c r="Z771" s="29"/>
    </row>
    <row r="772" spans="6:26" x14ac:dyDescent="0.25">
      <c r="F772" s="36"/>
      <c r="V772"/>
      <c r="Z772" s="29"/>
    </row>
    <row r="773" spans="6:26" x14ac:dyDescent="0.25">
      <c r="F773" s="36"/>
      <c r="V773"/>
      <c r="Z773" s="29"/>
    </row>
    <row r="774" spans="6:26" x14ac:dyDescent="0.25">
      <c r="F774" s="36"/>
      <c r="V774"/>
      <c r="Z774" s="29"/>
    </row>
    <row r="775" spans="6:26" x14ac:dyDescent="0.25">
      <c r="F775" s="36"/>
      <c r="V775"/>
      <c r="Z775" s="29"/>
    </row>
    <row r="776" spans="6:26" x14ac:dyDescent="0.25">
      <c r="F776" s="36"/>
      <c r="V776"/>
      <c r="Z776" s="29"/>
    </row>
    <row r="777" spans="6:26" x14ac:dyDescent="0.25">
      <c r="F777" s="36"/>
      <c r="V777"/>
      <c r="Z777" s="29"/>
    </row>
    <row r="778" spans="6:26" x14ac:dyDescent="0.25">
      <c r="F778" s="36"/>
      <c r="V778"/>
      <c r="Z778" s="29"/>
    </row>
    <row r="779" spans="6:26" x14ac:dyDescent="0.25">
      <c r="F779" s="36"/>
      <c r="V779"/>
      <c r="Z779" s="29"/>
    </row>
    <row r="780" spans="6:26" x14ac:dyDescent="0.25">
      <c r="F780" s="36"/>
      <c r="V780"/>
      <c r="Z780" s="29"/>
    </row>
    <row r="781" spans="6:26" x14ac:dyDescent="0.25">
      <c r="F781" s="36"/>
      <c r="V781"/>
      <c r="Z781" s="29"/>
    </row>
    <row r="782" spans="6:26" x14ac:dyDescent="0.25">
      <c r="F782" s="36"/>
      <c r="V782"/>
      <c r="Z782" s="29"/>
    </row>
    <row r="783" spans="6:26" x14ac:dyDescent="0.25">
      <c r="F783" s="36"/>
      <c r="V783"/>
      <c r="Z783" s="29"/>
    </row>
    <row r="784" spans="6:26" x14ac:dyDescent="0.25">
      <c r="F784" s="36"/>
      <c r="V784"/>
      <c r="Z784" s="29"/>
    </row>
    <row r="785" spans="6:26" x14ac:dyDescent="0.25">
      <c r="F785" s="36"/>
      <c r="V785"/>
      <c r="Z785" s="29"/>
    </row>
    <row r="786" spans="6:26" x14ac:dyDescent="0.25">
      <c r="F786" s="36"/>
      <c r="V786"/>
      <c r="Z786" s="29"/>
    </row>
    <row r="787" spans="6:26" x14ac:dyDescent="0.25">
      <c r="F787" s="36"/>
      <c r="V787"/>
      <c r="Z787" s="29"/>
    </row>
    <row r="788" spans="6:26" x14ac:dyDescent="0.25">
      <c r="F788" s="36"/>
      <c r="V788"/>
      <c r="Z788" s="29"/>
    </row>
    <row r="789" spans="6:26" x14ac:dyDescent="0.25">
      <c r="F789" s="36"/>
      <c r="V789"/>
      <c r="Z789" s="29"/>
    </row>
    <row r="790" spans="6:26" x14ac:dyDescent="0.25">
      <c r="F790" s="36"/>
      <c r="V790"/>
      <c r="Z790" s="29"/>
    </row>
    <row r="791" spans="6:26" x14ac:dyDescent="0.25">
      <c r="F791" s="36"/>
      <c r="V791"/>
      <c r="Z791" s="29"/>
    </row>
    <row r="792" spans="6:26" x14ac:dyDescent="0.25">
      <c r="F792" s="36"/>
      <c r="V792"/>
      <c r="Z792" s="29"/>
    </row>
    <row r="793" spans="6:26" x14ac:dyDescent="0.25">
      <c r="F793" s="36"/>
      <c r="V793"/>
      <c r="Z793" s="29"/>
    </row>
    <row r="794" spans="6:26" x14ac:dyDescent="0.25">
      <c r="F794" s="36"/>
      <c r="V794"/>
      <c r="Z794" s="29"/>
    </row>
    <row r="795" spans="6:26" x14ac:dyDescent="0.25">
      <c r="F795" s="36"/>
      <c r="V795"/>
      <c r="Z795" s="29"/>
    </row>
    <row r="796" spans="6:26" x14ac:dyDescent="0.25">
      <c r="F796" s="36"/>
      <c r="V796"/>
      <c r="Z796" s="29"/>
    </row>
    <row r="797" spans="6:26" x14ac:dyDescent="0.25">
      <c r="F797" s="36"/>
      <c r="V797"/>
      <c r="Z797" s="29"/>
    </row>
    <row r="798" spans="6:26" x14ac:dyDescent="0.25">
      <c r="F798" s="36"/>
      <c r="V798"/>
      <c r="Z798" s="29"/>
    </row>
    <row r="799" spans="6:26" x14ac:dyDescent="0.25">
      <c r="F799" s="36"/>
      <c r="V799"/>
      <c r="Z799" s="29"/>
    </row>
    <row r="800" spans="6:26" x14ac:dyDescent="0.25">
      <c r="F800" s="36"/>
      <c r="V800"/>
      <c r="Z800" s="29"/>
    </row>
    <row r="801" spans="6:26" x14ac:dyDescent="0.25">
      <c r="F801" s="36"/>
      <c r="V801"/>
      <c r="Z801" s="29"/>
    </row>
    <row r="802" spans="6:26" x14ac:dyDescent="0.25">
      <c r="F802" s="36"/>
      <c r="V802"/>
      <c r="Z802" s="29"/>
    </row>
    <row r="803" spans="6:26" x14ac:dyDescent="0.25">
      <c r="F803" s="36"/>
      <c r="V803"/>
      <c r="Z803" s="29"/>
    </row>
    <row r="804" spans="6:26" x14ac:dyDescent="0.25">
      <c r="F804" s="36"/>
      <c r="V804"/>
      <c r="Z804" s="29"/>
    </row>
    <row r="805" spans="6:26" x14ac:dyDescent="0.25">
      <c r="F805" s="36"/>
      <c r="V805"/>
      <c r="Z805" s="29"/>
    </row>
    <row r="806" spans="6:26" x14ac:dyDescent="0.25">
      <c r="F806" s="36"/>
      <c r="V806"/>
      <c r="Z806" s="29"/>
    </row>
    <row r="807" spans="6:26" x14ac:dyDescent="0.25">
      <c r="F807" s="36"/>
      <c r="V807"/>
      <c r="Z807" s="29"/>
    </row>
    <row r="808" spans="6:26" x14ac:dyDescent="0.25">
      <c r="F808" s="36"/>
      <c r="V808"/>
      <c r="Z808" s="29"/>
    </row>
    <row r="809" spans="6:26" x14ac:dyDescent="0.25">
      <c r="F809" s="36"/>
      <c r="V809"/>
      <c r="Z809" s="29"/>
    </row>
    <row r="810" spans="6:26" x14ac:dyDescent="0.25">
      <c r="F810" s="36"/>
      <c r="V810"/>
      <c r="Z810" s="29"/>
    </row>
    <row r="811" spans="6:26" x14ac:dyDescent="0.25">
      <c r="F811" s="36"/>
      <c r="V811"/>
      <c r="Z811" s="29"/>
    </row>
    <row r="812" spans="6:26" x14ac:dyDescent="0.25">
      <c r="F812" s="36"/>
      <c r="V812"/>
      <c r="Z812" s="29"/>
    </row>
    <row r="813" spans="6:26" x14ac:dyDescent="0.25">
      <c r="F813" s="36"/>
      <c r="V813"/>
      <c r="Z813" s="29"/>
    </row>
    <row r="814" spans="6:26" x14ac:dyDescent="0.25">
      <c r="F814" s="36"/>
      <c r="V814"/>
      <c r="Z814" s="29"/>
    </row>
    <row r="815" spans="6:26" x14ac:dyDescent="0.25">
      <c r="F815" s="36"/>
      <c r="V815"/>
      <c r="Z815" s="29"/>
    </row>
    <row r="816" spans="6:26" x14ac:dyDescent="0.25">
      <c r="F816" s="36"/>
      <c r="V816"/>
      <c r="Z816" s="29"/>
    </row>
    <row r="817" spans="6:26" x14ac:dyDescent="0.25">
      <c r="F817" s="36"/>
      <c r="V817"/>
      <c r="Z817" s="29"/>
    </row>
    <row r="818" spans="6:26" x14ac:dyDescent="0.25">
      <c r="F818" s="36"/>
      <c r="V818"/>
      <c r="Z818" s="29"/>
    </row>
    <row r="819" spans="6:26" x14ac:dyDescent="0.25">
      <c r="F819" s="36"/>
      <c r="V819"/>
      <c r="Z819" s="29"/>
    </row>
    <row r="820" spans="6:26" x14ac:dyDescent="0.25">
      <c r="F820" s="36"/>
      <c r="V820"/>
      <c r="Z820" s="29"/>
    </row>
    <row r="821" spans="6:26" x14ac:dyDescent="0.25">
      <c r="F821" s="36"/>
      <c r="V821"/>
      <c r="Z821" s="29"/>
    </row>
    <row r="822" spans="6:26" x14ac:dyDescent="0.25">
      <c r="F822" s="36"/>
      <c r="V822"/>
      <c r="Z822" s="29"/>
    </row>
    <row r="823" spans="6:26" x14ac:dyDescent="0.25">
      <c r="F823" s="36"/>
      <c r="V823"/>
      <c r="Z823" s="29"/>
    </row>
    <row r="824" spans="6:26" x14ac:dyDescent="0.25">
      <c r="F824" s="36"/>
      <c r="V824"/>
      <c r="Z824" s="29"/>
    </row>
    <row r="825" spans="6:26" x14ac:dyDescent="0.25">
      <c r="F825" s="36"/>
      <c r="V825"/>
      <c r="Z825" s="29"/>
    </row>
    <row r="826" spans="6:26" x14ac:dyDescent="0.25">
      <c r="F826" s="36"/>
      <c r="V826"/>
      <c r="Z826" s="29"/>
    </row>
    <row r="827" spans="6:26" x14ac:dyDescent="0.25">
      <c r="F827" s="36"/>
      <c r="V827"/>
      <c r="Z827" s="29"/>
    </row>
    <row r="828" spans="6:26" x14ac:dyDescent="0.25">
      <c r="F828" s="36"/>
      <c r="V828"/>
      <c r="Z828" s="29"/>
    </row>
    <row r="829" spans="6:26" x14ac:dyDescent="0.25">
      <c r="F829" s="36"/>
      <c r="V829"/>
      <c r="Z829" s="29"/>
    </row>
    <row r="830" spans="6:26" x14ac:dyDescent="0.25">
      <c r="F830" s="36"/>
      <c r="V830"/>
      <c r="Z830" s="29"/>
    </row>
    <row r="831" spans="6:26" x14ac:dyDescent="0.25">
      <c r="F831" s="36"/>
      <c r="V831"/>
      <c r="Z831" s="29"/>
    </row>
    <row r="832" spans="6:26" x14ac:dyDescent="0.25">
      <c r="F832" s="36"/>
      <c r="V832"/>
      <c r="Z832" s="29"/>
    </row>
    <row r="833" spans="6:26" x14ac:dyDescent="0.25">
      <c r="F833" s="36"/>
      <c r="V833"/>
      <c r="Z833" s="29"/>
    </row>
    <row r="834" spans="6:26" x14ac:dyDescent="0.25">
      <c r="F834" s="36"/>
      <c r="V834"/>
      <c r="Z834" s="29"/>
    </row>
    <row r="835" spans="6:26" x14ac:dyDescent="0.25">
      <c r="F835" s="36"/>
      <c r="V835"/>
      <c r="Z835" s="29"/>
    </row>
    <row r="836" spans="6:26" x14ac:dyDescent="0.25">
      <c r="F836" s="36"/>
      <c r="V836"/>
      <c r="Z836" s="29"/>
    </row>
    <row r="837" spans="6:26" x14ac:dyDescent="0.25">
      <c r="F837" s="36"/>
      <c r="V837"/>
      <c r="Z837" s="29"/>
    </row>
    <row r="838" spans="6:26" x14ac:dyDescent="0.25">
      <c r="F838" s="36"/>
      <c r="V838"/>
      <c r="Z838" s="29"/>
    </row>
    <row r="839" spans="6:26" x14ac:dyDescent="0.25">
      <c r="F839" s="36"/>
      <c r="V839"/>
      <c r="Z839" s="29"/>
    </row>
    <row r="840" spans="6:26" x14ac:dyDescent="0.25">
      <c r="F840" s="36"/>
      <c r="V840"/>
      <c r="Z840" s="29"/>
    </row>
    <row r="841" spans="6:26" x14ac:dyDescent="0.25">
      <c r="F841" s="36"/>
      <c r="V841"/>
      <c r="Z841" s="29"/>
    </row>
    <row r="842" spans="6:26" x14ac:dyDescent="0.25">
      <c r="F842" s="36"/>
      <c r="V842"/>
      <c r="Z842" s="29"/>
    </row>
    <row r="843" spans="6:26" x14ac:dyDescent="0.25">
      <c r="F843" s="36"/>
      <c r="V843"/>
      <c r="Z843" s="29"/>
    </row>
    <row r="844" spans="6:26" x14ac:dyDescent="0.25">
      <c r="F844" s="36"/>
      <c r="V844"/>
      <c r="Z844" s="29"/>
    </row>
    <row r="845" spans="6:26" x14ac:dyDescent="0.25">
      <c r="F845" s="36"/>
      <c r="V845"/>
      <c r="Z845" s="29"/>
    </row>
    <row r="846" spans="6:26" x14ac:dyDescent="0.25">
      <c r="F846" s="36"/>
      <c r="V846"/>
      <c r="Z846" s="29"/>
    </row>
    <row r="847" spans="6:26" x14ac:dyDescent="0.25">
      <c r="F847" s="36"/>
      <c r="V847"/>
      <c r="Z847" s="29"/>
    </row>
    <row r="848" spans="6:26" x14ac:dyDescent="0.25">
      <c r="F848" s="36"/>
      <c r="V848"/>
      <c r="Z848" s="29"/>
    </row>
    <row r="849" spans="6:26" x14ac:dyDescent="0.25">
      <c r="F849" s="36"/>
      <c r="V849"/>
      <c r="Z849" s="29"/>
    </row>
    <row r="850" spans="6:26" x14ac:dyDescent="0.25">
      <c r="F850" s="36"/>
      <c r="V850"/>
      <c r="Z850" s="29"/>
    </row>
    <row r="851" spans="6:26" x14ac:dyDescent="0.25">
      <c r="F851" s="36"/>
      <c r="V851"/>
      <c r="Z851" s="29"/>
    </row>
    <row r="852" spans="6:26" x14ac:dyDescent="0.25">
      <c r="F852" s="36"/>
      <c r="V852"/>
      <c r="Z852" s="29"/>
    </row>
    <row r="853" spans="6:26" x14ac:dyDescent="0.25">
      <c r="F853" s="36"/>
      <c r="V853"/>
      <c r="Z853" s="29"/>
    </row>
    <row r="854" spans="6:26" x14ac:dyDescent="0.25">
      <c r="F854" s="36"/>
      <c r="V854"/>
      <c r="Z854" s="29"/>
    </row>
    <row r="855" spans="6:26" x14ac:dyDescent="0.25">
      <c r="F855" s="36"/>
      <c r="V855"/>
      <c r="Z855" s="29"/>
    </row>
    <row r="856" spans="6:26" x14ac:dyDescent="0.25">
      <c r="F856" s="36"/>
      <c r="V856"/>
      <c r="Z856" s="29"/>
    </row>
    <row r="857" spans="6:26" x14ac:dyDescent="0.25">
      <c r="F857" s="36"/>
      <c r="V857"/>
      <c r="Z857" s="29"/>
    </row>
    <row r="858" spans="6:26" x14ac:dyDescent="0.25">
      <c r="F858" s="36"/>
      <c r="V858"/>
      <c r="Z858" s="29"/>
    </row>
    <row r="859" spans="6:26" x14ac:dyDescent="0.25">
      <c r="F859" s="36"/>
      <c r="V859"/>
      <c r="Z859" s="29"/>
    </row>
    <row r="860" spans="6:26" x14ac:dyDescent="0.25">
      <c r="F860" s="36"/>
      <c r="V860"/>
      <c r="Z860" s="29"/>
    </row>
    <row r="861" spans="6:26" x14ac:dyDescent="0.25">
      <c r="F861" s="36"/>
      <c r="V861"/>
      <c r="Z861" s="29"/>
    </row>
    <row r="862" spans="6:26" x14ac:dyDescent="0.25">
      <c r="F862" s="36"/>
      <c r="V862"/>
      <c r="Z862" s="29"/>
    </row>
    <row r="863" spans="6:26" x14ac:dyDescent="0.25">
      <c r="F863" s="36"/>
      <c r="V863"/>
      <c r="Z863" s="29"/>
    </row>
    <row r="864" spans="6:26" x14ac:dyDescent="0.25">
      <c r="F864" s="36"/>
      <c r="V864"/>
      <c r="Z864" s="29"/>
    </row>
    <row r="865" spans="6:26" x14ac:dyDescent="0.25">
      <c r="F865" s="36"/>
      <c r="V865"/>
      <c r="Z865" s="29"/>
    </row>
    <row r="866" spans="6:26" x14ac:dyDescent="0.25">
      <c r="F866" s="36"/>
      <c r="V866"/>
      <c r="Z866" s="29"/>
    </row>
    <row r="867" spans="6:26" x14ac:dyDescent="0.25">
      <c r="F867" s="36"/>
      <c r="V867"/>
      <c r="Z867" s="29"/>
    </row>
    <row r="868" spans="6:26" x14ac:dyDescent="0.25">
      <c r="F868" s="36"/>
      <c r="V868"/>
      <c r="Z868" s="29"/>
    </row>
    <row r="869" spans="6:26" x14ac:dyDescent="0.25">
      <c r="F869" s="36"/>
      <c r="V869"/>
      <c r="Z869" s="29"/>
    </row>
    <row r="870" spans="6:26" x14ac:dyDescent="0.25">
      <c r="F870" s="36"/>
      <c r="V870"/>
      <c r="Z870" s="29"/>
    </row>
    <row r="871" spans="6:26" x14ac:dyDescent="0.25">
      <c r="F871" s="36"/>
      <c r="V871"/>
      <c r="Z871" s="29"/>
    </row>
    <row r="872" spans="6:26" x14ac:dyDescent="0.25">
      <c r="F872" s="36"/>
      <c r="V872"/>
      <c r="Z872" s="29"/>
    </row>
    <row r="873" spans="6:26" x14ac:dyDescent="0.25">
      <c r="F873" s="36"/>
      <c r="V873"/>
      <c r="Z873" s="29"/>
    </row>
    <row r="874" spans="6:26" x14ac:dyDescent="0.25">
      <c r="F874" s="36"/>
      <c r="V874"/>
      <c r="Z874" s="29"/>
    </row>
    <row r="875" spans="6:26" x14ac:dyDescent="0.25">
      <c r="F875" s="36"/>
      <c r="V875"/>
      <c r="Z875" s="29"/>
    </row>
    <row r="876" spans="6:26" x14ac:dyDescent="0.25">
      <c r="F876" s="36"/>
      <c r="V876"/>
      <c r="Z876" s="29"/>
    </row>
    <row r="877" spans="6:26" x14ac:dyDescent="0.25">
      <c r="F877" s="36"/>
      <c r="V877"/>
      <c r="Z877" s="29"/>
    </row>
    <row r="878" spans="6:26" x14ac:dyDescent="0.25">
      <c r="F878" s="36"/>
      <c r="V878"/>
      <c r="Z878" s="29"/>
    </row>
    <row r="879" spans="6:26" x14ac:dyDescent="0.25">
      <c r="F879" s="36"/>
      <c r="V879"/>
      <c r="Z879" s="29"/>
    </row>
    <row r="880" spans="6:26" x14ac:dyDescent="0.25">
      <c r="F880" s="36"/>
      <c r="V880"/>
      <c r="Z880" s="29"/>
    </row>
    <row r="881" spans="6:26" x14ac:dyDescent="0.25">
      <c r="F881" s="36"/>
      <c r="V881"/>
      <c r="Z881" s="29"/>
    </row>
    <row r="882" spans="6:26" x14ac:dyDescent="0.25">
      <c r="F882" s="36"/>
      <c r="V882"/>
      <c r="Z882" s="29"/>
    </row>
    <row r="883" spans="6:26" x14ac:dyDescent="0.25">
      <c r="F883" s="36"/>
      <c r="V883"/>
      <c r="Z883" s="29"/>
    </row>
    <row r="884" spans="6:26" x14ac:dyDescent="0.25">
      <c r="F884" s="36"/>
      <c r="V884"/>
      <c r="Z884" s="29"/>
    </row>
    <row r="885" spans="6:26" x14ac:dyDescent="0.25">
      <c r="F885" s="36"/>
      <c r="V885"/>
      <c r="Z885" s="29"/>
    </row>
    <row r="886" spans="6:26" x14ac:dyDescent="0.25">
      <c r="F886" s="36"/>
      <c r="V886"/>
      <c r="Z886" s="29"/>
    </row>
    <row r="887" spans="6:26" x14ac:dyDescent="0.25">
      <c r="F887" s="36"/>
      <c r="V887"/>
      <c r="Z887" s="29"/>
    </row>
    <row r="888" spans="6:26" x14ac:dyDescent="0.25">
      <c r="F888" s="36"/>
      <c r="V888"/>
      <c r="Z888" s="29"/>
    </row>
    <row r="889" spans="6:26" x14ac:dyDescent="0.25">
      <c r="F889" s="36"/>
      <c r="V889"/>
      <c r="Z889" s="29"/>
    </row>
    <row r="890" spans="6:26" x14ac:dyDescent="0.25">
      <c r="F890" s="36"/>
      <c r="V890"/>
      <c r="Z890" s="29"/>
    </row>
    <row r="891" spans="6:26" x14ac:dyDescent="0.25">
      <c r="F891" s="36"/>
      <c r="V891"/>
      <c r="Z891" s="29"/>
    </row>
    <row r="892" spans="6:26" x14ac:dyDescent="0.25">
      <c r="F892" s="36"/>
      <c r="V892"/>
      <c r="Z892" s="29"/>
    </row>
    <row r="893" spans="6:26" x14ac:dyDescent="0.25">
      <c r="F893" s="36"/>
      <c r="V893"/>
      <c r="Z893" s="29"/>
    </row>
    <row r="894" spans="6:26" x14ac:dyDescent="0.25">
      <c r="F894" s="36"/>
      <c r="V894"/>
      <c r="Z894" s="29"/>
    </row>
    <row r="895" spans="6:26" x14ac:dyDescent="0.25">
      <c r="F895" s="36"/>
      <c r="V895"/>
      <c r="Z895" s="29"/>
    </row>
    <row r="896" spans="6:26" x14ac:dyDescent="0.25">
      <c r="F896" s="36"/>
      <c r="V896"/>
      <c r="Z896" s="29"/>
    </row>
    <row r="897" spans="6:26" x14ac:dyDescent="0.25">
      <c r="F897" s="36"/>
      <c r="V897"/>
      <c r="Z897" s="29"/>
    </row>
    <row r="898" spans="6:26" x14ac:dyDescent="0.25">
      <c r="F898" s="36"/>
      <c r="V898"/>
      <c r="Z898" s="29"/>
    </row>
    <row r="899" spans="6:26" x14ac:dyDescent="0.25">
      <c r="F899" s="36"/>
      <c r="V899"/>
      <c r="Z899" s="29"/>
    </row>
    <row r="900" spans="6:26" x14ac:dyDescent="0.25">
      <c r="F900" s="36"/>
      <c r="V900"/>
      <c r="Z900" s="29"/>
    </row>
    <row r="901" spans="6:26" x14ac:dyDescent="0.25">
      <c r="F901" s="36"/>
      <c r="V901"/>
      <c r="Z901" s="29"/>
    </row>
    <row r="902" spans="6:26" x14ac:dyDescent="0.25">
      <c r="F902" s="36"/>
      <c r="V902"/>
      <c r="Z902" s="29"/>
    </row>
    <row r="903" spans="6:26" x14ac:dyDescent="0.25">
      <c r="F903" s="36"/>
      <c r="V903"/>
      <c r="Z903" s="29"/>
    </row>
    <row r="904" spans="6:26" x14ac:dyDescent="0.25">
      <c r="F904" s="36"/>
      <c r="V904"/>
      <c r="Z904" s="29"/>
    </row>
    <row r="905" spans="6:26" x14ac:dyDescent="0.25">
      <c r="F905" s="36"/>
      <c r="V905"/>
      <c r="Z905" s="29"/>
    </row>
    <row r="906" spans="6:26" x14ac:dyDescent="0.25">
      <c r="F906" s="36"/>
      <c r="V906"/>
      <c r="Z906" s="29"/>
    </row>
    <row r="907" spans="6:26" x14ac:dyDescent="0.25">
      <c r="F907" s="36"/>
      <c r="V907"/>
      <c r="Z907" s="29"/>
    </row>
    <row r="908" spans="6:26" x14ac:dyDescent="0.25">
      <c r="F908" s="36"/>
      <c r="V908"/>
      <c r="Z908" s="29"/>
    </row>
    <row r="909" spans="6:26" x14ac:dyDescent="0.25">
      <c r="F909" s="36"/>
      <c r="V909"/>
      <c r="Z909" s="29"/>
    </row>
    <row r="910" spans="6:26" x14ac:dyDescent="0.25">
      <c r="F910" s="36"/>
      <c r="V910"/>
      <c r="Z910" s="29"/>
    </row>
    <row r="911" spans="6:26" x14ac:dyDescent="0.25">
      <c r="F911" s="36"/>
      <c r="V911"/>
      <c r="Z911" s="29"/>
    </row>
    <row r="912" spans="6:26" x14ac:dyDescent="0.25">
      <c r="F912" s="36"/>
      <c r="V912"/>
      <c r="Z912" s="29"/>
    </row>
    <row r="913" spans="6:26" x14ac:dyDescent="0.25">
      <c r="F913" s="36"/>
      <c r="V913"/>
      <c r="Z913" s="29"/>
    </row>
    <row r="914" spans="6:26" x14ac:dyDescent="0.25">
      <c r="F914" s="36"/>
      <c r="V914"/>
      <c r="Z914" s="29"/>
    </row>
    <row r="915" spans="6:26" x14ac:dyDescent="0.25">
      <c r="F915" s="36"/>
      <c r="V915"/>
      <c r="Z915" s="29"/>
    </row>
    <row r="916" spans="6:26" x14ac:dyDescent="0.25">
      <c r="F916" s="36"/>
      <c r="V916"/>
      <c r="Z916" s="29"/>
    </row>
    <row r="917" spans="6:26" x14ac:dyDescent="0.25">
      <c r="F917" s="36"/>
      <c r="V917"/>
      <c r="Z917" s="29"/>
    </row>
    <row r="918" spans="6:26" x14ac:dyDescent="0.25">
      <c r="F918" s="36"/>
      <c r="V918"/>
      <c r="Z918" s="29"/>
    </row>
    <row r="919" spans="6:26" x14ac:dyDescent="0.25">
      <c r="F919" s="36"/>
      <c r="V919"/>
      <c r="Z919" s="29"/>
    </row>
    <row r="920" spans="6:26" x14ac:dyDescent="0.25">
      <c r="F920" s="36"/>
      <c r="V920"/>
      <c r="Z920" s="29"/>
    </row>
    <row r="921" spans="6:26" x14ac:dyDescent="0.25">
      <c r="F921" s="36"/>
      <c r="V921"/>
      <c r="Z921" s="29"/>
    </row>
    <row r="922" spans="6:26" x14ac:dyDescent="0.25">
      <c r="F922" s="36"/>
      <c r="V922"/>
      <c r="Z922" s="29"/>
    </row>
    <row r="923" spans="6:26" x14ac:dyDescent="0.25">
      <c r="F923" s="36"/>
      <c r="V923"/>
      <c r="Z923" s="29"/>
    </row>
    <row r="924" spans="6:26" x14ac:dyDescent="0.25">
      <c r="F924" s="36"/>
      <c r="V924"/>
      <c r="Z924" s="29"/>
    </row>
    <row r="925" spans="6:26" x14ac:dyDescent="0.25">
      <c r="F925" s="36"/>
      <c r="V925"/>
      <c r="Z925" s="29"/>
    </row>
    <row r="926" spans="6:26" x14ac:dyDescent="0.25">
      <c r="F926" s="36"/>
      <c r="V926"/>
      <c r="Z926" s="29"/>
    </row>
    <row r="927" spans="6:26" x14ac:dyDescent="0.25">
      <c r="F927" s="36"/>
      <c r="V927"/>
      <c r="Z927" s="29"/>
    </row>
    <row r="928" spans="6:26" x14ac:dyDescent="0.25">
      <c r="F928" s="36"/>
      <c r="V928"/>
      <c r="Z928" s="29"/>
    </row>
    <row r="929" spans="6:26" x14ac:dyDescent="0.25">
      <c r="F929" s="36"/>
      <c r="V929"/>
      <c r="Z929" s="29"/>
    </row>
    <row r="930" spans="6:26" x14ac:dyDescent="0.25">
      <c r="F930" s="36"/>
      <c r="V930"/>
      <c r="Z930" s="29"/>
    </row>
    <row r="931" spans="6:26" x14ac:dyDescent="0.25">
      <c r="F931" s="36"/>
      <c r="V931"/>
      <c r="Z931" s="29"/>
    </row>
    <row r="932" spans="6:26" x14ac:dyDescent="0.25">
      <c r="F932" s="36"/>
      <c r="V932"/>
      <c r="Z932" s="29"/>
    </row>
    <row r="933" spans="6:26" x14ac:dyDescent="0.25">
      <c r="F933" s="36"/>
      <c r="V933"/>
      <c r="Z933" s="29"/>
    </row>
    <row r="934" spans="6:26" x14ac:dyDescent="0.25">
      <c r="F934" s="36"/>
      <c r="V934"/>
      <c r="Z934" s="29"/>
    </row>
    <row r="935" spans="6:26" x14ac:dyDescent="0.25">
      <c r="F935" s="36"/>
      <c r="V935"/>
      <c r="Z935" s="29"/>
    </row>
    <row r="936" spans="6:26" x14ac:dyDescent="0.25">
      <c r="F936" s="36"/>
      <c r="V936"/>
      <c r="Z936" s="29"/>
    </row>
    <row r="937" spans="6:26" x14ac:dyDescent="0.25">
      <c r="F937" s="36"/>
      <c r="V937"/>
      <c r="Z937" s="29"/>
    </row>
    <row r="938" spans="6:26" x14ac:dyDescent="0.25">
      <c r="F938" s="36"/>
      <c r="V938"/>
      <c r="Z938" s="29"/>
    </row>
    <row r="939" spans="6:26" x14ac:dyDescent="0.25">
      <c r="F939" s="36"/>
      <c r="V939"/>
      <c r="Z939" s="29"/>
    </row>
    <row r="940" spans="6:26" x14ac:dyDescent="0.25">
      <c r="F940" s="36"/>
      <c r="V940"/>
      <c r="Z940" s="29"/>
    </row>
    <row r="941" spans="6:26" x14ac:dyDescent="0.25">
      <c r="F941" s="36"/>
      <c r="V941"/>
      <c r="Z941" s="29"/>
    </row>
    <row r="942" spans="6:26" x14ac:dyDescent="0.25">
      <c r="F942" s="36"/>
      <c r="V942"/>
      <c r="Z942" s="29"/>
    </row>
    <row r="943" spans="6:26" x14ac:dyDescent="0.25">
      <c r="F943" s="36"/>
      <c r="V943"/>
      <c r="Z943" s="29"/>
    </row>
    <row r="944" spans="6:26" x14ac:dyDescent="0.25">
      <c r="F944" s="36"/>
      <c r="V944"/>
      <c r="Z944" s="29"/>
    </row>
    <row r="945" spans="6:26" x14ac:dyDescent="0.25">
      <c r="F945" s="36"/>
      <c r="V945"/>
      <c r="Z945" s="29"/>
    </row>
    <row r="946" spans="6:26" x14ac:dyDescent="0.25">
      <c r="F946" s="36"/>
      <c r="V946"/>
      <c r="Z946" s="29"/>
    </row>
    <row r="947" spans="6:26" x14ac:dyDescent="0.25">
      <c r="F947" s="36"/>
      <c r="V947"/>
      <c r="Z947" s="29"/>
    </row>
    <row r="948" spans="6:26" x14ac:dyDescent="0.25">
      <c r="F948" s="36"/>
      <c r="V948"/>
      <c r="Z948" s="29"/>
    </row>
    <row r="949" spans="6:26" x14ac:dyDescent="0.25">
      <c r="F949" s="36"/>
      <c r="V949"/>
      <c r="Z949" s="29"/>
    </row>
    <row r="950" spans="6:26" x14ac:dyDescent="0.25">
      <c r="F950" s="36"/>
      <c r="V950"/>
      <c r="Z950" s="29"/>
    </row>
    <row r="951" spans="6:26" x14ac:dyDescent="0.25">
      <c r="F951" s="36"/>
      <c r="V951"/>
      <c r="Z951" s="29"/>
    </row>
    <row r="952" spans="6:26" x14ac:dyDescent="0.25">
      <c r="F952" s="36"/>
      <c r="V952"/>
      <c r="Z952" s="29"/>
    </row>
    <row r="953" spans="6:26" x14ac:dyDescent="0.25">
      <c r="F953" s="36"/>
      <c r="V953"/>
      <c r="Z953" s="29"/>
    </row>
    <row r="954" spans="6:26" x14ac:dyDescent="0.25">
      <c r="F954" s="36"/>
      <c r="V954"/>
      <c r="Z954" s="29"/>
    </row>
    <row r="955" spans="6:26" x14ac:dyDescent="0.25">
      <c r="F955" s="36"/>
      <c r="V955"/>
      <c r="Z955" s="29"/>
    </row>
    <row r="956" spans="6:26" x14ac:dyDescent="0.25">
      <c r="F956" s="36"/>
      <c r="V956"/>
      <c r="Z956" s="29"/>
    </row>
    <row r="957" spans="6:26" x14ac:dyDescent="0.25">
      <c r="F957" s="36"/>
      <c r="V957"/>
      <c r="Z957" s="29"/>
    </row>
    <row r="958" spans="6:26" x14ac:dyDescent="0.25">
      <c r="F958" s="36"/>
      <c r="V958"/>
      <c r="Z958" s="29"/>
    </row>
    <row r="959" spans="6:26" x14ac:dyDescent="0.25">
      <c r="F959" s="36"/>
      <c r="V959"/>
      <c r="Z959" s="29"/>
    </row>
    <row r="960" spans="6:26" x14ac:dyDescent="0.25">
      <c r="F960" s="36"/>
      <c r="V960"/>
      <c r="Z960" s="29"/>
    </row>
    <row r="961" spans="6:26" x14ac:dyDescent="0.25">
      <c r="F961" s="36"/>
      <c r="V961"/>
      <c r="Z961" s="29"/>
    </row>
    <row r="962" spans="6:26" x14ac:dyDescent="0.25">
      <c r="F962" s="36"/>
      <c r="V962"/>
      <c r="Z962" s="29"/>
    </row>
    <row r="963" spans="6:26" x14ac:dyDescent="0.25">
      <c r="F963" s="36"/>
      <c r="V963"/>
      <c r="Z963" s="29"/>
    </row>
    <row r="964" spans="6:26" x14ac:dyDescent="0.25">
      <c r="F964" s="36"/>
      <c r="V964"/>
      <c r="Z964" s="29"/>
    </row>
    <row r="965" spans="6:26" x14ac:dyDescent="0.25">
      <c r="F965" s="36"/>
      <c r="V965"/>
      <c r="Z965" s="29"/>
    </row>
    <row r="966" spans="6:26" x14ac:dyDescent="0.25">
      <c r="F966" s="36"/>
      <c r="V966"/>
      <c r="Z966" s="29"/>
    </row>
    <row r="967" spans="6:26" x14ac:dyDescent="0.25">
      <c r="F967" s="36"/>
      <c r="V967"/>
      <c r="Z967" s="29"/>
    </row>
    <row r="968" spans="6:26" x14ac:dyDescent="0.25">
      <c r="F968" s="36"/>
      <c r="V968"/>
      <c r="Z968" s="29"/>
    </row>
    <row r="969" spans="6:26" x14ac:dyDescent="0.25">
      <c r="F969" s="36"/>
      <c r="V969"/>
      <c r="Z969" s="29"/>
    </row>
    <row r="970" spans="6:26" x14ac:dyDescent="0.25">
      <c r="F970" s="36"/>
      <c r="V970"/>
      <c r="Z970" s="29"/>
    </row>
    <row r="971" spans="6:26" x14ac:dyDescent="0.25">
      <c r="F971" s="36"/>
      <c r="V971"/>
      <c r="Z971" s="29"/>
    </row>
    <row r="972" spans="6:26" x14ac:dyDescent="0.25">
      <c r="F972" s="36"/>
      <c r="V972"/>
      <c r="Z972" s="29"/>
    </row>
    <row r="973" spans="6:26" x14ac:dyDescent="0.25">
      <c r="F973" s="36"/>
      <c r="V973"/>
      <c r="Z973" s="29"/>
    </row>
    <row r="974" spans="6:26" x14ac:dyDescent="0.25">
      <c r="F974" s="36"/>
      <c r="V974"/>
      <c r="Z974" s="29"/>
    </row>
    <row r="975" spans="6:26" x14ac:dyDescent="0.25">
      <c r="F975" s="36"/>
      <c r="V975"/>
      <c r="Z975" s="29"/>
    </row>
    <row r="976" spans="6:26" x14ac:dyDescent="0.25">
      <c r="F976" s="36"/>
      <c r="V976"/>
      <c r="Z976" s="29"/>
    </row>
    <row r="977" spans="6:26" x14ac:dyDescent="0.25">
      <c r="F977" s="36"/>
      <c r="V977"/>
      <c r="Z977" s="29"/>
    </row>
    <row r="978" spans="6:26" x14ac:dyDescent="0.25">
      <c r="F978" s="36"/>
      <c r="V978"/>
      <c r="Z978" s="29"/>
    </row>
    <row r="979" spans="6:26" x14ac:dyDescent="0.25">
      <c r="F979" s="36"/>
      <c r="V979"/>
      <c r="Z979" s="29"/>
    </row>
    <row r="980" spans="6:26" x14ac:dyDescent="0.25">
      <c r="F980" s="36"/>
      <c r="V980"/>
      <c r="Z980" s="29"/>
    </row>
    <row r="981" spans="6:26" x14ac:dyDescent="0.25">
      <c r="F981" s="36"/>
      <c r="V981"/>
      <c r="Z981" s="29"/>
    </row>
    <row r="982" spans="6:26" x14ac:dyDescent="0.25">
      <c r="F982" s="36"/>
      <c r="V982"/>
      <c r="Z982" s="29"/>
    </row>
    <row r="983" spans="6:26" x14ac:dyDescent="0.25">
      <c r="F983" s="36"/>
      <c r="V983"/>
      <c r="Z983" s="29"/>
    </row>
    <row r="984" spans="6:26" x14ac:dyDescent="0.25">
      <c r="F984" s="36"/>
      <c r="V984"/>
      <c r="Z984" s="29"/>
    </row>
    <row r="985" spans="6:26" x14ac:dyDescent="0.25">
      <c r="F985" s="36"/>
      <c r="V985"/>
      <c r="Z985" s="29"/>
    </row>
    <row r="986" spans="6:26" x14ac:dyDescent="0.25">
      <c r="F986" s="36"/>
      <c r="V986"/>
      <c r="Z986" s="29"/>
    </row>
    <row r="987" spans="6:26" x14ac:dyDescent="0.25">
      <c r="F987" s="36"/>
      <c r="V987"/>
      <c r="Z987" s="29"/>
    </row>
    <row r="988" spans="6:26" x14ac:dyDescent="0.25">
      <c r="F988" s="36"/>
      <c r="V988"/>
      <c r="Z988" s="29"/>
    </row>
    <row r="989" spans="6:26" x14ac:dyDescent="0.25">
      <c r="F989" s="36"/>
      <c r="V989"/>
      <c r="Z989" s="29"/>
    </row>
    <row r="990" spans="6:26" x14ac:dyDescent="0.25">
      <c r="F990" s="36"/>
      <c r="V990"/>
      <c r="Z990" s="29"/>
    </row>
    <row r="991" spans="6:26" x14ac:dyDescent="0.25">
      <c r="F991" s="36"/>
      <c r="V991"/>
      <c r="Z991" s="29"/>
    </row>
    <row r="992" spans="6:26" x14ac:dyDescent="0.25">
      <c r="F992" s="36"/>
      <c r="V992"/>
      <c r="Z992" s="29"/>
    </row>
    <row r="993" spans="6:26" x14ac:dyDescent="0.25">
      <c r="F993" s="36"/>
      <c r="V993"/>
      <c r="Z993" s="29"/>
    </row>
    <row r="994" spans="6:26" x14ac:dyDescent="0.25">
      <c r="F994" s="36"/>
      <c r="V994"/>
      <c r="Z994" s="29"/>
    </row>
    <row r="995" spans="6:26" x14ac:dyDescent="0.25">
      <c r="F995" s="36"/>
      <c r="V995"/>
      <c r="Z995" s="29"/>
    </row>
    <row r="996" spans="6:26" x14ac:dyDescent="0.25">
      <c r="F996" s="36"/>
      <c r="V996"/>
      <c r="Z996" s="29"/>
    </row>
    <row r="997" spans="6:26" x14ac:dyDescent="0.25">
      <c r="F997" s="36"/>
      <c r="V997"/>
      <c r="Z997" s="29"/>
    </row>
    <row r="998" spans="6:26" x14ac:dyDescent="0.25">
      <c r="F998" s="36"/>
      <c r="V998"/>
      <c r="Z998" s="29"/>
    </row>
    <row r="999" spans="6:26" x14ac:dyDescent="0.25">
      <c r="F999" s="36"/>
      <c r="V999"/>
      <c r="Z999" s="29"/>
    </row>
    <row r="1000" spans="6:26" x14ac:dyDescent="0.25">
      <c r="F1000" s="36"/>
      <c r="V1000"/>
      <c r="Z1000" s="29"/>
    </row>
    <row r="1001" spans="6:26" x14ac:dyDescent="0.25">
      <c r="F1001" s="36"/>
      <c r="V1001"/>
      <c r="Z1001" s="29"/>
    </row>
    <row r="1002" spans="6:26" x14ac:dyDescent="0.25">
      <c r="F1002" s="36"/>
      <c r="V1002"/>
      <c r="Z1002" s="29"/>
    </row>
    <row r="1003" spans="6:26" x14ac:dyDescent="0.25">
      <c r="F1003" s="36"/>
      <c r="V1003"/>
      <c r="Z1003" s="29"/>
    </row>
    <row r="1004" spans="6:26" x14ac:dyDescent="0.25">
      <c r="F1004" s="36"/>
      <c r="V1004"/>
      <c r="Z1004" s="29"/>
    </row>
    <row r="1005" spans="6:26" x14ac:dyDescent="0.25">
      <c r="F1005" s="36"/>
      <c r="V1005"/>
      <c r="Z1005" s="29"/>
    </row>
    <row r="1006" spans="6:26" x14ac:dyDescent="0.25">
      <c r="F1006" s="36"/>
      <c r="V1006"/>
      <c r="Z1006" s="29"/>
    </row>
    <row r="1007" spans="6:26" x14ac:dyDescent="0.25">
      <c r="F1007" s="36"/>
      <c r="V1007"/>
      <c r="Z1007" s="29"/>
    </row>
    <row r="1008" spans="6:26" x14ac:dyDescent="0.25">
      <c r="F1008" s="36"/>
      <c r="V1008"/>
      <c r="Z1008" s="29"/>
    </row>
    <row r="1009" spans="6:26" x14ac:dyDescent="0.25">
      <c r="F1009" s="36"/>
      <c r="V1009"/>
      <c r="Z1009" s="29"/>
    </row>
    <row r="1010" spans="6:26" x14ac:dyDescent="0.25">
      <c r="F1010" s="36"/>
      <c r="V1010"/>
      <c r="Z1010" s="29"/>
    </row>
    <row r="1011" spans="6:26" x14ac:dyDescent="0.25">
      <c r="F1011" s="36"/>
      <c r="V1011"/>
      <c r="Z1011" s="29"/>
    </row>
    <row r="1012" spans="6:26" x14ac:dyDescent="0.25">
      <c r="F1012" s="36"/>
      <c r="V1012"/>
      <c r="Z1012" s="29"/>
    </row>
    <row r="1013" spans="6:26" x14ac:dyDescent="0.25">
      <c r="F1013" s="36"/>
      <c r="V1013"/>
      <c r="Z1013" s="29"/>
    </row>
    <row r="1014" spans="6:26" x14ac:dyDescent="0.25">
      <c r="F1014" s="36"/>
      <c r="V1014"/>
      <c r="Z1014" s="29"/>
    </row>
    <row r="1015" spans="6:26" x14ac:dyDescent="0.25">
      <c r="F1015" s="36"/>
      <c r="V1015"/>
      <c r="Z1015" s="29"/>
    </row>
    <row r="1016" spans="6:26" x14ac:dyDescent="0.25">
      <c r="F1016" s="36"/>
      <c r="V1016"/>
      <c r="Z1016" s="29"/>
    </row>
    <row r="1017" spans="6:26" x14ac:dyDescent="0.25">
      <c r="F1017" s="36"/>
      <c r="V1017"/>
      <c r="Z1017" s="29"/>
    </row>
    <row r="1018" spans="6:26" x14ac:dyDescent="0.25">
      <c r="F1018" s="36"/>
      <c r="V1018"/>
      <c r="Z1018" s="29"/>
    </row>
    <row r="1019" spans="6:26" x14ac:dyDescent="0.25">
      <c r="F1019" s="36"/>
      <c r="V1019"/>
      <c r="Z1019" s="29"/>
    </row>
    <row r="1020" spans="6:26" x14ac:dyDescent="0.25">
      <c r="F1020" s="36"/>
      <c r="V1020"/>
      <c r="Z1020" s="29"/>
    </row>
    <row r="1021" spans="6:26" x14ac:dyDescent="0.25">
      <c r="F1021" s="36"/>
      <c r="V1021"/>
      <c r="Z1021" s="29"/>
    </row>
    <row r="1022" spans="6:26" x14ac:dyDescent="0.25">
      <c r="F1022" s="36"/>
      <c r="V1022"/>
      <c r="Z1022" s="29"/>
    </row>
    <row r="1023" spans="6:26" x14ac:dyDescent="0.25">
      <c r="F1023" s="36"/>
      <c r="V1023"/>
      <c r="Z1023" s="29"/>
    </row>
    <row r="1024" spans="6:26" x14ac:dyDescent="0.25">
      <c r="F1024" s="36"/>
      <c r="V1024"/>
      <c r="Z1024" s="29"/>
    </row>
    <row r="1025" spans="6:26" x14ac:dyDescent="0.25">
      <c r="F1025" s="36"/>
      <c r="V1025"/>
      <c r="Z1025" s="29"/>
    </row>
    <row r="1026" spans="6:26" x14ac:dyDescent="0.25">
      <c r="F1026" s="36"/>
      <c r="V1026"/>
      <c r="Z1026" s="29"/>
    </row>
    <row r="1027" spans="6:26" x14ac:dyDescent="0.25">
      <c r="F1027" s="36"/>
      <c r="V1027"/>
      <c r="Z1027" s="29"/>
    </row>
    <row r="1028" spans="6:26" x14ac:dyDescent="0.25">
      <c r="F1028" s="36"/>
      <c r="V1028"/>
      <c r="Z1028" s="29"/>
    </row>
    <row r="1029" spans="6:26" x14ac:dyDescent="0.25">
      <c r="F1029" s="36"/>
      <c r="V1029"/>
      <c r="Z1029" s="29"/>
    </row>
    <row r="1030" spans="6:26" x14ac:dyDescent="0.25">
      <c r="F1030" s="36"/>
      <c r="V1030"/>
      <c r="Z1030" s="29"/>
    </row>
    <row r="1031" spans="6:26" x14ac:dyDescent="0.25">
      <c r="F1031" s="36"/>
      <c r="V1031"/>
      <c r="Z1031" s="29"/>
    </row>
    <row r="1032" spans="6:26" x14ac:dyDescent="0.25">
      <c r="F1032" s="36"/>
      <c r="V1032"/>
      <c r="Z1032" s="29"/>
    </row>
    <row r="1033" spans="6:26" x14ac:dyDescent="0.25">
      <c r="F1033" s="36"/>
      <c r="V1033"/>
      <c r="Z1033" s="29"/>
    </row>
    <row r="1034" spans="6:26" x14ac:dyDescent="0.25">
      <c r="F1034" s="36"/>
      <c r="V1034"/>
      <c r="Z1034" s="29"/>
    </row>
    <row r="1035" spans="6:26" x14ac:dyDescent="0.25">
      <c r="F1035" s="36"/>
      <c r="V1035"/>
      <c r="Z1035" s="29"/>
    </row>
    <row r="1036" spans="6:26" x14ac:dyDescent="0.25">
      <c r="F1036" s="36"/>
      <c r="V1036"/>
      <c r="Z1036" s="29"/>
    </row>
    <row r="1037" spans="6:26" x14ac:dyDescent="0.25">
      <c r="F1037" s="36"/>
      <c r="V1037"/>
      <c r="Z1037" s="29"/>
    </row>
    <row r="1038" spans="6:26" x14ac:dyDescent="0.25">
      <c r="F1038" s="36"/>
      <c r="V1038"/>
      <c r="Z1038" s="29"/>
    </row>
    <row r="1039" spans="6:26" x14ac:dyDescent="0.25">
      <c r="F1039" s="36"/>
      <c r="V1039"/>
      <c r="Z1039" s="29"/>
    </row>
    <row r="1040" spans="6:26" x14ac:dyDescent="0.25">
      <c r="F1040" s="36"/>
      <c r="V1040"/>
      <c r="Z1040" s="29"/>
    </row>
    <row r="1041" spans="6:26" x14ac:dyDescent="0.25">
      <c r="F1041" s="36"/>
      <c r="V1041"/>
      <c r="Z1041" s="29"/>
    </row>
    <row r="1042" spans="6:26" x14ac:dyDescent="0.25">
      <c r="F1042" s="36"/>
      <c r="V1042"/>
      <c r="Z1042" s="29"/>
    </row>
    <row r="1043" spans="6:26" x14ac:dyDescent="0.25">
      <c r="F1043" s="36"/>
      <c r="V1043"/>
      <c r="Z1043" s="29"/>
    </row>
    <row r="1044" spans="6:26" x14ac:dyDescent="0.25">
      <c r="F1044" s="36"/>
      <c r="V1044"/>
      <c r="Z1044" s="29"/>
    </row>
    <row r="1045" spans="6:26" x14ac:dyDescent="0.25">
      <c r="F1045" s="36"/>
      <c r="V1045"/>
      <c r="Z1045" s="29"/>
    </row>
    <row r="1046" spans="6:26" x14ac:dyDescent="0.25">
      <c r="F1046" s="36"/>
      <c r="V1046"/>
      <c r="Z1046" s="29"/>
    </row>
    <row r="1047" spans="6:26" x14ac:dyDescent="0.25">
      <c r="F1047" s="36"/>
      <c r="V1047"/>
      <c r="Z1047" s="29"/>
    </row>
    <row r="1048" spans="6:26" x14ac:dyDescent="0.25">
      <c r="F1048" s="36"/>
      <c r="V1048"/>
      <c r="Z1048" s="29"/>
    </row>
    <row r="1049" spans="6:26" x14ac:dyDescent="0.25">
      <c r="F1049" s="36"/>
      <c r="V1049"/>
      <c r="Z1049" s="29"/>
    </row>
    <row r="1050" spans="6:26" x14ac:dyDescent="0.25">
      <c r="F1050" s="36"/>
      <c r="V1050"/>
      <c r="Z1050" s="29"/>
    </row>
    <row r="1051" spans="6:26" x14ac:dyDescent="0.25">
      <c r="F1051" s="36"/>
      <c r="V1051"/>
      <c r="Z1051" s="29"/>
    </row>
    <row r="1052" spans="6:26" x14ac:dyDescent="0.25">
      <c r="F1052" s="36"/>
      <c r="V1052"/>
      <c r="Z1052" s="29"/>
    </row>
    <row r="1053" spans="6:26" x14ac:dyDescent="0.25">
      <c r="F1053" s="36"/>
      <c r="V1053"/>
      <c r="Z1053" s="29"/>
    </row>
    <row r="1054" spans="6:26" x14ac:dyDescent="0.25">
      <c r="F1054" s="36"/>
      <c r="V1054"/>
      <c r="Z1054" s="29"/>
    </row>
    <row r="1055" spans="6:26" x14ac:dyDescent="0.25">
      <c r="F1055" s="36"/>
      <c r="V1055"/>
      <c r="Z1055" s="29"/>
    </row>
    <row r="1056" spans="6:26" x14ac:dyDescent="0.25">
      <c r="F1056" s="36"/>
      <c r="V1056"/>
      <c r="Z1056" s="29"/>
    </row>
    <row r="1057" spans="6:26" x14ac:dyDescent="0.25">
      <c r="F1057" s="36"/>
      <c r="V1057"/>
      <c r="Z1057" s="29"/>
    </row>
    <row r="1058" spans="6:26" x14ac:dyDescent="0.25">
      <c r="F1058" s="36"/>
      <c r="V1058"/>
      <c r="Z1058" s="29"/>
    </row>
    <row r="1059" spans="6:26" x14ac:dyDescent="0.25">
      <c r="F1059" s="36"/>
      <c r="V1059"/>
      <c r="Z1059" s="29"/>
    </row>
    <row r="1060" spans="6:26" x14ac:dyDescent="0.25">
      <c r="F1060" s="36"/>
      <c r="V1060"/>
      <c r="Z1060" s="29"/>
    </row>
    <row r="1061" spans="6:26" x14ac:dyDescent="0.25">
      <c r="F1061" s="36"/>
      <c r="V1061"/>
      <c r="Z1061" s="29"/>
    </row>
    <row r="1062" spans="6:26" x14ac:dyDescent="0.25">
      <c r="F1062" s="36"/>
      <c r="V1062"/>
      <c r="Z1062" s="29"/>
    </row>
    <row r="1063" spans="6:26" x14ac:dyDescent="0.25">
      <c r="F1063" s="36"/>
      <c r="V1063"/>
      <c r="Z1063" s="29"/>
    </row>
    <row r="1064" spans="6:26" x14ac:dyDescent="0.25">
      <c r="F1064" s="36"/>
      <c r="V1064"/>
      <c r="Z1064" s="29"/>
    </row>
    <row r="1065" spans="6:26" x14ac:dyDescent="0.25">
      <c r="F1065" s="36"/>
      <c r="V1065"/>
      <c r="Z1065" s="29"/>
    </row>
    <row r="1066" spans="6:26" x14ac:dyDescent="0.25">
      <c r="F1066" s="36"/>
      <c r="V1066"/>
      <c r="Z1066" s="29"/>
    </row>
    <row r="1067" spans="6:26" x14ac:dyDescent="0.25">
      <c r="F1067" s="36"/>
      <c r="V1067"/>
      <c r="Z1067" s="29"/>
    </row>
    <row r="1068" spans="6:26" x14ac:dyDescent="0.25">
      <c r="F1068" s="36"/>
      <c r="V1068"/>
      <c r="Z1068" s="29"/>
    </row>
    <row r="1069" spans="6:26" x14ac:dyDescent="0.25">
      <c r="F1069" s="36"/>
      <c r="V1069"/>
      <c r="Z1069" s="29"/>
    </row>
    <row r="1070" spans="6:26" x14ac:dyDescent="0.25">
      <c r="F1070" s="36"/>
      <c r="V1070"/>
      <c r="Z1070" s="29"/>
    </row>
    <row r="1071" spans="6:26" x14ac:dyDescent="0.25">
      <c r="F1071" s="36"/>
      <c r="V1071"/>
      <c r="Z1071" s="29"/>
    </row>
    <row r="1072" spans="6:26" x14ac:dyDescent="0.25">
      <c r="F1072" s="36"/>
      <c r="V1072"/>
      <c r="Z1072" s="29"/>
    </row>
    <row r="1073" spans="6:26" x14ac:dyDescent="0.25">
      <c r="F1073" s="36"/>
      <c r="V1073"/>
      <c r="Z1073" s="29"/>
    </row>
    <row r="1074" spans="6:26" x14ac:dyDescent="0.25">
      <c r="F1074" s="36"/>
      <c r="V1074"/>
      <c r="Z1074" s="29"/>
    </row>
    <row r="1075" spans="6:26" x14ac:dyDescent="0.25">
      <c r="F1075" s="36"/>
      <c r="V1075"/>
      <c r="Z1075" s="29"/>
    </row>
    <row r="1076" spans="6:26" x14ac:dyDescent="0.25">
      <c r="F1076" s="36"/>
      <c r="V1076"/>
      <c r="Z1076" s="29"/>
    </row>
    <row r="1077" spans="6:26" x14ac:dyDescent="0.25">
      <c r="F1077" s="36"/>
      <c r="V1077"/>
      <c r="Z1077" s="29"/>
    </row>
    <row r="1078" spans="6:26" x14ac:dyDescent="0.25">
      <c r="F1078" s="36"/>
      <c r="V1078"/>
      <c r="Z1078" s="29"/>
    </row>
    <row r="1079" spans="6:26" x14ac:dyDescent="0.25">
      <c r="F1079" s="36"/>
      <c r="V1079"/>
      <c r="Z1079" s="29"/>
    </row>
    <row r="1080" spans="6:26" x14ac:dyDescent="0.25">
      <c r="F1080" s="36"/>
      <c r="V1080"/>
      <c r="Z1080" s="29"/>
    </row>
    <row r="1081" spans="6:26" x14ac:dyDescent="0.25">
      <c r="F1081" s="36"/>
      <c r="V1081"/>
      <c r="Z1081" s="29"/>
    </row>
    <row r="1082" spans="6:26" x14ac:dyDescent="0.25">
      <c r="F1082" s="36"/>
      <c r="V1082"/>
      <c r="Z1082" s="29"/>
    </row>
    <row r="1083" spans="6:26" x14ac:dyDescent="0.25">
      <c r="F1083" s="36"/>
      <c r="V1083"/>
      <c r="Z1083" s="29"/>
    </row>
    <row r="1084" spans="6:26" x14ac:dyDescent="0.25">
      <c r="F1084" s="36"/>
      <c r="V1084"/>
      <c r="Z1084" s="29"/>
    </row>
    <row r="1085" spans="6:26" x14ac:dyDescent="0.25">
      <c r="F1085" s="36"/>
      <c r="V1085"/>
      <c r="Z1085" s="29"/>
    </row>
    <row r="1086" spans="6:26" x14ac:dyDescent="0.25">
      <c r="F1086" s="36"/>
      <c r="V1086"/>
      <c r="Z1086" s="29"/>
    </row>
    <row r="1087" spans="6:26" x14ac:dyDescent="0.25">
      <c r="F1087" s="36"/>
      <c r="V1087"/>
      <c r="Z1087" s="29"/>
    </row>
    <row r="1088" spans="6:26" x14ac:dyDescent="0.25">
      <c r="F1088" s="36"/>
      <c r="V1088"/>
      <c r="Z1088" s="29"/>
    </row>
    <row r="1089" spans="6:26" x14ac:dyDescent="0.25">
      <c r="F1089" s="36"/>
      <c r="V1089"/>
      <c r="Z1089" s="29"/>
    </row>
    <row r="1090" spans="6:26" x14ac:dyDescent="0.25">
      <c r="F1090" s="36"/>
      <c r="V1090"/>
      <c r="Z1090" s="29"/>
    </row>
    <row r="1091" spans="6:26" x14ac:dyDescent="0.25">
      <c r="F1091" s="36"/>
      <c r="V1091"/>
      <c r="Z1091" s="29"/>
    </row>
    <row r="1092" spans="6:26" x14ac:dyDescent="0.25">
      <c r="F1092" s="36"/>
      <c r="V1092"/>
      <c r="Z1092" s="29"/>
    </row>
    <row r="1093" spans="6:26" x14ac:dyDescent="0.25">
      <c r="F1093" s="36"/>
      <c r="V1093"/>
      <c r="Z1093" s="29"/>
    </row>
    <row r="1094" spans="6:26" x14ac:dyDescent="0.25">
      <c r="F1094" s="36"/>
      <c r="V1094"/>
      <c r="Z1094" s="29"/>
    </row>
    <row r="1095" spans="6:26" x14ac:dyDescent="0.25">
      <c r="F1095" s="36"/>
      <c r="V1095"/>
      <c r="Z1095" s="29"/>
    </row>
    <row r="1096" spans="6:26" x14ac:dyDescent="0.25">
      <c r="F1096" s="36"/>
      <c r="V1096"/>
      <c r="Z1096" s="29"/>
    </row>
    <row r="1097" spans="6:26" x14ac:dyDescent="0.25">
      <c r="F1097" s="36"/>
      <c r="V1097"/>
      <c r="Z1097" s="29"/>
    </row>
    <row r="1098" spans="6:26" x14ac:dyDescent="0.25">
      <c r="F1098" s="36"/>
      <c r="V1098"/>
      <c r="Z1098" s="29"/>
    </row>
    <row r="1099" spans="6:26" x14ac:dyDescent="0.25">
      <c r="F1099" s="36"/>
      <c r="V1099"/>
      <c r="Z1099" s="29"/>
    </row>
    <row r="1100" spans="6:26" x14ac:dyDescent="0.25">
      <c r="F1100" s="36"/>
      <c r="V1100"/>
      <c r="Z1100" s="29"/>
    </row>
    <row r="1101" spans="6:26" x14ac:dyDescent="0.25">
      <c r="F1101" s="36"/>
      <c r="V1101"/>
      <c r="Z1101" s="29"/>
    </row>
    <row r="1102" spans="6:26" x14ac:dyDescent="0.25">
      <c r="F1102" s="36"/>
      <c r="V1102"/>
      <c r="Z1102" s="29"/>
    </row>
    <row r="1103" spans="6:26" x14ac:dyDescent="0.25">
      <c r="F1103" s="36"/>
      <c r="V1103"/>
      <c r="Z1103" s="29"/>
    </row>
    <row r="1104" spans="6:26" x14ac:dyDescent="0.25">
      <c r="F1104" s="36"/>
      <c r="V1104"/>
      <c r="Z1104" s="29"/>
    </row>
    <row r="1105" spans="6:26" x14ac:dyDescent="0.25">
      <c r="F1105" s="36"/>
      <c r="V1105"/>
      <c r="Z1105" s="29"/>
    </row>
    <row r="1106" spans="6:26" x14ac:dyDescent="0.25">
      <c r="F1106" s="36"/>
      <c r="V1106"/>
      <c r="Z1106" s="29"/>
    </row>
    <row r="1107" spans="6:26" x14ac:dyDescent="0.25">
      <c r="F1107" s="36"/>
      <c r="V1107"/>
      <c r="Z1107" s="29"/>
    </row>
    <row r="1108" spans="6:26" x14ac:dyDescent="0.25">
      <c r="F1108" s="36"/>
      <c r="V1108"/>
      <c r="Z1108" s="29"/>
    </row>
    <row r="1109" spans="6:26" x14ac:dyDescent="0.25">
      <c r="F1109" s="36"/>
      <c r="V1109"/>
      <c r="Z1109" s="29"/>
    </row>
    <row r="1110" spans="6:26" x14ac:dyDescent="0.25">
      <c r="F1110" s="36"/>
      <c r="V1110"/>
      <c r="Z1110" s="29"/>
    </row>
    <row r="1111" spans="6:26" x14ac:dyDescent="0.25">
      <c r="F1111" s="36"/>
      <c r="V1111"/>
      <c r="Z1111" s="29"/>
    </row>
    <row r="1112" spans="6:26" x14ac:dyDescent="0.25">
      <c r="F1112" s="36"/>
      <c r="V1112"/>
      <c r="Z1112" s="29"/>
    </row>
    <row r="1113" spans="6:26" x14ac:dyDescent="0.25">
      <c r="F1113" s="36"/>
      <c r="V1113"/>
      <c r="Z1113" s="29"/>
    </row>
    <row r="1114" spans="6:26" x14ac:dyDescent="0.25">
      <c r="F1114" s="36"/>
      <c r="V1114"/>
      <c r="Z1114" s="29"/>
    </row>
    <row r="1115" spans="6:26" x14ac:dyDescent="0.25">
      <c r="F1115" s="36"/>
      <c r="V1115"/>
      <c r="Z1115" s="29"/>
    </row>
    <row r="1116" spans="6:26" x14ac:dyDescent="0.25">
      <c r="F1116" s="36"/>
      <c r="V1116"/>
      <c r="Z1116" s="29"/>
    </row>
    <row r="1117" spans="6:26" x14ac:dyDescent="0.25">
      <c r="F1117" s="36"/>
      <c r="V1117"/>
      <c r="Z1117" s="29"/>
    </row>
    <row r="1118" spans="6:26" x14ac:dyDescent="0.25">
      <c r="F1118" s="36"/>
      <c r="V1118"/>
      <c r="Z1118" s="29"/>
    </row>
    <row r="1119" spans="6:26" x14ac:dyDescent="0.25">
      <c r="F1119" s="36"/>
      <c r="V1119"/>
      <c r="Z1119" s="29"/>
    </row>
    <row r="1120" spans="6:26" x14ac:dyDescent="0.25">
      <c r="F1120" s="36"/>
      <c r="V1120"/>
      <c r="Z1120" s="29"/>
    </row>
    <row r="1121" spans="6:26" x14ac:dyDescent="0.25">
      <c r="F1121" s="36"/>
      <c r="V1121"/>
      <c r="Z1121" s="29"/>
    </row>
    <row r="1122" spans="6:26" x14ac:dyDescent="0.25">
      <c r="F1122" s="36"/>
      <c r="V1122"/>
      <c r="Z1122" s="29"/>
    </row>
    <row r="1123" spans="6:26" x14ac:dyDescent="0.25">
      <c r="F1123" s="36"/>
      <c r="V1123"/>
      <c r="Z1123" s="29"/>
    </row>
    <row r="1124" spans="6:26" x14ac:dyDescent="0.25">
      <c r="F1124" s="36"/>
      <c r="V1124"/>
      <c r="Z1124" s="29"/>
    </row>
    <row r="1125" spans="6:26" x14ac:dyDescent="0.25">
      <c r="F1125" s="36"/>
      <c r="V1125"/>
      <c r="Z1125" s="29"/>
    </row>
    <row r="1126" spans="6:26" x14ac:dyDescent="0.25">
      <c r="F1126" s="36"/>
      <c r="V1126"/>
      <c r="Z1126" s="29"/>
    </row>
    <row r="1127" spans="6:26" x14ac:dyDescent="0.25">
      <c r="F1127" s="36"/>
      <c r="V1127"/>
      <c r="Z1127" s="29"/>
    </row>
    <row r="1128" spans="6:26" x14ac:dyDescent="0.25">
      <c r="F1128" s="36"/>
      <c r="V1128"/>
      <c r="Z1128" s="29"/>
    </row>
    <row r="1129" spans="6:26" x14ac:dyDescent="0.25">
      <c r="F1129" s="36"/>
      <c r="V1129"/>
      <c r="Z1129" s="29"/>
    </row>
    <row r="1130" spans="6:26" x14ac:dyDescent="0.25">
      <c r="F1130" s="36"/>
      <c r="V1130"/>
      <c r="Z1130" s="29"/>
    </row>
    <row r="1131" spans="6:26" x14ac:dyDescent="0.25">
      <c r="F1131" s="36"/>
      <c r="V1131"/>
      <c r="Z1131" s="29"/>
    </row>
    <row r="1132" spans="6:26" x14ac:dyDescent="0.25">
      <c r="F1132" s="36"/>
      <c r="V1132"/>
      <c r="Z1132" s="29"/>
    </row>
    <row r="1133" spans="6:26" x14ac:dyDescent="0.25">
      <c r="F1133" s="36"/>
      <c r="V1133"/>
      <c r="Z1133" s="29"/>
    </row>
    <row r="1134" spans="6:26" x14ac:dyDescent="0.25">
      <c r="F1134" s="36"/>
      <c r="V1134"/>
      <c r="Z1134" s="29"/>
    </row>
    <row r="1135" spans="6:26" x14ac:dyDescent="0.25">
      <c r="F1135" s="36"/>
      <c r="V1135"/>
      <c r="Z1135" s="29"/>
    </row>
    <row r="1136" spans="6:26" x14ac:dyDescent="0.25">
      <c r="F1136" s="36"/>
      <c r="V1136"/>
      <c r="Z1136" s="29"/>
    </row>
    <row r="1137" spans="6:26" x14ac:dyDescent="0.25">
      <c r="F1137" s="36"/>
      <c r="V1137"/>
      <c r="Z1137" s="29"/>
    </row>
    <row r="1138" spans="6:26" x14ac:dyDescent="0.25">
      <c r="F1138" s="36"/>
      <c r="V1138"/>
      <c r="Z1138" s="29"/>
    </row>
    <row r="1139" spans="6:26" x14ac:dyDescent="0.25">
      <c r="F1139" s="36"/>
      <c r="V1139"/>
      <c r="Z1139" s="29"/>
    </row>
    <row r="1140" spans="6:26" x14ac:dyDescent="0.25">
      <c r="F1140" s="36"/>
      <c r="V1140"/>
      <c r="Z1140" s="29"/>
    </row>
    <row r="1141" spans="6:26" x14ac:dyDescent="0.25">
      <c r="F1141" s="36"/>
      <c r="V1141"/>
      <c r="Z1141" s="29"/>
    </row>
    <row r="1142" spans="6:26" x14ac:dyDescent="0.25">
      <c r="F1142" s="36"/>
      <c r="V1142"/>
      <c r="Z1142" s="29"/>
    </row>
    <row r="1143" spans="6:26" x14ac:dyDescent="0.25">
      <c r="F1143" s="36"/>
      <c r="V1143"/>
      <c r="Z1143" s="29"/>
    </row>
    <row r="1144" spans="6:26" x14ac:dyDescent="0.25">
      <c r="F1144" s="36"/>
      <c r="V1144"/>
      <c r="Z1144" s="29"/>
    </row>
    <row r="1145" spans="6:26" x14ac:dyDescent="0.25">
      <c r="F1145" s="36"/>
      <c r="V1145"/>
      <c r="Z1145" s="29"/>
    </row>
    <row r="1146" spans="6:26" x14ac:dyDescent="0.25">
      <c r="F1146" s="36"/>
      <c r="V1146"/>
      <c r="Z1146" s="29"/>
    </row>
    <row r="1147" spans="6:26" x14ac:dyDescent="0.25">
      <c r="F1147" s="36"/>
      <c r="V1147"/>
      <c r="Z1147" s="29"/>
    </row>
    <row r="1148" spans="6:26" x14ac:dyDescent="0.25">
      <c r="F1148" s="36"/>
      <c r="V1148"/>
      <c r="Z1148" s="29"/>
    </row>
    <row r="1149" spans="6:26" x14ac:dyDescent="0.25">
      <c r="F1149" s="36"/>
      <c r="V1149"/>
      <c r="Z1149" s="29"/>
    </row>
    <row r="1150" spans="6:26" x14ac:dyDescent="0.25">
      <c r="F1150" s="36"/>
      <c r="V1150"/>
      <c r="Z1150" s="29"/>
    </row>
    <row r="1151" spans="6:26" x14ac:dyDescent="0.25">
      <c r="F1151" s="36"/>
      <c r="V1151"/>
      <c r="Z1151" s="29"/>
    </row>
    <row r="1152" spans="6:26" x14ac:dyDescent="0.25">
      <c r="F1152" s="36"/>
      <c r="V1152"/>
      <c r="Z1152" s="29"/>
    </row>
    <row r="1153" spans="6:26" x14ac:dyDescent="0.25">
      <c r="F1153" s="36"/>
      <c r="V1153"/>
      <c r="Z1153" s="29"/>
    </row>
    <row r="1154" spans="6:26" x14ac:dyDescent="0.25">
      <c r="F1154" s="36"/>
      <c r="V1154"/>
      <c r="Z1154" s="29"/>
    </row>
    <row r="1155" spans="6:26" x14ac:dyDescent="0.25">
      <c r="F1155" s="36"/>
      <c r="V1155"/>
      <c r="Z1155" s="29"/>
    </row>
    <row r="1156" spans="6:26" x14ac:dyDescent="0.25">
      <c r="F1156" s="36"/>
      <c r="V1156"/>
      <c r="Z1156" s="29"/>
    </row>
    <row r="1157" spans="6:26" x14ac:dyDescent="0.25">
      <c r="F1157" s="36"/>
      <c r="V1157"/>
      <c r="Z1157" s="29"/>
    </row>
    <row r="1158" spans="6:26" x14ac:dyDescent="0.25">
      <c r="F1158" s="36"/>
      <c r="V1158"/>
      <c r="Z1158" s="29"/>
    </row>
    <row r="1159" spans="6:26" x14ac:dyDescent="0.25">
      <c r="F1159" s="36"/>
      <c r="V1159"/>
      <c r="Z1159" s="29"/>
    </row>
    <row r="1160" spans="6:26" x14ac:dyDescent="0.25">
      <c r="F1160" s="36"/>
      <c r="V1160"/>
      <c r="Z1160" s="29"/>
    </row>
    <row r="1161" spans="6:26" x14ac:dyDescent="0.25">
      <c r="F1161" s="36"/>
      <c r="V1161"/>
      <c r="Z1161" s="29"/>
    </row>
    <row r="1162" spans="6:26" x14ac:dyDescent="0.25">
      <c r="F1162" s="36"/>
      <c r="V1162"/>
      <c r="Z1162" s="29"/>
    </row>
    <row r="1163" spans="6:26" x14ac:dyDescent="0.25">
      <c r="F1163" s="36"/>
      <c r="V1163"/>
      <c r="Z1163" s="29"/>
    </row>
    <row r="1164" spans="6:26" x14ac:dyDescent="0.25">
      <c r="F1164" s="36"/>
      <c r="V1164"/>
      <c r="Z1164" s="29"/>
    </row>
    <row r="1165" spans="6:26" x14ac:dyDescent="0.25">
      <c r="F1165" s="36"/>
      <c r="V1165"/>
      <c r="Z1165" s="29"/>
    </row>
    <row r="1166" spans="6:26" x14ac:dyDescent="0.25">
      <c r="F1166" s="36"/>
      <c r="V1166"/>
      <c r="Z1166" s="29"/>
    </row>
    <row r="1167" spans="6:26" x14ac:dyDescent="0.25">
      <c r="F1167" s="36"/>
      <c r="V1167"/>
      <c r="Z1167" s="29"/>
    </row>
    <row r="1168" spans="6:26" x14ac:dyDescent="0.25">
      <c r="F1168" s="36"/>
      <c r="V1168"/>
      <c r="Z1168" s="29"/>
    </row>
    <row r="1169" spans="6:26" x14ac:dyDescent="0.25">
      <c r="F1169" s="36"/>
      <c r="V1169"/>
      <c r="Z1169" s="29"/>
    </row>
    <row r="1170" spans="6:26" x14ac:dyDescent="0.25">
      <c r="F1170" s="36"/>
      <c r="V1170"/>
      <c r="Z1170" s="29"/>
    </row>
    <row r="1171" spans="6:26" x14ac:dyDescent="0.25">
      <c r="F1171" s="36"/>
      <c r="V1171"/>
      <c r="Z1171" s="29"/>
    </row>
    <row r="1172" spans="6:26" x14ac:dyDescent="0.25">
      <c r="F1172" s="36"/>
      <c r="V1172"/>
      <c r="Z1172" s="29"/>
    </row>
    <row r="1173" spans="6:26" x14ac:dyDescent="0.25">
      <c r="F1173" s="36"/>
      <c r="V1173"/>
      <c r="Z1173" s="29"/>
    </row>
    <row r="1174" spans="6:26" x14ac:dyDescent="0.25">
      <c r="F1174" s="36"/>
      <c r="V1174"/>
      <c r="Z1174" s="29"/>
    </row>
    <row r="1175" spans="6:26" x14ac:dyDescent="0.25">
      <c r="F1175" s="36"/>
      <c r="V1175"/>
      <c r="Z1175" s="29"/>
    </row>
    <row r="1176" spans="6:26" x14ac:dyDescent="0.25">
      <c r="F1176" s="36"/>
      <c r="V1176"/>
      <c r="Z1176" s="29"/>
    </row>
    <row r="1177" spans="6:26" x14ac:dyDescent="0.25">
      <c r="F1177" s="36"/>
      <c r="V1177"/>
      <c r="Z1177" s="29"/>
    </row>
    <row r="1178" spans="6:26" x14ac:dyDescent="0.25">
      <c r="F1178" s="36"/>
      <c r="V1178"/>
      <c r="Z1178" s="29"/>
    </row>
    <row r="1179" spans="6:26" x14ac:dyDescent="0.25">
      <c r="F1179" s="36"/>
      <c r="V1179"/>
      <c r="Z1179" s="29"/>
    </row>
    <row r="1180" spans="6:26" x14ac:dyDescent="0.25">
      <c r="F1180" s="36"/>
      <c r="V1180"/>
      <c r="Z1180" s="29"/>
    </row>
    <row r="1181" spans="6:26" x14ac:dyDescent="0.25">
      <c r="F1181" s="36"/>
      <c r="V1181"/>
      <c r="Z1181" s="29"/>
    </row>
    <row r="1182" spans="6:26" x14ac:dyDescent="0.25">
      <c r="F1182" s="36"/>
      <c r="V1182"/>
      <c r="Z1182" s="29"/>
    </row>
    <row r="1183" spans="6:26" x14ac:dyDescent="0.25">
      <c r="F1183" s="36"/>
      <c r="V1183"/>
      <c r="Z1183" s="29"/>
    </row>
    <row r="1184" spans="6:26" x14ac:dyDescent="0.25">
      <c r="F1184" s="36"/>
      <c r="V1184"/>
      <c r="Z1184" s="29"/>
    </row>
    <row r="1185" spans="6:26" x14ac:dyDescent="0.25">
      <c r="F1185" s="36"/>
      <c r="V1185"/>
      <c r="Z1185" s="29"/>
    </row>
    <row r="1186" spans="6:26" x14ac:dyDescent="0.25">
      <c r="F1186" s="36"/>
      <c r="V1186"/>
      <c r="Z1186" s="29"/>
    </row>
    <row r="1187" spans="6:26" x14ac:dyDescent="0.25">
      <c r="F1187" s="36"/>
      <c r="V1187"/>
      <c r="Z1187" s="29"/>
    </row>
    <row r="1188" spans="6:26" x14ac:dyDescent="0.25">
      <c r="F1188" s="36"/>
      <c r="V1188"/>
      <c r="Z1188" s="29"/>
    </row>
    <row r="1189" spans="6:26" x14ac:dyDescent="0.25">
      <c r="F1189" s="36"/>
      <c r="V1189"/>
      <c r="Z1189" s="29"/>
    </row>
    <row r="1190" spans="6:26" x14ac:dyDescent="0.25">
      <c r="F1190" s="36"/>
      <c r="V1190"/>
      <c r="Z1190" s="29"/>
    </row>
    <row r="1191" spans="6:26" x14ac:dyDescent="0.25">
      <c r="F1191" s="36"/>
      <c r="V1191"/>
      <c r="Z1191" s="29"/>
    </row>
    <row r="1192" spans="6:26" x14ac:dyDescent="0.25">
      <c r="F1192" s="36"/>
      <c r="V1192"/>
      <c r="Z1192" s="29"/>
    </row>
    <row r="1193" spans="6:26" x14ac:dyDescent="0.25">
      <c r="F1193" s="36"/>
      <c r="V1193"/>
      <c r="Z1193" s="29"/>
    </row>
    <row r="1194" spans="6:26" x14ac:dyDescent="0.25">
      <c r="F1194" s="36"/>
      <c r="V1194"/>
      <c r="Z1194" s="29"/>
    </row>
    <row r="1195" spans="6:26" x14ac:dyDescent="0.25">
      <c r="F1195" s="36"/>
      <c r="V1195"/>
      <c r="Z1195" s="29"/>
    </row>
    <row r="1196" spans="6:26" x14ac:dyDescent="0.25">
      <c r="F1196" s="36"/>
      <c r="V1196"/>
      <c r="Z1196" s="29"/>
    </row>
    <row r="1197" spans="6:26" x14ac:dyDescent="0.25">
      <c r="F1197" s="36"/>
      <c r="V1197"/>
      <c r="Z1197" s="29"/>
    </row>
    <row r="1198" spans="6:26" x14ac:dyDescent="0.25">
      <c r="F1198" s="36"/>
      <c r="V1198"/>
      <c r="Z1198" s="29"/>
    </row>
    <row r="1199" spans="6:26" x14ac:dyDescent="0.25">
      <c r="F1199" s="36"/>
      <c r="V1199"/>
      <c r="Z1199" s="29"/>
    </row>
    <row r="1200" spans="6:26" x14ac:dyDescent="0.25">
      <c r="F1200" s="36"/>
      <c r="V1200"/>
      <c r="Z1200" s="29"/>
    </row>
    <row r="1201" spans="6:26" x14ac:dyDescent="0.25">
      <c r="F1201" s="36"/>
      <c r="V1201"/>
      <c r="Z1201" s="29"/>
    </row>
    <row r="1202" spans="6:26" x14ac:dyDescent="0.25">
      <c r="F1202" s="36"/>
      <c r="V1202"/>
      <c r="Z1202" s="29"/>
    </row>
    <row r="1203" spans="6:26" x14ac:dyDescent="0.25">
      <c r="F1203" s="36"/>
      <c r="V1203"/>
      <c r="Z1203" s="29"/>
    </row>
    <row r="1204" spans="6:26" x14ac:dyDescent="0.25">
      <c r="F1204" s="36"/>
      <c r="V1204"/>
      <c r="Z1204" s="29"/>
    </row>
    <row r="1205" spans="6:26" x14ac:dyDescent="0.25">
      <c r="F1205" s="36"/>
      <c r="V1205"/>
      <c r="Z1205" s="29"/>
    </row>
    <row r="1206" spans="6:26" x14ac:dyDescent="0.25">
      <c r="F1206" s="36"/>
      <c r="V1206"/>
      <c r="Z1206" s="29"/>
    </row>
    <row r="1207" spans="6:26" x14ac:dyDescent="0.25">
      <c r="F1207" s="36"/>
      <c r="V1207"/>
      <c r="Z1207" s="29"/>
    </row>
    <row r="1208" spans="6:26" x14ac:dyDescent="0.25">
      <c r="F1208" s="36"/>
      <c r="V1208"/>
      <c r="Z1208" s="29"/>
    </row>
    <row r="1209" spans="6:26" x14ac:dyDescent="0.25">
      <c r="F1209" s="36"/>
      <c r="V1209"/>
      <c r="Z1209" s="29"/>
    </row>
    <row r="1210" spans="6:26" x14ac:dyDescent="0.25">
      <c r="F1210" s="36"/>
      <c r="V1210"/>
      <c r="Z1210" s="29"/>
    </row>
    <row r="1211" spans="6:26" x14ac:dyDescent="0.25">
      <c r="F1211" s="36"/>
      <c r="V1211"/>
      <c r="Z1211" s="29"/>
    </row>
    <row r="1212" spans="6:26" x14ac:dyDescent="0.25">
      <c r="F1212" s="36"/>
      <c r="V1212"/>
      <c r="Z1212" s="29"/>
    </row>
    <row r="1213" spans="6:26" x14ac:dyDescent="0.25">
      <c r="F1213" s="36"/>
      <c r="V1213"/>
      <c r="Z1213" s="29"/>
    </row>
    <row r="1214" spans="6:26" x14ac:dyDescent="0.25">
      <c r="F1214" s="36"/>
      <c r="V1214"/>
      <c r="Z1214" s="29"/>
    </row>
    <row r="1215" spans="6:26" x14ac:dyDescent="0.25">
      <c r="F1215" s="36"/>
      <c r="V1215"/>
      <c r="Z1215" s="29"/>
    </row>
    <row r="1216" spans="6:26" x14ac:dyDescent="0.25">
      <c r="F1216" s="36"/>
      <c r="V1216"/>
      <c r="Z1216" s="29"/>
    </row>
    <row r="1217" spans="6:26" x14ac:dyDescent="0.25">
      <c r="F1217" s="36"/>
      <c r="V1217"/>
      <c r="Z1217" s="29"/>
    </row>
    <row r="1218" spans="6:26" x14ac:dyDescent="0.25">
      <c r="F1218" s="36"/>
      <c r="V1218"/>
      <c r="Z1218" s="29"/>
    </row>
    <row r="1219" spans="6:26" x14ac:dyDescent="0.25">
      <c r="F1219" s="36"/>
      <c r="V1219"/>
      <c r="Z1219" s="29"/>
    </row>
    <row r="1220" spans="6:26" x14ac:dyDescent="0.25">
      <c r="F1220" s="36"/>
      <c r="V1220"/>
      <c r="Z1220" s="29"/>
    </row>
    <row r="1221" spans="6:26" x14ac:dyDescent="0.25">
      <c r="F1221" s="36"/>
      <c r="V1221"/>
      <c r="Z1221" s="29"/>
    </row>
    <row r="1222" spans="6:26" x14ac:dyDescent="0.25">
      <c r="F1222" s="36"/>
      <c r="V1222"/>
      <c r="Z1222" s="29"/>
    </row>
    <row r="1223" spans="6:26" x14ac:dyDescent="0.25">
      <c r="F1223" s="36"/>
      <c r="V1223"/>
      <c r="Z1223" s="29"/>
    </row>
    <row r="1224" spans="6:26" x14ac:dyDescent="0.25">
      <c r="F1224" s="36"/>
      <c r="V1224"/>
      <c r="Z1224" s="29"/>
    </row>
    <row r="1225" spans="6:26" x14ac:dyDescent="0.25">
      <c r="F1225" s="36"/>
      <c r="V1225"/>
      <c r="Z1225" s="29"/>
    </row>
    <row r="1226" spans="6:26" x14ac:dyDescent="0.25">
      <c r="F1226" s="36"/>
      <c r="V1226"/>
      <c r="Z1226" s="29"/>
    </row>
    <row r="1227" spans="6:26" x14ac:dyDescent="0.25">
      <c r="F1227" s="36"/>
      <c r="V1227"/>
      <c r="Z1227" s="29"/>
    </row>
    <row r="1228" spans="6:26" x14ac:dyDescent="0.25">
      <c r="F1228" s="36"/>
      <c r="V1228"/>
      <c r="Z1228" s="29"/>
    </row>
    <row r="1229" spans="6:26" x14ac:dyDescent="0.25">
      <c r="F1229" s="36"/>
      <c r="V1229"/>
      <c r="Z1229" s="29"/>
    </row>
    <row r="1230" spans="6:26" x14ac:dyDescent="0.25">
      <c r="F1230" s="36"/>
      <c r="V1230"/>
      <c r="Z1230" s="29"/>
    </row>
    <row r="1231" spans="6:26" x14ac:dyDescent="0.25">
      <c r="F1231" s="36"/>
      <c r="V1231"/>
      <c r="Z1231" s="29"/>
    </row>
    <row r="1232" spans="6:26" x14ac:dyDescent="0.25">
      <c r="F1232" s="36"/>
      <c r="V1232"/>
      <c r="Z1232" s="29"/>
    </row>
    <row r="1233" spans="6:26" x14ac:dyDescent="0.25">
      <c r="F1233" s="36"/>
      <c r="V1233"/>
      <c r="Z1233" s="29"/>
    </row>
    <row r="1234" spans="6:26" x14ac:dyDescent="0.25">
      <c r="F1234" s="36"/>
      <c r="V1234"/>
      <c r="Z1234" s="29"/>
    </row>
    <row r="1235" spans="6:26" x14ac:dyDescent="0.25">
      <c r="F1235" s="36"/>
      <c r="V1235"/>
      <c r="Z1235" s="29"/>
    </row>
    <row r="1236" spans="6:26" x14ac:dyDescent="0.25">
      <c r="F1236" s="36"/>
      <c r="V1236"/>
      <c r="Z1236" s="29"/>
    </row>
    <row r="1237" spans="6:26" x14ac:dyDescent="0.25">
      <c r="F1237" s="36"/>
      <c r="V1237"/>
      <c r="Z1237" s="29"/>
    </row>
    <row r="1238" spans="6:26" x14ac:dyDescent="0.25">
      <c r="F1238" s="36"/>
      <c r="V1238"/>
      <c r="Z1238" s="29"/>
    </row>
    <row r="1239" spans="6:26" x14ac:dyDescent="0.25">
      <c r="F1239" s="36"/>
      <c r="V1239"/>
      <c r="Z1239" s="29"/>
    </row>
    <row r="1240" spans="6:26" x14ac:dyDescent="0.25">
      <c r="F1240" s="36"/>
      <c r="V1240"/>
      <c r="Z1240" s="29"/>
    </row>
    <row r="1241" spans="6:26" x14ac:dyDescent="0.25">
      <c r="F1241" s="36"/>
      <c r="V1241"/>
      <c r="Z1241" s="29"/>
    </row>
    <row r="1242" spans="6:26" x14ac:dyDescent="0.25">
      <c r="F1242" s="36"/>
      <c r="V1242"/>
      <c r="Z1242" s="29"/>
    </row>
    <row r="1243" spans="6:26" x14ac:dyDescent="0.25">
      <c r="F1243" s="36"/>
      <c r="V1243"/>
      <c r="Z1243" s="29"/>
    </row>
    <row r="1244" spans="6:26" x14ac:dyDescent="0.25">
      <c r="F1244" s="36"/>
      <c r="V1244"/>
      <c r="Z1244" s="29"/>
    </row>
    <row r="1245" spans="6:26" x14ac:dyDescent="0.25">
      <c r="F1245" s="36"/>
      <c r="V1245"/>
      <c r="Z1245" s="29"/>
    </row>
    <row r="1246" spans="6:26" x14ac:dyDescent="0.25">
      <c r="F1246" s="36"/>
      <c r="V1246"/>
      <c r="Z1246" s="29"/>
    </row>
    <row r="1247" spans="6:26" x14ac:dyDescent="0.25">
      <c r="F1247" s="36"/>
      <c r="V1247"/>
      <c r="Z1247" s="29"/>
    </row>
    <row r="1248" spans="6:26" x14ac:dyDescent="0.25">
      <c r="F1248" s="36"/>
      <c r="V1248"/>
      <c r="Z1248" s="29"/>
    </row>
    <row r="1249" spans="6:26" x14ac:dyDescent="0.25">
      <c r="F1249" s="36"/>
      <c r="V1249"/>
      <c r="Z1249" s="29"/>
    </row>
    <row r="1250" spans="6:26" x14ac:dyDescent="0.25">
      <c r="F1250" s="36"/>
      <c r="V1250"/>
      <c r="Z1250" s="29"/>
    </row>
    <row r="1251" spans="6:26" x14ac:dyDescent="0.25">
      <c r="F1251" s="36"/>
      <c r="V1251"/>
      <c r="Z1251" s="29"/>
    </row>
    <row r="1252" spans="6:26" x14ac:dyDescent="0.25">
      <c r="F1252" s="36"/>
      <c r="V1252"/>
      <c r="Z1252" s="29"/>
    </row>
    <row r="1253" spans="6:26" x14ac:dyDescent="0.25">
      <c r="F1253" s="36"/>
      <c r="V1253"/>
      <c r="Z1253" s="29"/>
    </row>
    <row r="1254" spans="6:26" x14ac:dyDescent="0.25">
      <c r="F1254" s="36"/>
      <c r="V1254"/>
      <c r="Z1254" s="29"/>
    </row>
    <row r="1255" spans="6:26" x14ac:dyDescent="0.25">
      <c r="F1255" s="36"/>
      <c r="V1255"/>
      <c r="Z1255" s="29"/>
    </row>
    <row r="1256" spans="6:26" x14ac:dyDescent="0.25">
      <c r="F1256" s="36"/>
      <c r="V1256"/>
      <c r="Z1256" s="29"/>
    </row>
    <row r="1257" spans="6:26" x14ac:dyDescent="0.25">
      <c r="F1257" s="36"/>
      <c r="V1257"/>
      <c r="Z1257" s="29"/>
    </row>
    <row r="1258" spans="6:26" x14ac:dyDescent="0.25">
      <c r="F1258" s="36"/>
      <c r="V1258"/>
      <c r="Z1258" s="29"/>
    </row>
    <row r="1259" spans="6:26" x14ac:dyDescent="0.25">
      <c r="F1259" s="36"/>
      <c r="V1259"/>
      <c r="Z1259" s="29"/>
    </row>
    <row r="1260" spans="6:26" x14ac:dyDescent="0.25">
      <c r="F1260" s="36"/>
      <c r="V1260"/>
      <c r="Z1260" s="29"/>
    </row>
    <row r="1261" spans="6:26" x14ac:dyDescent="0.25">
      <c r="F1261" s="36"/>
      <c r="V1261"/>
      <c r="Z1261" s="29"/>
    </row>
    <row r="1262" spans="6:26" x14ac:dyDescent="0.25">
      <c r="F1262" s="36"/>
      <c r="V1262"/>
      <c r="Z1262" s="29"/>
    </row>
    <row r="1263" spans="6:26" x14ac:dyDescent="0.25">
      <c r="F1263" s="36"/>
      <c r="V1263"/>
      <c r="Z1263" s="29"/>
    </row>
    <row r="1264" spans="6:26" x14ac:dyDescent="0.25">
      <c r="F1264" s="36"/>
      <c r="V1264"/>
      <c r="Z1264" s="29"/>
    </row>
    <row r="1265" spans="6:26" x14ac:dyDescent="0.25">
      <c r="F1265" s="36"/>
      <c r="V1265"/>
      <c r="Z1265" s="29"/>
    </row>
    <row r="1266" spans="6:26" x14ac:dyDescent="0.25">
      <c r="F1266" s="36"/>
      <c r="V1266"/>
      <c r="Z1266" s="29"/>
    </row>
    <row r="1267" spans="6:26" x14ac:dyDescent="0.25">
      <c r="F1267" s="36"/>
      <c r="V1267"/>
      <c r="Z1267" s="29"/>
    </row>
    <row r="1268" spans="6:26" x14ac:dyDescent="0.25">
      <c r="F1268" s="36"/>
      <c r="V1268"/>
      <c r="Z1268" s="29"/>
    </row>
    <row r="1269" spans="6:26" x14ac:dyDescent="0.25">
      <c r="F1269" s="36"/>
      <c r="V1269"/>
      <c r="Z1269" s="29"/>
    </row>
    <row r="1270" spans="6:26" x14ac:dyDescent="0.25">
      <c r="F1270" s="36"/>
      <c r="V1270"/>
      <c r="Z1270" s="29"/>
    </row>
    <row r="1271" spans="6:26" x14ac:dyDescent="0.25">
      <c r="F1271" s="36"/>
      <c r="V1271"/>
      <c r="Z1271" s="29"/>
    </row>
    <row r="1272" spans="6:26" x14ac:dyDescent="0.25">
      <c r="F1272" s="36"/>
      <c r="V1272"/>
      <c r="Z1272" s="29"/>
    </row>
    <row r="1273" spans="6:26" x14ac:dyDescent="0.25">
      <c r="F1273" s="36"/>
      <c r="V1273"/>
      <c r="Z1273" s="29"/>
    </row>
    <row r="1274" spans="6:26" x14ac:dyDescent="0.25">
      <c r="F1274" s="36"/>
      <c r="V1274"/>
      <c r="Z1274" s="29"/>
    </row>
    <row r="1275" spans="6:26" x14ac:dyDescent="0.25">
      <c r="F1275" s="36"/>
      <c r="V1275"/>
      <c r="Z1275" s="29"/>
    </row>
    <row r="1276" spans="6:26" x14ac:dyDescent="0.25">
      <c r="F1276" s="36"/>
      <c r="V1276"/>
      <c r="Z1276" s="29"/>
    </row>
    <row r="1277" spans="6:26" x14ac:dyDescent="0.25">
      <c r="F1277" s="36"/>
      <c r="V1277"/>
      <c r="Z1277" s="29"/>
    </row>
    <row r="1278" spans="6:26" x14ac:dyDescent="0.25">
      <c r="F1278" s="36"/>
      <c r="V1278"/>
      <c r="Z1278" s="29"/>
    </row>
    <row r="1279" spans="6:26" x14ac:dyDescent="0.25">
      <c r="F1279" s="36"/>
      <c r="V1279"/>
      <c r="Z1279" s="29"/>
    </row>
    <row r="1280" spans="6:26" x14ac:dyDescent="0.25">
      <c r="F1280" s="36"/>
      <c r="V1280"/>
      <c r="Z1280" s="29"/>
    </row>
    <row r="1281" spans="6:26" x14ac:dyDescent="0.25">
      <c r="F1281" s="36"/>
      <c r="V1281"/>
      <c r="Z1281" s="29"/>
    </row>
    <row r="1282" spans="6:26" x14ac:dyDescent="0.25">
      <c r="F1282" s="36"/>
      <c r="V1282"/>
      <c r="Z1282" s="29"/>
    </row>
    <row r="1283" spans="6:26" x14ac:dyDescent="0.25">
      <c r="F1283" s="36"/>
      <c r="V1283"/>
      <c r="Z1283" s="29"/>
    </row>
    <row r="1284" spans="6:26" x14ac:dyDescent="0.25">
      <c r="F1284" s="36"/>
      <c r="V1284"/>
      <c r="Z1284" s="29"/>
    </row>
    <row r="1285" spans="6:26" x14ac:dyDescent="0.25">
      <c r="F1285" s="36"/>
      <c r="V1285"/>
      <c r="Z1285" s="29"/>
    </row>
    <row r="1286" spans="6:26" x14ac:dyDescent="0.25">
      <c r="F1286" s="36"/>
      <c r="V1286"/>
      <c r="Z1286" s="29"/>
    </row>
    <row r="1287" spans="6:26" x14ac:dyDescent="0.25">
      <c r="F1287" s="36"/>
      <c r="V1287"/>
      <c r="Z1287" s="29"/>
    </row>
    <row r="1288" spans="6:26" x14ac:dyDescent="0.25">
      <c r="F1288" s="36"/>
      <c r="V1288"/>
      <c r="Z1288" s="29"/>
    </row>
    <row r="1289" spans="6:26" x14ac:dyDescent="0.25">
      <c r="F1289" s="36"/>
      <c r="V1289"/>
      <c r="Z1289" s="29"/>
    </row>
    <row r="1290" spans="6:26" x14ac:dyDescent="0.25">
      <c r="F1290" s="36"/>
      <c r="V1290"/>
      <c r="Z1290" s="29"/>
    </row>
    <row r="1291" spans="6:26" x14ac:dyDescent="0.25">
      <c r="F1291" s="36"/>
      <c r="V1291"/>
      <c r="Z1291" s="29"/>
    </row>
    <row r="1292" spans="6:26" x14ac:dyDescent="0.25">
      <c r="F1292" s="36"/>
      <c r="V1292"/>
      <c r="Z1292" s="29"/>
    </row>
    <row r="1293" spans="6:26" x14ac:dyDescent="0.25">
      <c r="F1293" s="36"/>
      <c r="V1293"/>
      <c r="Z1293" s="29"/>
    </row>
    <row r="1294" spans="6:26" x14ac:dyDescent="0.25">
      <c r="F1294" s="36"/>
      <c r="V1294"/>
      <c r="Z1294" s="29"/>
    </row>
    <row r="1295" spans="6:26" x14ac:dyDescent="0.25">
      <c r="F1295" s="36"/>
      <c r="V1295"/>
      <c r="Z1295" s="29"/>
    </row>
    <row r="1296" spans="6:26" x14ac:dyDescent="0.25">
      <c r="F1296" s="36"/>
      <c r="V1296"/>
      <c r="Z1296" s="29"/>
    </row>
    <row r="1297" spans="6:26" x14ac:dyDescent="0.25">
      <c r="F1297" s="36"/>
      <c r="V1297"/>
      <c r="Z1297" s="29"/>
    </row>
    <row r="1298" spans="6:26" x14ac:dyDescent="0.25">
      <c r="F1298" s="36"/>
      <c r="V1298"/>
      <c r="Z1298" s="29"/>
    </row>
    <row r="1299" spans="6:26" x14ac:dyDescent="0.25">
      <c r="F1299" s="36"/>
      <c r="V1299"/>
      <c r="Z1299" s="29"/>
    </row>
    <row r="1300" spans="6:26" x14ac:dyDescent="0.25">
      <c r="F1300" s="36"/>
      <c r="V1300"/>
      <c r="Z1300" s="29"/>
    </row>
    <row r="1301" spans="6:26" x14ac:dyDescent="0.25">
      <c r="F1301" s="36"/>
      <c r="V1301"/>
      <c r="Z1301" s="29"/>
    </row>
    <row r="1302" spans="6:26" x14ac:dyDescent="0.25">
      <c r="F1302" s="36"/>
      <c r="V1302"/>
      <c r="Z1302" s="29"/>
    </row>
    <row r="1303" spans="6:26" x14ac:dyDescent="0.25">
      <c r="F1303" s="36"/>
      <c r="V1303"/>
      <c r="Z1303" s="29"/>
    </row>
    <row r="1304" spans="6:26" x14ac:dyDescent="0.25">
      <c r="F1304" s="36"/>
      <c r="V1304"/>
      <c r="Z1304" s="29"/>
    </row>
    <row r="1305" spans="6:26" x14ac:dyDescent="0.25">
      <c r="F1305" s="36"/>
      <c r="V1305"/>
      <c r="Z1305" s="29"/>
    </row>
    <row r="1306" spans="6:26" x14ac:dyDescent="0.25">
      <c r="F1306" s="36"/>
      <c r="V1306"/>
      <c r="Z1306" s="29"/>
    </row>
    <row r="1307" spans="6:26" x14ac:dyDescent="0.25">
      <c r="F1307" s="36"/>
      <c r="V1307"/>
      <c r="Z1307" s="29"/>
    </row>
    <row r="1308" spans="6:26" x14ac:dyDescent="0.25">
      <c r="F1308" s="36"/>
      <c r="V1308"/>
      <c r="Z1308" s="29"/>
    </row>
    <row r="1309" spans="6:26" x14ac:dyDescent="0.25">
      <c r="F1309" s="36"/>
      <c r="V1309"/>
      <c r="Z1309" s="29"/>
    </row>
    <row r="1310" spans="6:26" x14ac:dyDescent="0.25">
      <c r="F1310" s="36"/>
      <c r="V1310"/>
      <c r="Z1310" s="29"/>
    </row>
    <row r="1311" spans="6:26" x14ac:dyDescent="0.25">
      <c r="F1311" s="36"/>
      <c r="V1311"/>
      <c r="Z1311" s="29"/>
    </row>
    <row r="1312" spans="6:26" x14ac:dyDescent="0.25">
      <c r="F1312" s="36"/>
      <c r="V1312"/>
      <c r="Z1312" s="29"/>
    </row>
    <row r="1313" spans="6:26" x14ac:dyDescent="0.25">
      <c r="F1313" s="36"/>
      <c r="V1313"/>
      <c r="Z1313" s="29"/>
    </row>
    <row r="1314" spans="6:26" x14ac:dyDescent="0.25">
      <c r="F1314" s="36"/>
      <c r="V1314"/>
      <c r="Z1314" s="29"/>
    </row>
    <row r="1315" spans="6:26" x14ac:dyDescent="0.25">
      <c r="F1315" s="36"/>
      <c r="V1315"/>
      <c r="Z1315" s="29"/>
    </row>
    <row r="1316" spans="6:26" x14ac:dyDescent="0.25">
      <c r="F1316" s="36"/>
      <c r="V1316"/>
      <c r="Z1316" s="29"/>
    </row>
    <row r="1317" spans="6:26" x14ac:dyDescent="0.25">
      <c r="F1317" s="36"/>
      <c r="V1317"/>
      <c r="Z1317" s="29"/>
    </row>
    <row r="1318" spans="6:26" x14ac:dyDescent="0.25">
      <c r="F1318" s="36"/>
      <c r="V1318"/>
      <c r="Z1318" s="29"/>
    </row>
    <row r="1319" spans="6:26" x14ac:dyDescent="0.25">
      <c r="F1319" s="36"/>
      <c r="V1319"/>
      <c r="Z1319" s="29"/>
    </row>
    <row r="1320" spans="6:26" x14ac:dyDescent="0.25">
      <c r="F1320" s="36"/>
      <c r="V1320"/>
      <c r="Z1320" s="29"/>
    </row>
    <row r="1321" spans="6:26" x14ac:dyDescent="0.25">
      <c r="F1321" s="36"/>
      <c r="V1321"/>
      <c r="Z1321" s="29"/>
    </row>
    <row r="1322" spans="6:26" x14ac:dyDescent="0.25">
      <c r="F1322" s="36"/>
      <c r="V1322"/>
      <c r="Z1322" s="29"/>
    </row>
    <row r="1323" spans="6:26" x14ac:dyDescent="0.25">
      <c r="F1323" s="36"/>
      <c r="V1323"/>
      <c r="Z1323" s="29"/>
    </row>
    <row r="1324" spans="6:26" x14ac:dyDescent="0.25">
      <c r="F1324" s="36"/>
      <c r="V1324"/>
      <c r="Z1324" s="29"/>
    </row>
    <row r="1325" spans="6:26" x14ac:dyDescent="0.25">
      <c r="F1325" s="36"/>
      <c r="V1325"/>
      <c r="Z1325" s="29"/>
    </row>
    <row r="1326" spans="6:26" x14ac:dyDescent="0.25">
      <c r="F1326" s="36"/>
      <c r="V1326"/>
      <c r="Z1326" s="29"/>
    </row>
    <row r="1327" spans="6:26" x14ac:dyDescent="0.25">
      <c r="F1327" s="36"/>
      <c r="V1327"/>
      <c r="Z1327" s="29"/>
    </row>
    <row r="1328" spans="6:26" x14ac:dyDescent="0.25">
      <c r="F1328" s="36"/>
      <c r="V1328"/>
      <c r="Z1328" s="29"/>
    </row>
    <row r="1329" spans="6:26" x14ac:dyDescent="0.25">
      <c r="F1329" s="36"/>
      <c r="V1329"/>
      <c r="Z1329" s="29"/>
    </row>
    <row r="1330" spans="6:26" x14ac:dyDescent="0.25">
      <c r="F1330" s="36"/>
      <c r="V1330"/>
      <c r="Z1330" s="29"/>
    </row>
    <row r="1331" spans="6:26" x14ac:dyDescent="0.25">
      <c r="F1331" s="36"/>
      <c r="V1331"/>
      <c r="Z1331" s="29"/>
    </row>
    <row r="1332" spans="6:26" x14ac:dyDescent="0.25">
      <c r="F1332" s="36"/>
      <c r="V1332"/>
      <c r="Z1332" s="29"/>
    </row>
    <row r="1333" spans="6:26" x14ac:dyDescent="0.25">
      <c r="F1333" s="36"/>
      <c r="V1333"/>
      <c r="Z1333" s="29"/>
    </row>
    <row r="1334" spans="6:26" x14ac:dyDescent="0.25">
      <c r="F1334" s="36"/>
      <c r="V1334"/>
      <c r="Z1334" s="29"/>
    </row>
    <row r="1335" spans="6:26" x14ac:dyDescent="0.25">
      <c r="F1335" s="36"/>
      <c r="V1335"/>
      <c r="Z1335" s="29"/>
    </row>
    <row r="1336" spans="6:26" x14ac:dyDescent="0.25">
      <c r="F1336" s="36"/>
      <c r="V1336"/>
      <c r="Z1336" s="29"/>
    </row>
    <row r="1337" spans="6:26" x14ac:dyDescent="0.25">
      <c r="F1337" s="36"/>
      <c r="V1337"/>
      <c r="Z1337" s="29"/>
    </row>
    <row r="1338" spans="6:26" x14ac:dyDescent="0.25">
      <c r="F1338" s="36"/>
      <c r="V1338"/>
      <c r="Z1338" s="29"/>
    </row>
    <row r="1339" spans="6:26" x14ac:dyDescent="0.25">
      <c r="F1339" s="36"/>
      <c r="V1339"/>
      <c r="Z1339" s="29"/>
    </row>
    <row r="1340" spans="6:26" x14ac:dyDescent="0.25">
      <c r="F1340" s="36"/>
      <c r="V1340"/>
      <c r="Z1340" s="29"/>
    </row>
    <row r="1341" spans="6:26" x14ac:dyDescent="0.25">
      <c r="F1341" s="36"/>
      <c r="V1341"/>
      <c r="Z1341" s="29"/>
    </row>
    <row r="1342" spans="6:26" x14ac:dyDescent="0.25">
      <c r="F1342" s="36"/>
      <c r="V1342"/>
      <c r="Z1342" s="29"/>
    </row>
    <row r="1343" spans="6:26" x14ac:dyDescent="0.25">
      <c r="F1343" s="36"/>
      <c r="V1343"/>
      <c r="Z1343" s="29"/>
    </row>
    <row r="1344" spans="6:26" x14ac:dyDescent="0.25">
      <c r="F1344" s="36"/>
      <c r="V1344"/>
      <c r="Z1344" s="29"/>
    </row>
    <row r="1345" spans="6:26" x14ac:dyDescent="0.25">
      <c r="F1345" s="36"/>
      <c r="V1345"/>
      <c r="Z1345" s="29"/>
    </row>
    <row r="1346" spans="6:26" x14ac:dyDescent="0.25">
      <c r="F1346" s="36"/>
      <c r="V1346"/>
      <c r="Z1346" s="29"/>
    </row>
    <row r="1347" spans="6:26" x14ac:dyDescent="0.25">
      <c r="F1347" s="36"/>
      <c r="V1347"/>
      <c r="Z1347" s="29"/>
    </row>
    <row r="1348" spans="6:26" x14ac:dyDescent="0.25">
      <c r="F1348" s="36"/>
      <c r="V1348"/>
      <c r="Z1348" s="29"/>
    </row>
    <row r="1349" spans="6:26" x14ac:dyDescent="0.25">
      <c r="F1349" s="36"/>
      <c r="V1349"/>
      <c r="Z1349" s="29"/>
    </row>
    <row r="1350" spans="6:26" x14ac:dyDescent="0.25">
      <c r="F1350" s="36"/>
      <c r="V1350"/>
      <c r="Z1350" s="29"/>
    </row>
    <row r="1351" spans="6:26" x14ac:dyDescent="0.25">
      <c r="F1351" s="36"/>
      <c r="V1351"/>
      <c r="Z1351" s="29"/>
    </row>
    <row r="1352" spans="6:26" x14ac:dyDescent="0.25">
      <c r="F1352" s="36"/>
      <c r="V1352"/>
      <c r="Z1352" s="29"/>
    </row>
    <row r="1353" spans="6:26" x14ac:dyDescent="0.25">
      <c r="F1353" s="36"/>
      <c r="V1353"/>
      <c r="Z1353" s="29"/>
    </row>
    <row r="1354" spans="6:26" x14ac:dyDescent="0.25">
      <c r="F1354" s="36"/>
      <c r="V1354"/>
      <c r="Z1354" s="29"/>
    </row>
    <row r="1355" spans="6:26" x14ac:dyDescent="0.25">
      <c r="F1355" s="36"/>
      <c r="V1355"/>
      <c r="Z1355" s="29"/>
    </row>
    <row r="1356" spans="6:26" x14ac:dyDescent="0.25">
      <c r="F1356" s="36"/>
      <c r="V1356"/>
      <c r="Z1356" s="29"/>
    </row>
    <row r="1357" spans="6:26" x14ac:dyDescent="0.25">
      <c r="F1357" s="36"/>
      <c r="V1357"/>
      <c r="Z1357" s="29"/>
    </row>
    <row r="1358" spans="6:26" x14ac:dyDescent="0.25">
      <c r="F1358" s="36"/>
      <c r="V1358"/>
      <c r="Z1358" s="29"/>
    </row>
    <row r="1359" spans="6:26" x14ac:dyDescent="0.25">
      <c r="F1359" s="36"/>
      <c r="V1359"/>
      <c r="Z1359" s="29"/>
    </row>
    <row r="1360" spans="6:26" x14ac:dyDescent="0.25">
      <c r="F1360" s="36"/>
      <c r="V1360"/>
      <c r="Z1360" s="29"/>
    </row>
    <row r="1361" spans="6:26" x14ac:dyDescent="0.25">
      <c r="F1361" s="36"/>
      <c r="V1361"/>
      <c r="Z1361" s="29"/>
    </row>
    <row r="1362" spans="6:26" x14ac:dyDescent="0.25">
      <c r="F1362" s="36"/>
      <c r="V1362"/>
      <c r="Z1362" s="29"/>
    </row>
    <row r="1363" spans="6:26" x14ac:dyDescent="0.25">
      <c r="F1363" s="36"/>
      <c r="V1363"/>
      <c r="Z1363" s="29"/>
    </row>
    <row r="1364" spans="6:26" x14ac:dyDescent="0.25">
      <c r="F1364" s="36"/>
      <c r="V1364"/>
      <c r="Z1364" s="29"/>
    </row>
    <row r="1365" spans="6:26" x14ac:dyDescent="0.25">
      <c r="F1365" s="36"/>
      <c r="V1365"/>
      <c r="Z1365" s="29"/>
    </row>
    <row r="1366" spans="6:26" x14ac:dyDescent="0.25">
      <c r="F1366" s="36"/>
      <c r="V1366"/>
      <c r="Z1366" s="29"/>
    </row>
    <row r="1367" spans="6:26" x14ac:dyDescent="0.25">
      <c r="F1367" s="36"/>
      <c r="V1367"/>
      <c r="Z1367" s="29"/>
    </row>
    <row r="1368" spans="6:26" x14ac:dyDescent="0.25">
      <c r="F1368" s="36"/>
      <c r="V1368"/>
      <c r="Z1368" s="29"/>
    </row>
    <row r="1369" spans="6:26" x14ac:dyDescent="0.25">
      <c r="F1369" s="36"/>
      <c r="V1369"/>
      <c r="Z1369" s="29"/>
    </row>
    <row r="1370" spans="6:26" x14ac:dyDescent="0.25">
      <c r="F1370" s="36"/>
      <c r="V1370"/>
      <c r="Z1370" s="29"/>
    </row>
    <row r="1371" spans="6:26" x14ac:dyDescent="0.25">
      <c r="F1371" s="36"/>
      <c r="V1371"/>
      <c r="Z1371" s="29"/>
    </row>
    <row r="1372" spans="6:26" x14ac:dyDescent="0.25">
      <c r="F1372" s="36"/>
      <c r="V1372"/>
      <c r="Z1372" s="29"/>
    </row>
    <row r="1373" spans="6:26" x14ac:dyDescent="0.25">
      <c r="F1373" s="36"/>
      <c r="V1373"/>
      <c r="Z1373" s="29"/>
    </row>
    <row r="1374" spans="6:26" x14ac:dyDescent="0.25">
      <c r="F1374" s="36"/>
      <c r="V1374"/>
      <c r="Z1374" s="29"/>
    </row>
    <row r="1375" spans="6:26" x14ac:dyDescent="0.25">
      <c r="F1375" s="36"/>
      <c r="V1375"/>
      <c r="Z1375" s="29"/>
    </row>
    <row r="1376" spans="6:26" x14ac:dyDescent="0.25">
      <c r="F1376" s="36"/>
      <c r="V1376"/>
      <c r="Z1376" s="29"/>
    </row>
    <row r="1377" spans="6:26" x14ac:dyDescent="0.25">
      <c r="F1377" s="36"/>
      <c r="V1377"/>
      <c r="Z1377" s="29"/>
    </row>
    <row r="1378" spans="6:26" x14ac:dyDescent="0.25">
      <c r="F1378" s="36"/>
      <c r="V1378"/>
      <c r="Z1378" s="29"/>
    </row>
    <row r="1379" spans="6:26" x14ac:dyDescent="0.25">
      <c r="F1379" s="36"/>
      <c r="V1379"/>
      <c r="Z1379" s="29"/>
    </row>
    <row r="1380" spans="6:26" x14ac:dyDescent="0.25">
      <c r="F1380" s="36"/>
      <c r="V1380"/>
      <c r="Z1380" s="29"/>
    </row>
    <row r="1381" spans="6:26" x14ac:dyDescent="0.25">
      <c r="F1381" s="36"/>
      <c r="V1381"/>
      <c r="Z1381" s="29"/>
    </row>
    <row r="1382" spans="6:26" x14ac:dyDescent="0.25">
      <c r="F1382" s="36"/>
      <c r="V1382"/>
      <c r="Z1382" s="29"/>
    </row>
    <row r="1383" spans="6:26" x14ac:dyDescent="0.25">
      <c r="F1383" s="36"/>
      <c r="V1383"/>
      <c r="Z1383" s="29"/>
    </row>
    <row r="1384" spans="6:26" x14ac:dyDescent="0.25">
      <c r="F1384" s="36"/>
      <c r="V1384"/>
      <c r="Z1384" s="29"/>
    </row>
    <row r="1385" spans="6:26" x14ac:dyDescent="0.25">
      <c r="F1385" s="36"/>
      <c r="V1385"/>
      <c r="Z1385" s="29"/>
    </row>
    <row r="1386" spans="6:26" x14ac:dyDescent="0.25">
      <c r="F1386" s="36"/>
      <c r="V1386"/>
      <c r="Z1386" s="29"/>
    </row>
    <row r="1387" spans="6:26" x14ac:dyDescent="0.25">
      <c r="F1387" s="36"/>
      <c r="V1387"/>
      <c r="Z1387" s="29"/>
    </row>
    <row r="1388" spans="6:26" x14ac:dyDescent="0.25">
      <c r="F1388" s="36"/>
      <c r="V1388"/>
      <c r="Z1388" s="29"/>
    </row>
    <row r="1389" spans="6:26" x14ac:dyDescent="0.25">
      <c r="F1389" s="36"/>
      <c r="V1389"/>
      <c r="Z1389" s="29"/>
    </row>
    <row r="1390" spans="6:26" x14ac:dyDescent="0.25">
      <c r="F1390" s="36"/>
      <c r="V1390"/>
      <c r="Z1390" s="29"/>
    </row>
    <row r="1391" spans="6:26" x14ac:dyDescent="0.25">
      <c r="F1391" s="36"/>
      <c r="V1391"/>
      <c r="Z1391" s="29"/>
    </row>
    <row r="1392" spans="6:26" x14ac:dyDescent="0.25">
      <c r="F1392" s="36"/>
      <c r="V1392"/>
      <c r="Z1392" s="29"/>
    </row>
    <row r="1393" spans="6:26" x14ac:dyDescent="0.25">
      <c r="F1393" s="36"/>
      <c r="V1393"/>
      <c r="Z1393" s="29"/>
    </row>
    <row r="1394" spans="6:26" x14ac:dyDescent="0.25">
      <c r="F1394" s="36"/>
      <c r="V1394"/>
      <c r="Z1394" s="29"/>
    </row>
    <row r="1395" spans="6:26" x14ac:dyDescent="0.25">
      <c r="F1395" s="36"/>
      <c r="V1395"/>
      <c r="Z1395" s="29"/>
    </row>
    <row r="1396" spans="6:26" x14ac:dyDescent="0.25">
      <c r="F1396" s="36"/>
      <c r="V1396"/>
      <c r="Z1396" s="29"/>
    </row>
    <row r="1397" spans="6:26" x14ac:dyDescent="0.25">
      <c r="F1397" s="36"/>
      <c r="V1397"/>
      <c r="Z1397" s="29"/>
    </row>
    <row r="1398" spans="6:26" x14ac:dyDescent="0.25">
      <c r="F1398" s="36"/>
      <c r="V1398"/>
      <c r="Z1398" s="29"/>
    </row>
    <row r="1399" spans="6:26" x14ac:dyDescent="0.25">
      <c r="F1399" s="36"/>
      <c r="V1399"/>
      <c r="Z1399" s="29"/>
    </row>
    <row r="1400" spans="6:26" x14ac:dyDescent="0.25">
      <c r="F1400" s="36"/>
      <c r="V1400"/>
      <c r="Z1400" s="29"/>
    </row>
    <row r="1401" spans="6:26" x14ac:dyDescent="0.25">
      <c r="F1401" s="36"/>
      <c r="V1401"/>
      <c r="Z1401" s="29"/>
    </row>
    <row r="1402" spans="6:26" x14ac:dyDescent="0.25">
      <c r="F1402" s="36"/>
      <c r="V1402"/>
      <c r="Z1402" s="29"/>
    </row>
    <row r="1403" spans="6:26" x14ac:dyDescent="0.25">
      <c r="F1403" s="36"/>
      <c r="V1403"/>
      <c r="Z1403" s="29"/>
    </row>
    <row r="1404" spans="6:26" x14ac:dyDescent="0.25">
      <c r="F1404" s="36"/>
      <c r="V1404"/>
      <c r="Z1404" s="29"/>
    </row>
    <row r="1405" spans="6:26" x14ac:dyDescent="0.25">
      <c r="F1405" s="36"/>
      <c r="V1405"/>
      <c r="Z1405" s="29"/>
    </row>
    <row r="1406" spans="6:26" x14ac:dyDescent="0.25">
      <c r="F1406" s="36"/>
      <c r="V1406"/>
      <c r="Z1406" s="29"/>
    </row>
    <row r="1407" spans="6:26" x14ac:dyDescent="0.25">
      <c r="F1407" s="36"/>
      <c r="V1407"/>
      <c r="Z1407" s="29"/>
    </row>
    <row r="1408" spans="6:26" x14ac:dyDescent="0.25">
      <c r="F1408" s="36"/>
      <c r="V1408"/>
      <c r="Z1408" s="29"/>
    </row>
    <row r="1409" spans="6:26" x14ac:dyDescent="0.25">
      <c r="F1409" s="36"/>
      <c r="V1409"/>
      <c r="Z1409" s="29"/>
    </row>
    <row r="1410" spans="6:26" x14ac:dyDescent="0.25">
      <c r="F1410" s="36"/>
      <c r="V1410"/>
      <c r="Z1410" s="29"/>
    </row>
    <row r="1411" spans="6:26" x14ac:dyDescent="0.25">
      <c r="F1411" s="36"/>
      <c r="V1411"/>
      <c r="Z1411" s="29"/>
    </row>
    <row r="1412" spans="6:26" x14ac:dyDescent="0.25">
      <c r="F1412" s="36"/>
      <c r="V1412"/>
      <c r="Z1412" s="29"/>
    </row>
    <row r="1413" spans="6:26" x14ac:dyDescent="0.25">
      <c r="F1413" s="36"/>
      <c r="V1413"/>
      <c r="Z1413" s="29"/>
    </row>
    <row r="1414" spans="6:26" x14ac:dyDescent="0.25">
      <c r="F1414" s="36"/>
      <c r="V1414"/>
      <c r="Z1414" s="29"/>
    </row>
    <row r="1415" spans="6:26" x14ac:dyDescent="0.25">
      <c r="F1415" s="36"/>
      <c r="V1415"/>
      <c r="Z1415" s="29"/>
    </row>
    <row r="1416" spans="6:26" x14ac:dyDescent="0.25">
      <c r="F1416" s="36"/>
      <c r="V1416"/>
      <c r="Z1416" s="29"/>
    </row>
    <row r="1417" spans="6:26" x14ac:dyDescent="0.25">
      <c r="F1417" s="36"/>
      <c r="V1417"/>
      <c r="Z1417" s="29"/>
    </row>
    <row r="1418" spans="6:26" x14ac:dyDescent="0.25">
      <c r="F1418" s="36"/>
      <c r="V1418"/>
      <c r="Z1418" s="29"/>
    </row>
    <row r="1419" spans="6:26" x14ac:dyDescent="0.25">
      <c r="F1419" s="36"/>
      <c r="V1419"/>
      <c r="Z1419" s="29"/>
    </row>
    <row r="1420" spans="6:26" x14ac:dyDescent="0.25">
      <c r="F1420" s="36"/>
      <c r="V1420"/>
      <c r="Z1420" s="29"/>
    </row>
    <row r="1421" spans="6:26" x14ac:dyDescent="0.25">
      <c r="F1421" s="36"/>
      <c r="V1421"/>
      <c r="Z1421" s="29"/>
    </row>
    <row r="1422" spans="6:26" x14ac:dyDescent="0.25">
      <c r="F1422" s="36"/>
      <c r="V1422"/>
      <c r="Z1422" s="29"/>
    </row>
    <row r="1423" spans="6:26" x14ac:dyDescent="0.25">
      <c r="F1423" s="36"/>
      <c r="V1423"/>
      <c r="Z1423" s="29"/>
    </row>
    <row r="1424" spans="6:26" x14ac:dyDescent="0.25">
      <c r="F1424" s="36"/>
      <c r="V1424"/>
      <c r="Z1424" s="29"/>
    </row>
    <row r="1425" spans="6:26" x14ac:dyDescent="0.25">
      <c r="F1425" s="36"/>
      <c r="V1425"/>
      <c r="Z1425" s="29"/>
    </row>
    <row r="1426" spans="6:26" x14ac:dyDescent="0.25">
      <c r="F1426" s="36"/>
      <c r="V1426"/>
      <c r="Z1426" s="29"/>
    </row>
    <row r="1427" spans="6:26" x14ac:dyDescent="0.25">
      <c r="F1427" s="36"/>
      <c r="V1427"/>
      <c r="Z1427" s="29"/>
    </row>
    <row r="1428" spans="6:26" x14ac:dyDescent="0.25">
      <c r="F1428" s="36"/>
      <c r="V1428"/>
      <c r="Z1428" s="29"/>
    </row>
    <row r="1429" spans="6:26" x14ac:dyDescent="0.25">
      <c r="F1429" s="36"/>
      <c r="V1429"/>
      <c r="Z1429" s="29"/>
    </row>
    <row r="1430" spans="6:26" x14ac:dyDescent="0.25">
      <c r="F1430" s="36"/>
      <c r="V1430"/>
      <c r="Z1430" s="29"/>
    </row>
    <row r="1431" spans="6:26" x14ac:dyDescent="0.25">
      <c r="F1431" s="36"/>
      <c r="V1431"/>
      <c r="Z1431" s="29"/>
    </row>
    <row r="1432" spans="6:26" x14ac:dyDescent="0.25">
      <c r="F1432" s="36"/>
      <c r="V1432"/>
      <c r="Z1432" s="29"/>
    </row>
    <row r="1433" spans="6:26" x14ac:dyDescent="0.25">
      <c r="F1433" s="36"/>
      <c r="V1433"/>
      <c r="Z1433" s="29"/>
    </row>
    <row r="1434" spans="6:26" x14ac:dyDescent="0.25">
      <c r="F1434" s="36"/>
      <c r="V1434"/>
      <c r="Z1434" s="29"/>
    </row>
    <row r="1435" spans="6:26" x14ac:dyDescent="0.25">
      <c r="F1435" s="36"/>
      <c r="V1435"/>
      <c r="Z1435" s="29"/>
    </row>
    <row r="1436" spans="6:26" x14ac:dyDescent="0.25">
      <c r="F1436" s="36"/>
      <c r="V1436"/>
      <c r="Z1436" s="29"/>
    </row>
    <row r="1437" spans="6:26" x14ac:dyDescent="0.25">
      <c r="F1437" s="36"/>
      <c r="V1437"/>
      <c r="Z1437" s="29"/>
    </row>
    <row r="1438" spans="6:26" x14ac:dyDescent="0.25">
      <c r="F1438" s="36"/>
      <c r="V1438"/>
      <c r="Z1438" s="29"/>
    </row>
    <row r="1439" spans="6:26" x14ac:dyDescent="0.25">
      <c r="F1439" s="36"/>
      <c r="V1439"/>
      <c r="Z1439" s="29"/>
    </row>
    <row r="1440" spans="6:26" x14ac:dyDescent="0.25">
      <c r="F1440" s="36"/>
      <c r="V1440"/>
      <c r="Z1440" s="29"/>
    </row>
    <row r="1441" spans="6:26" x14ac:dyDescent="0.25">
      <c r="F1441" s="36"/>
      <c r="V1441"/>
      <c r="Z1441" s="29"/>
    </row>
    <row r="1442" spans="6:26" x14ac:dyDescent="0.25">
      <c r="F1442" s="36"/>
      <c r="V1442"/>
      <c r="Z1442" s="29"/>
    </row>
    <row r="1443" spans="6:26" x14ac:dyDescent="0.25">
      <c r="F1443" s="36"/>
      <c r="V1443"/>
      <c r="Z1443" s="29"/>
    </row>
    <row r="1444" spans="6:26" x14ac:dyDescent="0.25">
      <c r="F1444" s="36"/>
      <c r="V1444"/>
      <c r="Z1444" s="29"/>
    </row>
    <row r="1445" spans="6:26" x14ac:dyDescent="0.25">
      <c r="F1445" s="36"/>
      <c r="V1445"/>
      <c r="Z1445" s="29"/>
    </row>
    <row r="1446" spans="6:26" x14ac:dyDescent="0.25">
      <c r="F1446" s="36"/>
      <c r="V1446"/>
      <c r="Z1446" s="29"/>
    </row>
    <row r="1447" spans="6:26" x14ac:dyDescent="0.25">
      <c r="F1447" s="36"/>
      <c r="V1447"/>
      <c r="Z1447" s="29"/>
    </row>
    <row r="1448" spans="6:26" x14ac:dyDescent="0.25">
      <c r="F1448" s="36"/>
      <c r="V1448"/>
      <c r="Z1448" s="29"/>
    </row>
    <row r="1449" spans="6:26" x14ac:dyDescent="0.25">
      <c r="F1449" s="36"/>
      <c r="V1449"/>
      <c r="Z1449" s="29"/>
    </row>
    <row r="1450" spans="6:26" x14ac:dyDescent="0.25">
      <c r="F1450" s="36"/>
      <c r="V1450"/>
      <c r="Z1450" s="29"/>
    </row>
    <row r="1451" spans="6:26" x14ac:dyDescent="0.25">
      <c r="F1451" s="36"/>
      <c r="V1451"/>
      <c r="Z1451" s="29"/>
    </row>
    <row r="1452" spans="6:26" x14ac:dyDescent="0.25">
      <c r="F1452" s="36"/>
      <c r="V1452"/>
      <c r="Z1452" s="29"/>
    </row>
    <row r="1453" spans="6:26" x14ac:dyDescent="0.25">
      <c r="F1453" s="36"/>
      <c r="V1453"/>
      <c r="Z1453" s="29"/>
    </row>
    <row r="1454" spans="6:26" x14ac:dyDescent="0.25">
      <c r="F1454" s="36"/>
      <c r="V1454"/>
      <c r="Z1454" s="29"/>
    </row>
    <row r="1455" spans="6:26" x14ac:dyDescent="0.25">
      <c r="F1455" s="36"/>
      <c r="V1455"/>
      <c r="Z1455" s="29"/>
    </row>
    <row r="1456" spans="6:26" x14ac:dyDescent="0.25">
      <c r="F1456" s="36"/>
      <c r="V1456"/>
      <c r="Z1456" s="29"/>
    </row>
    <row r="1457" spans="6:26" x14ac:dyDescent="0.25">
      <c r="F1457" s="36"/>
      <c r="V1457"/>
      <c r="Z1457" s="29"/>
    </row>
    <row r="1458" spans="6:26" x14ac:dyDescent="0.25">
      <c r="F1458" s="36"/>
      <c r="V1458"/>
      <c r="Z1458" s="29"/>
    </row>
    <row r="1459" spans="6:26" x14ac:dyDescent="0.25">
      <c r="F1459" s="36"/>
      <c r="V1459"/>
      <c r="Z1459" s="29"/>
    </row>
    <row r="1460" spans="6:26" x14ac:dyDescent="0.25">
      <c r="F1460" s="36"/>
      <c r="V1460"/>
      <c r="Z1460" s="29"/>
    </row>
    <row r="1461" spans="6:26" x14ac:dyDescent="0.25">
      <c r="F1461" s="36"/>
      <c r="V1461"/>
      <c r="Z1461" s="29"/>
    </row>
    <row r="1462" spans="6:26" x14ac:dyDescent="0.25">
      <c r="F1462" s="36"/>
      <c r="V1462"/>
      <c r="Z1462" s="29"/>
    </row>
    <row r="1463" spans="6:26" x14ac:dyDescent="0.25">
      <c r="F1463" s="36"/>
      <c r="V1463"/>
      <c r="Z1463" s="29"/>
    </row>
    <row r="1464" spans="6:26" x14ac:dyDescent="0.25">
      <c r="F1464" s="36"/>
      <c r="V1464"/>
      <c r="Z1464" s="29"/>
    </row>
    <row r="1465" spans="6:26" x14ac:dyDescent="0.25">
      <c r="F1465" s="36"/>
      <c r="V1465"/>
      <c r="Z1465" s="29"/>
    </row>
    <row r="1466" spans="6:26" x14ac:dyDescent="0.25">
      <c r="F1466" s="36"/>
      <c r="V1466"/>
      <c r="Z1466" s="29"/>
    </row>
    <row r="1467" spans="6:26" x14ac:dyDescent="0.25">
      <c r="F1467" s="36"/>
      <c r="V1467"/>
      <c r="Z1467" s="29"/>
    </row>
    <row r="1468" spans="6:26" x14ac:dyDescent="0.25">
      <c r="F1468" s="36"/>
      <c r="V1468"/>
      <c r="Z1468" s="29"/>
    </row>
    <row r="1469" spans="6:26" x14ac:dyDescent="0.25">
      <c r="F1469" s="36"/>
      <c r="V1469"/>
      <c r="Z1469" s="29"/>
    </row>
    <row r="1470" spans="6:26" x14ac:dyDescent="0.25">
      <c r="F1470" s="36"/>
      <c r="V1470"/>
      <c r="Z1470" s="29"/>
    </row>
    <row r="1471" spans="6:26" x14ac:dyDescent="0.25">
      <c r="F1471" s="36"/>
      <c r="V1471"/>
      <c r="Z1471" s="29"/>
    </row>
    <row r="1472" spans="6:26" x14ac:dyDescent="0.25">
      <c r="F1472" s="36"/>
      <c r="V1472"/>
      <c r="Z1472" s="29"/>
    </row>
    <row r="1473" spans="6:26" x14ac:dyDescent="0.25">
      <c r="F1473" s="36"/>
      <c r="V1473"/>
      <c r="Z1473" s="29"/>
    </row>
    <row r="1474" spans="6:26" x14ac:dyDescent="0.25">
      <c r="F1474" s="36"/>
      <c r="V1474"/>
      <c r="Z1474" s="29"/>
    </row>
    <row r="1475" spans="6:26" x14ac:dyDescent="0.25">
      <c r="F1475" s="36"/>
      <c r="V1475"/>
      <c r="Z1475" s="29"/>
    </row>
    <row r="1476" spans="6:26" x14ac:dyDescent="0.25">
      <c r="F1476" s="36"/>
      <c r="V1476"/>
      <c r="Z1476" s="29"/>
    </row>
    <row r="1477" spans="6:26" x14ac:dyDescent="0.25">
      <c r="F1477" s="36"/>
      <c r="V1477"/>
      <c r="Z1477" s="29"/>
    </row>
    <row r="1478" spans="6:26" x14ac:dyDescent="0.25">
      <c r="F1478" s="36"/>
      <c r="V1478"/>
      <c r="Z1478" s="29"/>
    </row>
    <row r="1479" spans="6:26" x14ac:dyDescent="0.25">
      <c r="F1479" s="36"/>
      <c r="V1479"/>
      <c r="Z1479" s="29"/>
    </row>
    <row r="1480" spans="6:26" x14ac:dyDescent="0.25">
      <c r="F1480" s="36"/>
      <c r="V1480"/>
      <c r="Z1480" s="29"/>
    </row>
    <row r="1481" spans="6:26" x14ac:dyDescent="0.25">
      <c r="F1481" s="36"/>
      <c r="V1481"/>
      <c r="Z1481" s="29"/>
    </row>
    <row r="1482" spans="6:26" x14ac:dyDescent="0.25">
      <c r="F1482" s="36"/>
      <c r="V1482"/>
      <c r="Z1482" s="29"/>
    </row>
    <row r="1483" spans="6:26" x14ac:dyDescent="0.25">
      <c r="F1483" s="36"/>
      <c r="V1483"/>
      <c r="Z1483" s="29"/>
    </row>
    <row r="1484" spans="6:26" x14ac:dyDescent="0.25">
      <c r="F1484" s="36"/>
      <c r="V1484"/>
      <c r="Z1484" s="29"/>
    </row>
    <row r="1485" spans="6:26" x14ac:dyDescent="0.25">
      <c r="F1485" s="36"/>
      <c r="V1485"/>
      <c r="Z1485" s="29"/>
    </row>
    <row r="1486" spans="6:26" x14ac:dyDescent="0.25">
      <c r="F1486" s="36"/>
      <c r="V1486"/>
      <c r="Z1486" s="29"/>
    </row>
    <row r="1487" spans="6:26" x14ac:dyDescent="0.25">
      <c r="F1487" s="36"/>
      <c r="V1487"/>
      <c r="Z1487" s="29"/>
    </row>
    <row r="1488" spans="6:26" x14ac:dyDescent="0.25">
      <c r="F1488" s="36"/>
      <c r="V1488"/>
      <c r="Z1488" s="29"/>
    </row>
    <row r="1489" spans="6:26" x14ac:dyDescent="0.25">
      <c r="F1489" s="36"/>
      <c r="V1489"/>
      <c r="Z1489" s="29"/>
    </row>
    <row r="1490" spans="6:26" x14ac:dyDescent="0.25">
      <c r="F1490" s="36"/>
      <c r="V1490"/>
      <c r="Z1490" s="29"/>
    </row>
    <row r="1491" spans="6:26" x14ac:dyDescent="0.25">
      <c r="F1491" s="36"/>
      <c r="V1491"/>
      <c r="Z1491" s="29"/>
    </row>
    <row r="1492" spans="6:26" x14ac:dyDescent="0.25">
      <c r="F1492" s="36"/>
      <c r="V1492"/>
      <c r="Z1492" s="29"/>
    </row>
    <row r="1493" spans="6:26" x14ac:dyDescent="0.25">
      <c r="F1493" s="36"/>
      <c r="V1493"/>
      <c r="Z1493" s="29"/>
    </row>
    <row r="1494" spans="6:26" x14ac:dyDescent="0.25">
      <c r="F1494" s="36"/>
      <c r="V1494"/>
      <c r="Z1494" s="29"/>
    </row>
    <row r="1495" spans="6:26" x14ac:dyDescent="0.25">
      <c r="F1495" s="36"/>
      <c r="V1495"/>
      <c r="Z1495" s="29"/>
    </row>
    <row r="1496" spans="6:26" x14ac:dyDescent="0.25">
      <c r="F1496" s="36"/>
      <c r="V1496"/>
      <c r="Z1496" s="29"/>
    </row>
    <row r="1497" spans="6:26" x14ac:dyDescent="0.25">
      <c r="F1497" s="36"/>
      <c r="V1497"/>
      <c r="Z1497" s="29"/>
    </row>
    <row r="1498" spans="6:26" x14ac:dyDescent="0.25">
      <c r="F1498" s="36"/>
      <c r="V1498"/>
      <c r="Z1498" s="29"/>
    </row>
    <row r="1499" spans="6:26" x14ac:dyDescent="0.25">
      <c r="F1499" s="36"/>
      <c r="V1499"/>
      <c r="Z1499" s="29"/>
    </row>
    <row r="1500" spans="6:26" x14ac:dyDescent="0.25">
      <c r="F1500" s="36"/>
      <c r="V1500"/>
      <c r="Z1500" s="29"/>
    </row>
    <row r="1501" spans="6:26" x14ac:dyDescent="0.25">
      <c r="F1501" s="36"/>
      <c r="V1501"/>
      <c r="Z1501" s="29"/>
    </row>
    <row r="1502" spans="6:26" x14ac:dyDescent="0.25">
      <c r="F1502" s="36"/>
      <c r="V1502"/>
      <c r="Z1502" s="29"/>
    </row>
    <row r="1503" spans="6:26" x14ac:dyDescent="0.25">
      <c r="F1503" s="36"/>
      <c r="V1503"/>
      <c r="Z1503" s="29"/>
    </row>
    <row r="1504" spans="6:26" x14ac:dyDescent="0.25">
      <c r="F1504" s="36"/>
      <c r="V1504"/>
      <c r="Z1504" s="29"/>
    </row>
    <row r="1505" spans="6:26" x14ac:dyDescent="0.25">
      <c r="F1505" s="36"/>
      <c r="V1505"/>
      <c r="Z1505" s="29"/>
    </row>
    <row r="1506" spans="6:26" x14ac:dyDescent="0.25">
      <c r="F1506" s="36"/>
      <c r="V1506"/>
      <c r="Z1506" s="29"/>
    </row>
    <row r="1507" spans="6:26" x14ac:dyDescent="0.25">
      <c r="F1507" s="36"/>
      <c r="V1507"/>
      <c r="Z1507" s="29"/>
    </row>
    <row r="1508" spans="6:26" x14ac:dyDescent="0.25">
      <c r="F1508" s="36"/>
      <c r="V1508"/>
      <c r="Z1508" s="29"/>
    </row>
    <row r="1509" spans="6:26" x14ac:dyDescent="0.25">
      <c r="F1509" s="36"/>
      <c r="V1509"/>
      <c r="Z1509" s="29"/>
    </row>
    <row r="1510" spans="6:26" x14ac:dyDescent="0.25">
      <c r="F1510" s="36"/>
      <c r="V1510"/>
      <c r="Z1510" s="29"/>
    </row>
    <row r="1511" spans="6:26" x14ac:dyDescent="0.25">
      <c r="F1511" s="36"/>
      <c r="V1511"/>
      <c r="Z1511" s="29"/>
    </row>
    <row r="1512" spans="6:26" x14ac:dyDescent="0.25">
      <c r="F1512" s="36"/>
      <c r="V1512"/>
      <c r="Z1512" s="29"/>
    </row>
    <row r="1513" spans="6:26" x14ac:dyDescent="0.25">
      <c r="F1513" s="36"/>
      <c r="V1513"/>
      <c r="Z1513" s="29"/>
    </row>
    <row r="1514" spans="6:26" x14ac:dyDescent="0.25">
      <c r="F1514" s="36"/>
      <c r="V1514"/>
      <c r="Z1514" s="29"/>
    </row>
    <row r="1515" spans="6:26" x14ac:dyDescent="0.25">
      <c r="F1515" s="36"/>
      <c r="V1515"/>
      <c r="Z1515" s="29"/>
    </row>
    <row r="1516" spans="6:26" x14ac:dyDescent="0.25">
      <c r="F1516" s="36"/>
      <c r="V1516"/>
      <c r="Z1516" s="29"/>
    </row>
    <row r="1517" spans="6:26" x14ac:dyDescent="0.25">
      <c r="F1517" s="36"/>
      <c r="V1517"/>
      <c r="Z1517" s="29"/>
    </row>
    <row r="1518" spans="6:26" x14ac:dyDescent="0.25">
      <c r="F1518" s="36"/>
      <c r="V1518"/>
      <c r="Z1518" s="29"/>
    </row>
    <row r="1519" spans="6:26" x14ac:dyDescent="0.25">
      <c r="F1519" s="36"/>
      <c r="V1519"/>
      <c r="Z1519" s="29"/>
    </row>
    <row r="1520" spans="6:26" x14ac:dyDescent="0.25">
      <c r="F1520" s="36"/>
      <c r="V1520"/>
      <c r="Z1520" s="29"/>
    </row>
    <row r="1521" spans="6:26" x14ac:dyDescent="0.25">
      <c r="F1521" s="36"/>
      <c r="V1521"/>
      <c r="Z1521" s="29"/>
    </row>
    <row r="1522" spans="6:26" x14ac:dyDescent="0.25">
      <c r="F1522" s="36"/>
      <c r="V1522"/>
      <c r="Z1522" s="29"/>
    </row>
    <row r="1523" spans="6:26" x14ac:dyDescent="0.25">
      <c r="F1523" s="36"/>
      <c r="V1523"/>
      <c r="Z1523" s="29"/>
    </row>
    <row r="1524" spans="6:26" x14ac:dyDescent="0.25">
      <c r="F1524" s="36"/>
      <c r="V1524"/>
      <c r="Z1524" s="29"/>
    </row>
    <row r="1525" spans="6:26" x14ac:dyDescent="0.25">
      <c r="F1525" s="36"/>
      <c r="V1525"/>
      <c r="Z1525" s="29"/>
    </row>
    <row r="1526" spans="6:26" x14ac:dyDescent="0.25">
      <c r="F1526" s="36"/>
      <c r="V1526"/>
      <c r="Z1526" s="29"/>
    </row>
    <row r="1527" spans="6:26" x14ac:dyDescent="0.25">
      <c r="F1527" s="36"/>
      <c r="V1527"/>
      <c r="Z1527" s="29"/>
    </row>
    <row r="1528" spans="6:26" x14ac:dyDescent="0.25">
      <c r="F1528" s="36"/>
      <c r="V1528"/>
      <c r="Z1528" s="29"/>
    </row>
    <row r="1529" spans="6:26" x14ac:dyDescent="0.25">
      <c r="F1529" s="36"/>
      <c r="V1529"/>
      <c r="Z1529" s="29"/>
    </row>
    <row r="1530" spans="6:26" x14ac:dyDescent="0.25">
      <c r="F1530" s="36"/>
      <c r="V1530"/>
      <c r="Z1530" s="29"/>
    </row>
    <row r="1531" spans="6:26" x14ac:dyDescent="0.25">
      <c r="F1531" s="36"/>
      <c r="V1531"/>
      <c r="Z1531" s="29"/>
    </row>
    <row r="1532" spans="6:26" x14ac:dyDescent="0.25">
      <c r="F1532" s="36"/>
      <c r="V1532"/>
      <c r="Z1532" s="29"/>
    </row>
    <row r="1533" spans="6:26" x14ac:dyDescent="0.25">
      <c r="F1533" s="36"/>
      <c r="V1533"/>
      <c r="Z1533" s="29"/>
    </row>
    <row r="1534" spans="6:26" x14ac:dyDescent="0.25">
      <c r="F1534" s="36"/>
      <c r="V1534"/>
      <c r="Z1534" s="29"/>
    </row>
    <row r="1535" spans="6:26" x14ac:dyDescent="0.25">
      <c r="F1535" s="36"/>
      <c r="V1535"/>
      <c r="Z1535" s="29"/>
    </row>
    <row r="1536" spans="6:26" x14ac:dyDescent="0.25">
      <c r="F1536" s="36"/>
      <c r="V1536"/>
      <c r="Z1536" s="29"/>
    </row>
    <row r="1537" spans="6:26" x14ac:dyDescent="0.25">
      <c r="F1537" s="36"/>
      <c r="V1537"/>
      <c r="Z1537" s="29"/>
    </row>
    <row r="1538" spans="6:26" x14ac:dyDescent="0.25">
      <c r="F1538" s="36"/>
      <c r="V1538"/>
      <c r="Z1538" s="29"/>
    </row>
    <row r="1539" spans="6:26" x14ac:dyDescent="0.25">
      <c r="F1539" s="36"/>
      <c r="V1539"/>
      <c r="Z1539" s="29"/>
    </row>
    <row r="1540" spans="6:26" x14ac:dyDescent="0.25">
      <c r="F1540" s="36"/>
      <c r="V1540"/>
      <c r="Z1540" s="29"/>
    </row>
    <row r="1541" spans="6:26" x14ac:dyDescent="0.25">
      <c r="F1541" s="36"/>
      <c r="V1541"/>
      <c r="Z1541" s="29"/>
    </row>
    <row r="1542" spans="6:26" x14ac:dyDescent="0.25">
      <c r="F1542" s="36"/>
      <c r="V1542"/>
      <c r="Z1542" s="29"/>
    </row>
    <row r="1543" spans="6:26" x14ac:dyDescent="0.25">
      <c r="F1543" s="36"/>
      <c r="V1543"/>
      <c r="Z1543" s="29"/>
    </row>
    <row r="1544" spans="6:26" x14ac:dyDescent="0.25">
      <c r="F1544" s="36"/>
      <c r="V1544"/>
      <c r="Z1544" s="29"/>
    </row>
    <row r="1545" spans="6:26" x14ac:dyDescent="0.25">
      <c r="F1545" s="36"/>
      <c r="V1545"/>
      <c r="Z1545" s="29"/>
    </row>
    <row r="1546" spans="6:26" x14ac:dyDescent="0.25">
      <c r="F1546" s="36"/>
      <c r="V1546"/>
      <c r="Z1546" s="29"/>
    </row>
    <row r="1547" spans="6:26" x14ac:dyDescent="0.25">
      <c r="F1547" s="36"/>
      <c r="V1547"/>
      <c r="Z1547" s="29"/>
    </row>
    <row r="1548" spans="6:26" x14ac:dyDescent="0.25">
      <c r="F1548" s="36"/>
      <c r="V1548"/>
      <c r="Z1548" s="29"/>
    </row>
    <row r="1549" spans="6:26" x14ac:dyDescent="0.25">
      <c r="F1549" s="36"/>
      <c r="V1549"/>
      <c r="Z1549" s="29"/>
    </row>
    <row r="1550" spans="6:26" x14ac:dyDescent="0.25">
      <c r="F1550" s="36"/>
      <c r="V1550"/>
      <c r="Z1550" s="29"/>
    </row>
    <row r="1551" spans="6:26" x14ac:dyDescent="0.25">
      <c r="F1551" s="36"/>
      <c r="V1551"/>
      <c r="Z1551" s="29"/>
    </row>
    <row r="1552" spans="6:26" x14ac:dyDescent="0.25">
      <c r="F1552" s="36"/>
      <c r="V1552"/>
      <c r="Z1552" s="29"/>
    </row>
    <row r="1553" spans="6:26" x14ac:dyDescent="0.25">
      <c r="F1553" s="36"/>
      <c r="V1553"/>
      <c r="Z1553" s="29"/>
    </row>
    <row r="1554" spans="6:26" x14ac:dyDescent="0.25">
      <c r="F1554" s="36"/>
      <c r="V1554"/>
      <c r="Z1554" s="29"/>
    </row>
    <row r="1555" spans="6:26" x14ac:dyDescent="0.25">
      <c r="F1555" s="36"/>
      <c r="V1555"/>
      <c r="Z1555" s="29"/>
    </row>
    <row r="1556" spans="6:26" x14ac:dyDescent="0.25">
      <c r="F1556" s="36"/>
      <c r="V1556"/>
      <c r="Z1556" s="29"/>
    </row>
    <row r="1557" spans="6:26" x14ac:dyDescent="0.25">
      <c r="F1557" s="36"/>
      <c r="V1557"/>
      <c r="Z1557" s="29"/>
    </row>
    <row r="1558" spans="6:26" x14ac:dyDescent="0.25">
      <c r="F1558" s="36"/>
      <c r="V1558"/>
      <c r="Z1558" s="29"/>
    </row>
    <row r="1559" spans="6:26" x14ac:dyDescent="0.25">
      <c r="F1559" s="36"/>
      <c r="V1559"/>
      <c r="Z1559" s="29"/>
    </row>
    <row r="1560" spans="6:26" x14ac:dyDescent="0.25">
      <c r="F1560" s="36"/>
      <c r="V1560"/>
      <c r="Z1560" s="29"/>
    </row>
    <row r="1561" spans="6:26" x14ac:dyDescent="0.25">
      <c r="F1561" s="36"/>
      <c r="V1561"/>
      <c r="Z1561" s="29"/>
    </row>
    <row r="1562" spans="6:26" x14ac:dyDescent="0.25">
      <c r="F1562" s="36"/>
      <c r="V1562"/>
      <c r="Z1562" s="29"/>
    </row>
    <row r="1563" spans="6:26" x14ac:dyDescent="0.25">
      <c r="F1563" s="36"/>
      <c r="V1563"/>
      <c r="Z1563" s="29"/>
    </row>
    <row r="1564" spans="6:26" x14ac:dyDescent="0.25">
      <c r="F1564" s="36"/>
      <c r="V1564"/>
      <c r="Z1564" s="29"/>
    </row>
    <row r="1565" spans="6:26" x14ac:dyDescent="0.25">
      <c r="F1565" s="36"/>
      <c r="V1565"/>
      <c r="Z1565" s="29"/>
    </row>
    <row r="1566" spans="6:26" x14ac:dyDescent="0.25">
      <c r="F1566" s="36"/>
      <c r="V1566"/>
      <c r="Z1566" s="29"/>
    </row>
    <row r="1567" spans="6:26" x14ac:dyDescent="0.25">
      <c r="F1567" s="36"/>
      <c r="V1567"/>
      <c r="Z1567" s="29"/>
    </row>
    <row r="1568" spans="6:26" x14ac:dyDescent="0.25">
      <c r="F1568" s="36"/>
      <c r="V1568"/>
      <c r="Z1568" s="29"/>
    </row>
    <row r="1569" spans="6:26" x14ac:dyDescent="0.25">
      <c r="F1569" s="36"/>
      <c r="V1569"/>
      <c r="Z1569" s="29"/>
    </row>
    <row r="1570" spans="6:26" x14ac:dyDescent="0.25">
      <c r="F1570" s="36"/>
      <c r="V1570"/>
      <c r="Z1570" s="29"/>
    </row>
    <row r="1571" spans="6:26" x14ac:dyDescent="0.25">
      <c r="F1571" s="36"/>
      <c r="V1571"/>
      <c r="Z1571" s="29"/>
    </row>
    <row r="1572" spans="6:26" x14ac:dyDescent="0.25">
      <c r="F1572" s="36"/>
      <c r="V1572"/>
      <c r="Z1572" s="29"/>
    </row>
    <row r="1573" spans="6:26" x14ac:dyDescent="0.25">
      <c r="F1573" s="36"/>
      <c r="V1573"/>
      <c r="Z1573" s="29"/>
    </row>
    <row r="1574" spans="6:26" x14ac:dyDescent="0.25">
      <c r="F1574" s="36"/>
      <c r="V1574"/>
      <c r="Z1574" s="29"/>
    </row>
    <row r="1575" spans="6:26" x14ac:dyDescent="0.25">
      <c r="F1575" s="36"/>
      <c r="V1575"/>
      <c r="Z1575" s="29"/>
    </row>
    <row r="1576" spans="6:26" x14ac:dyDescent="0.25">
      <c r="F1576" s="36"/>
      <c r="V1576"/>
      <c r="Z1576" s="29"/>
    </row>
    <row r="1577" spans="6:26" x14ac:dyDescent="0.25">
      <c r="F1577" s="36"/>
      <c r="V1577"/>
      <c r="Z1577" s="29"/>
    </row>
    <row r="1578" spans="6:26" x14ac:dyDescent="0.25">
      <c r="F1578" s="36"/>
      <c r="V1578"/>
      <c r="Z1578" s="29"/>
    </row>
    <row r="1579" spans="6:26" x14ac:dyDescent="0.25">
      <c r="F1579" s="36"/>
      <c r="V1579"/>
      <c r="Z1579" s="29"/>
    </row>
    <row r="1580" spans="6:26" x14ac:dyDescent="0.25">
      <c r="F1580" s="36"/>
      <c r="V1580"/>
      <c r="Z1580" s="29"/>
    </row>
    <row r="1581" spans="6:26" x14ac:dyDescent="0.25">
      <c r="F1581" s="36"/>
      <c r="V1581"/>
      <c r="Z1581" s="29"/>
    </row>
    <row r="1582" spans="6:26" x14ac:dyDescent="0.25">
      <c r="F1582" s="36"/>
      <c r="V1582"/>
      <c r="Z1582" s="29"/>
    </row>
    <row r="1583" spans="6:26" x14ac:dyDescent="0.25">
      <c r="F1583" s="36"/>
      <c r="V1583"/>
      <c r="Z1583" s="29"/>
    </row>
    <row r="1584" spans="6:26" x14ac:dyDescent="0.25">
      <c r="F1584" s="36"/>
      <c r="V1584"/>
      <c r="Z1584" s="29"/>
    </row>
    <row r="1585" spans="6:26" x14ac:dyDescent="0.25">
      <c r="F1585" s="36"/>
      <c r="V1585"/>
      <c r="Z1585" s="29"/>
    </row>
    <row r="1586" spans="6:26" x14ac:dyDescent="0.25">
      <c r="F1586" s="36"/>
      <c r="V1586"/>
      <c r="Z1586" s="29"/>
    </row>
    <row r="1587" spans="6:26" x14ac:dyDescent="0.25">
      <c r="F1587" s="36"/>
      <c r="V1587"/>
      <c r="Z1587" s="29"/>
    </row>
    <row r="1588" spans="6:26" x14ac:dyDescent="0.25">
      <c r="F1588" s="36"/>
      <c r="V1588"/>
      <c r="Z1588" s="29"/>
    </row>
    <row r="1589" spans="6:26" x14ac:dyDescent="0.25">
      <c r="F1589" s="36"/>
      <c r="V1589"/>
      <c r="Z1589" s="29"/>
    </row>
    <row r="1590" spans="6:26" x14ac:dyDescent="0.25">
      <c r="F1590" s="36"/>
      <c r="V1590"/>
      <c r="Z1590" s="29"/>
    </row>
    <row r="1591" spans="6:26" x14ac:dyDescent="0.25">
      <c r="F1591" s="36"/>
      <c r="V1591"/>
      <c r="Z1591" s="29"/>
    </row>
    <row r="1592" spans="6:26" x14ac:dyDescent="0.25">
      <c r="F1592" s="36"/>
      <c r="V1592"/>
      <c r="Z1592" s="29"/>
    </row>
    <row r="1593" spans="6:26" x14ac:dyDescent="0.25">
      <c r="F1593" s="36"/>
      <c r="V1593"/>
      <c r="Z1593" s="29"/>
    </row>
    <row r="1594" spans="6:26" x14ac:dyDescent="0.25">
      <c r="F1594" s="36"/>
      <c r="V1594"/>
      <c r="Z1594" s="29"/>
    </row>
    <row r="1595" spans="6:26" x14ac:dyDescent="0.25">
      <c r="F1595" s="36"/>
      <c r="V1595"/>
      <c r="Z1595" s="29"/>
    </row>
    <row r="1596" spans="6:26" x14ac:dyDescent="0.25">
      <c r="F1596" s="36"/>
      <c r="V1596"/>
      <c r="Z1596" s="29"/>
    </row>
    <row r="1597" spans="6:26" x14ac:dyDescent="0.25">
      <c r="F1597" s="36"/>
      <c r="V1597"/>
      <c r="Z1597" s="29"/>
    </row>
    <row r="1598" spans="6:26" x14ac:dyDescent="0.25">
      <c r="F1598" s="36"/>
      <c r="V1598"/>
      <c r="Z1598" s="29"/>
    </row>
    <row r="1599" spans="6:26" x14ac:dyDescent="0.25">
      <c r="F1599" s="36"/>
      <c r="V1599"/>
      <c r="Z1599" s="29"/>
    </row>
    <row r="1600" spans="6:26" x14ac:dyDescent="0.25">
      <c r="F1600" s="36"/>
      <c r="V1600"/>
      <c r="Z1600" s="29"/>
    </row>
    <row r="1601" spans="6:43" x14ac:dyDescent="0.25">
      <c r="F1601" s="36"/>
      <c r="V1601"/>
      <c r="Z1601" s="29"/>
    </row>
    <row r="1602" spans="6:43" x14ac:dyDescent="0.25">
      <c r="F1602" s="36"/>
      <c r="V1602"/>
      <c r="Z1602" s="29"/>
    </row>
    <row r="1603" spans="6:43" x14ac:dyDescent="0.25">
      <c r="F1603" s="36"/>
      <c r="V1603"/>
      <c r="Z1603" s="29"/>
    </row>
    <row r="1604" spans="6:43" x14ac:dyDescent="0.25">
      <c r="F1604" s="36"/>
      <c r="V1604"/>
      <c r="Z1604" s="29"/>
    </row>
    <row r="1605" spans="6:43" x14ac:dyDescent="0.25">
      <c r="F1605" s="36"/>
      <c r="V1605"/>
      <c r="Z1605" s="29"/>
    </row>
    <row r="1606" spans="6:43" x14ac:dyDescent="0.25">
      <c r="F1606" s="36"/>
      <c r="V1606"/>
      <c r="Z1606" s="29"/>
    </row>
    <row r="1607" spans="6:43" x14ac:dyDescent="0.25">
      <c r="F1607" s="36"/>
      <c r="V1607"/>
      <c r="Z1607" s="29"/>
    </row>
    <row r="1608" spans="6:43" x14ac:dyDescent="0.25">
      <c r="F1608" s="36"/>
      <c r="V1608"/>
      <c r="Z1608" s="29"/>
    </row>
    <row r="1609" spans="6:43" x14ac:dyDescent="0.25">
      <c r="F1609" s="36"/>
      <c r="V1609"/>
      <c r="Z1609" s="29"/>
    </row>
    <row r="1610" spans="6:43" x14ac:dyDescent="0.25">
      <c r="F1610" s="36"/>
      <c r="V1610"/>
      <c r="Z1610" s="29"/>
    </row>
    <row r="1611" spans="6:43" x14ac:dyDescent="0.25">
      <c r="F1611" s="36"/>
      <c r="V1611"/>
      <c r="Z1611" s="29"/>
    </row>
    <row r="1612" spans="6:43" x14ac:dyDescent="0.25">
      <c r="F1612" s="36"/>
      <c r="V1612"/>
      <c r="Z1612" s="29"/>
    </row>
    <row r="1613" spans="6:43" x14ac:dyDescent="0.25">
      <c r="F1613" s="36"/>
      <c r="V1613"/>
      <c r="Z1613" s="29"/>
    </row>
    <row r="1614" spans="6:43" x14ac:dyDescent="0.25">
      <c r="W1614" s="36"/>
      <c r="AQ1614" s="29"/>
    </row>
    <row r="1615" spans="6:43" x14ac:dyDescent="0.25">
      <c r="W1615" s="36"/>
      <c r="AQ1615" s="29"/>
    </row>
    <row r="1616" spans="6:43" x14ac:dyDescent="0.25">
      <c r="W1616" s="36"/>
      <c r="AQ1616" s="29"/>
    </row>
    <row r="1617" spans="1:43" x14ac:dyDescent="0.25">
      <c r="W1617" s="36"/>
      <c r="AQ1617" s="29"/>
    </row>
    <row r="1618" spans="1:43" x14ac:dyDescent="0.25">
      <c r="A1618" s="36"/>
      <c r="U1618" s="29"/>
    </row>
    <row r="1619" spans="1:43" x14ac:dyDescent="0.25">
      <c r="A1619" s="36"/>
      <c r="U1619" s="29"/>
    </row>
    <row r="1620" spans="1:43" x14ac:dyDescent="0.25">
      <c r="A1620" s="36"/>
      <c r="U1620" s="29"/>
    </row>
    <row r="1621" spans="1:43" x14ac:dyDescent="0.25">
      <c r="A1621" s="36"/>
      <c r="U1621" s="29"/>
    </row>
    <row r="1622" spans="1:43" x14ac:dyDescent="0.25">
      <c r="A1622" s="36"/>
      <c r="U1622" s="29"/>
    </row>
    <row r="1623" spans="1:43" x14ac:dyDescent="0.25">
      <c r="A1623" s="36"/>
    </row>
    <row r="1624" spans="1:43" x14ac:dyDescent="0.25">
      <c r="A1624" s="36"/>
    </row>
    <row r="1625" spans="1:43" x14ac:dyDescent="0.25">
      <c r="A1625" s="36"/>
    </row>
    <row r="1626" spans="1:43" x14ac:dyDescent="0.25">
      <c r="A1626" s="36"/>
    </row>
    <row r="1627" spans="1:43" x14ac:dyDescent="0.25">
      <c r="A1627" s="36"/>
    </row>
    <row r="1628" spans="1:43" x14ac:dyDescent="0.25">
      <c r="A1628" s="36"/>
    </row>
    <row r="1629" spans="1:43" x14ac:dyDescent="0.25">
      <c r="A1629" s="36"/>
    </row>
    <row r="1630" spans="1:43" x14ac:dyDescent="0.25">
      <c r="A1630" s="36"/>
    </row>
    <row r="1631" spans="1:43" x14ac:dyDescent="0.25">
      <c r="A1631" s="36"/>
    </row>
    <row r="1632" spans="1:43" x14ac:dyDescent="0.25">
      <c r="A1632" s="36"/>
    </row>
    <row r="1633" spans="1:1" x14ac:dyDescent="0.25">
      <c r="A1633" s="36"/>
    </row>
    <row r="1634" spans="1:1" x14ac:dyDescent="0.25">
      <c r="A1634" s="36"/>
    </row>
    <row r="1635" spans="1:1" x14ac:dyDescent="0.25">
      <c r="A1635" s="36"/>
    </row>
    <row r="1636" spans="1:1" x14ac:dyDescent="0.25">
      <c r="A1636" s="36"/>
    </row>
    <row r="1637" spans="1:1" x14ac:dyDescent="0.25">
      <c r="A1637" s="36"/>
    </row>
    <row r="1638" spans="1:1" x14ac:dyDescent="0.25">
      <c r="A1638" s="36"/>
    </row>
    <row r="1639" spans="1:1" x14ac:dyDescent="0.25">
      <c r="A1639" s="36"/>
    </row>
    <row r="1640" spans="1:1" x14ac:dyDescent="0.25">
      <c r="A1640" s="36"/>
    </row>
    <row r="1641" spans="1:1" x14ac:dyDescent="0.25">
      <c r="A1641" s="36"/>
    </row>
    <row r="1642" spans="1:1" x14ac:dyDescent="0.25">
      <c r="A1642" s="36"/>
    </row>
    <row r="1643" spans="1:1" x14ac:dyDescent="0.25">
      <c r="A1643" s="36"/>
    </row>
    <row r="1644" spans="1:1" x14ac:dyDescent="0.25">
      <c r="A1644" s="36"/>
    </row>
    <row r="1645" spans="1:1" x14ac:dyDescent="0.25">
      <c r="A1645" s="36"/>
    </row>
    <row r="1646" spans="1:1" x14ac:dyDescent="0.25">
      <c r="A1646" s="36"/>
    </row>
    <row r="1647" spans="1:1" x14ac:dyDescent="0.25">
      <c r="A1647" s="36"/>
    </row>
    <row r="1648" spans="1:1" x14ac:dyDescent="0.25">
      <c r="A1648" s="36"/>
    </row>
    <row r="1649" spans="1:1" x14ac:dyDescent="0.25">
      <c r="A1649" s="36"/>
    </row>
    <row r="1650" spans="1:1" x14ac:dyDescent="0.25">
      <c r="A1650" s="36"/>
    </row>
    <row r="1651" spans="1:1" x14ac:dyDescent="0.25">
      <c r="A1651" s="36"/>
    </row>
    <row r="1652" spans="1:1" x14ac:dyDescent="0.25">
      <c r="A1652" s="36"/>
    </row>
    <row r="1653" spans="1:1" x14ac:dyDescent="0.25">
      <c r="A1653" s="36"/>
    </row>
    <row r="1654" spans="1:1" x14ac:dyDescent="0.25">
      <c r="A1654" s="36"/>
    </row>
    <row r="1655" spans="1:1" x14ac:dyDescent="0.25">
      <c r="A1655" s="36"/>
    </row>
    <row r="1656" spans="1:1" x14ac:dyDescent="0.25">
      <c r="A1656" s="36"/>
    </row>
    <row r="1657" spans="1:1" x14ac:dyDescent="0.25">
      <c r="A1657" s="36"/>
    </row>
    <row r="1658" spans="1:1" x14ac:dyDescent="0.25">
      <c r="A1658" s="36"/>
    </row>
    <row r="1659" spans="1:1" x14ac:dyDescent="0.25">
      <c r="A1659" s="36"/>
    </row>
    <row r="1660" spans="1:1" x14ac:dyDescent="0.25">
      <c r="A1660" s="36"/>
    </row>
    <row r="1661" spans="1:1" x14ac:dyDescent="0.25">
      <c r="A1661" s="36"/>
    </row>
    <row r="1662" spans="1:1" x14ac:dyDescent="0.25">
      <c r="A1662" s="36"/>
    </row>
    <row r="1663" spans="1:1" x14ac:dyDescent="0.25">
      <c r="A1663" s="36"/>
    </row>
    <row r="1664" spans="1:1" x14ac:dyDescent="0.25">
      <c r="A1664" s="36"/>
    </row>
    <row r="1665" spans="1:1" x14ac:dyDescent="0.25">
      <c r="A1665" s="36"/>
    </row>
    <row r="1666" spans="1:1" x14ac:dyDescent="0.25">
      <c r="A1666" s="36"/>
    </row>
    <row r="1667" spans="1:1" x14ac:dyDescent="0.25">
      <c r="A1667" s="36"/>
    </row>
    <row r="1668" spans="1:1" x14ac:dyDescent="0.25">
      <c r="A1668" s="36"/>
    </row>
    <row r="1669" spans="1:1" x14ac:dyDescent="0.25">
      <c r="A1669" s="36"/>
    </row>
    <row r="1670" spans="1:1" x14ac:dyDescent="0.25">
      <c r="A1670" s="36"/>
    </row>
    <row r="1671" spans="1:1" x14ac:dyDescent="0.25">
      <c r="A1671" s="36"/>
    </row>
    <row r="1672" spans="1:1" x14ac:dyDescent="0.25">
      <c r="A1672" s="36"/>
    </row>
    <row r="1673" spans="1:1" x14ac:dyDescent="0.25">
      <c r="A1673" s="36"/>
    </row>
    <row r="1674" spans="1:1" x14ac:dyDescent="0.25">
      <c r="A1674" s="36"/>
    </row>
    <row r="1675" spans="1:1" x14ac:dyDescent="0.25">
      <c r="A1675" s="36"/>
    </row>
    <row r="1676" spans="1:1" x14ac:dyDescent="0.25">
      <c r="A1676" s="36"/>
    </row>
    <row r="1677" spans="1:1" x14ac:dyDescent="0.25">
      <c r="A1677" s="36"/>
    </row>
    <row r="1678" spans="1:1" x14ac:dyDescent="0.25">
      <c r="A1678" s="36"/>
    </row>
    <row r="1679" spans="1:1" x14ac:dyDescent="0.25">
      <c r="A1679" s="36"/>
    </row>
    <row r="1680" spans="1:1" x14ac:dyDescent="0.25">
      <c r="A1680" s="36"/>
    </row>
    <row r="1681" spans="1:1" x14ac:dyDescent="0.25">
      <c r="A1681" s="36"/>
    </row>
    <row r="1682" spans="1:1" x14ac:dyDescent="0.25">
      <c r="A1682" s="36"/>
    </row>
    <row r="1683" spans="1:1" x14ac:dyDescent="0.25">
      <c r="A1683" s="36"/>
    </row>
    <row r="1684" spans="1:1" x14ac:dyDescent="0.25">
      <c r="A1684" s="36"/>
    </row>
    <row r="1685" spans="1:1" x14ac:dyDescent="0.25">
      <c r="A1685" s="36"/>
    </row>
    <row r="1686" spans="1:1" x14ac:dyDescent="0.25">
      <c r="A1686" s="36"/>
    </row>
    <row r="1687" spans="1:1" x14ac:dyDescent="0.25">
      <c r="A1687" s="36"/>
    </row>
    <row r="1688" spans="1:1" x14ac:dyDescent="0.25">
      <c r="A1688" s="36"/>
    </row>
    <row r="1689" spans="1:1" x14ac:dyDescent="0.25">
      <c r="A1689" s="36"/>
    </row>
    <row r="1690" spans="1:1" x14ac:dyDescent="0.25">
      <c r="A1690" s="36"/>
    </row>
    <row r="1691" spans="1:1" x14ac:dyDescent="0.25">
      <c r="A1691" s="36"/>
    </row>
    <row r="1692" spans="1:1" x14ac:dyDescent="0.25">
      <c r="A1692" s="36"/>
    </row>
    <row r="1693" spans="1:1" x14ac:dyDescent="0.25">
      <c r="A1693" s="36"/>
    </row>
    <row r="1694" spans="1:1" x14ac:dyDescent="0.25">
      <c r="A1694" s="36"/>
    </row>
    <row r="1695" spans="1:1" x14ac:dyDescent="0.25">
      <c r="A1695" s="36"/>
    </row>
    <row r="1696" spans="1:1" x14ac:dyDescent="0.25">
      <c r="A1696" s="36"/>
    </row>
    <row r="1697" spans="1:1" x14ac:dyDescent="0.25">
      <c r="A1697" s="36"/>
    </row>
    <row r="1698" spans="1:1" x14ac:dyDescent="0.25">
      <c r="A1698" s="36"/>
    </row>
    <row r="1699" spans="1:1" x14ac:dyDescent="0.25">
      <c r="A1699" s="36"/>
    </row>
    <row r="1700" spans="1:1" x14ac:dyDescent="0.25">
      <c r="A1700" s="36"/>
    </row>
    <row r="1701" spans="1:1" x14ac:dyDescent="0.25">
      <c r="A1701" s="36"/>
    </row>
    <row r="1702" spans="1:1" x14ac:dyDescent="0.25">
      <c r="A1702" s="36"/>
    </row>
    <row r="1703" spans="1:1" x14ac:dyDescent="0.25">
      <c r="A1703" s="36"/>
    </row>
    <row r="1704" spans="1:1" x14ac:dyDescent="0.25">
      <c r="A1704" s="36"/>
    </row>
    <row r="1705" spans="1:1" x14ac:dyDescent="0.25">
      <c r="A1705" s="36"/>
    </row>
    <row r="1706" spans="1:1" x14ac:dyDescent="0.25">
      <c r="A1706" s="36"/>
    </row>
    <row r="1707" spans="1:1" x14ac:dyDescent="0.25">
      <c r="A1707" s="36"/>
    </row>
    <row r="1708" spans="1:1" x14ac:dyDescent="0.25">
      <c r="A1708" s="36"/>
    </row>
    <row r="1709" spans="1:1" x14ac:dyDescent="0.25">
      <c r="A1709" s="36"/>
    </row>
    <row r="1710" spans="1:1" x14ac:dyDescent="0.25">
      <c r="A1710" s="36"/>
    </row>
    <row r="1711" spans="1:1" x14ac:dyDescent="0.25">
      <c r="A1711" s="36"/>
    </row>
    <row r="1712" spans="1:1" x14ac:dyDescent="0.25">
      <c r="A1712" s="36"/>
    </row>
    <row r="1713" spans="1:1" x14ac:dyDescent="0.25">
      <c r="A1713" s="36"/>
    </row>
    <row r="1714" spans="1:1" x14ac:dyDescent="0.25">
      <c r="A1714" s="36"/>
    </row>
  </sheetData>
  <mergeCells count="11">
    <mergeCell ref="F9:Z9"/>
    <mergeCell ref="A1:D1"/>
    <mergeCell ref="F1:K1"/>
    <mergeCell ref="M1:M4"/>
    <mergeCell ref="AA2:AC2"/>
    <mergeCell ref="A7:D7"/>
    <mergeCell ref="A13:D13"/>
    <mergeCell ref="A22:D22"/>
    <mergeCell ref="A28:D28"/>
    <mergeCell ref="A33:D33"/>
    <mergeCell ref="A37:D37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240D4-3CB3-4DF6-BD9C-5351FA3E4412}">
  <dimension ref="A1:AQ1714"/>
  <sheetViews>
    <sheetView topLeftCell="A8" workbookViewId="0">
      <selection activeCell="AJ15" sqref="AJ15"/>
    </sheetView>
  </sheetViews>
  <sheetFormatPr defaultRowHeight="13.8" x14ac:dyDescent="0.25"/>
  <cols>
    <col min="1" max="1" width="27.21875" bestFit="1" customWidth="1"/>
    <col min="2" max="2" width="6.88671875" bestFit="1" customWidth="1"/>
    <col min="3" max="3" width="13.109375" bestFit="1" customWidth="1"/>
    <col min="4" max="4" width="9.33203125" bestFit="1" customWidth="1"/>
    <col min="5" max="5" width="4.6640625" style="5" customWidth="1"/>
    <col min="6" max="6" width="20.33203125" customWidth="1"/>
    <col min="7" max="7" width="19.44140625" bestFit="1" customWidth="1"/>
    <col min="8" max="8" width="20.21875" bestFit="1" customWidth="1"/>
    <col min="9" max="9" width="7.77734375" bestFit="1" customWidth="1"/>
    <col min="10" max="10" width="17.33203125" bestFit="1" customWidth="1"/>
    <col min="11" max="11" width="9.88671875" bestFit="1" customWidth="1"/>
    <col min="12" max="12" width="12.44140625" bestFit="1" customWidth="1"/>
    <col min="13" max="13" width="20.44140625" bestFit="1" customWidth="1"/>
    <col min="14" max="14" width="21.33203125" bestFit="1" customWidth="1"/>
    <col min="15" max="15" width="17.88671875" bestFit="1" customWidth="1"/>
    <col min="16" max="16" width="8.5546875" bestFit="1" customWidth="1"/>
    <col min="17" max="17" width="8.6640625" bestFit="1" customWidth="1"/>
    <col min="18" max="18" width="24.44140625" bestFit="1" customWidth="1"/>
    <col min="19" max="19" width="18.6640625" bestFit="1" customWidth="1"/>
    <col min="20" max="20" width="11.77734375" bestFit="1" customWidth="1"/>
    <col min="21" max="21" width="9.5546875" bestFit="1" customWidth="1"/>
    <col min="22" max="22" width="12.5546875" style="5" bestFit="1" customWidth="1"/>
    <col min="23" max="23" width="11.77734375" bestFit="1" customWidth="1"/>
    <col min="24" max="24" width="12.88671875" bestFit="1" customWidth="1"/>
    <col min="25" max="26" width="9" bestFit="1" customWidth="1"/>
    <col min="27" max="27" width="35.109375" bestFit="1" customWidth="1"/>
    <col min="28" max="28" width="12.33203125" bestFit="1" customWidth="1"/>
    <col min="29" max="29" width="7.33203125" bestFit="1" customWidth="1"/>
    <col min="41" max="41" width="8.88671875" style="66"/>
  </cols>
  <sheetData>
    <row r="1" spans="1:41" x14ac:dyDescent="0.25">
      <c r="A1" s="70" t="s">
        <v>2</v>
      </c>
      <c r="B1" s="70"/>
      <c r="C1" s="70"/>
      <c r="D1" s="70"/>
      <c r="F1" s="73" t="s">
        <v>134</v>
      </c>
      <c r="G1" s="73"/>
      <c r="H1" s="73"/>
      <c r="I1" s="73"/>
      <c r="J1" s="73"/>
      <c r="K1" s="73"/>
      <c r="M1" s="84" t="s">
        <v>227</v>
      </c>
      <c r="N1" s="56" t="s">
        <v>229</v>
      </c>
      <c r="O1" s="57">
        <f>'25W'!R21</f>
        <v>1.1054215111652272</v>
      </c>
      <c r="P1" s="56" t="s">
        <v>0</v>
      </c>
      <c r="V1"/>
    </row>
    <row r="2" spans="1:41" ht="16.2" x14ac:dyDescent="0.25">
      <c r="A2" s="3" t="s">
        <v>3</v>
      </c>
      <c r="B2" s="48" t="s">
        <v>13</v>
      </c>
      <c r="C2" s="48">
        <v>0.25</v>
      </c>
      <c r="D2" s="48" t="s">
        <v>29</v>
      </c>
      <c r="F2" s="6" t="s">
        <v>232</v>
      </c>
      <c r="G2" s="4" t="s">
        <v>137</v>
      </c>
      <c r="H2" s="37">
        <v>60</v>
      </c>
      <c r="I2" s="48" t="s">
        <v>143</v>
      </c>
      <c r="J2" s="48"/>
      <c r="K2" s="48"/>
      <c r="M2" s="84"/>
      <c r="N2" s="56" t="s">
        <v>228</v>
      </c>
      <c r="O2" s="57">
        <f>'25W'!M10</f>
        <v>1.5695706557840552</v>
      </c>
      <c r="P2" s="56" t="s">
        <v>0</v>
      </c>
      <c r="V2"/>
      <c r="AA2" s="77" t="s">
        <v>147</v>
      </c>
      <c r="AB2" s="77"/>
      <c r="AC2" s="77"/>
      <c r="AO2" s="66" t="s">
        <v>260</v>
      </c>
    </row>
    <row r="3" spans="1:41" ht="27.6" x14ac:dyDescent="0.25">
      <c r="A3" s="3" t="s">
        <v>4</v>
      </c>
      <c r="B3" s="48" t="s">
        <v>14</v>
      </c>
      <c r="C3" s="48">
        <v>0.84</v>
      </c>
      <c r="D3" s="48" t="s">
        <v>5</v>
      </c>
      <c r="F3" s="7" t="s">
        <v>111</v>
      </c>
      <c r="G3" s="48" t="s">
        <v>109</v>
      </c>
      <c r="H3" s="48">
        <f>5.67*10^-8</f>
        <v>5.6699999999999998E-8</v>
      </c>
      <c r="I3" s="48" t="s">
        <v>110</v>
      </c>
      <c r="J3" s="48"/>
      <c r="K3" s="48"/>
      <c r="M3" s="84"/>
      <c r="N3" s="56" t="s">
        <v>230</v>
      </c>
      <c r="O3" s="57">
        <f>'25W'!M21</f>
        <v>4.6971690712364964</v>
      </c>
      <c r="P3" s="56" t="s">
        <v>0</v>
      </c>
      <c r="V3"/>
      <c r="AA3" s="50" t="s">
        <v>223</v>
      </c>
      <c r="AB3" s="51">
        <f>F493</f>
        <v>28800</v>
      </c>
      <c r="AC3" s="50" t="s">
        <v>143</v>
      </c>
    </row>
    <row r="4" spans="1:41" ht="27.6" x14ac:dyDescent="0.25">
      <c r="A4" s="3" t="s">
        <v>9</v>
      </c>
      <c r="B4" s="48" t="s">
        <v>15</v>
      </c>
      <c r="C4" s="48">
        <v>1530</v>
      </c>
      <c r="D4" s="48" t="s">
        <v>28</v>
      </c>
      <c r="F4" s="7" t="s">
        <v>226</v>
      </c>
      <c r="G4" s="48"/>
      <c r="H4" s="48">
        <v>18</v>
      </c>
      <c r="I4" s="8" t="s">
        <v>216</v>
      </c>
      <c r="J4" s="48"/>
      <c r="K4" s="48"/>
      <c r="M4" s="84"/>
      <c r="N4" s="56" t="s">
        <v>231</v>
      </c>
      <c r="O4" s="57">
        <f>'25W'!M32</f>
        <v>5.4491960349622737</v>
      </c>
      <c r="P4" s="56" t="s">
        <v>0</v>
      </c>
      <c r="V4"/>
      <c r="AA4" s="52"/>
      <c r="AB4" s="51">
        <f>AB3/3600</f>
        <v>8</v>
      </c>
      <c r="AC4" s="50" t="s">
        <v>153</v>
      </c>
    </row>
    <row r="5" spans="1:41" ht="16.2" x14ac:dyDescent="0.25">
      <c r="A5" s="3" t="s">
        <v>16</v>
      </c>
      <c r="B5" s="4" t="s">
        <v>19</v>
      </c>
      <c r="C5" s="48">
        <v>1135</v>
      </c>
      <c r="D5" s="48" t="s">
        <v>18</v>
      </c>
      <c r="F5" s="6" t="s">
        <v>83</v>
      </c>
      <c r="G5" s="48" t="s">
        <v>58</v>
      </c>
      <c r="H5" s="48">
        <v>9.81</v>
      </c>
      <c r="I5" s="48" t="s">
        <v>59</v>
      </c>
      <c r="M5" s="55"/>
      <c r="V5"/>
      <c r="AA5" s="50" t="s">
        <v>254</v>
      </c>
      <c r="AB5" s="64">
        <f>G493</f>
        <v>24.499942411252544</v>
      </c>
      <c r="AC5" s="50" t="s">
        <v>253</v>
      </c>
    </row>
    <row r="6" spans="1:41" ht="16.2" x14ac:dyDescent="0.25">
      <c r="A6" s="3" t="s">
        <v>11</v>
      </c>
      <c r="B6" s="48" t="s">
        <v>17</v>
      </c>
      <c r="C6" s="2">
        <f>C2/(C5*C4)</f>
        <v>1.4396360600040309E-7</v>
      </c>
      <c r="D6" s="48" t="s">
        <v>12</v>
      </c>
      <c r="V6"/>
      <c r="AA6" s="50" t="s">
        <v>237</v>
      </c>
      <c r="AB6" s="51">
        <f>SUM(Y13:Y493)</f>
        <v>3.3987208562959691E-2</v>
      </c>
      <c r="AC6" s="50" t="s">
        <v>151</v>
      </c>
    </row>
    <row r="7" spans="1:41" x14ac:dyDescent="0.25">
      <c r="A7" s="79" t="s">
        <v>21</v>
      </c>
      <c r="B7" s="79"/>
      <c r="C7" s="79"/>
      <c r="D7" s="79"/>
      <c r="V7"/>
      <c r="AA7" s="50"/>
      <c r="AB7" s="54">
        <f>AB6*3600</f>
        <v>122.35395082665488</v>
      </c>
      <c r="AC7" s="50" t="s">
        <v>222</v>
      </c>
    </row>
    <row r="8" spans="1:41" ht="16.2" x14ac:dyDescent="0.25">
      <c r="A8" s="3" t="s">
        <v>3</v>
      </c>
      <c r="B8" s="48" t="s">
        <v>22</v>
      </c>
      <c r="C8" s="48">
        <v>0.20899999999999999</v>
      </c>
      <c r="D8" s="48" t="s">
        <v>27</v>
      </c>
      <c r="V8"/>
      <c r="AA8" s="50" t="s">
        <v>150</v>
      </c>
      <c r="AB8" s="51">
        <v>25</v>
      </c>
      <c r="AC8" s="50" t="s">
        <v>0</v>
      </c>
    </row>
    <row r="9" spans="1:41" ht="16.2" x14ac:dyDescent="0.25">
      <c r="A9" s="3" t="s">
        <v>4</v>
      </c>
      <c r="B9" s="48" t="s">
        <v>23</v>
      </c>
      <c r="C9" s="48">
        <v>0.86</v>
      </c>
      <c r="D9" s="48" t="s">
        <v>5</v>
      </c>
      <c r="F9" s="83" t="s">
        <v>238</v>
      </c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50" t="s">
        <v>149</v>
      </c>
      <c r="AB9" s="51">
        <f>(AB8/1000)*(AB3/3600)</f>
        <v>0.2</v>
      </c>
      <c r="AC9" s="50" t="s">
        <v>151</v>
      </c>
    </row>
    <row r="10" spans="1:41" ht="30.6" customHeight="1" x14ac:dyDescent="0.25">
      <c r="A10" s="3" t="s">
        <v>9</v>
      </c>
      <c r="B10" s="48" t="s">
        <v>24</v>
      </c>
      <c r="C10" s="48">
        <v>1460</v>
      </c>
      <c r="D10" s="48" t="s">
        <v>28</v>
      </c>
      <c r="F10" s="28" t="s">
        <v>214</v>
      </c>
      <c r="G10" s="28" t="s">
        <v>250</v>
      </c>
      <c r="H10" s="48" t="s">
        <v>138</v>
      </c>
      <c r="I10" s="8" t="s">
        <v>16</v>
      </c>
      <c r="J10" s="28" t="s">
        <v>96</v>
      </c>
      <c r="K10" s="28" t="s">
        <v>113</v>
      </c>
      <c r="L10" s="28" t="s">
        <v>136</v>
      </c>
      <c r="M10" s="28" t="s">
        <v>3</v>
      </c>
      <c r="N10" s="28" t="s">
        <v>63</v>
      </c>
      <c r="O10" s="28" t="s">
        <v>215</v>
      </c>
      <c r="P10" s="28" t="s">
        <v>60</v>
      </c>
      <c r="Q10" s="28" t="s">
        <v>105</v>
      </c>
      <c r="R10" s="28" t="s">
        <v>66</v>
      </c>
      <c r="S10" s="28" t="s">
        <v>104</v>
      </c>
      <c r="T10" s="48" t="s">
        <v>107</v>
      </c>
      <c r="U10" s="48" t="s">
        <v>108</v>
      </c>
      <c r="V10" s="28" t="s">
        <v>220</v>
      </c>
      <c r="W10" s="28" t="s">
        <v>112</v>
      </c>
      <c r="X10" s="28" t="s">
        <v>122</v>
      </c>
      <c r="Y10" s="41" t="s">
        <v>144</v>
      </c>
      <c r="Z10" s="41" t="s">
        <v>217</v>
      </c>
      <c r="AA10" s="50"/>
      <c r="AB10" s="50">
        <f>AB9*3600</f>
        <v>720</v>
      </c>
      <c r="AC10" s="50" t="s">
        <v>222</v>
      </c>
    </row>
    <row r="11" spans="1:41" ht="27.6" x14ac:dyDescent="0.25">
      <c r="A11" s="3" t="s">
        <v>16</v>
      </c>
      <c r="B11" s="4" t="s">
        <v>25</v>
      </c>
      <c r="C11" s="48">
        <v>1185</v>
      </c>
      <c r="D11" s="48" t="s">
        <v>18</v>
      </c>
      <c r="F11" s="48" t="s">
        <v>86</v>
      </c>
      <c r="G11" s="48" t="s">
        <v>213</v>
      </c>
      <c r="H11" s="48" t="s">
        <v>90</v>
      </c>
      <c r="I11" s="4" t="s">
        <v>95</v>
      </c>
      <c r="J11" s="4" t="s">
        <v>97</v>
      </c>
      <c r="K11" s="48" t="s">
        <v>101</v>
      </c>
      <c r="L11" s="48" t="s">
        <v>92</v>
      </c>
      <c r="M11" s="48" t="s">
        <v>94</v>
      </c>
      <c r="N11" s="48" t="s">
        <v>64</v>
      </c>
      <c r="O11" s="28" t="s">
        <v>99</v>
      </c>
      <c r="P11" s="48" t="s">
        <v>62</v>
      </c>
      <c r="Q11" s="48" t="s">
        <v>61</v>
      </c>
      <c r="R11" s="48" t="s">
        <v>67</v>
      </c>
      <c r="S11" s="48" t="s">
        <v>103</v>
      </c>
      <c r="T11" s="48"/>
      <c r="U11" s="48"/>
      <c r="V11" s="48"/>
      <c r="W11" s="48"/>
      <c r="X11" s="48" t="s">
        <v>145</v>
      </c>
      <c r="Y11" s="2" t="s">
        <v>146</v>
      </c>
      <c r="Z11" s="2" t="s">
        <v>158</v>
      </c>
      <c r="AA11" s="53" t="s">
        <v>224</v>
      </c>
      <c r="AB11" s="51">
        <f>AB9-AB6</f>
        <v>0.16601279143704031</v>
      </c>
      <c r="AC11" s="50" t="s">
        <v>151</v>
      </c>
    </row>
    <row r="12" spans="1:41" ht="16.2" x14ac:dyDescent="0.25">
      <c r="A12" s="3" t="s">
        <v>11</v>
      </c>
      <c r="B12" s="48" t="s">
        <v>26</v>
      </c>
      <c r="C12" s="2">
        <f>C8/(C11*C10)</f>
        <v>1.2080226576498468E-7</v>
      </c>
      <c r="D12" s="48" t="s">
        <v>12</v>
      </c>
      <c r="F12" s="48" t="s">
        <v>143</v>
      </c>
      <c r="G12" s="48" t="s">
        <v>88</v>
      </c>
      <c r="H12" s="48" t="s">
        <v>91</v>
      </c>
      <c r="I12" s="48" t="s">
        <v>18</v>
      </c>
      <c r="J12" s="48" t="s">
        <v>98</v>
      </c>
      <c r="K12" s="48" t="s">
        <v>102</v>
      </c>
      <c r="L12" s="48" t="s">
        <v>93</v>
      </c>
      <c r="M12" s="48" t="s">
        <v>10</v>
      </c>
      <c r="N12" s="48" t="s">
        <v>5</v>
      </c>
      <c r="O12" s="48" t="s">
        <v>100</v>
      </c>
      <c r="P12" s="48" t="s">
        <v>5</v>
      </c>
      <c r="Q12" s="48" t="s">
        <v>5</v>
      </c>
      <c r="R12" s="48" t="s">
        <v>5</v>
      </c>
      <c r="S12" s="48" t="s">
        <v>106</v>
      </c>
      <c r="T12" s="48" t="s">
        <v>0</v>
      </c>
      <c r="U12" s="48" t="s">
        <v>0</v>
      </c>
      <c r="V12" s="48" t="s">
        <v>0</v>
      </c>
      <c r="W12" s="48" t="s">
        <v>88</v>
      </c>
      <c r="X12" s="48" t="s">
        <v>88</v>
      </c>
      <c r="Y12" s="42" t="s">
        <v>151</v>
      </c>
      <c r="Z12" s="2" t="s">
        <v>153</v>
      </c>
    </row>
    <row r="13" spans="1:41" x14ac:dyDescent="0.25">
      <c r="A13" s="79" t="s">
        <v>20</v>
      </c>
      <c r="B13" s="79"/>
      <c r="C13" s="79"/>
      <c r="D13" s="79"/>
      <c r="F13" s="48">
        <v>0</v>
      </c>
      <c r="G13" s="16">
        <v>18</v>
      </c>
      <c r="H13" s="48">
        <f>((G13+$H$4)/2)+273.15</f>
        <v>291.14999999999998</v>
      </c>
      <c r="I13" s="8">
        <f>(351.99/H13)+344.84/(H13^2)</f>
        <v>1.2130324803820438</v>
      </c>
      <c r="J13" s="48">
        <f>((1.459*10^-6)*H13^1.5)/(H13+109.1)</f>
        <v>1.8109194905124869E-5</v>
      </c>
      <c r="K13" s="48">
        <f>J13/I13</f>
        <v>1.4928862333036119E-5</v>
      </c>
      <c r="L13" s="10">
        <f>1030.5-0.19975*H13+(3.9734*10^-4)*H13^2</f>
        <v>1006.02463276215</v>
      </c>
      <c r="M13" s="29">
        <f>((2.334*10^-3)*(H13^1.5))/(H13+164.54)</f>
        <v>2.5445239628926759E-2</v>
      </c>
      <c r="N13" s="8">
        <f>L13*J13/M13</f>
        <v>0.71598052994303296</v>
      </c>
      <c r="O13" s="48">
        <f>1/H13</f>
        <v>3.4346556757685045E-3</v>
      </c>
      <c r="P13" s="48">
        <f>$H$5*O13*(G13-$H$4)*POWER($C$36,3)/K13^2</f>
        <v>0</v>
      </c>
      <c r="Q13" s="48">
        <f>P13*N13</f>
        <v>0</v>
      </c>
      <c r="R13" s="9">
        <f>POWER((0.825+(0.387*POWER(Q13,1/6))/POWER((1+(POWER((0.492/N13),9/16))),8/27)),2)</f>
        <v>0.68062499999999992</v>
      </c>
      <c r="S13" s="10">
        <f>R13*M13/$C$36</f>
        <v>5.772888740812758E-2</v>
      </c>
      <c r="T13" s="10">
        <f>S13*$C$20*(G13-$H$4)</f>
        <v>0</v>
      </c>
      <c r="U13" s="10">
        <f>$C$3*$H$3*$C$20*(POWER(G13+273.15,4)-POWER($H$4+273.15,4))</f>
        <v>0</v>
      </c>
      <c r="V13" s="10">
        <f>U13+T13</f>
        <v>0</v>
      </c>
      <c r="W13" s="9">
        <f>V13*$C$17/($C$2*$C$20)</f>
        <v>0</v>
      </c>
      <c r="X13" s="49">
        <f t="shared" ref="X13:X76" si="0">G13+W13</f>
        <v>18</v>
      </c>
      <c r="Y13" s="8">
        <v>0</v>
      </c>
      <c r="Z13" s="29">
        <f>F13/3600</f>
        <v>0</v>
      </c>
    </row>
    <row r="14" spans="1:41" x14ac:dyDescent="0.25">
      <c r="A14" s="3" t="s">
        <v>7</v>
      </c>
      <c r="B14" s="48" t="s">
        <v>32</v>
      </c>
      <c r="C14" s="48">
        <v>0.32</v>
      </c>
      <c r="D14" s="48" t="s">
        <v>1</v>
      </c>
      <c r="F14" s="36">
        <f>F13+$H$2</f>
        <v>60</v>
      </c>
      <c r="G14" s="16">
        <f>G13+$H$2*($O$3-S13*$C$20*(G13-$H$4)-$C$3*$H$3*$C$20*(POWER(G13+273.15,4)-POWER($H$4+273.15,4)))/($C$31*$C$4)</f>
        <v>18.138712081536159</v>
      </c>
      <c r="H14" s="48">
        <f>((G14+$H$4)/2)+273.15</f>
        <v>291.21935604076805</v>
      </c>
      <c r="I14" s="8">
        <f>(351.99/H14)+344.84/(H14^2)</f>
        <v>1.2127426191361925</v>
      </c>
      <c r="J14" s="48">
        <f>((1.459*10^-6)*H14^1.5)/(H14+109.1)</f>
        <v>1.8112527517950419E-5</v>
      </c>
      <c r="K14" s="48">
        <f>J14/I14</f>
        <v>1.4935178521928699E-5</v>
      </c>
      <c r="L14" s="10">
        <f>1030.5-0.19975*H14+(3.9734*10^-4)*H14^2</f>
        <v>1006.0268277865111</v>
      </c>
      <c r="M14" s="29">
        <f>((2.334*10^-3)*(H14^1.5))/(H14+164.54)</f>
        <v>2.5450458732296861E-2</v>
      </c>
      <c r="N14" s="8">
        <f>L14*J14/M14</f>
        <v>0.71596700058518248</v>
      </c>
      <c r="O14" s="48">
        <f>1/H14</f>
        <v>3.4338376871488208E-3</v>
      </c>
      <c r="P14" s="48">
        <f t="shared" ref="P14:P77" si="1">$H$5*O14*(G14-$H$4)*POWER($C$36,3)/K14^2</f>
        <v>565595.55399810045</v>
      </c>
      <c r="Q14" s="48">
        <f>P14*N14</f>
        <v>404947.75234033458</v>
      </c>
      <c r="R14" s="9">
        <f t="shared" ref="R14:R77" si="2">POWER((0.825+(0.387*POWER(Q14,1/6))/POWER((1+(POWER((0.492/N14),9/16))),8/27)),2)</f>
        <v>13.084100037654883</v>
      </c>
      <c r="S14" s="10">
        <f t="shared" ref="S14:S77" si="3">R14*M14/$C$36</f>
        <v>1.1099878268585981</v>
      </c>
      <c r="T14" s="10">
        <f t="shared" ref="T14:T77" si="4">S14*$C$20*(G14-$H$4)</f>
        <v>1.3857184974901852E-2</v>
      </c>
      <c r="U14" s="10">
        <f t="shared" ref="U14:U77" si="5">$C$3*$H$3*$C$20*(POWER(G14+273.15,4)-POWER($H$4+273.15,4))</f>
        <v>5.8740801877621145E-2</v>
      </c>
      <c r="V14" s="10">
        <f t="shared" ref="V14:V77" si="6">U14+T14</f>
        <v>7.2597986852523E-2</v>
      </c>
      <c r="W14" s="9">
        <f t="shared" ref="W14:W77" si="7">V14*$C$17/($C$2*$C$20)</f>
        <v>4.1945503514791066E-2</v>
      </c>
      <c r="X14" s="49">
        <f t="shared" si="0"/>
        <v>18.180657585050952</v>
      </c>
      <c r="Y14" s="8">
        <f>V14*$H$2/(3.6*10^6)</f>
        <v>1.2099664475420498E-6</v>
      </c>
      <c r="Z14" s="29">
        <f t="shared" ref="Z14:Z77" si="8">F14/3600</f>
        <v>1.6666666666666666E-2</v>
      </c>
    </row>
    <row r="15" spans="1:41" x14ac:dyDescent="0.25">
      <c r="A15" s="3" t="s">
        <v>6</v>
      </c>
      <c r="B15" s="48" t="s">
        <v>33</v>
      </c>
      <c r="C15" s="48">
        <v>0.3</v>
      </c>
      <c r="D15" s="48" t="s">
        <v>1</v>
      </c>
      <c r="F15" s="36">
        <f t="shared" ref="F15:F78" si="9">F14+$H$2</f>
        <v>120</v>
      </c>
      <c r="G15" s="16">
        <f t="shared" ref="G15:G78" si="10">G14+$H$2*($O$3-S14*$C$20*(G14-$H$4)-$C$3*$H$3*$C$20*(POWER(G14+273.15,4)-POWER($H$4+273.15,4)))/($C$31*$C$4)</f>
        <v>18.275280272205514</v>
      </c>
      <c r="H15" s="48">
        <f t="shared" ref="H15:H78" si="11">((G15+$H$4)/2)+273.15</f>
        <v>291.28764013610271</v>
      </c>
      <c r="I15" s="8">
        <f t="shared" ref="I15:I78" si="12">(351.99/H15)+344.84/(H15^2)</f>
        <v>1.2124573731954973</v>
      </c>
      <c r="J15" s="48">
        <f t="shared" ref="J15:J78" si="13">((1.459*10^-6)*H15^1.5)/(H15+109.1)</f>
        <v>1.8115808247604416E-5</v>
      </c>
      <c r="K15" s="48">
        <f t="shared" ref="K15:K78" si="14">J15/I15</f>
        <v>1.4941398063223632E-5</v>
      </c>
      <c r="L15" s="10">
        <f t="shared" ref="L15:L78" si="15">1030.5-0.19975*H15+(3.9734*10^-4)*H15^2</f>
        <v>1006.0289926197098</v>
      </c>
      <c r="M15" s="29">
        <f t="shared" ref="M15:M78" si="16">((2.334*10^-3)*(H15^1.5))/(H15+164.54)</f>
        <v>2.5455596676754812E-2</v>
      </c>
      <c r="N15" s="8">
        <f t="shared" ref="N15:N78" si="17">L15*J15/M15</f>
        <v>0.71595368803402581</v>
      </c>
      <c r="O15" s="48">
        <f t="shared" ref="O15:O78" si="18">1/H15</f>
        <v>3.4330327216518866E-3</v>
      </c>
      <c r="P15" s="48">
        <f t="shared" si="1"/>
        <v>1121252.2590423876</v>
      </c>
      <c r="Q15" s="48">
        <f t="shared" ref="Q15:Q78" si="19">P15*N15</f>
        <v>802764.69007788028</v>
      </c>
      <c r="R15" s="9">
        <f t="shared" si="2"/>
        <v>15.638169400807485</v>
      </c>
      <c r="S15" s="10">
        <f t="shared" si="3"/>
        <v>1.326929776765746</v>
      </c>
      <c r="T15" s="10">
        <f t="shared" si="4"/>
        <v>3.2874983113110837E-2</v>
      </c>
      <c r="U15" s="10">
        <f t="shared" si="5"/>
        <v>0.11665576421395364</v>
      </c>
      <c r="V15" s="10">
        <f t="shared" si="6"/>
        <v>0.14953074732706448</v>
      </c>
      <c r="W15" s="9">
        <f t="shared" si="7"/>
        <v>8.6395542900081695E-2</v>
      </c>
      <c r="X15" s="49">
        <f t="shared" si="0"/>
        <v>18.361675815105595</v>
      </c>
      <c r="Y15" s="8">
        <f t="shared" ref="Y15:Y78" si="20">V15*$H$2/(3.6*10^6)</f>
        <v>2.4921791221177413E-6</v>
      </c>
      <c r="Z15" s="29">
        <f t="shared" si="8"/>
        <v>3.3333333333333333E-2</v>
      </c>
    </row>
    <row r="16" spans="1:41" x14ac:dyDescent="0.25">
      <c r="A16" s="3" t="s">
        <v>31</v>
      </c>
      <c r="B16" s="48" t="s">
        <v>34</v>
      </c>
      <c r="C16" s="48">
        <v>0.3</v>
      </c>
      <c r="D16" s="48" t="s">
        <v>1</v>
      </c>
      <c r="F16" s="36">
        <f t="shared" si="9"/>
        <v>180</v>
      </c>
      <c r="G16" s="16">
        <f t="shared" si="10"/>
        <v>18.40957656182513</v>
      </c>
      <c r="H16" s="48">
        <f t="shared" si="11"/>
        <v>291.35478828091254</v>
      </c>
      <c r="I16" s="8">
        <f t="shared" si="12"/>
        <v>1.2121770033296917</v>
      </c>
      <c r="J16" s="48">
        <f t="shared" si="13"/>
        <v>1.8119034037100707E-5</v>
      </c>
      <c r="K16" s="48">
        <f t="shared" si="14"/>
        <v>1.4947515080165759E-5</v>
      </c>
      <c r="L16" s="10">
        <f t="shared" si="15"/>
        <v>1006.0311250529136</v>
      </c>
      <c r="M16" s="29">
        <f t="shared" si="16"/>
        <v>2.5460648670187793E-2</v>
      </c>
      <c r="N16" s="8">
        <f t="shared" si="17"/>
        <v>0.71594060439474305</v>
      </c>
      <c r="O16" s="48">
        <f t="shared" si="18"/>
        <v>3.4322415152341352E-3</v>
      </c>
      <c r="P16" s="48">
        <f t="shared" si="1"/>
        <v>1666509.1678433244</v>
      </c>
      <c r="Q16" s="48">
        <f t="shared" si="19"/>
        <v>1193121.58085513</v>
      </c>
      <c r="R16" s="9">
        <f t="shared" si="2"/>
        <v>17.373665706860791</v>
      </c>
      <c r="S16" s="10">
        <f t="shared" si="3"/>
        <v>1.4744826622522416</v>
      </c>
      <c r="T16" s="10">
        <f t="shared" si="4"/>
        <v>5.4352218534843358E-2</v>
      </c>
      <c r="U16" s="10">
        <f t="shared" si="5"/>
        <v>0.17368672890137604</v>
      </c>
      <c r="V16" s="10">
        <f t="shared" si="6"/>
        <v>0.22803894743621939</v>
      </c>
      <c r="W16" s="9">
        <f t="shared" si="7"/>
        <v>0.1317558362964823</v>
      </c>
      <c r="X16" s="49">
        <f t="shared" si="0"/>
        <v>18.541332398121611</v>
      </c>
      <c r="Y16" s="8">
        <f t="shared" si="20"/>
        <v>3.8006491239369896E-6</v>
      </c>
      <c r="Z16" s="29">
        <f t="shared" si="8"/>
        <v>0.05</v>
      </c>
    </row>
    <row r="17" spans="1:26" ht="16.2" x14ac:dyDescent="0.25">
      <c r="A17" s="3" t="s">
        <v>35</v>
      </c>
      <c r="B17" s="48" t="s">
        <v>56</v>
      </c>
      <c r="C17" s="48">
        <v>1.2999999999999999E-2</v>
      </c>
      <c r="D17" s="48" t="s">
        <v>1</v>
      </c>
      <c r="F17" s="36">
        <f t="shared" si="9"/>
        <v>240</v>
      </c>
      <c r="G17" s="16">
        <f t="shared" si="10"/>
        <v>18.541554426093299</v>
      </c>
      <c r="H17" s="48">
        <f t="shared" si="11"/>
        <v>291.42077721304662</v>
      </c>
      <c r="I17" s="8">
        <f t="shared" si="12"/>
        <v>1.2119015999293921</v>
      </c>
      <c r="J17" s="48">
        <f t="shared" si="13"/>
        <v>1.8122203787480519E-5</v>
      </c>
      <c r="K17" s="48">
        <f t="shared" si="14"/>
        <v>1.4953527405637848E-5</v>
      </c>
      <c r="L17" s="10">
        <f t="shared" si="15"/>
        <v>1006.0332241636951</v>
      </c>
      <c r="M17" s="29">
        <f t="shared" si="16"/>
        <v>2.5465612986819638E-2</v>
      </c>
      <c r="N17" s="8">
        <f t="shared" si="17"/>
        <v>0.71592775381871787</v>
      </c>
      <c r="O17" s="48">
        <f t="shared" si="18"/>
        <v>3.4314643230428906E-3</v>
      </c>
      <c r="P17" s="48">
        <f t="shared" si="1"/>
        <v>2201238.332747818</v>
      </c>
      <c r="Q17" s="48">
        <f t="shared" si="19"/>
        <v>1575927.6151838049</v>
      </c>
      <c r="R17" s="9">
        <f t="shared" si="2"/>
        <v>18.721815864237023</v>
      </c>
      <c r="S17" s="10">
        <f t="shared" si="3"/>
        <v>1.5892083906972008</v>
      </c>
      <c r="T17" s="10">
        <f t="shared" si="4"/>
        <v>7.7457855417001009E-2</v>
      </c>
      <c r="U17" s="10">
        <f t="shared" si="5"/>
        <v>0.22980997031916253</v>
      </c>
      <c r="V17" s="10">
        <f t="shared" si="6"/>
        <v>0.30726782573616351</v>
      </c>
      <c r="W17" s="9">
        <f t="shared" si="7"/>
        <v>0.17753252153645002</v>
      </c>
      <c r="X17" s="49">
        <f t="shared" si="0"/>
        <v>18.719086947629748</v>
      </c>
      <c r="Y17" s="8">
        <f t="shared" si="20"/>
        <v>5.1211304289360585E-6</v>
      </c>
      <c r="Z17" s="29">
        <f t="shared" si="8"/>
        <v>6.6666666666666666E-2</v>
      </c>
    </row>
    <row r="18" spans="1:26" ht="16.2" x14ac:dyDescent="0.25">
      <c r="A18" s="3" t="s">
        <v>36</v>
      </c>
      <c r="B18" s="48" t="s">
        <v>57</v>
      </c>
      <c r="C18" s="48">
        <v>6.0000000000000001E-3</v>
      </c>
      <c r="D18" s="48" t="s">
        <v>1</v>
      </c>
      <c r="F18" s="36">
        <f t="shared" si="9"/>
        <v>300</v>
      </c>
      <c r="G18" s="16">
        <f t="shared" si="10"/>
        <v>18.671192582665174</v>
      </c>
      <c r="H18" s="48">
        <f t="shared" si="11"/>
        <v>291.48559629133257</v>
      </c>
      <c r="I18" s="8">
        <f t="shared" si="12"/>
        <v>1.2116312006943577</v>
      </c>
      <c r="J18" s="48">
        <f t="shared" si="13"/>
        <v>1.8125317006092495E-5</v>
      </c>
      <c r="K18" s="48">
        <f t="shared" si="14"/>
        <v>1.4959434022254707E-5</v>
      </c>
      <c r="L18" s="10">
        <f t="shared" si="15"/>
        <v>1006.0352894303633</v>
      </c>
      <c r="M18" s="29">
        <f t="shared" si="16"/>
        <v>2.5470488850432627E-2</v>
      </c>
      <c r="N18" s="8">
        <f t="shared" si="17"/>
        <v>0.71591513799828865</v>
      </c>
      <c r="O18" s="48">
        <f t="shared" si="18"/>
        <v>3.4307012515312246E-3</v>
      </c>
      <c r="P18" s="48">
        <f t="shared" si="1"/>
        <v>2725414.0824674298</v>
      </c>
      <c r="Q18" s="48">
        <f t="shared" si="19"/>
        <v>1951165.1989521494</v>
      </c>
      <c r="R18" s="9">
        <f t="shared" si="2"/>
        <v>19.836052763341463</v>
      </c>
      <c r="S18" s="10">
        <f t="shared" si="3"/>
        <v>1.6841132024842735</v>
      </c>
      <c r="T18" s="10">
        <f t="shared" si="4"/>
        <v>0.10173278608883435</v>
      </c>
      <c r="U18" s="10">
        <f t="shared" si="5"/>
        <v>0.28501247335749846</v>
      </c>
      <c r="V18" s="10">
        <f t="shared" si="6"/>
        <v>0.38674525944633281</v>
      </c>
      <c r="W18" s="9">
        <f t="shared" si="7"/>
        <v>0.22345281656899227</v>
      </c>
      <c r="X18" s="49">
        <f t="shared" si="0"/>
        <v>18.894645399234168</v>
      </c>
      <c r="Y18" s="8">
        <f t="shared" si="20"/>
        <v>6.4457543241055463E-6</v>
      </c>
      <c r="Z18" s="29">
        <f t="shared" si="8"/>
        <v>8.3333333333333329E-2</v>
      </c>
    </row>
    <row r="19" spans="1:26" ht="16.2" x14ac:dyDescent="0.25">
      <c r="A19" s="3" t="s">
        <v>37</v>
      </c>
      <c r="B19" s="48" t="s">
        <v>40</v>
      </c>
      <c r="C19" s="48">
        <f>C14*C15</f>
        <v>9.6000000000000002E-2</v>
      </c>
      <c r="D19" s="48" t="s">
        <v>8</v>
      </c>
      <c r="F19" s="36">
        <f t="shared" si="9"/>
        <v>360</v>
      </c>
      <c r="G19" s="16">
        <f t="shared" si="10"/>
        <v>18.798483691451906</v>
      </c>
      <c r="H19" s="48">
        <f t="shared" si="11"/>
        <v>291.54924184572593</v>
      </c>
      <c r="I19" s="8">
        <f t="shared" si="12"/>
        <v>1.2113658143097801</v>
      </c>
      <c r="J19" s="48">
        <f t="shared" si="13"/>
        <v>1.8128373534935452E-5</v>
      </c>
      <c r="K19" s="48">
        <f t="shared" si="14"/>
        <v>1.4965234548297662E-5</v>
      </c>
      <c r="L19" s="10">
        <f t="shared" si="15"/>
        <v>1006.0373205549239</v>
      </c>
      <c r="M19" s="29">
        <f t="shared" si="16"/>
        <v>2.5475276008977428E-2</v>
      </c>
      <c r="N19" s="8">
        <f t="shared" si="17"/>
        <v>0.71590275727251351</v>
      </c>
      <c r="O19" s="48">
        <f t="shared" si="18"/>
        <v>3.4299523252718754E-3</v>
      </c>
      <c r="P19" s="48">
        <f t="shared" si="1"/>
        <v>3239066.3904925948</v>
      </c>
      <c r="Q19" s="48">
        <f t="shared" si="19"/>
        <v>2318856.5599423763</v>
      </c>
      <c r="R19" s="9">
        <f t="shared" si="2"/>
        <v>20.790833282265737</v>
      </c>
      <c r="S19" s="10">
        <f t="shared" si="3"/>
        <v>1.7655073877411795</v>
      </c>
      <c r="T19" s="10">
        <f t="shared" si="4"/>
        <v>0.12687559706242704</v>
      </c>
      <c r="U19" s="10">
        <f t="shared" si="5"/>
        <v>0.33928718749473907</v>
      </c>
      <c r="V19" s="10">
        <f t="shared" si="6"/>
        <v>0.46616278455716609</v>
      </c>
      <c r="W19" s="9">
        <f t="shared" si="7"/>
        <v>0.26933849774414043</v>
      </c>
      <c r="X19" s="49">
        <f t="shared" si="0"/>
        <v>19.067822189196047</v>
      </c>
      <c r="Y19" s="8">
        <f t="shared" si="20"/>
        <v>7.7693797426194344E-6</v>
      </c>
      <c r="Z19" s="29">
        <f t="shared" si="8"/>
        <v>0.1</v>
      </c>
    </row>
    <row r="20" spans="1:26" ht="16.2" x14ac:dyDescent="0.25">
      <c r="A20" s="3" t="s">
        <v>38</v>
      </c>
      <c r="B20" s="48" t="s">
        <v>41</v>
      </c>
      <c r="C20" s="48">
        <f>C15*C16</f>
        <v>0.09</v>
      </c>
      <c r="D20" s="48" t="s">
        <v>8</v>
      </c>
      <c r="F20" s="36">
        <f t="shared" si="9"/>
        <v>420</v>
      </c>
      <c r="G20" s="16">
        <f t="shared" si="10"/>
        <v>18.923429521614107</v>
      </c>
      <c r="H20" s="48">
        <f t="shared" si="11"/>
        <v>291.61171476080705</v>
      </c>
      <c r="I20" s="8">
        <f t="shared" si="12"/>
        <v>1.2111054305817353</v>
      </c>
      <c r="J20" s="48">
        <f t="shared" si="13"/>
        <v>1.813137343444247E-5</v>
      </c>
      <c r="K20" s="48">
        <f t="shared" si="14"/>
        <v>1.4970929017908337E-5</v>
      </c>
      <c r="L20" s="10">
        <f t="shared" si="15"/>
        <v>1006.0393173876101</v>
      </c>
      <c r="M20" s="29">
        <f t="shared" si="16"/>
        <v>2.5479974552595999E-2</v>
      </c>
      <c r="N20" s="8">
        <f t="shared" si="17"/>
        <v>0.71589061110062613</v>
      </c>
      <c r="O20" s="48">
        <f t="shared" si="18"/>
        <v>3.4292175155591562E-3</v>
      </c>
      <c r="P20" s="48">
        <f t="shared" si="1"/>
        <v>3742260.8569707684</v>
      </c>
      <c r="Q20" s="48">
        <f t="shared" si="19"/>
        <v>2679049.4117947561</v>
      </c>
      <c r="R20" s="9">
        <f t="shared" si="2"/>
        <v>21.628601484183768</v>
      </c>
      <c r="S20" s="10">
        <f t="shared" si="3"/>
        <v>1.8369873847508082</v>
      </c>
      <c r="T20" s="10">
        <f t="shared" si="4"/>
        <v>0.15266955437204296</v>
      </c>
      <c r="U20" s="10">
        <f t="shared" si="5"/>
        <v>0.39263100268763074</v>
      </c>
      <c r="V20" s="10">
        <f t="shared" si="6"/>
        <v>0.54530055705967373</v>
      </c>
      <c r="W20" s="9">
        <f t="shared" si="7"/>
        <v>0.31506254407892259</v>
      </c>
      <c r="X20" s="49">
        <f t="shared" si="0"/>
        <v>19.23849206569303</v>
      </c>
      <c r="Y20" s="8">
        <f t="shared" si="20"/>
        <v>9.0883426176612284E-6</v>
      </c>
      <c r="Z20" s="29">
        <f t="shared" si="8"/>
        <v>0.11666666666666667</v>
      </c>
    </row>
    <row r="21" spans="1:26" ht="16.2" x14ac:dyDescent="0.25">
      <c r="A21" s="3" t="s">
        <v>39</v>
      </c>
      <c r="B21" s="48" t="s">
        <v>42</v>
      </c>
      <c r="C21" s="48">
        <f>C14*C16</f>
        <v>9.6000000000000002E-2</v>
      </c>
      <c r="D21" s="48" t="s">
        <v>8</v>
      </c>
      <c r="F21" s="36">
        <f t="shared" si="9"/>
        <v>480</v>
      </c>
      <c r="G21" s="16">
        <f t="shared" si="10"/>
        <v>19.046038334524965</v>
      </c>
      <c r="H21" s="48">
        <f t="shared" si="11"/>
        <v>291.67301916726245</v>
      </c>
      <c r="I21" s="8">
        <f t="shared" si="12"/>
        <v>1.2108500259284407</v>
      </c>
      <c r="J21" s="48">
        <f t="shared" si="13"/>
        <v>1.8134316920542248E-5</v>
      </c>
      <c r="K21" s="48">
        <f t="shared" si="14"/>
        <v>1.4976517762088199E-5</v>
      </c>
      <c r="L21" s="10">
        <f t="shared" si="15"/>
        <v>1006.0412798861048</v>
      </c>
      <c r="M21" s="29">
        <f t="shared" si="16"/>
        <v>2.548458481507087E-2</v>
      </c>
      <c r="N21" s="8">
        <f t="shared" si="17"/>
        <v>0.71587869831858719</v>
      </c>
      <c r="O21" s="48">
        <f t="shared" si="18"/>
        <v>3.4284967559050816E-3</v>
      </c>
      <c r="P21" s="48">
        <f t="shared" si="1"/>
        <v>4235087.8467060756</v>
      </c>
      <c r="Q21" s="48">
        <f t="shared" si="19"/>
        <v>3031809.1749648135</v>
      </c>
      <c r="R21" s="9">
        <f t="shared" si="2"/>
        <v>22.3761210847941</v>
      </c>
      <c r="S21" s="10">
        <f t="shared" si="3"/>
        <v>1.9008205187257696</v>
      </c>
      <c r="T21" s="10">
        <f t="shared" si="4"/>
        <v>0.17894980166749061</v>
      </c>
      <c r="U21" s="10">
        <f t="shared" si="5"/>
        <v>0.44504365548327746</v>
      </c>
      <c r="V21" s="10">
        <f t="shared" si="6"/>
        <v>0.62399345715076804</v>
      </c>
      <c r="W21" s="9">
        <f t="shared" si="7"/>
        <v>0.36052955302044376</v>
      </c>
      <c r="X21" s="49">
        <f t="shared" si="0"/>
        <v>19.40656788754541</v>
      </c>
      <c r="Y21" s="8">
        <f t="shared" si="20"/>
        <v>1.0399890952512801E-5</v>
      </c>
      <c r="Z21" s="29">
        <f t="shared" si="8"/>
        <v>0.13333333333333333</v>
      </c>
    </row>
    <row r="22" spans="1:26" x14ac:dyDescent="0.25">
      <c r="A22" s="70" t="s">
        <v>46</v>
      </c>
      <c r="B22" s="70"/>
      <c r="C22" s="70"/>
      <c r="D22" s="70"/>
      <c r="F22" s="36">
        <f t="shared" si="9"/>
        <v>540</v>
      </c>
      <c r="G22" s="16">
        <f t="shared" si="10"/>
        <v>19.166323267709927</v>
      </c>
      <c r="H22" s="48">
        <f t="shared" si="11"/>
        <v>291.73316163385493</v>
      </c>
      <c r="I22" s="8">
        <f t="shared" si="12"/>
        <v>1.2105995667718035</v>
      </c>
      <c r="J22" s="48">
        <f t="shared" si="13"/>
        <v>1.8137204325791278E-5</v>
      </c>
      <c r="K22" s="48">
        <f t="shared" si="14"/>
        <v>1.4982001335219475E-5</v>
      </c>
      <c r="L22" s="10">
        <f t="shared" si="15"/>
        <v>1006.0432080903837</v>
      </c>
      <c r="M22" s="29">
        <f t="shared" si="16"/>
        <v>2.5489107312965574E-2</v>
      </c>
      <c r="N22" s="8">
        <f t="shared" si="17"/>
        <v>0.71586701729755031</v>
      </c>
      <c r="O22" s="48">
        <f t="shared" si="18"/>
        <v>3.4277899516101922E-3</v>
      </c>
      <c r="P22" s="48">
        <f t="shared" si="1"/>
        <v>4717655.7795916544</v>
      </c>
      <c r="Q22" s="48">
        <f t="shared" si="19"/>
        <v>3377214.1715728273</v>
      </c>
      <c r="R22" s="9">
        <f t="shared" si="2"/>
        <v>23.051487205528492</v>
      </c>
      <c r="S22" s="10">
        <f t="shared" si="3"/>
        <v>1.9585394370172291</v>
      </c>
      <c r="T22" s="10">
        <f t="shared" si="4"/>
        <v>0.20558611045086264</v>
      </c>
      <c r="U22" s="10">
        <f t="shared" si="5"/>
        <v>0.49652705418309806</v>
      </c>
      <c r="V22" s="10">
        <f t="shared" si="6"/>
        <v>0.70211316463396067</v>
      </c>
      <c r="W22" s="9">
        <f t="shared" si="7"/>
        <v>0.40566538401073282</v>
      </c>
      <c r="X22" s="49">
        <f t="shared" si="0"/>
        <v>19.571988651720659</v>
      </c>
      <c r="Y22" s="8">
        <f t="shared" si="20"/>
        <v>1.1701886077232678E-5</v>
      </c>
      <c r="Z22" s="29">
        <f t="shared" si="8"/>
        <v>0.15</v>
      </c>
    </row>
    <row r="23" spans="1:26" ht="16.2" x14ac:dyDescent="0.25">
      <c r="A23" s="3" t="s">
        <v>44</v>
      </c>
      <c r="B23" s="48" t="s">
        <v>43</v>
      </c>
      <c r="C23" s="48">
        <f>C14*C15*C16</f>
        <v>2.8799999999999999E-2</v>
      </c>
      <c r="D23" s="48" t="s">
        <v>45</v>
      </c>
      <c r="F23" s="36">
        <f t="shared" si="9"/>
        <v>600</v>
      </c>
      <c r="G23" s="16">
        <f t="shared" si="10"/>
        <v>19.284301248117664</v>
      </c>
      <c r="H23" s="48">
        <f t="shared" si="11"/>
        <v>291.79215062405882</v>
      </c>
      <c r="I23" s="8">
        <f t="shared" si="12"/>
        <v>1.210354011817619</v>
      </c>
      <c r="J23" s="48">
        <f t="shared" si="13"/>
        <v>1.8140036073238258E-5</v>
      </c>
      <c r="K23" s="48">
        <f t="shared" si="14"/>
        <v>1.4987380465651459E-5</v>
      </c>
      <c r="L23" s="10">
        <f t="shared" si="15"/>
        <v>1006.0451021057886</v>
      </c>
      <c r="M23" s="29">
        <f t="shared" si="16"/>
        <v>2.5493542704700854E-2</v>
      </c>
      <c r="N23" s="8">
        <f t="shared" si="17"/>
        <v>0.71585556605039991</v>
      </c>
      <c r="O23" s="48">
        <f t="shared" si="18"/>
        <v>3.4270969861981892E-3</v>
      </c>
      <c r="P23" s="48">
        <f t="shared" si="1"/>
        <v>5190086.62563146</v>
      </c>
      <c r="Q23" s="48">
        <f t="shared" si="19"/>
        <v>3715352.3992420188</v>
      </c>
      <c r="R23" s="9">
        <f t="shared" si="2"/>
        <v>23.667577840896993</v>
      </c>
      <c r="S23" s="10">
        <f t="shared" si="3"/>
        <v>2.0112346880124639</v>
      </c>
      <c r="T23" s="10">
        <f t="shared" si="4"/>
        <v>0.23247280980647536</v>
      </c>
      <c r="U23" s="10">
        <f t="shared" si="5"/>
        <v>0.54708482499343825</v>
      </c>
      <c r="V23" s="10">
        <f t="shared" si="6"/>
        <v>0.77955763479991358</v>
      </c>
      <c r="W23" s="9">
        <f t="shared" si="7"/>
        <v>0.4504110778843945</v>
      </c>
      <c r="X23" s="49">
        <f t="shared" si="0"/>
        <v>19.734712326002057</v>
      </c>
      <c r="Y23" s="8">
        <f t="shared" si="20"/>
        <v>1.2992627246665226E-5</v>
      </c>
      <c r="Z23" s="29">
        <f t="shared" si="8"/>
        <v>0.16666666666666666</v>
      </c>
    </row>
    <row r="24" spans="1:26" ht="27.6" x14ac:dyDescent="0.25">
      <c r="A24" s="13" t="s">
        <v>76</v>
      </c>
      <c r="B24" s="48" t="s">
        <v>47</v>
      </c>
      <c r="C24" s="48">
        <f>C17*C19</f>
        <v>1.248E-3</v>
      </c>
      <c r="D24" s="48" t="s">
        <v>45</v>
      </c>
      <c r="F24" s="36">
        <f t="shared" si="9"/>
        <v>660</v>
      </c>
      <c r="G24" s="16">
        <f t="shared" si="10"/>
        <v>19.399992216178756</v>
      </c>
      <c r="H24" s="48">
        <f t="shared" si="11"/>
        <v>291.84999610808939</v>
      </c>
      <c r="I24" s="8">
        <f t="shared" si="12"/>
        <v>1.2101133136826769</v>
      </c>
      <c r="J24" s="48">
        <f t="shared" si="13"/>
        <v>1.8142812657765134E-5</v>
      </c>
      <c r="K24" s="48">
        <f t="shared" si="14"/>
        <v>1.4992656020411862E-5</v>
      </c>
      <c r="L24" s="10">
        <f t="shared" si="15"/>
        <v>1006.0469620909186</v>
      </c>
      <c r="M24" s="29">
        <f t="shared" si="16"/>
        <v>2.5497891761337488E-2</v>
      </c>
      <c r="N24" s="8">
        <f t="shared" si="17"/>
        <v>0.7158443423077675</v>
      </c>
      <c r="O24" s="48">
        <f t="shared" si="18"/>
        <v>3.4264177260075776E-3</v>
      </c>
      <c r="P24" s="48">
        <f t="shared" si="1"/>
        <v>5652512.6993265906</v>
      </c>
      <c r="Q24" s="48">
        <f t="shared" si="19"/>
        <v>4046319.2356357467</v>
      </c>
      <c r="R24" s="9">
        <f t="shared" si="2"/>
        <v>24.233926177880289</v>
      </c>
      <c r="S24" s="10">
        <f t="shared" si="3"/>
        <v>2.0597134221194491</v>
      </c>
      <c r="T24" s="10">
        <f t="shared" si="4"/>
        <v>0.25952244826735232</v>
      </c>
      <c r="U24" s="10">
        <f t="shared" si="5"/>
        <v>0.59672198756305717</v>
      </c>
      <c r="V24" s="10">
        <f t="shared" si="6"/>
        <v>0.85624443583040954</v>
      </c>
      <c r="W24" s="9">
        <f t="shared" si="7"/>
        <v>0.49471900736868107</v>
      </c>
      <c r="X24" s="49">
        <f t="shared" si="0"/>
        <v>19.894711223547436</v>
      </c>
      <c r="Y24" s="8">
        <f t="shared" si="20"/>
        <v>1.4270740597173491E-5</v>
      </c>
      <c r="Z24" s="29">
        <f t="shared" si="8"/>
        <v>0.18333333333333332</v>
      </c>
    </row>
    <row r="25" spans="1:26" ht="16.2" x14ac:dyDescent="0.25">
      <c r="A25" s="13" t="s">
        <v>75</v>
      </c>
      <c r="B25" s="48" t="s">
        <v>48</v>
      </c>
      <c r="C25" s="48">
        <f>C20*C18</f>
        <v>5.4000000000000001E-4</v>
      </c>
      <c r="D25" s="48" t="s">
        <v>45</v>
      </c>
      <c r="F25" s="36">
        <f t="shared" si="9"/>
        <v>720</v>
      </c>
      <c r="G25" s="16">
        <f t="shared" si="10"/>
        <v>19.513418546617494</v>
      </c>
      <c r="H25" s="48">
        <f t="shared" si="11"/>
        <v>291.90670927330871</v>
      </c>
      <c r="I25" s="8">
        <f t="shared" si="12"/>
        <v>1.2098774201080578</v>
      </c>
      <c r="J25" s="48">
        <f t="shared" si="13"/>
        <v>1.8145534632162848E-5</v>
      </c>
      <c r="K25" s="48">
        <f t="shared" si="14"/>
        <v>1.4997828978858219E-5</v>
      </c>
      <c r="L25" s="10">
        <f t="shared" si="15"/>
        <v>1006.0487882485614</v>
      </c>
      <c r="M25" s="29">
        <f t="shared" si="16"/>
        <v>2.5502155344771887E-2</v>
      </c>
      <c r="N25" s="8">
        <f t="shared" si="17"/>
        <v>0.71583334357471073</v>
      </c>
      <c r="O25" s="48">
        <f t="shared" si="18"/>
        <v>3.4257520236155728E-3</v>
      </c>
      <c r="P25" s="48">
        <f t="shared" si="1"/>
        <v>6105074.2796144998</v>
      </c>
      <c r="Q25" s="48">
        <f t="shared" si="19"/>
        <v>4370215.7343484154</v>
      </c>
      <c r="R25" s="9">
        <f t="shared" si="2"/>
        <v>24.757813224439069</v>
      </c>
      <c r="S25" s="10">
        <f t="shared" si="3"/>
        <v>2.1045919961549764</v>
      </c>
      <c r="T25" s="10">
        <f t="shared" si="4"/>
        <v>0.28666157040393075</v>
      </c>
      <c r="U25" s="10">
        <f t="shared" si="5"/>
        <v>0.64544471220991839</v>
      </c>
      <c r="V25" s="10">
        <f t="shared" si="6"/>
        <v>0.93210628261384909</v>
      </c>
      <c r="W25" s="9">
        <f t="shared" si="7"/>
        <v>0.53855029662133502</v>
      </c>
      <c r="X25" s="49">
        <f t="shared" si="0"/>
        <v>20.051968843238829</v>
      </c>
      <c r="Y25" s="8">
        <f t="shared" si="20"/>
        <v>1.5535104710230818E-5</v>
      </c>
      <c r="Z25" s="29">
        <f t="shared" si="8"/>
        <v>0.2</v>
      </c>
    </row>
    <row r="26" spans="1:26" ht="16.2" x14ac:dyDescent="0.25">
      <c r="A26" s="13" t="s">
        <v>74</v>
      </c>
      <c r="B26" s="48" t="s">
        <v>49</v>
      </c>
      <c r="C26" s="48">
        <f>C20*C17</f>
        <v>1.1699999999999998E-3</v>
      </c>
      <c r="D26" s="48" t="s">
        <v>45</v>
      </c>
      <c r="F26" s="36">
        <f t="shared" si="9"/>
        <v>780</v>
      </c>
      <c r="G26" s="16">
        <f t="shared" si="10"/>
        <v>19.62460460115453</v>
      </c>
      <c r="H26" s="48">
        <f t="shared" si="11"/>
        <v>291.96230230057722</v>
      </c>
      <c r="I26" s="8">
        <f t="shared" si="12"/>
        <v>1.2096462748948245</v>
      </c>
      <c r="J26" s="48">
        <f t="shared" si="13"/>
        <v>1.8148202596381193E-5</v>
      </c>
      <c r="K26" s="48">
        <f t="shared" si="14"/>
        <v>1.5002900412320231E-5</v>
      </c>
      <c r="L26" s="10">
        <f t="shared" si="15"/>
        <v>1006.0505808186551</v>
      </c>
      <c r="M26" s="29">
        <f t="shared" si="16"/>
        <v>2.5506334390901424E-2</v>
      </c>
      <c r="N26" s="8">
        <f t="shared" si="17"/>
        <v>0.71582256717440707</v>
      </c>
      <c r="O26" s="48">
        <f t="shared" si="18"/>
        <v>3.4250997204786152E-3</v>
      </c>
      <c r="P26" s="48">
        <f t="shared" si="1"/>
        <v>6547917.784976013</v>
      </c>
      <c r="Q26" s="48">
        <f t="shared" si="19"/>
        <v>4687147.318488487</v>
      </c>
      <c r="R26" s="9">
        <f t="shared" si="2"/>
        <v>25.244942893687888</v>
      </c>
      <c r="S26" s="10">
        <f t="shared" si="3"/>
        <v>2.1463531837520464</v>
      </c>
      <c r="T26" s="10">
        <f t="shared" si="4"/>
        <v>0.31382777322236244</v>
      </c>
      <c r="U26" s="10">
        <f t="shared" si="5"/>
        <v>0.69326013176553281</v>
      </c>
      <c r="V26" s="10">
        <f t="shared" si="6"/>
        <v>1.0070879049878951</v>
      </c>
      <c r="W26" s="9">
        <f t="shared" si="7"/>
        <v>0.58187301177078388</v>
      </c>
      <c r="X26" s="49">
        <f t="shared" si="0"/>
        <v>20.206477612925315</v>
      </c>
      <c r="Y26" s="8">
        <f t="shared" si="20"/>
        <v>1.6784798416464918E-5</v>
      </c>
      <c r="Z26" s="29">
        <f t="shared" si="8"/>
        <v>0.21666666666666667</v>
      </c>
    </row>
    <row r="27" spans="1:26" ht="27.6" x14ac:dyDescent="0.25">
      <c r="A27" s="13" t="s">
        <v>73</v>
      </c>
      <c r="B27" s="48" t="s">
        <v>50</v>
      </c>
      <c r="C27" s="48">
        <f>C21*C17</f>
        <v>1.248E-3</v>
      </c>
      <c r="D27" s="48" t="s">
        <v>45</v>
      </c>
      <c r="F27" s="36">
        <f t="shared" si="9"/>
        <v>840</v>
      </c>
      <c r="G27" s="16">
        <f t="shared" si="10"/>
        <v>19.733576373693467</v>
      </c>
      <c r="H27" s="48">
        <f t="shared" si="11"/>
        <v>292.01678818684672</v>
      </c>
      <c r="I27" s="8">
        <f t="shared" si="12"/>
        <v>1.2094198186449232</v>
      </c>
      <c r="J27" s="48">
        <f t="shared" si="13"/>
        <v>1.8150817189005105E-5</v>
      </c>
      <c r="K27" s="48">
        <f t="shared" si="14"/>
        <v>1.500787146794231E-5</v>
      </c>
      <c r="L27" s="10">
        <f t="shared" si="15"/>
        <v>1006.0523400726714</v>
      </c>
      <c r="M27" s="29">
        <f t="shared" si="16"/>
        <v>2.5510429896275302E-2</v>
      </c>
      <c r="N27" s="8">
        <f t="shared" si="17"/>
        <v>0.71581201028274466</v>
      </c>
      <c r="O27" s="48">
        <f t="shared" si="18"/>
        <v>3.4244606490232018E-3</v>
      </c>
      <c r="P27" s="48">
        <f t="shared" si="1"/>
        <v>6981194.3388741221</v>
      </c>
      <c r="Q27" s="48">
        <f t="shared" si="19"/>
        <v>4997222.7538840016</v>
      </c>
      <c r="R27" s="9">
        <f t="shared" si="2"/>
        <v>25.699878718967248</v>
      </c>
      <c r="S27" s="10">
        <f t="shared" si="3"/>
        <v>2.1853831813433051</v>
      </c>
      <c r="T27" s="10">
        <f t="shared" si="4"/>
        <v>0.34096757855794363</v>
      </c>
      <c r="U27" s="10">
        <f t="shared" si="5"/>
        <v>0.74017619162850889</v>
      </c>
      <c r="V27" s="10">
        <f t="shared" si="6"/>
        <v>1.0811437701864526</v>
      </c>
      <c r="W27" s="9">
        <f t="shared" si="7"/>
        <v>0.624660844996617</v>
      </c>
      <c r="X27" s="49">
        <f t="shared" si="0"/>
        <v>20.358237218690082</v>
      </c>
      <c r="Y27" s="8">
        <f t="shared" si="20"/>
        <v>1.8019062836440876E-5</v>
      </c>
      <c r="Z27" s="29">
        <f t="shared" si="8"/>
        <v>0.23333333333333334</v>
      </c>
    </row>
    <row r="28" spans="1:26" x14ac:dyDescent="0.25">
      <c r="A28" s="79" t="s">
        <v>30</v>
      </c>
      <c r="B28" s="79"/>
      <c r="C28" s="79"/>
      <c r="D28" s="79"/>
      <c r="F28" s="36">
        <f t="shared" si="9"/>
        <v>900</v>
      </c>
      <c r="G28" s="16">
        <f t="shared" si="10"/>
        <v>19.840361202765848</v>
      </c>
      <c r="H28" s="48">
        <f t="shared" si="11"/>
        <v>292.0701806013829</v>
      </c>
      <c r="I28" s="8">
        <f t="shared" si="12"/>
        <v>1.2091979893603437</v>
      </c>
      <c r="J28" s="48">
        <f t="shared" si="13"/>
        <v>1.8153379080350007E-5</v>
      </c>
      <c r="K28" s="48">
        <f t="shared" si="14"/>
        <v>1.5012743355579844E-5</v>
      </c>
      <c r="L28" s="10">
        <f t="shared" si="15"/>
        <v>1006.0540663090288</v>
      </c>
      <c r="M28" s="29">
        <f t="shared" si="16"/>
        <v>2.5514442907280187E-2</v>
      </c>
      <c r="N28" s="8">
        <f t="shared" si="17"/>
        <v>0.71580166995628247</v>
      </c>
      <c r="O28" s="48">
        <f t="shared" si="18"/>
        <v>3.4238346343367352E-3</v>
      </c>
      <c r="P28" s="48">
        <f t="shared" si="1"/>
        <v>7405058.6196327992</v>
      </c>
      <c r="Q28" s="48">
        <f t="shared" si="19"/>
        <v>5300553.3260573214</v>
      </c>
      <c r="R28" s="9">
        <f t="shared" si="2"/>
        <v>26.126337259120056</v>
      </c>
      <c r="S28" s="10">
        <f t="shared" si="3"/>
        <v>2.2219964679138862</v>
      </c>
      <c r="T28" s="10">
        <f t="shared" si="4"/>
        <v>0.36803484830083194</v>
      </c>
      <c r="U28" s="10">
        <f t="shared" si="5"/>
        <v>0.78620152754866879</v>
      </c>
      <c r="V28" s="10">
        <f t="shared" si="6"/>
        <v>1.1542363758495007</v>
      </c>
      <c r="W28" s="9">
        <f t="shared" si="7"/>
        <v>0.66689212826860045</v>
      </c>
      <c r="X28" s="49">
        <f t="shared" si="0"/>
        <v>20.507253331034448</v>
      </c>
      <c r="Y28" s="8">
        <f t="shared" si="20"/>
        <v>1.923727293082501E-5</v>
      </c>
      <c r="Z28" s="29">
        <f t="shared" si="8"/>
        <v>0.25</v>
      </c>
    </row>
    <row r="29" spans="1:26" ht="27.6" x14ac:dyDescent="0.25">
      <c r="A29" s="13" t="s">
        <v>69</v>
      </c>
      <c r="B29" s="48" t="s">
        <v>52</v>
      </c>
      <c r="C29" s="48">
        <f>C4*C24</f>
        <v>1.90944</v>
      </c>
      <c r="D29" s="48" t="s">
        <v>51</v>
      </c>
      <c r="F29" s="36">
        <f t="shared" si="9"/>
        <v>960</v>
      </c>
      <c r="G29" s="16">
        <f t="shared" si="10"/>
        <v>19.944987534385263</v>
      </c>
      <c r="H29" s="48">
        <f t="shared" si="11"/>
        <v>292.12249376719262</v>
      </c>
      <c r="I29" s="8">
        <f t="shared" si="12"/>
        <v>1.2089807229360023</v>
      </c>
      <c r="J29" s="48">
        <f t="shared" si="13"/>
        <v>1.8155888966771114E-5</v>
      </c>
      <c r="K29" s="48">
        <f t="shared" si="14"/>
        <v>1.5017517336984206E-5</v>
      </c>
      <c r="L29" s="10">
        <f t="shared" si="15"/>
        <v>1006.0557598492784</v>
      </c>
      <c r="M29" s="29">
        <f t="shared" si="16"/>
        <v>2.5518374511226394E-2</v>
      </c>
      <c r="N29" s="8">
        <f t="shared" si="17"/>
        <v>0.71579154315523841</v>
      </c>
      <c r="O29" s="48">
        <f t="shared" si="18"/>
        <v>3.4232214955584738E-3</v>
      </c>
      <c r="P29" s="48">
        <f t="shared" si="1"/>
        <v>7819667.9237674745</v>
      </c>
      <c r="Q29" s="48">
        <f t="shared" si="19"/>
        <v>5597252.1701150397</v>
      </c>
      <c r="R29" s="9">
        <f t="shared" si="2"/>
        <v>26.527391574426805</v>
      </c>
      <c r="S29" s="10">
        <f t="shared" si="3"/>
        <v>2.2564530433405827</v>
      </c>
      <c r="T29" s="10">
        <f t="shared" si="4"/>
        <v>0.39498957371008092</v>
      </c>
      <c r="U29" s="10">
        <f t="shared" si="5"/>
        <v>0.83134536416148008</v>
      </c>
      <c r="V29" s="10">
        <f t="shared" si="6"/>
        <v>1.2263349378715609</v>
      </c>
      <c r="W29" s="9">
        <f t="shared" si="7"/>
        <v>0.70854907521467958</v>
      </c>
      <c r="X29" s="49">
        <f t="shared" si="0"/>
        <v>20.653536609599943</v>
      </c>
      <c r="Y29" s="8">
        <f t="shared" si="20"/>
        <v>2.0438915631192682E-5</v>
      </c>
      <c r="Z29" s="29">
        <f t="shared" si="8"/>
        <v>0.26666666666666666</v>
      </c>
    </row>
    <row r="30" spans="1:26" ht="16.2" x14ac:dyDescent="0.25">
      <c r="A30" s="13" t="s">
        <v>70</v>
      </c>
      <c r="B30" s="48" t="s">
        <v>53</v>
      </c>
      <c r="C30" s="48">
        <f>C11*C25</f>
        <v>0.63990000000000002</v>
      </c>
      <c r="D30" s="48" t="s">
        <v>51</v>
      </c>
      <c r="F30" s="36">
        <f t="shared" si="9"/>
        <v>1020</v>
      </c>
      <c r="G30" s="16">
        <f t="shared" si="10"/>
        <v>20.047484723650594</v>
      </c>
      <c r="H30" s="48">
        <f t="shared" si="11"/>
        <v>292.17374236182525</v>
      </c>
      <c r="I30" s="8">
        <f t="shared" si="12"/>
        <v>1.2087679535709219</v>
      </c>
      <c r="J30" s="48">
        <f t="shared" si="13"/>
        <v>1.8158347565905542E-5</v>
      </c>
      <c r="K30" s="48">
        <f t="shared" si="14"/>
        <v>1.5022194716746466E-5</v>
      </c>
      <c r="L30" s="10">
        <f t="shared" si="15"/>
        <v>1006.0574210348808</v>
      </c>
      <c r="M30" s="29">
        <f t="shared" si="16"/>
        <v>2.5522225828894241E-2</v>
      </c>
      <c r="N30" s="8">
        <f t="shared" si="17"/>
        <v>0.71578162676266133</v>
      </c>
      <c r="O30" s="48">
        <f t="shared" si="18"/>
        <v>3.4226210470399126E-3</v>
      </c>
      <c r="P30" s="48">
        <f t="shared" si="1"/>
        <v>8225181.3934617303</v>
      </c>
      <c r="Q30" s="48">
        <f t="shared" si="19"/>
        <v>5887433.7182300109</v>
      </c>
      <c r="R30" s="9">
        <f t="shared" si="2"/>
        <v>26.905616198030394</v>
      </c>
      <c r="S30" s="10">
        <f t="shared" si="3"/>
        <v>2.2889707089056217</v>
      </c>
      <c r="T30" s="10">
        <f t="shared" si="4"/>
        <v>0.42179693034311388</v>
      </c>
      <c r="U30" s="10">
        <f t="shared" si="5"/>
        <v>0.87561742945404542</v>
      </c>
      <c r="V30" s="10">
        <f t="shared" si="6"/>
        <v>1.2974143597971592</v>
      </c>
      <c r="W30" s="9">
        <f t="shared" si="7"/>
        <v>0.74961718566058089</v>
      </c>
      <c r="X30" s="49">
        <f t="shared" si="0"/>
        <v>20.797101909311174</v>
      </c>
      <c r="Y30" s="8">
        <f t="shared" si="20"/>
        <v>2.1623572663285989E-5</v>
      </c>
      <c r="Z30" s="29">
        <f t="shared" si="8"/>
        <v>0.28333333333333333</v>
      </c>
    </row>
    <row r="31" spans="1:26" ht="16.2" x14ac:dyDescent="0.25">
      <c r="A31" s="13" t="s">
        <v>71</v>
      </c>
      <c r="B31" s="48" t="s">
        <v>54</v>
      </c>
      <c r="C31" s="48">
        <f>C5*C26</f>
        <v>1.3279499999999997</v>
      </c>
      <c r="D31" s="48" t="s">
        <v>51</v>
      </c>
      <c r="F31" s="36">
        <f t="shared" si="9"/>
        <v>1080</v>
      </c>
      <c r="G31" s="16">
        <f t="shared" si="10"/>
        <v>20.147882866784066</v>
      </c>
      <c r="H31" s="48">
        <f t="shared" si="11"/>
        <v>292.22394143339199</v>
      </c>
      <c r="I31" s="8">
        <f t="shared" si="12"/>
        <v>1.2085596141152271</v>
      </c>
      <c r="J31" s="48">
        <f t="shared" si="13"/>
        <v>1.8160755612647443E-5</v>
      </c>
      <c r="K31" s="48">
        <f t="shared" si="14"/>
        <v>1.5026776834622865E-5</v>
      </c>
      <c r="L31" s="10">
        <f t="shared" si="15"/>
        <v>1006.0590502244479</v>
      </c>
      <c r="M31" s="29">
        <f t="shared" si="16"/>
        <v>2.552599800822819E-2</v>
      </c>
      <c r="N31" s="8">
        <f t="shared" si="17"/>
        <v>0.71577191760059256</v>
      </c>
      <c r="O31" s="48">
        <f t="shared" si="18"/>
        <v>3.42203309932405E-3</v>
      </c>
      <c r="P31" s="48">
        <f t="shared" si="1"/>
        <v>8621759.3729022648</v>
      </c>
      <c r="Q31" s="48">
        <f t="shared" si="19"/>
        <v>6171213.2394331368</v>
      </c>
      <c r="R31" s="9">
        <f t="shared" si="2"/>
        <v>27.263192855706848</v>
      </c>
      <c r="S31" s="10">
        <f t="shared" si="3"/>
        <v>2.3197340217757136</v>
      </c>
      <c r="T31" s="10">
        <f t="shared" si="4"/>
        <v>0.44842652647813352</v>
      </c>
      <c r="U31" s="10">
        <f t="shared" si="5"/>
        <v>0.91902788173740402</v>
      </c>
      <c r="V31" s="10">
        <f t="shared" si="6"/>
        <v>1.3674544082155375</v>
      </c>
      <c r="W31" s="9">
        <f t="shared" si="7"/>
        <v>0.79008476919119952</v>
      </c>
      <c r="X31" s="49">
        <f t="shared" si="0"/>
        <v>20.937967635975266</v>
      </c>
      <c r="Y31" s="8">
        <f t="shared" si="20"/>
        <v>2.2790906803592292E-5</v>
      </c>
      <c r="Z31" s="29">
        <f t="shared" si="8"/>
        <v>0.3</v>
      </c>
    </row>
    <row r="32" spans="1:26" ht="27.6" x14ac:dyDescent="0.25">
      <c r="A32" s="13" t="s">
        <v>72</v>
      </c>
      <c r="B32" s="48" t="s">
        <v>55</v>
      </c>
      <c r="C32" s="48">
        <f>C5*C27</f>
        <v>1.41648</v>
      </c>
      <c r="D32" s="48" t="s">
        <v>51</v>
      </c>
      <c r="F32" s="36">
        <f t="shared" si="9"/>
        <v>1140</v>
      </c>
      <c r="G32" s="16">
        <f t="shared" si="10"/>
        <v>20.246212657520665</v>
      </c>
      <c r="H32" s="48">
        <f t="shared" si="11"/>
        <v>292.27310632876032</v>
      </c>
      <c r="I32" s="8">
        <f t="shared" si="12"/>
        <v>1.2083556363658039</v>
      </c>
      <c r="J32" s="48">
        <f t="shared" si="13"/>
        <v>1.8163113855709554E-5</v>
      </c>
      <c r="K32" s="48">
        <f t="shared" si="14"/>
        <v>1.5031265058965686E-5</v>
      </c>
      <c r="L32" s="10">
        <f t="shared" si="15"/>
        <v>1006.0606477913583</v>
      </c>
      <c r="M32" s="29">
        <f t="shared" si="16"/>
        <v>2.5529692218948869E-2</v>
      </c>
      <c r="N32" s="8">
        <f t="shared" si="17"/>
        <v>0.71576241244383121</v>
      </c>
      <c r="O32" s="48">
        <f t="shared" si="18"/>
        <v>3.4214574599797784E-3</v>
      </c>
      <c r="P32" s="48">
        <f t="shared" si="1"/>
        <v>9009562.8675607853</v>
      </c>
      <c r="Q32" s="48">
        <f t="shared" si="19"/>
        <v>6448706.4531496698</v>
      </c>
      <c r="R32" s="9">
        <f t="shared" si="2"/>
        <v>27.601989140011067</v>
      </c>
      <c r="S32" s="10">
        <f t="shared" si="3"/>
        <v>2.3489009579175057</v>
      </c>
      <c r="T32" s="10">
        <f t="shared" si="4"/>
        <v>0.47485179566430452</v>
      </c>
      <c r="U32" s="10">
        <f t="shared" si="5"/>
        <v>0.96158724662435779</v>
      </c>
      <c r="V32" s="10">
        <f t="shared" si="6"/>
        <v>1.4364390422886624</v>
      </c>
      <c r="W32" s="9">
        <f t="shared" si="7"/>
        <v>0.82994255776678261</v>
      </c>
      <c r="X32" s="49">
        <f t="shared" si="0"/>
        <v>21.076155215287447</v>
      </c>
      <c r="Y32" s="8">
        <f t="shared" si="20"/>
        <v>2.3940650704811039E-5</v>
      </c>
      <c r="Z32" s="29">
        <f t="shared" si="8"/>
        <v>0.31666666666666665</v>
      </c>
    </row>
    <row r="33" spans="1:26" x14ac:dyDescent="0.25">
      <c r="A33" s="70" t="s">
        <v>68</v>
      </c>
      <c r="B33" s="70"/>
      <c r="C33" s="70"/>
      <c r="D33" s="70"/>
      <c r="F33" s="36">
        <f t="shared" si="9"/>
        <v>1200</v>
      </c>
      <c r="G33" s="16">
        <f t="shared" si="10"/>
        <v>20.342505263297308</v>
      </c>
      <c r="H33" s="48">
        <f t="shared" si="11"/>
        <v>292.32125263164863</v>
      </c>
      <c r="I33" s="8">
        <f t="shared" si="12"/>
        <v>1.2081559513202289</v>
      </c>
      <c r="J33" s="48">
        <f t="shared" si="13"/>
        <v>1.8165423054661035E-5</v>
      </c>
      <c r="K33" s="48">
        <f t="shared" si="14"/>
        <v>1.5035660781052745E-5</v>
      </c>
      <c r="L33" s="10">
        <f t="shared" si="15"/>
        <v>1006.0622141216739</v>
      </c>
      <c r="M33" s="29">
        <f t="shared" si="16"/>
        <v>2.5533309647910798E-2</v>
      </c>
      <c r="N33" s="8">
        <f t="shared" si="17"/>
        <v>0.71575310803174841</v>
      </c>
      <c r="O33" s="48">
        <f t="shared" si="18"/>
        <v>3.4208939343185253E-3</v>
      </c>
      <c r="P33" s="48">
        <f t="shared" si="1"/>
        <v>9388753.0869694185</v>
      </c>
      <c r="Q33" s="48">
        <f t="shared" si="19"/>
        <v>6720029.2025410337</v>
      </c>
      <c r="R33" s="9">
        <f t="shared" si="2"/>
        <v>27.923618110288839</v>
      </c>
      <c r="S33" s="10">
        <f t="shared" si="3"/>
        <v>2.3766079590000491</v>
      </c>
      <c r="T33" s="10">
        <f t="shared" si="4"/>
        <v>0.50104949874766991</v>
      </c>
      <c r="U33" s="10">
        <f t="shared" si="5"/>
        <v>1.0033063621483083</v>
      </c>
      <c r="V33" s="10">
        <f t="shared" si="6"/>
        <v>1.5043558608959782</v>
      </c>
      <c r="W33" s="9">
        <f t="shared" si="7"/>
        <v>0.86918338629545411</v>
      </c>
      <c r="X33" s="49">
        <f t="shared" si="0"/>
        <v>21.211688649592762</v>
      </c>
      <c r="Y33" s="8">
        <f t="shared" si="20"/>
        <v>2.5072597681599636E-5</v>
      </c>
      <c r="Z33" s="29">
        <f t="shared" si="8"/>
        <v>0.33333333333333331</v>
      </c>
    </row>
    <row r="34" spans="1:26" ht="16.2" x14ac:dyDescent="0.25">
      <c r="A34" s="14" t="s">
        <v>78</v>
      </c>
      <c r="B34" s="48" t="s">
        <v>80</v>
      </c>
      <c r="C34" s="9">
        <f>C19/((C14+C15)*2)</f>
        <v>7.7419354838709681E-2</v>
      </c>
      <c r="D34" s="48" t="s">
        <v>1</v>
      </c>
      <c r="F34" s="36">
        <f t="shared" si="9"/>
        <v>1260</v>
      </c>
      <c r="G34" s="16">
        <f t="shared" si="10"/>
        <v>20.436792217768353</v>
      </c>
      <c r="H34" s="48">
        <f t="shared" si="11"/>
        <v>292.36839610888416</v>
      </c>
      <c r="I34" s="8">
        <f t="shared" si="12"/>
        <v>1.2079604893963123</v>
      </c>
      <c r="J34" s="48">
        <f t="shared" si="13"/>
        <v>1.8167683977359028E-5</v>
      </c>
      <c r="K34" s="48">
        <f t="shared" si="14"/>
        <v>1.5039965410158795E-5</v>
      </c>
      <c r="L34" s="10">
        <f t="shared" si="15"/>
        <v>1006.0637496123079</v>
      </c>
      <c r="M34" s="29">
        <f t="shared" si="16"/>
        <v>2.5536851495076542E-2</v>
      </c>
      <c r="N34" s="8">
        <f t="shared" si="17"/>
        <v>0.71574400107848868</v>
      </c>
      <c r="O34" s="48">
        <f t="shared" si="18"/>
        <v>3.4203423260138516E-3</v>
      </c>
      <c r="P34" s="48">
        <f t="shared" si="1"/>
        <v>9759491.0560957175</v>
      </c>
      <c r="Q34" s="48">
        <f t="shared" si="19"/>
        <v>6985297.176979674</v>
      </c>
      <c r="R34" s="9">
        <f t="shared" si="2"/>
        <v>28.229484161651641</v>
      </c>
      <c r="S34" s="10">
        <f t="shared" si="3"/>
        <v>2.4029738160623775</v>
      </c>
      <c r="T34" s="10">
        <f t="shared" si="4"/>
        <v>0.52699931050337312</v>
      </c>
      <c r="U34" s="10">
        <f t="shared" si="5"/>
        <v>1.0441963306031916</v>
      </c>
      <c r="V34" s="10">
        <f t="shared" si="6"/>
        <v>1.5711956411065646</v>
      </c>
      <c r="W34" s="9">
        <f t="shared" si="7"/>
        <v>0.90780192597268183</v>
      </c>
      <c r="X34" s="49">
        <f t="shared" si="0"/>
        <v>21.344594143741034</v>
      </c>
      <c r="Y34" s="8">
        <f t="shared" si="20"/>
        <v>2.6186594018442744E-5</v>
      </c>
      <c r="Z34" s="29">
        <f t="shared" si="8"/>
        <v>0.35</v>
      </c>
    </row>
    <row r="35" spans="1:26" ht="16.2" x14ac:dyDescent="0.25">
      <c r="A35" s="14" t="s">
        <v>77</v>
      </c>
      <c r="B35" s="48" t="s">
        <v>81</v>
      </c>
      <c r="C35" s="48">
        <f>C16</f>
        <v>0.3</v>
      </c>
      <c r="D35" s="48" t="s">
        <v>1</v>
      </c>
      <c r="F35" s="36">
        <f t="shared" si="9"/>
        <v>1320</v>
      </c>
      <c r="G35" s="16">
        <f t="shared" si="10"/>
        <v>20.529105326950496</v>
      </c>
      <c r="H35" s="48">
        <f t="shared" si="11"/>
        <v>292.41455266347521</v>
      </c>
      <c r="I35" s="8">
        <f t="shared" si="12"/>
        <v>1.2077691806229633</v>
      </c>
      <c r="J35" s="48">
        <f t="shared" si="13"/>
        <v>1.8169897397707653E-5</v>
      </c>
      <c r="K35" s="48">
        <f t="shared" si="14"/>
        <v>1.5044180369245454E-5</v>
      </c>
      <c r="L35" s="10">
        <f t="shared" si="15"/>
        <v>1006.065254669402</v>
      </c>
      <c r="M35" s="29">
        <f t="shared" si="16"/>
        <v>2.5540318970003507E-2</v>
      </c>
      <c r="N35" s="8">
        <f t="shared" si="17"/>
        <v>0.71573508828183374</v>
      </c>
      <c r="O35" s="48">
        <f t="shared" si="18"/>
        <v>3.4198024376401277E-3</v>
      </c>
      <c r="P35" s="48">
        <f t="shared" si="1"/>
        <v>10121937.283721007</v>
      </c>
      <c r="Q35" s="48">
        <f t="shared" si="19"/>
        <v>7244625.6753472397</v>
      </c>
      <c r="R35" s="9">
        <f t="shared" si="2"/>
        <v>28.520818827474265</v>
      </c>
      <c r="S35" s="10">
        <f t="shared" si="3"/>
        <v>2.4281027004645805</v>
      </c>
      <c r="T35" s="10">
        <f t="shared" si="4"/>
        <v>0.55268347267150697</v>
      </c>
      <c r="U35" s="10">
        <f t="shared" si="5"/>
        <v>1.0842684760052035</v>
      </c>
      <c r="V35" s="10">
        <f t="shared" si="6"/>
        <v>1.6369519486767103</v>
      </c>
      <c r="W35" s="9">
        <f t="shared" si="7"/>
        <v>0.94579445923543271</v>
      </c>
      <c r="X35" s="49">
        <f t="shared" si="0"/>
        <v>21.474899786185929</v>
      </c>
      <c r="Y35" s="8">
        <f t="shared" si="20"/>
        <v>2.7282532477945174E-5</v>
      </c>
      <c r="Z35" s="29">
        <f t="shared" si="8"/>
        <v>0.36666666666666664</v>
      </c>
    </row>
    <row r="36" spans="1:26" ht="16.2" x14ac:dyDescent="0.25">
      <c r="A36" s="14" t="s">
        <v>79</v>
      </c>
      <c r="B36" s="48" t="s">
        <v>82</v>
      </c>
      <c r="C36" s="48">
        <f>C16</f>
        <v>0.3</v>
      </c>
      <c r="D36" s="48" t="s">
        <v>1</v>
      </c>
      <c r="F36" s="36">
        <f t="shared" si="9"/>
        <v>1380</v>
      </c>
      <c r="G36" s="16">
        <f t="shared" si="10"/>
        <v>20.619476586870061</v>
      </c>
      <c r="H36" s="48">
        <f t="shared" si="11"/>
        <v>292.45973829343501</v>
      </c>
      <c r="I36" s="8">
        <f t="shared" si="12"/>
        <v>1.2075819548068736</v>
      </c>
      <c r="J36" s="48">
        <f t="shared" si="13"/>
        <v>1.8172064093693936E-5</v>
      </c>
      <c r="K36" s="48">
        <f t="shared" si="14"/>
        <v>1.5048307091173917E-5</v>
      </c>
      <c r="L36" s="10">
        <f t="shared" si="15"/>
        <v>1006.0667297068819</v>
      </c>
      <c r="M36" s="29">
        <f t="shared" si="16"/>
        <v>2.5543713288764321E-2</v>
      </c>
      <c r="N36" s="8">
        <f t="shared" si="17"/>
        <v>0.71572636633093523</v>
      </c>
      <c r="O36" s="48">
        <f t="shared" si="18"/>
        <v>3.4192740711429664E-3</v>
      </c>
      <c r="P36" s="48">
        <f t="shared" si="1"/>
        <v>10476251.478651475</v>
      </c>
      <c r="Q36" s="48">
        <f t="shared" si="19"/>
        <v>7498129.403584308</v>
      </c>
      <c r="R36" s="9">
        <f t="shared" si="2"/>
        <v>28.798709080670456</v>
      </c>
      <c r="S36" s="10">
        <f t="shared" si="3"/>
        <v>2.4520865594772658</v>
      </c>
      <c r="T36" s="10">
        <f t="shared" si="4"/>
        <v>0.57808649983765126</v>
      </c>
      <c r="U36" s="10">
        <f t="shared" si="5"/>
        <v>1.1235343063117067</v>
      </c>
      <c r="V36" s="10">
        <f t="shared" si="6"/>
        <v>1.7016208061493581</v>
      </c>
      <c r="W36" s="9">
        <f t="shared" si="7"/>
        <v>0.98315868799740691</v>
      </c>
      <c r="X36" s="49">
        <f t="shared" si="0"/>
        <v>21.602635274867467</v>
      </c>
      <c r="Y36" s="8">
        <f t="shared" si="20"/>
        <v>2.8360346769155968E-5</v>
      </c>
      <c r="Z36" s="29">
        <f t="shared" si="8"/>
        <v>0.38333333333333336</v>
      </c>
    </row>
    <row r="37" spans="1:26" x14ac:dyDescent="0.25">
      <c r="A37" s="70" t="s">
        <v>140</v>
      </c>
      <c r="B37" s="70"/>
      <c r="C37" s="70"/>
      <c r="D37" s="70"/>
      <c r="F37" s="36">
        <f t="shared" si="9"/>
        <v>1440</v>
      </c>
      <c r="G37" s="16">
        <f t="shared" si="10"/>
        <v>20.707938111011639</v>
      </c>
      <c r="H37" s="48">
        <f t="shared" si="11"/>
        <v>292.50396905550582</v>
      </c>
      <c r="I37" s="8">
        <f t="shared" si="12"/>
        <v>1.2073987416786287</v>
      </c>
      <c r="J37" s="48">
        <f t="shared" si="13"/>
        <v>1.8174184845659733E-5</v>
      </c>
      <c r="K37" s="48">
        <f t="shared" si="14"/>
        <v>1.5052347015363318E-5</v>
      </c>
      <c r="L37" s="10">
        <f t="shared" si="15"/>
        <v>1006.0681751451632</v>
      </c>
      <c r="M37" s="29">
        <f t="shared" si="16"/>
        <v>2.554703567123676E-2</v>
      </c>
      <c r="N37" s="8">
        <f t="shared" si="17"/>
        <v>0.71571783191308291</v>
      </c>
      <c r="O37" s="48">
        <f t="shared" si="18"/>
        <v>3.4187570282516034E-3</v>
      </c>
      <c r="P37" s="48">
        <f t="shared" si="1"/>
        <v>10822592.306413101</v>
      </c>
      <c r="Q37" s="48">
        <f t="shared" si="19"/>
        <v>7745922.3012251966</v>
      </c>
      <c r="R37" s="9">
        <f t="shared" si="2"/>
        <v>29.06411996268449</v>
      </c>
      <c r="S37" s="10">
        <f t="shared" si="3"/>
        <v>2.4750070314660171</v>
      </c>
      <c r="T37" s="10">
        <f t="shared" si="4"/>
        <v>0.60319492789757501</v>
      </c>
      <c r="U37" s="10">
        <f t="shared" si="5"/>
        <v>1.162005479707044</v>
      </c>
      <c r="V37" s="10">
        <f t="shared" si="6"/>
        <v>1.765200407604619</v>
      </c>
      <c r="W37" s="9">
        <f t="shared" si="7"/>
        <v>1.0198935688382245</v>
      </c>
      <c r="X37" s="49">
        <f t="shared" si="0"/>
        <v>21.727831679849864</v>
      </c>
      <c r="Y37" s="8">
        <f t="shared" si="20"/>
        <v>2.9420006793410316E-5</v>
      </c>
      <c r="Z37" s="29">
        <f t="shared" si="8"/>
        <v>0.4</v>
      </c>
    </row>
    <row r="38" spans="1:26" ht="16.8" x14ac:dyDescent="0.25">
      <c r="A38" s="3" t="s">
        <v>139</v>
      </c>
      <c r="B38" s="48" t="s">
        <v>141</v>
      </c>
      <c r="C38" s="10">
        <f>(((C29+C31+C32)*C4)+(C30*C10))/(SUM(C29:C32))</f>
        <v>1521.5385443644134</v>
      </c>
      <c r="D38" s="48" t="s">
        <v>28</v>
      </c>
      <c r="F38" s="36">
        <f t="shared" si="9"/>
        <v>1500</v>
      </c>
      <c r="G38" s="16">
        <f t="shared" si="10"/>
        <v>20.794522066190435</v>
      </c>
      <c r="H38" s="48">
        <f t="shared" si="11"/>
        <v>292.5472610330952</v>
      </c>
      <c r="I38" s="8">
        <f t="shared" si="12"/>
        <v>1.2072194710211606</v>
      </c>
      <c r="J38" s="48">
        <f t="shared" si="13"/>
        <v>1.817626043477602E-5</v>
      </c>
      <c r="K38" s="48">
        <f t="shared" si="14"/>
        <v>1.5056301584832058E-5</v>
      </c>
      <c r="L38" s="10">
        <f t="shared" si="15"/>
        <v>1006.0695914099906</v>
      </c>
      <c r="M38" s="29">
        <f t="shared" si="16"/>
        <v>2.5550287338710502E-2</v>
      </c>
      <c r="N38" s="8">
        <f t="shared" si="17"/>
        <v>0.71570948171965232</v>
      </c>
      <c r="O38" s="48">
        <f t="shared" si="18"/>
        <v>3.4182511108414456E-3</v>
      </c>
      <c r="P38" s="48">
        <f t="shared" si="1"/>
        <v>11161117.180469373</v>
      </c>
      <c r="Q38" s="48">
        <f t="shared" si="19"/>
        <v>7988117.3926460426</v>
      </c>
      <c r="R38" s="9">
        <f t="shared" si="2"/>
        <v>29.317912865891063</v>
      </c>
      <c r="S38" s="10">
        <f t="shared" si="3"/>
        <v>2.4969369929826475</v>
      </c>
      <c r="T38" s="10">
        <f t="shared" si="4"/>
        <v>0.6279970972299479</v>
      </c>
      <c r="U38" s="10">
        <f t="shared" si="5"/>
        <v>1.1996937743976601</v>
      </c>
      <c r="V38" s="10">
        <f t="shared" si="6"/>
        <v>1.8276908716276079</v>
      </c>
      <c r="W38" s="9">
        <f t="shared" si="7"/>
        <v>1.055999170273729</v>
      </c>
      <c r="X38" s="49">
        <f t="shared" si="0"/>
        <v>21.850521236464164</v>
      </c>
      <c r="Y38" s="8">
        <f t="shared" si="20"/>
        <v>3.0461514527126795E-5</v>
      </c>
      <c r="Z38" s="29">
        <f t="shared" si="8"/>
        <v>0.41666666666666669</v>
      </c>
    </row>
    <row r="39" spans="1:26" x14ac:dyDescent="0.25">
      <c r="F39" s="36">
        <f t="shared" si="9"/>
        <v>1560</v>
      </c>
      <c r="G39" s="16">
        <f t="shared" si="10"/>
        <v>20.879260615719716</v>
      </c>
      <c r="H39" s="48">
        <f t="shared" si="11"/>
        <v>292.58963030785981</v>
      </c>
      <c r="I39" s="8">
        <f t="shared" si="12"/>
        <v>1.2070440727829372</v>
      </c>
      <c r="J39" s="48">
        <f t="shared" si="13"/>
        <v>1.8178291641692625E-5</v>
      </c>
      <c r="K39" s="48">
        <f t="shared" si="14"/>
        <v>1.5060172243571116E-5</v>
      </c>
      <c r="L39" s="10">
        <f t="shared" si="15"/>
        <v>1006.0709789313896</v>
      </c>
      <c r="M39" s="29">
        <f t="shared" si="16"/>
        <v>2.5553469511768668E-2</v>
      </c>
      <c r="N39" s="8">
        <f t="shared" si="17"/>
        <v>0.7157013124513345</v>
      </c>
      <c r="O39" s="48">
        <f t="shared" si="18"/>
        <v>3.4177561212535464E-3</v>
      </c>
      <c r="P39" s="48">
        <f t="shared" si="1"/>
        <v>11491982.083072813</v>
      </c>
      <c r="Q39" s="48">
        <f t="shared" si="19"/>
        <v>8224826.6595224338</v>
      </c>
      <c r="R39" s="9">
        <f t="shared" si="2"/>
        <v>29.560860444817891</v>
      </c>
      <c r="S39" s="10">
        <f t="shared" si="3"/>
        <v>2.5179418203943413</v>
      </c>
      <c r="T39" s="10">
        <f t="shared" si="4"/>
        <v>0.65248296445215292</v>
      </c>
      <c r="U39" s="10">
        <f t="shared" si="5"/>
        <v>1.2366110614601866</v>
      </c>
      <c r="V39" s="10">
        <f t="shared" si="6"/>
        <v>1.8890940259123394</v>
      </c>
      <c r="W39" s="9">
        <f t="shared" si="7"/>
        <v>1.0914765483049071</v>
      </c>
      <c r="X39" s="49">
        <f t="shared" si="0"/>
        <v>21.970737164024623</v>
      </c>
      <c r="Y39" s="8">
        <f t="shared" si="20"/>
        <v>3.1484900431872326E-5</v>
      </c>
      <c r="Z39" s="29">
        <f t="shared" si="8"/>
        <v>0.43333333333333335</v>
      </c>
    </row>
    <row r="40" spans="1:26" x14ac:dyDescent="0.25">
      <c r="F40" s="36">
        <f t="shared" si="9"/>
        <v>1620</v>
      </c>
      <c r="G40" s="16">
        <f t="shared" si="10"/>
        <v>20.962185868939123</v>
      </c>
      <c r="H40" s="48">
        <f t="shared" si="11"/>
        <v>292.63109293446956</v>
      </c>
      <c r="I40" s="8">
        <f t="shared" si="12"/>
        <v>1.2068724771778705</v>
      </c>
      <c r="J40" s="48">
        <f t="shared" si="13"/>
        <v>1.8180279245340493E-5</v>
      </c>
      <c r="K40" s="48">
        <f t="shared" si="14"/>
        <v>1.506396043420672E-5</v>
      </c>
      <c r="L40" s="10">
        <f t="shared" si="15"/>
        <v>1006.0723381427202</v>
      </c>
      <c r="M40" s="29">
        <f t="shared" si="16"/>
        <v>2.555658340840827E-2</v>
      </c>
      <c r="N40" s="8">
        <f t="shared" si="17"/>
        <v>0.71569332082274884</v>
      </c>
      <c r="O40" s="48">
        <f t="shared" si="18"/>
        <v>3.4172718625765969E-3</v>
      </c>
      <c r="P40" s="48">
        <f t="shared" si="1"/>
        <v>11815341.411702119</v>
      </c>
      <c r="Q40" s="48">
        <f t="shared" si="19"/>
        <v>8456160.9315956347</v>
      </c>
      <c r="R40" s="9">
        <f t="shared" si="2"/>
        <v>29.793658883733976</v>
      </c>
      <c r="S40" s="10">
        <f t="shared" si="3"/>
        <v>2.5380804276793714</v>
      </c>
      <c r="T40" s="10">
        <f t="shared" si="4"/>
        <v>0.67664393793925193</v>
      </c>
      <c r="U40" s="10">
        <f t="shared" si="5"/>
        <v>1.2727692803657962</v>
      </c>
      <c r="V40" s="10">
        <f t="shared" si="6"/>
        <v>1.9494132183050481</v>
      </c>
      <c r="W40" s="9">
        <f t="shared" si="7"/>
        <v>1.1263276372429165</v>
      </c>
      <c r="X40" s="49">
        <f t="shared" si="0"/>
        <v>22.088513506182039</v>
      </c>
      <c r="Y40" s="8">
        <f t="shared" si="20"/>
        <v>3.2490220305084135E-5</v>
      </c>
      <c r="Z40" s="29">
        <f t="shared" si="8"/>
        <v>0.45</v>
      </c>
    </row>
    <row r="41" spans="1:26" x14ac:dyDescent="0.25">
      <c r="F41" s="36">
        <f t="shared" si="9"/>
        <v>1680</v>
      </c>
      <c r="G41" s="16">
        <f t="shared" si="10"/>
        <v>21.043329836323068</v>
      </c>
      <c r="H41" s="48">
        <f t="shared" si="11"/>
        <v>292.67166491816153</v>
      </c>
      <c r="I41" s="8">
        <f t="shared" si="12"/>
        <v>1.2067046147735956</v>
      </c>
      <c r="J41" s="48">
        <f t="shared" si="13"/>
        <v>1.8182224021868533E-5</v>
      </c>
      <c r="K41" s="48">
        <f t="shared" si="14"/>
        <v>1.5067667595917763E-5</v>
      </c>
      <c r="L41" s="10">
        <f t="shared" si="15"/>
        <v>1006.0736694798184</v>
      </c>
      <c r="M41" s="29">
        <f t="shared" si="16"/>
        <v>2.5559630242371369E-2</v>
      </c>
      <c r="N41" s="8">
        <f t="shared" si="17"/>
        <v>0.71568550356651095</v>
      </c>
      <c r="O41" s="48">
        <f t="shared" si="18"/>
        <v>3.4167981388961094E-3</v>
      </c>
      <c r="P41" s="48">
        <f t="shared" si="1"/>
        <v>12131347.847700858</v>
      </c>
      <c r="Q41" s="48">
        <f t="shared" si="19"/>
        <v>8682229.7933222968</v>
      </c>
      <c r="R41" s="9">
        <f t="shared" si="2"/>
        <v>30.016938070070569</v>
      </c>
      <c r="S41" s="10">
        <f t="shared" si="3"/>
        <v>2.5574061269305477</v>
      </c>
      <c r="T41" s="10">
        <f t="shared" si="4"/>
        <v>0.70047273327148385</v>
      </c>
      <c r="U41" s="10">
        <f t="shared" si="5"/>
        <v>1.3081804168656637</v>
      </c>
      <c r="V41" s="10">
        <f t="shared" si="6"/>
        <v>2.0086531501371474</v>
      </c>
      <c r="W41" s="9">
        <f t="shared" si="7"/>
        <v>1.160555153412574</v>
      </c>
      <c r="X41" s="49">
        <f t="shared" si="0"/>
        <v>22.203884989735641</v>
      </c>
      <c r="Y41" s="8">
        <f t="shared" si="20"/>
        <v>3.3477552502285789E-5</v>
      </c>
      <c r="Z41" s="29">
        <f t="shared" si="8"/>
        <v>0.46666666666666667</v>
      </c>
    </row>
    <row r="42" spans="1:26" x14ac:dyDescent="0.25">
      <c r="F42" s="36">
        <f t="shared" si="9"/>
        <v>1740</v>
      </c>
      <c r="G42" s="16">
        <f t="shared" si="10"/>
        <v>21.122724389510957</v>
      </c>
      <c r="H42" s="48">
        <f t="shared" si="11"/>
        <v>292.71136219475545</v>
      </c>
      <c r="I42" s="8">
        <f t="shared" si="12"/>
        <v>1.2065404165695195</v>
      </c>
      <c r="J42" s="48">
        <f t="shared" si="13"/>
        <v>1.8184126743697925E-5</v>
      </c>
      <c r="K42" s="48">
        <f t="shared" si="14"/>
        <v>1.5071295162577072E-5</v>
      </c>
      <c r="L42" s="10">
        <f t="shared" si="15"/>
        <v>1006.0749733802172</v>
      </c>
      <c r="M42" s="29">
        <f t="shared" si="16"/>
        <v>2.55626112216603E-2</v>
      </c>
      <c r="N42" s="8">
        <f t="shared" si="17"/>
        <v>0.7156778574368251</v>
      </c>
      <c r="O42" s="48">
        <f t="shared" si="18"/>
        <v>3.4163347555147181E-3</v>
      </c>
      <c r="P42" s="48">
        <f t="shared" si="1"/>
        <v>12440152.244270008</v>
      </c>
      <c r="Q42" s="48">
        <f t="shared" si="19"/>
        <v>8903141.5043670703</v>
      </c>
      <c r="R42" s="9">
        <f t="shared" si="2"/>
        <v>30.231270093435736</v>
      </c>
      <c r="S42" s="10">
        <f t="shared" si="3"/>
        <v>2.575967347118346</v>
      </c>
      <c r="T42" s="10">
        <f t="shared" si="4"/>
        <v>0.7239632455287266</v>
      </c>
      <c r="U42" s="10">
        <f t="shared" si="5"/>
        <v>1.3428564829724119</v>
      </c>
      <c r="V42" s="10">
        <f t="shared" si="6"/>
        <v>2.0668197285011383</v>
      </c>
      <c r="W42" s="9">
        <f t="shared" si="7"/>
        <v>1.1941625098006576</v>
      </c>
      <c r="X42" s="49">
        <f t="shared" si="0"/>
        <v>22.316886899311616</v>
      </c>
      <c r="Y42" s="8">
        <f t="shared" si="20"/>
        <v>3.4446995475018974E-5</v>
      </c>
      <c r="Z42" s="29">
        <f t="shared" si="8"/>
        <v>0.48333333333333334</v>
      </c>
    </row>
    <row r="43" spans="1:26" x14ac:dyDescent="0.25">
      <c r="F43" s="36">
        <f t="shared" si="9"/>
        <v>1800</v>
      </c>
      <c r="G43" s="16">
        <f t="shared" si="10"/>
        <v>21.200401225699874</v>
      </c>
      <c r="H43" s="48">
        <f t="shared" si="11"/>
        <v>292.75020061284994</v>
      </c>
      <c r="I43" s="8">
        <f t="shared" si="12"/>
        <v>1.2063798140658244</v>
      </c>
      <c r="J43" s="48">
        <f t="shared" si="13"/>
        <v>1.8185988178681724E-5</v>
      </c>
      <c r="K43" s="48">
        <f t="shared" si="14"/>
        <v>1.5074844561092292E-5</v>
      </c>
      <c r="L43" s="10">
        <f t="shared" si="15"/>
        <v>1006.0762502824382</v>
      </c>
      <c r="M43" s="29">
        <f t="shared" si="16"/>
        <v>2.5565527547217748E-2</v>
      </c>
      <c r="N43" s="8">
        <f t="shared" si="17"/>
        <v>0.71567037921265308</v>
      </c>
      <c r="O43" s="48">
        <f t="shared" si="18"/>
        <v>3.4158815191469628E-3</v>
      </c>
      <c r="P43" s="48">
        <f t="shared" si="1"/>
        <v>12741903.531395169</v>
      </c>
      <c r="Q43" s="48">
        <f t="shared" si="19"/>
        <v>9119002.9322046246</v>
      </c>
      <c r="R43" s="9">
        <f t="shared" si="2"/>
        <v>30.437176394291306</v>
      </c>
      <c r="S43" s="10">
        <f t="shared" si="3"/>
        <v>2.5938082385592671</v>
      </c>
      <c r="T43" s="10">
        <f t="shared" si="4"/>
        <v>0.7471104359323959</v>
      </c>
      <c r="U43" s="10">
        <f t="shared" si="5"/>
        <v>1.3768094988123207</v>
      </c>
      <c r="V43" s="10">
        <f t="shared" si="6"/>
        <v>2.1239199347447166</v>
      </c>
      <c r="W43" s="9">
        <f t="shared" si="7"/>
        <v>1.2271537400747252</v>
      </c>
      <c r="X43" s="49">
        <f t="shared" si="0"/>
        <v>22.427554965774601</v>
      </c>
      <c r="Y43" s="8">
        <f t="shared" si="20"/>
        <v>3.5398665579078609E-5</v>
      </c>
      <c r="Z43" s="29">
        <f t="shared" si="8"/>
        <v>0.5</v>
      </c>
    </row>
    <row r="44" spans="1:26" x14ac:dyDescent="0.25">
      <c r="F44" s="36">
        <f t="shared" si="9"/>
        <v>1860</v>
      </c>
      <c r="G44" s="16">
        <f t="shared" si="10"/>
        <v>21.276391835920752</v>
      </c>
      <c r="H44" s="48">
        <f t="shared" si="11"/>
        <v>292.78819591796037</v>
      </c>
      <c r="I44" s="8">
        <f t="shared" si="12"/>
        <v>1.2062227393244416</v>
      </c>
      <c r="J44" s="48">
        <f t="shared" si="13"/>
        <v>1.8187809089356891E-5</v>
      </c>
      <c r="K44" s="48">
        <f t="shared" si="14"/>
        <v>1.5078317209923579E-5</v>
      </c>
      <c r="L44" s="10">
        <f t="shared" si="15"/>
        <v>1006.0775006253458</v>
      </c>
      <c r="M44" s="29">
        <f t="shared" si="16"/>
        <v>2.5568380411751791E-2</v>
      </c>
      <c r="N44" s="8">
        <f t="shared" si="17"/>
        <v>0.71566306570050897</v>
      </c>
      <c r="O44" s="48">
        <f t="shared" si="18"/>
        <v>3.4154382380914062E-3</v>
      </c>
      <c r="P44" s="48">
        <f t="shared" si="1"/>
        <v>13036748.635645268</v>
      </c>
      <c r="Q44" s="48">
        <f t="shared" si="19"/>
        <v>9329919.4953528196</v>
      </c>
      <c r="R44" s="9">
        <f t="shared" si="2"/>
        <v>30.635133814941241</v>
      </c>
      <c r="S44" s="10">
        <f t="shared" si="3"/>
        <v>2.6109691844844618</v>
      </c>
      <c r="T44" s="10">
        <f t="shared" si="4"/>
        <v>0.76991023078969978</v>
      </c>
      <c r="U44" s="10">
        <f t="shared" si="5"/>
        <v>1.410051476154853</v>
      </c>
      <c r="V44" s="10">
        <f t="shared" si="6"/>
        <v>2.1799617069445527</v>
      </c>
      <c r="W44" s="9">
        <f t="shared" si="7"/>
        <v>1.2595334306790749</v>
      </c>
      <c r="X44" s="49">
        <f t="shared" si="0"/>
        <v>22.535925266599826</v>
      </c>
      <c r="Y44" s="8">
        <f t="shared" si="20"/>
        <v>3.6332695115742544E-5</v>
      </c>
      <c r="Z44" s="29">
        <f t="shared" si="8"/>
        <v>0.51666666666666672</v>
      </c>
    </row>
    <row r="45" spans="1:26" x14ac:dyDescent="0.25">
      <c r="F45" s="36">
        <f t="shared" si="9"/>
        <v>1920</v>
      </c>
      <c r="G45" s="16">
        <f t="shared" si="10"/>
        <v>21.35072747678521</v>
      </c>
      <c r="H45" s="48">
        <f t="shared" si="11"/>
        <v>292.82536373839258</v>
      </c>
      <c r="I45" s="8">
        <f t="shared" si="12"/>
        <v>1.2060691250228688</v>
      </c>
      <c r="J45" s="48">
        <f t="shared" si="13"/>
        <v>1.8189590232279919E-5</v>
      </c>
      <c r="K45" s="48">
        <f t="shared" si="14"/>
        <v>1.5081714517760348E-5</v>
      </c>
      <c r="L45" s="10">
        <f t="shared" si="15"/>
        <v>1006.0787248475598</v>
      </c>
      <c r="M45" s="29">
        <f t="shared" si="16"/>
        <v>2.5571170998691731E-2</v>
      </c>
      <c r="N45" s="8">
        <f t="shared" si="17"/>
        <v>0.71565591373692194</v>
      </c>
      <c r="O45" s="48">
        <f t="shared" si="18"/>
        <v>3.4150047223825549E-3</v>
      </c>
      <c r="P45" s="48">
        <f t="shared" si="1"/>
        <v>13324832.413066965</v>
      </c>
      <c r="Q45" s="48">
        <f t="shared" si="19"/>
        <v>9535995.1159647927</v>
      </c>
      <c r="R45" s="9">
        <f t="shared" si="2"/>
        <v>30.825579751585391</v>
      </c>
      <c r="S45" s="10">
        <f t="shared" si="3"/>
        <v>2.627487236538665</v>
      </c>
      <c r="T45" s="10">
        <f t="shared" si="4"/>
        <v>0.79235943105352891</v>
      </c>
      <c r="U45" s="10">
        <f t="shared" si="5"/>
        <v>1.4425944034532787</v>
      </c>
      <c r="V45" s="10">
        <f t="shared" si="6"/>
        <v>2.2349538345068076</v>
      </c>
      <c r="W45" s="9">
        <f t="shared" si="7"/>
        <v>1.2913066599372665</v>
      </c>
      <c r="X45" s="49">
        <f t="shared" si="0"/>
        <v>22.642034136722476</v>
      </c>
      <c r="Y45" s="8">
        <f t="shared" si="20"/>
        <v>3.7249230575113455E-5</v>
      </c>
      <c r="Z45" s="29">
        <f t="shared" si="8"/>
        <v>0.53333333333333333</v>
      </c>
    </row>
    <row r="46" spans="1:26" x14ac:dyDescent="0.25">
      <c r="F46" s="36">
        <f t="shared" si="9"/>
        <v>1980</v>
      </c>
      <c r="G46" s="16">
        <f t="shared" si="10"/>
        <v>21.42343914534495</v>
      </c>
      <c r="H46" s="48">
        <f t="shared" si="11"/>
        <v>292.86171957267243</v>
      </c>
      <c r="I46" s="8">
        <f t="shared" si="12"/>
        <v>1.2059189045015888</v>
      </c>
      <c r="J46" s="48">
        <f t="shared" si="13"/>
        <v>1.8191332357436951E-5</v>
      </c>
      <c r="K46" s="48">
        <f t="shared" si="14"/>
        <v>1.508503788234044E-5</v>
      </c>
      <c r="L46" s="10">
        <f t="shared" si="15"/>
        <v>1006.0799233869195</v>
      </c>
      <c r="M46" s="29">
        <f t="shared" si="16"/>
        <v>2.5573900481260819E-2</v>
      </c>
      <c r="N46" s="8">
        <f t="shared" si="17"/>
        <v>0.71564892019059956</v>
      </c>
      <c r="O46" s="48">
        <f t="shared" si="18"/>
        <v>3.4145807839247289E-3</v>
      </c>
      <c r="P46" s="48">
        <f t="shared" si="1"/>
        <v>13606297.593642376</v>
      </c>
      <c r="Q46" s="48">
        <f t="shared" si="19"/>
        <v>9737332.180682119</v>
      </c>
      <c r="R46" s="9">
        <f t="shared" si="2"/>
        <v>31.008916565118273</v>
      </c>
      <c r="S46" s="10">
        <f t="shared" si="3"/>
        <v>2.643396487560183</v>
      </c>
      <c r="T46" s="10">
        <f t="shared" si="4"/>
        <v>0.81445563109627894</v>
      </c>
      <c r="U46" s="10">
        <f t="shared" si="5"/>
        <v>1.4744502322516302</v>
      </c>
      <c r="V46" s="10">
        <f t="shared" si="6"/>
        <v>2.2889058633479094</v>
      </c>
      <c r="W46" s="9">
        <f t="shared" si="7"/>
        <v>1.3224789432676809</v>
      </c>
      <c r="X46" s="49">
        <f t="shared" si="0"/>
        <v>22.74591808861263</v>
      </c>
      <c r="Y46" s="8">
        <f t="shared" si="20"/>
        <v>3.8148431055798492E-5</v>
      </c>
      <c r="Z46" s="29">
        <f t="shared" si="8"/>
        <v>0.55000000000000004</v>
      </c>
    </row>
    <row r="47" spans="1:26" x14ac:dyDescent="0.25">
      <c r="F47" s="36">
        <f t="shared" si="9"/>
        <v>2040</v>
      </c>
      <c r="G47" s="16">
        <f t="shared" si="10"/>
        <v>21.494557556751257</v>
      </c>
      <c r="H47" s="48">
        <f t="shared" si="11"/>
        <v>292.89727877837561</v>
      </c>
      <c r="I47" s="8">
        <f t="shared" si="12"/>
        <v>1.2057720118057533</v>
      </c>
      <c r="J47" s="48">
        <f t="shared" si="13"/>
        <v>1.8193036207720507E-5</v>
      </c>
      <c r="K47" s="48">
        <f t="shared" si="14"/>
        <v>1.5088288689397244E-5</v>
      </c>
      <c r="L47" s="10">
        <f t="shared" si="15"/>
        <v>1006.0810966799944</v>
      </c>
      <c r="M47" s="29">
        <f t="shared" si="16"/>
        <v>2.5576570021653301E-2</v>
      </c>
      <c r="N47" s="8">
        <f t="shared" si="17"/>
        <v>0.71564208196432444</v>
      </c>
      <c r="O47" s="48">
        <f t="shared" si="18"/>
        <v>3.414166236609738E-3</v>
      </c>
      <c r="P47" s="48">
        <f t="shared" si="1"/>
        <v>13881284.735979339</v>
      </c>
      <c r="Q47" s="48">
        <f t="shared" si="19"/>
        <v>9934031.5087958518</v>
      </c>
      <c r="R47" s="9">
        <f t="shared" si="2"/>
        <v>31.185515376750825</v>
      </c>
      <c r="S47" s="10">
        <f t="shared" si="3"/>
        <v>2.6587283923160441</v>
      </c>
      <c r="T47" s="10">
        <f t="shared" si="4"/>
        <v>0.83619714552454361</v>
      </c>
      <c r="U47" s="10">
        <f t="shared" si="5"/>
        <v>1.5056308648312664</v>
      </c>
      <c r="V47" s="10">
        <f t="shared" si="6"/>
        <v>2.34182801035581</v>
      </c>
      <c r="W47" s="9">
        <f t="shared" si="7"/>
        <v>1.3530561837611346</v>
      </c>
      <c r="X47" s="49">
        <f t="shared" si="0"/>
        <v>22.84761374051239</v>
      </c>
      <c r="Y47" s="8">
        <f t="shared" si="20"/>
        <v>3.9030466839263499E-5</v>
      </c>
      <c r="Z47" s="29">
        <f t="shared" si="8"/>
        <v>0.56666666666666665</v>
      </c>
    </row>
    <row r="48" spans="1:26" x14ac:dyDescent="0.25">
      <c r="F48" s="36">
        <f t="shared" si="9"/>
        <v>2100</v>
      </c>
      <c r="G48" s="16">
        <f t="shared" si="10"/>
        <v>21.564113124440528</v>
      </c>
      <c r="H48" s="48">
        <f t="shared" si="11"/>
        <v>292.93205656222023</v>
      </c>
      <c r="I48" s="8">
        <f t="shared" si="12"/>
        <v>1.2056283817217084</v>
      </c>
      <c r="J48" s="48">
        <f t="shared" si="13"/>
        <v>1.8194702518466993E-5</v>
      </c>
      <c r="K48" s="48">
        <f t="shared" si="14"/>
        <v>1.5091468311722958E-5</v>
      </c>
      <c r="L48" s="10">
        <f t="shared" si="15"/>
        <v>1006.0822451616389</v>
      </c>
      <c r="M48" s="29">
        <f t="shared" si="16"/>
        <v>2.55791807703067E-2</v>
      </c>
      <c r="N48" s="8">
        <f t="shared" si="17"/>
        <v>0.71563539599661352</v>
      </c>
      <c r="O48" s="48">
        <f t="shared" si="18"/>
        <v>3.4137608964200034E-3</v>
      </c>
      <c r="P48" s="48">
        <f t="shared" si="1"/>
        <v>14149932.191071792</v>
      </c>
      <c r="Q48" s="48">
        <f t="shared" si="19"/>
        <v>10126192.326882891</v>
      </c>
      <c r="R48" s="9">
        <f t="shared" si="2"/>
        <v>31.355719350003973</v>
      </c>
      <c r="S48" s="10">
        <f t="shared" si="3"/>
        <v>2.6735120447891845</v>
      </c>
      <c r="T48" s="10">
        <f t="shared" si="4"/>
        <v>0.85758294304646687</v>
      </c>
      <c r="U48" s="10">
        <f t="shared" si="5"/>
        <v>1.5361481429861932</v>
      </c>
      <c r="V48" s="10">
        <f t="shared" si="6"/>
        <v>2.3937310860326599</v>
      </c>
      <c r="W48" s="9">
        <f t="shared" si="7"/>
        <v>1.3830446274855368</v>
      </c>
      <c r="X48" s="49">
        <f t="shared" si="0"/>
        <v>22.947157751926063</v>
      </c>
      <c r="Y48" s="8">
        <f t="shared" si="20"/>
        <v>3.9895518100544336E-5</v>
      </c>
      <c r="Z48" s="29">
        <f t="shared" si="8"/>
        <v>0.58333333333333337</v>
      </c>
    </row>
    <row r="49" spans="6:26" x14ac:dyDescent="0.25">
      <c r="F49" s="36">
        <f t="shared" si="9"/>
        <v>2160</v>
      </c>
      <c r="G49" s="16">
        <f t="shared" si="10"/>
        <v>21.632135942604272</v>
      </c>
      <c r="H49" s="48">
        <f t="shared" si="11"/>
        <v>292.9660679713021</v>
      </c>
      <c r="I49" s="8">
        <f t="shared" si="12"/>
        <v>1.2054879498088693</v>
      </c>
      <c r="J49" s="48">
        <f t="shared" si="13"/>
        <v>1.8196332017048566E-5</v>
      </c>
      <c r="K49" s="48">
        <f t="shared" si="14"/>
        <v>1.5094578108336631E-5</v>
      </c>
      <c r="L49" s="10">
        <f t="shared" si="15"/>
        <v>1006.083369264585</v>
      </c>
      <c r="M49" s="29">
        <f t="shared" si="16"/>
        <v>2.5581733865259425E-2</v>
      </c>
      <c r="N49" s="8">
        <f t="shared" si="17"/>
        <v>0.71562885926315656</v>
      </c>
      <c r="O49" s="48">
        <f t="shared" si="18"/>
        <v>3.4133645815185546E-3</v>
      </c>
      <c r="P49" s="48">
        <f t="shared" si="1"/>
        <v>14412376.074113585</v>
      </c>
      <c r="Q49" s="48">
        <f t="shared" si="19"/>
        <v>10313912.249189515</v>
      </c>
      <c r="R49" s="9">
        <f t="shared" si="2"/>
        <v>31.519846541433687</v>
      </c>
      <c r="S49" s="10">
        <f t="shared" si="3"/>
        <v>2.6877744189892478</v>
      </c>
      <c r="T49" s="10">
        <f t="shared" si="4"/>
        <v>0.87861258655408447</v>
      </c>
      <c r="U49" s="10">
        <f t="shared" si="5"/>
        <v>1.5660138378284492</v>
      </c>
      <c r="V49" s="10">
        <f t="shared" si="6"/>
        <v>2.4446264243825335</v>
      </c>
      <c r="W49" s="9">
        <f t="shared" si="7"/>
        <v>1.4124508229765749</v>
      </c>
      <c r="X49" s="49">
        <f t="shared" si="0"/>
        <v>23.044586765580846</v>
      </c>
      <c r="Y49" s="8">
        <f t="shared" si="20"/>
        <v>4.0743773739708893E-5</v>
      </c>
      <c r="Z49" s="29">
        <f t="shared" si="8"/>
        <v>0.6</v>
      </c>
    </row>
    <row r="50" spans="6:26" x14ac:dyDescent="0.25">
      <c r="F50" s="36">
        <f t="shared" si="9"/>
        <v>2220</v>
      </c>
      <c r="G50" s="16">
        <f t="shared" si="10"/>
        <v>21.698655770729562</v>
      </c>
      <c r="H50" s="48">
        <f t="shared" si="11"/>
        <v>292.99932788536478</v>
      </c>
      <c r="I50" s="8">
        <f t="shared" si="12"/>
        <v>1.2053506524274027</v>
      </c>
      <c r="J50" s="48">
        <f t="shared" si="13"/>
        <v>1.8197925422514484E-5</v>
      </c>
      <c r="K50" s="48">
        <f t="shared" si="14"/>
        <v>1.509761942374734E-5</v>
      </c>
      <c r="L50" s="10">
        <f t="shared" si="15"/>
        <v>1006.0844694190728</v>
      </c>
      <c r="M50" s="29">
        <f t="shared" si="16"/>
        <v>2.5584230431585826E-2</v>
      </c>
      <c r="N50" s="8">
        <f t="shared" si="17"/>
        <v>0.71562246877806468</v>
      </c>
      <c r="O50" s="48">
        <f t="shared" si="18"/>
        <v>3.4129771123271907E-3</v>
      </c>
      <c r="P50" s="48">
        <f t="shared" si="1"/>
        <v>14668750.243470861</v>
      </c>
      <c r="Q50" s="48">
        <f t="shared" si="19"/>
        <v>10497287.263121454</v>
      </c>
      <c r="R50" s="9">
        <f t="shared" si="2"/>
        <v>31.678192387311245</v>
      </c>
      <c r="S50" s="10">
        <f t="shared" si="3"/>
        <v>2.7015405789769296</v>
      </c>
      <c r="T50" s="10">
        <f t="shared" si="4"/>
        <v>0.89928617870637928</v>
      </c>
      <c r="U50" s="10">
        <f t="shared" si="5"/>
        <v>1.5952396405363658</v>
      </c>
      <c r="V50" s="10">
        <f t="shared" si="6"/>
        <v>2.4945258192427451</v>
      </c>
      <c r="W50" s="9">
        <f t="shared" si="7"/>
        <v>1.4412815844513638</v>
      </c>
      <c r="X50" s="49">
        <f t="shared" si="0"/>
        <v>23.139937355180926</v>
      </c>
      <c r="Y50" s="8">
        <f t="shared" si="20"/>
        <v>4.1575430320712414E-5</v>
      </c>
      <c r="Z50" s="29">
        <f t="shared" si="8"/>
        <v>0.6166666666666667</v>
      </c>
    </row>
    <row r="51" spans="6:26" x14ac:dyDescent="0.25">
      <c r="F51" s="36">
        <f t="shared" si="9"/>
        <v>2280</v>
      </c>
      <c r="G51" s="16">
        <f t="shared" si="10"/>
        <v>21.763702020019711</v>
      </c>
      <c r="H51" s="48">
        <f t="shared" si="11"/>
        <v>293.03185101000986</v>
      </c>
      <c r="I51" s="8">
        <f t="shared" si="12"/>
        <v>1.2052164267621064</v>
      </c>
      <c r="J51" s="48">
        <f t="shared" si="13"/>
        <v>1.8199483445276948E-5</v>
      </c>
      <c r="K51" s="48">
        <f t="shared" si="14"/>
        <v>1.5100593587303704E-5</v>
      </c>
      <c r="L51" s="10">
        <f t="shared" si="15"/>
        <v>1006.0855460525127</v>
      </c>
      <c r="M51" s="29">
        <f t="shared" si="16"/>
        <v>2.5586671580901138E-2</v>
      </c>
      <c r="N51" s="8">
        <f t="shared" si="17"/>
        <v>0.71561622159494076</v>
      </c>
      <c r="O51" s="48">
        <f t="shared" si="18"/>
        <v>3.4125983115939175E-3</v>
      </c>
      <c r="P51" s="48">
        <f t="shared" si="1"/>
        <v>14919186.28602382</v>
      </c>
      <c r="Q51" s="48">
        <f t="shared" si="19"/>
        <v>10676411.719275422</v>
      </c>
      <c r="R51" s="9">
        <f t="shared" si="2"/>
        <v>31.831031881466565</v>
      </c>
      <c r="S51" s="10">
        <f t="shared" si="3"/>
        <v>2.7148338627742623</v>
      </c>
      <c r="T51" s="10">
        <f t="shared" si="4"/>
        <v>0.91960431240072649</v>
      </c>
      <c r="U51" s="10">
        <f t="shared" si="5"/>
        <v>1.6238371539675811</v>
      </c>
      <c r="V51" s="10">
        <f t="shared" si="6"/>
        <v>2.5434414663683076</v>
      </c>
      <c r="W51" s="9">
        <f t="shared" si="7"/>
        <v>1.4695439583461334</v>
      </c>
      <c r="X51" s="49">
        <f t="shared" si="0"/>
        <v>23.233245978365844</v>
      </c>
      <c r="Y51" s="8">
        <f t="shared" si="20"/>
        <v>4.2390691106138462E-5</v>
      </c>
      <c r="Z51" s="29">
        <f t="shared" si="8"/>
        <v>0.6333333333333333</v>
      </c>
    </row>
    <row r="52" spans="6:26" x14ac:dyDescent="0.25">
      <c r="F52" s="36">
        <f t="shared" si="9"/>
        <v>2340</v>
      </c>
      <c r="G52" s="16">
        <f t="shared" si="10"/>
        <v>21.827303741525235</v>
      </c>
      <c r="H52" s="48">
        <f t="shared" si="11"/>
        <v>293.06365187076261</v>
      </c>
      <c r="I52" s="8">
        <f t="shared" si="12"/>
        <v>1.2050852108428542</v>
      </c>
      <c r="J52" s="48">
        <f t="shared" si="13"/>
        <v>1.8201006786838358E-5</v>
      </c>
      <c r="K52" s="48">
        <f t="shared" si="14"/>
        <v>1.5103501912622682E-5</v>
      </c>
      <c r="L52" s="10">
        <f t="shared" si="15"/>
        <v>1006.0865995891789</v>
      </c>
      <c r="M52" s="29">
        <f t="shared" si="16"/>
        <v>2.5589058410931304E-2</v>
      </c>
      <c r="N52" s="8">
        <f t="shared" si="17"/>
        <v>0.71561011480778913</v>
      </c>
      <c r="O52" s="48">
        <f t="shared" si="18"/>
        <v>3.4122280044506762E-3</v>
      </c>
      <c r="P52" s="48">
        <f t="shared" si="1"/>
        <v>15163813.508177495</v>
      </c>
      <c r="Q52" s="48">
        <f t="shared" si="19"/>
        <v>10851378.3255108</v>
      </c>
      <c r="R52" s="9">
        <f t="shared" si="2"/>
        <v>31.978621489888006</v>
      </c>
      <c r="S52" s="10">
        <f t="shared" si="3"/>
        <v>2.7276760440193577</v>
      </c>
      <c r="T52" s="10">
        <f t="shared" si="4"/>
        <v>0.93956802560496333</v>
      </c>
      <c r="U52" s="10">
        <f t="shared" si="5"/>
        <v>1.6518178850666776</v>
      </c>
      <c r="V52" s="10">
        <f t="shared" si="6"/>
        <v>2.591385910671641</v>
      </c>
      <c r="W52" s="9">
        <f t="shared" si="7"/>
        <v>1.4972451928325035</v>
      </c>
      <c r="X52" s="49">
        <f t="shared" si="0"/>
        <v>23.32454893435774</v>
      </c>
      <c r="Y52" s="8">
        <f t="shared" si="20"/>
        <v>4.3189765177860685E-5</v>
      </c>
      <c r="Z52" s="29">
        <f t="shared" si="8"/>
        <v>0.65</v>
      </c>
    </row>
    <row r="53" spans="6:26" x14ac:dyDescent="0.25">
      <c r="F53" s="36">
        <f t="shared" si="9"/>
        <v>2400</v>
      </c>
      <c r="G53" s="16">
        <f t="shared" si="10"/>
        <v>21.889489615832893</v>
      </c>
      <c r="H53" s="48">
        <f t="shared" si="11"/>
        <v>293.09474480791641</v>
      </c>
      <c r="I53" s="8">
        <f t="shared" si="12"/>
        <v>1.2049569435619154</v>
      </c>
      <c r="J53" s="48">
        <f t="shared" si="13"/>
        <v>1.8202496139554956E-5</v>
      </c>
      <c r="K53" s="48">
        <f t="shared" si="14"/>
        <v>1.5106345697089748E-5</v>
      </c>
      <c r="L53" s="10">
        <f t="shared" si="15"/>
        <v>1006.0876304499312</v>
      </c>
      <c r="M53" s="29">
        <f t="shared" si="16"/>
        <v>2.5591392005139914E-2</v>
      </c>
      <c r="N53" s="8">
        <f t="shared" si="17"/>
        <v>0.71560414555178253</v>
      </c>
      <c r="O53" s="48">
        <f t="shared" si="18"/>
        <v>3.4118660184622672E-3</v>
      </c>
      <c r="P53" s="48">
        <f t="shared" si="1"/>
        <v>15402758.931922978</v>
      </c>
      <c r="Q53" s="48">
        <f t="shared" si="19"/>
        <v>11022278.14461883</v>
      </c>
      <c r="R53" s="9">
        <f t="shared" si="2"/>
        <v>32.121200839943107</v>
      </c>
      <c r="S53" s="10">
        <f t="shared" si="3"/>
        <v>2.7400874745693788</v>
      </c>
      <c r="T53" s="10">
        <f t="shared" si="4"/>
        <v>0.95917876009302383</v>
      </c>
      <c r="U53" s="10">
        <f t="shared" si="5"/>
        <v>1.6791932380047001</v>
      </c>
      <c r="V53" s="10">
        <f t="shared" si="6"/>
        <v>2.6383719980977238</v>
      </c>
      <c r="W53" s="9">
        <f t="shared" si="7"/>
        <v>1.524392710012018</v>
      </c>
      <c r="X53" s="49">
        <f t="shared" si="0"/>
        <v>23.413882325844913</v>
      </c>
      <c r="Y53" s="8">
        <f t="shared" si="20"/>
        <v>4.3972866634962061E-5</v>
      </c>
      <c r="Z53" s="29">
        <f t="shared" si="8"/>
        <v>0.66666666666666663</v>
      </c>
    </row>
    <row r="54" spans="6:26" x14ac:dyDescent="0.25">
      <c r="F54" s="36">
        <f t="shared" si="9"/>
        <v>2460</v>
      </c>
      <c r="G54" s="16">
        <f t="shared" si="10"/>
        <v>21.950287944175894</v>
      </c>
      <c r="H54" s="48">
        <f t="shared" si="11"/>
        <v>293.12514397208793</v>
      </c>
      <c r="I54" s="8">
        <f t="shared" si="12"/>
        <v>1.2048315646884431</v>
      </c>
      <c r="J54" s="48">
        <f t="shared" si="13"/>
        <v>1.8203952186434502E-5</v>
      </c>
      <c r="K54" s="48">
        <f t="shared" si="14"/>
        <v>1.5109126221424863E-5</v>
      </c>
      <c r="L54" s="10">
        <f t="shared" si="15"/>
        <v>1006.0886390519621</v>
      </c>
      <c r="M54" s="29">
        <f t="shared" si="16"/>
        <v>2.5593673432408499E-2</v>
      </c>
      <c r="N54" s="8">
        <f t="shared" si="17"/>
        <v>0.7155983110038987</v>
      </c>
      <c r="O54" s="48">
        <f t="shared" si="18"/>
        <v>3.4115121836672678E-3</v>
      </c>
      <c r="P54" s="48">
        <f t="shared" si="1"/>
        <v>15636147.295395169</v>
      </c>
      <c r="Q54" s="48">
        <f t="shared" si="19"/>
        <v>11189200.595192961</v>
      </c>
      <c r="R54" s="9">
        <f t="shared" si="2"/>
        <v>32.258994215819108</v>
      </c>
      <c r="S54" s="10">
        <f t="shared" si="3"/>
        <v>2.7520872107254299</v>
      </c>
      <c r="T54" s="10">
        <f t="shared" si="4"/>
        <v>0.97843832368643968</v>
      </c>
      <c r="U54" s="10">
        <f t="shared" si="5"/>
        <v>1.7059745079931858</v>
      </c>
      <c r="V54" s="10">
        <f t="shared" si="6"/>
        <v>2.6844128316796256</v>
      </c>
      <c r="W54" s="9">
        <f t="shared" si="7"/>
        <v>1.5509940805260061</v>
      </c>
      <c r="X54" s="49">
        <f t="shared" si="0"/>
        <v>23.501282024701901</v>
      </c>
      <c r="Y54" s="8">
        <f t="shared" si="20"/>
        <v>4.4740213861327094E-5</v>
      </c>
      <c r="Z54" s="29">
        <f t="shared" si="8"/>
        <v>0.68333333333333335</v>
      </c>
    </row>
    <row r="55" spans="6:26" x14ac:dyDescent="0.25">
      <c r="F55" s="36">
        <f t="shared" si="9"/>
        <v>2520</v>
      </c>
      <c r="G55" s="16">
        <f t="shared" si="10"/>
        <v>22.009726640841826</v>
      </c>
      <c r="H55" s="48">
        <f t="shared" si="11"/>
        <v>293.15486332042087</v>
      </c>
      <c r="I55" s="8">
        <f t="shared" si="12"/>
        <v>1.2047090148803838</v>
      </c>
      <c r="J55" s="48">
        <f t="shared" si="13"/>
        <v>1.820537560096507E-5</v>
      </c>
      <c r="K55" s="48">
        <f t="shared" si="14"/>
        <v>1.5111844749308771E-5</v>
      </c>
      <c r="L55" s="10">
        <f t="shared" si="15"/>
        <v>1006.0896258085686</v>
      </c>
      <c r="M55" s="29">
        <f t="shared" si="16"/>
        <v>2.5595903746765649E-2</v>
      </c>
      <c r="N55" s="8">
        <f t="shared" si="17"/>
        <v>0.71559260838343597</v>
      </c>
      <c r="O55" s="48">
        <f t="shared" si="18"/>
        <v>3.4111663326116854E-3</v>
      </c>
      <c r="P55" s="48">
        <f t="shared" si="1"/>
        <v>15864101.057433892</v>
      </c>
      <c r="Q55" s="48">
        <f t="shared" si="19"/>
        <v>11352233.455347544</v>
      </c>
      <c r="R55" s="9">
        <f t="shared" si="2"/>
        <v>32.392211886685658</v>
      </c>
      <c r="S55" s="10">
        <f t="shared" si="3"/>
        <v>2.7636931253214807</v>
      </c>
      <c r="T55" s="10">
        <f t="shared" si="4"/>
        <v>0.99734885565416553</v>
      </c>
      <c r="U55" s="10">
        <f t="shared" si="5"/>
        <v>1.7321728757212518</v>
      </c>
      <c r="V55" s="10">
        <f t="shared" si="6"/>
        <v>2.7295217313754172</v>
      </c>
      <c r="W55" s="9">
        <f t="shared" si="7"/>
        <v>1.5770570003502411</v>
      </c>
      <c r="X55" s="49">
        <f t="shared" si="0"/>
        <v>23.586783641192067</v>
      </c>
      <c r="Y55" s="8">
        <f t="shared" si="20"/>
        <v>4.5492028856256961E-5</v>
      </c>
      <c r="Z55" s="29">
        <f t="shared" si="8"/>
        <v>0.7</v>
      </c>
    </row>
    <row r="56" spans="6:26" x14ac:dyDescent="0.25">
      <c r="F56" s="36">
        <f t="shared" si="9"/>
        <v>2580</v>
      </c>
      <c r="G56" s="16">
        <f t="shared" si="10"/>
        <v>22.067833226766648</v>
      </c>
      <c r="H56" s="48">
        <f t="shared" si="11"/>
        <v>293.1839166133833</v>
      </c>
      <c r="I56" s="8">
        <f t="shared" si="12"/>
        <v>1.2045892356940437</v>
      </c>
      <c r="J56" s="48">
        <f t="shared" si="13"/>
        <v>1.82067670469713E-5</v>
      </c>
      <c r="K56" s="48">
        <f t="shared" si="14"/>
        <v>1.5114502527063654E-5</v>
      </c>
      <c r="L56" s="10">
        <f t="shared" si="15"/>
        <v>1006.0905911289464</v>
      </c>
      <c r="M56" s="29">
        <f t="shared" si="16"/>
        <v>2.5598083987159334E-2</v>
      </c>
      <c r="N56" s="8">
        <f t="shared" si="17"/>
        <v>0.71558703495242026</v>
      </c>
      <c r="O56" s="48">
        <f t="shared" si="18"/>
        <v>3.4108283003759826E-3</v>
      </c>
      <c r="P56" s="48">
        <f t="shared" si="1"/>
        <v>16086740.405708969</v>
      </c>
      <c r="Q56" s="48">
        <f t="shared" si="19"/>
        <v>11511462.868970575</v>
      </c>
      <c r="R56" s="9">
        <f t="shared" si="2"/>
        <v>32.521051289908883</v>
      </c>
      <c r="S56" s="10">
        <f t="shared" si="3"/>
        <v>2.7749220075660137</v>
      </c>
      <c r="T56" s="10">
        <f t="shared" si="4"/>
        <v>1.0159127949656739</v>
      </c>
      <c r="U56" s="10">
        <f t="shared" si="5"/>
        <v>1.7577994023686685</v>
      </c>
      <c r="V56" s="10">
        <f t="shared" si="6"/>
        <v>2.7737121973343424</v>
      </c>
      <c r="W56" s="9">
        <f t="shared" si="7"/>
        <v>1.6025892695709532</v>
      </c>
      <c r="X56" s="49">
        <f t="shared" si="0"/>
        <v>23.670422496337601</v>
      </c>
      <c r="Y56" s="8">
        <f t="shared" si="20"/>
        <v>4.6228536622239041E-5</v>
      </c>
      <c r="Z56" s="29">
        <f t="shared" si="8"/>
        <v>0.71666666666666667</v>
      </c>
    </row>
    <row r="57" spans="6:26" x14ac:dyDescent="0.25">
      <c r="F57" s="36">
        <f t="shared" si="9"/>
        <v>2640</v>
      </c>
      <c r="G57" s="16">
        <f t="shared" si="10"/>
        <v>22.124634824213462</v>
      </c>
      <c r="H57" s="48">
        <f t="shared" si="11"/>
        <v>293.2123174121067</v>
      </c>
      <c r="I57" s="8">
        <f t="shared" si="12"/>
        <v>1.2044721695915206</v>
      </c>
      <c r="J57" s="48">
        <f t="shared" si="13"/>
        <v>1.8208127178497042E-5</v>
      </c>
      <c r="K57" s="48">
        <f t="shared" si="14"/>
        <v>1.5117100783384697E-5</v>
      </c>
      <c r="L57" s="10">
        <f t="shared" si="15"/>
        <v>1006.0915354180044</v>
      </c>
      <c r="M57" s="29">
        <f t="shared" si="16"/>
        <v>2.5600215177270465E-2</v>
      </c>
      <c r="N57" s="8">
        <f t="shared" si="17"/>
        <v>0.7155815880159172</v>
      </c>
      <c r="O57" s="48">
        <f t="shared" si="18"/>
        <v>3.4104979245960904E-3</v>
      </c>
      <c r="P57" s="48">
        <f t="shared" si="1"/>
        <v>16304183.268011933</v>
      </c>
      <c r="Q57" s="48">
        <f t="shared" si="19"/>
        <v>11666973.354226526</v>
      </c>
      <c r="R57" s="9">
        <f t="shared" si="2"/>
        <v>32.645698088209684</v>
      </c>
      <c r="S57" s="10">
        <f t="shared" si="3"/>
        <v>2.7857896522345831</v>
      </c>
      <c r="T57" s="10">
        <f t="shared" si="4"/>
        <v>1.0341328511286245</v>
      </c>
      <c r="U57" s="10">
        <f t="shared" si="5"/>
        <v>1.7828650251517737</v>
      </c>
      <c r="V57" s="10">
        <f t="shared" si="6"/>
        <v>2.8169978762803982</v>
      </c>
      <c r="W57" s="9">
        <f t="shared" si="7"/>
        <v>1.6275987729620078</v>
      </c>
      <c r="X57" s="49">
        <f t="shared" si="0"/>
        <v>23.752233597175469</v>
      </c>
      <c r="Y57" s="8">
        <f t="shared" si="20"/>
        <v>4.6949964604673305E-5</v>
      </c>
      <c r="Z57" s="29">
        <f t="shared" si="8"/>
        <v>0.73333333333333328</v>
      </c>
    </row>
    <row r="58" spans="6:26" x14ac:dyDescent="0.25">
      <c r="F58" s="36">
        <f t="shared" si="9"/>
        <v>2700</v>
      </c>
      <c r="G58" s="16">
        <f t="shared" si="10"/>
        <v>22.180158152444019</v>
      </c>
      <c r="H58" s="48">
        <f t="shared" si="11"/>
        <v>293.240079076222</v>
      </c>
      <c r="I58" s="8">
        <f t="shared" si="12"/>
        <v>1.2043577599461921</v>
      </c>
      <c r="J58" s="48">
        <f t="shared" si="13"/>
        <v>1.8209456639711037E-5</v>
      </c>
      <c r="K58" s="48">
        <f t="shared" si="14"/>
        <v>1.5119640729117395E-5</v>
      </c>
      <c r="L58" s="10">
        <f t="shared" si="15"/>
        <v>1006.0924590761985</v>
      </c>
      <c r="M58" s="29">
        <f t="shared" si="16"/>
        <v>2.5602298325362781E-2</v>
      </c>
      <c r="N58" s="8">
        <f t="shared" si="17"/>
        <v>0.71557626492225046</v>
      </c>
      <c r="O58" s="48">
        <f t="shared" si="18"/>
        <v>3.4101750454789284E-3</v>
      </c>
      <c r="P58" s="48">
        <f t="shared" si="1"/>
        <v>16516545.32636144</v>
      </c>
      <c r="Q58" s="48">
        <f t="shared" si="19"/>
        <v>11818847.814056771</v>
      </c>
      <c r="R58" s="9">
        <f t="shared" si="2"/>
        <v>32.766327116820989</v>
      </c>
      <c r="S58" s="10">
        <f t="shared" si="3"/>
        <v>2.7963109395709171</v>
      </c>
      <c r="T58" s="10">
        <f t="shared" si="4"/>
        <v>1.0520119773734184</v>
      </c>
      <c r="U58" s="10">
        <f t="shared" si="5"/>
        <v>1.807380553363106</v>
      </c>
      <c r="V58" s="10">
        <f t="shared" si="6"/>
        <v>2.8593925307365247</v>
      </c>
      <c r="W58" s="9">
        <f t="shared" si="7"/>
        <v>1.6520934622033252</v>
      </c>
      <c r="X58" s="49">
        <f t="shared" si="0"/>
        <v>23.832251614647344</v>
      </c>
      <c r="Y58" s="8">
        <f t="shared" si="20"/>
        <v>4.7656542178942075E-5</v>
      </c>
      <c r="Z58" s="29">
        <f t="shared" si="8"/>
        <v>0.75</v>
      </c>
    </row>
    <row r="59" spans="6:26" x14ac:dyDescent="0.25">
      <c r="F59" s="36">
        <f t="shared" si="9"/>
        <v>2760</v>
      </c>
      <c r="G59" s="16">
        <f t="shared" si="10"/>
        <v>22.23442952429906</v>
      </c>
      <c r="H59" s="48">
        <f t="shared" si="11"/>
        <v>293.26721476214948</v>
      </c>
      <c r="I59" s="8">
        <f t="shared" si="12"/>
        <v>1.2042459510464374</v>
      </c>
      <c r="J59" s="48">
        <f t="shared" si="13"/>
        <v>1.8210756064834343E-5</v>
      </c>
      <c r="K59" s="48">
        <f t="shared" si="14"/>
        <v>1.5122123557077345E-5</v>
      </c>
      <c r="L59" s="10">
        <f t="shared" si="15"/>
        <v>1006.0933624993835</v>
      </c>
      <c r="M59" s="29">
        <f t="shared" si="16"/>
        <v>2.5604334424166809E-2</v>
      </c>
      <c r="N59" s="8">
        <f t="shared" si="17"/>
        <v>0.71557106306314122</v>
      </c>
      <c r="O59" s="48">
        <f t="shared" si="18"/>
        <v>3.4098595058129387E-3</v>
      </c>
      <c r="P59" s="48">
        <f t="shared" si="1"/>
        <v>16723940.033602249</v>
      </c>
      <c r="Q59" s="48">
        <f t="shared" si="19"/>
        <v>11967167.548448987</v>
      </c>
      <c r="R59" s="9">
        <f t="shared" si="2"/>
        <v>32.883103234338037</v>
      </c>
      <c r="S59" s="10">
        <f t="shared" si="3"/>
        <v>2.8064999070546413</v>
      </c>
      <c r="T59" s="10">
        <f t="shared" si="4"/>
        <v>1.0695533459737265</v>
      </c>
      <c r="U59" s="10">
        <f t="shared" si="5"/>
        <v>1.8313566648684863</v>
      </c>
      <c r="V59" s="10">
        <f t="shared" si="6"/>
        <v>2.900910010842213</v>
      </c>
      <c r="W59" s="9">
        <f t="shared" si="7"/>
        <v>1.6760813395977232</v>
      </c>
      <c r="X59" s="49">
        <f t="shared" si="0"/>
        <v>23.910510863896782</v>
      </c>
      <c r="Y59" s="8">
        <f t="shared" si="20"/>
        <v>4.8348500180703556E-5</v>
      </c>
      <c r="Z59" s="29">
        <f t="shared" si="8"/>
        <v>0.76666666666666672</v>
      </c>
    </row>
    <row r="60" spans="6:26" x14ac:dyDescent="0.25">
      <c r="F60" s="36">
        <f t="shared" si="9"/>
        <v>2820</v>
      </c>
      <c r="G60" s="16">
        <f t="shared" si="10"/>
        <v>22.287474843610909</v>
      </c>
      <c r="H60" s="48">
        <f t="shared" si="11"/>
        <v>293.29373742180542</v>
      </c>
      <c r="I60" s="8">
        <f t="shared" si="12"/>
        <v>1.2041366880977431</v>
      </c>
      <c r="J60" s="48">
        <f t="shared" si="13"/>
        <v>1.8212026078087228E-5</v>
      </c>
      <c r="K60" s="48">
        <f t="shared" si="14"/>
        <v>1.5124550441908724E-5</v>
      </c>
      <c r="L60" s="10">
        <f t="shared" si="15"/>
        <v>1006.0942460786819</v>
      </c>
      <c r="M60" s="29">
        <f t="shared" si="16"/>
        <v>2.5606324450794363E-2</v>
      </c>
      <c r="N60" s="8">
        <f t="shared" si="17"/>
        <v>0.71556597987377468</v>
      </c>
      <c r="O60" s="48">
        <f t="shared" si="18"/>
        <v>3.4095511509740586E-3</v>
      </c>
      <c r="P60" s="48">
        <f t="shared" si="1"/>
        <v>16926478.632211018</v>
      </c>
      <c r="Q60" s="48">
        <f t="shared" si="19"/>
        <v>12112012.268270588</v>
      </c>
      <c r="R60" s="9">
        <f t="shared" si="2"/>
        <v>32.996182088988007</v>
      </c>
      <c r="S60" s="10">
        <f t="shared" si="3"/>
        <v>2.8163698140270554</v>
      </c>
      <c r="T60" s="10">
        <f t="shared" si="4"/>
        <v>1.0867603255151519</v>
      </c>
      <c r="U60" s="10">
        <f t="shared" si="5"/>
        <v>1.8548039030284151</v>
      </c>
      <c r="V60" s="10">
        <f t="shared" si="6"/>
        <v>2.9415642285435668</v>
      </c>
      <c r="W60" s="9">
        <f t="shared" si="7"/>
        <v>1.6995704431585053</v>
      </c>
      <c r="X60" s="49">
        <f t="shared" si="0"/>
        <v>23.987045286769415</v>
      </c>
      <c r="Y60" s="8">
        <f t="shared" si="20"/>
        <v>4.9026070475726113E-5</v>
      </c>
      <c r="Z60" s="29">
        <f t="shared" si="8"/>
        <v>0.78333333333333333</v>
      </c>
    </row>
    <row r="61" spans="6:26" x14ac:dyDescent="0.25">
      <c r="F61" s="36">
        <f t="shared" si="9"/>
        <v>2880</v>
      </c>
      <c r="G61" s="16">
        <f t="shared" si="10"/>
        <v>22.339319603378261</v>
      </c>
      <c r="H61" s="48">
        <f t="shared" si="11"/>
        <v>293.31965980168911</v>
      </c>
      <c r="I61" s="8">
        <f t="shared" si="12"/>
        <v>1.2040299172233448</v>
      </c>
      <c r="J61" s="48">
        <f t="shared" si="13"/>
        <v>1.8213267293654112E-5</v>
      </c>
      <c r="K61" s="48">
        <f t="shared" si="14"/>
        <v>1.5126922539978375E-5</v>
      </c>
      <c r="L61" s="10">
        <f t="shared" si="15"/>
        <v>1006.0951102003664</v>
      </c>
      <c r="M61" s="29">
        <f t="shared" si="16"/>
        <v>2.5608269366681528E-2</v>
      </c>
      <c r="N61" s="8">
        <f t="shared" si="17"/>
        <v>0.71556101283279472</v>
      </c>
      <c r="O61" s="48">
        <f t="shared" si="18"/>
        <v>3.4092498289275642E-3</v>
      </c>
      <c r="P61" s="48">
        <f t="shared" si="1"/>
        <v>17124270.175049737</v>
      </c>
      <c r="Q61" s="48">
        <f t="shared" si="19"/>
        <v>12253460.110481009</v>
      </c>
      <c r="R61" s="9">
        <f t="shared" si="2"/>
        <v>33.105710810395166</v>
      </c>
      <c r="S61" s="10">
        <f t="shared" si="3"/>
        <v>2.8259332000268671</v>
      </c>
      <c r="T61" s="10">
        <f t="shared" si="4"/>
        <v>1.1036364599442638</v>
      </c>
      <c r="U61" s="10">
        <f t="shared" si="5"/>
        <v>1.8777326740132996</v>
      </c>
      <c r="V61" s="10">
        <f t="shared" si="6"/>
        <v>2.9813691339575632</v>
      </c>
      <c r="W61" s="9">
        <f t="shared" si="7"/>
        <v>1.7225688329532589</v>
      </c>
      <c r="X61" s="49">
        <f t="shared" si="0"/>
        <v>24.061888436331518</v>
      </c>
      <c r="Y61" s="8">
        <f t="shared" si="20"/>
        <v>4.9689485565959387E-5</v>
      </c>
      <c r="Z61" s="29">
        <f t="shared" si="8"/>
        <v>0.8</v>
      </c>
    </row>
    <row r="62" spans="6:26" x14ac:dyDescent="0.25">
      <c r="F62" s="36">
        <f t="shared" si="9"/>
        <v>2940</v>
      </c>
      <c r="G62" s="16">
        <f t="shared" si="10"/>
        <v>22.389988884638967</v>
      </c>
      <c r="H62" s="48">
        <f t="shared" si="11"/>
        <v>293.34499444231949</v>
      </c>
      <c r="I62" s="8">
        <f t="shared" si="12"/>
        <v>1.2039255854635305</v>
      </c>
      <c r="J62" s="48">
        <f t="shared" si="13"/>
        <v>1.8214480315664973E-5</v>
      </c>
      <c r="K62" s="48">
        <f t="shared" si="14"/>
        <v>1.5129240989302599E-5</v>
      </c>
      <c r="L62" s="10">
        <f t="shared" si="15"/>
        <v>1006.0959552457592</v>
      </c>
      <c r="M62" s="29">
        <f t="shared" si="16"/>
        <v>2.5610170117557347E-2</v>
      </c>
      <c r="N62" s="8">
        <f t="shared" si="17"/>
        <v>0.71555615946224282</v>
      </c>
      <c r="O62" s="48">
        <f t="shared" si="18"/>
        <v>3.4089553902261326E-3</v>
      </c>
      <c r="P62" s="48">
        <f t="shared" si="1"/>
        <v>17317421.547832754</v>
      </c>
      <c r="Q62" s="48">
        <f t="shared" si="19"/>
        <v>12391587.654555894</v>
      </c>
      <c r="R62" s="9">
        <f t="shared" si="2"/>
        <v>33.211828635529699</v>
      </c>
      <c r="S62" s="10">
        <f t="shared" si="3"/>
        <v>2.8352019375702606</v>
      </c>
      <c r="T62" s="10">
        <f t="shared" si="4"/>
        <v>1.1201854492476275</v>
      </c>
      <c r="U62" s="10">
        <f t="shared" si="5"/>
        <v>1.9001532444838558</v>
      </c>
      <c r="V62" s="10">
        <f t="shared" si="6"/>
        <v>3.0203386937314836</v>
      </c>
      <c r="W62" s="9">
        <f t="shared" si="7"/>
        <v>1.7450845786004128</v>
      </c>
      <c r="X62" s="49">
        <f t="shared" si="0"/>
        <v>24.13507346323938</v>
      </c>
      <c r="Y62" s="8">
        <f t="shared" si="20"/>
        <v>5.0338978228858064E-5</v>
      </c>
      <c r="Z62" s="29">
        <f t="shared" si="8"/>
        <v>0.81666666666666665</v>
      </c>
    </row>
    <row r="63" spans="6:26" x14ac:dyDescent="0.25">
      <c r="F63" s="36">
        <f t="shared" si="9"/>
        <v>3000</v>
      </c>
      <c r="G63" s="16">
        <f t="shared" si="10"/>
        <v>22.439507355981867</v>
      </c>
      <c r="H63" s="48">
        <f t="shared" si="11"/>
        <v>293.3697536779909</v>
      </c>
      <c r="I63" s="8">
        <f t="shared" si="12"/>
        <v>1.2038236407737304</v>
      </c>
      <c r="J63" s="48">
        <f t="shared" si="13"/>
        <v>1.8215665738191785E-5</v>
      </c>
      <c r="K63" s="48">
        <f t="shared" si="14"/>
        <v>1.5131506909503852E-5</v>
      </c>
      <c r="L63" s="10">
        <f t="shared" si="15"/>
        <v>1006.0967815911429</v>
      </c>
      <c r="M63" s="29">
        <f t="shared" si="16"/>
        <v>2.5612027633436233E-2</v>
      </c>
      <c r="N63" s="8">
        <f t="shared" si="17"/>
        <v>0.71555141732743799</v>
      </c>
      <c r="O63" s="48">
        <f t="shared" si="18"/>
        <v>3.4086676880044765E-3</v>
      </c>
      <c r="P63" s="48">
        <f t="shared" si="1"/>
        <v>17506037.493096184</v>
      </c>
      <c r="Q63" s="48">
        <f t="shared" si="19"/>
        <v>12526469.939972244</v>
      </c>
      <c r="R63" s="9">
        <f t="shared" si="2"/>
        <v>33.314667476357258</v>
      </c>
      <c r="S63" s="10">
        <f t="shared" si="3"/>
        <v>2.8441872800106718</v>
      </c>
      <c r="T63" s="10">
        <f t="shared" si="4"/>
        <v>1.1364111316257692</v>
      </c>
      <c r="U63" s="10">
        <f t="shared" si="5"/>
        <v>1.9220757396109742</v>
      </c>
      <c r="V63" s="10">
        <f t="shared" si="6"/>
        <v>3.0584868712367435</v>
      </c>
      <c r="W63" s="9">
        <f t="shared" si="7"/>
        <v>1.7671257478256739</v>
      </c>
      <c r="X63" s="49">
        <f t="shared" si="0"/>
        <v>24.20663310380754</v>
      </c>
      <c r="Y63" s="8">
        <f t="shared" si="20"/>
        <v>5.0974781187279052E-5</v>
      </c>
      <c r="Z63" s="29">
        <f t="shared" si="8"/>
        <v>0.83333333333333337</v>
      </c>
    </row>
    <row r="64" spans="6:26" x14ac:dyDescent="0.25">
      <c r="F64" s="36">
        <f t="shared" si="9"/>
        <v>3060</v>
      </c>
      <c r="G64" s="16">
        <f t="shared" si="10"/>
        <v>22.487899273643535</v>
      </c>
      <c r="H64" s="48">
        <f t="shared" si="11"/>
        <v>293.39394963682173</v>
      </c>
      <c r="I64" s="8">
        <f t="shared" si="12"/>
        <v>1.2037240320214984</v>
      </c>
      <c r="J64" s="48">
        <f t="shared" si="13"/>
        <v>1.8216824145258504E-5</v>
      </c>
      <c r="K64" s="48">
        <f t="shared" si="14"/>
        <v>1.5133721401794821E-5</v>
      </c>
      <c r="L64" s="10">
        <f t="shared" si="15"/>
        <v>1006.0975896076843</v>
      </c>
      <c r="M64" s="29">
        <f t="shared" si="16"/>
        <v>2.5613842828631717E-2</v>
      </c>
      <c r="N64" s="8">
        <f t="shared" si="17"/>
        <v>0.71554678403680649</v>
      </c>
      <c r="O64" s="48">
        <f t="shared" si="18"/>
        <v>3.4083865779708541E-3</v>
      </c>
      <c r="P64" s="48">
        <f t="shared" si="1"/>
        <v>17690220.635478854</v>
      </c>
      <c r="Q64" s="48">
        <f t="shared" si="19"/>
        <v>12658180.484618446</v>
      </c>
      <c r="R64" s="9">
        <f t="shared" si="2"/>
        <v>33.414352435711059</v>
      </c>
      <c r="S64" s="10">
        <f t="shared" si="3"/>
        <v>2.8528999050293686</v>
      </c>
      <c r="T64" s="10">
        <f t="shared" si="4"/>
        <v>1.1523174670403113</v>
      </c>
      <c r="U64" s="10">
        <f t="shared" si="5"/>
        <v>1.9435101414104585</v>
      </c>
      <c r="V64" s="10">
        <f t="shared" si="6"/>
        <v>3.0958276084507697</v>
      </c>
      <c r="W64" s="9">
        <f t="shared" si="7"/>
        <v>1.7887003959937782</v>
      </c>
      <c r="X64" s="49">
        <f t="shared" si="0"/>
        <v>24.276599669637314</v>
      </c>
      <c r="Y64" s="8">
        <f t="shared" si="20"/>
        <v>5.1597126807512828E-5</v>
      </c>
      <c r="Z64" s="29">
        <f t="shared" si="8"/>
        <v>0.85</v>
      </c>
    </row>
    <row r="65" spans="6:26" x14ac:dyDescent="0.25">
      <c r="F65" s="36">
        <f t="shared" si="9"/>
        <v>3120</v>
      </c>
      <c r="G65" s="16">
        <f t="shared" si="10"/>
        <v>22.535188482140068</v>
      </c>
      <c r="H65" s="48">
        <f t="shared" si="11"/>
        <v>293.41759424106999</v>
      </c>
      <c r="I65" s="8">
        <f t="shared" si="12"/>
        <v>1.203626708982493</v>
      </c>
      <c r="J65" s="48">
        <f t="shared" si="13"/>
        <v>1.8217956110863921E-5</v>
      </c>
      <c r="K65" s="48">
        <f t="shared" si="14"/>
        <v>1.5135885548987851E-5</v>
      </c>
      <c r="L65" s="10">
        <f t="shared" si="15"/>
        <v>1006.0983796613699</v>
      </c>
      <c r="M65" s="29">
        <f t="shared" si="16"/>
        <v>2.5615616601790268E-2</v>
      </c>
      <c r="N65" s="8">
        <f t="shared" si="17"/>
        <v>0.71554225724166765</v>
      </c>
      <c r="O65" s="48">
        <f t="shared" si="18"/>
        <v>3.4081119183957541E-3</v>
      </c>
      <c r="P65" s="48">
        <f t="shared" si="1"/>
        <v>17870071.508141033</v>
      </c>
      <c r="Q65" s="48">
        <f t="shared" si="19"/>
        <v>12786791.304005247</v>
      </c>
      <c r="R65" s="9">
        <f t="shared" si="2"/>
        <v>33.511002277064776</v>
      </c>
      <c r="S65" s="10">
        <f t="shared" si="3"/>
        <v>2.8613499542367067</v>
      </c>
      <c r="T65" s="10">
        <f t="shared" si="4"/>
        <v>1.167908522024369</v>
      </c>
      <c r="U65" s="10">
        <f t="shared" si="5"/>
        <v>1.9644662873701964</v>
      </c>
      <c r="V65" s="10">
        <f t="shared" si="6"/>
        <v>3.1323748093945651</v>
      </c>
      <c r="W65" s="9">
        <f t="shared" si="7"/>
        <v>1.809816556539082</v>
      </c>
      <c r="X65" s="49">
        <f t="shared" si="0"/>
        <v>24.345005038679151</v>
      </c>
      <c r="Y65" s="8">
        <f t="shared" si="20"/>
        <v>5.2206246823242754E-5</v>
      </c>
      <c r="Z65" s="29">
        <f t="shared" si="8"/>
        <v>0.8666666666666667</v>
      </c>
    </row>
    <row r="66" spans="6:26" x14ac:dyDescent="0.25">
      <c r="F66" s="36">
        <f t="shared" si="9"/>
        <v>3180</v>
      </c>
      <c r="G66" s="16">
        <f t="shared" si="10"/>
        <v>22.581398415387966</v>
      </c>
      <c r="H66" s="48">
        <f t="shared" si="11"/>
        <v>293.44069920769397</v>
      </c>
      <c r="I66" s="8">
        <f t="shared" si="12"/>
        <v>1.203531622335545</v>
      </c>
      <c r="J66" s="48">
        <f t="shared" si="13"/>
        <v>1.8219062199015689E-5</v>
      </c>
      <c r="K66" s="48">
        <f t="shared" si="14"/>
        <v>1.5138000415527269E-5</v>
      </c>
      <c r="L66" s="10">
        <f t="shared" si="15"/>
        <v>1006.0991521129522</v>
      </c>
      <c r="M66" s="29">
        <f t="shared" si="16"/>
        <v>2.5617349835942837E-2</v>
      </c>
      <c r="N66" s="8">
        <f t="shared" si="17"/>
        <v>0.71553783463597642</v>
      </c>
      <c r="O66" s="48">
        <f t="shared" si="18"/>
        <v>3.407843570097996E-3</v>
      </c>
      <c r="P66" s="48">
        <f t="shared" si="1"/>
        <v>18045688.580164909</v>
      </c>
      <c r="Q66" s="48">
        <f t="shared" si="19"/>
        <v>12912372.931166368</v>
      </c>
      <c r="R66" s="9">
        <f t="shared" si="2"/>
        <v>33.604729853161196</v>
      </c>
      <c r="S66" s="10">
        <f t="shared" si="3"/>
        <v>2.8695470693026079</v>
      </c>
      <c r="T66" s="10">
        <f t="shared" si="4"/>
        <v>1.1831884556565733</v>
      </c>
      <c r="U66" s="10">
        <f t="shared" si="5"/>
        <v>1.9849538693487481</v>
      </c>
      <c r="V66" s="10">
        <f t="shared" si="6"/>
        <v>3.1681423250053213</v>
      </c>
      <c r="W66" s="9">
        <f t="shared" si="7"/>
        <v>1.8304822322252967</v>
      </c>
      <c r="X66" s="49">
        <f t="shared" si="0"/>
        <v>24.411880647613263</v>
      </c>
      <c r="Y66" s="8">
        <f t="shared" si="20"/>
        <v>5.2802372083422023E-5</v>
      </c>
      <c r="Z66" s="29">
        <f t="shared" si="8"/>
        <v>0.8833333333333333</v>
      </c>
    </row>
    <row r="67" spans="6:26" x14ac:dyDescent="0.25">
      <c r="F67" s="36">
        <f t="shared" si="9"/>
        <v>3240</v>
      </c>
      <c r="G67" s="16">
        <f t="shared" si="10"/>
        <v>22.626552098271763</v>
      </c>
      <c r="H67" s="48">
        <f t="shared" si="11"/>
        <v>293.46327604913586</v>
      </c>
      <c r="I67" s="8">
        <f t="shared" si="12"/>
        <v>1.2034387236568995</v>
      </c>
      <c r="J67" s="48">
        <f t="shared" si="13"/>
        <v>1.8220142963774901E-5</v>
      </c>
      <c r="K67" s="48">
        <f t="shared" si="14"/>
        <v>1.5140067047542891E-5</v>
      </c>
      <c r="L67" s="10">
        <f t="shared" si="15"/>
        <v>1006.0999073179056</v>
      </c>
      <c r="M67" s="29">
        <f t="shared" si="16"/>
        <v>2.5619043398572988E-2</v>
      </c>
      <c r="N67" s="8">
        <f t="shared" si="17"/>
        <v>0.71553351395602816</v>
      </c>
      <c r="O67" s="48">
        <f t="shared" si="18"/>
        <v>3.4075813964285109E-3</v>
      </c>
      <c r="P67" s="48">
        <f t="shared" si="1"/>
        <v>18217168.284794655</v>
      </c>
      <c r="Q67" s="48">
        <f t="shared" si="19"/>
        <v>13034994.437147429</v>
      </c>
      <c r="R67" s="9">
        <f t="shared" si="2"/>
        <v>33.695642497836097</v>
      </c>
      <c r="S67" s="10">
        <f t="shared" si="3"/>
        <v>2.8775004249828777</v>
      </c>
      <c r="T67" s="10">
        <f t="shared" si="4"/>
        <v>1.1981615066084177</v>
      </c>
      <c r="U67" s="10">
        <f t="shared" si="5"/>
        <v>2.0049824327261874</v>
      </c>
      <c r="V67" s="10">
        <f t="shared" si="6"/>
        <v>3.2031439393346051</v>
      </c>
      <c r="W67" s="9">
        <f t="shared" si="7"/>
        <v>1.8507053871711052</v>
      </c>
      <c r="X67" s="49">
        <f t="shared" si="0"/>
        <v>24.477257485442866</v>
      </c>
      <c r="Y67" s="8">
        <f t="shared" si="20"/>
        <v>5.3385732322243419E-5</v>
      </c>
      <c r="Z67" s="29">
        <f t="shared" si="8"/>
        <v>0.9</v>
      </c>
    </row>
    <row r="68" spans="6:26" x14ac:dyDescent="0.25">
      <c r="F68" s="36">
        <f t="shared" si="9"/>
        <v>3300</v>
      </c>
      <c r="G68" s="16">
        <f t="shared" si="10"/>
        <v>22.670672148619214</v>
      </c>
      <c r="H68" s="48">
        <f t="shared" si="11"/>
        <v>293.4853360743096</v>
      </c>
      <c r="I68" s="8">
        <f t="shared" si="12"/>
        <v>1.2033479654137116</v>
      </c>
      <c r="J68" s="48">
        <f t="shared" si="13"/>
        <v>1.8221198949310121E-5</v>
      </c>
      <c r="K68" s="48">
        <f t="shared" si="14"/>
        <v>1.5142086472922788E-5</v>
      </c>
      <c r="L68" s="10">
        <f t="shared" si="15"/>
        <v>1006.1006456263917</v>
      </c>
      <c r="M68" s="29">
        <f t="shared" si="16"/>
        <v>2.5620698141699778E-2</v>
      </c>
      <c r="N68" s="8">
        <f t="shared" si="17"/>
        <v>0.71552929298013279</v>
      </c>
      <c r="O68" s="48">
        <f t="shared" si="18"/>
        <v>3.4073252632520045E-3</v>
      </c>
      <c r="P68" s="48">
        <f t="shared" si="1"/>
        <v>18384605.048387155</v>
      </c>
      <c r="Q68" s="48">
        <f t="shared" si="19"/>
        <v>13154723.451991441</v>
      </c>
      <c r="R68" s="9">
        <f t="shared" si="2"/>
        <v>33.783842384843595</v>
      </c>
      <c r="S68" s="10">
        <f t="shared" si="3"/>
        <v>2.8852187593628016</v>
      </c>
      <c r="T68" s="10">
        <f t="shared" si="4"/>
        <v>1.2128319811826569</v>
      </c>
      <c r="U68" s="10">
        <f t="shared" si="5"/>
        <v>2.0245613757885752</v>
      </c>
      <c r="V68" s="10">
        <f t="shared" si="6"/>
        <v>3.2373933569712321</v>
      </c>
      <c r="W68" s="9">
        <f t="shared" si="7"/>
        <v>1.8704939395833784</v>
      </c>
      <c r="X68" s="49">
        <f t="shared" si="0"/>
        <v>24.541166088202594</v>
      </c>
      <c r="Y68" s="8">
        <f t="shared" si="20"/>
        <v>5.3956555949520533E-5</v>
      </c>
      <c r="Z68" s="29">
        <f t="shared" si="8"/>
        <v>0.91666666666666663</v>
      </c>
    </row>
    <row r="69" spans="6:26" x14ac:dyDescent="0.25">
      <c r="F69" s="36">
        <f t="shared" si="9"/>
        <v>3360</v>
      </c>
      <c r="G69" s="16">
        <f t="shared" si="10"/>
        <v>22.713780779547921</v>
      </c>
      <c r="H69" s="48">
        <f t="shared" si="11"/>
        <v>293.50689038977396</v>
      </c>
      <c r="I69" s="8">
        <f t="shared" si="12"/>
        <v>1.2032593009568679</v>
      </c>
      <c r="J69" s="48">
        <f t="shared" si="13"/>
        <v>1.8222230689960108E-5</v>
      </c>
      <c r="K69" s="48">
        <f t="shared" si="14"/>
        <v>1.5144059701403715E-5</v>
      </c>
      <c r="L69" s="10">
        <f t="shared" si="15"/>
        <v>1006.1013673832339</v>
      </c>
      <c r="M69" s="29">
        <f t="shared" si="16"/>
        <v>2.562231490197452E-2</v>
      </c>
      <c r="N69" s="8">
        <f t="shared" si="17"/>
        <v>0.71552516952825274</v>
      </c>
      <c r="O69" s="48">
        <f t="shared" si="18"/>
        <v>3.4070750389267211E-3</v>
      </c>
      <c r="P69" s="48">
        <f t="shared" si="1"/>
        <v>18548091.319956873</v>
      </c>
      <c r="Q69" s="48">
        <f t="shared" si="19"/>
        <v>13271626.186137654</v>
      </c>
      <c r="R69" s="9">
        <f t="shared" si="2"/>
        <v>33.869426857034142</v>
      </c>
      <c r="S69" s="10">
        <f t="shared" si="3"/>
        <v>2.892710401601073</v>
      </c>
      <c r="T69" s="10">
        <f t="shared" si="4"/>
        <v>1.2272042422678937</v>
      </c>
      <c r="U69" s="10">
        <f t="shared" si="5"/>
        <v>2.0436999493293357</v>
      </c>
      <c r="V69" s="10">
        <f t="shared" si="6"/>
        <v>3.2709041915972294</v>
      </c>
      <c r="W69" s="9">
        <f t="shared" si="7"/>
        <v>1.8898557551450659</v>
      </c>
      <c r="X69" s="49">
        <f t="shared" si="0"/>
        <v>24.603636534692988</v>
      </c>
      <c r="Y69" s="8">
        <f t="shared" si="20"/>
        <v>5.4515069859953823E-5</v>
      </c>
      <c r="Z69" s="29">
        <f t="shared" si="8"/>
        <v>0.93333333333333335</v>
      </c>
    </row>
    <row r="70" spans="6:26" x14ac:dyDescent="0.25">
      <c r="F70" s="36">
        <f t="shared" si="9"/>
        <v>3420</v>
      </c>
      <c r="G70" s="16">
        <f t="shared" si="10"/>
        <v>22.755899802149891</v>
      </c>
      <c r="H70" s="48">
        <f t="shared" si="11"/>
        <v>293.52794990107492</v>
      </c>
      <c r="I70" s="8">
        <f t="shared" si="12"/>
        <v>1.2031726845131998</v>
      </c>
      <c r="J70" s="48">
        <f t="shared" si="13"/>
        <v>1.8223238710304407E-5</v>
      </c>
      <c r="K70" s="48">
        <f t="shared" si="14"/>
        <v>1.5145987724677672E-5</v>
      </c>
      <c r="L70" s="10">
        <f t="shared" si="15"/>
        <v>1006.1020729278989</v>
      </c>
      <c r="M70" s="29">
        <f t="shared" si="16"/>
        <v>2.5623894500789696E-2</v>
      </c>
      <c r="N70" s="8">
        <f t="shared" si="17"/>
        <v>0.71552114146162094</v>
      </c>
      <c r="O70" s="48">
        <f t="shared" si="18"/>
        <v>3.40683059428249E-3</v>
      </c>
      <c r="P70" s="48">
        <f t="shared" si="1"/>
        <v>18707717.601208869</v>
      </c>
      <c r="Q70" s="48">
        <f t="shared" si="19"/>
        <v>13385767.452158628</v>
      </c>
      <c r="R70" s="9">
        <f t="shared" si="2"/>
        <v>33.95248872883969</v>
      </c>
      <c r="S70" s="10">
        <f t="shared" si="3"/>
        <v>2.8999832974234647</v>
      </c>
      <c r="T70" s="10">
        <f t="shared" si="4"/>
        <v>1.2412826991408819</v>
      </c>
      <c r="U70" s="10">
        <f t="shared" si="5"/>
        <v>2.062407256451789</v>
      </c>
      <c r="V70" s="10">
        <f t="shared" si="6"/>
        <v>3.3036899555926711</v>
      </c>
      <c r="W70" s="9">
        <f t="shared" si="7"/>
        <v>1.9087986410090987</v>
      </c>
      <c r="X70" s="49">
        <f t="shared" si="0"/>
        <v>24.66469844315899</v>
      </c>
      <c r="Y70" s="8">
        <f t="shared" si="20"/>
        <v>5.5061499259877852E-5</v>
      </c>
      <c r="Z70" s="29">
        <f t="shared" si="8"/>
        <v>0.95</v>
      </c>
    </row>
    <row r="71" spans="6:26" x14ac:dyDescent="0.25">
      <c r="F71" s="36">
        <f t="shared" si="9"/>
        <v>3480</v>
      </c>
      <c r="G71" s="16">
        <f t="shared" si="10"/>
        <v>22.797050628483088</v>
      </c>
      <c r="H71" s="48">
        <f t="shared" si="11"/>
        <v>293.54852531424154</v>
      </c>
      <c r="I71" s="8">
        <f t="shared" si="12"/>
        <v>1.2030880711771499</v>
      </c>
      <c r="J71" s="48">
        <f t="shared" si="13"/>
        <v>1.8224223525240994E-5</v>
      </c>
      <c r="K71" s="48">
        <f t="shared" si="14"/>
        <v>1.5147871516513066E-5</v>
      </c>
      <c r="L71" s="10">
        <f t="shared" si="15"/>
        <v>1006.1027625944869</v>
      </c>
      <c r="M71" s="29">
        <f t="shared" si="16"/>
        <v>2.5625437744399234E-2</v>
      </c>
      <c r="N71" s="8">
        <f t="shared" si="17"/>
        <v>0.71551720668232677</v>
      </c>
      <c r="O71" s="48">
        <f t="shared" si="18"/>
        <v>3.4065918025972274E-3</v>
      </c>
      <c r="P71" s="48">
        <f t="shared" si="1"/>
        <v>18863572.476964153</v>
      </c>
      <c r="Q71" s="48">
        <f t="shared" si="19"/>
        <v>13497210.68676701</v>
      </c>
      <c r="R71" s="9">
        <f t="shared" si="2"/>
        <v>34.033116564679453</v>
      </c>
      <c r="S71" s="10">
        <f t="shared" si="3"/>
        <v>2.9070450325869186</v>
      </c>
      <c r="T71" s="10">
        <f t="shared" si="4"/>
        <v>1.2550717980539745</v>
      </c>
      <c r="U71" s="10">
        <f t="shared" si="5"/>
        <v>2.0806922525578968</v>
      </c>
      <c r="V71" s="10">
        <f t="shared" si="6"/>
        <v>3.3357640506118713</v>
      </c>
      <c r="W71" s="9">
        <f t="shared" si="7"/>
        <v>1.9273303403535256</v>
      </c>
      <c r="X71" s="49">
        <f t="shared" si="0"/>
        <v>24.724380968836613</v>
      </c>
      <c r="Y71" s="8">
        <f t="shared" si="20"/>
        <v>5.5596067510197852E-5</v>
      </c>
      <c r="Z71" s="29">
        <f t="shared" si="8"/>
        <v>0.96666666666666667</v>
      </c>
    </row>
    <row r="72" spans="6:26" x14ac:dyDescent="0.25">
      <c r="F72" s="36">
        <f t="shared" si="9"/>
        <v>3540</v>
      </c>
      <c r="G72" s="16">
        <f t="shared" si="10"/>
        <v>22.837254274841278</v>
      </c>
      <c r="H72" s="48">
        <f t="shared" si="11"/>
        <v>293.56862713742061</v>
      </c>
      <c r="I72" s="8">
        <f t="shared" si="12"/>
        <v>1.2030054169019508</v>
      </c>
      <c r="J72" s="48">
        <f t="shared" si="13"/>
        <v>1.8225185640070359E-5</v>
      </c>
      <c r="K72" s="48">
        <f t="shared" si="14"/>
        <v>1.5149712032889188E-5</v>
      </c>
      <c r="L72" s="10">
        <f t="shared" si="15"/>
        <v>1006.1034367117275</v>
      </c>
      <c r="M72" s="29">
        <f t="shared" si="16"/>
        <v>2.5626945424048739E-2</v>
      </c>
      <c r="N72" s="8">
        <f t="shared" si="17"/>
        <v>0.71551336313288494</v>
      </c>
      <c r="O72" s="48">
        <f t="shared" si="18"/>
        <v>3.4063585395720645E-3</v>
      </c>
      <c r="P72" s="48">
        <f t="shared" si="1"/>
        <v>19015742.645890433</v>
      </c>
      <c r="Q72" s="48">
        <f t="shared" si="19"/>
        <v>13606017.973030487</v>
      </c>
      <c r="R72" s="9">
        <f t="shared" si="2"/>
        <v>34.111394935601488</v>
      </c>
      <c r="S72" s="10">
        <f t="shared" si="3"/>
        <v>2.9139028545094399</v>
      </c>
      <c r="T72" s="10">
        <f t="shared" si="4"/>
        <v>1.2685760135503192</v>
      </c>
      <c r="U72" s="10">
        <f t="shared" si="5"/>
        <v>2.0985637455095265</v>
      </c>
      <c r="V72" s="10">
        <f t="shared" si="6"/>
        <v>3.367139759059846</v>
      </c>
      <c r="W72" s="9">
        <f t="shared" si="7"/>
        <v>1.9454585274567999</v>
      </c>
      <c r="X72" s="49">
        <f t="shared" si="0"/>
        <v>24.782712802298079</v>
      </c>
      <c r="Y72" s="8">
        <f t="shared" si="20"/>
        <v>5.6118995984330763E-5</v>
      </c>
      <c r="Z72" s="29">
        <f t="shared" si="8"/>
        <v>0.98333333333333328</v>
      </c>
    </row>
    <row r="73" spans="6:26" x14ac:dyDescent="0.25">
      <c r="F73" s="36">
        <f t="shared" si="9"/>
        <v>3600</v>
      </c>
      <c r="G73" s="16">
        <f t="shared" si="10"/>
        <v>22.876531365275572</v>
      </c>
      <c r="H73" s="48">
        <f t="shared" si="11"/>
        <v>293.58826568263777</v>
      </c>
      <c r="I73" s="8">
        <f t="shared" si="12"/>
        <v>1.2029246784903653</v>
      </c>
      <c r="J73" s="48">
        <f t="shared" si="13"/>
        <v>1.8226125550585405E-5</v>
      </c>
      <c r="K73" s="48">
        <f t="shared" si="14"/>
        <v>1.5151510212142833E-5</v>
      </c>
      <c r="L73" s="10">
        <f t="shared" si="15"/>
        <v>1006.104095602983</v>
      </c>
      <c r="M73" s="29">
        <f t="shared" si="16"/>
        <v>2.5628418316114975E-2</v>
      </c>
      <c r="N73" s="8">
        <f t="shared" si="17"/>
        <v>0.71550960879578474</v>
      </c>
      <c r="O73" s="48">
        <f t="shared" si="18"/>
        <v>3.4061306833052286E-3</v>
      </c>
      <c r="P73" s="48">
        <f t="shared" si="1"/>
        <v>19164312.951459017</v>
      </c>
      <c r="Q73" s="48">
        <f t="shared" si="19"/>
        <v>13712250.062738432</v>
      </c>
      <c r="R73" s="9">
        <f t="shared" si="2"/>
        <v>34.187404656216621</v>
      </c>
      <c r="S73" s="10">
        <f t="shared" si="3"/>
        <v>2.9205636922393881</v>
      </c>
      <c r="T73" s="10">
        <f t="shared" si="4"/>
        <v>1.2817998404541366</v>
      </c>
      <c r="U73" s="10">
        <f t="shared" si="5"/>
        <v>2.1160303959491733</v>
      </c>
      <c r="V73" s="10">
        <f t="shared" si="6"/>
        <v>3.3978302364033102</v>
      </c>
      <c r="W73" s="9">
        <f t="shared" si="7"/>
        <v>1.9631908032552459</v>
      </c>
      <c r="X73" s="49">
        <f t="shared" si="0"/>
        <v>24.839722168530816</v>
      </c>
      <c r="Y73" s="8">
        <f t="shared" si="20"/>
        <v>5.663050394005517E-5</v>
      </c>
      <c r="Z73" s="29">
        <f t="shared" si="8"/>
        <v>1</v>
      </c>
    </row>
    <row r="74" spans="6:26" x14ac:dyDescent="0.25">
      <c r="F74" s="36">
        <f t="shared" si="9"/>
        <v>3660</v>
      </c>
      <c r="G74" s="16">
        <f t="shared" si="10"/>
        <v>22.914902135343048</v>
      </c>
      <c r="H74" s="48">
        <f t="shared" si="11"/>
        <v>293.60745106767149</v>
      </c>
      <c r="I74" s="8">
        <f t="shared" si="12"/>
        <v>1.2028458135850399</v>
      </c>
      <c r="J74" s="48">
        <f t="shared" si="13"/>
        <v>1.8227043743166573E-5</v>
      </c>
      <c r="K74" s="48">
        <f t="shared" si="14"/>
        <v>1.5153266975125852E-5</v>
      </c>
      <c r="L74" s="10">
        <f t="shared" si="15"/>
        <v>1006.104739586257</v>
      </c>
      <c r="M74" s="29">
        <f t="shared" si="16"/>
        <v>2.562985718225361E-2</v>
      </c>
      <c r="N74" s="8">
        <f t="shared" si="17"/>
        <v>0.71550594169301751</v>
      </c>
      <c r="O74" s="48">
        <f t="shared" si="18"/>
        <v>3.4059081142648424E-3</v>
      </c>
      <c r="P74" s="48">
        <f t="shared" si="1"/>
        <v>19309366.413056809</v>
      </c>
      <c r="Q74" s="48">
        <f t="shared" si="19"/>
        <v>13815966.398869736</v>
      </c>
      <c r="R74" s="9">
        <f t="shared" si="2"/>
        <v>34.261223003755354</v>
      </c>
      <c r="S74" s="10">
        <f t="shared" si="3"/>
        <v>2.9270341749186395</v>
      </c>
      <c r="T74" s="10">
        <f t="shared" si="4"/>
        <v>1.2947477864876729</v>
      </c>
      <c r="U74" s="10">
        <f t="shared" si="5"/>
        <v>2.1331007177680883</v>
      </c>
      <c r="V74" s="10">
        <f t="shared" si="6"/>
        <v>3.4278485042557612</v>
      </c>
      <c r="W74" s="9">
        <f t="shared" si="7"/>
        <v>1.980534691347773</v>
      </c>
      <c r="X74" s="49">
        <f t="shared" si="0"/>
        <v>24.895436826690823</v>
      </c>
      <c r="Y74" s="8">
        <f t="shared" si="20"/>
        <v>5.7130808404262683E-5</v>
      </c>
      <c r="Z74" s="29">
        <f t="shared" si="8"/>
        <v>1.0166666666666666</v>
      </c>
    </row>
    <row r="75" spans="6:26" x14ac:dyDescent="0.25">
      <c r="F75" s="36">
        <f t="shared" si="9"/>
        <v>3720</v>
      </c>
      <c r="G75" s="16">
        <f t="shared" si="10"/>
        <v>22.952386436059566</v>
      </c>
      <c r="H75" s="48">
        <f t="shared" si="11"/>
        <v>293.62619321802975</v>
      </c>
      <c r="I75" s="8">
        <f t="shared" si="12"/>
        <v>1.2027687806585128</v>
      </c>
      <c r="J75" s="48">
        <f t="shared" si="13"/>
        <v>1.8227940694881694E-5</v>
      </c>
      <c r="K75" s="48">
        <f t="shared" si="14"/>
        <v>1.5154983225372663E-5</v>
      </c>
      <c r="L75" s="10">
        <f t="shared" si="15"/>
        <v>1006.105368974209</v>
      </c>
      <c r="M75" s="29">
        <f t="shared" si="16"/>
        <v>2.5631262769554311E-2</v>
      </c>
      <c r="N75" s="8">
        <f t="shared" si="17"/>
        <v>0.71550235988559674</v>
      </c>
      <c r="O75" s="48">
        <f t="shared" si="18"/>
        <v>3.4056907152607398E-3</v>
      </c>
      <c r="P75" s="48">
        <f t="shared" si="1"/>
        <v>19450984.257188167</v>
      </c>
      <c r="Q75" s="48">
        <f t="shared" si="19"/>
        <v>13917225.138115725</v>
      </c>
      <c r="R75" s="9">
        <f t="shared" si="2"/>
        <v>34.332923920879644</v>
      </c>
      <c r="S75" s="10">
        <f t="shared" si="3"/>
        <v>2.9333206488772769</v>
      </c>
      <c r="T75" s="10">
        <f t="shared" si="4"/>
        <v>1.3074243654701945</v>
      </c>
      <c r="U75" s="10">
        <f t="shared" si="5"/>
        <v>2.1497830787106302</v>
      </c>
      <c r="V75" s="10">
        <f t="shared" si="6"/>
        <v>3.4572074441808249</v>
      </c>
      <c r="W75" s="9">
        <f t="shared" si="7"/>
        <v>1.9974976344155877</v>
      </c>
      <c r="X75" s="49">
        <f t="shared" si="0"/>
        <v>24.949884070475154</v>
      </c>
      <c r="Y75" s="8">
        <f t="shared" si="20"/>
        <v>5.762012406968042E-5</v>
      </c>
      <c r="Z75" s="29">
        <f t="shared" si="8"/>
        <v>1.0333333333333334</v>
      </c>
    </row>
    <row r="76" spans="6:26" x14ac:dyDescent="0.25">
      <c r="F76" s="36">
        <f t="shared" si="9"/>
        <v>3780</v>
      </c>
      <c r="G76" s="16">
        <f t="shared" si="10"/>
        <v>22.989003738035578</v>
      </c>
      <c r="H76" s="48">
        <f t="shared" si="11"/>
        <v>293.64450186901774</v>
      </c>
      <c r="I76" s="8">
        <f t="shared" si="12"/>
        <v>1.2026935390029214</v>
      </c>
      <c r="J76" s="48">
        <f t="shared" si="13"/>
        <v>1.8228816873589789E-5</v>
      </c>
      <c r="K76" s="48">
        <f t="shared" si="14"/>
        <v>1.5156659849276459E-5</v>
      </c>
      <c r="L76" s="10">
        <f t="shared" si="15"/>
        <v>1006.1059840741739</v>
      </c>
      <c r="M76" s="29">
        <f t="shared" si="16"/>
        <v>2.5632635810702319E-2</v>
      </c>
      <c r="N76" s="8">
        <f t="shared" si="17"/>
        <v>0.71549886147305475</v>
      </c>
      <c r="O76" s="48">
        <f t="shared" si="18"/>
        <v>3.4054783714154379E-3</v>
      </c>
      <c r="P76" s="48">
        <f t="shared" si="1"/>
        <v>19589245.948709037</v>
      </c>
      <c r="Q76" s="48">
        <f t="shared" si="19"/>
        <v>14016083.173416967</v>
      </c>
      <c r="R76" s="9">
        <f t="shared" si="2"/>
        <v>34.402578203708956</v>
      </c>
      <c r="S76" s="10">
        <f t="shared" si="3"/>
        <v>2.9394291934829244</v>
      </c>
      <c r="T76" s="10">
        <f t="shared" si="4"/>
        <v>1.3198340910579491</v>
      </c>
      <c r="U76" s="10">
        <f t="shared" si="5"/>
        <v>2.1660857011037615</v>
      </c>
      <c r="V76" s="10">
        <f t="shared" si="6"/>
        <v>3.4859197921617104</v>
      </c>
      <c r="W76" s="9">
        <f t="shared" si="7"/>
        <v>2.0140869910267662</v>
      </c>
      <c r="X76" s="49">
        <f t="shared" si="0"/>
        <v>25.003090729062343</v>
      </c>
      <c r="Y76" s="8">
        <f t="shared" si="20"/>
        <v>5.8098663202695173E-5</v>
      </c>
      <c r="Z76" s="29">
        <f t="shared" si="8"/>
        <v>1.05</v>
      </c>
    </row>
    <row r="77" spans="6:26" x14ac:dyDescent="0.25">
      <c r="F77" s="36">
        <f t="shared" si="9"/>
        <v>3840</v>
      </c>
      <c r="G77" s="16">
        <f t="shared" si="10"/>
        <v>23.02477313577527</v>
      </c>
      <c r="H77" s="48">
        <f t="shared" si="11"/>
        <v>293.66238656788761</v>
      </c>
      <c r="I77" s="8">
        <f t="shared" si="12"/>
        <v>1.2026200487194438</v>
      </c>
      <c r="J77" s="48">
        <f t="shared" si="13"/>
        <v>1.8229672738048998E-5</v>
      </c>
      <c r="K77" s="48">
        <f t="shared" si="14"/>
        <v>1.5158297716273773E-5</v>
      </c>
      <c r="L77" s="10">
        <f t="shared" si="15"/>
        <v>1006.106585188186</v>
      </c>
      <c r="M77" s="29">
        <f t="shared" si="16"/>
        <v>2.563397702414616E-2</v>
      </c>
      <c r="N77" s="8">
        <f t="shared" si="17"/>
        <v>0.71549544459293923</v>
      </c>
      <c r="O77" s="48">
        <f t="shared" si="18"/>
        <v>3.4052709701343528E-3</v>
      </c>
      <c r="P77" s="48">
        <f t="shared" si="1"/>
        <v>19724229.222038653</v>
      </c>
      <c r="Q77" s="48">
        <f t="shared" si="19"/>
        <v>14112596.156475591</v>
      </c>
      <c r="R77" s="9">
        <f t="shared" si="2"/>
        <v>34.470253676366006</v>
      </c>
      <c r="S77" s="10">
        <f t="shared" si="3"/>
        <v>2.945365635854853</v>
      </c>
      <c r="T77" s="10">
        <f t="shared" si="4"/>
        <v>1.3319814709871201</v>
      </c>
      <c r="U77" s="10">
        <f t="shared" si="5"/>
        <v>2.1820166627022433</v>
      </c>
      <c r="V77" s="10">
        <f t="shared" si="6"/>
        <v>3.5139981336893635</v>
      </c>
      <c r="W77" s="9">
        <f t="shared" si="7"/>
        <v>2.0303100327982988</v>
      </c>
      <c r="X77" s="49">
        <f t="shared" ref="X77:X140" si="21">G77+W77</f>
        <v>25.055083168573567</v>
      </c>
      <c r="Y77" s="8">
        <f t="shared" si="20"/>
        <v>5.8566635561489391E-5</v>
      </c>
      <c r="Z77" s="29">
        <f t="shared" si="8"/>
        <v>1.0666666666666667</v>
      </c>
    </row>
    <row r="78" spans="6:26" x14ac:dyDescent="0.25">
      <c r="F78" s="36">
        <f t="shared" si="9"/>
        <v>3900</v>
      </c>
      <c r="G78" s="16">
        <f t="shared" si="10"/>
        <v>23.059713352120738</v>
      </c>
      <c r="H78" s="48">
        <f t="shared" si="11"/>
        <v>293.67985667606035</v>
      </c>
      <c r="I78" s="8">
        <f t="shared" si="12"/>
        <v>1.2025482707075137</v>
      </c>
      <c r="J78" s="48">
        <f t="shared" si="13"/>
        <v>1.8230508738027376E-5</v>
      </c>
      <c r="K78" s="48">
        <f t="shared" si="14"/>
        <v>1.5159897679035819E-5</v>
      </c>
      <c r="L78" s="10">
        <f t="shared" si="15"/>
        <v>1006.1071726130076</v>
      </c>
      <c r="M78" s="29">
        <f t="shared" si="16"/>
        <v>2.5635287114270325E-2</v>
      </c>
      <c r="N78" s="8">
        <f t="shared" si="17"/>
        <v>0.7154921074202889</v>
      </c>
      <c r="O78" s="48">
        <f t="shared" si="18"/>
        <v>3.4050684010753815E-3</v>
      </c>
      <c r="P78" s="48">
        <f t="shared" ref="P78:P141" si="22">$H$5*O78*(G78-$H$4)*POWER($C$36,3)/K78^2</f>
        <v>19856010.112303067</v>
      </c>
      <c r="Q78" s="48">
        <f t="shared" si="19"/>
        <v>14206818.520210288</v>
      </c>
      <c r="R78" s="9">
        <f t="shared" ref="R78:R141" si="23">POWER((0.825+(0.387*POWER(Q78,1/6))/POWER((1+(POWER((0.492/N78),9/16))),8/27)),2)</f>
        <v>34.536015353214303</v>
      </c>
      <c r="S78" s="10">
        <f t="shared" ref="S78:S141" si="24">R78*M78/$C$36</f>
        <v>2.9511355645416559</v>
      </c>
      <c r="T78" s="10">
        <f t="shared" ref="T78:T141" si="25">S78*$C$20*(G78-$H$4)</f>
        <v>1.3438710017846809</v>
      </c>
      <c r="U78" s="10">
        <f t="shared" ref="U78:U141" si="26">$C$3*$H$3*$C$20*(POWER(G78+273.15,4)-POWER($H$4+273.15,4))</f>
        <v>2.1975838976399547</v>
      </c>
      <c r="V78" s="10">
        <f t="shared" ref="V78:V141" si="27">U78+T78</f>
        <v>3.5414548994246355</v>
      </c>
      <c r="W78" s="9">
        <f t="shared" ref="W78:W141" si="28">V78*$C$17/($C$2*$C$20)</f>
        <v>2.0461739418897893</v>
      </c>
      <c r="X78" s="49">
        <f t="shared" si="21"/>
        <v>25.105887294010529</v>
      </c>
      <c r="Y78" s="8">
        <f t="shared" si="20"/>
        <v>5.9024248323743922E-5</v>
      </c>
      <c r="Z78" s="29">
        <f t="shared" ref="Z78:Z141" si="29">F78/3600</f>
        <v>1.0833333333333333</v>
      </c>
    </row>
    <row r="79" spans="6:26" x14ac:dyDescent="0.25">
      <c r="F79" s="36">
        <f t="shared" ref="F79:F142" si="30">F78+$H$2</f>
        <v>3960</v>
      </c>
      <c r="G79" s="16">
        <f t="shared" ref="G79:G142" si="31">G78+$H$2*($O$3-S78*$C$20*(G78-$H$4)-$C$3*$H$3*$C$20*(POWER(G78+273.15,4)-POWER($H$4+273.15,4)))/($C$31*$C$4)</f>
        <v>23.09384274282429</v>
      </c>
      <c r="H79" s="48">
        <f t="shared" ref="H79:H142" si="32">((G79+$H$4)/2)+273.15</f>
        <v>293.69692137141215</v>
      </c>
      <c r="I79" s="8">
        <f t="shared" ref="I79:I142" si="33">(351.99/H79)+344.84/(H79^2)</f>
        <v>1.2024781666538369</v>
      </c>
      <c r="J79" s="48">
        <f t="shared" ref="J79:J142" si="34">((1.459*10^-6)*H79^1.5)/(H79+109.1)</f>
        <v>1.8231325314416612E-5</v>
      </c>
      <c r="K79" s="48">
        <f t="shared" ref="K79:K142" si="35">J79/I79</f>
        <v>1.5161460573666241E-5</v>
      </c>
      <c r="L79" s="10">
        <f t="shared" ref="L79:L142" si="36">1030.5-0.19975*H79+(3.9734*10^-4)*H79^2</f>
        <v>1006.1077466401613</v>
      </c>
      <c r="M79" s="29">
        <f t="shared" ref="M79:M142" si="37">((2.334*10^-3)*(H79^1.5))/(H79+164.54)</f>
        <v>2.5636566771572271E-2</v>
      </c>
      <c r="N79" s="8">
        <f t="shared" ref="N79:N142" si="38">L79*J79/M79</f>
        <v>0.715488848167109</v>
      </c>
      <c r="O79" s="48">
        <f t="shared" ref="O79:O142" si="39">1/H79</f>
        <v>3.4048705561179164E-3</v>
      </c>
      <c r="P79" s="48">
        <f t="shared" si="22"/>
        <v>19984662.986366119</v>
      </c>
      <c r="Q79" s="48">
        <f t="shared" ref="Q79:Q142" si="40">P79*N79</f>
        <v>14298803.501122952</v>
      </c>
      <c r="R79" s="9">
        <f t="shared" si="23"/>
        <v>34.599925589840282</v>
      </c>
      <c r="S79" s="10">
        <f t="shared" si="24"/>
        <v>2.9567443422512416</v>
      </c>
      <c r="T79" s="10">
        <f t="shared" si="25"/>
        <v>1.3555071639146938</v>
      </c>
      <c r="U79" s="10">
        <f t="shared" si="26"/>
        <v>2.2127951974783544</v>
      </c>
      <c r="V79" s="10">
        <f t="shared" si="27"/>
        <v>3.568302361393048</v>
      </c>
      <c r="W79" s="9">
        <f t="shared" si="28"/>
        <v>2.0616858088048722</v>
      </c>
      <c r="X79" s="49">
        <f t="shared" si="21"/>
        <v>25.15552855162916</v>
      </c>
      <c r="Y79" s="8">
        <f t="shared" ref="Y79:Y142" si="41">V79*$H$2/(3.6*10^6)</f>
        <v>5.9471706023217463E-5</v>
      </c>
      <c r="Z79" s="29">
        <f t="shared" si="29"/>
        <v>1.1000000000000001</v>
      </c>
    </row>
    <row r="80" spans="6:26" x14ac:dyDescent="0.25">
      <c r="F80" s="36">
        <f t="shared" si="30"/>
        <v>4020</v>
      </c>
      <c r="G80" s="16">
        <f t="shared" si="31"/>
        <v>23.127179301233085</v>
      </c>
      <c r="H80" s="48">
        <f t="shared" si="32"/>
        <v>293.71358965061654</v>
      </c>
      <c r="I80" s="8">
        <f t="shared" si="33"/>
        <v>1.2024096990212427</v>
      </c>
      <c r="J80" s="48">
        <f t="shared" si="34"/>
        <v>1.8232122899348753E-5</v>
      </c>
      <c r="K80" s="48">
        <f t="shared" si="35"/>
        <v>1.5162987219904861E-5</v>
      </c>
      <c r="L80" s="10">
        <f t="shared" si="36"/>
        <v>1006.1083075559668</v>
      </c>
      <c r="M80" s="29">
        <f t="shared" si="37"/>
        <v>2.563781667284425E-2</v>
      </c>
      <c r="N80" s="8">
        <f t="shared" si="38"/>
        <v>0.71548566508183642</v>
      </c>
      <c r="O80" s="48">
        <f t="shared" si="39"/>
        <v>3.4046773293314003E-3</v>
      </c>
      <c r="P80" s="48">
        <f t="shared" si="22"/>
        <v>20110260.573708076</v>
      </c>
      <c r="Q80" s="48">
        <f t="shared" si="40"/>
        <v>14388603.161548557</v>
      </c>
      <c r="R80" s="9">
        <f t="shared" si="23"/>
        <v>34.662044223726475</v>
      </c>
      <c r="S80" s="10">
        <f t="shared" si="24"/>
        <v>2.9621971177130648</v>
      </c>
      <c r="T80" s="10">
        <f t="shared" si="25"/>
        <v>1.3668944173299657</v>
      </c>
      <c r="U80" s="10">
        <f t="shared" si="26"/>
        <v>2.2276582123443562</v>
      </c>
      <c r="V80" s="10">
        <f t="shared" si="27"/>
        <v>3.5945526296743218</v>
      </c>
      <c r="W80" s="9">
        <f t="shared" si="28"/>
        <v>2.0768526304784971</v>
      </c>
      <c r="X80" s="49">
        <f t="shared" si="21"/>
        <v>25.204031931711583</v>
      </c>
      <c r="Y80" s="8">
        <f t="shared" si="41"/>
        <v>5.9909210494572028E-5</v>
      </c>
      <c r="Z80" s="29">
        <f t="shared" si="29"/>
        <v>1.1166666666666667</v>
      </c>
    </row>
    <row r="81" spans="6:26" x14ac:dyDescent="0.25">
      <c r="F81" s="36">
        <f t="shared" si="30"/>
        <v>4080</v>
      </c>
      <c r="G81" s="16">
        <f t="shared" si="31"/>
        <v>23.15974066307157</v>
      </c>
      <c r="H81" s="48">
        <f t="shared" si="32"/>
        <v>293.72987033153578</v>
      </c>
      <c r="I81" s="8">
        <f t="shared" si="33"/>
        <v>1.2023428310373989</v>
      </c>
      <c r="J81" s="48">
        <f t="shared" si="34"/>
        <v>1.8232901916314305E-5</v>
      </c>
      <c r="K81" s="48">
        <f t="shared" si="35"/>
        <v>1.5164478421335694E-5</v>
      </c>
      <c r="L81" s="10">
        <f t="shared" si="36"/>
        <v>1006.1088556415796</v>
      </c>
      <c r="M81" s="29">
        <f t="shared" si="37"/>
        <v>2.5639037481357461E-2</v>
      </c>
      <c r="N81" s="8">
        <f t="shared" si="38"/>
        <v>0.71548255644879644</v>
      </c>
      <c r="O81" s="48">
        <f t="shared" si="39"/>
        <v>3.404488616943487E-3</v>
      </c>
      <c r="P81" s="48">
        <f t="shared" si="22"/>
        <v>20232873.997119915</v>
      </c>
      <c r="Q81" s="48">
        <f t="shared" si="40"/>
        <v>14476268.411765736</v>
      </c>
      <c r="R81" s="9">
        <f t="shared" si="23"/>
        <v>34.722428705472595</v>
      </c>
      <c r="S81" s="10">
        <f t="shared" si="24"/>
        <v>2.9674988367445803</v>
      </c>
      <c r="T81" s="10">
        <f t="shared" si="25"/>
        <v>1.3780371974011736</v>
      </c>
      <c r="U81" s="10">
        <f t="shared" si="26"/>
        <v>2.2421804521494617</v>
      </c>
      <c r="V81" s="10">
        <f t="shared" si="27"/>
        <v>3.6202176495506353</v>
      </c>
      <c r="W81" s="9">
        <f t="shared" si="28"/>
        <v>2.0916813086292558</v>
      </c>
      <c r="X81" s="49">
        <f t="shared" si="21"/>
        <v>25.251421971700825</v>
      </c>
      <c r="Y81" s="8">
        <f t="shared" si="41"/>
        <v>6.0336960825843922E-5</v>
      </c>
      <c r="Z81" s="29">
        <f t="shared" si="29"/>
        <v>1.1333333333333333</v>
      </c>
    </row>
    <row r="82" spans="6:26" x14ac:dyDescent="0.25">
      <c r="F82" s="36">
        <f t="shared" si="30"/>
        <v>4140</v>
      </c>
      <c r="G82" s="16">
        <f t="shared" si="31"/>
        <v>23.191544111308115</v>
      </c>
      <c r="H82" s="48">
        <f t="shared" si="32"/>
        <v>293.74577205565402</v>
      </c>
      <c r="I82" s="8">
        <f t="shared" si="33"/>
        <v>1.20227752668341</v>
      </c>
      <c r="J82" s="48">
        <f t="shared" si="34"/>
        <v>1.8233662780282903E-5</v>
      </c>
      <c r="K82" s="48">
        <f t="shared" si="35"/>
        <v>1.5165934965599906E-5</v>
      </c>
      <c r="L82" s="10">
        <f t="shared" si="36"/>
        <v>1006.1093911730344</v>
      </c>
      <c r="M82" s="29">
        <f t="shared" si="37"/>
        <v>2.5640229847050104E-2</v>
      </c>
      <c r="N82" s="8">
        <f t="shared" si="38"/>
        <v>0.71547952058766118</v>
      </c>
      <c r="O82" s="48">
        <f t="shared" si="39"/>
        <v>3.4043043173078822E-3</v>
      </c>
      <c r="P82" s="48">
        <f t="shared" si="22"/>
        <v>20352572.803178225</v>
      </c>
      <c r="Q82" s="48">
        <f t="shared" si="40"/>
        <v>14561849.031943427</v>
      </c>
      <c r="R82" s="9">
        <f t="shared" si="23"/>
        <v>34.781134221333623</v>
      </c>
      <c r="S82" s="10">
        <f t="shared" si="24"/>
        <v>2.9726542525869806</v>
      </c>
      <c r="T82" s="10">
        <f t="shared" si="25"/>
        <v>1.3889399111975667</v>
      </c>
      <c r="U82" s="10">
        <f t="shared" si="26"/>
        <v>2.2563692878831594</v>
      </c>
      <c r="V82" s="10">
        <f t="shared" si="27"/>
        <v>3.6453091990807263</v>
      </c>
      <c r="W82" s="9">
        <f t="shared" si="28"/>
        <v>2.1061786483577531</v>
      </c>
      <c r="X82" s="49">
        <f t="shared" si="21"/>
        <v>25.297722759665866</v>
      </c>
      <c r="Y82" s="8">
        <f t="shared" si="41"/>
        <v>6.0755153318012105E-5</v>
      </c>
      <c r="Z82" s="29">
        <f t="shared" si="29"/>
        <v>1.1499999999999999</v>
      </c>
    </row>
    <row r="83" spans="6:26" x14ac:dyDescent="0.25">
      <c r="F83" s="36">
        <f t="shared" si="30"/>
        <v>4200</v>
      </c>
      <c r="G83" s="16">
        <f t="shared" si="31"/>
        <v>23.222606581093277</v>
      </c>
      <c r="H83" s="48">
        <f t="shared" si="32"/>
        <v>293.76130329054661</v>
      </c>
      <c r="I83" s="8">
        <f t="shared" si="33"/>
        <v>1.2022137506823314</v>
      </c>
      <c r="J83" s="48">
        <f t="shared" si="34"/>
        <v>1.8234405897824973E-5</v>
      </c>
      <c r="K83" s="48">
        <f t="shared" si="35"/>
        <v>1.5167357624611937E-5</v>
      </c>
      <c r="L83" s="10">
        <f t="shared" si="36"/>
        <v>1006.1099144212903</v>
      </c>
      <c r="M83" s="29">
        <f t="shared" si="37"/>
        <v>2.5641394406717123E-2</v>
      </c>
      <c r="N83" s="8">
        <f t="shared" si="38"/>
        <v>0.71547655585289893</v>
      </c>
      <c r="O83" s="48">
        <f t="shared" si="39"/>
        <v>3.4041243308719367E-3</v>
      </c>
      <c r="P83" s="48">
        <f t="shared" si="22"/>
        <v>20469424.992475756</v>
      </c>
      <c r="Q83" s="48">
        <f t="shared" si="40"/>
        <v>14645393.693905804</v>
      </c>
      <c r="R83" s="9">
        <f t="shared" si="23"/>
        <v>34.838213807774949</v>
      </c>
      <c r="S83" s="10">
        <f t="shared" si="24"/>
        <v>2.9776679355689861</v>
      </c>
      <c r="T83" s="10">
        <f t="shared" si="25"/>
        <v>1.3996069340951716</v>
      </c>
      <c r="U83" s="10">
        <f t="shared" si="26"/>
        <v>2.2702319529736221</v>
      </c>
      <c r="V83" s="10">
        <f t="shared" si="27"/>
        <v>3.6698388870687939</v>
      </c>
      <c r="W83" s="9">
        <f t="shared" si="28"/>
        <v>2.1203513569730812</v>
      </c>
      <c r="X83" s="49">
        <f t="shared" si="21"/>
        <v>25.342957938066359</v>
      </c>
      <c r="Y83" s="8">
        <f t="shared" si="41"/>
        <v>6.1163981451146574E-5</v>
      </c>
      <c r="Z83" s="29">
        <f t="shared" si="29"/>
        <v>1.1666666666666667</v>
      </c>
    </row>
    <row r="84" spans="6:26" x14ac:dyDescent="0.25">
      <c r="F84" s="36">
        <f t="shared" si="30"/>
        <v>4260</v>
      </c>
      <c r="G84" s="16">
        <f t="shared" si="31"/>
        <v>23.252944664758065</v>
      </c>
      <c r="H84" s="48">
        <f t="shared" si="32"/>
        <v>293.776472332379</v>
      </c>
      <c r="I84" s="8">
        <f t="shared" si="33"/>
        <v>1.2021514684876133</v>
      </c>
      <c r="J84" s="48">
        <f t="shared" si="34"/>
        <v>1.8235131667235194E-5</v>
      </c>
      <c r="K84" s="48">
        <f t="shared" si="35"/>
        <v>1.516874715477926E-5</v>
      </c>
      <c r="L84" s="10">
        <f t="shared" si="36"/>
        <v>1006.1104256522786</v>
      </c>
      <c r="M84" s="29">
        <f t="shared" si="37"/>
        <v>2.5642531784202768E-2</v>
      </c>
      <c r="N84" s="8">
        <f t="shared" si="38"/>
        <v>0.71547366063322382</v>
      </c>
      <c r="O84" s="48">
        <f t="shared" si="39"/>
        <v>3.4039485601440505E-3</v>
      </c>
      <c r="P84" s="48">
        <f t="shared" si="22"/>
        <v>20583497.049580004</v>
      </c>
      <c r="Q84" s="48">
        <f t="shared" si="40"/>
        <v>14726949.982696168</v>
      </c>
      <c r="R84" s="9">
        <f t="shared" si="23"/>
        <v>34.89371845867602</v>
      </c>
      <c r="S84" s="10">
        <f t="shared" si="24"/>
        <v>2.9825442821520758</v>
      </c>
      <c r="T84" s="10">
        <f t="shared" si="25"/>
        <v>1.4100426066901877</v>
      </c>
      <c r="U84" s="10">
        <f t="shared" si="26"/>
        <v>2.283775544709735</v>
      </c>
      <c r="V84" s="10">
        <f t="shared" si="27"/>
        <v>3.6938181513999226</v>
      </c>
      <c r="W84" s="9">
        <f t="shared" si="28"/>
        <v>2.1342060430310665</v>
      </c>
      <c r="X84" s="49">
        <f t="shared" si="21"/>
        <v>25.387150707789132</v>
      </c>
      <c r="Y84" s="8">
        <f t="shared" si="41"/>
        <v>6.1563635856665383E-5</v>
      </c>
      <c r="Z84" s="29">
        <f t="shared" si="29"/>
        <v>1.1833333333333333</v>
      </c>
    </row>
    <row r="85" spans="6:26" x14ac:dyDescent="0.25">
      <c r="F85" s="36">
        <f t="shared" si="30"/>
        <v>4320</v>
      </c>
      <c r="G85" s="16">
        <f t="shared" si="31"/>
        <v>23.282574616861346</v>
      </c>
      <c r="H85" s="48">
        <f t="shared" si="32"/>
        <v>293.79128730843064</v>
      </c>
      <c r="I85" s="8">
        <f t="shared" si="33"/>
        <v>1.2020906462715006</v>
      </c>
      <c r="J85" s="48">
        <f t="shared" si="34"/>
        <v>1.8235840478656477E-5</v>
      </c>
      <c r="K85" s="48">
        <f t="shared" si="35"/>
        <v>1.5170104297224341E-5</v>
      </c>
      <c r="L85" s="10">
        <f t="shared" si="36"/>
        <v>1006.1109251269532</v>
      </c>
      <c r="M85" s="29">
        <f t="shared" si="37"/>
        <v>2.5643642590594068E-2</v>
      </c>
      <c r="N85" s="8">
        <f t="shared" si="38"/>
        <v>0.71547083335104189</v>
      </c>
      <c r="O85" s="48">
        <f t="shared" si="39"/>
        <v>3.4037769096609419E-3</v>
      </c>
      <c r="P85" s="48">
        <f t="shared" si="22"/>
        <v>20694853.972699724</v>
      </c>
      <c r="Q85" s="48">
        <f t="shared" si="40"/>
        <v>14806564.417925591</v>
      </c>
      <c r="R85" s="9">
        <f t="shared" si="23"/>
        <v>34.947697225756585</v>
      </c>
      <c r="S85" s="10">
        <f t="shared" si="24"/>
        <v>2.987287523405326</v>
      </c>
      <c r="T85" s="10">
        <f t="shared" si="25"/>
        <v>1.4202512319966814</v>
      </c>
      <c r="U85" s="10">
        <f t="shared" si="26"/>
        <v>2.2970070257178299</v>
      </c>
      <c r="V85" s="10">
        <f t="shared" si="27"/>
        <v>3.7172582577145112</v>
      </c>
      <c r="W85" s="9">
        <f t="shared" si="28"/>
        <v>2.1477492155683842</v>
      </c>
      <c r="X85" s="49">
        <f t="shared" si="21"/>
        <v>25.430323832429732</v>
      </c>
      <c r="Y85" s="8">
        <f t="shared" si="41"/>
        <v>6.1954304295241846E-5</v>
      </c>
      <c r="Z85" s="29">
        <f t="shared" si="29"/>
        <v>1.2</v>
      </c>
    </row>
    <row r="86" spans="6:26" x14ac:dyDescent="0.25">
      <c r="F86" s="36">
        <f t="shared" si="30"/>
        <v>4380</v>
      </c>
      <c r="G86" s="16">
        <f t="shared" si="31"/>
        <v>23.311512359276406</v>
      </c>
      <c r="H86" s="48">
        <f t="shared" si="32"/>
        <v>293.80575617963819</v>
      </c>
      <c r="I86" s="8">
        <f t="shared" si="33"/>
        <v>1.2020312509134026</v>
      </c>
      <c r="J86" s="48">
        <f t="shared" si="34"/>
        <v>1.8236532714205006E-5</v>
      </c>
      <c r="K86" s="48">
        <f t="shared" si="35"/>
        <v>1.5171429778009003E-5</v>
      </c>
      <c r="L86" s="10">
        <f t="shared" si="36"/>
        <v>1006.1114131013438</v>
      </c>
      <c r="M86" s="29">
        <f t="shared" si="37"/>
        <v>2.5644727424415932E-2</v>
      </c>
      <c r="N86" s="8">
        <f t="shared" si="38"/>
        <v>0.7154680724618997</v>
      </c>
      <c r="O86" s="48">
        <f t="shared" si="39"/>
        <v>3.4036092859548394E-3</v>
      </c>
      <c r="P86" s="48">
        <f t="shared" si="22"/>
        <v>20803559.303037867</v>
      </c>
      <c r="Q86" s="48">
        <f t="shared" si="40"/>
        <v>14884282.474891324</v>
      </c>
      <c r="R86" s="9">
        <f t="shared" si="23"/>
        <v>35.000197312747602</v>
      </c>
      <c r="S86" s="10">
        <f t="shared" si="24"/>
        <v>2.9919017329539574</v>
      </c>
      <c r="T86" s="10">
        <f t="shared" si="25"/>
        <v>1.4302370729092899</v>
      </c>
      <c r="U86" s="10">
        <f t="shared" si="26"/>
        <v>2.3099332254882148</v>
      </c>
      <c r="V86" s="10">
        <f t="shared" si="27"/>
        <v>3.7401702983975049</v>
      </c>
      <c r="W86" s="9">
        <f t="shared" si="28"/>
        <v>2.1609872835185584</v>
      </c>
      <c r="X86" s="49">
        <f t="shared" si="21"/>
        <v>25.472499642794965</v>
      </c>
      <c r="Y86" s="8">
        <f t="shared" si="41"/>
        <v>6.2336171639958425E-5</v>
      </c>
      <c r="Z86" s="29">
        <f t="shared" si="29"/>
        <v>1.2166666666666666</v>
      </c>
    </row>
    <row r="87" spans="6:26" x14ac:dyDescent="0.25">
      <c r="F87" s="36">
        <f t="shared" si="30"/>
        <v>4440</v>
      </c>
      <c r="G87" s="16">
        <f t="shared" si="31"/>
        <v>23.339773486307351</v>
      </c>
      <c r="H87" s="48">
        <f t="shared" si="32"/>
        <v>293.81988674315363</v>
      </c>
      <c r="I87" s="8">
        <f t="shared" si="33"/>
        <v>1.2019732499882538</v>
      </c>
      <c r="J87" s="48">
        <f t="shared" si="34"/>
        <v>1.8237208748096017E-5</v>
      </c>
      <c r="K87" s="48">
        <f t="shared" si="35"/>
        <v>1.5172724308360637E-5</v>
      </c>
      <c r="L87" s="10">
        <f t="shared" si="36"/>
        <v>1006.1118898266092</v>
      </c>
      <c r="M87" s="29">
        <f t="shared" si="37"/>
        <v>2.5645786871827451E-2</v>
      </c>
      <c r="N87" s="8">
        <f t="shared" si="38"/>
        <v>0.71546537645392883</v>
      </c>
      <c r="O87" s="48">
        <f t="shared" si="39"/>
        <v>3.4034455975206425E-3</v>
      </c>
      <c r="P87" s="48">
        <f t="shared" si="22"/>
        <v>20909675.153813642</v>
      </c>
      <c r="Q87" s="48">
        <f t="shared" si="40"/>
        <v>14960148.60545264</v>
      </c>
      <c r="R87" s="9">
        <f t="shared" si="23"/>
        <v>35.051264163779514</v>
      </c>
      <c r="S87" s="10">
        <f t="shared" si="24"/>
        <v>2.9963908344413754</v>
      </c>
      <c r="T87" s="10">
        <f t="shared" si="25"/>
        <v>1.4400043499127972</v>
      </c>
      <c r="U87" s="10">
        <f t="shared" si="26"/>
        <v>2.3225608419456338</v>
      </c>
      <c r="V87" s="10">
        <f t="shared" si="27"/>
        <v>3.7625651918584309</v>
      </c>
      <c r="W87" s="9">
        <f t="shared" si="28"/>
        <v>2.1739265552959823</v>
      </c>
      <c r="X87" s="49">
        <f t="shared" si="21"/>
        <v>25.513700041603332</v>
      </c>
      <c r="Y87" s="8">
        <f t="shared" si="41"/>
        <v>6.270941986430718E-5</v>
      </c>
      <c r="Z87" s="29">
        <f t="shared" si="29"/>
        <v>1.2333333333333334</v>
      </c>
    </row>
    <row r="88" spans="6:26" x14ac:dyDescent="0.25">
      <c r="F88" s="36">
        <f t="shared" si="30"/>
        <v>4500</v>
      </c>
      <c r="G88" s="16">
        <f t="shared" si="31"/>
        <v>23.367373269826782</v>
      </c>
      <c r="H88" s="48">
        <f t="shared" si="32"/>
        <v>293.83368663491336</v>
      </c>
      <c r="I88" s="8">
        <f t="shared" si="33"/>
        <v>1.2019166117548772</v>
      </c>
      <c r="J88" s="48">
        <f t="shared" si="34"/>
        <v>1.8237868946769484E-5</v>
      </c>
      <c r="K88" s="48">
        <f t="shared" si="35"/>
        <v>1.5173988584899411E-5</v>
      </c>
      <c r="L88" s="10">
        <f t="shared" si="36"/>
        <v>1006.112355549094</v>
      </c>
      <c r="M88" s="29">
        <f t="shared" si="37"/>
        <v>2.5646821506818147E-2</v>
      </c>
      <c r="N88" s="8">
        <f t="shared" si="38"/>
        <v>0.71546274384729458</v>
      </c>
      <c r="O88" s="48">
        <f t="shared" si="39"/>
        <v>3.403285754783093E-3</v>
      </c>
      <c r="P88" s="48">
        <f t="shared" si="22"/>
        <v>21013262.238939624</v>
      </c>
      <c r="Q88" s="48">
        <f t="shared" si="40"/>
        <v>15034206.258654488</v>
      </c>
      <c r="R88" s="9">
        <f t="shared" si="23"/>
        <v>35.10094154642271</v>
      </c>
      <c r="S88" s="10">
        <f t="shared" si="24"/>
        <v>3.0007586085412021</v>
      </c>
      <c r="T88" s="10">
        <f t="shared" si="25"/>
        <v>1.4495572390217992</v>
      </c>
      <c r="U88" s="10">
        <f t="shared" si="26"/>
        <v>2.3348964430593844</v>
      </c>
      <c r="V88" s="10">
        <f t="shared" si="27"/>
        <v>3.7844536820811836</v>
      </c>
      <c r="W88" s="9">
        <f t="shared" si="28"/>
        <v>2.1865732385357948</v>
      </c>
      <c r="X88" s="49">
        <f t="shared" si="21"/>
        <v>25.553946508362579</v>
      </c>
      <c r="Y88" s="8">
        <f t="shared" si="41"/>
        <v>6.3074228034686389E-5</v>
      </c>
      <c r="Z88" s="29">
        <f t="shared" si="29"/>
        <v>1.25</v>
      </c>
    </row>
    <row r="89" spans="6:26" x14ac:dyDescent="0.25">
      <c r="F89" s="36">
        <f t="shared" si="30"/>
        <v>4560</v>
      </c>
      <c r="G89" s="16">
        <f t="shared" si="31"/>
        <v>23.394326664426753</v>
      </c>
      <c r="H89" s="48">
        <f t="shared" si="32"/>
        <v>293.84716333221337</v>
      </c>
      <c r="I89" s="8">
        <f t="shared" si="33"/>
        <v>1.2018613051443703</v>
      </c>
      <c r="J89" s="48">
        <f t="shared" si="34"/>
        <v>1.8238513669016421E-5</v>
      </c>
      <c r="K89" s="48">
        <f t="shared" si="35"/>
        <v>1.5175223289866687E-5</v>
      </c>
      <c r="L89" s="10">
        <f t="shared" si="36"/>
        <v>1006.112810510386</v>
      </c>
      <c r="M89" s="29">
        <f t="shared" si="37"/>
        <v>2.5647831891405161E-2</v>
      </c>
      <c r="N89" s="8">
        <f t="shared" si="38"/>
        <v>0.71546017319364397</v>
      </c>
      <c r="O89" s="48">
        <f t="shared" si="39"/>
        <v>3.4031296700640081E-3</v>
      </c>
      <c r="P89" s="48">
        <f t="shared" si="22"/>
        <v>21114379.901338715</v>
      </c>
      <c r="Q89" s="48">
        <f t="shared" si="40"/>
        <v>15106497.901088193</v>
      </c>
      <c r="R89" s="9">
        <f t="shared" si="23"/>
        <v>35.149271629772144</v>
      </c>
      <c r="S89" s="10">
        <f t="shared" si="24"/>
        <v>3.0050086995524423</v>
      </c>
      <c r="T89" s="10">
        <f t="shared" si="25"/>
        <v>1.4588998699347091</v>
      </c>
      <c r="U89" s="10">
        <f t="shared" si="26"/>
        <v>2.3469464684878072</v>
      </c>
      <c r="V89" s="10">
        <f t="shared" si="27"/>
        <v>3.8058463384225165</v>
      </c>
      <c r="W89" s="9">
        <f t="shared" si="28"/>
        <v>2.1989334399774543</v>
      </c>
      <c r="X89" s="49">
        <f t="shared" si="21"/>
        <v>25.593260104404209</v>
      </c>
      <c r="Y89" s="8">
        <f t="shared" si="41"/>
        <v>6.3430772307041935E-5</v>
      </c>
      <c r="Z89" s="29">
        <f t="shared" si="29"/>
        <v>1.2666666666666666</v>
      </c>
    </row>
    <row r="90" spans="6:26" x14ac:dyDescent="0.25">
      <c r="F90" s="36">
        <f t="shared" si="30"/>
        <v>4620</v>
      </c>
      <c r="G90" s="16">
        <f t="shared" si="31"/>
        <v>23.420648312575683</v>
      </c>
      <c r="H90" s="48">
        <f t="shared" si="32"/>
        <v>293.86032415628779</v>
      </c>
      <c r="I90" s="8">
        <f t="shared" si="33"/>
        <v>1.2018072997485214</v>
      </c>
      <c r="J90" s="48">
        <f t="shared" si="34"/>
        <v>1.8239143266104989E-5</v>
      </c>
      <c r="K90" s="48">
        <f t="shared" si="35"/>
        <v>1.5176429091353944E-5</v>
      </c>
      <c r="L90" s="10">
        <f t="shared" si="36"/>
        <v>1006.1132549473757</v>
      </c>
      <c r="M90" s="29">
        <f t="shared" si="37"/>
        <v>2.5648818575830193E-2</v>
      </c>
      <c r="N90" s="8">
        <f t="shared" si="38"/>
        <v>0.7154576630755568</v>
      </c>
      <c r="O90" s="48">
        <f t="shared" si="39"/>
        <v>3.4029772575495977E-3</v>
      </c>
      <c r="P90" s="48">
        <f t="shared" si="22"/>
        <v>21213086.140890248</v>
      </c>
      <c r="Q90" s="48">
        <f t="shared" si="40"/>
        <v>15177065.036981819</v>
      </c>
      <c r="R90" s="9">
        <f t="shared" si="23"/>
        <v>35.19629505793808</v>
      </c>
      <c r="S90" s="10">
        <f t="shared" si="24"/>
        <v>3.0091446216081423</v>
      </c>
      <c r="T90" s="10">
        <f t="shared" si="25"/>
        <v>1.468036324387473</v>
      </c>
      <c r="U90" s="10">
        <f t="shared" si="26"/>
        <v>2.3587172312533182</v>
      </c>
      <c r="V90" s="10">
        <f t="shared" si="27"/>
        <v>3.8267535556407912</v>
      </c>
      <c r="W90" s="9">
        <f t="shared" si="28"/>
        <v>2.2110131654813459</v>
      </c>
      <c r="X90" s="49">
        <f t="shared" si="21"/>
        <v>25.63166147805703</v>
      </c>
      <c r="Y90" s="8">
        <f t="shared" si="41"/>
        <v>6.377922592734652E-5</v>
      </c>
      <c r="Z90" s="29">
        <f t="shared" si="29"/>
        <v>1.2833333333333334</v>
      </c>
    </row>
    <row r="91" spans="6:26" x14ac:dyDescent="0.25">
      <c r="F91" s="36">
        <f t="shared" si="30"/>
        <v>4680</v>
      </c>
      <c r="G91" s="16">
        <f t="shared" si="31"/>
        <v>23.446352549774424</v>
      </c>
      <c r="H91" s="48">
        <f t="shared" si="32"/>
        <v>293.87317627488721</v>
      </c>
      <c r="I91" s="8">
        <f t="shared" si="33"/>
        <v>1.2017545658082713</v>
      </c>
      <c r="J91" s="48">
        <f t="shared" si="34"/>
        <v>1.8239758081906551E-5</v>
      </c>
      <c r="K91" s="48">
        <f t="shared" si="35"/>
        <v>1.5177606643532014E-5</v>
      </c>
      <c r="L91" s="10">
        <f t="shared" si="36"/>
        <v>1006.1136890923156</v>
      </c>
      <c r="M91" s="29">
        <f t="shared" si="37"/>
        <v>2.5649782098756364E-2</v>
      </c>
      <c r="N91" s="8">
        <f t="shared" si="38"/>
        <v>0.71545521210599838</v>
      </c>
      <c r="O91" s="48">
        <f t="shared" si="39"/>
        <v>3.4028284332579097E-3</v>
      </c>
      <c r="P91" s="48">
        <f t="shared" si="22"/>
        <v>21309437.641994912</v>
      </c>
      <c r="Q91" s="48">
        <f t="shared" si="40"/>
        <v>15245948.228013016</v>
      </c>
      <c r="R91" s="9">
        <f t="shared" si="23"/>
        <v>35.242051019271841</v>
      </c>
      <c r="S91" s="10">
        <f t="shared" si="24"/>
        <v>3.0131697645252582</v>
      </c>
      <c r="T91" s="10">
        <f t="shared" si="25"/>
        <v>1.4769706346932807</v>
      </c>
      <c r="U91" s="10">
        <f t="shared" si="26"/>
        <v>2.3702149194437361</v>
      </c>
      <c r="V91" s="10">
        <f t="shared" si="27"/>
        <v>3.8471855541370168</v>
      </c>
      <c r="W91" s="9">
        <f t="shared" si="28"/>
        <v>2.222818320168054</v>
      </c>
      <c r="X91" s="49">
        <f t="shared" si="21"/>
        <v>25.669170869942477</v>
      </c>
      <c r="Y91" s="8">
        <f t="shared" si="41"/>
        <v>6.4119759235616949E-5</v>
      </c>
      <c r="Z91" s="29">
        <f t="shared" si="29"/>
        <v>1.3</v>
      </c>
    </row>
    <row r="92" spans="6:26" x14ac:dyDescent="0.25">
      <c r="F92" s="36">
        <f t="shared" si="30"/>
        <v>4740</v>
      </c>
      <c r="G92" s="16">
        <f t="shared" si="31"/>
        <v>23.471453409705202</v>
      </c>
      <c r="H92" s="48">
        <f t="shared" si="32"/>
        <v>293.88572670485257</v>
      </c>
      <c r="I92" s="8">
        <f t="shared" si="33"/>
        <v>1.2017030742022339</v>
      </c>
      <c r="J92" s="48">
        <f t="shared" si="34"/>
        <v>1.8240358453021431E-5</v>
      </c>
      <c r="K92" s="48">
        <f t="shared" si="35"/>
        <v>1.5178756586880273E-5</v>
      </c>
      <c r="L92" s="10">
        <f t="shared" si="36"/>
        <v>1006.1141131728816</v>
      </c>
      <c r="M92" s="29">
        <f t="shared" si="37"/>
        <v>2.5650722987464666E-2</v>
      </c>
      <c r="N92" s="8">
        <f t="shared" si="38"/>
        <v>0.71545281892777723</v>
      </c>
      <c r="O92" s="48">
        <f t="shared" si="39"/>
        <v>3.4026831150064433E-3</v>
      </c>
      <c r="P92" s="48">
        <f t="shared" si="22"/>
        <v>21403489.800750013</v>
      </c>
      <c r="Q92" s="48">
        <f t="shared" si="40"/>
        <v>15313187.112838525</v>
      </c>
      <c r="R92" s="9">
        <f t="shared" si="23"/>
        <v>35.28657731162842</v>
      </c>
      <c r="S92" s="10">
        <f t="shared" si="24"/>
        <v>3.0170873993211207</v>
      </c>
      <c r="T92" s="10">
        <f t="shared" si="25"/>
        <v>1.4857067824554728</v>
      </c>
      <c r="U92" s="10">
        <f t="shared" si="26"/>
        <v>2.38144559793614</v>
      </c>
      <c r="V92" s="10">
        <f t="shared" si="27"/>
        <v>3.8671523803916128</v>
      </c>
      <c r="W92" s="9">
        <f t="shared" si="28"/>
        <v>2.2343547086707098</v>
      </c>
      <c r="X92" s="49">
        <f t="shared" si="21"/>
        <v>25.705808118375913</v>
      </c>
      <c r="Y92" s="8">
        <f t="shared" si="41"/>
        <v>6.4452539673193543E-5</v>
      </c>
      <c r="Z92" s="29">
        <f t="shared" si="29"/>
        <v>1.3166666666666667</v>
      </c>
    </row>
    <row r="93" spans="6:26" x14ac:dyDescent="0.25">
      <c r="F93" s="36">
        <f t="shared" si="30"/>
        <v>4800</v>
      </c>
      <c r="G93" s="16">
        <f t="shared" si="31"/>
        <v>23.495964629367673</v>
      </c>
      <c r="H93" s="48">
        <f t="shared" si="32"/>
        <v>293.89798231468382</v>
      </c>
      <c r="I93" s="8">
        <f t="shared" si="33"/>
        <v>1.2016527964352772</v>
      </c>
      <c r="J93" s="48">
        <f t="shared" si="34"/>
        <v>1.8240944708904022E-5</v>
      </c>
      <c r="K93" s="48">
        <f t="shared" si="35"/>
        <v>1.5179879548415386E-5</v>
      </c>
      <c r="L93" s="10">
        <f t="shared" si="36"/>
        <v>1006.1145274122358</v>
      </c>
      <c r="M93" s="29">
        <f t="shared" si="37"/>
        <v>2.5651641758049463E-2</v>
      </c>
      <c r="N93" s="8">
        <f t="shared" si="38"/>
        <v>0.715450482213003</v>
      </c>
      <c r="O93" s="48">
        <f t="shared" si="39"/>
        <v>3.4025412223799324E-3</v>
      </c>
      <c r="P93" s="48">
        <f t="shared" si="22"/>
        <v>21495296.751728181</v>
      </c>
      <c r="Q93" s="48">
        <f t="shared" si="40"/>
        <v>15378820.426335525</v>
      </c>
      <c r="R93" s="9">
        <f t="shared" si="23"/>
        <v>35.329910403943224</v>
      </c>
      <c r="S93" s="10">
        <f t="shared" si="24"/>
        <v>3.0209006834197871</v>
      </c>
      <c r="T93" s="10">
        <f t="shared" si="25"/>
        <v>1.4942486974417004</v>
      </c>
      <c r="U93" s="10">
        <f t="shared" si="26"/>
        <v>2.392415210139744</v>
      </c>
      <c r="V93" s="10">
        <f t="shared" si="27"/>
        <v>3.8866639075814442</v>
      </c>
      <c r="W93" s="9">
        <f t="shared" si="28"/>
        <v>2.2456280354915008</v>
      </c>
      <c r="X93" s="49">
        <f t="shared" si="21"/>
        <v>25.741592664859173</v>
      </c>
      <c r="Y93" s="8">
        <f t="shared" si="41"/>
        <v>6.4777731793024066E-5</v>
      </c>
      <c r="Z93" s="29">
        <f t="shared" si="29"/>
        <v>1.3333333333333333</v>
      </c>
    </row>
    <row r="94" spans="6:26" x14ac:dyDescent="0.25">
      <c r="F94" s="36">
        <f t="shared" si="30"/>
        <v>4860</v>
      </c>
      <c r="G94" s="16">
        <f t="shared" si="31"/>
        <v>23.519899654196745</v>
      </c>
      <c r="H94" s="48">
        <f t="shared" si="32"/>
        <v>293.90994982709833</v>
      </c>
      <c r="I94" s="8">
        <f t="shared" si="33"/>
        <v>1.2016037046271892</v>
      </c>
      <c r="J94" s="48">
        <f t="shared" si="34"/>
        <v>1.8241517171987812E-5</v>
      </c>
      <c r="K94" s="48">
        <f t="shared" si="35"/>
        <v>1.5180976141919805E-5</v>
      </c>
      <c r="L94" s="10">
        <f t="shared" si="36"/>
        <v>1006.1149320290884</v>
      </c>
      <c r="M94" s="29">
        <f t="shared" si="37"/>
        <v>2.5652538915613799E-2</v>
      </c>
      <c r="N94" s="8">
        <f t="shared" si="38"/>
        <v>0.71544820066255121</v>
      </c>
      <c r="O94" s="48">
        <f t="shared" si="39"/>
        <v>3.4024026766983598E-3</v>
      </c>
      <c r="P94" s="48">
        <f t="shared" si="22"/>
        <v>21584911.394352429</v>
      </c>
      <c r="Q94" s="48">
        <f t="shared" si="40"/>
        <v>15442886.018550044</v>
      </c>
      <c r="R94" s="9">
        <f t="shared" si="23"/>
        <v>35.372085494376144</v>
      </c>
      <c r="S94" s="10">
        <f t="shared" si="24"/>
        <v>3.0246126655696748</v>
      </c>
      <c r="T94" s="10">
        <f t="shared" si="25"/>
        <v>1.5026002566081429</v>
      </c>
      <c r="U94" s="10">
        <f t="shared" si="26"/>
        <v>2.4031295797544261</v>
      </c>
      <c r="V94" s="10">
        <f t="shared" si="27"/>
        <v>3.905729836362569</v>
      </c>
      <c r="W94" s="9">
        <f t="shared" si="28"/>
        <v>2.2566439054539287</v>
      </c>
      <c r="X94" s="49">
        <f t="shared" si="21"/>
        <v>25.776543559650673</v>
      </c>
      <c r="Y94" s="8">
        <f t="shared" si="41"/>
        <v>6.5095497272709486E-5</v>
      </c>
      <c r="Z94" s="29">
        <f t="shared" si="29"/>
        <v>1.35</v>
      </c>
    </row>
    <row r="95" spans="6:26" x14ac:dyDescent="0.25">
      <c r="F95" s="36">
        <f t="shared" si="30"/>
        <v>4920</v>
      </c>
      <c r="G95" s="16">
        <f t="shared" si="31"/>
        <v>23.54327164315729</v>
      </c>
      <c r="H95" s="48">
        <f t="shared" si="32"/>
        <v>293.9216358215786</v>
      </c>
      <c r="I95" s="8">
        <f t="shared" si="33"/>
        <v>1.201555771501418</v>
      </c>
      <c r="J95" s="48">
        <f t="shared" si="34"/>
        <v>1.8242076157809326E-5</v>
      </c>
      <c r="K95" s="48">
        <f t="shared" si="35"/>
        <v>1.5182046968169217E-5</v>
      </c>
      <c r="L95" s="10">
        <f t="shared" si="36"/>
        <v>1006.115327237762</v>
      </c>
      <c r="M95" s="29">
        <f t="shared" si="37"/>
        <v>2.5653414954463064E-2</v>
      </c>
      <c r="N95" s="8">
        <f t="shared" si="38"/>
        <v>0.71544597300553259</v>
      </c>
      <c r="O95" s="48">
        <f t="shared" si="39"/>
        <v>3.4022674009851978E-3</v>
      </c>
      <c r="P95" s="48">
        <f t="shared" si="22"/>
        <v>21672385.418864187</v>
      </c>
      <c r="Q95" s="48">
        <f t="shared" si="40"/>
        <v>15505420.873350205</v>
      </c>
      <c r="R95" s="9">
        <f t="shared" si="23"/>
        <v>35.413136565257346</v>
      </c>
      <c r="S95" s="10">
        <f t="shared" si="24"/>
        <v>3.0282262904920518</v>
      </c>
      <c r="T95" s="10">
        <f t="shared" si="25"/>
        <v>1.5107652832633183</v>
      </c>
      <c r="U95" s="10">
        <f t="shared" si="26"/>
        <v>2.413594412541916</v>
      </c>
      <c r="V95" s="10">
        <f t="shared" si="27"/>
        <v>3.9243596958052342</v>
      </c>
      <c r="W95" s="9">
        <f t="shared" si="28"/>
        <v>2.267407824243024</v>
      </c>
      <c r="X95" s="49">
        <f t="shared" si="21"/>
        <v>25.810679467400313</v>
      </c>
      <c r="Y95" s="8">
        <f t="shared" si="41"/>
        <v>6.5405994930087239E-5</v>
      </c>
      <c r="Z95" s="29">
        <f t="shared" si="29"/>
        <v>1.3666666666666667</v>
      </c>
    </row>
    <row r="96" spans="6:26" x14ac:dyDescent="0.25">
      <c r="F96" s="36">
        <f t="shared" si="30"/>
        <v>4980</v>
      </c>
      <c r="G96" s="16">
        <f t="shared" si="31"/>
        <v>23.56609347381124</v>
      </c>
      <c r="H96" s="48">
        <f t="shared" si="32"/>
        <v>293.93304673690557</v>
      </c>
      <c r="I96" s="8">
        <f t="shared" si="33"/>
        <v>1.2015089703739132</v>
      </c>
      <c r="J96" s="48">
        <f t="shared" si="34"/>
        <v>1.8242621975131618E-5</v>
      </c>
      <c r="K96" s="48">
        <f t="shared" si="35"/>
        <v>1.5183092615159135E-5</v>
      </c>
      <c r="L96" s="10">
        <f t="shared" si="36"/>
        <v>1006.1157132482547</v>
      </c>
      <c r="M96" s="29">
        <f t="shared" si="37"/>
        <v>2.5654270358298047E-2</v>
      </c>
      <c r="N96" s="8">
        <f t="shared" si="38"/>
        <v>0.71544379799876257</v>
      </c>
      <c r="O96" s="48">
        <f t="shared" si="39"/>
        <v>3.4021353199359134E-3</v>
      </c>
      <c r="P96" s="48">
        <f t="shared" si="22"/>
        <v>21757769.331879515</v>
      </c>
      <c r="Q96" s="48">
        <f t="shared" si="40"/>
        <v>15566461.126780879</v>
      </c>
      <c r="R96" s="9">
        <f t="shared" si="23"/>
        <v>35.453096435048813</v>
      </c>
      <c r="S96" s="10">
        <f t="shared" si="24"/>
        <v>3.0317444032785166</v>
      </c>
      <c r="T96" s="10">
        <f t="shared" si="25"/>
        <v>1.5187475463617071</v>
      </c>
      <c r="U96" s="10">
        <f t="shared" si="26"/>
        <v>2.4238152981066139</v>
      </c>
      <c r="V96" s="10">
        <f t="shared" si="27"/>
        <v>3.9425628444683207</v>
      </c>
      <c r="W96" s="9">
        <f t="shared" si="28"/>
        <v>2.2779251990261407</v>
      </c>
      <c r="X96" s="49">
        <f t="shared" si="21"/>
        <v>25.844018672837379</v>
      </c>
      <c r="Y96" s="8">
        <f t="shared" si="41"/>
        <v>6.5709380741138681E-5</v>
      </c>
      <c r="Z96" s="29">
        <f t="shared" si="29"/>
        <v>1.3833333333333333</v>
      </c>
    </row>
    <row r="97" spans="6:26" x14ac:dyDescent="0.25">
      <c r="F97" s="36">
        <f t="shared" si="30"/>
        <v>5040</v>
      </c>
      <c r="G97" s="16">
        <f t="shared" si="31"/>
        <v>23.588377747352965</v>
      </c>
      <c r="H97" s="48">
        <f t="shared" si="32"/>
        <v>293.94418887367647</v>
      </c>
      <c r="I97" s="8">
        <f t="shared" si="33"/>
        <v>1.2014632751420591</v>
      </c>
      <c r="J97" s="48">
        <f t="shared" si="34"/>
        <v>1.8243154926066602E-5</v>
      </c>
      <c r="K97" s="48">
        <f t="shared" si="35"/>
        <v>1.5184113658330141E-5</v>
      </c>
      <c r="L97" s="10">
        <f t="shared" si="36"/>
        <v>1006.1160902663054</v>
      </c>
      <c r="M97" s="29">
        <f t="shared" si="37"/>
        <v>2.565510560040609E-2</v>
      </c>
      <c r="N97" s="8">
        <f t="shared" si="38"/>
        <v>0.71544167442624318</v>
      </c>
      <c r="O97" s="48">
        <f t="shared" si="39"/>
        <v>3.4020063598867519E-3</v>
      </c>
      <c r="P97" s="48">
        <f t="shared" si="22"/>
        <v>21841112.481531519</v>
      </c>
      <c r="Q97" s="48">
        <f t="shared" si="40"/>
        <v>15626042.08511883</v>
      </c>
      <c r="R97" s="9">
        <f t="shared" si="23"/>
        <v>35.491996807520316</v>
      </c>
      <c r="S97" s="10">
        <f t="shared" si="24"/>
        <v>3.0351697535540318</v>
      </c>
      <c r="T97" s="10">
        <f t="shared" si="25"/>
        <v>1.5265507599180119</v>
      </c>
      <c r="U97" s="10">
        <f t="shared" si="26"/>
        <v>2.433797711683475</v>
      </c>
      <c r="V97" s="10">
        <f t="shared" si="27"/>
        <v>3.960348471601487</v>
      </c>
      <c r="W97" s="9">
        <f t="shared" si="28"/>
        <v>2.288201339147526</v>
      </c>
      <c r="X97" s="49">
        <f t="shared" si="21"/>
        <v>25.876579086500492</v>
      </c>
      <c r="Y97" s="8">
        <f t="shared" si="41"/>
        <v>6.6005807860024783E-5</v>
      </c>
      <c r="Z97" s="29">
        <f t="shared" si="29"/>
        <v>1.4</v>
      </c>
    </row>
    <row r="98" spans="6:26" x14ac:dyDescent="0.25">
      <c r="F98" s="36">
        <f t="shared" si="30"/>
        <v>5100</v>
      </c>
      <c r="G98" s="16">
        <f t="shared" si="31"/>
        <v>23.610136793609136</v>
      </c>
      <c r="H98" s="48">
        <f t="shared" si="32"/>
        <v>293.95506839680456</v>
      </c>
      <c r="I98" s="8">
        <f t="shared" si="33"/>
        <v>1.2014186602737198</v>
      </c>
      <c r="J98" s="48">
        <f t="shared" si="34"/>
        <v>1.824367530619675E-5</v>
      </c>
      <c r="K98" s="48">
        <f t="shared" si="35"/>
        <v>1.5185110660791871E-5</v>
      </c>
      <c r="L98" s="10">
        <f t="shared" si="36"/>
        <v>1006.116458493458</v>
      </c>
      <c r="M98" s="29">
        <f t="shared" si="37"/>
        <v>2.5655921143851349E-2</v>
      </c>
      <c r="N98" s="8">
        <f t="shared" si="38"/>
        <v>0.71543960109864224</v>
      </c>
      <c r="O98" s="48">
        <f t="shared" si="39"/>
        <v>3.4018804487838199E-3</v>
      </c>
      <c r="P98" s="48">
        <f t="shared" si="22"/>
        <v>21922463.082196109</v>
      </c>
      <c r="Q98" s="48">
        <f t="shared" si="40"/>
        <v>15684198.242626095</v>
      </c>
      <c r="R98" s="9">
        <f t="shared" si="23"/>
        <v>35.529868318321476</v>
      </c>
      <c r="S98" s="10">
        <f t="shared" si="24"/>
        <v>3.0385049994209274</v>
      </c>
      <c r="T98" s="10">
        <f t="shared" si="25"/>
        <v>1.5341785825334988</v>
      </c>
      <c r="U98" s="10">
        <f t="shared" si="26"/>
        <v>2.4435470159302795</v>
      </c>
      <c r="V98" s="10">
        <f t="shared" si="27"/>
        <v>3.9777255984637785</v>
      </c>
      <c r="W98" s="9">
        <f t="shared" si="28"/>
        <v>2.298241456890183</v>
      </c>
      <c r="X98" s="49">
        <f t="shared" si="21"/>
        <v>25.908378250499318</v>
      </c>
      <c r="Y98" s="8">
        <f t="shared" si="41"/>
        <v>6.6295426641062974E-5</v>
      </c>
      <c r="Z98" s="29">
        <f t="shared" si="29"/>
        <v>1.4166666666666667</v>
      </c>
    </row>
    <row r="99" spans="6:26" x14ac:dyDescent="0.25">
      <c r="F99" s="36">
        <f t="shared" si="30"/>
        <v>5160</v>
      </c>
      <c r="G99" s="16">
        <f t="shared" si="31"/>
        <v>23.631382675999664</v>
      </c>
      <c r="H99" s="48">
        <f t="shared" si="32"/>
        <v>293.96569133799983</v>
      </c>
      <c r="I99" s="8">
        <f t="shared" si="33"/>
        <v>1.2013751007963902</v>
      </c>
      <c r="J99" s="48">
        <f t="shared" si="34"/>
        <v>1.8244183404695565E-5</v>
      </c>
      <c r="K99" s="48">
        <f t="shared" si="35"/>
        <v>1.5186084173545395E-5</v>
      </c>
      <c r="L99" s="10">
        <f t="shared" si="36"/>
        <v>1006.1168181271267</v>
      </c>
      <c r="M99" s="29">
        <f t="shared" si="37"/>
        <v>2.5656717441663104E-2</v>
      </c>
      <c r="N99" s="8">
        <f t="shared" si="38"/>
        <v>0.71543757685278486</v>
      </c>
      <c r="O99" s="48">
        <f t="shared" si="39"/>
        <v>3.4017575161524771E-3</v>
      </c>
      <c r="P99" s="48">
        <f t="shared" si="22"/>
        <v>22001868.238800727</v>
      </c>
      <c r="Q99" s="48">
        <f t="shared" si="40"/>
        <v>15740963.299001841</v>
      </c>
      <c r="R99" s="9">
        <f t="shared" si="23"/>
        <v>35.566740579118594</v>
      </c>
      <c r="S99" s="10">
        <f t="shared" si="24"/>
        <v>3.0417527111979301</v>
      </c>
      <c r="T99" s="10">
        <f t="shared" si="25"/>
        <v>1.5416346170263528</v>
      </c>
      <c r="U99" s="10">
        <f t="shared" si="26"/>
        <v>2.4530684627222965</v>
      </c>
      <c r="V99" s="10">
        <f t="shared" si="27"/>
        <v>3.9947030797486494</v>
      </c>
      <c r="W99" s="9">
        <f t="shared" si="28"/>
        <v>2.3080506682992197</v>
      </c>
      <c r="X99" s="49">
        <f t="shared" si="21"/>
        <v>25.939433344298884</v>
      </c>
      <c r="Y99" s="8">
        <f t="shared" si="41"/>
        <v>6.6578384662477488E-5</v>
      </c>
      <c r="Z99" s="29">
        <f t="shared" si="29"/>
        <v>1.4333333333333333</v>
      </c>
    </row>
    <row r="100" spans="6:26" x14ac:dyDescent="0.25">
      <c r="F100" s="36">
        <f t="shared" si="30"/>
        <v>5220</v>
      </c>
      <c r="G100" s="16">
        <f t="shared" si="31"/>
        <v>23.652127196456533</v>
      </c>
      <c r="H100" s="48">
        <f t="shared" si="32"/>
        <v>293.97606359822822</v>
      </c>
      <c r="I100" s="8">
        <f t="shared" si="33"/>
        <v>1.2013325722864661</v>
      </c>
      <c r="J100" s="48">
        <f t="shared" si="34"/>
        <v>1.8244679504446942E-5</v>
      </c>
      <c r="K100" s="48">
        <f t="shared" si="35"/>
        <v>1.5187034735703789E-5</v>
      </c>
      <c r="L100" s="10">
        <f t="shared" si="36"/>
        <v>1006.1171693606609</v>
      </c>
      <c r="M100" s="29">
        <f t="shared" si="37"/>
        <v>2.5657494937022438E-2</v>
      </c>
      <c r="N100" s="8">
        <f t="shared" si="38"/>
        <v>0.71543560055114541</v>
      </c>
      <c r="O100" s="48">
        <f t="shared" si="39"/>
        <v>3.401637493067061E-3</v>
      </c>
      <c r="P100" s="48">
        <f t="shared" si="22"/>
        <v>22079373.970715519</v>
      </c>
      <c r="Q100" s="48">
        <f t="shared" si="40"/>
        <v>15796370.176532185</v>
      </c>
      <c r="R100" s="9">
        <f t="shared" si="23"/>
        <v>35.60264221945215</v>
      </c>
      <c r="S100" s="10">
        <f t="shared" si="24"/>
        <v>3.044915374967383</v>
      </c>
      <c r="T100" s="10">
        <f t="shared" si="25"/>
        <v>1.5489224101585608</v>
      </c>
      <c r="U100" s="10">
        <f t="shared" si="26"/>
        <v>2.4623671949465851</v>
      </c>
      <c r="V100" s="10">
        <f t="shared" si="27"/>
        <v>4.0112896051051461</v>
      </c>
      <c r="W100" s="9">
        <f t="shared" si="28"/>
        <v>2.3176339940607513</v>
      </c>
      <c r="X100" s="49">
        <f t="shared" si="21"/>
        <v>25.969761190517286</v>
      </c>
      <c r="Y100" s="8">
        <f t="shared" si="41"/>
        <v>6.6854826751752434E-5</v>
      </c>
      <c r="Z100" s="29">
        <f t="shared" si="29"/>
        <v>1.45</v>
      </c>
    </row>
    <row r="101" spans="6:26" x14ac:dyDescent="0.25">
      <c r="F101" s="36">
        <f t="shared" si="30"/>
        <v>5280</v>
      </c>
      <c r="G101" s="16">
        <f t="shared" si="31"/>
        <v>23.672381900297744</v>
      </c>
      <c r="H101" s="48">
        <f t="shared" si="32"/>
        <v>293.98619095014885</v>
      </c>
      <c r="I101" s="8">
        <f t="shared" si="33"/>
        <v>1.2012910508586356</v>
      </c>
      <c r="J101" s="48">
        <f t="shared" si="34"/>
        <v>1.8245163882163739E-5</v>
      </c>
      <c r="K101" s="48">
        <f t="shared" si="35"/>
        <v>1.5187962874711181E-5</v>
      </c>
      <c r="L101" s="10">
        <f t="shared" si="36"/>
        <v>1006.1175123834101</v>
      </c>
      <c r="M101" s="29">
        <f t="shared" si="37"/>
        <v>2.5658254063447551E-2</v>
      </c>
      <c r="N101" s="8">
        <f t="shared" si="38"/>
        <v>0.71543367108134903</v>
      </c>
      <c r="O101" s="48">
        <f t="shared" si="39"/>
        <v>3.4015203121209518E-3</v>
      </c>
      <c r="P101" s="48">
        <f t="shared" si="22"/>
        <v>22155025.235226206</v>
      </c>
      <c r="Q101" s="48">
        <f t="shared" si="40"/>
        <v>15850451.036937812</v>
      </c>
      <c r="R101" s="9">
        <f t="shared" si="23"/>
        <v>35.637600926457871</v>
      </c>
      <c r="S101" s="10">
        <f t="shared" si="24"/>
        <v>3.0479953959426997</v>
      </c>
      <c r="T101" s="10">
        <f t="shared" si="25"/>
        <v>1.5560454524522602</v>
      </c>
      <c r="U101" s="10">
        <f t="shared" si="26"/>
        <v>2.4714482482944411</v>
      </c>
      <c r="V101" s="10">
        <f t="shared" si="27"/>
        <v>4.0274937007467013</v>
      </c>
      <c r="W101" s="9">
        <f t="shared" si="28"/>
        <v>2.3269963604314272</v>
      </c>
      <c r="X101" s="49">
        <f t="shared" si="21"/>
        <v>25.99937826072917</v>
      </c>
      <c r="Y101" s="8">
        <f t="shared" si="41"/>
        <v>6.7124895012445019E-5</v>
      </c>
      <c r="Z101" s="29">
        <f t="shared" si="29"/>
        <v>1.4666666666666666</v>
      </c>
    </row>
    <row r="102" spans="6:26" x14ac:dyDescent="0.25">
      <c r="F102" s="36">
        <f t="shared" si="30"/>
        <v>5340</v>
      </c>
      <c r="G102" s="16">
        <f t="shared" si="31"/>
        <v>23.692158081053716</v>
      </c>
      <c r="H102" s="48">
        <f t="shared" si="32"/>
        <v>293.99607904052687</v>
      </c>
      <c r="I102" s="8">
        <f t="shared" si="33"/>
        <v>1.2012505131553943</v>
      </c>
      <c r="J102" s="48">
        <f t="shared" si="34"/>
        <v>1.8245636808504487E-5</v>
      </c>
      <c r="K102" s="48">
        <f t="shared" si="35"/>
        <v>1.5188869106559309E-5</v>
      </c>
      <c r="L102" s="10">
        <f t="shared" si="36"/>
        <v>1006.1178473807896</v>
      </c>
      <c r="M102" s="29">
        <f t="shared" si="37"/>
        <v>2.5658995244976293E-2</v>
      </c>
      <c r="N102" s="8">
        <f t="shared" si="38"/>
        <v>0.71543178735567803</v>
      </c>
      <c r="O102" s="48">
        <f t="shared" si="39"/>
        <v>3.4014059073969884E-3</v>
      </c>
      <c r="P102" s="48">
        <f t="shared" si="22"/>
        <v>22228865.950591791</v>
      </c>
      <c r="Q102" s="48">
        <f t="shared" si="40"/>
        <v>15903237.297921658</v>
      </c>
      <c r="R102" s="9">
        <f t="shared" si="23"/>
        <v>35.671643482585658</v>
      </c>
      <c r="S102" s="10">
        <f t="shared" si="24"/>
        <v>3.0509951016671835</v>
      </c>
      <c r="T102" s="10">
        <f t="shared" si="25"/>
        <v>1.5630071780889145</v>
      </c>
      <c r="U102" s="10">
        <f t="shared" si="26"/>
        <v>2.4803165530499913</v>
      </c>
      <c r="V102" s="10">
        <f t="shared" si="27"/>
        <v>4.0433237311389059</v>
      </c>
      <c r="W102" s="9">
        <f t="shared" si="28"/>
        <v>2.3361426002135901</v>
      </c>
      <c r="X102" s="49">
        <f t="shared" si="21"/>
        <v>26.028300681267307</v>
      </c>
      <c r="Y102" s="8">
        <f t="shared" si="41"/>
        <v>6.7388728852315103E-5</v>
      </c>
      <c r="Z102" s="29">
        <f t="shared" si="29"/>
        <v>1.4833333333333334</v>
      </c>
    </row>
    <row r="103" spans="6:26" x14ac:dyDescent="0.25">
      <c r="F103" s="36">
        <f t="shared" si="30"/>
        <v>5400</v>
      </c>
      <c r="G103" s="16">
        <f t="shared" si="31"/>
        <v>23.711466785243871</v>
      </c>
      <c r="H103" s="48">
        <f t="shared" si="32"/>
        <v>294.00573339262189</v>
      </c>
      <c r="I103" s="8">
        <f t="shared" si="33"/>
        <v>1.201210936336691</v>
      </c>
      <c r="J103" s="48">
        <f t="shared" si="34"/>
        <v>1.8246098548189565E-5</v>
      </c>
      <c r="K103" s="48">
        <f t="shared" si="35"/>
        <v>1.5189753936002553E-5</v>
      </c>
      <c r="L103" s="10">
        <f t="shared" si="36"/>
        <v>1006.118174534345</v>
      </c>
      <c r="M103" s="29">
        <f t="shared" si="37"/>
        <v>2.5659718896347859E-2</v>
      </c>
      <c r="N103" s="8">
        <f t="shared" si="38"/>
        <v>0.71542994831058349</v>
      </c>
      <c r="O103" s="48">
        <f t="shared" si="39"/>
        <v>3.4012942144382519E-3</v>
      </c>
      <c r="P103" s="48">
        <f t="shared" si="22"/>
        <v>22300939.018685479</v>
      </c>
      <c r="Q103" s="48">
        <f t="shared" si="40"/>
        <v>15954759.649415627</v>
      </c>
      <c r="R103" s="9">
        <f t="shared" si="23"/>
        <v>35.704795801438941</v>
      </c>
      <c r="S103" s="10">
        <f t="shared" si="24"/>
        <v>3.0539167450547482</v>
      </c>
      <c r="T103" s="10">
        <f t="shared" si="25"/>
        <v>1.5698109648852241</v>
      </c>
      <c r="U103" s="10">
        <f t="shared" si="26"/>
        <v>2.4889769358728562</v>
      </c>
      <c r="V103" s="10">
        <f t="shared" si="27"/>
        <v>4.0587879007580803</v>
      </c>
      <c r="W103" s="9">
        <f t="shared" si="28"/>
        <v>2.345077453771335</v>
      </c>
      <c r="X103" s="49">
        <f t="shared" si="21"/>
        <v>26.056544239015206</v>
      </c>
      <c r="Y103" s="8">
        <f t="shared" si="41"/>
        <v>6.7646465012634677E-5</v>
      </c>
      <c r="Z103" s="29">
        <f t="shared" si="29"/>
        <v>1.5</v>
      </c>
    </row>
    <row r="104" spans="6:26" x14ac:dyDescent="0.25">
      <c r="F104" s="36">
        <f t="shared" si="30"/>
        <v>5460</v>
      </c>
      <c r="G104" s="16">
        <f t="shared" si="31"/>
        <v>23.730318817101274</v>
      </c>
      <c r="H104" s="48">
        <f t="shared" si="32"/>
        <v>294.01515940855063</v>
      </c>
      <c r="I104" s="8">
        <f t="shared" si="33"/>
        <v>1.2011722980697015</v>
      </c>
      <c r="J104" s="48">
        <f t="shared" si="34"/>
        <v>1.8246549360115335E-5</v>
      </c>
      <c r="K104" s="48">
        <f t="shared" si="35"/>
        <v>1.5190617856770226E-5</v>
      </c>
      <c r="L104" s="10">
        <f t="shared" si="36"/>
        <v>1006.1184940218171</v>
      </c>
      <c r="M104" s="29">
        <f t="shared" si="37"/>
        <v>2.5660425423181279E-2</v>
      </c>
      <c r="N104" s="8">
        <f t="shared" si="38"/>
        <v>0.71542815290620454</v>
      </c>
      <c r="O104" s="48">
        <f t="shared" si="39"/>
        <v>3.4011851702192117E-3</v>
      </c>
      <c r="P104" s="48">
        <f t="shared" si="22"/>
        <v>22371286.347223774</v>
      </c>
      <c r="Q104" s="48">
        <f t="shared" si="40"/>
        <v>16005048.069530096</v>
      </c>
      <c r="R104" s="9">
        <f t="shared" si="23"/>
        <v>35.737082961849211</v>
      </c>
      <c r="S104" s="10">
        <f t="shared" si="24"/>
        <v>3.0567625072819133</v>
      </c>
      <c r="T104" s="10">
        <f t="shared" si="25"/>
        <v>1.5764601343398497</v>
      </c>
      <c r="U104" s="10">
        <f t="shared" si="26"/>
        <v>2.4974341215736962</v>
      </c>
      <c r="V104" s="10">
        <f t="shared" si="27"/>
        <v>4.0738942559135456</v>
      </c>
      <c r="W104" s="9">
        <f t="shared" si="28"/>
        <v>2.3538055700833822</v>
      </c>
      <c r="X104" s="49">
        <f t="shared" si="21"/>
        <v>26.084124387184655</v>
      </c>
      <c r="Y104" s="8">
        <f t="shared" si="41"/>
        <v>6.7898237598559093E-5</v>
      </c>
      <c r="Z104" s="29">
        <f t="shared" si="29"/>
        <v>1.5166666666666666</v>
      </c>
    </row>
    <row r="105" spans="6:26" x14ac:dyDescent="0.25">
      <c r="F105" s="36">
        <f t="shared" si="30"/>
        <v>5520</v>
      </c>
      <c r="G105" s="16">
        <f t="shared" si="31"/>
        <v>23.748724743243454</v>
      </c>
      <c r="H105" s="48">
        <f t="shared" si="32"/>
        <v>294.02436237162169</v>
      </c>
      <c r="I105" s="8">
        <f t="shared" si="33"/>
        <v>1.2011345765187433</v>
      </c>
      <c r="J105" s="48">
        <f t="shared" si="34"/>
        <v>1.824698949746761E-5</v>
      </c>
      <c r="K105" s="48">
        <f t="shared" si="35"/>
        <v>1.5191461351777073E-5</v>
      </c>
      <c r="L105" s="10">
        <f t="shared" si="36"/>
        <v>1006.118806017207</v>
      </c>
      <c r="M105" s="29">
        <f t="shared" si="37"/>
        <v>2.5661115222152878E-2</v>
      </c>
      <c r="N105" s="8">
        <f t="shared" si="38"/>
        <v>0.71542640012589453</v>
      </c>
      <c r="O105" s="48">
        <f t="shared" si="39"/>
        <v>3.4010787131172667E-3</v>
      </c>
      <c r="P105" s="48">
        <f t="shared" si="22"/>
        <v>22439948.871583346</v>
      </c>
      <c r="Q105" s="48">
        <f t="shared" si="40"/>
        <v>16054131.840206003</v>
      </c>
      <c r="R105" s="9">
        <f t="shared" si="23"/>
        <v>35.768529240291599</v>
      </c>
      <c r="S105" s="10">
        <f t="shared" si="24"/>
        <v>3.0595345005402237</v>
      </c>
      <c r="T105" s="10">
        <f t="shared" si="25"/>
        <v>1.5829579517456327</v>
      </c>
      <c r="U105" s="10">
        <f t="shared" si="26"/>
        <v>2.5056927348809737</v>
      </c>
      <c r="V105" s="10">
        <f t="shared" si="27"/>
        <v>4.0886506866266066</v>
      </c>
      <c r="W105" s="9">
        <f t="shared" si="28"/>
        <v>2.3623315078287059</v>
      </c>
      <c r="X105" s="49">
        <f t="shared" si="21"/>
        <v>26.11105625107216</v>
      </c>
      <c r="Y105" s="8">
        <f t="shared" si="41"/>
        <v>6.8144178110443444E-5</v>
      </c>
      <c r="Z105" s="29">
        <f t="shared" si="29"/>
        <v>1.5333333333333334</v>
      </c>
    </row>
    <row r="106" spans="6:26" x14ac:dyDescent="0.25">
      <c r="F106" s="36">
        <f t="shared" si="30"/>
        <v>5580</v>
      </c>
      <c r="G106" s="16">
        <f t="shared" si="31"/>
        <v>23.766694897287756</v>
      </c>
      <c r="H106" s="48">
        <f t="shared" si="32"/>
        <v>294.03334744864384</v>
      </c>
      <c r="I106" s="8">
        <f t="shared" si="33"/>
        <v>1.2010977503353213</v>
      </c>
      <c r="J106" s="48">
        <f t="shared" si="34"/>
        <v>1.8247419207833191E-5</v>
      </c>
      <c r="K106" s="48">
        <f t="shared" si="35"/>
        <v>1.5192284893331033E-5</v>
      </c>
      <c r="L106" s="10">
        <f t="shared" si="36"/>
        <v>1006.1191106908398</v>
      </c>
      <c r="M106" s="29">
        <f t="shared" si="37"/>
        <v>2.5661788681170753E-2</v>
      </c>
      <c r="N106" s="8">
        <f t="shared" si="38"/>
        <v>0.71542468897575273</v>
      </c>
      <c r="O106" s="48">
        <f t="shared" si="39"/>
        <v>3.4009747828846557E-3</v>
      </c>
      <c r="P106" s="48">
        <f t="shared" si="22"/>
        <v>22506966.576210618</v>
      </c>
      <c r="Q106" s="48">
        <f t="shared" si="40"/>
        <v>16102039.562573144</v>
      </c>
      <c r="R106" s="9">
        <f t="shared" si="23"/>
        <v>35.799158141740804</v>
      </c>
      <c r="S106" s="10">
        <f t="shared" si="24"/>
        <v>3.0622347706572199</v>
      </c>
      <c r="T106" s="10">
        <f t="shared" si="25"/>
        <v>1.5893076263621517</v>
      </c>
      <c r="U106" s="10">
        <f t="shared" si="26"/>
        <v>2.5137573021973822</v>
      </c>
      <c r="V106" s="10">
        <f t="shared" si="27"/>
        <v>4.103064928559534</v>
      </c>
      <c r="W106" s="9">
        <f t="shared" si="28"/>
        <v>2.370659736501064</v>
      </c>
      <c r="X106" s="49">
        <f t="shared" si="21"/>
        <v>26.137354633788821</v>
      </c>
      <c r="Y106" s="8">
        <f t="shared" si="41"/>
        <v>6.8384415475992235E-5</v>
      </c>
      <c r="Z106" s="29">
        <f t="shared" si="29"/>
        <v>1.55</v>
      </c>
    </row>
    <row r="107" spans="6:26" x14ac:dyDescent="0.25">
      <c r="F107" s="36">
        <f t="shared" si="30"/>
        <v>5640</v>
      </c>
      <c r="G107" s="16">
        <f t="shared" si="31"/>
        <v>23.784239384409716</v>
      </c>
      <c r="H107" s="48">
        <f t="shared" si="32"/>
        <v>294.04211969220484</v>
      </c>
      <c r="I107" s="8">
        <f t="shared" si="33"/>
        <v>1.2010617986483156</v>
      </c>
      <c r="J107" s="48">
        <f t="shared" si="34"/>
        <v>1.824783873331036E-5</v>
      </c>
      <c r="K107" s="48">
        <f t="shared" si="35"/>
        <v>1.519308894333882E-5</v>
      </c>
      <c r="L107" s="10">
        <f t="shared" si="36"/>
        <v>1006.1194082094288</v>
      </c>
      <c r="M107" s="29">
        <f t="shared" si="37"/>
        <v>2.5662446179547608E-2</v>
      </c>
      <c r="N107" s="8">
        <f t="shared" si="38"/>
        <v>0.71542301848416245</v>
      </c>
      <c r="O107" s="48">
        <f t="shared" si="39"/>
        <v>3.4008733206207747E-3</v>
      </c>
      <c r="P107" s="48">
        <f t="shared" si="22"/>
        <v>22572378.515625626</v>
      </c>
      <c r="Q107" s="48">
        <f t="shared" si="40"/>
        <v>16148799.172015944</v>
      </c>
      <c r="R107" s="9">
        <f t="shared" si="23"/>
        <v>35.828992429058026</v>
      </c>
      <c r="S107" s="10">
        <f t="shared" si="24"/>
        <v>3.0648652995937344</v>
      </c>
      <c r="T107" s="10">
        <f t="shared" si="25"/>
        <v>1.5955123116438685</v>
      </c>
      <c r="U107" s="10">
        <f t="shared" si="26"/>
        <v>2.5216322533449249</v>
      </c>
      <c r="V107" s="10">
        <f t="shared" si="27"/>
        <v>4.1171445649887932</v>
      </c>
      <c r="W107" s="9">
        <f t="shared" si="28"/>
        <v>2.3787946375490803</v>
      </c>
      <c r="X107" s="49">
        <f t="shared" si="21"/>
        <v>26.163034021958797</v>
      </c>
      <c r="Y107" s="8">
        <f t="shared" si="41"/>
        <v>6.8619076083146553E-5</v>
      </c>
      <c r="Z107" s="29">
        <f t="shared" si="29"/>
        <v>1.5666666666666667</v>
      </c>
    </row>
    <row r="108" spans="6:26" x14ac:dyDescent="0.25">
      <c r="F108" s="36">
        <f t="shared" si="30"/>
        <v>5700</v>
      </c>
      <c r="G108" s="16">
        <f t="shared" si="31"/>
        <v>23.801368085843155</v>
      </c>
      <c r="H108" s="48">
        <f t="shared" si="32"/>
        <v>294.05068404292155</v>
      </c>
      <c r="I108" s="8">
        <f t="shared" si="33"/>
        <v>1.2010267010543123</v>
      </c>
      <c r="J108" s="48">
        <f t="shared" si="34"/>
        <v>1.8248248310617563E-5</v>
      </c>
      <c r="K108" s="48">
        <f t="shared" si="35"/>
        <v>1.5193873953508673E-5</v>
      </c>
      <c r="L108" s="10">
        <f t="shared" si="36"/>
        <v>1006.1196987361394</v>
      </c>
      <c r="M108" s="29">
        <f t="shared" si="37"/>
        <v>2.5663088088170759E-2</v>
      </c>
      <c r="N108" s="8">
        <f t="shared" si="38"/>
        <v>0.71542138770133823</v>
      </c>
      <c r="O108" s="48">
        <f t="shared" si="39"/>
        <v>3.4007742687448858E-3</v>
      </c>
      <c r="P108" s="48">
        <f t="shared" si="22"/>
        <v>22636222.835025124</v>
      </c>
      <c r="Q108" s="48">
        <f t="shared" si="40"/>
        <v>16194437.952950396</v>
      </c>
      <c r="R108" s="9">
        <f t="shared" si="23"/>
        <v>35.858054150995677</v>
      </c>
      <c r="S108" s="10">
        <f t="shared" si="24"/>
        <v>3.0674280078246641</v>
      </c>
      <c r="T108" s="10">
        <f t="shared" si="25"/>
        <v>1.601575105519391</v>
      </c>
      <c r="U108" s="10">
        <f t="shared" si="26"/>
        <v>2.5293219232974828</v>
      </c>
      <c r="V108" s="10">
        <f t="shared" si="27"/>
        <v>4.1308970288168734</v>
      </c>
      <c r="W108" s="9">
        <f t="shared" si="28"/>
        <v>2.3867405055386381</v>
      </c>
      <c r="X108" s="49">
        <f t="shared" si="21"/>
        <v>26.188108591381791</v>
      </c>
      <c r="Y108" s="8">
        <f t="shared" si="41"/>
        <v>6.8848283813614553E-5</v>
      </c>
      <c r="Z108" s="29">
        <f t="shared" si="29"/>
        <v>1.5833333333333333</v>
      </c>
    </row>
    <row r="109" spans="6:26" x14ac:dyDescent="0.25">
      <c r="F109" s="36">
        <f t="shared" si="30"/>
        <v>5760</v>
      </c>
      <c r="G109" s="16">
        <f t="shared" si="31"/>
        <v>23.818090663320888</v>
      </c>
      <c r="H109" s="48">
        <f t="shared" si="32"/>
        <v>294.0590453316604</v>
      </c>
      <c r="I109" s="8">
        <f t="shared" si="33"/>
        <v>1.200992437608071</v>
      </c>
      <c r="J109" s="48">
        <f t="shared" si="34"/>
        <v>1.8248648171200895E-5</v>
      </c>
      <c r="K109" s="48">
        <f t="shared" si="35"/>
        <v>1.5194640365550841E-5</v>
      </c>
      <c r="L109" s="10">
        <f t="shared" si="36"/>
        <v>1006.1199824306518</v>
      </c>
      <c r="M109" s="29">
        <f t="shared" si="37"/>
        <v>2.5663714769670332E-2</v>
      </c>
      <c r="N109" s="8">
        <f t="shared" si="38"/>
        <v>0.71541979569887648</v>
      </c>
      <c r="O109" s="48">
        <f t="shared" si="39"/>
        <v>3.4006775709692245E-3</v>
      </c>
      <c r="P109" s="48">
        <f t="shared" si="22"/>
        <v>22698536.790486928</v>
      </c>
      <c r="Q109" s="48">
        <f t="shared" si="40"/>
        <v>16238982.553313589</v>
      </c>
      <c r="R109" s="9">
        <f t="shared" si="23"/>
        <v>35.886364668897905</v>
      </c>
      <c r="S109" s="10">
        <f t="shared" si="24"/>
        <v>3.0699247566099026</v>
      </c>
      <c r="T109" s="10">
        <f t="shared" si="25"/>
        <v>1.607499050717675</v>
      </c>
      <c r="U109" s="10">
        <f t="shared" si="26"/>
        <v>2.5368305538995517</v>
      </c>
      <c r="V109" s="10">
        <f t="shared" si="27"/>
        <v>4.1443296046172264</v>
      </c>
      <c r="W109" s="9">
        <f t="shared" si="28"/>
        <v>2.3945015493343975</v>
      </c>
      <c r="X109" s="49">
        <f t="shared" si="21"/>
        <v>26.212592212655284</v>
      </c>
      <c r="Y109" s="8">
        <f t="shared" si="41"/>
        <v>6.9072160076953773E-5</v>
      </c>
      <c r="Z109" s="29">
        <f t="shared" si="29"/>
        <v>1.6</v>
      </c>
    </row>
    <row r="110" spans="6:26" x14ac:dyDescent="0.25">
      <c r="F110" s="36">
        <f t="shared" si="30"/>
        <v>5820</v>
      </c>
      <c r="G110" s="16">
        <f t="shared" si="31"/>
        <v>23.834416563455012</v>
      </c>
      <c r="H110" s="48">
        <f t="shared" si="32"/>
        <v>294.06720828172746</v>
      </c>
      <c r="I110" s="8">
        <f t="shared" si="33"/>
        <v>1.2009589888131402</v>
      </c>
      <c r="J110" s="48">
        <f t="shared" si="34"/>
        <v>1.8249038541340141E-5</v>
      </c>
      <c r="K110" s="48">
        <f t="shared" si="35"/>
        <v>1.5195388611375428E-5</v>
      </c>
      <c r="L110" s="10">
        <f t="shared" si="36"/>
        <v>1006.1202594492241</v>
      </c>
      <c r="M110" s="29">
        <f t="shared" si="37"/>
        <v>2.5664326578585087E-2</v>
      </c>
      <c r="N110" s="8">
        <f t="shared" si="38"/>
        <v>0.71541824156931721</v>
      </c>
      <c r="O110" s="48">
        <f t="shared" si="39"/>
        <v>3.4005831722725179E-3</v>
      </c>
      <c r="P110" s="48">
        <f t="shared" si="22"/>
        <v>22759356.76878044</v>
      </c>
      <c r="Q110" s="48">
        <f t="shared" si="40"/>
        <v>16282458.998769639</v>
      </c>
      <c r="R110" s="9">
        <f t="shared" si="23"/>
        <v>35.91394468217181</v>
      </c>
      <c r="S110" s="10">
        <f t="shared" si="24"/>
        <v>3.0723573501616555</v>
      </c>
      <c r="T110" s="10">
        <f t="shared" si="25"/>
        <v>1.613287135137232</v>
      </c>
      <c r="U110" s="10">
        <f t="shared" si="26"/>
        <v>2.5441622955701924</v>
      </c>
      <c r="V110" s="10">
        <f t="shared" si="27"/>
        <v>4.1574494307074241</v>
      </c>
      <c r="W110" s="9">
        <f t="shared" si="28"/>
        <v>2.4020818932976229</v>
      </c>
      <c r="X110" s="49">
        <f t="shared" si="21"/>
        <v>26.236498456752635</v>
      </c>
      <c r="Y110" s="8">
        <f t="shared" si="41"/>
        <v>6.9290823845123735E-5</v>
      </c>
      <c r="Z110" s="29">
        <f t="shared" si="29"/>
        <v>1.6166666666666667</v>
      </c>
    </row>
    <row r="111" spans="6:26" x14ac:dyDescent="0.25">
      <c r="F111" s="36">
        <f t="shared" si="30"/>
        <v>5880</v>
      </c>
      <c r="G111" s="16">
        <f t="shared" si="31"/>
        <v>23.850355022055997</v>
      </c>
      <c r="H111" s="48">
        <f t="shared" si="32"/>
        <v>294.07517751102796</v>
      </c>
      <c r="I111" s="8">
        <f t="shared" si="33"/>
        <v>1.2009263356126163</v>
      </c>
      <c r="J111" s="48">
        <f t="shared" si="34"/>
        <v>1.824941964225288E-5</v>
      </c>
      <c r="K111" s="48">
        <f t="shared" si="35"/>
        <v>1.5196119113287235E-5</v>
      </c>
      <c r="L111" s="10">
        <f t="shared" si="36"/>
        <v>1006.1205299447544</v>
      </c>
      <c r="M111" s="29">
        <f t="shared" si="37"/>
        <v>2.5664923861525427E-2</v>
      </c>
      <c r="N111" s="8">
        <f t="shared" si="38"/>
        <v>0.71541672442570658</v>
      </c>
      <c r="O111" s="48">
        <f t="shared" si="39"/>
        <v>3.4004910188739053E-3</v>
      </c>
      <c r="P111" s="48">
        <f t="shared" si="22"/>
        <v>22818718.306788579</v>
      </c>
      <c r="Q111" s="48">
        <f t="shared" si="40"/>
        <v>16324892.706635591</v>
      </c>
      <c r="R111" s="9">
        <f t="shared" si="23"/>
        <v>35.940814252598926</v>
      </c>
      <c r="S111" s="10">
        <f t="shared" si="24"/>
        <v>3.0747275377139314</v>
      </c>
      <c r="T111" s="10">
        <f t="shared" si="25"/>
        <v>1.618942292254671</v>
      </c>
      <c r="U111" s="10">
        <f t="shared" si="26"/>
        <v>2.5513212089917627</v>
      </c>
      <c r="V111" s="10">
        <f t="shared" si="27"/>
        <v>4.170263501246434</v>
      </c>
      <c r="W111" s="9">
        <f t="shared" si="28"/>
        <v>2.4094855784979394</v>
      </c>
      <c r="X111" s="49">
        <f t="shared" si="21"/>
        <v>26.259840600553936</v>
      </c>
      <c r="Y111" s="8">
        <f t="shared" si="41"/>
        <v>6.950439168744057E-5</v>
      </c>
      <c r="Z111" s="29">
        <f t="shared" si="29"/>
        <v>1.6333333333333333</v>
      </c>
    </row>
    <row r="112" spans="6:26" x14ac:dyDescent="0.25">
      <c r="F112" s="36">
        <f t="shared" si="30"/>
        <v>5940</v>
      </c>
      <c r="G112" s="16">
        <f t="shared" si="31"/>
        <v>23.865915068389835</v>
      </c>
      <c r="H112" s="48">
        <f t="shared" si="32"/>
        <v>294.08295753419492</v>
      </c>
      <c r="I112" s="8">
        <f t="shared" si="33"/>
        <v>1.2008944593800466</v>
      </c>
      <c r="J112" s="48">
        <f t="shared" si="34"/>
        <v>1.8249791690197531E-5</v>
      </c>
      <c r="K112" s="48">
        <f t="shared" si="35"/>
        <v>1.5196832284178294E-5</v>
      </c>
      <c r="L112" s="10">
        <f t="shared" si="36"/>
        <v>1006.1207940668421</v>
      </c>
      <c r="M112" s="29">
        <f t="shared" si="37"/>
        <v>2.5665506957334487E-2</v>
      </c>
      <c r="N112" s="8">
        <f t="shared" si="38"/>
        <v>0.71541524340117468</v>
      </c>
      <c r="O112" s="48">
        <f t="shared" si="39"/>
        <v>3.4004010582072697E-3</v>
      </c>
      <c r="P112" s="48">
        <f t="shared" si="22"/>
        <v>22876656.110543393</v>
      </c>
      <c r="Q112" s="48">
        <f t="shared" si="40"/>
        <v>16366308.499529371</v>
      </c>
      <c r="R112" s="9">
        <f t="shared" si="23"/>
        <v>35.966992827549902</v>
      </c>
      <c r="S112" s="10">
        <f t="shared" si="24"/>
        <v>3.0770370154996054</v>
      </c>
      <c r="T112" s="10">
        <f t="shared" si="25"/>
        <v>1.6244674015691178</v>
      </c>
      <c r="U112" s="10">
        <f t="shared" si="26"/>
        <v>2.5583112667818497</v>
      </c>
      <c r="V112" s="10">
        <f t="shared" si="27"/>
        <v>4.1827786683509673</v>
      </c>
      <c r="W112" s="9">
        <f t="shared" si="28"/>
        <v>2.4167165639361143</v>
      </c>
      <c r="X112" s="49">
        <f t="shared" si="21"/>
        <v>26.282631632325948</v>
      </c>
      <c r="Y112" s="8">
        <f t="shared" si="41"/>
        <v>6.9712977805849459E-5</v>
      </c>
      <c r="Z112" s="29">
        <f t="shared" si="29"/>
        <v>1.65</v>
      </c>
    </row>
    <row r="113" spans="6:26" x14ac:dyDescent="0.25">
      <c r="F113" s="36">
        <f t="shared" si="30"/>
        <v>6000</v>
      </c>
      <c r="G113" s="16">
        <f t="shared" si="31"/>
        <v>23.881105529372686</v>
      </c>
      <c r="H113" s="48">
        <f t="shared" si="32"/>
        <v>294.09055276468632</v>
      </c>
      <c r="I113" s="8">
        <f t="shared" si="33"/>
        <v>1.2008633419104777</v>
      </c>
      <c r="J113" s="48">
        <f t="shared" si="34"/>
        <v>1.8250154896574543E-5</v>
      </c>
      <c r="K113" s="48">
        <f t="shared" si="35"/>
        <v>1.5197528527717403E-5</v>
      </c>
      <c r="L113" s="10">
        <f t="shared" si="36"/>
        <v>1006.1210519618497</v>
      </c>
      <c r="M113" s="29">
        <f t="shared" si="37"/>
        <v>2.5666076197246642E-2</v>
      </c>
      <c r="N113" s="8">
        <f t="shared" si="38"/>
        <v>0.71541379764851132</v>
      </c>
      <c r="O113" s="48">
        <f t="shared" si="39"/>
        <v>3.400313238895981E-3</v>
      </c>
      <c r="P113" s="48">
        <f t="shared" si="22"/>
        <v>22933204.073881872</v>
      </c>
      <c r="Q113" s="48">
        <f t="shared" si="40"/>
        <v>16406730.61874414</v>
      </c>
      <c r="R113" s="9">
        <f t="shared" si="23"/>
        <v>35.992499262164692</v>
      </c>
      <c r="S113" s="10">
        <f t="shared" si="24"/>
        <v>3.0792874286402085</v>
      </c>
      <c r="T113" s="10">
        <f t="shared" si="25"/>
        <v>1.6298652890793355</v>
      </c>
      <c r="U113" s="10">
        <f t="shared" si="26"/>
        <v>2.5651363551484474</v>
      </c>
      <c r="V113" s="10">
        <f t="shared" si="27"/>
        <v>4.1950016442277827</v>
      </c>
      <c r="W113" s="9">
        <f t="shared" si="28"/>
        <v>2.4237787277760519</v>
      </c>
      <c r="X113" s="49">
        <f t="shared" si="21"/>
        <v>26.304884257148739</v>
      </c>
      <c r="Y113" s="8">
        <f t="shared" si="41"/>
        <v>6.9916694070463049E-5</v>
      </c>
      <c r="Z113" s="29">
        <f t="shared" si="29"/>
        <v>1.6666666666666667</v>
      </c>
    </row>
    <row r="114" spans="6:26" x14ac:dyDescent="0.25">
      <c r="F114" s="36">
        <f t="shared" si="30"/>
        <v>6060</v>
      </c>
      <c r="G114" s="16">
        <f t="shared" si="31"/>
        <v>23.895935033702557</v>
      </c>
      <c r="H114" s="48">
        <f t="shared" si="32"/>
        <v>294.09796751685127</v>
      </c>
      <c r="I114" s="8">
        <f t="shared" si="33"/>
        <v>1.2008329654116494</v>
      </c>
      <c r="J114" s="48">
        <f t="shared" si="34"/>
        <v>1.8250509468026278E-5</v>
      </c>
      <c r="K114" s="48">
        <f t="shared" si="35"/>
        <v>1.519820823853711E-5</v>
      </c>
      <c r="L114" s="10">
        <f t="shared" si="36"/>
        <v>1006.1213037729626</v>
      </c>
      <c r="M114" s="29">
        <f t="shared" si="37"/>
        <v>2.5666631905043633E-2</v>
      </c>
      <c r="N114" s="8">
        <f t="shared" si="38"/>
        <v>0.71541238633975657</v>
      </c>
      <c r="O114" s="48">
        <f t="shared" si="39"/>
        <v>3.4002275107280428E-3</v>
      </c>
      <c r="P114" s="48">
        <f t="shared" si="22"/>
        <v>22988395.296725415</v>
      </c>
      <c r="Q114" s="48">
        <f t="shared" si="40"/>
        <v>16446182.737351965</v>
      </c>
      <c r="R114" s="9">
        <f t="shared" si="23"/>
        <v>36.017351840552671</v>
      </c>
      <c r="S114" s="10">
        <f t="shared" si="24"/>
        <v>3.0814803729530373</v>
      </c>
      <c r="T114" s="10">
        <f t="shared" si="25"/>
        <v>1.6351387277904568</v>
      </c>
      <c r="U114" s="10">
        <f t="shared" si="26"/>
        <v>2.5718002755268992</v>
      </c>
      <c r="V114" s="10">
        <f t="shared" si="27"/>
        <v>4.2069390033173555</v>
      </c>
      <c r="W114" s="9">
        <f t="shared" si="28"/>
        <v>2.4306758685833607</v>
      </c>
      <c r="X114" s="49">
        <f t="shared" si="21"/>
        <v>26.326610902285918</v>
      </c>
      <c r="Y114" s="8">
        <f t="shared" si="41"/>
        <v>7.0115650055289249E-5</v>
      </c>
      <c r="Z114" s="29">
        <f t="shared" si="29"/>
        <v>1.6833333333333333</v>
      </c>
    </row>
    <row r="115" spans="6:26" x14ac:dyDescent="0.25">
      <c r="F115" s="36">
        <f t="shared" si="30"/>
        <v>6120</v>
      </c>
      <c r="G115" s="16">
        <f t="shared" si="31"/>
        <v>23.910412015927676</v>
      </c>
      <c r="H115" s="48">
        <f t="shared" si="32"/>
        <v>294.10520600796383</v>
      </c>
      <c r="I115" s="8">
        <f t="shared" si="33"/>
        <v>1.2008033124953355</v>
      </c>
      <c r="J115" s="48">
        <f t="shared" si="34"/>
        <v>1.8250855606535064E-5</v>
      </c>
      <c r="K115" s="48">
        <f t="shared" si="35"/>
        <v>1.519887180241765E-5</v>
      </c>
      <c r="L115" s="10">
        <f t="shared" si="36"/>
        <v>1006.1215496402493</v>
      </c>
      <c r="M115" s="29">
        <f t="shared" si="37"/>
        <v>2.566717439720818E-2</v>
      </c>
      <c r="N115" s="8">
        <f t="shared" si="38"/>
        <v>0.71541100866579177</v>
      </c>
      <c r="O115" s="48">
        <f t="shared" si="39"/>
        <v>3.4001438246316585E-3</v>
      </c>
      <c r="P115" s="48">
        <f t="shared" si="22"/>
        <v>23042262.102989331</v>
      </c>
      <c r="Q115" s="48">
        <f t="shared" si="40"/>
        <v>16484687.973041145</v>
      </c>
      <c r="R115" s="9">
        <f t="shared" si="23"/>
        <v>36.041568296066913</v>
      </c>
      <c r="S115" s="10">
        <f t="shared" si="24"/>
        <v>3.083617396680129</v>
      </c>
      <c r="T115" s="10">
        <f t="shared" si="25"/>
        <v>1.6402904382475669</v>
      </c>
      <c r="U115" s="10">
        <f t="shared" si="26"/>
        <v>2.5783067461988201</v>
      </c>
      <c r="V115" s="10">
        <f t="shared" si="27"/>
        <v>4.218597184446387</v>
      </c>
      <c r="W115" s="9">
        <f t="shared" si="28"/>
        <v>2.4374117065690237</v>
      </c>
      <c r="X115" s="49">
        <f t="shared" si="21"/>
        <v>26.347823722496699</v>
      </c>
      <c r="Y115" s="8">
        <f t="shared" si="41"/>
        <v>7.0309953074106446E-5</v>
      </c>
      <c r="Z115" s="29">
        <f t="shared" si="29"/>
        <v>1.7</v>
      </c>
    </row>
    <row r="116" spans="6:26" x14ac:dyDescent="0.25">
      <c r="F116" s="36">
        <f t="shared" si="30"/>
        <v>6180</v>
      </c>
      <c r="G116" s="16">
        <f t="shared" si="31"/>
        <v>23.924544720451312</v>
      </c>
      <c r="H116" s="48">
        <f t="shared" si="32"/>
        <v>294.11227236022563</v>
      </c>
      <c r="I116" s="8">
        <f t="shared" si="33"/>
        <v>1.2007743661688275</v>
      </c>
      <c r="J116" s="48">
        <f t="shared" si="34"/>
        <v>1.8251193509519882E-5</v>
      </c>
      <c r="K116" s="48">
        <f t="shared" si="35"/>
        <v>1.5199519596468288E-5</v>
      </c>
      <c r="L116" s="10">
        <f t="shared" si="36"/>
        <v>1006.1217897007203</v>
      </c>
      <c r="M116" s="29">
        <f t="shared" si="37"/>
        <v>2.566770398307517E-2</v>
      </c>
      <c r="N116" s="8">
        <f t="shared" si="38"/>
        <v>0.71540966383594351</v>
      </c>
      <c r="O116" s="48">
        <f t="shared" si="39"/>
        <v>3.4000621326512022E-3</v>
      </c>
      <c r="P116" s="48">
        <f t="shared" si="22"/>
        <v>23094836.058126025</v>
      </c>
      <c r="Q116" s="48">
        <f t="shared" si="40"/>
        <v>16522268.900690166</v>
      </c>
      <c r="R116" s="9">
        <f t="shared" si="23"/>
        <v>36.065165830701154</v>
      </c>
      <c r="S116" s="10">
        <f t="shared" si="24"/>
        <v>3.0857000021431817</v>
      </c>
      <c r="T116" s="10">
        <f t="shared" si="25"/>
        <v>1.6453230890934591</v>
      </c>
      <c r="U116" s="10">
        <f t="shared" si="26"/>
        <v>2.5846594038917914</v>
      </c>
      <c r="V116" s="10">
        <f t="shared" si="27"/>
        <v>4.2299824929852505</v>
      </c>
      <c r="W116" s="9">
        <f t="shared" si="28"/>
        <v>2.4439898848359225</v>
      </c>
      <c r="X116" s="49">
        <f t="shared" si="21"/>
        <v>26.368534605287234</v>
      </c>
      <c r="Y116" s="8">
        <f t="shared" si="41"/>
        <v>7.0499708216420842E-5</v>
      </c>
      <c r="Z116" s="29">
        <f t="shared" si="29"/>
        <v>1.7166666666666666</v>
      </c>
    </row>
    <row r="117" spans="6:26" x14ac:dyDescent="0.25">
      <c r="F117" s="36">
        <f t="shared" si="30"/>
        <v>6240</v>
      </c>
      <c r="G117" s="16">
        <f t="shared" si="31"/>
        <v>23.938341205472859</v>
      </c>
      <c r="H117" s="48">
        <f t="shared" si="32"/>
        <v>294.1191706027364</v>
      </c>
      <c r="I117" s="8">
        <f t="shared" si="33"/>
        <v>1.2007461098265653</v>
      </c>
      <c r="J117" s="48">
        <f t="shared" si="34"/>
        <v>1.8251523369931519E-5</v>
      </c>
      <c r="K117" s="48">
        <f t="shared" si="35"/>
        <v>1.5200151989305844E-5</v>
      </c>
      <c r="L117" s="10">
        <f t="shared" si="36"/>
        <v>1006.1220240883873</v>
      </c>
      <c r="M117" s="29">
        <f t="shared" si="37"/>
        <v>2.566822096498066E-2</v>
      </c>
      <c r="N117" s="8">
        <f t="shared" si="38"/>
        <v>0.7154083510775886</v>
      </c>
      <c r="O117" s="48">
        <f t="shared" si="39"/>
        <v>3.3999823879235988E-3</v>
      </c>
      <c r="P117" s="48">
        <f t="shared" si="22"/>
        <v>23146147.98630755</v>
      </c>
      <c r="Q117" s="48">
        <f t="shared" si="40"/>
        <v>16558947.564682132</v>
      </c>
      <c r="R117" s="9">
        <f t="shared" si="23"/>
        <v>36.088161133655539</v>
      </c>
      <c r="S117" s="10">
        <f t="shared" si="24"/>
        <v>3.0877296473283247</v>
      </c>
      <c r="T117" s="10">
        <f t="shared" si="25"/>
        <v>1.6502392976480973</v>
      </c>
      <c r="U117" s="10">
        <f t="shared" si="26"/>
        <v>2.5908618053598378</v>
      </c>
      <c r="V117" s="10">
        <f t="shared" si="27"/>
        <v>4.2411011030079351</v>
      </c>
      <c r="W117" s="9">
        <f t="shared" si="28"/>
        <v>2.4504139706268067</v>
      </c>
      <c r="X117" s="49">
        <f t="shared" si="21"/>
        <v>26.388755176099664</v>
      </c>
      <c r="Y117" s="8">
        <f t="shared" si="41"/>
        <v>7.0685018383465586E-5</v>
      </c>
      <c r="Z117" s="29">
        <f t="shared" si="29"/>
        <v>1.7333333333333334</v>
      </c>
    </row>
    <row r="118" spans="6:26" x14ac:dyDescent="0.25">
      <c r="F118" s="36">
        <f t="shared" si="30"/>
        <v>6300</v>
      </c>
      <c r="G118" s="16">
        <f t="shared" si="31"/>
        <v>23.951809346865158</v>
      </c>
      <c r="H118" s="48">
        <f t="shared" si="32"/>
        <v>294.12590467343256</v>
      </c>
      <c r="I118" s="8">
        <f t="shared" si="33"/>
        <v>1.2007185272419119</v>
      </c>
      <c r="J118" s="48">
        <f t="shared" si="34"/>
        <v>1.8251845376345951E-5</v>
      </c>
      <c r="K118" s="48">
        <f t="shared" si="35"/>
        <v>1.5200769341230215E-5</v>
      </c>
      <c r="L118" s="10">
        <f t="shared" si="36"/>
        <v>1006.1222529343199</v>
      </c>
      <c r="M118" s="29">
        <f t="shared" si="37"/>
        <v>2.566872563840799E-2</v>
      </c>
      <c r="N118" s="8">
        <f t="shared" si="38"/>
        <v>0.71540706963577083</v>
      </c>
      <c r="O118" s="48">
        <f t="shared" si="39"/>
        <v>3.3999045446551131E-3</v>
      </c>
      <c r="P118" s="48">
        <f t="shared" si="22"/>
        <v>23196227.987253442</v>
      </c>
      <c r="Q118" s="48">
        <f t="shared" si="40"/>
        <v>16594745.490964239</v>
      </c>
      <c r="R118" s="9">
        <f t="shared" si="23"/>
        <v>36.110570399115637</v>
      </c>
      <c r="S118" s="10">
        <f t="shared" si="24"/>
        <v>3.0897077474043875</v>
      </c>
      <c r="T118" s="10">
        <f t="shared" si="25"/>
        <v>1.6550416305074813</v>
      </c>
      <c r="U118" s="10">
        <f t="shared" si="26"/>
        <v>2.5969174289437369</v>
      </c>
      <c r="V118" s="10">
        <f t="shared" si="27"/>
        <v>4.2519590594512184</v>
      </c>
      <c r="W118" s="9">
        <f t="shared" si="28"/>
        <v>2.4566874565718151</v>
      </c>
      <c r="X118" s="49">
        <f t="shared" si="21"/>
        <v>26.408496803436972</v>
      </c>
      <c r="Y118" s="8">
        <f t="shared" si="41"/>
        <v>7.0865984324186971E-5</v>
      </c>
      <c r="Z118" s="29">
        <f t="shared" si="29"/>
        <v>1.75</v>
      </c>
    </row>
    <row r="119" spans="6:26" x14ac:dyDescent="0.25">
      <c r="F119" s="36">
        <f t="shared" si="30"/>
        <v>6360</v>
      </c>
      <c r="G119" s="16">
        <f t="shared" si="31"/>
        <v>23.964956841988048</v>
      </c>
      <c r="H119" s="48">
        <f t="shared" si="32"/>
        <v>294.132478420994</v>
      </c>
      <c r="I119" s="8">
        <f t="shared" si="33"/>
        <v>1.2006916025590713</v>
      </c>
      <c r="J119" s="48">
        <f t="shared" si="34"/>
        <v>1.825215971305621E-5</v>
      </c>
      <c r="K119" s="48">
        <f t="shared" si="35"/>
        <v>1.5201372004397146E-5</v>
      </c>
      <c r="L119" s="10">
        <f t="shared" si="36"/>
        <v>1006.1224763667039</v>
      </c>
      <c r="M119" s="29">
        <f t="shared" si="37"/>
        <v>2.5669218292131642E-2</v>
      </c>
      <c r="N119" s="8">
        <f t="shared" si="38"/>
        <v>0.71540581877282061</v>
      </c>
      <c r="O119" s="48">
        <f t="shared" si="39"/>
        <v>3.3998285580985467E-3</v>
      </c>
      <c r="P119" s="48">
        <f t="shared" si="22"/>
        <v>23245105.452708479</v>
      </c>
      <c r="Q119" s="48">
        <f t="shared" si="40"/>
        <v>16629683.698855467</v>
      </c>
      <c r="R119" s="9">
        <f t="shared" si="23"/>
        <v>36.13240934328384</v>
      </c>
      <c r="S119" s="10">
        <f t="shared" si="24"/>
        <v>3.0916356761780328</v>
      </c>
      <c r="T119" s="10">
        <f t="shared" si="25"/>
        <v>1.6597326041597251</v>
      </c>
      <c r="U119" s="10">
        <f t="shared" si="26"/>
        <v>2.6028296761113796</v>
      </c>
      <c r="V119" s="10">
        <f t="shared" si="27"/>
        <v>4.262562280271105</v>
      </c>
      <c r="W119" s="9">
        <f t="shared" si="28"/>
        <v>2.4628137619344161</v>
      </c>
      <c r="X119" s="49">
        <f t="shared" si="21"/>
        <v>26.427770603922465</v>
      </c>
      <c r="Y119" s="8">
        <f t="shared" si="41"/>
        <v>7.104270467118508E-5</v>
      </c>
      <c r="Z119" s="29">
        <f t="shared" si="29"/>
        <v>1.7666666666666666</v>
      </c>
    </row>
    <row r="120" spans="6:26" x14ac:dyDescent="0.25">
      <c r="F120" s="36">
        <f t="shared" si="30"/>
        <v>6420</v>
      </c>
      <c r="G120" s="16">
        <f t="shared" si="31"/>
        <v>23.97779121343823</v>
      </c>
      <c r="H120" s="48">
        <f t="shared" si="32"/>
        <v>294.13889560671907</v>
      </c>
      <c r="I120" s="8">
        <f t="shared" si="33"/>
        <v>1.2006653202851498</v>
      </c>
      <c r="J120" s="48">
        <f t="shared" si="34"/>
        <v>1.8252466560163121E-5</v>
      </c>
      <c r="K120" s="48">
        <f t="shared" si="35"/>
        <v>1.5201960322988494E-5</v>
      </c>
      <c r="L120" s="10">
        <f t="shared" si="36"/>
        <v>1006.1226945108968</v>
      </c>
      <c r="M120" s="29">
        <f t="shared" si="37"/>
        <v>2.5669699208359167E-2</v>
      </c>
      <c r="N120" s="8">
        <f t="shared" si="38"/>
        <v>0.71540459776798526</v>
      </c>
      <c r="O120" s="48">
        <f t="shared" si="39"/>
        <v>3.3997543845308326E-3</v>
      </c>
      <c r="P120" s="48">
        <f t="shared" si="22"/>
        <v>23292809.082574643</v>
      </c>
      <c r="Q120" s="48">
        <f t="shared" si="40"/>
        <v>16663782.712605786</v>
      </c>
      <c r="R120" s="9">
        <f t="shared" si="23"/>
        <v>36.153693220702202</v>
      </c>
      <c r="S120" s="10">
        <f t="shared" si="24"/>
        <v>3.0935147674890651</v>
      </c>
      <c r="T120" s="10">
        <f t="shared" si="25"/>
        <v>1.6643146856163791</v>
      </c>
      <c r="U120" s="10">
        <f t="shared" si="26"/>
        <v>2.608601872977375</v>
      </c>
      <c r="V120" s="10">
        <f t="shared" si="27"/>
        <v>4.2729165585937539</v>
      </c>
      <c r="W120" s="9">
        <f t="shared" si="28"/>
        <v>2.4687962338541687</v>
      </c>
      <c r="X120" s="49">
        <f t="shared" si="21"/>
        <v>26.446587447292398</v>
      </c>
      <c r="Y120" s="8">
        <f t="shared" si="41"/>
        <v>7.1215275976562568E-5</v>
      </c>
      <c r="Z120" s="29">
        <f t="shared" si="29"/>
        <v>1.7833333333333334</v>
      </c>
    </row>
    <row r="121" spans="6:26" x14ac:dyDescent="0.25">
      <c r="F121" s="36">
        <f t="shared" si="30"/>
        <v>6480</v>
      </c>
      <c r="G121" s="16">
        <f t="shared" si="31"/>
        <v>23.990319812735621</v>
      </c>
      <c r="H121" s="48">
        <f t="shared" si="32"/>
        <v>294.14515990636778</v>
      </c>
      <c r="I121" s="8">
        <f t="shared" si="33"/>
        <v>1.2006396652823603</v>
      </c>
      <c r="J121" s="48">
        <f t="shared" si="34"/>
        <v>1.8252766093663697E-5</v>
      </c>
      <c r="K121" s="48">
        <f t="shared" si="35"/>
        <v>1.5202534633379036E-5</v>
      </c>
      <c r="L121" s="10">
        <f t="shared" si="36"/>
        <v>1006.1229074894839</v>
      </c>
      <c r="M121" s="29">
        <f t="shared" si="37"/>
        <v>2.5670168662869631E-2</v>
      </c>
      <c r="N121" s="8">
        <f t="shared" si="38"/>
        <v>0.71540340591706275</v>
      </c>
      <c r="O121" s="48">
        <f t="shared" si="39"/>
        <v>3.3996819812310351E-3</v>
      </c>
      <c r="P121" s="48">
        <f t="shared" si="22"/>
        <v>23339366.900705993</v>
      </c>
      <c r="Q121" s="48">
        <f t="shared" si="40"/>
        <v>16697062.572713029</v>
      </c>
      <c r="R121" s="9">
        <f t="shared" si="23"/>
        <v>36.174436839903201</v>
      </c>
      <c r="S121" s="10">
        <f t="shared" si="24"/>
        <v>3.0953463165487998</v>
      </c>
      <c r="T121" s="10">
        <f t="shared" si="25"/>
        <v>1.6687902930570448</v>
      </c>
      <c r="U121" s="10">
        <f t="shared" si="26"/>
        <v>2.6142372718018398</v>
      </c>
      <c r="V121" s="10">
        <f t="shared" si="27"/>
        <v>4.2830275648588847</v>
      </c>
      <c r="W121" s="9">
        <f t="shared" si="28"/>
        <v>2.4746381485851336</v>
      </c>
      <c r="X121" s="49">
        <f t="shared" si="21"/>
        <v>26.464957961320753</v>
      </c>
      <c r="Y121" s="8">
        <f t="shared" si="41"/>
        <v>7.1383792747648075E-5</v>
      </c>
      <c r="Z121" s="29">
        <f t="shared" si="29"/>
        <v>1.8</v>
      </c>
    </row>
    <row r="122" spans="6:26" x14ac:dyDescent="0.25">
      <c r="F122" s="36">
        <f t="shared" si="30"/>
        <v>6540</v>
      </c>
      <c r="G122" s="16">
        <f t="shared" si="31"/>
        <v>24.002549823946403</v>
      </c>
      <c r="H122" s="48">
        <f t="shared" si="32"/>
        <v>294.15127491197319</v>
      </c>
      <c r="I122" s="8">
        <f t="shared" si="33"/>
        <v>1.2006146227603653</v>
      </c>
      <c r="J122" s="48">
        <f t="shared" si="34"/>
        <v>1.8253058485538698E-5</v>
      </c>
      <c r="K122" s="48">
        <f t="shared" si="35"/>
        <v>1.5203095264301046E-5</v>
      </c>
      <c r="L122" s="10">
        <f t="shared" si="36"/>
        <v>1006.1231154223331</v>
      </c>
      <c r="M122" s="29">
        <f t="shared" si="37"/>
        <v>2.5670626925150649E-2</v>
      </c>
      <c r="N122" s="8">
        <f t="shared" si="38"/>
        <v>0.71540224253204421</v>
      </c>
      <c r="O122" s="48">
        <f t="shared" si="39"/>
        <v>3.3996113064587497E-3</v>
      </c>
      <c r="P122" s="48">
        <f t="shared" si="22"/>
        <v>23384806.27036804</v>
      </c>
      <c r="Q122" s="48">
        <f t="shared" si="40"/>
        <v>16729542.846998705</v>
      </c>
      <c r="R122" s="9">
        <f t="shared" si="23"/>
        <v>36.194654578420376</v>
      </c>
      <c r="S122" s="10">
        <f t="shared" si="24"/>
        <v>3.097131581224418</v>
      </c>
      <c r="T122" s="10">
        <f t="shared" si="25"/>
        <v>1.6731617964855727</v>
      </c>
      <c r="U122" s="10">
        <f t="shared" si="26"/>
        <v>2.6197390524682089</v>
      </c>
      <c r="V122" s="10">
        <f t="shared" si="27"/>
        <v>4.2929008489537814</v>
      </c>
      <c r="W122" s="9">
        <f t="shared" si="28"/>
        <v>2.4803427127288513</v>
      </c>
      <c r="X122" s="49">
        <f t="shared" si="21"/>
        <v>26.482892536675255</v>
      </c>
      <c r="Y122" s="8">
        <f t="shared" si="41"/>
        <v>7.1548347482563028E-5</v>
      </c>
      <c r="Z122" s="29">
        <f t="shared" si="29"/>
        <v>1.8166666666666667</v>
      </c>
    </row>
    <row r="123" spans="6:26" x14ac:dyDescent="0.25">
      <c r="F123" s="36">
        <f t="shared" si="30"/>
        <v>6600</v>
      </c>
      <c r="G123" s="16">
        <f t="shared" si="31"/>
        <v>24.014488267243056</v>
      </c>
      <c r="H123" s="48">
        <f t="shared" si="32"/>
        <v>294.15724413362148</v>
      </c>
      <c r="I123" s="8">
        <f t="shared" si="33"/>
        <v>1.2005901782687651</v>
      </c>
      <c r="J123" s="48">
        <f t="shared" si="34"/>
        <v>1.8253343903838325E-5</v>
      </c>
      <c r="K123" s="48">
        <f t="shared" si="35"/>
        <v>1.5203642537005759E-5</v>
      </c>
      <c r="L123" s="10">
        <f t="shared" si="36"/>
        <v>1006.1233184266489</v>
      </c>
      <c r="M123" s="29">
        <f t="shared" si="37"/>
        <v>2.5671074258532576E-2</v>
      </c>
      <c r="N123" s="8">
        <f t="shared" si="38"/>
        <v>0.7154011069407602</v>
      </c>
      <c r="O123" s="48">
        <f t="shared" si="39"/>
        <v>3.3995423194328953E-3</v>
      </c>
      <c r="P123" s="48">
        <f t="shared" si="22"/>
        <v>23429153.909369733</v>
      </c>
      <c r="Q123" s="48">
        <f t="shared" si="40"/>
        <v>16761242.641448546</v>
      </c>
      <c r="R123" s="9">
        <f t="shared" si="23"/>
        <v>36.214360397192138</v>
      </c>
      <c r="S123" s="10">
        <f t="shared" si="24"/>
        <v>3.0988717832719357</v>
      </c>
      <c r="T123" s="10">
        <f t="shared" si="25"/>
        <v>1.6774315183961661</v>
      </c>
      <c r="U123" s="10">
        <f t="shared" si="26"/>
        <v>2.625110323939492</v>
      </c>
      <c r="V123" s="10">
        <f t="shared" si="27"/>
        <v>4.3025418423356578</v>
      </c>
      <c r="W123" s="9">
        <f t="shared" si="28"/>
        <v>2.4859130644606022</v>
      </c>
      <c r="X123" s="49">
        <f t="shared" si="21"/>
        <v>26.500401331703657</v>
      </c>
      <c r="Y123" s="8">
        <f t="shared" si="41"/>
        <v>7.1709030705594304E-5</v>
      </c>
      <c r="Z123" s="29">
        <f t="shared" si="29"/>
        <v>1.8333333333333333</v>
      </c>
    </row>
    <row r="124" spans="6:26" x14ac:dyDescent="0.25">
      <c r="F124" s="36">
        <f t="shared" si="30"/>
        <v>6660</v>
      </c>
      <c r="G124" s="16">
        <f t="shared" si="31"/>
        <v>24.026142002401723</v>
      </c>
      <c r="H124" s="48">
        <f t="shared" si="32"/>
        <v>294.16307100120082</v>
      </c>
      <c r="I124" s="8">
        <f t="shared" si="33"/>
        <v>1.2005663176897168</v>
      </c>
      <c r="J124" s="48">
        <f t="shared" si="34"/>
        <v>1.8253622512766364E-5</v>
      </c>
      <c r="K124" s="48">
        <f t="shared" si="35"/>
        <v>1.5204176765422104E-5</v>
      </c>
      <c r="L124" s="10">
        <f t="shared" si="36"/>
        <v>1006.1235166170264</v>
      </c>
      <c r="M124" s="29">
        <f t="shared" si="37"/>
        <v>2.5671510920320151E-2</v>
      </c>
      <c r="N124" s="8">
        <f t="shared" si="38"/>
        <v>0.71539999848653946</v>
      </c>
      <c r="O124" s="48">
        <f t="shared" si="39"/>
        <v>3.3994749803108967E-3</v>
      </c>
      <c r="P124" s="48">
        <f t="shared" si="22"/>
        <v>23472435.904872626</v>
      </c>
      <c r="Q124" s="48">
        <f t="shared" si="40"/>
        <v>16792180.610821269</v>
      </c>
      <c r="R124" s="9">
        <f t="shared" si="23"/>
        <v>36.233567854388085</v>
      </c>
      <c r="S124" s="10">
        <f t="shared" si="24"/>
        <v>3.1005681095202831</v>
      </c>
      <c r="T124" s="10">
        <f t="shared" si="25"/>
        <v>1.6816017344478735</v>
      </c>
      <c r="U124" s="10">
        <f t="shared" si="26"/>
        <v>2.6303541256934095</v>
      </c>
      <c r="V124" s="10">
        <f t="shared" si="27"/>
        <v>4.3119558601412828</v>
      </c>
      <c r="W124" s="9">
        <f t="shared" si="28"/>
        <v>2.491352274748297</v>
      </c>
      <c r="X124" s="49">
        <f t="shared" si="21"/>
        <v>26.517494277150021</v>
      </c>
      <c r="Y124" s="8">
        <f t="shared" si="41"/>
        <v>7.1865931002354722E-5</v>
      </c>
      <c r="Z124" s="29">
        <f t="shared" si="29"/>
        <v>1.85</v>
      </c>
    </row>
    <row r="125" spans="6:26" x14ac:dyDescent="0.25">
      <c r="F125" s="36">
        <f t="shared" si="30"/>
        <v>6720</v>
      </c>
      <c r="G125" s="16">
        <f t="shared" si="31"/>
        <v>24.037517732237266</v>
      </c>
      <c r="H125" s="48">
        <f t="shared" si="32"/>
        <v>294.16875886611859</v>
      </c>
      <c r="I125" s="8">
        <f t="shared" si="33"/>
        <v>1.2005430272307007</v>
      </c>
      <c r="J125" s="48">
        <f t="shared" si="34"/>
        <v>1.8253894472763042E-5</v>
      </c>
      <c r="K125" s="48">
        <f t="shared" si="35"/>
        <v>1.520469825631273E-5</v>
      </c>
      <c r="L125" s="10">
        <f t="shared" si="36"/>
        <v>1006.1237101055029</v>
      </c>
      <c r="M125" s="29">
        <f t="shared" si="37"/>
        <v>2.5671937161922283E-2</v>
      </c>
      <c r="N125" s="8">
        <f t="shared" si="38"/>
        <v>0.71539891652786691</v>
      </c>
      <c r="O125" s="48">
        <f t="shared" si="39"/>
        <v>3.3994092501682602E-3</v>
      </c>
      <c r="P125" s="48">
        <f t="shared" si="22"/>
        <v>23514677.727882482</v>
      </c>
      <c r="Q125" s="48">
        <f t="shared" si="40"/>
        <v>16822374.969029091</v>
      </c>
      <c r="R125" s="9">
        <f t="shared" si="23"/>
        <v>36.25229011868548</v>
      </c>
      <c r="S125" s="10">
        <f t="shared" si="24"/>
        <v>3.1022217130088992</v>
      </c>
      <c r="T125" s="10">
        <f t="shared" si="25"/>
        <v>1.6856746741460424</v>
      </c>
      <c r="U125" s="10">
        <f t="shared" si="26"/>
        <v>2.6354734291356743</v>
      </c>
      <c r="V125" s="10">
        <f t="shared" si="27"/>
        <v>4.3211481032817165</v>
      </c>
      <c r="W125" s="9">
        <f t="shared" si="28"/>
        <v>2.4966633485627692</v>
      </c>
      <c r="X125" s="49">
        <f t="shared" si="21"/>
        <v>26.534181080800035</v>
      </c>
      <c r="Y125" s="8">
        <f t="shared" si="41"/>
        <v>7.2019135054695281E-5</v>
      </c>
      <c r="Z125" s="29">
        <f t="shared" si="29"/>
        <v>1.8666666666666667</v>
      </c>
    </row>
    <row r="126" spans="6:26" x14ac:dyDescent="0.25">
      <c r="F126" s="36">
        <f t="shared" si="30"/>
        <v>6780</v>
      </c>
      <c r="G126" s="16">
        <f t="shared" si="31"/>
        <v>24.048622005976451</v>
      </c>
      <c r="H126" s="48">
        <f t="shared" si="32"/>
        <v>294.17431100298819</v>
      </c>
      <c r="I126" s="8">
        <f t="shared" si="33"/>
        <v>1.2005202934174142</v>
      </c>
      <c r="J126" s="48">
        <f t="shared" si="34"/>
        <v>1.8254159940585961E-5</v>
      </c>
      <c r="K126" s="48">
        <f t="shared" si="35"/>
        <v>1.520520730942704E-5</v>
      </c>
      <c r="L126" s="10">
        <f t="shared" si="36"/>
        <v>1006.1238990016103</v>
      </c>
      <c r="M126" s="29">
        <f t="shared" si="37"/>
        <v>2.5672353228978789E-2</v>
      </c>
      <c r="N126" s="8">
        <f t="shared" si="38"/>
        <v>0.71539786043805242</v>
      </c>
      <c r="O126" s="48">
        <f t="shared" si="39"/>
        <v>3.3993450909785327E-3</v>
      </c>
      <c r="P126" s="48">
        <f t="shared" si="22"/>
        <v>23555904.2474299</v>
      </c>
      <c r="Q126" s="48">
        <f t="shared" si="40"/>
        <v>16851843.499294981</v>
      </c>
      <c r="R126" s="9">
        <f t="shared" si="23"/>
        <v>36.270539982023188</v>
      </c>
      <c r="S126" s="10">
        <f t="shared" si="24"/>
        <v>3.1038337140809911</v>
      </c>
      <c r="T126" s="10">
        <f t="shared" si="25"/>
        <v>1.6896525215293712</v>
      </c>
      <c r="U126" s="10">
        <f t="shared" si="26"/>
        <v>2.640471138991737</v>
      </c>
      <c r="V126" s="10">
        <f t="shared" si="27"/>
        <v>4.3301236605211084</v>
      </c>
      <c r="W126" s="9">
        <f t="shared" si="28"/>
        <v>2.5018492260788627</v>
      </c>
      <c r="X126" s="49">
        <f t="shared" si="21"/>
        <v>26.550471232055315</v>
      </c>
      <c r="Y126" s="8">
        <f t="shared" si="41"/>
        <v>7.216872767535181E-5</v>
      </c>
      <c r="Z126" s="29">
        <f t="shared" si="29"/>
        <v>1.8833333333333333</v>
      </c>
    </row>
    <row r="127" spans="6:26" x14ac:dyDescent="0.25">
      <c r="F127" s="36">
        <f t="shared" si="30"/>
        <v>6840</v>
      </c>
      <c r="G127" s="16">
        <f t="shared" si="31"/>
        <v>24.05946122256978</v>
      </c>
      <c r="H127" s="48">
        <f t="shared" si="32"/>
        <v>294.17973061128487</v>
      </c>
      <c r="I127" s="8">
        <f t="shared" si="33"/>
        <v>1.2004981030868067</v>
      </c>
      <c r="J127" s="48">
        <f t="shared" si="34"/>
        <v>1.8254419069390143E-5</v>
      </c>
      <c r="K127" s="48">
        <f t="shared" si="35"/>
        <v>1.5205704217651884E-5</v>
      </c>
      <c r="L127" s="10">
        <f t="shared" si="36"/>
        <v>1006.1240834124264</v>
      </c>
      <c r="M127" s="29">
        <f t="shared" si="37"/>
        <v>2.5672759361485609E-2</v>
      </c>
      <c r="N127" s="8">
        <f t="shared" si="38"/>
        <v>0.71539682960490603</v>
      </c>
      <c r="O127" s="48">
        <f t="shared" si="39"/>
        <v>3.3992824655936357E-3</v>
      </c>
      <c r="P127" s="48">
        <f t="shared" si="22"/>
        <v>23596139.744443402</v>
      </c>
      <c r="Q127" s="48">
        <f t="shared" si="40"/>
        <v>16880603.564089127</v>
      </c>
      <c r="R127" s="9">
        <f t="shared" si="23"/>
        <v>36.288329871857016</v>
      </c>
      <c r="S127" s="10">
        <f t="shared" si="24"/>
        <v>3.10540520143465</v>
      </c>
      <c r="T127" s="10">
        <f t="shared" si="25"/>
        <v>1.6935374158613781</v>
      </c>
      <c r="U127" s="10">
        <f t="shared" si="26"/>
        <v>2.6453500946769193</v>
      </c>
      <c r="V127" s="10">
        <f t="shared" si="27"/>
        <v>4.3388875105382976</v>
      </c>
      <c r="W127" s="9">
        <f t="shared" si="28"/>
        <v>2.5069127838665719</v>
      </c>
      <c r="X127" s="49">
        <f t="shared" si="21"/>
        <v>26.566374006436352</v>
      </c>
      <c r="Y127" s="8">
        <f t="shared" si="41"/>
        <v>7.2314791842304955E-5</v>
      </c>
      <c r="Z127" s="29">
        <f t="shared" si="29"/>
        <v>1.9</v>
      </c>
    </row>
    <row r="128" spans="6:26" x14ac:dyDescent="0.25">
      <c r="F128" s="36">
        <f t="shared" si="30"/>
        <v>6900</v>
      </c>
      <c r="G128" s="16">
        <f t="shared" si="31"/>
        <v>24.070041633942409</v>
      </c>
      <c r="H128" s="48">
        <f t="shared" si="32"/>
        <v>294.18502081697119</v>
      </c>
      <c r="I128" s="8">
        <f t="shared" si="33"/>
        <v>1.2004764433802451</v>
      </c>
      <c r="J128" s="48">
        <f t="shared" si="34"/>
        <v>1.8254672008805965E-5</v>
      </c>
      <c r="K128" s="48">
        <f t="shared" si="35"/>
        <v>1.520618926715906E-5</v>
      </c>
      <c r="L128" s="10">
        <f t="shared" si="36"/>
        <v>1006.1242634426243</v>
      </c>
      <c r="M128" s="29">
        <f t="shared" si="37"/>
        <v>2.5673155793916907E-2</v>
      </c>
      <c r="N128" s="8">
        <f t="shared" si="38"/>
        <v>0.71539582343041785</v>
      </c>
      <c r="O128" s="48">
        <f t="shared" si="39"/>
        <v>3.3992213377245862E-3</v>
      </c>
      <c r="P128" s="48">
        <f t="shared" si="22"/>
        <v>23635407.925323222</v>
      </c>
      <c r="Q128" s="48">
        <f t="shared" si="40"/>
        <v>16908672.114850432</v>
      </c>
      <c r="R128" s="9">
        <f t="shared" si="23"/>
        <v>36.305671862941288</v>
      </c>
      <c r="S128" s="10">
        <f t="shared" si="24"/>
        <v>3.1069372331337237</v>
      </c>
      <c r="T128" s="10">
        <f t="shared" si="25"/>
        <v>1.6973314523250784</v>
      </c>
      <c r="U128" s="10">
        <f t="shared" si="26"/>
        <v>2.6501130716444194</v>
      </c>
      <c r="V128" s="10">
        <f t="shared" si="27"/>
        <v>4.3474445239694983</v>
      </c>
      <c r="W128" s="9">
        <f t="shared" si="28"/>
        <v>2.5118568360712659</v>
      </c>
      <c r="X128" s="49">
        <f t="shared" si="21"/>
        <v>26.581898470013677</v>
      </c>
      <c r="Y128" s="8">
        <f t="shared" si="41"/>
        <v>7.2457408732824971E-5</v>
      </c>
      <c r="Z128" s="29">
        <f t="shared" si="29"/>
        <v>1.9166666666666667</v>
      </c>
    </row>
    <row r="129" spans="6:26" x14ac:dyDescent="0.25">
      <c r="F129" s="36">
        <f t="shared" si="30"/>
        <v>6960</v>
      </c>
      <c r="G129" s="16">
        <f t="shared" si="31"/>
        <v>24.08036934818475</v>
      </c>
      <c r="H129" s="48">
        <f t="shared" si="32"/>
        <v>294.19018467409234</v>
      </c>
      <c r="I129" s="8">
        <f t="shared" si="33"/>
        <v>1.2004553017368116</v>
      </c>
      <c r="J129" s="48">
        <f t="shared" si="34"/>
        <v>1.8254918905016011E-5</v>
      </c>
      <c r="K129" s="48">
        <f t="shared" si="35"/>
        <v>1.5206662737550414E-5</v>
      </c>
      <c r="L129" s="10">
        <f t="shared" si="36"/>
        <v>1006.1244391945229</v>
      </c>
      <c r="M129" s="29">
        <f t="shared" si="37"/>
        <v>2.5673542755345433E-2</v>
      </c>
      <c r="N129" s="8">
        <f t="shared" si="38"/>
        <v>0.71539484133044451</v>
      </c>
      <c r="O129" s="48">
        <f t="shared" si="39"/>
        <v>3.3991616719225791E-3</v>
      </c>
      <c r="P129" s="48">
        <f t="shared" si="22"/>
        <v>23673731.935218718</v>
      </c>
      <c r="Q129" s="48">
        <f t="shared" si="40"/>
        <v>16936065.701495271</v>
      </c>
      <c r="R129" s="9">
        <f t="shared" si="23"/>
        <v>36.322577688657425</v>
      </c>
      <c r="S129" s="10">
        <f t="shared" si="24"/>
        <v>3.1084308375803418</v>
      </c>
      <c r="T129" s="10">
        <f t="shared" si="25"/>
        <v>1.7010366827198182</v>
      </c>
      <c r="U129" s="10">
        <f t="shared" si="26"/>
        <v>2.6547627827119529</v>
      </c>
      <c r="V129" s="10">
        <f t="shared" si="27"/>
        <v>4.3557994654317707</v>
      </c>
      <c r="W129" s="9">
        <f t="shared" si="28"/>
        <v>2.5166841355828007</v>
      </c>
      <c r="X129" s="49">
        <f t="shared" si="21"/>
        <v>26.597053483767549</v>
      </c>
      <c r="Y129" s="8">
        <f t="shared" si="41"/>
        <v>7.259665775719617E-5</v>
      </c>
      <c r="Z129" s="29">
        <f t="shared" si="29"/>
        <v>1.9333333333333333</v>
      </c>
    </row>
    <row r="130" spans="6:26" x14ac:dyDescent="0.25">
      <c r="F130" s="36">
        <f t="shared" si="30"/>
        <v>7020</v>
      </c>
      <c r="G130" s="16">
        <f t="shared" si="31"/>
        <v>24.090450332683332</v>
      </c>
      <c r="H130" s="48">
        <f t="shared" si="32"/>
        <v>294.19522516634163</v>
      </c>
      <c r="I130" s="8">
        <f t="shared" si="33"/>
        <v>1.2004346658867313</v>
      </c>
      <c r="J130" s="48">
        <f t="shared" si="34"/>
        <v>1.8255159900830533E-5</v>
      </c>
      <c r="K130" s="48">
        <f t="shared" si="35"/>
        <v>1.520712490200031E-5</v>
      </c>
      <c r="L130" s="10">
        <f t="shared" si="36"/>
        <v>1006.1246107681346</v>
      </c>
      <c r="M130" s="29">
        <f t="shared" si="37"/>
        <v>2.5673920469560574E-2</v>
      </c>
      <c r="N130" s="8">
        <f t="shared" si="38"/>
        <v>0.71539388273440196</v>
      </c>
      <c r="O130" s="48">
        <f t="shared" si="39"/>
        <v>3.3991034335604446E-3</v>
      </c>
      <c r="P130" s="48">
        <f t="shared" si="22"/>
        <v>23711134.371015802</v>
      </c>
      <c r="Q130" s="48">
        <f t="shared" si="40"/>
        <v>16962800.481718127</v>
      </c>
      <c r="R130" s="9">
        <f t="shared" si="23"/>
        <v>36.339058751911672</v>
      </c>
      <c r="S130" s="10">
        <f t="shared" si="24"/>
        <v>3.1098870144508979</v>
      </c>
      <c r="T130" s="10">
        <f t="shared" si="25"/>
        <v>1.7046551161593042</v>
      </c>
      <c r="U130" s="10">
        <f t="shared" si="26"/>
        <v>2.6593018793664531</v>
      </c>
      <c r="V130" s="10">
        <f t="shared" si="27"/>
        <v>4.3639569955257578</v>
      </c>
      <c r="W130" s="9">
        <f t="shared" si="28"/>
        <v>2.5213973751926599</v>
      </c>
      <c r="X130" s="49">
        <f t="shared" si="21"/>
        <v>26.611847707875992</v>
      </c>
      <c r="Y130" s="8">
        <f t="shared" si="41"/>
        <v>7.2732616592095965E-5</v>
      </c>
      <c r="Z130" s="29">
        <f t="shared" si="29"/>
        <v>1.95</v>
      </c>
    </row>
    <row r="131" spans="6:26" x14ac:dyDescent="0.25">
      <c r="F131" s="36">
        <f t="shared" si="30"/>
        <v>7080</v>
      </c>
      <c r="G131" s="16">
        <f t="shared" si="31"/>
        <v>24.1002904171925</v>
      </c>
      <c r="H131" s="48">
        <f t="shared" si="32"/>
        <v>294.20014520859621</v>
      </c>
      <c r="I131" s="8">
        <f t="shared" si="33"/>
        <v>1.2004145238449317</v>
      </c>
      <c r="J131" s="48">
        <f t="shared" si="34"/>
        <v>1.8255395135760978E-5</v>
      </c>
      <c r="K131" s="48">
        <f t="shared" si="35"/>
        <v>1.5207576027395008E-5</v>
      </c>
      <c r="L131" s="10">
        <f t="shared" si="36"/>
        <v>1006.1247782612141</v>
      </c>
      <c r="M131" s="29">
        <f t="shared" si="37"/>
        <v>2.5674289155183577E-2</v>
      </c>
      <c r="N131" s="8">
        <f t="shared" si="38"/>
        <v>0.71539294708496604</v>
      </c>
      <c r="O131" s="48">
        <f t="shared" si="39"/>
        <v>3.3990465888144679E-3</v>
      </c>
      <c r="P131" s="48">
        <f t="shared" si="22"/>
        <v>23747637.29404103</v>
      </c>
      <c r="Q131" s="48">
        <f t="shared" si="40"/>
        <v>16988892.23008886</v>
      </c>
      <c r="R131" s="9">
        <f t="shared" si="23"/>
        <v>36.355126135621461</v>
      </c>
      <c r="S131" s="10">
        <f t="shared" si="24"/>
        <v>3.1113067355970569</v>
      </c>
      <c r="T131" s="10">
        <f t="shared" si="25"/>
        <v>1.7081887197698284</v>
      </c>
      <c r="U131" s="10">
        <f t="shared" si="26"/>
        <v>2.6637329530471536</v>
      </c>
      <c r="V131" s="10">
        <f t="shared" si="27"/>
        <v>4.3719216728169821</v>
      </c>
      <c r="W131" s="9">
        <f t="shared" si="28"/>
        <v>2.5259991887387008</v>
      </c>
      <c r="X131" s="49">
        <f t="shared" si="21"/>
        <v>26.626289605931202</v>
      </c>
      <c r="Y131" s="8">
        <f t="shared" si="41"/>
        <v>7.2865361213616365E-5</v>
      </c>
      <c r="Z131" s="29">
        <f t="shared" si="29"/>
        <v>1.9666666666666666</v>
      </c>
    </row>
    <row r="132" spans="6:26" x14ac:dyDescent="0.25">
      <c r="F132" s="36">
        <f t="shared" si="30"/>
        <v>7140</v>
      </c>
      <c r="G132" s="16">
        <f t="shared" si="31"/>
        <v>24.109895296847622</v>
      </c>
      <c r="H132" s="48">
        <f t="shared" si="32"/>
        <v>294.2049476484238</v>
      </c>
      <c r="I132" s="8">
        <f t="shared" si="33"/>
        <v>1.2003948639047248</v>
      </c>
      <c r="J132" s="48">
        <f t="shared" si="34"/>
        <v>1.825562474609276E-5</v>
      </c>
      <c r="K132" s="48">
        <f t="shared" si="35"/>
        <v>1.5208016374470015E-5</v>
      </c>
      <c r="L132" s="10">
        <f t="shared" si="36"/>
        <v>1006.1249417693047</v>
      </c>
      <c r="M132" s="29">
        <f t="shared" si="37"/>
        <v>2.5674649025781489E-2</v>
      </c>
      <c r="N132" s="8">
        <f t="shared" si="38"/>
        <v>0.7153920338377745</v>
      </c>
      <c r="O132" s="48">
        <f t="shared" si="39"/>
        <v>3.3989911046465623E-3</v>
      </c>
      <c r="P132" s="48">
        <f t="shared" si="22"/>
        <v>23783262.242484737</v>
      </c>
      <c r="Q132" s="48">
        <f t="shared" si="40"/>
        <v>17014356.346948307</v>
      </c>
      <c r="R132" s="9">
        <f t="shared" si="23"/>
        <v>36.37079061280842</v>
      </c>
      <c r="S132" s="10">
        <f t="shared" si="24"/>
        <v>3.1126909459134806</v>
      </c>
      <c r="T132" s="10">
        <f t="shared" si="25"/>
        <v>1.7116394193879254</v>
      </c>
      <c r="U132" s="10">
        <f t="shared" si="26"/>
        <v>2.6680585364067526</v>
      </c>
      <c r="V132" s="10">
        <f t="shared" si="27"/>
        <v>4.3796979557946782</v>
      </c>
      <c r="W132" s="9">
        <f t="shared" si="28"/>
        <v>2.530492152236925</v>
      </c>
      <c r="X132" s="49">
        <f t="shared" si="21"/>
        <v>26.640387449084546</v>
      </c>
      <c r="Y132" s="8">
        <f t="shared" si="41"/>
        <v>7.2994965929911305E-5</v>
      </c>
      <c r="Z132" s="29">
        <f t="shared" si="29"/>
        <v>1.9833333333333334</v>
      </c>
    </row>
    <row r="133" spans="6:26" x14ac:dyDescent="0.25">
      <c r="F133" s="36">
        <f t="shared" si="30"/>
        <v>7200</v>
      </c>
      <c r="G133" s="16">
        <f t="shared" si="31"/>
        <v>24.119270535120439</v>
      </c>
      <c r="H133" s="48">
        <f t="shared" si="32"/>
        <v>294.2096352675602</v>
      </c>
      <c r="I133" s="8">
        <f t="shared" si="33"/>
        <v>1.2003756746316174</v>
      </c>
      <c r="J133" s="48">
        <f t="shared" si="34"/>
        <v>1.8255848864956117E-5</v>
      </c>
      <c r="K133" s="48">
        <f t="shared" si="35"/>
        <v>1.5208446197944358E-5</v>
      </c>
      <c r="L133" s="10">
        <f t="shared" si="36"/>
        <v>1006.125101385785</v>
      </c>
      <c r="M133" s="29">
        <f t="shared" si="37"/>
        <v>2.5675000289978073E-2</v>
      </c>
      <c r="N133" s="8">
        <f t="shared" si="38"/>
        <v>0.71539114246114111</v>
      </c>
      <c r="O133" s="48">
        <f t="shared" si="39"/>
        <v>3.3989369487868056E-3</v>
      </c>
      <c r="P133" s="48">
        <f t="shared" si="22"/>
        <v>23818030.243551619</v>
      </c>
      <c r="Q133" s="48">
        <f t="shared" si="40"/>
        <v>17039207.867108405</v>
      </c>
      <c r="R133" s="9">
        <f t="shared" si="23"/>
        <v>36.386062656317364</v>
      </c>
      <c r="S133" s="10">
        <f t="shared" si="24"/>
        <v>3.1140405641736955</v>
      </c>
      <c r="T133" s="10">
        <f t="shared" si="25"/>
        <v>1.715009100256613</v>
      </c>
      <c r="U133" s="10">
        <f t="shared" si="26"/>
        <v>2.672281104551506</v>
      </c>
      <c r="V133" s="10">
        <f t="shared" si="27"/>
        <v>4.387290204808119</v>
      </c>
      <c r="W133" s="9">
        <f t="shared" si="28"/>
        <v>2.5348787850002465</v>
      </c>
      <c r="X133" s="49">
        <f t="shared" si="21"/>
        <v>26.654149320120684</v>
      </c>
      <c r="Y133" s="8">
        <f t="shared" si="41"/>
        <v>7.3121503413468646E-5</v>
      </c>
      <c r="Z133" s="29">
        <f t="shared" si="29"/>
        <v>2</v>
      </c>
    </row>
    <row r="134" spans="6:26" x14ac:dyDescent="0.25">
      <c r="F134" s="36">
        <f t="shared" si="30"/>
        <v>7260</v>
      </c>
      <c r="G134" s="16">
        <f t="shared" si="31"/>
        <v>24.128421566717229</v>
      </c>
      <c r="H134" s="48">
        <f t="shared" si="32"/>
        <v>294.21421078335857</v>
      </c>
      <c r="I134" s="8">
        <f t="shared" si="33"/>
        <v>1.2003569448572451</v>
      </c>
      <c r="J134" s="48">
        <f t="shared" si="34"/>
        <v>1.8256067622395896E-5</v>
      </c>
      <c r="K134" s="48">
        <f t="shared" si="35"/>
        <v>1.5208865746652581E-5</v>
      </c>
      <c r="L134" s="10">
        <f t="shared" si="36"/>
        <v>1006.1252572019145</v>
      </c>
      <c r="M134" s="29">
        <f t="shared" si="37"/>
        <v>2.5675343151563106E-2</v>
      </c>
      <c r="N134" s="8">
        <f t="shared" si="38"/>
        <v>0.71539027243577014</v>
      </c>
      <c r="O134" s="48">
        <f t="shared" si="39"/>
        <v>3.398884089716316E-3</v>
      </c>
      <c r="P134" s="48">
        <f t="shared" si="22"/>
        <v>23851961.825341716</v>
      </c>
      <c r="Q134" s="48">
        <f t="shared" si="40"/>
        <v>17063461.4683588</v>
      </c>
      <c r="R134" s="9">
        <f t="shared" si="23"/>
        <v>36.400952448176071</v>
      </c>
      <c r="S134" s="10">
        <f t="shared" si="24"/>
        <v>3.1153564838355061</v>
      </c>
      <c r="T134" s="10">
        <f t="shared" si="25"/>
        <v>1.7182996077194883</v>
      </c>
      <c r="U134" s="10">
        <f t="shared" si="26"/>
        <v>2.6764030762594793</v>
      </c>
      <c r="V134" s="10">
        <f t="shared" si="27"/>
        <v>4.3947026839789674</v>
      </c>
      <c r="W134" s="9">
        <f t="shared" si="28"/>
        <v>2.5391615507434033</v>
      </c>
      <c r="X134" s="49">
        <f t="shared" si="21"/>
        <v>26.667583117460634</v>
      </c>
      <c r="Y134" s="8">
        <f t="shared" si="41"/>
        <v>7.3245044732982788E-5</v>
      </c>
      <c r="Z134" s="29">
        <f t="shared" si="29"/>
        <v>2.0166666666666666</v>
      </c>
    </row>
    <row r="135" spans="6:26" x14ac:dyDescent="0.25">
      <c r="F135" s="36">
        <f t="shared" si="30"/>
        <v>7320</v>
      </c>
      <c r="G135" s="16">
        <f t="shared" si="31"/>
        <v>24.137353700420512</v>
      </c>
      <c r="H135" s="48">
        <f t="shared" si="32"/>
        <v>294.21867685021022</v>
      </c>
      <c r="I135" s="8">
        <f t="shared" si="33"/>
        <v>1.2003386636734263</v>
      </c>
      <c r="J135" s="48">
        <f t="shared" si="34"/>
        <v>1.8256281145439797E-5</v>
      </c>
      <c r="K135" s="48">
        <f t="shared" si="35"/>
        <v>1.520927526367404E-5</v>
      </c>
      <c r="L135" s="10">
        <f t="shared" si="36"/>
        <v>1006.1254093068779</v>
      </c>
      <c r="M135" s="29">
        <f t="shared" si="37"/>
        <v>2.5675677809599264E-2</v>
      </c>
      <c r="N135" s="8">
        <f t="shared" si="38"/>
        <v>0.71538942325447952</v>
      </c>
      <c r="O135" s="48">
        <f t="shared" si="39"/>
        <v>3.3988324966504773E-3</v>
      </c>
      <c r="P135" s="48">
        <f t="shared" si="22"/>
        <v>23885077.028468367</v>
      </c>
      <c r="Q135" s="48">
        <f t="shared" si="40"/>
        <v>17087131.479784802</v>
      </c>
      <c r="R135" s="9">
        <f t="shared" si="23"/>
        <v>36.415469888613217</v>
      </c>
      <c r="S135" s="10">
        <f t="shared" si="24"/>
        <v>3.1166395738173218</v>
      </c>
      <c r="T135" s="10">
        <f t="shared" si="25"/>
        <v>1.7215127479120271</v>
      </c>
      <c r="U135" s="10">
        <f t="shared" si="26"/>
        <v>2.6804268151775577</v>
      </c>
      <c r="V135" s="10">
        <f t="shared" si="27"/>
        <v>4.4019395630895843</v>
      </c>
      <c r="W135" s="9">
        <f t="shared" si="28"/>
        <v>2.5433428586739821</v>
      </c>
      <c r="X135" s="49">
        <f t="shared" si="21"/>
        <v>26.680696559094493</v>
      </c>
      <c r="Y135" s="8">
        <f t="shared" si="41"/>
        <v>7.3365659384826403E-5</v>
      </c>
      <c r="Z135" s="29">
        <f t="shared" si="29"/>
        <v>2.0333333333333332</v>
      </c>
    </row>
    <row r="136" spans="6:26" x14ac:dyDescent="0.25">
      <c r="F136" s="36">
        <f t="shared" si="30"/>
        <v>7380</v>
      </c>
      <c r="G136" s="16">
        <f t="shared" si="31"/>
        <v>24.146072121874983</v>
      </c>
      <c r="H136" s="48">
        <f t="shared" si="32"/>
        <v>294.22303606093749</v>
      </c>
      <c r="I136" s="8">
        <f t="shared" si="33"/>
        <v>1.2003208204263396</v>
      </c>
      <c r="J136" s="48">
        <f t="shared" si="34"/>
        <v>1.8256489558165222E-5</v>
      </c>
      <c r="K136" s="48">
        <f t="shared" si="35"/>
        <v>1.5209674986459649E-5</v>
      </c>
      <c r="L136" s="10">
        <f t="shared" si="36"/>
        <v>1006.1255577878298</v>
      </c>
      <c r="M136" s="29">
        <f t="shared" si="37"/>
        <v>2.5676004458526833E-2</v>
      </c>
      <c r="N136" s="8">
        <f t="shared" si="38"/>
        <v>0.71538859442192837</v>
      </c>
      <c r="O136" s="48">
        <f t="shared" si="39"/>
        <v>3.3987821395225042E-3</v>
      </c>
      <c r="P136" s="48">
        <f t="shared" si="22"/>
        <v>23917395.417418014</v>
      </c>
      <c r="Q136" s="48">
        <f t="shared" si="40"/>
        <v>17110231.889900144</v>
      </c>
      <c r="R136" s="9">
        <f t="shared" si="23"/>
        <v>36.429624604749399</v>
      </c>
      <c r="S136" s="10">
        <f t="shared" si="24"/>
        <v>3.1178906792466816</v>
      </c>
      <c r="T136" s="10">
        <f t="shared" si="25"/>
        <v>1.7246502884494697</v>
      </c>
      <c r="U136" s="10">
        <f t="shared" si="26"/>
        <v>2.6843546309973547</v>
      </c>
      <c r="V136" s="10">
        <f t="shared" si="27"/>
        <v>4.4090049194468239</v>
      </c>
      <c r="W136" s="9">
        <f t="shared" si="28"/>
        <v>2.5474250645692762</v>
      </c>
      <c r="X136" s="49">
        <f t="shared" si="21"/>
        <v>26.693497186444258</v>
      </c>
      <c r="Y136" s="8">
        <f t="shared" si="41"/>
        <v>7.3483415324113725E-5</v>
      </c>
      <c r="Z136" s="29">
        <f t="shared" si="29"/>
        <v>2.0499999999999998</v>
      </c>
    </row>
    <row r="137" spans="6:26" x14ac:dyDescent="0.25">
      <c r="F137" s="36">
        <f t="shared" si="30"/>
        <v>7440</v>
      </c>
      <c r="G137" s="16">
        <f t="shared" si="31"/>
        <v>24.154581896318408</v>
      </c>
      <c r="H137" s="48">
        <f t="shared" si="32"/>
        <v>294.22729094815918</v>
      </c>
      <c r="I137" s="8">
        <f t="shared" si="33"/>
        <v>1.2003034047108165</v>
      </c>
      <c r="J137" s="48">
        <f t="shared" si="34"/>
        <v>1.8256692981765046E-5</v>
      </c>
      <c r="K137" s="48">
        <f t="shared" si="35"/>
        <v>1.521006514695636E-5</v>
      </c>
      <c r="L137" s="10">
        <f t="shared" si="36"/>
        <v>1006.1257027299374</v>
      </c>
      <c r="M137" s="29">
        <f t="shared" si="37"/>
        <v>2.5676323288266637E-2</v>
      </c>
      <c r="N137" s="8">
        <f t="shared" si="38"/>
        <v>0.71538778545435189</v>
      </c>
      <c r="O137" s="48">
        <f t="shared" si="39"/>
        <v>3.3987329889673392E-3</v>
      </c>
      <c r="P137" s="48">
        <f t="shared" si="22"/>
        <v>23948936.091655906</v>
      </c>
      <c r="Q137" s="48">
        <f t="shared" si="40"/>
        <v>17132776.35459752</v>
      </c>
      <c r="R137" s="9">
        <f t="shared" si="23"/>
        <v>36.443425958974096</v>
      </c>
      <c r="S137" s="10">
        <f t="shared" si="24"/>
        <v>3.1191106221820917</v>
      </c>
      <c r="T137" s="10">
        <f t="shared" si="25"/>
        <v>1.7277139591106712</v>
      </c>
      <c r="U137" s="10">
        <f t="shared" si="26"/>
        <v>2.6881887806100173</v>
      </c>
      <c r="V137" s="10">
        <f t="shared" si="27"/>
        <v>4.4159027397206883</v>
      </c>
      <c r="W137" s="9">
        <f t="shared" si="28"/>
        <v>2.5514104718386199</v>
      </c>
      <c r="X137" s="49">
        <f t="shared" si="21"/>
        <v>26.705992368157027</v>
      </c>
      <c r="Y137" s="8">
        <f t="shared" si="41"/>
        <v>7.3598378995344801E-5</v>
      </c>
      <c r="Z137" s="29">
        <f t="shared" si="29"/>
        <v>2.0666666666666669</v>
      </c>
    </row>
    <row r="138" spans="6:26" x14ac:dyDescent="0.25">
      <c r="F138" s="36">
        <f t="shared" si="30"/>
        <v>7500</v>
      </c>
      <c r="G138" s="16">
        <f t="shared" si="31"/>
        <v>24.162887971258208</v>
      </c>
      <c r="H138" s="48">
        <f t="shared" si="32"/>
        <v>294.23144398562908</v>
      </c>
      <c r="I138" s="8">
        <f t="shared" si="33"/>
        <v>1.2002864063647531</v>
      </c>
      <c r="J138" s="48">
        <f t="shared" si="34"/>
        <v>1.8256891534611817E-5</v>
      </c>
      <c r="K138" s="48">
        <f t="shared" si="35"/>
        <v>1.5210445971728983E-5</v>
      </c>
      <c r="L138" s="10">
        <f t="shared" si="36"/>
        <v>1006.1258442164225</v>
      </c>
      <c r="M138" s="29">
        <f t="shared" si="37"/>
        <v>2.5676634484320636E-2</v>
      </c>
      <c r="N138" s="8">
        <f t="shared" si="38"/>
        <v>0.71538699587929966</v>
      </c>
      <c r="O138" s="48">
        <f t="shared" si="39"/>
        <v>3.3986850163058788E-3</v>
      </c>
      <c r="P138" s="48">
        <f t="shared" si="22"/>
        <v>23979717.696484212</v>
      </c>
      <c r="Q138" s="48">
        <f t="shared" si="40"/>
        <v>17154778.204921521</v>
      </c>
      <c r="R138" s="9">
        <f t="shared" si="23"/>
        <v>36.4568830570242</v>
      </c>
      <c r="S138" s="10">
        <f t="shared" si="24"/>
        <v>3.1203002023094411</v>
      </c>
      <c r="T138" s="10">
        <f t="shared" si="25"/>
        <v>1.7307054525174663</v>
      </c>
      <c r="U138" s="10">
        <f t="shared" si="26"/>
        <v>2.6919314692400276</v>
      </c>
      <c r="V138" s="10">
        <f t="shared" si="27"/>
        <v>4.4226369217574941</v>
      </c>
      <c r="W138" s="9">
        <f t="shared" si="28"/>
        <v>2.5553013325709966</v>
      </c>
      <c r="X138" s="49">
        <f t="shared" si="21"/>
        <v>26.718189303829206</v>
      </c>
      <c r="Y138" s="8">
        <f t="shared" si="41"/>
        <v>7.3710615362624908E-5</v>
      </c>
      <c r="Z138" s="29">
        <f t="shared" si="29"/>
        <v>2.0833333333333335</v>
      </c>
    </row>
    <row r="139" spans="6:26" x14ac:dyDescent="0.25">
      <c r="F139" s="36">
        <f t="shared" si="30"/>
        <v>7560</v>
      </c>
      <c r="G139" s="16">
        <f t="shared" si="31"/>
        <v>24.170995179094522</v>
      </c>
      <c r="H139" s="48">
        <f t="shared" si="32"/>
        <v>294.23549758954721</v>
      </c>
      <c r="I139" s="8">
        <f t="shared" si="33"/>
        <v>1.2002698154636353</v>
      </c>
      <c r="J139" s="48">
        <f t="shared" si="34"/>
        <v>1.8257085332320835E-5</v>
      </c>
      <c r="K139" s="48">
        <f t="shared" si="35"/>
        <v>1.5210817682079727E-5</v>
      </c>
      <c r="L139" s="10">
        <f t="shared" si="36"/>
        <v>1006.1259823286042</v>
      </c>
      <c r="M139" s="29">
        <f t="shared" si="37"/>
        <v>2.5676938227870712E-2</v>
      </c>
      <c r="N139" s="8">
        <f t="shared" si="38"/>
        <v>0.71538622523537987</v>
      </c>
      <c r="O139" s="48">
        <f t="shared" si="39"/>
        <v>3.3986381935295264E-3</v>
      </c>
      <c r="P139" s="48">
        <f t="shared" si="22"/>
        <v>24009758.43365651</v>
      </c>
      <c r="Q139" s="48">
        <f t="shared" si="40"/>
        <v>17176250.454666857</v>
      </c>
      <c r="R139" s="9">
        <f t="shared" si="23"/>
        <v>36.470004755775101</v>
      </c>
      <c r="S139" s="10">
        <f t="shared" si="24"/>
        <v>3.1214601976139611</v>
      </c>
      <c r="T139" s="10">
        <f t="shared" si="25"/>
        <v>1.7336264248090067</v>
      </c>
      <c r="U139" s="10">
        <f t="shared" si="26"/>
        <v>2.6955848515585012</v>
      </c>
      <c r="V139" s="10">
        <f t="shared" si="27"/>
        <v>4.429211276367508</v>
      </c>
      <c r="W139" s="9">
        <f t="shared" si="28"/>
        <v>2.5590998485678935</v>
      </c>
      <c r="X139" s="49">
        <f t="shared" si="21"/>
        <v>26.730095027662415</v>
      </c>
      <c r="Y139" s="8">
        <f t="shared" si="41"/>
        <v>7.3820187939458465E-5</v>
      </c>
      <c r="Z139" s="29">
        <f t="shared" si="29"/>
        <v>2.1</v>
      </c>
    </row>
    <row r="140" spans="6:26" x14ac:dyDescent="0.25">
      <c r="F140" s="36">
        <f t="shared" si="30"/>
        <v>7620</v>
      </c>
      <c r="G140" s="16">
        <f t="shared" si="31"/>
        <v>24.178908239690472</v>
      </c>
      <c r="H140" s="48">
        <f t="shared" si="32"/>
        <v>294.23945411984522</v>
      </c>
      <c r="I140" s="8">
        <f t="shared" si="33"/>
        <v>1.2002536223151765</v>
      </c>
      <c r="J140" s="48">
        <f t="shared" si="34"/>
        <v>1.825727448781171E-5</v>
      </c>
      <c r="K140" s="48">
        <f t="shared" si="35"/>
        <v>1.5211180494165177E-5</v>
      </c>
      <c r="L140" s="10">
        <f t="shared" si="36"/>
        <v>1006.1261171459391</v>
      </c>
      <c r="M140" s="29">
        <f t="shared" si="37"/>
        <v>2.5677234695875087E-2</v>
      </c>
      <c r="N140" s="8">
        <f t="shared" si="38"/>
        <v>0.71538547307200928</v>
      </c>
      <c r="O140" s="48">
        <f t="shared" si="39"/>
        <v>3.3985924932850606E-3</v>
      </c>
      <c r="P140" s="48">
        <f t="shared" si="22"/>
        <v>24039076.071754239</v>
      </c>
      <c r="Q140" s="48">
        <f t="shared" si="40"/>
        <v>17197205.807805926</v>
      </c>
      <c r="R140" s="9">
        <f t="shared" si="23"/>
        <v>36.482799670757551</v>
      </c>
      <c r="S140" s="10">
        <f t="shared" si="24"/>
        <v>3.1225913650287866</v>
      </c>
      <c r="T140" s="10">
        <f t="shared" si="25"/>
        <v>1.7364784963106419</v>
      </c>
      <c r="U140" s="10">
        <f t="shared" si="26"/>
        <v>2.6991510327758412</v>
      </c>
      <c r="V140" s="10">
        <f t="shared" si="27"/>
        <v>4.4356295290864836</v>
      </c>
      <c r="W140" s="9">
        <f t="shared" si="28"/>
        <v>2.5628081723610792</v>
      </c>
      <c r="X140" s="49">
        <f t="shared" si="21"/>
        <v>26.741716412051552</v>
      </c>
      <c r="Y140" s="8">
        <f t="shared" si="41"/>
        <v>7.3927158818108064E-5</v>
      </c>
      <c r="Z140" s="29">
        <f t="shared" si="29"/>
        <v>2.1166666666666667</v>
      </c>
    </row>
    <row r="141" spans="6:26" x14ac:dyDescent="0.25">
      <c r="F141" s="36">
        <f t="shared" si="30"/>
        <v>7680</v>
      </c>
      <c r="G141" s="16">
        <f t="shared" si="31"/>
        <v>24.186631762890393</v>
      </c>
      <c r="H141" s="48">
        <f t="shared" si="32"/>
        <v>294.2433158814452</v>
      </c>
      <c r="I141" s="8">
        <f t="shared" si="33"/>
        <v>1.2002378174540704</v>
      </c>
      <c r="J141" s="48">
        <f t="shared" si="34"/>
        <v>1.8257459111369054E-5</v>
      </c>
      <c r="K141" s="48">
        <f t="shared" si="35"/>
        <v>1.5211534619111194E-5</v>
      </c>
      <c r="L141" s="10">
        <f t="shared" si="36"/>
        <v>1006.1262487460617</v>
      </c>
      <c r="M141" s="29">
        <f t="shared" si="37"/>
        <v>2.5677524061163359E-2</v>
      </c>
      <c r="N141" s="8">
        <f t="shared" si="38"/>
        <v>0.71538473894916887</v>
      </c>
      <c r="O141" s="48">
        <f t="shared" si="39"/>
        <v>3.3985478888598243E-3</v>
      </c>
      <c r="P141" s="48">
        <f t="shared" si="22"/>
        <v>24067687.956328887</v>
      </c>
      <c r="Q141" s="48">
        <f t="shared" si="40"/>
        <v>17217656.665748399</v>
      </c>
      <c r="R141" s="9">
        <f t="shared" si="23"/>
        <v>36.495276183411669</v>
      </c>
      <c r="S141" s="10">
        <f t="shared" si="24"/>
        <v>3.123694441061184</v>
      </c>
      <c r="T141" s="10">
        <f t="shared" si="25"/>
        <v>1.7392632521969944</v>
      </c>
      <c r="U141" s="10">
        <f t="shared" si="26"/>
        <v>2.7026320697140194</v>
      </c>
      <c r="V141" s="10">
        <f t="shared" si="27"/>
        <v>4.441895321911014</v>
      </c>
      <c r="W141" s="9">
        <f t="shared" si="28"/>
        <v>2.5664284082152524</v>
      </c>
      <c r="X141" s="49">
        <f t="shared" ref="X141:X204" si="42">G141+W141</f>
        <v>26.753060171105645</v>
      </c>
      <c r="Y141" s="8">
        <f t="shared" si="41"/>
        <v>7.4031588698516892E-5</v>
      </c>
      <c r="Z141" s="29">
        <f t="shared" si="29"/>
        <v>2.1333333333333333</v>
      </c>
    </row>
    <row r="142" spans="6:26" x14ac:dyDescent="0.25">
      <c r="F142" s="36">
        <f t="shared" si="30"/>
        <v>7740</v>
      </c>
      <c r="G142" s="16">
        <f t="shared" si="31"/>
        <v>24.194170250986833</v>
      </c>
      <c r="H142" s="48">
        <f t="shared" si="32"/>
        <v>294.24708512549341</v>
      </c>
      <c r="I142" s="8">
        <f t="shared" si="33"/>
        <v>1.2002223916368484</v>
      </c>
      <c r="J142" s="48">
        <f t="shared" si="34"/>
        <v>1.8257639310701575E-5</v>
      </c>
      <c r="K142" s="48">
        <f t="shared" si="35"/>
        <v>1.5211880263125264E-5</v>
      </c>
      <c r="L142" s="10">
        <f t="shared" si="36"/>
        <v>1006.1263772048235</v>
      </c>
      <c r="M142" s="29">
        <f t="shared" si="37"/>
        <v>2.5677806492529064E-2</v>
      </c>
      <c r="N142" s="8">
        <f t="shared" si="38"/>
        <v>0.71538402243716315</v>
      </c>
      <c r="O142" s="48">
        <f t="shared" si="39"/>
        <v>3.398504354167213E-3</v>
      </c>
      <c r="P142" s="48">
        <f t="shared" ref="P142:P205" si="43">$H$5*O142*(G142-$H$4)*POWER($C$36,3)/K142^2</f>
        <v>24095611.019815885</v>
      </c>
      <c r="Q142" s="48">
        <f t="shared" si="40"/>
        <v>17237615.134437121</v>
      </c>
      <c r="R142" s="9">
        <f t="shared" ref="R142:R205" si="44">POWER((0.825+(0.387*POWER(Q142,1/6))/POWER((1+(POWER((0.492/N142),9/16))),8/27)),2)</f>
        <v>36.507442448088661</v>
      </c>
      <c r="S142" s="10">
        <f t="shared" ref="S142:S205" si="45">R142*M142/$C$36</f>
        <v>3.1247701423972072</v>
      </c>
      <c r="T142" s="10">
        <f t="shared" ref="T142:T205" si="46">S142*$C$20*(G142-$H$4)</f>
        <v>1.7419822431487804</v>
      </c>
      <c r="U142" s="10">
        <f t="shared" ref="U142:U205" si="47">$C$3*$H$3*$C$20*(POWER(G142+273.15,4)-POWER($H$4+273.15,4))</f>
        <v>2.7060299718588579</v>
      </c>
      <c r="V142" s="10">
        <f t="shared" ref="V142:V205" si="48">U142+T142</f>
        <v>4.4480122150076387</v>
      </c>
      <c r="W142" s="9">
        <f t="shared" ref="W142:W205" si="49">V142*$C$17/($C$2*$C$20)</f>
        <v>2.5699626131155244</v>
      </c>
      <c r="X142" s="49">
        <f t="shared" si="42"/>
        <v>26.764132864102358</v>
      </c>
      <c r="Y142" s="8">
        <f t="shared" si="41"/>
        <v>7.4133536916793974E-5</v>
      </c>
      <c r="Z142" s="29">
        <f t="shared" ref="Z142:Z205" si="50">F142/3600</f>
        <v>2.15</v>
      </c>
    </row>
    <row r="143" spans="6:26" x14ac:dyDescent="0.25">
      <c r="F143" s="36">
        <f t="shared" ref="F143:F206" si="51">F142+$H$2</f>
        <v>7800</v>
      </c>
      <c r="G143" s="16">
        <f t="shared" ref="G143:G206" si="52">G142+$H$2*($O$3-S142*$C$20*(G142-$H$4)-$C$3*$H$3*$C$20*(POWER(G142+273.15,4)-POWER($H$4+273.15,4)))/($C$31*$C$4)</f>
        <v>24.201528101137075</v>
      </c>
      <c r="H143" s="48">
        <f t="shared" ref="H143:H206" si="53">((G143+$H$4)/2)+273.15</f>
        <v>294.25076405056853</v>
      </c>
      <c r="I143" s="8">
        <f t="shared" ref="I143:I206" si="54">(351.99/H143)+344.84/(H143^2)</f>
        <v>1.200207335836847</v>
      </c>
      <c r="J143" s="48">
        <f t="shared" ref="J143:J206" si="55">((1.459*10^-6)*H143^1.5)/(H143+109.1)</f>
        <v>1.8257815191000123E-5</v>
      </c>
      <c r="K143" s="48">
        <f t="shared" ref="K143:K206" si="56">J143/I143</f>
        <v>1.521221762760667E-5</v>
      </c>
      <c r="L143" s="10">
        <f t="shared" ref="L143:L206" si="57">1030.5-0.19975*H143+(3.9734*10^-4)*H143^2</f>
        <v>1006.1265025963323</v>
      </c>
      <c r="M143" s="29">
        <f t="shared" ref="M143:M206" si="58">((2.334*10^-3)*(H143^1.5))/(H143+164.54)</f>
        <v>2.5678082154820571E-2</v>
      </c>
      <c r="N143" s="8">
        <f t="shared" ref="N143:N206" si="59">L143*J143/M143</f>
        <v>0.71538332311638719</v>
      </c>
      <c r="O143" s="48">
        <f t="shared" ref="O143:O206" si="60">1/H143</f>
        <v>3.3984618637324755E-3</v>
      </c>
      <c r="P143" s="48">
        <f t="shared" si="43"/>
        <v>24122861.791224159</v>
      </c>
      <c r="Q143" s="48">
        <f t="shared" ref="Q143:Q206" si="61">P143*N143</f>
        <v>17257093.031283263</v>
      </c>
      <c r="R143" s="9">
        <f t="shared" si="44"/>
        <v>36.51930639881116</v>
      </c>
      <c r="S143" s="10">
        <f t="shared" si="45"/>
        <v>3.1258191664857922</v>
      </c>
      <c r="T143" s="10">
        <f t="shared" si="46"/>
        <v>1.7446369860031057</v>
      </c>
      <c r="U143" s="10">
        <f t="shared" si="47"/>
        <v>2.7093467023923292</v>
      </c>
      <c r="V143" s="10">
        <f t="shared" si="48"/>
        <v>4.4539836883954349</v>
      </c>
      <c r="W143" s="9">
        <f t="shared" si="49"/>
        <v>2.5734127977395844</v>
      </c>
      <c r="X143" s="49">
        <f t="shared" si="42"/>
        <v>26.774940898876661</v>
      </c>
      <c r="Y143" s="8">
        <f t="shared" ref="Y143:Y206" si="62">V143*$H$2/(3.6*10^6)</f>
        <v>7.4233061473257249E-5</v>
      </c>
      <c r="Z143" s="29">
        <f t="shared" si="50"/>
        <v>2.1666666666666665</v>
      </c>
    </row>
    <row r="144" spans="6:26" x14ac:dyDescent="0.25">
      <c r="F144" s="36">
        <f t="shared" si="51"/>
        <v>7860</v>
      </c>
      <c r="G144" s="16">
        <f t="shared" si="52"/>
        <v>24.208709607729975</v>
      </c>
      <c r="H144" s="48">
        <f t="shared" si="53"/>
        <v>294.25435480386494</v>
      </c>
      <c r="I144" s="8">
        <f t="shared" si="54"/>
        <v>1.2001926412392816</v>
      </c>
      <c r="J144" s="48">
        <f t="shared" si="55"/>
        <v>1.8257986854994466E-5</v>
      </c>
      <c r="K144" s="48">
        <f t="shared" si="56"/>
        <v>1.5212546909254364E-5</v>
      </c>
      <c r="L144" s="10">
        <f t="shared" si="57"/>
        <v>1006.1266249929895</v>
      </c>
      <c r="M144" s="29">
        <f t="shared" si="58"/>
        <v>2.5678351209030083E-2</v>
      </c>
      <c r="N144" s="8">
        <f t="shared" si="59"/>
        <v>0.71538264057709366</v>
      </c>
      <c r="O144" s="48">
        <f t="shared" si="60"/>
        <v>3.398420392678808E-3</v>
      </c>
      <c r="P144" s="48">
        <f t="shared" si="43"/>
        <v>24149456.405606352</v>
      </c>
      <c r="Q144" s="48">
        <f t="shared" si="61"/>
        <v>17276101.891944081</v>
      </c>
      <c r="R144" s="9">
        <f t="shared" si="44"/>
        <v>36.530875755802114</v>
      </c>
      <c r="S144" s="10">
        <f t="shared" si="45"/>
        <v>3.1268421921030964</v>
      </c>
      <c r="T144" s="10">
        <f t="shared" si="46"/>
        <v>1.7472289643969356</v>
      </c>
      <c r="U144" s="10">
        <f t="shared" si="47"/>
        <v>2.7125841792051673</v>
      </c>
      <c r="V144" s="10">
        <f t="shared" si="48"/>
        <v>4.4598131436021031</v>
      </c>
      <c r="W144" s="9">
        <f t="shared" si="49"/>
        <v>2.5767809274145486</v>
      </c>
      <c r="X144" s="49">
        <f t="shared" si="42"/>
        <v>26.785490535144525</v>
      </c>
      <c r="Y144" s="8">
        <f t="shared" si="62"/>
        <v>7.4330219060035046E-5</v>
      </c>
      <c r="Z144" s="29">
        <f t="shared" si="50"/>
        <v>2.1833333333333331</v>
      </c>
    </row>
    <row r="145" spans="6:26" x14ac:dyDescent="0.25">
      <c r="F145" s="36">
        <f t="shared" si="51"/>
        <v>7920</v>
      </c>
      <c r="G145" s="16">
        <f t="shared" si="52"/>
        <v>24.215718964703886</v>
      </c>
      <c r="H145" s="48">
        <f t="shared" si="53"/>
        <v>294.25785948235193</v>
      </c>
      <c r="I145" s="8">
        <f t="shared" si="54"/>
        <v>1.2001782992364234</v>
      </c>
      <c r="J145" s="48">
        <f t="shared" si="55"/>
        <v>1.8258154403008988E-5</v>
      </c>
      <c r="K145" s="48">
        <f t="shared" si="56"/>
        <v>1.5212868300172714E-5</v>
      </c>
      <c r="L145" s="10">
        <f t="shared" si="57"/>
        <v>1006.1267444655278</v>
      </c>
      <c r="M145" s="29">
        <f t="shared" si="58"/>
        <v>2.5678613812380794E-2</v>
      </c>
      <c r="N145" s="8">
        <f t="shared" si="59"/>
        <v>0.71538197441917128</v>
      </c>
      <c r="O145" s="48">
        <f t="shared" si="60"/>
        <v>3.3983799167137448E-3</v>
      </c>
      <c r="P145" s="48">
        <f t="shared" si="43"/>
        <v>24175410.613313664</v>
      </c>
      <c r="Q145" s="48">
        <f t="shared" si="61"/>
        <v>17294652.976946518</v>
      </c>
      <c r="R145" s="9">
        <f t="shared" si="44"/>
        <v>36.542158031790976</v>
      </c>
      <c r="S145" s="10">
        <f t="shared" si="45"/>
        <v>3.1278398798978317</v>
      </c>
      <c r="T145" s="10">
        <f t="shared" si="46"/>
        <v>1.749759629403427</v>
      </c>
      <c r="U145" s="10">
        <f t="shared" si="47"/>
        <v>2.7157442758899926</v>
      </c>
      <c r="V145" s="10">
        <f t="shared" si="48"/>
        <v>4.4655039052934198</v>
      </c>
      <c r="W145" s="9">
        <f t="shared" si="49"/>
        <v>2.5800689230584206</v>
      </c>
      <c r="X145" s="49">
        <f t="shared" si="42"/>
        <v>26.795787887762305</v>
      </c>
      <c r="Y145" s="8">
        <f t="shared" si="62"/>
        <v>7.4425065088223663E-5</v>
      </c>
      <c r="Z145" s="29">
        <f t="shared" si="50"/>
        <v>2.2000000000000002</v>
      </c>
    </row>
    <row r="146" spans="6:26" x14ac:dyDescent="0.25">
      <c r="F146" s="36">
        <f t="shared" si="51"/>
        <v>7980</v>
      </c>
      <c r="G146" s="16">
        <f t="shared" si="52"/>
        <v>24.222560267816469</v>
      </c>
      <c r="H146" s="48">
        <f t="shared" si="53"/>
        <v>294.2612801339082</v>
      </c>
      <c r="I146" s="8">
        <f t="shared" si="54"/>
        <v>1.2001643014228789</v>
      </c>
      <c r="J146" s="48">
        <f t="shared" si="55"/>
        <v>1.8258317933017146E-5</v>
      </c>
      <c r="K146" s="48">
        <f t="shared" si="56"/>
        <v>1.5213181987975006E-5</v>
      </c>
      <c r="L146" s="10">
        <f t="shared" si="57"/>
        <v>1006.1268610830475</v>
      </c>
      <c r="M146" s="29">
        <f t="shared" si="58"/>
        <v>2.5678870118412207E-2</v>
      </c>
      <c r="N146" s="8">
        <f t="shared" si="59"/>
        <v>0.71538132425192291</v>
      </c>
      <c r="O146" s="48">
        <f t="shared" si="60"/>
        <v>3.398340412115839E-3</v>
      </c>
      <c r="P146" s="48">
        <f t="shared" si="43"/>
        <v>24200739.78904058</v>
      </c>
      <c r="Q146" s="48">
        <f t="shared" si="61"/>
        <v>17312757.278160051</v>
      </c>
      <c r="R146" s="9">
        <f t="shared" si="44"/>
        <v>36.553160538107157</v>
      </c>
      <c r="S146" s="10">
        <f t="shared" si="45"/>
        <v>3.1288128729184139</v>
      </c>
      <c r="T146" s="10">
        <f t="shared" si="46"/>
        <v>1.7522304001609341</v>
      </c>
      <c r="U146" s="10">
        <f t="shared" si="47"/>
        <v>2.7188288227153281</v>
      </c>
      <c r="V146" s="10">
        <f t="shared" si="48"/>
        <v>4.4710592228762618</v>
      </c>
      <c r="W146" s="9">
        <f t="shared" si="49"/>
        <v>2.5832786621062849</v>
      </c>
      <c r="X146" s="49">
        <f t="shared" si="42"/>
        <v>26.805838929922754</v>
      </c>
      <c r="Y146" s="8">
        <f t="shared" si="62"/>
        <v>7.4517653714604358E-5</v>
      </c>
      <c r="Z146" s="29">
        <f t="shared" si="50"/>
        <v>2.2166666666666668</v>
      </c>
    </row>
    <row r="147" spans="6:26" x14ac:dyDescent="0.25">
      <c r="F147" s="36">
        <f t="shared" si="51"/>
        <v>8040</v>
      </c>
      <c r="G147" s="16">
        <f t="shared" si="52"/>
        <v>24.229237516867165</v>
      </c>
      <c r="H147" s="48">
        <f t="shared" si="53"/>
        <v>294.26461875843358</v>
      </c>
      <c r="I147" s="8">
        <f t="shared" si="54"/>
        <v>1.2001506395909702</v>
      </c>
      <c r="J147" s="48">
        <f t="shared" si="55"/>
        <v>1.8258477540694732E-5</v>
      </c>
      <c r="K147" s="48">
        <f t="shared" si="56"/>
        <v>1.521348815588475E-5</v>
      </c>
      <c r="L147" s="10">
        <f t="shared" si="57"/>
        <v>1006.1269749130523</v>
      </c>
      <c r="M147" s="29">
        <f t="shared" si="58"/>
        <v>2.5679120277063632E-2</v>
      </c>
      <c r="N147" s="8">
        <f t="shared" si="59"/>
        <v>0.71538068969384949</v>
      </c>
      <c r="O147" s="48">
        <f t="shared" si="60"/>
        <v>3.3983018557216206E-3</v>
      </c>
      <c r="P147" s="48">
        <f t="shared" si="43"/>
        <v>24225458.94066358</v>
      </c>
      <c r="Q147" s="48">
        <f t="shared" si="61"/>
        <v>17330425.525121946</v>
      </c>
      <c r="R147" s="9">
        <f t="shared" si="44"/>
        <v>36.563890390568631</v>
      </c>
      <c r="S147" s="10">
        <f t="shared" si="45"/>
        <v>3.1297617971226099</v>
      </c>
      <c r="T147" s="10">
        <f t="shared" si="46"/>
        <v>1.7546426644944388</v>
      </c>
      <c r="U147" s="10">
        <f t="shared" si="47"/>
        <v>2.7218396075805407</v>
      </c>
      <c r="V147" s="10">
        <f t="shared" si="48"/>
        <v>4.4764822720749793</v>
      </c>
      <c r="W147" s="9">
        <f t="shared" si="49"/>
        <v>2.5864119794210993</v>
      </c>
      <c r="X147" s="49">
        <f t="shared" si="42"/>
        <v>26.815649496288266</v>
      </c>
      <c r="Y147" s="8">
        <f t="shared" si="62"/>
        <v>7.4608037867916323E-5</v>
      </c>
      <c r="Z147" s="29">
        <f t="shared" si="50"/>
        <v>2.2333333333333334</v>
      </c>
    </row>
    <row r="148" spans="6:26" x14ac:dyDescent="0.25">
      <c r="F148" s="36">
        <f t="shared" si="51"/>
        <v>8100</v>
      </c>
      <c r="G148" s="16">
        <f t="shared" si="52"/>
        <v>24.235754617873109</v>
      </c>
      <c r="H148" s="48">
        <f t="shared" si="53"/>
        <v>294.26787730893653</v>
      </c>
      <c r="I148" s="8">
        <f t="shared" si="54"/>
        <v>1.2001373057262132</v>
      </c>
      <c r="J148" s="48">
        <f t="shared" si="55"/>
        <v>1.8258633319472142E-5</v>
      </c>
      <c r="K148" s="48">
        <f t="shared" si="56"/>
        <v>1.5213786982835009E-5</v>
      </c>
      <c r="L148" s="10">
        <f t="shared" si="57"/>
        <v>1006.1270860214845</v>
      </c>
      <c r="M148" s="29">
        <f t="shared" si="58"/>
        <v>2.5679364434755946E-2</v>
      </c>
      <c r="N148" s="8">
        <f t="shared" si="59"/>
        <v>0.715380070372442</v>
      </c>
      <c r="O148" s="48">
        <f t="shared" si="60"/>
        <v>3.3982642249128403E-3</v>
      </c>
      <c r="P148" s="48">
        <f t="shared" si="43"/>
        <v>24249582.717877764</v>
      </c>
      <c r="Q148" s="48">
        <f t="shared" si="61"/>
        <v>17347668.191217747</v>
      </c>
      <c r="R148" s="9">
        <f t="shared" si="44"/>
        <v>36.574354515173923</v>
      </c>
      <c r="S148" s="10">
        <f t="shared" si="45"/>
        <v>3.130687261870376</v>
      </c>
      <c r="T148" s="10">
        <f t="shared" si="46"/>
        <v>1.7569977795292244</v>
      </c>
      <c r="U148" s="10">
        <f t="shared" si="47"/>
        <v>2.724778376952016</v>
      </c>
      <c r="V148" s="10">
        <f t="shared" si="48"/>
        <v>4.4817761564812404</v>
      </c>
      <c r="W148" s="9">
        <f t="shared" si="49"/>
        <v>2.5894706681891613</v>
      </c>
      <c r="X148" s="49">
        <f t="shared" si="42"/>
        <v>26.82522528606227</v>
      </c>
      <c r="Y148" s="8">
        <f t="shared" si="62"/>
        <v>7.4696269274687337E-5</v>
      </c>
      <c r="Z148" s="29">
        <f t="shared" si="50"/>
        <v>2.25</v>
      </c>
    </row>
    <row r="149" spans="6:26" x14ac:dyDescent="0.25">
      <c r="F149" s="36">
        <f t="shared" si="51"/>
        <v>8160</v>
      </c>
      <c r="G149" s="16">
        <f t="shared" si="52"/>
        <v>24.242115385199284</v>
      </c>
      <c r="H149" s="48">
        <f t="shared" si="53"/>
        <v>294.27105769259964</v>
      </c>
      <c r="I149" s="8">
        <f t="shared" si="54"/>
        <v>1.2001242920028936</v>
      </c>
      <c r="J149" s="48">
        <f t="shared" si="55"/>
        <v>1.8258785360585562E-5</v>
      </c>
      <c r="K149" s="48">
        <f t="shared" si="56"/>
        <v>1.5214078643565644E-5</v>
      </c>
      <c r="L149" s="10">
        <f t="shared" si="57"/>
        <v>1006.1271944727596</v>
      </c>
      <c r="M149" s="29">
        <f t="shared" si="58"/>
        <v>2.5679602734471878E-2</v>
      </c>
      <c r="N149" s="8">
        <f t="shared" si="59"/>
        <v>0.71537946592397139</v>
      </c>
      <c r="O149" s="48">
        <f t="shared" si="60"/>
        <v>3.3982274976039825E-3</v>
      </c>
      <c r="P149" s="48">
        <f t="shared" si="43"/>
        <v>24273125.420636043</v>
      </c>
      <c r="Q149" s="48">
        <f t="shared" si="61"/>
        <v>17364495.499720186</v>
      </c>
      <c r="R149" s="9">
        <f t="shared" si="44"/>
        <v>36.58455965360524</v>
      </c>
      <c r="S149" s="10">
        <f t="shared" si="45"/>
        <v>3.131589860400569</v>
      </c>
      <c r="T149" s="10">
        <f t="shared" si="46"/>
        <v>1.7592970722966421</v>
      </c>
      <c r="U149" s="10">
        <f t="shared" si="47"/>
        <v>2.7276468367808793</v>
      </c>
      <c r="V149" s="10">
        <f t="shared" si="48"/>
        <v>4.4869439090775209</v>
      </c>
      <c r="W149" s="9">
        <f t="shared" si="49"/>
        <v>2.5924564808003452</v>
      </c>
      <c r="X149" s="49">
        <f t="shared" si="42"/>
        <v>26.834571865999628</v>
      </c>
      <c r="Y149" s="8">
        <f t="shared" si="62"/>
        <v>7.4782398484625346E-5</v>
      </c>
      <c r="Z149" s="29">
        <f t="shared" si="50"/>
        <v>2.2666666666666666</v>
      </c>
    </row>
    <row r="150" spans="6:26" x14ac:dyDescent="0.25">
      <c r="F150" s="36">
        <f t="shared" si="51"/>
        <v>8220</v>
      </c>
      <c r="G150" s="16">
        <f t="shared" si="52"/>
        <v>24.248323543643679</v>
      </c>
      <c r="H150" s="48">
        <f t="shared" si="53"/>
        <v>294.27416177182181</v>
      </c>
      <c r="I150" s="8">
        <f t="shared" si="54"/>
        <v>1.2001115907797379</v>
      </c>
      <c r="J150" s="48">
        <f t="shared" si="55"/>
        <v>1.8258933753126761E-5</v>
      </c>
      <c r="K150" s="48">
        <f t="shared" si="56"/>
        <v>1.5214363308718271E-5</v>
      </c>
      <c r="L150" s="10">
        <f t="shared" si="57"/>
        <v>1006.1273003297998</v>
      </c>
      <c r="M150" s="29">
        <f t="shared" si="58"/>
        <v>2.5679835315833951E-2</v>
      </c>
      <c r="N150" s="8">
        <f t="shared" si="59"/>
        <v>0.71537887599329009</v>
      </c>
      <c r="O150" s="48">
        <f t="shared" si="60"/>
        <v>3.3981916522300495E-3</v>
      </c>
      <c r="P150" s="48">
        <f t="shared" si="43"/>
        <v>24296101.00739589</v>
      </c>
      <c r="Q150" s="48">
        <f t="shared" si="61"/>
        <v>17380917.429690316</v>
      </c>
      <c r="R150" s="9">
        <f t="shared" si="44"/>
        <v>36.594512368550753</v>
      </c>
      <c r="S150" s="10">
        <f t="shared" si="45"/>
        <v>3.1324701702921067</v>
      </c>
      <c r="T150" s="10">
        <f t="shared" si="46"/>
        <v>1.7615418403317924</v>
      </c>
      <c r="U150" s="10">
        <f t="shared" si="47"/>
        <v>2.730446653402594</v>
      </c>
      <c r="V150" s="10">
        <f t="shared" si="48"/>
        <v>4.4919884937343859</v>
      </c>
      <c r="W150" s="9">
        <f t="shared" si="49"/>
        <v>2.5953711297132007</v>
      </c>
      <c r="X150" s="49">
        <f t="shared" si="42"/>
        <v>26.843694673356879</v>
      </c>
      <c r="Y150" s="8">
        <f t="shared" si="62"/>
        <v>7.48664748955731E-5</v>
      </c>
      <c r="Z150" s="29">
        <f t="shared" si="50"/>
        <v>2.2833333333333332</v>
      </c>
    </row>
    <row r="151" spans="6:26" x14ac:dyDescent="0.25">
      <c r="F151" s="36">
        <f t="shared" si="51"/>
        <v>8280</v>
      </c>
      <c r="G151" s="16">
        <f t="shared" si="52"/>
        <v>24.25438273047823</v>
      </c>
      <c r="H151" s="48">
        <f t="shared" si="53"/>
        <v>294.2771913652391</v>
      </c>
      <c r="I151" s="8">
        <f t="shared" si="54"/>
        <v>1.2000991945956778</v>
      </c>
      <c r="J151" s="48">
        <f t="shared" si="55"/>
        <v>1.8259078584092253E-5</v>
      </c>
      <c r="K151" s="48">
        <f t="shared" si="56"/>
        <v>1.5214641144929582E-5</v>
      </c>
      <c r="L151" s="10">
        <f t="shared" si="57"/>
        <v>1006.1274036540672</v>
      </c>
      <c r="M151" s="29">
        <f t="shared" si="58"/>
        <v>2.5680062315181489E-2</v>
      </c>
      <c r="N151" s="8">
        <f t="shared" si="59"/>
        <v>0.71537830023363336</v>
      </c>
      <c r="O151" s="48">
        <f t="shared" si="60"/>
        <v>3.3981566677346066E-3</v>
      </c>
      <c r="P151" s="48">
        <f t="shared" si="43"/>
        <v>24318523.103175696</v>
      </c>
      <c r="Q151" s="48">
        <f t="shared" si="61"/>
        <v>17396943.721742172</v>
      </c>
      <c r="R151" s="9">
        <f t="shared" si="44"/>
        <v>36.60421904885159</v>
      </c>
      <c r="S151" s="10">
        <f t="shared" si="45"/>
        <v>3.1333287539102068</v>
      </c>
      <c r="T151" s="10">
        <f t="shared" si="46"/>
        <v>1.7637333522630183</v>
      </c>
      <c r="U151" s="10">
        <f t="shared" si="47"/>
        <v>2.7331794544183241</v>
      </c>
      <c r="V151" s="10">
        <f t="shared" si="48"/>
        <v>4.4969128066813422</v>
      </c>
      <c r="W151" s="9">
        <f t="shared" si="49"/>
        <v>2.5982162883047755</v>
      </c>
      <c r="X151" s="49">
        <f t="shared" si="42"/>
        <v>26.852599018783007</v>
      </c>
      <c r="Y151" s="8">
        <f t="shared" si="62"/>
        <v>7.4948546778022369E-5</v>
      </c>
      <c r="Z151" s="29">
        <f t="shared" si="50"/>
        <v>2.2999999999999998</v>
      </c>
    </row>
    <row r="152" spans="6:26" x14ac:dyDescent="0.25">
      <c r="F152" s="36">
        <f t="shared" si="51"/>
        <v>8340</v>
      </c>
      <c r="G152" s="16">
        <f t="shared" si="52"/>
        <v>24.26029649744634</v>
      </c>
      <c r="H152" s="48">
        <f t="shared" si="53"/>
        <v>294.28014824872315</v>
      </c>
      <c r="I152" s="8">
        <f t="shared" si="54"/>
        <v>1.2000870961657064</v>
      </c>
      <c r="J152" s="48">
        <f t="shared" si="55"/>
        <v>1.8259219938431084E-5</v>
      </c>
      <c r="K152" s="48">
        <f t="shared" si="56"/>
        <v>1.5214912314922411E-5</v>
      </c>
      <c r="L152" s="10">
        <f t="shared" si="57"/>
        <v>1006.127504505596</v>
      </c>
      <c r="M152" s="29">
        <f t="shared" si="58"/>
        <v>2.5680283865645501E-2</v>
      </c>
      <c r="N152" s="8">
        <f t="shared" si="59"/>
        <v>0.71537773830642626</v>
      </c>
      <c r="O152" s="48">
        <f t="shared" si="60"/>
        <v>3.3981225235580901E-3</v>
      </c>
      <c r="P152" s="48">
        <f t="shared" si="43"/>
        <v>24340405.00742713</v>
      </c>
      <c r="Q152" s="48">
        <f t="shared" si="61"/>
        <v>17412583.883675631</v>
      </c>
      <c r="R152" s="9">
        <f t="shared" si="44"/>
        <v>36.613685914482318</v>
      </c>
      <c r="S152" s="10">
        <f t="shared" si="45"/>
        <v>3.1341661588383074</v>
      </c>
      <c r="T152" s="10">
        <f t="shared" si="46"/>
        <v>1.7658728483931274</v>
      </c>
      <c r="U152" s="10">
        <f t="shared" si="47"/>
        <v>2.7358468295587737</v>
      </c>
      <c r="V152" s="10">
        <f t="shared" si="48"/>
        <v>4.5017196779519013</v>
      </c>
      <c r="W152" s="9">
        <f t="shared" si="49"/>
        <v>2.6009935917055427</v>
      </c>
      <c r="X152" s="49">
        <f t="shared" si="42"/>
        <v>26.861290089151883</v>
      </c>
      <c r="Y152" s="8">
        <f t="shared" si="62"/>
        <v>7.5028661299198358E-5</v>
      </c>
      <c r="Z152" s="29">
        <f t="shared" si="50"/>
        <v>2.3166666666666669</v>
      </c>
    </row>
    <row r="153" spans="6:26" x14ac:dyDescent="0.25">
      <c r="F153" s="36">
        <f t="shared" si="51"/>
        <v>8400</v>
      </c>
      <c r="G153" s="16">
        <f t="shared" si="52"/>
        <v>24.266068312717692</v>
      </c>
      <c r="H153" s="48">
        <f t="shared" si="53"/>
        <v>294.28303415635884</v>
      </c>
      <c r="I153" s="8">
        <f t="shared" si="54"/>
        <v>1.2000752883768244</v>
      </c>
      <c r="J153" s="48">
        <f t="shared" si="55"/>
        <v>1.8259357899091808E-5</v>
      </c>
      <c r="K153" s="48">
        <f t="shared" si="56"/>
        <v>1.5215176977595057E-5</v>
      </c>
      <c r="L153" s="10">
        <f t="shared" si="57"/>
        <v>1006.127602943025</v>
      </c>
      <c r="M153" s="29">
        <f t="shared" si="58"/>
        <v>2.5680500097222288E-2</v>
      </c>
      <c r="N153" s="8">
        <f t="shared" si="59"/>
        <v>0.71537718988109356</v>
      </c>
      <c r="O153" s="48">
        <f t="shared" si="60"/>
        <v>3.3980891996263662E-3</v>
      </c>
      <c r="P153" s="48">
        <f t="shared" si="43"/>
        <v>24361759.701725621</v>
      </c>
      <c r="Q153" s="48">
        <f t="shared" si="61"/>
        <v>17427847.195978943</v>
      </c>
      <c r="R153" s="9">
        <f t="shared" si="44"/>
        <v>36.622919021369164</v>
      </c>
      <c r="S153" s="10">
        <f t="shared" si="45"/>
        <v>3.134982918296116</v>
      </c>
      <c r="T153" s="10">
        <f t="shared" si="46"/>
        <v>1.7679615412721879</v>
      </c>
      <c r="U153" s="10">
        <f t="shared" si="47"/>
        <v>2.7384503315305668</v>
      </c>
      <c r="V153" s="10">
        <f t="shared" si="48"/>
        <v>4.5064118728027545</v>
      </c>
      <c r="W153" s="9">
        <f t="shared" si="49"/>
        <v>2.6037046376193693</v>
      </c>
      <c r="X153" s="49">
        <f t="shared" si="42"/>
        <v>26.869772950337062</v>
      </c>
      <c r="Y153" s="8">
        <f t="shared" si="62"/>
        <v>7.5106864546712577E-5</v>
      </c>
      <c r="Z153" s="29">
        <f t="shared" si="50"/>
        <v>2.3333333333333335</v>
      </c>
    </row>
    <row r="154" spans="6:26" x14ac:dyDescent="0.25">
      <c r="F154" s="36">
        <f t="shared" si="51"/>
        <v>8460</v>
      </c>
      <c r="G154" s="16">
        <f t="shared" si="52"/>
        <v>24.271701562801191</v>
      </c>
      <c r="H154" s="48">
        <f t="shared" si="53"/>
        <v>294.2858507814006</v>
      </c>
      <c r="I154" s="8">
        <f t="shared" si="54"/>
        <v>1.2000637642840741</v>
      </c>
      <c r="J154" s="48">
        <f t="shared" si="55"/>
        <v>1.8259492547068279E-5</v>
      </c>
      <c r="K154" s="48">
        <f t="shared" si="56"/>
        <v>1.5215435288108547E-5</v>
      </c>
      <c r="L154" s="10">
        <f t="shared" si="57"/>
        <v>1006.1276990236278</v>
      </c>
      <c r="M154" s="29">
        <f t="shared" si="58"/>
        <v>2.568071113684511E-2</v>
      </c>
      <c r="N154" s="8">
        <f t="shared" si="59"/>
        <v>0.7153766546348771</v>
      </c>
      <c r="O154" s="48">
        <f t="shared" si="60"/>
        <v>3.3980566763395404E-3</v>
      </c>
      <c r="P154" s="48">
        <f t="shared" si="43"/>
        <v>24382599.857284274</v>
      </c>
      <c r="Q154" s="48">
        <f t="shared" si="61"/>
        <v>17442742.717204854</v>
      </c>
      <c r="R154" s="9">
        <f t="shared" si="44"/>
        <v>36.631924266053936</v>
      </c>
      <c r="S154" s="10">
        <f t="shared" si="45"/>
        <v>3.1357795515443931</v>
      </c>
      <c r="T154" s="10">
        <f t="shared" si="46"/>
        <v>1.7700006162618889</v>
      </c>
      <c r="U154" s="10">
        <f t="shared" si="47"/>
        <v>2.7409914768452173</v>
      </c>
      <c r="V154" s="10">
        <f t="shared" si="48"/>
        <v>4.5109920931071059</v>
      </c>
      <c r="W154" s="9">
        <f t="shared" si="49"/>
        <v>2.60635098712855</v>
      </c>
      <c r="X154" s="49">
        <f t="shared" si="42"/>
        <v>26.878052549929741</v>
      </c>
      <c r="Y154" s="8">
        <f t="shared" si="62"/>
        <v>7.5183201551785097E-5</v>
      </c>
      <c r="Z154" s="29">
        <f t="shared" si="50"/>
        <v>2.35</v>
      </c>
    </row>
    <row r="155" spans="6:26" x14ac:dyDescent="0.25">
      <c r="F155" s="36">
        <f t="shared" si="51"/>
        <v>8520</v>
      </c>
      <c r="G155" s="16">
        <f t="shared" si="52"/>
        <v>24.277199554416732</v>
      </c>
      <c r="H155" s="48">
        <f t="shared" si="53"/>
        <v>294.28859977720833</v>
      </c>
      <c r="I155" s="8">
        <f t="shared" si="54"/>
        <v>1.2000525171066623</v>
      </c>
      <c r="J155" s="48">
        <f t="shared" si="55"/>
        <v>1.825962396144453E-5</v>
      </c>
      <c r="K155" s="48">
        <f t="shared" si="56"/>
        <v>1.5215687397972093E-5</v>
      </c>
      <c r="L155" s="10">
        <f t="shared" si="57"/>
        <v>1006.1277928033442</v>
      </c>
      <c r="M155" s="29">
        <f t="shared" si="58"/>
        <v>2.5680917108454576E-2</v>
      </c>
      <c r="N155" s="8">
        <f t="shared" si="59"/>
        <v>0.71537613225265384</v>
      </c>
      <c r="O155" s="48">
        <f t="shared" si="60"/>
        <v>3.3980249345610114E-3</v>
      </c>
      <c r="P155" s="48">
        <f t="shared" si="43"/>
        <v>24402937.842294261</v>
      </c>
      <c r="Q155" s="48">
        <f t="shared" si="61"/>
        <v>17457279.289222389</v>
      </c>
      <c r="R155" s="9">
        <f t="shared" si="44"/>
        <v>36.640707390208341</v>
      </c>
      <c r="S155" s="10">
        <f t="shared" si="45"/>
        <v>3.1365565642769315</v>
      </c>
      <c r="T155" s="10">
        <f t="shared" si="46"/>
        <v>1.7719912320913829</v>
      </c>
      <c r="U155" s="10">
        <f t="shared" si="47"/>
        <v>2.7434717466314522</v>
      </c>
      <c r="V155" s="10">
        <f t="shared" si="48"/>
        <v>4.5154629787228355</v>
      </c>
      <c r="W155" s="9">
        <f t="shared" si="49"/>
        <v>2.608934165484305</v>
      </c>
      <c r="X155" s="49">
        <f t="shared" si="42"/>
        <v>26.886133719901039</v>
      </c>
      <c r="Y155" s="8">
        <f t="shared" si="62"/>
        <v>7.5257716312047263E-5</v>
      </c>
      <c r="Z155" s="29">
        <f t="shared" si="50"/>
        <v>2.3666666666666667</v>
      </c>
    </row>
    <row r="156" spans="6:26" x14ac:dyDescent="0.25">
      <c r="F156" s="36">
        <f t="shared" si="51"/>
        <v>8580</v>
      </c>
      <c r="G156" s="16">
        <f t="shared" si="52"/>
        <v>24.282565516326581</v>
      </c>
      <c r="H156" s="48">
        <f t="shared" si="53"/>
        <v>294.29128275816328</v>
      </c>
      <c r="I156" s="8">
        <f t="shared" si="54"/>
        <v>1.2000415402241649</v>
      </c>
      <c r="J156" s="48">
        <f t="shared" si="55"/>
        <v>1.8259752219438772E-5</v>
      </c>
      <c r="K156" s="48">
        <f t="shared" si="56"/>
        <v>1.5215933455126806E-5</v>
      </c>
      <c r="L156" s="10">
        <f t="shared" si="57"/>
        <v>1006.1278843368092</v>
      </c>
      <c r="M156" s="29">
        <f t="shared" si="58"/>
        <v>2.568111813306748E-2</v>
      </c>
      <c r="N156" s="8">
        <f t="shared" si="59"/>
        <v>0.71537562242675945</v>
      </c>
      <c r="O156" s="48">
        <f t="shared" si="60"/>
        <v>3.3979939556067645E-3</v>
      </c>
      <c r="P156" s="48">
        <f t="shared" si="43"/>
        <v>24422785.729095314</v>
      </c>
      <c r="Q156" s="48">
        <f t="shared" si="61"/>
        <v>17471465.542346939</v>
      </c>
      <c r="R156" s="9">
        <f t="shared" si="44"/>
        <v>36.649273985004655</v>
      </c>
      <c r="S156" s="10">
        <f t="shared" si="45"/>
        <v>3.1373144490002045</v>
      </c>
      <c r="T156" s="10">
        <f t="shared" si="46"/>
        <v>1.7739345214045634</v>
      </c>
      <c r="U156" s="10">
        <f t="shared" si="47"/>
        <v>2.7458925874306281</v>
      </c>
      <c r="V156" s="10">
        <f t="shared" si="48"/>
        <v>4.5198271088351918</v>
      </c>
      <c r="W156" s="9">
        <f t="shared" si="49"/>
        <v>2.6114556628825554</v>
      </c>
      <c r="X156" s="49">
        <f t="shared" si="42"/>
        <v>26.894021179209137</v>
      </c>
      <c r="Y156" s="8">
        <f t="shared" si="62"/>
        <v>7.5330451813919867E-5</v>
      </c>
      <c r="Z156" s="29">
        <f t="shared" si="50"/>
        <v>2.3833333333333333</v>
      </c>
    </row>
    <row r="157" spans="6:26" x14ac:dyDescent="0.25">
      <c r="F157" s="36">
        <f t="shared" si="51"/>
        <v>8640</v>
      </c>
      <c r="G157" s="16">
        <f t="shared" si="52"/>
        <v>24.28780260112709</v>
      </c>
      <c r="H157" s="48">
        <f t="shared" si="53"/>
        <v>294.2939013005635</v>
      </c>
      <c r="I157" s="8">
        <f t="shared" si="54"/>
        <v>1.2000308271728173</v>
      </c>
      <c r="J157" s="48">
        <f t="shared" si="55"/>
        <v>1.8259877396446227E-5</v>
      </c>
      <c r="K157" s="48">
        <f t="shared" si="56"/>
        <v>1.5216173604027433E-5</v>
      </c>
      <c r="L157" s="10">
        <f t="shared" si="57"/>
        <v>1006.1279736773832</v>
      </c>
      <c r="M157" s="29">
        <f t="shared" si="58"/>
        <v>2.5681314328844011E-2</v>
      </c>
      <c r="N157" s="8">
        <f t="shared" si="59"/>
        <v>0.71537512485681498</v>
      </c>
      <c r="O157" s="48">
        <f t="shared" si="60"/>
        <v>3.3979637212349029E-3</v>
      </c>
      <c r="P157" s="48">
        <f t="shared" si="43"/>
        <v>24442155.301180974</v>
      </c>
      <c r="Q157" s="48">
        <f t="shared" si="61"/>
        <v>17485309.900352001</v>
      </c>
      <c r="R157" s="9">
        <f t="shared" si="44"/>
        <v>36.657629495348317</v>
      </c>
      <c r="S157" s="10">
        <f t="shared" si="45"/>
        <v>3.1380536854011454</v>
      </c>
      <c r="T157" s="10">
        <f t="shared" si="46"/>
        <v>1.7758315912987594</v>
      </c>
      <c r="U157" s="10">
        <f t="shared" si="47"/>
        <v>2.7482554119757499</v>
      </c>
      <c r="V157" s="10">
        <f t="shared" si="48"/>
        <v>4.5240870032745093</v>
      </c>
      <c r="W157" s="9">
        <f t="shared" si="49"/>
        <v>2.613916935225272</v>
      </c>
      <c r="X157" s="49">
        <f t="shared" si="42"/>
        <v>26.901719536352363</v>
      </c>
      <c r="Y157" s="8">
        <f t="shared" si="62"/>
        <v>7.5401450054575169E-5</v>
      </c>
      <c r="Z157" s="29">
        <f t="shared" si="50"/>
        <v>2.4</v>
      </c>
    </row>
    <row r="158" spans="6:26" x14ac:dyDescent="0.25">
      <c r="F158" s="36">
        <f t="shared" si="51"/>
        <v>8700</v>
      </c>
      <c r="G158" s="16">
        <f t="shared" si="52"/>
        <v>24.292913887001514</v>
      </c>
      <c r="H158" s="48">
        <f t="shared" si="53"/>
        <v>294.29645694350074</v>
      </c>
      <c r="I158" s="8">
        <f t="shared" si="54"/>
        <v>1.2000203716418858</v>
      </c>
      <c r="J158" s="48">
        <f t="shared" si="55"/>
        <v>1.8259999566081197E-5</v>
      </c>
      <c r="K158" s="48">
        <f t="shared" si="56"/>
        <v>1.5216407985722437E-5</v>
      </c>
      <c r="L158" s="10">
        <f t="shared" si="57"/>
        <v>1006.1280608771799</v>
      </c>
      <c r="M158" s="29">
        <f t="shared" si="58"/>
        <v>2.5681505811153582E-2</v>
      </c>
      <c r="N158" s="8">
        <f t="shared" si="59"/>
        <v>0.71537463924955802</v>
      </c>
      <c r="O158" s="48">
        <f t="shared" si="60"/>
        <v>3.397934213635405E-3</v>
      </c>
      <c r="P158" s="48">
        <f t="shared" si="43"/>
        <v>24461058.060041234</v>
      </c>
      <c r="Q158" s="48">
        <f t="shared" si="61"/>
        <v>17498820.585364491</v>
      </c>
      <c r="R158" s="9">
        <f t="shared" si="44"/>
        <v>36.665779223977061</v>
      </c>
      <c r="S158" s="10">
        <f t="shared" si="45"/>
        <v>3.1387747407034707</v>
      </c>
      <c r="T158" s="10">
        <f t="shared" si="46"/>
        <v>1.7776835238548203</v>
      </c>
      <c r="U158" s="10">
        <f t="shared" si="47"/>
        <v>2.750561599954505</v>
      </c>
      <c r="V158" s="10">
        <f t="shared" si="48"/>
        <v>4.5282451238093255</v>
      </c>
      <c r="W158" s="9">
        <f t="shared" si="49"/>
        <v>2.6163194048676104</v>
      </c>
      <c r="X158" s="49">
        <f t="shared" si="42"/>
        <v>26.909233291869125</v>
      </c>
      <c r="Y158" s="8">
        <f t="shared" si="62"/>
        <v>7.5470752063488763E-5</v>
      </c>
      <c r="Z158" s="29">
        <f t="shared" si="50"/>
        <v>2.4166666666666665</v>
      </c>
    </row>
    <row r="159" spans="6:26" x14ac:dyDescent="0.25">
      <c r="F159" s="36">
        <f t="shared" si="51"/>
        <v>8760</v>
      </c>
      <c r="G159" s="16">
        <f t="shared" si="52"/>
        <v>24.297902379434628</v>
      </c>
      <c r="H159" s="48">
        <f t="shared" si="53"/>
        <v>294.29895118971729</v>
      </c>
      <c r="I159" s="8">
        <f t="shared" si="54"/>
        <v>1.2000101674701207</v>
      </c>
      <c r="J159" s="48">
        <f t="shared" si="55"/>
        <v>1.8260118800218243E-5</v>
      </c>
      <c r="K159" s="48">
        <f t="shared" si="56"/>
        <v>1.5216636737932394E-5</v>
      </c>
      <c r="L159" s="10">
        <f t="shared" si="57"/>
        <v>1006.1281459870952</v>
      </c>
      <c r="M159" s="29">
        <f t="shared" si="58"/>
        <v>2.5681692692639323E-2</v>
      </c>
      <c r="N159" s="8">
        <f t="shared" si="59"/>
        <v>0.71537416531867926</v>
      </c>
      <c r="O159" s="48">
        <f t="shared" si="60"/>
        <v>3.3979054154201133E-3</v>
      </c>
      <c r="P159" s="48">
        <f t="shared" si="43"/>
        <v>24479505.231846422</v>
      </c>
      <c r="Q159" s="48">
        <f t="shared" si="61"/>
        <v>17512005.622646376</v>
      </c>
      <c r="R159" s="9">
        <f t="shared" si="44"/>
        <v>36.673728335431775</v>
      </c>
      <c r="S159" s="10">
        <f t="shared" si="45"/>
        <v>3.1394780700129932</v>
      </c>
      <c r="T159" s="10">
        <f t="shared" si="46"/>
        <v>1.7794913766585896</v>
      </c>
      <c r="U159" s="10">
        <f t="shared" si="47"/>
        <v>2.7528124987562665</v>
      </c>
      <c r="V159" s="10">
        <f t="shared" si="48"/>
        <v>4.5323038754148559</v>
      </c>
      <c r="W159" s="9">
        <f t="shared" si="49"/>
        <v>2.6186644613508059</v>
      </c>
      <c r="X159" s="49">
        <f t="shared" si="42"/>
        <v>26.916566840785435</v>
      </c>
      <c r="Y159" s="8">
        <f t="shared" si="62"/>
        <v>7.5538397923580934E-5</v>
      </c>
      <c r="Z159" s="29">
        <f t="shared" si="50"/>
        <v>2.4333333333333331</v>
      </c>
    </row>
    <row r="160" spans="6:26" x14ac:dyDescent="0.25">
      <c r="F160" s="36">
        <f t="shared" si="51"/>
        <v>8820</v>
      </c>
      <c r="G160" s="16">
        <f t="shared" si="52"/>
        <v>24.302771012889899</v>
      </c>
      <c r="H160" s="48">
        <f t="shared" si="53"/>
        <v>294.30138550644494</v>
      </c>
      <c r="I160" s="8">
        <f t="shared" si="54"/>
        <v>1.2000002086422832</v>
      </c>
      <c r="J160" s="48">
        <f t="shared" si="55"/>
        <v>1.8260235169032242E-5</v>
      </c>
      <c r="K160" s="48">
        <f t="shared" si="56"/>
        <v>1.5216859995126525E-5</v>
      </c>
      <c r="L160" s="10">
        <f t="shared" si="57"/>
        <v>1006.1282290568336</v>
      </c>
      <c r="M160" s="29">
        <f t="shared" si="58"/>
        <v>2.5681875083280951E-2</v>
      </c>
      <c r="N160" s="8">
        <f t="shared" si="59"/>
        <v>0.71537370278465717</v>
      </c>
      <c r="O160" s="48">
        <f t="shared" si="60"/>
        <v>3.3978773096129404E-3</v>
      </c>
      <c r="P160" s="48">
        <f t="shared" si="43"/>
        <v>24497507.773976393</v>
      </c>
      <c r="Q160" s="48">
        <f t="shared" si="61"/>
        <v>17524872.845265418</v>
      </c>
      <c r="R160" s="9">
        <f t="shared" si="44"/>
        <v>36.681481859903919</v>
      </c>
      <c r="S160" s="10">
        <f t="shared" si="45"/>
        <v>3.1401641166522958</v>
      </c>
      <c r="T160" s="10">
        <f t="shared" si="46"/>
        <v>1.7812561833137792</v>
      </c>
      <c r="U160" s="10">
        <f t="shared" si="47"/>
        <v>2.7550094242035423</v>
      </c>
      <c r="V160" s="10">
        <f t="shared" si="48"/>
        <v>4.536265607517322</v>
      </c>
      <c r="W160" s="9">
        <f t="shared" si="49"/>
        <v>2.6209534621211197</v>
      </c>
      <c r="X160" s="49">
        <f t="shared" si="42"/>
        <v>26.923724475011017</v>
      </c>
      <c r="Y160" s="8">
        <f t="shared" si="62"/>
        <v>7.5604426791955364E-5</v>
      </c>
      <c r="Z160" s="29">
        <f t="shared" si="50"/>
        <v>2.4500000000000002</v>
      </c>
    </row>
    <row r="161" spans="6:26" x14ac:dyDescent="0.25">
      <c r="F161" s="36">
        <f t="shared" si="51"/>
        <v>8880</v>
      </c>
      <c r="G161" s="16">
        <f t="shared" si="52"/>
        <v>24.307522652449894</v>
      </c>
      <c r="H161" s="48">
        <f t="shared" si="53"/>
        <v>294.3037613262249</v>
      </c>
      <c r="I161" s="8">
        <f t="shared" si="54"/>
        <v>1.1999904892857567</v>
      </c>
      <c r="J161" s="48">
        <f t="shared" si="55"/>
        <v>1.8260348741037745E-5</v>
      </c>
      <c r="K161" s="48">
        <f t="shared" si="56"/>
        <v>1.5217077888597634E-5</v>
      </c>
      <c r="L161" s="10">
        <f t="shared" si="57"/>
        <v>1006.1283101349362</v>
      </c>
      <c r="M161" s="29">
        <f t="shared" si="58"/>
        <v>2.5682053090456305E-2</v>
      </c>
      <c r="N161" s="8">
        <f t="shared" si="59"/>
        <v>0.71537325137460361</v>
      </c>
      <c r="O161" s="48">
        <f t="shared" si="60"/>
        <v>3.3978498796402969E-3</v>
      </c>
      <c r="P161" s="48">
        <f t="shared" si="43"/>
        <v>24515076.38139778</v>
      </c>
      <c r="Q161" s="48">
        <f t="shared" si="61"/>
        <v>17537429.898657281</v>
      </c>
      <c r="R161" s="9">
        <f t="shared" si="44"/>
        <v>36.689044696963599</v>
      </c>
      <c r="S161" s="10">
        <f t="shared" si="45"/>
        <v>3.1408333124851451</v>
      </c>
      <c r="T161" s="10">
        <f t="shared" si="46"/>
        <v>1.7829789539462357</v>
      </c>
      <c r="U161" s="10">
        <f t="shared" si="47"/>
        <v>2.7571536612680037</v>
      </c>
      <c r="V161" s="10">
        <f t="shared" si="48"/>
        <v>4.5401326152142394</v>
      </c>
      <c r="W161" s="9">
        <f t="shared" si="49"/>
        <v>2.6231877332348938</v>
      </c>
      <c r="X161" s="49">
        <f t="shared" si="42"/>
        <v>26.930710385684787</v>
      </c>
      <c r="Y161" s="8">
        <f t="shared" si="62"/>
        <v>7.5668876920237334E-5</v>
      </c>
      <c r="Z161" s="29">
        <f t="shared" si="50"/>
        <v>2.4666666666666668</v>
      </c>
    </row>
    <row r="162" spans="6:26" x14ac:dyDescent="0.25">
      <c r="F162" s="36">
        <f t="shared" si="51"/>
        <v>8940</v>
      </c>
      <c r="G162" s="16">
        <f t="shared" si="52"/>
        <v>24.312160095420662</v>
      </c>
      <c r="H162" s="48">
        <f t="shared" si="53"/>
        <v>294.30608004771034</v>
      </c>
      <c r="I162" s="8">
        <f t="shared" si="54"/>
        <v>1.1999810036672265</v>
      </c>
      <c r="J162" s="48">
        <f t="shared" si="55"/>
        <v>1.826045958312749E-5</v>
      </c>
      <c r="K162" s="48">
        <f t="shared" si="56"/>
        <v>1.5217290546535519E-5</v>
      </c>
      <c r="L162" s="10">
        <f t="shared" si="57"/>
        <v>1006.1283892688064</v>
      </c>
      <c r="M162" s="29">
        <f t="shared" si="58"/>
        <v>2.5682226819001789E-2</v>
      </c>
      <c r="N162" s="8">
        <f t="shared" si="59"/>
        <v>0.71537281082210658</v>
      </c>
      <c r="O162" s="48">
        <f t="shared" si="60"/>
        <v>3.3978231093217261E-3</v>
      </c>
      <c r="P162" s="48">
        <f t="shared" si="43"/>
        <v>24532221.492892496</v>
      </c>
      <c r="Q162" s="48">
        <f t="shared" si="61"/>
        <v>17549684.245081</v>
      </c>
      <c r="R162" s="9">
        <f t="shared" si="44"/>
        <v>36.696421619172476</v>
      </c>
      <c r="S162" s="10">
        <f t="shared" si="45"/>
        <v>3.1414860782310279</v>
      </c>
      <c r="T162" s="10">
        <f t="shared" si="46"/>
        <v>1.7846606756996501</v>
      </c>
      <c r="U162" s="10">
        <f t="shared" si="47"/>
        <v>2.7592464647714157</v>
      </c>
      <c r="V162" s="10">
        <f t="shared" si="48"/>
        <v>4.5439071404710658</v>
      </c>
      <c r="W162" s="9">
        <f t="shared" si="49"/>
        <v>2.6253685700499489</v>
      </c>
      <c r="X162" s="49">
        <f t="shared" si="42"/>
        <v>26.937528665470612</v>
      </c>
      <c r="Y162" s="8">
        <f t="shared" si="62"/>
        <v>7.5731785674517765E-5</v>
      </c>
      <c r="Z162" s="29">
        <f t="shared" si="50"/>
        <v>2.4833333333333334</v>
      </c>
    </row>
    <row r="163" spans="6:26" x14ac:dyDescent="0.25">
      <c r="F163" s="36">
        <f t="shared" si="51"/>
        <v>9000</v>
      </c>
      <c r="G163" s="16">
        <f t="shared" si="52"/>
        <v>24.316686072900779</v>
      </c>
      <c r="H163" s="48">
        <f t="shared" si="53"/>
        <v>294.30834303645037</v>
      </c>
      <c r="I163" s="8">
        <f t="shared" si="54"/>
        <v>1.199971746189439</v>
      </c>
      <c r="J163" s="48">
        <f t="shared" si="55"/>
        <v>1.8260567760609968E-5</v>
      </c>
      <c r="K163" s="48">
        <f t="shared" si="56"/>
        <v>1.5217498094098609E-5</v>
      </c>
      <c r="L163" s="10">
        <f t="shared" si="57"/>
        <v>1006.1284665047363</v>
      </c>
      <c r="M163" s="29">
        <f t="shared" si="58"/>
        <v>2.5682396371271114E-2</v>
      </c>
      <c r="N163" s="8">
        <f t="shared" si="59"/>
        <v>0.71537238086708232</v>
      </c>
      <c r="O163" s="48">
        <f t="shared" si="60"/>
        <v>3.3977969828607579E-3</v>
      </c>
      <c r="P163" s="48">
        <f t="shared" si="43"/>
        <v>24548953.297141794</v>
      </c>
      <c r="Q163" s="48">
        <f t="shared" si="61"/>
        <v>17561643.167971134</v>
      </c>
      <c r="R163" s="9">
        <f t="shared" si="44"/>
        <v>36.703617275586403</v>
      </c>
      <c r="S163" s="10">
        <f t="shared" si="45"/>
        <v>3.1421228237701468</v>
      </c>
      <c r="T163" s="10">
        <f t="shared" si="46"/>
        <v>1.78630231322273</v>
      </c>
      <c r="U163" s="10">
        <f t="shared" si="47"/>
        <v>2.7612890600718494</v>
      </c>
      <c r="V163" s="10">
        <f t="shared" si="48"/>
        <v>4.5475913732945799</v>
      </c>
      <c r="W163" s="9">
        <f t="shared" si="49"/>
        <v>2.6274972379035351</v>
      </c>
      <c r="X163" s="49">
        <f t="shared" si="42"/>
        <v>26.944183310804313</v>
      </c>
      <c r="Y163" s="8">
        <f t="shared" si="62"/>
        <v>7.5793189554909662E-5</v>
      </c>
      <c r="Z163" s="29">
        <f t="shared" si="50"/>
        <v>2.5</v>
      </c>
    </row>
    <row r="164" spans="6:26" x14ac:dyDescent="0.25">
      <c r="F164" s="36">
        <f t="shared" si="51"/>
        <v>9060</v>
      </c>
      <c r="G164" s="16">
        <f t="shared" si="52"/>
        <v>24.321103251315744</v>
      </c>
      <c r="H164" s="48">
        <f t="shared" si="53"/>
        <v>294.31055162565787</v>
      </c>
      <c r="I164" s="8">
        <f t="shared" si="54"/>
        <v>1.1999627113880287</v>
      </c>
      <c r="J164" s="48">
        <f t="shared" si="55"/>
        <v>1.8260673337246126E-5</v>
      </c>
      <c r="K164" s="48">
        <f t="shared" si="56"/>
        <v>1.5217700653484074E-5</v>
      </c>
      <c r="L164" s="10">
        <f t="shared" si="57"/>
        <v>1006.1285418879313</v>
      </c>
      <c r="M164" s="29">
        <f t="shared" si="58"/>
        <v>2.5682561847192923E-2</v>
      </c>
      <c r="N164" s="8">
        <f t="shared" si="59"/>
        <v>0.7153719612556243</v>
      </c>
      <c r="O164" s="48">
        <f t="shared" si="60"/>
        <v>3.3977714848359535E-3</v>
      </c>
      <c r="P164" s="48">
        <f t="shared" si="43"/>
        <v>24565281.738668267</v>
      </c>
      <c r="Q164" s="48">
        <f t="shared" si="61"/>
        <v>17573313.77618809</v>
      </c>
      <c r="R164" s="9">
        <f t="shared" si="44"/>
        <v>36.710636195150883</v>
      </c>
      <c r="S164" s="10">
        <f t="shared" si="45"/>
        <v>3.1427439484392057</v>
      </c>
      <c r="T164" s="10">
        <f t="shared" si="46"/>
        <v>1.7879048091478746</v>
      </c>
      <c r="U164" s="10">
        <f t="shared" si="47"/>
        <v>2.7632826437352094</v>
      </c>
      <c r="V164" s="10">
        <f t="shared" si="48"/>
        <v>4.5511874528830845</v>
      </c>
      <c r="W164" s="9">
        <f t="shared" si="49"/>
        <v>2.6295749727768936</v>
      </c>
      <c r="X164" s="49">
        <f t="shared" si="42"/>
        <v>26.950678224092638</v>
      </c>
      <c r="Y164" s="8">
        <f t="shared" si="62"/>
        <v>7.5853124214718068E-5</v>
      </c>
      <c r="Z164" s="29">
        <f t="shared" si="50"/>
        <v>2.5166666666666666</v>
      </c>
    </row>
    <row r="165" spans="6:26" x14ac:dyDescent="0.25">
      <c r="F165" s="36">
        <f t="shared" si="51"/>
        <v>9120</v>
      </c>
      <c r="G165" s="16">
        <f t="shared" si="52"/>
        <v>24.325414233918398</v>
      </c>
      <c r="H165" s="48">
        <f t="shared" si="53"/>
        <v>294.31270711695919</v>
      </c>
      <c r="I165" s="8">
        <f t="shared" si="54"/>
        <v>1.1999538939284216</v>
      </c>
      <c r="J165" s="48">
        <f t="shared" si="55"/>
        <v>1.8260776375285344E-5</v>
      </c>
      <c r="K165" s="48">
        <f t="shared" si="56"/>
        <v>1.5217898343996389E-5</v>
      </c>
      <c r="L165" s="10">
        <f t="shared" si="57"/>
        <v>1006.128615462535</v>
      </c>
      <c r="M165" s="29">
        <f t="shared" si="58"/>
        <v>2.5682723344327085E-2</v>
      </c>
      <c r="N165" s="8">
        <f t="shared" si="59"/>
        <v>0.71537155173986067</v>
      </c>
      <c r="O165" s="48">
        <f t="shared" si="60"/>
        <v>3.3977466001921634E-3</v>
      </c>
      <c r="P165" s="48">
        <f t="shared" si="43"/>
        <v>24581216.523639224</v>
      </c>
      <c r="Q165" s="48">
        <f t="shared" si="61"/>
        <v>17584703.008169297</v>
      </c>
      <c r="R165" s="9">
        <f t="shared" si="44"/>
        <v>36.717482789993369</v>
      </c>
      <c r="S165" s="10">
        <f t="shared" si="45"/>
        <v>3.1433498413183023</v>
      </c>
      <c r="T165" s="10">
        <f t="shared" si="46"/>
        <v>1.7894690845613934</v>
      </c>
      <c r="U165" s="10">
        <f t="shared" si="47"/>
        <v>2.7652283841924987</v>
      </c>
      <c r="V165" s="10">
        <f t="shared" si="48"/>
        <v>4.5546974687538917</v>
      </c>
      <c r="W165" s="9">
        <f t="shared" si="49"/>
        <v>2.6316029819466928</v>
      </c>
      <c r="X165" s="49">
        <f t="shared" si="42"/>
        <v>26.95701721586509</v>
      </c>
      <c r="Y165" s="8">
        <f t="shared" si="62"/>
        <v>7.5911624479231535E-5</v>
      </c>
      <c r="Z165" s="29">
        <f t="shared" si="50"/>
        <v>2.5333333333333332</v>
      </c>
    </row>
    <row r="166" spans="6:26" x14ac:dyDescent="0.25">
      <c r="F166" s="36">
        <f t="shared" si="51"/>
        <v>9180</v>
      </c>
      <c r="G166" s="16">
        <f t="shared" si="52"/>
        <v>24.329621562256051</v>
      </c>
      <c r="H166" s="48">
        <f t="shared" si="53"/>
        <v>294.31481078112802</v>
      </c>
      <c r="I166" s="8">
        <f t="shared" si="54"/>
        <v>1.1999452886028021</v>
      </c>
      <c r="J166" s="48">
        <f t="shared" si="55"/>
        <v>1.8260876935500708E-5</v>
      </c>
      <c r="K166" s="48">
        <f t="shared" si="56"/>
        <v>1.5218091282114531E-5</v>
      </c>
      <c r="L166" s="10">
        <f t="shared" si="57"/>
        <v>1006.128687271654</v>
      </c>
      <c r="M166" s="29">
        <f t="shared" si="58"/>
        <v>2.5682880957919971E-2</v>
      </c>
      <c r="N166" s="8">
        <f t="shared" si="59"/>
        <v>0.71537115207781365</v>
      </c>
      <c r="O166" s="48">
        <f t="shared" si="60"/>
        <v>3.3977223142319748E-3</v>
      </c>
      <c r="P166" s="48">
        <f t="shared" si="43"/>
        <v>24596767.125534039</v>
      </c>
      <c r="Q166" s="48">
        <f t="shared" si="61"/>
        <v>17595817.635982979</v>
      </c>
      <c r="R166" s="9">
        <f t="shared" si="44"/>
        <v>36.724161358615987</v>
      </c>
      <c r="S166" s="10">
        <f t="shared" si="45"/>
        <v>3.1439408815092635</v>
      </c>
      <c r="T166" s="10">
        <f t="shared" si="46"/>
        <v>1.7909960394653395</v>
      </c>
      <c r="U166" s="10">
        <f t="shared" si="47"/>
        <v>2.7671274223828575</v>
      </c>
      <c r="V166" s="10">
        <f t="shared" si="48"/>
        <v>4.5581234618481972</v>
      </c>
      <c r="W166" s="9">
        <f t="shared" si="49"/>
        <v>2.6335824446234026</v>
      </c>
      <c r="X166" s="49">
        <f t="shared" si="42"/>
        <v>26.963204006879455</v>
      </c>
      <c r="Y166" s="8">
        <f t="shared" si="62"/>
        <v>7.5968724364136614E-5</v>
      </c>
      <c r="Z166" s="29">
        <f t="shared" si="50"/>
        <v>2.5499999999999998</v>
      </c>
    </row>
    <row r="167" spans="6:26" x14ac:dyDescent="0.25">
      <c r="F167" s="36">
        <f t="shared" si="51"/>
        <v>9240</v>
      </c>
      <c r="G167" s="16">
        <f t="shared" si="52"/>
        <v>24.333727717604987</v>
      </c>
      <c r="H167" s="48">
        <f t="shared" si="53"/>
        <v>294.31686385880249</v>
      </c>
      <c r="I167" s="8">
        <f t="shared" si="54"/>
        <v>1.199936890327153</v>
      </c>
      <c r="J167" s="48">
        <f t="shared" si="55"/>
        <v>1.826097507722323E-5</v>
      </c>
      <c r="K167" s="48">
        <f t="shared" si="56"/>
        <v>1.521827958155743E-5</v>
      </c>
      <c r="L167" s="10">
        <f t="shared" si="57"/>
        <v>1006.1287573573811</v>
      </c>
      <c r="M167" s="29">
        <f t="shared" si="58"/>
        <v>2.5683034780958042E-2</v>
      </c>
      <c r="N167" s="8">
        <f t="shared" si="59"/>
        <v>0.71537076203326155</v>
      </c>
      <c r="O167" s="48">
        <f t="shared" si="60"/>
        <v>3.3976986126073518E-3</v>
      </c>
      <c r="P167" s="48">
        <f t="shared" si="43"/>
        <v>24611942.79067979</v>
      </c>
      <c r="Q167" s="48">
        <f t="shared" si="61"/>
        <v>17606664.269287638</v>
      </c>
      <c r="R167" s="9">
        <f t="shared" si="44"/>
        <v>36.730676088992361</v>
      </c>
      <c r="S167" s="10">
        <f t="shared" si="45"/>
        <v>3.1445174384056491</v>
      </c>
      <c r="T167" s="10">
        <f t="shared" si="46"/>
        <v>1.7924865532309882</v>
      </c>
      <c r="U167" s="10">
        <f t="shared" si="47"/>
        <v>2.7689808723830649</v>
      </c>
      <c r="V167" s="10">
        <f t="shared" si="48"/>
        <v>4.5614674256140528</v>
      </c>
      <c r="W167" s="9">
        <f t="shared" si="49"/>
        <v>2.6355145125770085</v>
      </c>
      <c r="X167" s="49">
        <f t="shared" si="42"/>
        <v>26.969242230181994</v>
      </c>
      <c r="Y167" s="8">
        <f t="shared" si="62"/>
        <v>7.6024457093567548E-5</v>
      </c>
      <c r="Z167" s="29">
        <f t="shared" si="50"/>
        <v>2.5666666666666669</v>
      </c>
    </row>
    <row r="168" spans="6:26" x14ac:dyDescent="0.25">
      <c r="F168" s="36">
        <f t="shared" si="51"/>
        <v>9300</v>
      </c>
      <c r="G168" s="16">
        <f t="shared" si="52"/>
        <v>24.337735122372987</v>
      </c>
      <c r="H168" s="48">
        <f t="shared" si="53"/>
        <v>294.31886756118649</v>
      </c>
      <c r="I168" s="8">
        <f t="shared" si="54"/>
        <v>1.19992869413836</v>
      </c>
      <c r="J168" s="48">
        <f t="shared" si="55"/>
        <v>1.8261070858375411E-5</v>
      </c>
      <c r="K168" s="48">
        <f t="shared" si="56"/>
        <v>1.5218463353348048E-5</v>
      </c>
      <c r="L168" s="10">
        <f t="shared" si="57"/>
        <v>1006.128825760818</v>
      </c>
      <c r="M168" s="29">
        <f t="shared" si="58"/>
        <v>2.568318490422055E-2</v>
      </c>
      <c r="N168" s="8">
        <f t="shared" si="59"/>
        <v>0.71537038137560149</v>
      </c>
      <c r="O168" s="48">
        <f t="shared" si="60"/>
        <v>3.3976754813114661E-3</v>
      </c>
      <c r="P168" s="48">
        <f t="shared" si="43"/>
        <v>24626752.543657206</v>
      </c>
      <c r="Q168" s="48">
        <f t="shared" si="61"/>
        <v>17617249.359198619</v>
      </c>
      <c r="R168" s="9">
        <f t="shared" si="44"/>
        <v>36.737031061571876</v>
      </c>
      <c r="S168" s="10">
        <f t="shared" si="45"/>
        <v>3.1450798719548141</v>
      </c>
      <c r="T168" s="10">
        <f t="shared" si="46"/>
        <v>1.7939414850440725</v>
      </c>
      <c r="U168" s="10">
        <f t="shared" si="47"/>
        <v>2.7707898220233487</v>
      </c>
      <c r="V168" s="10">
        <f t="shared" si="48"/>
        <v>4.5647313070674214</v>
      </c>
      <c r="W168" s="9">
        <f t="shared" si="49"/>
        <v>2.6374003107500656</v>
      </c>
      <c r="X168" s="49">
        <f t="shared" si="42"/>
        <v>26.975135433123054</v>
      </c>
      <c r="Y168" s="8">
        <f t="shared" si="62"/>
        <v>7.6078855117790365E-5</v>
      </c>
      <c r="Z168" s="29">
        <f t="shared" si="50"/>
        <v>2.5833333333333335</v>
      </c>
    </row>
    <row r="169" spans="6:26" x14ac:dyDescent="0.25">
      <c r="F169" s="36">
        <f t="shared" si="51"/>
        <v>9360</v>
      </c>
      <c r="G169" s="16">
        <f t="shared" si="52"/>
        <v>24.341646141470505</v>
      </c>
      <c r="H169" s="48">
        <f t="shared" si="53"/>
        <v>294.32082307073523</v>
      </c>
      <c r="I169" s="8">
        <f t="shared" si="54"/>
        <v>1.1999206951913819</v>
      </c>
      <c r="J169" s="48">
        <f t="shared" si="55"/>
        <v>1.8261164335504199E-5</v>
      </c>
      <c r="K169" s="48">
        <f t="shared" si="56"/>
        <v>1.5218642705876181E-5</v>
      </c>
      <c r="L169" s="10">
        <f t="shared" si="57"/>
        <v>1006.1288925220992</v>
      </c>
      <c r="M169" s="29">
        <f t="shared" si="58"/>
        <v>2.5683331416331018E-2</v>
      </c>
      <c r="N169" s="8">
        <f t="shared" si="59"/>
        <v>0.7153700098797221</v>
      </c>
      <c r="O169" s="48">
        <f t="shared" si="60"/>
        <v>3.3976529066707122E-3</v>
      </c>
      <c r="P169" s="48">
        <f t="shared" si="43"/>
        <v>24641205.192579389</v>
      </c>
      <c r="Q169" s="48">
        <f t="shared" si="61"/>
        <v>17627579.202063777</v>
      </c>
      <c r="R169" s="9">
        <f t="shared" si="44"/>
        <v>36.743230252193882</v>
      </c>
      <c r="S169" s="10">
        <f t="shared" si="45"/>
        <v>3.1456285329121849</v>
      </c>
      <c r="T169" s="10">
        <f t="shared" si="46"/>
        <v>1.7953616743417877</v>
      </c>
      <c r="U169" s="10">
        <f t="shared" si="47"/>
        <v>2.7725553334897728</v>
      </c>
      <c r="V169" s="10">
        <f t="shared" si="48"/>
        <v>4.5679170078315607</v>
      </c>
      <c r="W169" s="9">
        <f t="shared" si="49"/>
        <v>2.6392409378582351</v>
      </c>
      <c r="X169" s="49">
        <f t="shared" si="42"/>
        <v>26.980887079328742</v>
      </c>
      <c r="Y169" s="8">
        <f t="shared" si="62"/>
        <v>7.6131950130526007E-5</v>
      </c>
      <c r="Z169" s="29">
        <f t="shared" si="50"/>
        <v>2.6</v>
      </c>
    </row>
    <row r="170" spans="6:26" x14ac:dyDescent="0.25">
      <c r="F170" s="36">
        <f t="shared" si="51"/>
        <v>9420</v>
      </c>
      <c r="G170" s="16">
        <f t="shared" si="52"/>
        <v>24.345463083651175</v>
      </c>
      <c r="H170" s="48">
        <f t="shared" si="53"/>
        <v>294.32273154182559</v>
      </c>
      <c r="I170" s="8">
        <f t="shared" si="54"/>
        <v>1.1999128887564843</v>
      </c>
      <c r="J170" s="48">
        <f t="shared" si="55"/>
        <v>1.8261255563813127E-5</v>
      </c>
      <c r="K170" s="48">
        <f t="shared" si="56"/>
        <v>1.5218817744959774E-5</v>
      </c>
      <c r="L170" s="10">
        <f t="shared" si="57"/>
        <v>1006.128957680413</v>
      </c>
      <c r="M170" s="29">
        <f t="shared" si="58"/>
        <v>2.5683474403807721E-2</v>
      </c>
      <c r="N170" s="8">
        <f t="shared" si="59"/>
        <v>0.71536964732587016</v>
      </c>
      <c r="O170" s="48">
        <f t="shared" si="60"/>
        <v>3.3976308753368989E-3</v>
      </c>
      <c r="P170" s="48">
        <f t="shared" si="43"/>
        <v>24655309.334247187</v>
      </c>
      <c r="Q170" s="48">
        <f t="shared" si="61"/>
        <v>17637659.943150643</v>
      </c>
      <c r="R170" s="9">
        <f t="shared" si="44"/>
        <v>36.749277534915656</v>
      </c>
      <c r="S170" s="10">
        <f t="shared" si="45"/>
        <v>3.1461637630881079</v>
      </c>
      <c r="T170" s="10">
        <f t="shared" si="46"/>
        <v>1.7967479412416985</v>
      </c>
      <c r="U170" s="10">
        <f t="shared" si="47"/>
        <v>2.7742784439137567</v>
      </c>
      <c r="V170" s="10">
        <f t="shared" si="48"/>
        <v>4.5710263851554549</v>
      </c>
      <c r="W170" s="9">
        <f t="shared" si="49"/>
        <v>2.6410374669787071</v>
      </c>
      <c r="X170" s="49">
        <f t="shared" si="42"/>
        <v>26.986500550629884</v>
      </c>
      <c r="Y170" s="8">
        <f t="shared" si="62"/>
        <v>7.6183773085924256E-5</v>
      </c>
      <c r="Z170" s="29">
        <f t="shared" si="50"/>
        <v>2.6166666666666667</v>
      </c>
    </row>
    <row r="171" spans="6:26" x14ac:dyDescent="0.25">
      <c r="F171" s="36">
        <f t="shared" si="51"/>
        <v>9480</v>
      </c>
      <c r="G171" s="16">
        <f t="shared" si="52"/>
        <v>24.349188202822212</v>
      </c>
      <c r="H171" s="48">
        <f t="shared" si="53"/>
        <v>294.32459410141109</v>
      </c>
      <c r="I171" s="8">
        <f t="shared" si="54"/>
        <v>1.199905270216538</v>
      </c>
      <c r="J171" s="48">
        <f t="shared" si="55"/>
        <v>1.8261344597193516E-5</v>
      </c>
      <c r="K171" s="48">
        <f t="shared" si="56"/>
        <v>1.5218988573904693E-5</v>
      </c>
      <c r="L171" s="10">
        <f t="shared" si="57"/>
        <v>1006.129021274024</v>
      </c>
      <c r="M171" s="29">
        <f t="shared" si="58"/>
        <v>2.5683613951112523E-2</v>
      </c>
      <c r="N171" s="8">
        <f t="shared" si="59"/>
        <v>0.71536929349952849</v>
      </c>
      <c r="O171" s="48">
        <f t="shared" si="60"/>
        <v>3.3976093742796253E-3</v>
      </c>
      <c r="P171" s="48">
        <f t="shared" si="43"/>
        <v>24669073.359184157</v>
      </c>
      <c r="Q171" s="48">
        <f t="shared" si="61"/>
        <v>17647497.580247611</v>
      </c>
      <c r="R171" s="9">
        <f t="shared" si="44"/>
        <v>36.755176684756904</v>
      </c>
      <c r="S171" s="10">
        <f t="shared" si="45"/>
        <v>3.1466858955874275</v>
      </c>
      <c r="T171" s="10">
        <f t="shared" si="46"/>
        <v>1.7981010869625667</v>
      </c>
      <c r="U171" s="10">
        <f t="shared" si="47"/>
        <v>2.7759601659486877</v>
      </c>
      <c r="V171" s="10">
        <f t="shared" si="48"/>
        <v>4.5740612529112541</v>
      </c>
      <c r="W171" s="9">
        <f t="shared" si="49"/>
        <v>2.6427909461265022</v>
      </c>
      <c r="X171" s="49">
        <f t="shared" si="42"/>
        <v>26.991979148948715</v>
      </c>
      <c r="Y171" s="8">
        <f t="shared" si="62"/>
        <v>7.6234354215187579E-5</v>
      </c>
      <c r="Z171" s="29">
        <f t="shared" si="50"/>
        <v>2.6333333333333333</v>
      </c>
    </row>
    <row r="172" spans="6:26" x14ac:dyDescent="0.25">
      <c r="F172" s="36">
        <f t="shared" si="51"/>
        <v>9540</v>
      </c>
      <c r="G172" s="16">
        <f t="shared" si="52"/>
        <v>24.352823699325381</v>
      </c>
      <c r="H172" s="48">
        <f t="shared" si="53"/>
        <v>294.32641184966269</v>
      </c>
      <c r="I172" s="8">
        <f t="shared" si="54"/>
        <v>1.1998978350643761</v>
      </c>
      <c r="J172" s="48">
        <f t="shared" si="55"/>
        <v>1.8261431488255411E-5</v>
      </c>
      <c r="K172" s="48">
        <f t="shared" si="56"/>
        <v>1.5219155293563524E-5</v>
      </c>
      <c r="L172" s="10">
        <f t="shared" si="57"/>
        <v>1006.1290833402941</v>
      </c>
      <c r="M172" s="29">
        <f t="shared" si="58"/>
        <v>2.5683750140699305E-2</v>
      </c>
      <c r="N172" s="8">
        <f t="shared" si="59"/>
        <v>0.7153689481912916</v>
      </c>
      <c r="O172" s="48">
        <f t="shared" si="60"/>
        <v>3.3975883907788212E-3</v>
      </c>
      <c r="P172" s="48">
        <f t="shared" si="43"/>
        <v>24682505.45655207</v>
      </c>
      <c r="Q172" s="48">
        <f t="shared" si="61"/>
        <v>17657097.96717947</v>
      </c>
      <c r="R172" s="9">
        <f t="shared" si="44"/>
        <v>36.760931380363076</v>
      </c>
      <c r="S172" s="10">
        <f t="shared" si="45"/>
        <v>3.1471952550421252</v>
      </c>
      <c r="T172" s="10">
        <f t="shared" si="46"/>
        <v>1.79942189423724</v>
      </c>
      <c r="U172" s="10">
        <f t="shared" si="47"/>
        <v>2.7776014883339166</v>
      </c>
      <c r="V172" s="10">
        <f t="shared" si="48"/>
        <v>4.5770233825711566</v>
      </c>
      <c r="W172" s="9">
        <f t="shared" si="49"/>
        <v>2.6445023988188905</v>
      </c>
      <c r="X172" s="49">
        <f t="shared" si="42"/>
        <v>26.997326098144271</v>
      </c>
      <c r="Y172" s="8">
        <f t="shared" si="62"/>
        <v>7.6283723042852616E-5</v>
      </c>
      <c r="Z172" s="29">
        <f t="shared" si="50"/>
        <v>2.65</v>
      </c>
    </row>
    <row r="173" spans="6:26" x14ac:dyDescent="0.25">
      <c r="F173" s="36">
        <f t="shared" si="51"/>
        <v>9600</v>
      </c>
      <c r="G173" s="16">
        <f t="shared" si="52"/>
        <v>24.356371721189106</v>
      </c>
      <c r="H173" s="48">
        <f t="shared" si="53"/>
        <v>294.32818586059454</v>
      </c>
      <c r="I173" s="8">
        <f t="shared" si="54"/>
        <v>1.1998905789002121</v>
      </c>
      <c r="J173" s="48">
        <f t="shared" si="55"/>
        <v>1.8261516288357234E-5</v>
      </c>
      <c r="K173" s="48">
        <f t="shared" si="56"/>
        <v>1.5219318002392564E-5</v>
      </c>
      <c r="L173" s="10">
        <f t="shared" si="57"/>
        <v>1006.129143915703</v>
      </c>
      <c r="M173" s="29">
        <f t="shared" si="58"/>
        <v>2.5683883053060547E-2</v>
      </c>
      <c r="N173" s="8">
        <f t="shared" si="59"/>
        <v>0.71536861119674477</v>
      </c>
      <c r="O173" s="48">
        <f t="shared" si="60"/>
        <v>3.3975679124174656E-3</v>
      </c>
      <c r="P173" s="48">
        <f t="shared" si="43"/>
        <v>24695613.618952572</v>
      </c>
      <c r="Q173" s="48">
        <f t="shared" si="61"/>
        <v>17666466.81724152</v>
      </c>
      <c r="R173" s="9">
        <f t="shared" si="44"/>
        <v>36.766545206591495</v>
      </c>
      <c r="S173" s="10">
        <f t="shared" si="45"/>
        <v>3.1476921578371995</v>
      </c>
      <c r="T173" s="10">
        <f t="shared" si="46"/>
        <v>1.8007111277176582</v>
      </c>
      <c r="U173" s="10">
        <f t="shared" si="47"/>
        <v>2.7792033764465596</v>
      </c>
      <c r="V173" s="10">
        <f t="shared" si="48"/>
        <v>4.5799145041642175</v>
      </c>
      <c r="W173" s="9">
        <f t="shared" si="49"/>
        <v>2.6461728246282146</v>
      </c>
      <c r="X173" s="49">
        <f t="shared" si="42"/>
        <v>27.002544545817322</v>
      </c>
      <c r="Y173" s="8">
        <f t="shared" si="62"/>
        <v>7.6331908402736955E-5</v>
      </c>
      <c r="Z173" s="29">
        <f t="shared" si="50"/>
        <v>2.6666666666666665</v>
      </c>
    </row>
    <row r="174" spans="6:26" x14ac:dyDescent="0.25">
      <c r="F174" s="36">
        <f t="shared" si="51"/>
        <v>9660</v>
      </c>
      <c r="G174" s="16">
        <f t="shared" si="52"/>
        <v>24.359834365352334</v>
      </c>
      <c r="H174" s="48">
        <f t="shared" si="53"/>
        <v>294.32991718267613</v>
      </c>
      <c r="I174" s="8">
        <f t="shared" si="54"/>
        <v>1.199883497429119</v>
      </c>
      <c r="J174" s="48">
        <f t="shared" si="55"/>
        <v>1.8261599047635448E-5</v>
      </c>
      <c r="K174" s="48">
        <f t="shared" si="56"/>
        <v>1.5219476796508087E-5</v>
      </c>
      <c r="L174" s="10">
        <f t="shared" si="57"/>
        <v>1006.1292030358691</v>
      </c>
      <c r="M174" s="29">
        <f t="shared" si="58"/>
        <v>2.5684012766773696E-2</v>
      </c>
      <c r="N174" s="8">
        <f t="shared" si="59"/>
        <v>0.71536828231634753</v>
      </c>
      <c r="O174" s="48">
        <f t="shared" si="60"/>
        <v>3.3975479270744644E-3</v>
      </c>
      <c r="P174" s="48">
        <f t="shared" si="43"/>
        <v>24708405.647114154</v>
      </c>
      <c r="Q174" s="48">
        <f t="shared" si="61"/>
        <v>17675609.706551593</v>
      </c>
      <c r="R174" s="9">
        <f t="shared" si="44"/>
        <v>36.772021657020559</v>
      </c>
      <c r="S174" s="10">
        <f t="shared" si="45"/>
        <v>3.148176912329983</v>
      </c>
      <c r="T174" s="10">
        <f t="shared" si="46"/>
        <v>1.8019695343720523</v>
      </c>
      <c r="U174" s="10">
        <f t="shared" si="47"/>
        <v>2.7807667728410217</v>
      </c>
      <c r="V174" s="10">
        <f t="shared" si="48"/>
        <v>4.5827363072130742</v>
      </c>
      <c r="W174" s="9">
        <f t="shared" si="49"/>
        <v>2.6478031997231097</v>
      </c>
      <c r="X174" s="49">
        <f t="shared" si="42"/>
        <v>27.007637565075445</v>
      </c>
      <c r="Y174" s="8">
        <f t="shared" si="62"/>
        <v>7.6378938453551244E-5</v>
      </c>
      <c r="Z174" s="29">
        <f t="shared" si="50"/>
        <v>2.6833333333333331</v>
      </c>
    </row>
    <row r="175" spans="6:26" x14ac:dyDescent="0.25">
      <c r="F175" s="36">
        <f t="shared" si="51"/>
        <v>9720</v>
      </c>
      <c r="G175" s="16">
        <f t="shared" si="52"/>
        <v>24.363213678860724</v>
      </c>
      <c r="H175" s="48">
        <f t="shared" si="53"/>
        <v>294.33160683943032</v>
      </c>
      <c r="I175" s="8">
        <f t="shared" si="54"/>
        <v>1.199876586458561</v>
      </c>
      <c r="J175" s="48">
        <f t="shared" si="55"/>
        <v>1.8261679815032914E-5</v>
      </c>
      <c r="K175" s="48">
        <f t="shared" si="56"/>
        <v>1.5219631769740846E-5</v>
      </c>
      <c r="L175" s="10">
        <f t="shared" si="57"/>
        <v>1006.129260735569</v>
      </c>
      <c r="M175" s="29">
        <f t="shared" si="58"/>
        <v>2.568413935854565E-2</v>
      </c>
      <c r="N175" s="8">
        <f t="shared" si="59"/>
        <v>0.71536796135531966</v>
      </c>
      <c r="O175" s="48">
        <f t="shared" si="60"/>
        <v>3.3975284229176925E-3</v>
      </c>
      <c r="P175" s="48">
        <f t="shared" si="43"/>
        <v>24720889.154470336</v>
      </c>
      <c r="Q175" s="48">
        <f t="shared" si="61"/>
        <v>17684532.077324275</v>
      </c>
      <c r="R175" s="9">
        <f t="shared" si="44"/>
        <v>36.777364136387618</v>
      </c>
      <c r="S175" s="10">
        <f t="shared" si="45"/>
        <v>3.1486498190631949</v>
      </c>
      <c r="T175" s="10">
        <f t="shared" si="46"/>
        <v>1.8031978438744738</v>
      </c>
      <c r="U175" s="10">
        <f t="shared" si="47"/>
        <v>2.7822925977768231</v>
      </c>
      <c r="V175" s="10">
        <f t="shared" si="48"/>
        <v>4.5854904416512969</v>
      </c>
      <c r="W175" s="9">
        <f t="shared" si="49"/>
        <v>2.649394477398527</v>
      </c>
      <c r="X175" s="49">
        <f t="shared" si="42"/>
        <v>27.012608156259251</v>
      </c>
      <c r="Y175" s="8">
        <f t="shared" si="62"/>
        <v>7.6424840694188281E-5</v>
      </c>
      <c r="Z175" s="29">
        <f t="shared" si="50"/>
        <v>2.7</v>
      </c>
    </row>
    <row r="176" spans="6:26" x14ac:dyDescent="0.25">
      <c r="F176" s="36">
        <f t="shared" si="51"/>
        <v>9780</v>
      </c>
      <c r="G176" s="16">
        <f t="shared" si="52"/>
        <v>24.366511660035755</v>
      </c>
      <c r="H176" s="48">
        <f t="shared" si="53"/>
        <v>294.33325583001783</v>
      </c>
      <c r="I176" s="8">
        <f t="shared" si="54"/>
        <v>1.1998698418959881</v>
      </c>
      <c r="J176" s="48">
        <f t="shared" si="55"/>
        <v>1.8261758638327075E-5</v>
      </c>
      <c r="K176" s="48">
        <f t="shared" si="56"/>
        <v>1.5219783013689675E-5</v>
      </c>
      <c r="L176" s="10">
        <f t="shared" si="57"/>
        <v>1006.1293170487567</v>
      </c>
      <c r="M176" s="29">
        <f t="shared" si="58"/>
        <v>2.5684262903256934E-2</v>
      </c>
      <c r="N176" s="8">
        <f t="shared" si="59"/>
        <v>0.7153676481235266</v>
      </c>
      <c r="O176" s="48">
        <f t="shared" si="60"/>
        <v>3.3975093883971985E-3</v>
      </c>
      <c r="P176" s="48">
        <f t="shared" si="43"/>
        <v>24733071.571629111</v>
      </c>
      <c r="Q176" s="48">
        <f t="shared" si="61"/>
        <v>17693239.241067171</v>
      </c>
      <c r="R176" s="9">
        <f t="shared" si="44"/>
        <v>36.782575962955086</v>
      </c>
      <c r="S176" s="10">
        <f t="shared" si="45"/>
        <v>3.1491111709718584</v>
      </c>
      <c r="T176" s="10">
        <f t="shared" si="46"/>
        <v>1.8043967689867069</v>
      </c>
      <c r="U176" s="10">
        <f t="shared" si="47"/>
        <v>2.7837817497346999</v>
      </c>
      <c r="V176" s="10">
        <f t="shared" si="48"/>
        <v>4.5881785187214064</v>
      </c>
      <c r="W176" s="9">
        <f t="shared" si="49"/>
        <v>2.6509475885945903</v>
      </c>
      <c r="X176" s="49">
        <f t="shared" si="42"/>
        <v>27.017459248630345</v>
      </c>
      <c r="Y176" s="8">
        <f t="shared" si="62"/>
        <v>7.64696419786901E-5</v>
      </c>
      <c r="Z176" s="29">
        <f t="shared" si="50"/>
        <v>2.7166666666666668</v>
      </c>
    </row>
    <row r="177" spans="6:26" x14ac:dyDescent="0.25">
      <c r="F177" s="36">
        <f t="shared" si="51"/>
        <v>9840</v>
      </c>
      <c r="G177" s="16">
        <f t="shared" si="52"/>
        <v>24.369730259617302</v>
      </c>
      <c r="H177" s="48">
        <f t="shared" si="53"/>
        <v>294.33486512980863</v>
      </c>
      <c r="I177" s="8">
        <f t="shared" si="54"/>
        <v>1.1998632597464787</v>
      </c>
      <c r="J177" s="48">
        <f t="shared" si="55"/>
        <v>1.8261835564157212E-5</v>
      </c>
      <c r="K177" s="48">
        <f t="shared" si="56"/>
        <v>1.5219930617773719E-5</v>
      </c>
      <c r="L177" s="10">
        <f t="shared" si="57"/>
        <v>1006.1293720085835</v>
      </c>
      <c r="M177" s="29">
        <f t="shared" si="58"/>
        <v>2.5684383474004327E-2</v>
      </c>
      <c r="N177" s="8">
        <f t="shared" si="59"/>
        <v>0.71536734243537392</v>
      </c>
      <c r="O177" s="48">
        <f t="shared" si="60"/>
        <v>3.3974908122385581E-3</v>
      </c>
      <c r="P177" s="48">
        <f t="shared" si="43"/>
        <v>24744960.150737464</v>
      </c>
      <c r="Q177" s="48">
        <f t="shared" si="61"/>
        <v>17701736.381702289</v>
      </c>
      <c r="R177" s="9">
        <f t="shared" si="44"/>
        <v>36.78766037080868</v>
      </c>
      <c r="S177" s="10">
        <f t="shared" si="45"/>
        <v>3.1495612535842747</v>
      </c>
      <c r="T177" s="10">
        <f t="shared" si="46"/>
        <v>1.8055670059326563</v>
      </c>
      <c r="U177" s="10">
        <f t="shared" si="47"/>
        <v>2.7852351059212976</v>
      </c>
      <c r="V177" s="10">
        <f t="shared" si="48"/>
        <v>4.5908021118539537</v>
      </c>
      <c r="W177" s="9">
        <f t="shared" si="49"/>
        <v>2.6524634424045068</v>
      </c>
      <c r="X177" s="49">
        <f t="shared" si="42"/>
        <v>27.022193702021809</v>
      </c>
      <c r="Y177" s="8">
        <f t="shared" si="62"/>
        <v>7.6513368530899242E-5</v>
      </c>
      <c r="Z177" s="29">
        <f t="shared" si="50"/>
        <v>2.7333333333333334</v>
      </c>
    </row>
    <row r="178" spans="6:26" x14ac:dyDescent="0.25">
      <c r="F178" s="36">
        <f t="shared" si="51"/>
        <v>9900</v>
      </c>
      <c r="G178" s="16">
        <f t="shared" si="52"/>
        <v>24.37287138188028</v>
      </c>
      <c r="H178" s="48">
        <f t="shared" si="53"/>
        <v>294.33643569094011</v>
      </c>
      <c r="I178" s="8">
        <f t="shared" si="54"/>
        <v>1.1998568361104429</v>
      </c>
      <c r="J178" s="48">
        <f t="shared" si="55"/>
        <v>1.8261910638051145E-5</v>
      </c>
      <c r="K178" s="48">
        <f t="shared" si="56"/>
        <v>1.5220074669283457E-5</v>
      </c>
      <c r="L178" s="10">
        <f t="shared" si="57"/>
        <v>1006.1294256474152</v>
      </c>
      <c r="M178" s="29">
        <f t="shared" si="58"/>
        <v>2.5684501142142845E-2</v>
      </c>
      <c r="N178" s="8">
        <f t="shared" si="59"/>
        <v>0.71536704410969532</v>
      </c>
      <c r="O178" s="48">
        <f t="shared" si="60"/>
        <v>3.3974726834363877E-3</v>
      </c>
      <c r="P178" s="48">
        <f t="shared" si="43"/>
        <v>24756561.969743177</v>
      </c>
      <c r="Q178" s="48">
        <f t="shared" si="61"/>
        <v>17710028.558613673</v>
      </c>
      <c r="R178" s="9">
        <f t="shared" si="44"/>
        <v>36.792620512090018</v>
      </c>
      <c r="S178" s="10">
        <f t="shared" si="45"/>
        <v>3.150000345217348</v>
      </c>
      <c r="T178" s="10">
        <f t="shared" si="46"/>
        <v>1.8067092347653775</v>
      </c>
      <c r="U178" s="10">
        <f t="shared" si="47"/>
        <v>2.7866535227627178</v>
      </c>
      <c r="V178" s="10">
        <f t="shared" si="48"/>
        <v>4.5933627575280953</v>
      </c>
      <c r="W178" s="9">
        <f t="shared" si="49"/>
        <v>2.6539429265717884</v>
      </c>
      <c r="X178" s="49">
        <f t="shared" si="42"/>
        <v>27.026814308452067</v>
      </c>
      <c r="Y178" s="8">
        <f t="shared" si="62"/>
        <v>7.6556045958801587E-5</v>
      </c>
      <c r="Z178" s="29">
        <f t="shared" si="50"/>
        <v>2.75</v>
      </c>
    </row>
    <row r="179" spans="6:26" x14ac:dyDescent="0.25">
      <c r="F179" s="36">
        <f t="shared" si="51"/>
        <v>9960</v>
      </c>
      <c r="G179" s="16">
        <f t="shared" si="52"/>
        <v>24.375936885725832</v>
      </c>
      <c r="H179" s="48">
        <f t="shared" si="53"/>
        <v>294.33796844286292</v>
      </c>
      <c r="I179" s="8">
        <f t="shared" si="54"/>
        <v>1.1998505671813724</v>
      </c>
      <c r="J179" s="48">
        <f t="shared" si="55"/>
        <v>1.8261983904451541E-5</v>
      </c>
      <c r="K179" s="48">
        <f t="shared" si="56"/>
        <v>1.5220215253430818E-5</v>
      </c>
      <c r="L179" s="10">
        <f t="shared" si="57"/>
        <v>1006.1294779968524</v>
      </c>
      <c r="M179" s="29">
        <f t="shared" si="58"/>
        <v>2.5684615977326793E-2</v>
      </c>
      <c r="N179" s="8">
        <f t="shared" si="59"/>
        <v>0.71536675296965335</v>
      </c>
      <c r="O179" s="48">
        <f t="shared" si="60"/>
        <v>3.3974549912479967E-3</v>
      </c>
      <c r="P179" s="48">
        <f t="shared" si="43"/>
        <v>24767883.936555129</v>
      </c>
      <c r="Q179" s="48">
        <f t="shared" si="61"/>
        <v>17718120.709622677</v>
      </c>
      <c r="R179" s="9">
        <f t="shared" si="44"/>
        <v>36.797459459164308</v>
      </c>
      <c r="S179" s="10">
        <f t="shared" si="45"/>
        <v>3.1504287171662888</v>
      </c>
      <c r="T179" s="10">
        <f t="shared" si="46"/>
        <v>1.8078241197267408</v>
      </c>
      <c r="U179" s="10">
        <f t="shared" si="47"/>
        <v>2.7880378363871743</v>
      </c>
      <c r="V179" s="10">
        <f t="shared" si="48"/>
        <v>4.5958619561139153</v>
      </c>
      <c r="W179" s="9">
        <f t="shared" si="49"/>
        <v>2.6553869079769288</v>
      </c>
      <c r="X179" s="49">
        <f t="shared" si="42"/>
        <v>27.031323793702761</v>
      </c>
      <c r="Y179" s="8">
        <f t="shared" si="62"/>
        <v>7.6597699268565251E-5</v>
      </c>
      <c r="Z179" s="29">
        <f t="shared" si="50"/>
        <v>2.7666666666666666</v>
      </c>
    </row>
    <row r="180" spans="6:26" x14ac:dyDescent="0.25">
      <c r="F180" s="36">
        <f t="shared" si="51"/>
        <v>10020</v>
      </c>
      <c r="G180" s="16">
        <f t="shared" si="52"/>
        <v>24.378928585747687</v>
      </c>
      <c r="H180" s="48">
        <f t="shared" si="53"/>
        <v>294.3394642928738</v>
      </c>
      <c r="I180" s="8">
        <f t="shared" si="54"/>
        <v>1.199844449243648</v>
      </c>
      <c r="J180" s="48">
        <f t="shared" si="55"/>
        <v>1.8262055406741233E-5</v>
      </c>
      <c r="K180" s="48">
        <f t="shared" si="56"/>
        <v>1.5220352453397752E-5</v>
      </c>
      <c r="L180" s="10">
        <f t="shared" si="57"/>
        <v>1006.1295290877458</v>
      </c>
      <c r="M180" s="29">
        <f t="shared" si="58"/>
        <v>2.5684728047549569E-2</v>
      </c>
      <c r="N180" s="8">
        <f t="shared" si="59"/>
        <v>0.71536646884263333</v>
      </c>
      <c r="O180" s="48">
        <f t="shared" si="60"/>
        <v>3.397437725187199E-3</v>
      </c>
      <c r="P180" s="48">
        <f t="shared" si="43"/>
        <v>24778932.793106876</v>
      </c>
      <c r="Q180" s="48">
        <f t="shared" si="61"/>
        <v>17726017.653893795</v>
      </c>
      <c r="R180" s="9">
        <f t="shared" si="44"/>
        <v>36.802180206727648</v>
      </c>
      <c r="S180" s="10">
        <f t="shared" si="45"/>
        <v>3.1508466338890373</v>
      </c>
      <c r="T180" s="10">
        <f t="shared" si="46"/>
        <v>1.8089123095999491</v>
      </c>
      <c r="U180" s="10">
        <f t="shared" si="47"/>
        <v>2.7893888630967267</v>
      </c>
      <c r="V180" s="10">
        <f t="shared" si="48"/>
        <v>4.5983011726966758</v>
      </c>
      <c r="W180" s="9">
        <f t="shared" si="49"/>
        <v>2.656796233113635</v>
      </c>
      <c r="X180" s="49">
        <f t="shared" si="42"/>
        <v>27.035724818861322</v>
      </c>
      <c r="Y180" s="8">
        <f t="shared" si="62"/>
        <v>7.6638352878277929E-5</v>
      </c>
      <c r="Z180" s="29">
        <f t="shared" si="50"/>
        <v>2.7833333333333332</v>
      </c>
    </row>
    <row r="181" spans="6:26" x14ac:dyDescent="0.25">
      <c r="F181" s="36">
        <f t="shared" si="51"/>
        <v>10080</v>
      </c>
      <c r="G181" s="16">
        <f t="shared" si="52"/>
        <v>24.381848253274143</v>
      </c>
      <c r="H181" s="48">
        <f t="shared" si="53"/>
        <v>294.34092412663705</v>
      </c>
      <c r="I181" s="8">
        <f t="shared" si="54"/>
        <v>1.1998384786703913</v>
      </c>
      <c r="J181" s="48">
        <f t="shared" si="55"/>
        <v>1.8262125187268262E-5</v>
      </c>
      <c r="K181" s="48">
        <f t="shared" si="56"/>
        <v>1.5220486350384057E-5</v>
      </c>
      <c r="L181" s="10">
        <f t="shared" si="57"/>
        <v>1006.1295789502155</v>
      </c>
      <c r="M181" s="29">
        <f t="shared" si="58"/>
        <v>2.5684837419182854E-2</v>
      </c>
      <c r="N181" s="8">
        <f t="shared" si="59"/>
        <v>0.71536619156014503</v>
      </c>
      <c r="O181" s="48">
        <f t="shared" si="60"/>
        <v>3.3974208750182514E-3</v>
      </c>
      <c r="P181" s="48">
        <f t="shared" si="43"/>
        <v>24789715.11932284</v>
      </c>
      <c r="Q181" s="48">
        <f t="shared" si="61"/>
        <v>17733724.094770927</v>
      </c>
      <c r="R181" s="9">
        <f t="shared" si="44"/>
        <v>36.80678567385268</v>
      </c>
      <c r="S181" s="10">
        <f t="shared" si="45"/>
        <v>3.1512543531853825</v>
      </c>
      <c r="T181" s="10">
        <f t="shared" si="46"/>
        <v>1.8099744380548803</v>
      </c>
      <c r="U181" s="10">
        <f t="shared" si="47"/>
        <v>2.7907073998286278</v>
      </c>
      <c r="V181" s="10">
        <f t="shared" si="48"/>
        <v>4.6006818378835082</v>
      </c>
      <c r="W181" s="9">
        <f t="shared" si="49"/>
        <v>2.6581717285549158</v>
      </c>
      <c r="X181" s="49">
        <f t="shared" si="42"/>
        <v>27.040019981829058</v>
      </c>
      <c r="Y181" s="8">
        <f t="shared" si="62"/>
        <v>7.6678030631391792E-5</v>
      </c>
      <c r="Z181" s="29">
        <f t="shared" si="50"/>
        <v>2.8</v>
      </c>
    </row>
    <row r="182" spans="6:26" x14ac:dyDescent="0.25">
      <c r="F182" s="36">
        <f t="shared" si="51"/>
        <v>10140</v>
      </c>
      <c r="G182" s="16">
        <f t="shared" si="52"/>
        <v>24.384697617386244</v>
      </c>
      <c r="H182" s="48">
        <f t="shared" si="53"/>
        <v>294.34234880869309</v>
      </c>
      <c r="I182" s="8">
        <f t="shared" si="54"/>
        <v>1.1998326519213722</v>
      </c>
      <c r="J182" s="48">
        <f t="shared" si="55"/>
        <v>1.8262193287370205E-5</v>
      </c>
      <c r="K182" s="48">
        <f t="shared" si="56"/>
        <v>1.5220617023653869E-5</v>
      </c>
      <c r="L182" s="10">
        <f t="shared" si="57"/>
        <v>1006.1296276136669</v>
      </c>
      <c r="M182" s="29">
        <f t="shared" si="58"/>
        <v>2.5684944157014743E-2</v>
      </c>
      <c r="N182" s="8">
        <f t="shared" si="59"/>
        <v>0.71536592095772522</v>
      </c>
      <c r="O182" s="48">
        <f t="shared" si="60"/>
        <v>3.3974044307499458E-3</v>
      </c>
      <c r="P182" s="48">
        <f t="shared" si="43"/>
        <v>24800237.336991757</v>
      </c>
      <c r="Q182" s="48">
        <f t="shared" si="61"/>
        <v>17741244.622547273</v>
      </c>
      <c r="R182" s="9">
        <f t="shared" si="44"/>
        <v>36.811278705978118</v>
      </c>
      <c r="S182" s="10">
        <f t="shared" si="45"/>
        <v>3.1516521263711801</v>
      </c>
      <c r="T182" s="10">
        <f t="shared" si="46"/>
        <v>1.8110111239865128</v>
      </c>
      <c r="U182" s="10">
        <f t="shared" si="47"/>
        <v>2.7919942246064076</v>
      </c>
      <c r="V182" s="10">
        <f t="shared" si="48"/>
        <v>4.6030053485929203</v>
      </c>
      <c r="W182" s="9">
        <f t="shared" si="49"/>
        <v>2.6595142014092428</v>
      </c>
      <c r="X182" s="49">
        <f t="shared" si="42"/>
        <v>27.044211818795489</v>
      </c>
      <c r="Y182" s="8">
        <f t="shared" si="62"/>
        <v>7.6716755809882008E-5</v>
      </c>
      <c r="Z182" s="29">
        <f t="shared" si="50"/>
        <v>2.8166666666666669</v>
      </c>
    </row>
    <row r="183" spans="6:26" x14ac:dyDescent="0.25">
      <c r="F183" s="36">
        <f t="shared" si="51"/>
        <v>10200</v>
      </c>
      <c r="G183" s="16">
        <f t="shared" si="52"/>
        <v>24.387478365912642</v>
      </c>
      <c r="H183" s="48">
        <f t="shared" si="53"/>
        <v>294.34373918295631</v>
      </c>
      <c r="I183" s="8">
        <f t="shared" si="54"/>
        <v>1.1998269655409595</v>
      </c>
      <c r="J183" s="48">
        <f t="shared" si="55"/>
        <v>1.826225974739814E-5</v>
      </c>
      <c r="K183" s="48">
        <f t="shared" si="56"/>
        <v>1.522074455058137E-5</v>
      </c>
      <c r="L183" s="10">
        <f t="shared" si="57"/>
        <v>1006.1296751068082</v>
      </c>
      <c r="M183" s="29">
        <f t="shared" si="58"/>
        <v>2.5685048324287273E-2</v>
      </c>
      <c r="N183" s="8">
        <f t="shared" si="59"/>
        <v>0.71536565687484222</v>
      </c>
      <c r="O183" s="48">
        <f t="shared" si="60"/>
        <v>3.3973883826298283E-3</v>
      </c>
      <c r="P183" s="48">
        <f t="shared" si="43"/>
        <v>24810505.713547457</v>
      </c>
      <c r="Q183" s="48">
        <f t="shared" si="61"/>
        <v>17748583.717168901</v>
      </c>
      <c r="R183" s="9">
        <f t="shared" si="44"/>
        <v>36.815662076840525</v>
      </c>
      <c r="S183" s="10">
        <f t="shared" si="45"/>
        <v>3.1520401984475974</v>
      </c>
      <c r="T183" s="10">
        <f t="shared" si="46"/>
        <v>1.8120229718463916</v>
      </c>
      <c r="U183" s="10">
        <f t="shared" si="47"/>
        <v>2.7932500969807648</v>
      </c>
      <c r="V183" s="10">
        <f t="shared" si="48"/>
        <v>4.6052730688271559</v>
      </c>
      <c r="W183" s="9">
        <f t="shared" si="49"/>
        <v>2.6608244397668011</v>
      </c>
      <c r="X183" s="49">
        <f t="shared" si="42"/>
        <v>27.048302805679445</v>
      </c>
      <c r="Y183" s="8">
        <f t="shared" si="62"/>
        <v>7.6754551147119267E-5</v>
      </c>
      <c r="Z183" s="29">
        <f t="shared" si="50"/>
        <v>2.8333333333333335</v>
      </c>
    </row>
    <row r="184" spans="6:26" x14ac:dyDescent="0.25">
      <c r="F184" s="36">
        <f t="shared" si="51"/>
        <v>10260</v>
      </c>
      <c r="G184" s="16">
        <f t="shared" si="52"/>
        <v>24.390192146401642</v>
      </c>
      <c r="H184" s="48">
        <f t="shared" si="53"/>
        <v>294.34509607320081</v>
      </c>
      <c r="I184" s="8">
        <f t="shared" si="54"/>
        <v>1.1998214161561216</v>
      </c>
      <c r="J184" s="48">
        <f t="shared" si="55"/>
        <v>1.8262324606739609E-5</v>
      </c>
      <c r="K184" s="48">
        <f t="shared" si="56"/>
        <v>1.5220869006694995E-5</v>
      </c>
      <c r="L184" s="10">
        <f t="shared" si="57"/>
        <v>1006.1297214576658</v>
      </c>
      <c r="M184" s="29">
        <f t="shared" si="58"/>
        <v>2.5685149982732459E-2</v>
      </c>
      <c r="N184" s="8">
        <f t="shared" si="59"/>
        <v>0.71536539915480357</v>
      </c>
      <c r="O184" s="48">
        <f t="shared" si="60"/>
        <v>3.3973727211385565E-3</v>
      </c>
      <c r="P184" s="48">
        <f t="shared" si="43"/>
        <v>24820526.365761776</v>
      </c>
      <c r="Q184" s="48">
        <f t="shared" si="61"/>
        <v>17755745.750875499</v>
      </c>
      <c r="R184" s="9">
        <f t="shared" si="44"/>
        <v>36.819938490353017</v>
      </c>
      <c r="S184" s="10">
        <f t="shared" si="45"/>
        <v>3.1524188082656703</v>
      </c>
      <c r="T184" s="10">
        <f t="shared" si="46"/>
        <v>1.81301057196733</v>
      </c>
      <c r="U184" s="10">
        <f t="shared" si="47"/>
        <v>2.7944757584604947</v>
      </c>
      <c r="V184" s="10">
        <f t="shared" si="48"/>
        <v>4.6074863304278244</v>
      </c>
      <c r="W184" s="9">
        <f t="shared" si="49"/>
        <v>2.6621032131360765</v>
      </c>
      <c r="X184" s="49">
        <f t="shared" si="42"/>
        <v>27.05229535953772</v>
      </c>
      <c r="Y184" s="8">
        <f t="shared" si="62"/>
        <v>7.6791438840463741E-5</v>
      </c>
      <c r="Z184" s="29">
        <f t="shared" si="50"/>
        <v>2.85</v>
      </c>
    </row>
    <row r="185" spans="6:26" x14ac:dyDescent="0.25">
      <c r="F185" s="36">
        <f t="shared" si="51"/>
        <v>10320</v>
      </c>
      <c r="G185" s="16">
        <f t="shared" si="52"/>
        <v>24.392840567070937</v>
      </c>
      <c r="H185" s="48">
        <f t="shared" si="53"/>
        <v>294.34642028353545</v>
      </c>
      <c r="I185" s="8">
        <f t="shared" si="54"/>
        <v>1.1998160004744727</v>
      </c>
      <c r="J185" s="48">
        <f t="shared" si="55"/>
        <v>1.8262387903841686E-5</v>
      </c>
      <c r="K185" s="48">
        <f t="shared" si="56"/>
        <v>1.5220990465721196E-5</v>
      </c>
      <c r="L185" s="10">
        <f t="shared" si="57"/>
        <v>1006.1297666936007</v>
      </c>
      <c r="M185" s="29">
        <f t="shared" si="58"/>
        <v>2.5685249192608364E-2</v>
      </c>
      <c r="N185" s="8">
        <f t="shared" si="59"/>
        <v>0.71536514764466408</v>
      </c>
      <c r="O185" s="48">
        <f t="shared" si="60"/>
        <v>3.3973574369843829E-3</v>
      </c>
      <c r="P185" s="48">
        <f t="shared" si="43"/>
        <v>24830305.263348006</v>
      </c>
      <c r="Q185" s="48">
        <f t="shared" si="61"/>
        <v>17762734.990777027</v>
      </c>
      <c r="R185" s="9">
        <f t="shared" si="44"/>
        <v>36.824110582430343</v>
      </c>
      <c r="S185" s="10">
        <f t="shared" si="45"/>
        <v>3.1527881886863005</v>
      </c>
      <c r="T185" s="10">
        <f t="shared" si="46"/>
        <v>1.8139745008814292</v>
      </c>
      <c r="U185" s="10">
        <f t="shared" si="47"/>
        <v>2.795671932933943</v>
      </c>
      <c r="V185" s="10">
        <f t="shared" si="48"/>
        <v>4.6096464338153726</v>
      </c>
      <c r="W185" s="9">
        <f t="shared" si="49"/>
        <v>2.663351272871104</v>
      </c>
      <c r="X185" s="49">
        <f t="shared" si="42"/>
        <v>27.056191839942041</v>
      </c>
      <c r="Y185" s="8">
        <f t="shared" si="62"/>
        <v>7.6827440563589545E-5</v>
      </c>
      <c r="Z185" s="29">
        <f t="shared" si="50"/>
        <v>2.8666666666666667</v>
      </c>
    </row>
    <row r="186" spans="6:26" x14ac:dyDescent="0.25">
      <c r="F186" s="36">
        <f t="shared" si="51"/>
        <v>10380</v>
      </c>
      <c r="G186" s="16">
        <f t="shared" si="52"/>
        <v>24.395425197735513</v>
      </c>
      <c r="H186" s="48">
        <f t="shared" si="53"/>
        <v>294.34771259886776</v>
      </c>
      <c r="I186" s="8">
        <f t="shared" si="54"/>
        <v>1.1998107152823645</v>
      </c>
      <c r="J186" s="48">
        <f t="shared" si="55"/>
        <v>1.8262449676232982E-5</v>
      </c>
      <c r="K186" s="48">
        <f t="shared" si="56"/>
        <v>1.522110899962673E-5</v>
      </c>
      <c r="L186" s="10">
        <f t="shared" si="57"/>
        <v>1006.129810841324</v>
      </c>
      <c r="M186" s="29">
        <f t="shared" si="58"/>
        <v>2.5685346012733666E-2</v>
      </c>
      <c r="N186" s="8">
        <f t="shared" si="59"/>
        <v>0.71536490219513771</v>
      </c>
      <c r="O186" s="48">
        <f t="shared" si="60"/>
        <v>3.3973425210977728E-3</v>
      </c>
      <c r="P186" s="48">
        <f t="shared" si="43"/>
        <v>24839848.232480761</v>
      </c>
      <c r="Q186" s="48">
        <f t="shared" si="61"/>
        <v>17769555.601370662</v>
      </c>
      <c r="R186" s="9">
        <f t="shared" si="44"/>
        <v>36.828180922763607</v>
      </c>
      <c r="S186" s="10">
        <f t="shared" si="45"/>
        <v>3.1531485667358012</v>
      </c>
      <c r="T186" s="10">
        <f t="shared" si="46"/>
        <v>1.8149153216315184</v>
      </c>
      <c r="U186" s="10">
        <f t="shared" si="47"/>
        <v>2.7968393270807694</v>
      </c>
      <c r="V186" s="10">
        <f t="shared" si="48"/>
        <v>4.6117546487122878</v>
      </c>
      <c r="W186" s="9">
        <f t="shared" si="49"/>
        <v>2.6645693525893215</v>
      </c>
      <c r="X186" s="49">
        <f t="shared" si="42"/>
        <v>27.059994550324834</v>
      </c>
      <c r="Y186" s="8">
        <f t="shared" si="62"/>
        <v>7.686257747853813E-5</v>
      </c>
      <c r="Z186" s="29">
        <f t="shared" si="50"/>
        <v>2.8833333333333333</v>
      </c>
    </row>
    <row r="187" spans="6:26" x14ac:dyDescent="0.25">
      <c r="F187" s="36">
        <f t="shared" si="51"/>
        <v>10440</v>
      </c>
      <c r="G187" s="16">
        <f t="shared" si="52"/>
        <v>24.397947570714184</v>
      </c>
      <c r="H187" s="48">
        <f t="shared" si="53"/>
        <v>294.34897378535709</v>
      </c>
      <c r="I187" s="8">
        <f t="shared" si="54"/>
        <v>1.1998055574430215</v>
      </c>
      <c r="J187" s="48">
        <f t="shared" si="55"/>
        <v>1.8262509960545331E-5</v>
      </c>
      <c r="K187" s="48">
        <f t="shared" si="56"/>
        <v>1.5221224678660161E-5</v>
      </c>
      <c r="L187" s="10">
        <f t="shared" si="57"/>
        <v>1006.1298539269119</v>
      </c>
      <c r="M187" s="29">
        <f t="shared" si="58"/>
        <v>2.56854405005216E-2</v>
      </c>
      <c r="N187" s="8">
        <f t="shared" si="59"/>
        <v>0.71536466266051046</v>
      </c>
      <c r="O187" s="48">
        <f t="shared" si="60"/>
        <v>3.3973279646261393E-3</v>
      </c>
      <c r="P187" s="48">
        <f t="shared" si="43"/>
        <v>24849160.959231604</v>
      </c>
      <c r="Q187" s="48">
        <f t="shared" si="61"/>
        <v>17776211.646997444</v>
      </c>
      <c r="R187" s="9">
        <f t="shared" si="44"/>
        <v>36.832152016545244</v>
      </c>
      <c r="S187" s="10">
        <f t="shared" si="45"/>
        <v>3.153500163757132</v>
      </c>
      <c r="T187" s="10">
        <f t="shared" si="46"/>
        <v>1.8158335840761048</v>
      </c>
      <c r="U187" s="10">
        <f t="shared" si="47"/>
        <v>2.7979786307745389</v>
      </c>
      <c r="V187" s="10">
        <f t="shared" si="48"/>
        <v>4.6138122148506433</v>
      </c>
      <c r="W187" s="9">
        <f t="shared" si="49"/>
        <v>2.6657581685803717</v>
      </c>
      <c r="X187" s="49">
        <f t="shared" si="42"/>
        <v>27.063705739294555</v>
      </c>
      <c r="Y187" s="8">
        <f t="shared" si="62"/>
        <v>7.6896870247510722E-5</v>
      </c>
      <c r="Z187" s="29">
        <f t="shared" si="50"/>
        <v>2.9</v>
      </c>
    </row>
    <row r="188" spans="6:26" x14ac:dyDescent="0.25">
      <c r="F188" s="36">
        <f t="shared" si="51"/>
        <v>10500</v>
      </c>
      <c r="G188" s="16">
        <f t="shared" si="52"/>
        <v>24.400409181715244</v>
      </c>
      <c r="H188" s="48">
        <f t="shared" si="53"/>
        <v>294.35020459085763</v>
      </c>
      <c r="I188" s="8">
        <f t="shared" si="54"/>
        <v>1.1998005238947198</v>
      </c>
      <c r="J188" s="48">
        <f t="shared" si="55"/>
        <v>1.8262568792535192E-5</v>
      </c>
      <c r="K188" s="48">
        <f t="shared" si="56"/>
        <v>1.5221337571392574E-5</v>
      </c>
      <c r="L188" s="10">
        <f t="shared" si="57"/>
        <v>1006.1298959758205</v>
      </c>
      <c r="M188" s="29">
        <f t="shared" si="58"/>
        <v>2.5685532712013463E-2</v>
      </c>
      <c r="N188" s="8">
        <f t="shared" si="59"/>
        <v>0.71536442889855645</v>
      </c>
      <c r="O188" s="48">
        <f t="shared" si="60"/>
        <v>3.3973137589287054E-3</v>
      </c>
      <c r="P188" s="48">
        <f t="shared" si="43"/>
        <v>24858248.992922787</v>
      </c>
      <c r="Q188" s="48">
        <f t="shared" si="61"/>
        <v>17782707.094240326</v>
      </c>
      <c r="R188" s="9">
        <f t="shared" si="44"/>
        <v>36.836026306146039</v>
      </c>
      <c r="S188" s="10">
        <f t="shared" si="45"/>
        <v>3.1538431955570085</v>
      </c>
      <c r="T188" s="10">
        <f t="shared" si="46"/>
        <v>1.8167298251879898</v>
      </c>
      <c r="U188" s="10">
        <f t="shared" si="47"/>
        <v>2.7990905174761473</v>
      </c>
      <c r="V188" s="10">
        <f t="shared" si="48"/>
        <v>4.6158203426641373</v>
      </c>
      <c r="W188" s="9">
        <f t="shared" si="49"/>
        <v>2.6669184202059459</v>
      </c>
      <c r="X188" s="49">
        <f t="shared" si="42"/>
        <v>27.067327601921189</v>
      </c>
      <c r="Y188" s="8">
        <f t="shared" si="62"/>
        <v>7.6930339044402291E-5</v>
      </c>
      <c r="Z188" s="29">
        <f t="shared" si="50"/>
        <v>2.9166666666666665</v>
      </c>
    </row>
    <row r="189" spans="6:26" x14ac:dyDescent="0.25">
      <c r="F189" s="36">
        <f t="shared" si="51"/>
        <v>10560</v>
      </c>
      <c r="G189" s="16">
        <f t="shared" si="52"/>
        <v>24.402811490701669</v>
      </c>
      <c r="H189" s="48">
        <f t="shared" si="53"/>
        <v>294.3514057453508</v>
      </c>
      <c r="I189" s="8">
        <f t="shared" si="54"/>
        <v>1.1997956116490094</v>
      </c>
      <c r="J189" s="48">
        <f t="shared" si="55"/>
        <v>1.8262626207104036E-5</v>
      </c>
      <c r="K189" s="48">
        <f t="shared" si="56"/>
        <v>1.5221447744756897E-5</v>
      </c>
      <c r="L189" s="10">
        <f t="shared" si="57"/>
        <v>1006.1299370129009</v>
      </c>
      <c r="M189" s="29">
        <f t="shared" si="58"/>
        <v>2.5685622701910629E-2</v>
      </c>
      <c r="N189" s="8">
        <f t="shared" si="59"/>
        <v>0.71536420077045437</v>
      </c>
      <c r="O189" s="48">
        <f t="shared" si="60"/>
        <v>3.3972998955714845E-3</v>
      </c>
      <c r="P189" s="48">
        <f t="shared" si="43"/>
        <v>24867117.749402829</v>
      </c>
      <c r="Q189" s="48">
        <f t="shared" si="61"/>
        <v>17789045.814266335</v>
      </c>
      <c r="R189" s="9">
        <f t="shared" si="44"/>
        <v>36.839806172746265</v>
      </c>
      <c r="S189" s="10">
        <f t="shared" si="45"/>
        <v>3.1541778725489293</v>
      </c>
      <c r="T189" s="10">
        <f t="shared" si="46"/>
        <v>1.8176045693465908</v>
      </c>
      <c r="U189" s="10">
        <f t="shared" si="47"/>
        <v>2.8001756446183022</v>
      </c>
      <c r="V189" s="10">
        <f t="shared" si="48"/>
        <v>4.6177802139648927</v>
      </c>
      <c r="W189" s="9">
        <f t="shared" si="49"/>
        <v>2.668050790290827</v>
      </c>
      <c r="X189" s="49">
        <f t="shared" si="42"/>
        <v>27.070862280992497</v>
      </c>
      <c r="Y189" s="8">
        <f t="shared" si="62"/>
        <v>7.6963003566081541E-5</v>
      </c>
      <c r="Z189" s="29">
        <f t="shared" si="50"/>
        <v>2.9333333333333331</v>
      </c>
    </row>
    <row r="190" spans="6:26" x14ac:dyDescent="0.25">
      <c r="F190" s="36">
        <f t="shared" si="51"/>
        <v>10620</v>
      </c>
      <c r="G190" s="16">
        <f t="shared" si="52"/>
        <v>24.405155922736352</v>
      </c>
      <c r="H190" s="48">
        <f t="shared" si="53"/>
        <v>294.35257796136818</v>
      </c>
      <c r="I190" s="8">
        <f t="shared" si="54"/>
        <v>1.199790817788974</v>
      </c>
      <c r="J190" s="48">
        <f t="shared" si="55"/>
        <v>1.8262682238318911E-5</v>
      </c>
      <c r="K190" s="48">
        <f t="shared" si="56"/>
        <v>1.5221555264086923E-5</v>
      </c>
      <c r="L190" s="10">
        <f t="shared" si="57"/>
        <v>1006.1299770624123</v>
      </c>
      <c r="M190" s="29">
        <f t="shared" si="58"/>
        <v>2.5685710523606721E-2</v>
      </c>
      <c r="N190" s="8">
        <f t="shared" si="59"/>
        <v>0.71536397814070718</v>
      </c>
      <c r="O190" s="48">
        <f t="shared" si="60"/>
        <v>3.3972863663223746E-3</v>
      </c>
      <c r="P190" s="48">
        <f t="shared" si="43"/>
        <v>24875772.514242429</v>
      </c>
      <c r="Q190" s="48">
        <f t="shared" si="61"/>
        <v>17795231.585111726</v>
      </c>
      <c r="R190" s="9">
        <f t="shared" si="44"/>
        <v>36.843493937920691</v>
      </c>
      <c r="S190" s="10">
        <f t="shared" si="45"/>
        <v>3.1545043998922999</v>
      </c>
      <c r="T190" s="10">
        <f t="shared" si="46"/>
        <v>1.8184583286241243</v>
      </c>
      <c r="U190" s="10">
        <f t="shared" si="47"/>
        <v>2.8012346539814614</v>
      </c>
      <c r="V190" s="10">
        <f t="shared" si="48"/>
        <v>4.6196929826055859</v>
      </c>
      <c r="W190" s="9">
        <f t="shared" si="49"/>
        <v>2.6691559455054494</v>
      </c>
      <c r="X190" s="49">
        <f t="shared" si="42"/>
        <v>27.0743118682418</v>
      </c>
      <c r="Y190" s="8">
        <f t="shared" si="62"/>
        <v>7.6994883043426428E-5</v>
      </c>
      <c r="Z190" s="29">
        <f t="shared" si="50"/>
        <v>2.95</v>
      </c>
    </row>
    <row r="191" spans="6:26" x14ac:dyDescent="0.25">
      <c r="F191" s="36">
        <f t="shared" si="51"/>
        <v>10680</v>
      </c>
      <c r="G191" s="16">
        <f t="shared" si="52"/>
        <v>24.407443868807761</v>
      </c>
      <c r="H191" s="48">
        <f t="shared" si="53"/>
        <v>294.35372193440384</v>
      </c>
      <c r="I191" s="8">
        <f t="shared" si="54"/>
        <v>1.1997861394675375</v>
      </c>
      <c r="J191" s="48">
        <f t="shared" si="55"/>
        <v>1.8262736919431844E-5</v>
      </c>
      <c r="K191" s="48">
        <f t="shared" si="56"/>
        <v>1.5221660193154762E-5</v>
      </c>
      <c r="L191" s="10">
        <f t="shared" si="57"/>
        <v>1006.130016148037</v>
      </c>
      <c r="M191" s="29">
        <f t="shared" si="58"/>
        <v>2.5685796229218048E-2</v>
      </c>
      <c r="N191" s="8">
        <f t="shared" si="59"/>
        <v>0.71536376087706333</v>
      </c>
      <c r="O191" s="48">
        <f t="shared" si="60"/>
        <v>3.3972731631463728E-3</v>
      </c>
      <c r="P191" s="48">
        <f t="shared" si="43"/>
        <v>24884218.445856668</v>
      </c>
      <c r="Q191" s="48">
        <f t="shared" si="61"/>
        <v>17801268.093914419</v>
      </c>
      <c r="R191" s="9">
        <f t="shared" si="44"/>
        <v>36.847091865181419</v>
      </c>
      <c r="S191" s="10">
        <f t="shared" si="45"/>
        <v>3.1548229776277599</v>
      </c>
      <c r="T191" s="10">
        <f t="shared" si="46"/>
        <v>1.8192916030657351</v>
      </c>
      <c r="U191" s="10">
        <f t="shared" si="47"/>
        <v>2.8022681720609732</v>
      </c>
      <c r="V191" s="10">
        <f t="shared" si="48"/>
        <v>4.6215597751267081</v>
      </c>
      <c r="W191" s="9">
        <f t="shared" si="49"/>
        <v>2.6702345367398759</v>
      </c>
      <c r="X191" s="49">
        <f t="shared" si="42"/>
        <v>27.077678405547637</v>
      </c>
      <c r="Y191" s="8">
        <f t="shared" si="62"/>
        <v>7.7025996252111801E-5</v>
      </c>
      <c r="Z191" s="29">
        <f t="shared" si="50"/>
        <v>2.9666666666666668</v>
      </c>
    </row>
    <row r="192" spans="6:26" x14ac:dyDescent="0.25">
      <c r="F192" s="36">
        <f t="shared" si="51"/>
        <v>10740</v>
      </c>
      <c r="G192" s="16">
        <f t="shared" si="52"/>
        <v>24.409676686636502</v>
      </c>
      <c r="H192" s="48">
        <f t="shared" si="53"/>
        <v>294.35483834331825</v>
      </c>
      <c r="I192" s="8">
        <f t="shared" si="54"/>
        <v>1.1997815739058038</v>
      </c>
      <c r="J192" s="48">
        <f t="shared" si="55"/>
        <v>1.8262790282899535E-5</v>
      </c>
      <c r="K192" s="48">
        <f t="shared" si="56"/>
        <v>1.5221762594208142E-5</v>
      </c>
      <c r="L192" s="10">
        <f t="shared" si="57"/>
        <v>1006.1300542928933</v>
      </c>
      <c r="M192" s="29">
        <f t="shared" si="58"/>
        <v>2.5685879869614459E-2</v>
      </c>
      <c r="N192" s="8">
        <f t="shared" si="59"/>
        <v>0.71536354885043829</v>
      </c>
      <c r="O192" s="48">
        <f t="shared" si="60"/>
        <v>3.397260278200892E-3</v>
      </c>
      <c r="P192" s="48">
        <f t="shared" si="43"/>
        <v>24892460.578550611</v>
      </c>
      <c r="Q192" s="48">
        <f t="shared" si="61"/>
        <v>17807158.9390916</v>
      </c>
      <c r="R192" s="9">
        <f t="shared" si="44"/>
        <v>36.85060216147685</v>
      </c>
      <c r="S192" s="10">
        <f t="shared" si="45"/>
        <v>3.155133800808831</v>
      </c>
      <c r="T192" s="10">
        <f t="shared" si="46"/>
        <v>1.8201048809636862</v>
      </c>
      <c r="U192" s="10">
        <f t="shared" si="47"/>
        <v>2.8032768104260559</v>
      </c>
      <c r="V192" s="10">
        <f t="shared" si="48"/>
        <v>4.6233816913897421</v>
      </c>
      <c r="W192" s="9">
        <f t="shared" si="49"/>
        <v>2.6712871994696288</v>
      </c>
      <c r="X192" s="49">
        <f t="shared" si="42"/>
        <v>27.080963886106129</v>
      </c>
      <c r="Y192" s="8">
        <f t="shared" si="62"/>
        <v>7.7056361523162375E-5</v>
      </c>
      <c r="Z192" s="29">
        <f t="shared" si="50"/>
        <v>2.9833333333333334</v>
      </c>
    </row>
    <row r="193" spans="6:26" x14ac:dyDescent="0.25">
      <c r="F193" s="36">
        <f t="shared" si="51"/>
        <v>10800</v>
      </c>
      <c r="G193" s="16">
        <f t="shared" si="52"/>
        <v>24.411855701463182</v>
      </c>
      <c r="H193" s="48">
        <f t="shared" si="53"/>
        <v>294.35592785073158</v>
      </c>
      <c r="I193" s="8">
        <f t="shared" si="54"/>
        <v>1.1997771183914394</v>
      </c>
      <c r="J193" s="48">
        <f t="shared" si="55"/>
        <v>1.8262842360401876E-5</v>
      </c>
      <c r="K193" s="48">
        <f t="shared" si="56"/>
        <v>1.5221862528006172E-5</v>
      </c>
      <c r="L193" s="10">
        <f t="shared" si="57"/>
        <v>1006.1300915195485</v>
      </c>
      <c r="M193" s="29">
        <f t="shared" si="58"/>
        <v>2.5685961494448344E-2</v>
      </c>
      <c r="N193" s="8">
        <f t="shared" si="59"/>
        <v>0.71536334193484175</v>
      </c>
      <c r="O193" s="48">
        <f t="shared" si="60"/>
        <v>3.3972477038311994E-3</v>
      </c>
      <c r="P193" s="48">
        <f t="shared" si="43"/>
        <v>24900503.825494945</v>
      </c>
      <c r="Q193" s="48">
        <f t="shared" si="61"/>
        <v>17812907.632467374</v>
      </c>
      <c r="R193" s="9">
        <f t="shared" si="44"/>
        <v>36.854026978651156</v>
      </c>
      <c r="S193" s="10">
        <f t="shared" si="45"/>
        <v>3.1554370596299801</v>
      </c>
      <c r="T193" s="10">
        <f t="shared" si="46"/>
        <v>1.8208986391257034</v>
      </c>
      <c r="U193" s="10">
        <f t="shared" si="47"/>
        <v>2.8042611660706078</v>
      </c>
      <c r="V193" s="10">
        <f t="shared" si="48"/>
        <v>4.6251598051963114</v>
      </c>
      <c r="W193" s="9">
        <f t="shared" si="49"/>
        <v>2.6723145541134246</v>
      </c>
      <c r="X193" s="49">
        <f t="shared" si="42"/>
        <v>27.084170255576606</v>
      </c>
      <c r="Y193" s="8">
        <f t="shared" si="62"/>
        <v>7.7085996753271851E-5</v>
      </c>
      <c r="Z193" s="29">
        <f t="shared" si="50"/>
        <v>3</v>
      </c>
    </row>
    <row r="194" spans="6:26" x14ac:dyDescent="0.25">
      <c r="F194" s="36">
        <f t="shared" si="51"/>
        <v>10860</v>
      </c>
      <c r="G194" s="16">
        <f t="shared" si="52"/>
        <v>24.41398220681797</v>
      </c>
      <c r="H194" s="48">
        <f t="shared" si="53"/>
        <v>294.35699110340897</v>
      </c>
      <c r="I194" s="8">
        <f t="shared" si="54"/>
        <v>1.1997727702770911</v>
      </c>
      <c r="J194" s="48">
        <f t="shared" si="55"/>
        <v>1.8262893182860497E-5</v>
      </c>
      <c r="K194" s="48">
        <f t="shared" si="56"/>
        <v>1.5221960053854721E-5</v>
      </c>
      <c r="L194" s="10">
        <f t="shared" si="57"/>
        <v>1006.1301278500325</v>
      </c>
      <c r="M194" s="29">
        <f t="shared" si="58"/>
        <v>2.5686041152183731E-2</v>
      </c>
      <c r="N194" s="8">
        <f t="shared" si="59"/>
        <v>0.71536314000730161</v>
      </c>
      <c r="O194" s="48">
        <f t="shared" si="60"/>
        <v>3.3972354325659464E-3</v>
      </c>
      <c r="P194" s="48">
        <f t="shared" si="43"/>
        <v>24908352.981629115</v>
      </c>
      <c r="Q194" s="48">
        <f t="shared" si="61"/>
        <v>17818517.601348437</v>
      </c>
      <c r="R194" s="9">
        <f t="shared" si="44"/>
        <v>36.857368414862592</v>
      </c>
      <c r="S194" s="10">
        <f t="shared" si="45"/>
        <v>3.1557329395511915</v>
      </c>
      <c r="T194" s="10">
        <f t="shared" si="46"/>
        <v>1.8216733431375638</v>
      </c>
      <c r="U194" s="10">
        <f t="shared" si="47"/>
        <v>2.8052218217557261</v>
      </c>
      <c r="V194" s="10">
        <f t="shared" si="48"/>
        <v>4.6268951648932894</v>
      </c>
      <c r="W194" s="9">
        <f t="shared" si="49"/>
        <v>2.6733172063827895</v>
      </c>
      <c r="X194" s="49">
        <f t="shared" si="42"/>
        <v>27.087299413200761</v>
      </c>
      <c r="Y194" s="8">
        <f t="shared" si="62"/>
        <v>7.7114919414888157E-5</v>
      </c>
      <c r="Z194" s="29">
        <f t="shared" si="50"/>
        <v>3.0166666666666666</v>
      </c>
    </row>
    <row r="195" spans="6:26" x14ac:dyDescent="0.25">
      <c r="F195" s="36">
        <f t="shared" si="51"/>
        <v>10920</v>
      </c>
      <c r="G195" s="16">
        <f t="shared" si="52"/>
        <v>24.41605746527231</v>
      </c>
      <c r="H195" s="48">
        <f t="shared" si="53"/>
        <v>294.35802873263611</v>
      </c>
      <c r="I195" s="8">
        <f t="shared" si="54"/>
        <v>1.1997685269788432</v>
      </c>
      <c r="J195" s="48">
        <f t="shared" si="55"/>
        <v>1.82629427804568E-5</v>
      </c>
      <c r="K195" s="48">
        <f t="shared" si="56"/>
        <v>1.5222055229640852E-5</v>
      </c>
      <c r="L195" s="10">
        <f t="shared" si="57"/>
        <v>1006.1301633058501</v>
      </c>
      <c r="M195" s="29">
        <f t="shared" si="58"/>
        <v>2.5686118890124496E-2</v>
      </c>
      <c r="N195" s="8">
        <f t="shared" si="59"/>
        <v>0.71536294294779446</v>
      </c>
      <c r="O195" s="48">
        <f t="shared" si="60"/>
        <v>3.3972234571128172E-3</v>
      </c>
      <c r="P195" s="48">
        <f t="shared" si="43"/>
        <v>24916012.726496093</v>
      </c>
      <c r="Q195" s="48">
        <f t="shared" si="61"/>
        <v>17823992.190550946</v>
      </c>
      <c r="R195" s="9">
        <f t="shared" si="44"/>
        <v>36.860628515964166</v>
      </c>
      <c r="S195" s="10">
        <f t="shared" si="45"/>
        <v>3.1560216214192294</v>
      </c>
      <c r="T195" s="10">
        <f t="shared" si="46"/>
        <v>1.82242944762009</v>
      </c>
      <c r="U195" s="10">
        <f t="shared" si="47"/>
        <v>2.8061593463448258</v>
      </c>
      <c r="V195" s="10">
        <f t="shared" si="48"/>
        <v>4.6285887939649157</v>
      </c>
      <c r="W195" s="9">
        <f t="shared" si="49"/>
        <v>2.6742957476241735</v>
      </c>
      <c r="X195" s="49">
        <f t="shared" si="42"/>
        <v>27.090353212896485</v>
      </c>
      <c r="Y195" s="8">
        <f t="shared" si="62"/>
        <v>7.714314656608192E-5</v>
      </c>
      <c r="Z195" s="29">
        <f t="shared" si="50"/>
        <v>3.0333333333333332</v>
      </c>
    </row>
    <row r="196" spans="6:26" x14ac:dyDescent="0.25">
      <c r="F196" s="36">
        <f t="shared" si="51"/>
        <v>10980</v>
      </c>
      <c r="G196" s="16">
        <f t="shared" si="52"/>
        <v>24.418082709173135</v>
      </c>
      <c r="H196" s="48">
        <f t="shared" si="53"/>
        <v>294.35904135458657</v>
      </c>
      <c r="I196" s="8">
        <f t="shared" si="54"/>
        <v>1.1997643859747071</v>
      </c>
      <c r="J196" s="48">
        <f t="shared" si="55"/>
        <v>1.8262991182649485E-5</v>
      </c>
      <c r="K196" s="48">
        <f t="shared" si="56"/>
        <v>1.5222148111866439E-5</v>
      </c>
      <c r="L196" s="10">
        <f t="shared" si="57"/>
        <v>1006.1301979079935</v>
      </c>
      <c r="M196" s="29">
        <f t="shared" si="58"/>
        <v>2.5686194754441904E-2</v>
      </c>
      <c r="N196" s="8">
        <f t="shared" si="59"/>
        <v>0.71536275063917332</v>
      </c>
      <c r="O196" s="48">
        <f t="shared" si="60"/>
        <v>3.3972117703542672E-3</v>
      </c>
      <c r="P196" s="48">
        <f t="shared" si="43"/>
        <v>24923487.627009545</v>
      </c>
      <c r="Q196" s="48">
        <f t="shared" si="61"/>
        <v>17829334.664378949</v>
      </c>
      <c r="R196" s="9">
        <f t="shared" si="44"/>
        <v>36.863809276846148</v>
      </c>
      <c r="S196" s="10">
        <f t="shared" si="45"/>
        <v>3.1563032815855747</v>
      </c>
      <c r="T196" s="10">
        <f t="shared" si="46"/>
        <v>1.8231673964805719</v>
      </c>
      <c r="U196" s="10">
        <f t="shared" si="47"/>
        <v>2.8070742951307053</v>
      </c>
      <c r="V196" s="10">
        <f t="shared" si="48"/>
        <v>4.6302416916112774</v>
      </c>
      <c r="W196" s="9">
        <f t="shared" si="49"/>
        <v>2.6752507551531823</v>
      </c>
      <c r="X196" s="49">
        <f t="shared" si="42"/>
        <v>27.093333464326317</v>
      </c>
      <c r="Y196" s="8">
        <f t="shared" si="62"/>
        <v>7.7170694860187965E-5</v>
      </c>
      <c r="Z196" s="29">
        <f t="shared" si="50"/>
        <v>3.05</v>
      </c>
    </row>
    <row r="197" spans="6:26" x14ac:dyDescent="0.25">
      <c r="F197" s="36">
        <f t="shared" si="51"/>
        <v>11040</v>
      </c>
      <c r="G197" s="16">
        <f t="shared" si="52"/>
        <v>24.420059141360007</v>
      </c>
      <c r="H197" s="48">
        <f t="shared" si="53"/>
        <v>294.36002957067996</v>
      </c>
      <c r="I197" s="8">
        <f t="shared" si="54"/>
        <v>1.1997603448031522</v>
      </c>
      <c r="J197" s="48">
        <f t="shared" si="55"/>
        <v>1.8263038418191599E-5</v>
      </c>
      <c r="K197" s="48">
        <f t="shared" si="56"/>
        <v>1.522223875568088E-5</v>
      </c>
      <c r="L197" s="10">
        <f t="shared" si="57"/>
        <v>1006.1302316769537</v>
      </c>
      <c r="M197" s="29">
        <f t="shared" si="58"/>
        <v>2.568626879020125E-2</v>
      </c>
      <c r="N197" s="8">
        <f t="shared" si="59"/>
        <v>0.71536256296710088</v>
      </c>
      <c r="O197" s="48">
        <f t="shared" si="60"/>
        <v>3.3972003653433727E-3</v>
      </c>
      <c r="P197" s="48">
        <f t="shared" si="43"/>
        <v>24930782.140155695</v>
      </c>
      <c r="Q197" s="48">
        <f t="shared" si="61"/>
        <v>17834548.208556201</v>
      </c>
      <c r="R197" s="9">
        <f t="shared" si="44"/>
        <v>36.866912642742882</v>
      </c>
      <c r="S197" s="10">
        <f t="shared" si="45"/>
        <v>3.1565780920212081</v>
      </c>
      <c r="T197" s="10">
        <f t="shared" si="46"/>
        <v>1.8238876231587735</v>
      </c>
      <c r="U197" s="10">
        <f t="shared" si="47"/>
        <v>2.8079672101553865</v>
      </c>
      <c r="V197" s="10">
        <f t="shared" si="48"/>
        <v>4.6318548333141596</v>
      </c>
      <c r="W197" s="9">
        <f t="shared" si="49"/>
        <v>2.6761827925815145</v>
      </c>
      <c r="X197" s="49">
        <f t="shared" si="42"/>
        <v>27.096241933941521</v>
      </c>
      <c r="Y197" s="8">
        <f t="shared" si="62"/>
        <v>7.7197580555235992E-5</v>
      </c>
      <c r="Z197" s="29">
        <f t="shared" si="50"/>
        <v>3.0666666666666669</v>
      </c>
    </row>
    <row r="198" spans="6:26" x14ac:dyDescent="0.25">
      <c r="F198" s="36">
        <f t="shared" si="51"/>
        <v>11100</v>
      </c>
      <c r="G198" s="16">
        <f t="shared" si="52"/>
        <v>24.421987935865538</v>
      </c>
      <c r="H198" s="48">
        <f t="shared" si="53"/>
        <v>294.36099396793276</v>
      </c>
      <c r="I198" s="8">
        <f t="shared" si="54"/>
        <v>1.1997564010616626</v>
      </c>
      <c r="J198" s="48">
        <f t="shared" si="55"/>
        <v>1.8263084515147499E-5</v>
      </c>
      <c r="K198" s="48">
        <f t="shared" si="56"/>
        <v>1.5222327214913398E-5</v>
      </c>
      <c r="L198" s="10">
        <f t="shared" si="57"/>
        <v>1006.1302646327335</v>
      </c>
      <c r="M198" s="29">
        <f t="shared" si="58"/>
        <v>2.5686341041388495E-2</v>
      </c>
      <c r="N198" s="8">
        <f t="shared" si="59"/>
        <v>0.7153623798199813</v>
      </c>
      <c r="O198" s="48">
        <f t="shared" si="60"/>
        <v>3.3971892352997642E-3</v>
      </c>
      <c r="P198" s="48">
        <f t="shared" si="43"/>
        <v>24937900.615629543</v>
      </c>
      <c r="Q198" s="48">
        <f t="shared" si="61"/>
        <v>17839635.932110928</v>
      </c>
      <c r="R198" s="9">
        <f t="shared" si="44"/>
        <v>36.869940510503653</v>
      </c>
      <c r="S198" s="10">
        <f t="shared" si="45"/>
        <v>3.1568462204283412</v>
      </c>
      <c r="T198" s="10">
        <f t="shared" si="46"/>
        <v>1.8245905508676175</v>
      </c>
      <c r="U198" s="10">
        <f t="shared" si="47"/>
        <v>2.8088386205224016</v>
      </c>
      <c r="V198" s="10">
        <f t="shared" si="48"/>
        <v>4.6334291713900191</v>
      </c>
      <c r="W198" s="9">
        <f t="shared" si="49"/>
        <v>2.6770924101364555</v>
      </c>
      <c r="X198" s="49">
        <f t="shared" si="42"/>
        <v>27.099080346001994</v>
      </c>
      <c r="Y198" s="8">
        <f t="shared" si="62"/>
        <v>7.7223819523166982E-5</v>
      </c>
      <c r="Z198" s="29">
        <f t="shared" si="50"/>
        <v>3.0833333333333335</v>
      </c>
    </row>
    <row r="199" spans="6:26" x14ac:dyDescent="0.25">
      <c r="F199" s="36">
        <f t="shared" si="51"/>
        <v>11160</v>
      </c>
      <c r="G199" s="16">
        <f t="shared" si="52"/>
        <v>24.423870238599488</v>
      </c>
      <c r="H199" s="48">
        <f t="shared" si="53"/>
        <v>294.36193511929974</v>
      </c>
      <c r="I199" s="8">
        <f t="shared" si="54"/>
        <v>1.1997525524053374</v>
      </c>
      <c r="J199" s="48">
        <f t="shared" si="55"/>
        <v>1.8263129500909062E-5</v>
      </c>
      <c r="K199" s="48">
        <f t="shared" si="56"/>
        <v>1.5222413542104179E-5</v>
      </c>
      <c r="L199" s="10">
        <f t="shared" si="57"/>
        <v>1006.1302967948578</v>
      </c>
      <c r="M199" s="29">
        <f t="shared" si="58"/>
        <v>2.568641155093563E-2</v>
      </c>
      <c r="N199" s="8">
        <f t="shared" si="59"/>
        <v>0.71536220108889614</v>
      </c>
      <c r="O199" s="48">
        <f t="shared" si="60"/>
        <v>3.3971783736056684E-3</v>
      </c>
      <c r="P199" s="48">
        <f t="shared" si="43"/>
        <v>24944847.29840976</v>
      </c>
      <c r="Q199" s="48">
        <f t="shared" si="61"/>
        <v>17844600.869216811</v>
      </c>
      <c r="R199" s="9">
        <f t="shared" si="44"/>
        <v>36.872894729829859</v>
      </c>
      <c r="S199" s="10">
        <f t="shared" si="45"/>
        <v>3.1571078303491174</v>
      </c>
      <c r="T199" s="10">
        <f t="shared" si="46"/>
        <v>1.8252765928286183</v>
      </c>
      <c r="U199" s="10">
        <f t="shared" si="47"/>
        <v>2.8096890427020229</v>
      </c>
      <c r="V199" s="10">
        <f t="shared" si="48"/>
        <v>4.6349656355306408</v>
      </c>
      <c r="W199" s="9">
        <f t="shared" si="49"/>
        <v>2.677980144973259</v>
      </c>
      <c r="X199" s="49">
        <f t="shared" si="42"/>
        <v>27.101850383572746</v>
      </c>
      <c r="Y199" s="8">
        <f t="shared" si="62"/>
        <v>7.7249427258844005E-5</v>
      </c>
      <c r="Z199" s="29">
        <f t="shared" si="50"/>
        <v>3.1</v>
      </c>
    </row>
    <row r="200" spans="6:26" x14ac:dyDescent="0.25">
      <c r="F200" s="36">
        <f t="shared" si="51"/>
        <v>11220</v>
      </c>
      <c r="G200" s="16">
        <f t="shared" si="52"/>
        <v>24.425707168016888</v>
      </c>
      <c r="H200" s="48">
        <f t="shared" si="53"/>
        <v>294.36285358400841</v>
      </c>
      <c r="I200" s="8">
        <f t="shared" si="54"/>
        <v>1.1997487965455156</v>
      </c>
      <c r="J200" s="48">
        <f t="shared" si="55"/>
        <v>1.8263173402211699E-5</v>
      </c>
      <c r="K200" s="48">
        <f t="shared" si="56"/>
        <v>1.522249778853505E-5</v>
      </c>
      <c r="L200" s="10">
        <f t="shared" si="57"/>
        <v>1006.1303281823859</v>
      </c>
      <c r="M200" s="29">
        <f t="shared" si="58"/>
        <v>2.5686480360745816E-2</v>
      </c>
      <c r="N200" s="8">
        <f t="shared" si="59"/>
        <v>0.71536202666753945</v>
      </c>
      <c r="O200" s="48">
        <f t="shared" si="60"/>
        <v>3.3971677738020341E-3</v>
      </c>
      <c r="P200" s="48">
        <f t="shared" si="43"/>
        <v>24951626.33127128</v>
      </c>
      <c r="Q200" s="48">
        <f t="shared" si="61"/>
        <v>17849445.980989363</v>
      </c>
      <c r="R200" s="9">
        <f t="shared" si="44"/>
        <v>36.8757771044788</v>
      </c>
      <c r="S200" s="10">
        <f t="shared" si="45"/>
        <v>3.1573630812714497</v>
      </c>
      <c r="T200" s="10">
        <f t="shared" si="46"/>
        <v>1.8259461525022058</v>
      </c>
      <c r="U200" s="10">
        <f t="shared" si="47"/>
        <v>2.8105189808295234</v>
      </c>
      <c r="V200" s="10">
        <f t="shared" si="48"/>
        <v>4.636465133331729</v>
      </c>
      <c r="W200" s="9">
        <f t="shared" si="49"/>
        <v>2.6788465214805548</v>
      </c>
      <c r="X200" s="49">
        <f t="shared" si="42"/>
        <v>27.104553689497443</v>
      </c>
      <c r="Y200" s="8">
        <f t="shared" si="62"/>
        <v>7.7274418888862161E-5</v>
      </c>
      <c r="Z200" s="29">
        <f t="shared" si="50"/>
        <v>3.1166666666666667</v>
      </c>
    </row>
    <row r="201" spans="6:26" x14ac:dyDescent="0.25">
      <c r="F201" s="36">
        <f t="shared" si="51"/>
        <v>11280</v>
      </c>
      <c r="G201" s="16">
        <f t="shared" si="52"/>
        <v>24.42749981577057</v>
      </c>
      <c r="H201" s="48">
        <f t="shared" si="53"/>
        <v>294.36374990788528</v>
      </c>
      <c r="I201" s="8">
        <f t="shared" si="54"/>
        <v>1.1997451312484373</v>
      </c>
      <c r="J201" s="48">
        <f t="shared" si="55"/>
        <v>1.8263216245150063E-5</v>
      </c>
      <c r="K201" s="48">
        <f t="shared" si="56"/>
        <v>1.5222580004259426E-5</v>
      </c>
      <c r="L201" s="10">
        <f t="shared" si="57"/>
        <v>1006.1303588139216</v>
      </c>
      <c r="M201" s="29">
        <f t="shared" si="58"/>
        <v>2.5686547511717953E-2</v>
      </c>
      <c r="N201" s="8">
        <f t="shared" si="59"/>
        <v>0.71536185645215644</v>
      </c>
      <c r="O201" s="48">
        <f t="shared" si="60"/>
        <v>3.3971574295847511E-3</v>
      </c>
      <c r="P201" s="48">
        <f t="shared" si="43"/>
        <v>24958241.757238049</v>
      </c>
      <c r="Q201" s="48">
        <f t="shared" si="61"/>
        <v>17854174.157239541</v>
      </c>
      <c r="R201" s="9">
        <f t="shared" si="44"/>
        <v>36.878589393434737</v>
      </c>
      <c r="S201" s="10">
        <f t="shared" si="45"/>
        <v>3.1576121287319974</v>
      </c>
      <c r="T201" s="10">
        <f t="shared" si="46"/>
        <v>1.8265996238129847</v>
      </c>
      <c r="U201" s="10">
        <f t="shared" si="47"/>
        <v>2.8113289269963175</v>
      </c>
      <c r="V201" s="10">
        <f t="shared" si="48"/>
        <v>4.6379285508093027</v>
      </c>
      <c r="W201" s="9">
        <f t="shared" si="49"/>
        <v>2.6796920515787082</v>
      </c>
      <c r="X201" s="49">
        <f t="shared" si="42"/>
        <v>27.107191867349279</v>
      </c>
      <c r="Y201" s="8">
        <f t="shared" si="62"/>
        <v>7.7298809180155042E-5</v>
      </c>
      <c r="Z201" s="29">
        <f t="shared" si="50"/>
        <v>3.1333333333333333</v>
      </c>
    </row>
    <row r="202" spans="6:26" x14ac:dyDescent="0.25">
      <c r="F202" s="36">
        <f t="shared" si="51"/>
        <v>11340</v>
      </c>
      <c r="G202" s="16">
        <f t="shared" si="52"/>
        <v>24.429249247348423</v>
      </c>
      <c r="H202" s="48">
        <f t="shared" si="53"/>
        <v>294.36462462367422</v>
      </c>
      <c r="I202" s="8">
        <f t="shared" si="54"/>
        <v>1.1997415543339369</v>
      </c>
      <c r="J202" s="48">
        <f t="shared" si="55"/>
        <v>1.8263258055193074E-5</v>
      </c>
      <c r="K202" s="48">
        <f t="shared" si="56"/>
        <v>1.5222660238131309E-5</v>
      </c>
      <c r="L202" s="10">
        <f t="shared" si="57"/>
        <v>1006.1303887076244</v>
      </c>
      <c r="M202" s="29">
        <f t="shared" si="58"/>
        <v>2.568661304377028E-2</v>
      </c>
      <c r="N202" s="8">
        <f t="shared" si="59"/>
        <v>0.71536169034148167</v>
      </c>
      <c r="O202" s="48">
        <f t="shared" si="60"/>
        <v>3.3971473348009605E-3</v>
      </c>
      <c r="P202" s="48">
        <f t="shared" si="43"/>
        <v>24964697.521978136</v>
      </c>
      <c r="Q202" s="48">
        <f t="shared" si="61"/>
        <v>17858788.218186077</v>
      </c>
      <c r="R202" s="9">
        <f t="shared" si="44"/>
        <v>36.881333312049513</v>
      </c>
      <c r="S202" s="10">
        <f t="shared" si="45"/>
        <v>3.1578551244164346</v>
      </c>
      <c r="T202" s="10">
        <f t="shared" si="46"/>
        <v>1.8272373913700752</v>
      </c>
      <c r="U202" s="10">
        <f t="shared" si="47"/>
        <v>2.8121193615347777</v>
      </c>
      <c r="V202" s="10">
        <f t="shared" si="48"/>
        <v>4.6393567529048525</v>
      </c>
      <c r="W202" s="9">
        <f t="shared" si="49"/>
        <v>2.6805172350116924</v>
      </c>
      <c r="X202" s="49">
        <f t="shared" si="42"/>
        <v>27.109766482360115</v>
      </c>
      <c r="Y202" s="8">
        <f t="shared" si="62"/>
        <v>7.7322612548414202E-5</v>
      </c>
      <c r="Z202" s="29">
        <f t="shared" si="50"/>
        <v>3.15</v>
      </c>
    </row>
    <row r="203" spans="6:26" x14ac:dyDescent="0.25">
      <c r="F203" s="36">
        <f t="shared" si="51"/>
        <v>11400</v>
      </c>
      <c r="G203" s="16">
        <f t="shared" si="52"/>
        <v>24.430956502695761</v>
      </c>
      <c r="H203" s="48">
        <f t="shared" si="53"/>
        <v>294.36547825134784</v>
      </c>
      <c r="I203" s="8">
        <f t="shared" si="54"/>
        <v>1.1997380636741641</v>
      </c>
      <c r="J203" s="48">
        <f t="shared" si="55"/>
        <v>1.8263298857199084E-5</v>
      </c>
      <c r="K203" s="48">
        <f t="shared" si="56"/>
        <v>1.5222738537834037E-5</v>
      </c>
      <c r="L203" s="10">
        <f t="shared" si="57"/>
        <v>1006.13041788122</v>
      </c>
      <c r="M203" s="29">
        <f t="shared" si="58"/>
        <v>2.5686676995864053E-2</v>
      </c>
      <c r="N203" s="8">
        <f t="shared" si="59"/>
        <v>0.71536152823668164</v>
      </c>
      <c r="O203" s="48">
        <f t="shared" si="60"/>
        <v>3.3971374834454496E-3</v>
      </c>
      <c r="P203" s="48">
        <f t="shared" si="43"/>
        <v>24970997.476140298</v>
      </c>
      <c r="Q203" s="48">
        <f t="shared" si="61"/>
        <v>17863290.916126043</v>
      </c>
      <c r="R203" s="9">
        <f t="shared" si="44"/>
        <v>36.884010533151844</v>
      </c>
      <c r="S203" s="10">
        <f t="shared" si="45"/>
        <v>3.1580922162570633</v>
      </c>
      <c r="T203" s="10">
        <f t="shared" si="46"/>
        <v>1.8278598306826102</v>
      </c>
      <c r="U203" s="10">
        <f t="shared" si="47"/>
        <v>2.8128907532959921</v>
      </c>
      <c r="V203" s="10">
        <f t="shared" si="48"/>
        <v>4.6407505839786021</v>
      </c>
      <c r="W203" s="9">
        <f t="shared" si="49"/>
        <v>2.6813225596320809</v>
      </c>
      <c r="X203" s="49">
        <f t="shared" si="42"/>
        <v>27.112279062327843</v>
      </c>
      <c r="Y203" s="8">
        <f t="shared" si="62"/>
        <v>7.734584306631004E-5</v>
      </c>
      <c r="Z203" s="29">
        <f t="shared" si="50"/>
        <v>3.1666666666666665</v>
      </c>
    </row>
    <row r="204" spans="6:26" x14ac:dyDescent="0.25">
      <c r="F204" s="36">
        <f t="shared" si="51"/>
        <v>11460</v>
      </c>
      <c r="G204" s="16">
        <f t="shared" si="52"/>
        <v>24.432622596823091</v>
      </c>
      <c r="H204" s="48">
        <f t="shared" si="53"/>
        <v>294.36631129841152</v>
      </c>
      <c r="I204" s="8">
        <f t="shared" si="54"/>
        <v>1.1997346571923373</v>
      </c>
      <c r="J204" s="48">
        <f t="shared" si="55"/>
        <v>1.8263338675430217E-5</v>
      </c>
      <c r="K204" s="48">
        <f t="shared" si="56"/>
        <v>1.5222814949907963E-5</v>
      </c>
      <c r="L204" s="10">
        <f t="shared" si="57"/>
        <v>1006.1304463520106</v>
      </c>
      <c r="M204" s="29">
        <f t="shared" si="58"/>
        <v>2.5686739406026143E-2</v>
      </c>
      <c r="N204" s="8">
        <f t="shared" si="59"/>
        <v>0.71536137004129352</v>
      </c>
      <c r="O204" s="48">
        <f t="shared" si="60"/>
        <v>3.3971278696571291E-3</v>
      </c>
      <c r="P204" s="48">
        <f t="shared" si="43"/>
        <v>24977145.377636015</v>
      </c>
      <c r="Q204" s="48">
        <f t="shared" si="61"/>
        <v>17867684.937066261</v>
      </c>
      <c r="R204" s="9">
        <f t="shared" si="44"/>
        <v>36.886622688127659</v>
      </c>
      <c r="S204" s="10">
        <f t="shared" si="45"/>
        <v>3.1583235485278225</v>
      </c>
      <c r="T204" s="10">
        <f t="shared" si="46"/>
        <v>1.8284673083704703</v>
      </c>
      <c r="U204" s="10">
        <f t="shared" si="47"/>
        <v>2.8136435599215046</v>
      </c>
      <c r="V204" s="10">
        <f t="shared" si="48"/>
        <v>4.6421108682919749</v>
      </c>
      <c r="W204" s="9">
        <f t="shared" si="49"/>
        <v>2.6821085016798079</v>
      </c>
      <c r="X204" s="49">
        <f t="shared" si="42"/>
        <v>27.114731098502897</v>
      </c>
      <c r="Y204" s="8">
        <f t="shared" si="62"/>
        <v>7.7368514471532916E-5</v>
      </c>
      <c r="Z204" s="29">
        <f t="shared" si="50"/>
        <v>3.1833333333333331</v>
      </c>
    </row>
    <row r="205" spans="6:26" x14ac:dyDescent="0.25">
      <c r="F205" s="36">
        <f t="shared" si="51"/>
        <v>11520</v>
      </c>
      <c r="G205" s="16">
        <f t="shared" si="52"/>
        <v>24.434248520399663</v>
      </c>
      <c r="H205" s="48">
        <f t="shared" si="53"/>
        <v>294.36712426019983</v>
      </c>
      <c r="I205" s="8">
        <f t="shared" si="54"/>
        <v>1.1997313328615256</v>
      </c>
      <c r="J205" s="48">
        <f t="shared" si="55"/>
        <v>1.8263377533566605E-5</v>
      </c>
      <c r="K205" s="48">
        <f t="shared" si="56"/>
        <v>1.5222889519777663E-5</v>
      </c>
      <c r="L205" s="10">
        <f t="shared" si="57"/>
        <v>1006.1304741368847</v>
      </c>
      <c r="M205" s="29">
        <f t="shared" si="58"/>
        <v>2.5686800311371241E-2</v>
      </c>
      <c r="N205" s="8">
        <f t="shared" si="59"/>
        <v>0.71536121566117183</v>
      </c>
      <c r="O205" s="48">
        <f t="shared" si="60"/>
        <v>3.3971184877155994E-3</v>
      </c>
      <c r="P205" s="48">
        <f t="shared" si="43"/>
        <v>24983144.893866614</v>
      </c>
      <c r="Q205" s="48">
        <f t="shared" si="61"/>
        <v>17871972.902315617</v>
      </c>
      <c r="R205" s="9">
        <f t="shared" si="44"/>
        <v>36.889171367971819</v>
      </c>
      <c r="S205" s="10">
        <f t="shared" si="45"/>
        <v>3.1585492619368187</v>
      </c>
      <c r="T205" s="10">
        <f t="shared" si="46"/>
        <v>1.829060182370378</v>
      </c>
      <c r="U205" s="10">
        <f t="shared" si="47"/>
        <v>2.8143782281086542</v>
      </c>
      <c r="V205" s="10">
        <f t="shared" si="48"/>
        <v>4.6434384104790318</v>
      </c>
      <c r="W205" s="9">
        <f t="shared" si="49"/>
        <v>2.6828755260545516</v>
      </c>
      <c r="X205" s="49">
        <f t="shared" ref="X205:X268" si="63">G205+W205</f>
        <v>27.117124046454215</v>
      </c>
      <c r="Y205" s="8">
        <f t="shared" si="62"/>
        <v>7.739064017465053E-5</v>
      </c>
      <c r="Z205" s="29">
        <f t="shared" si="50"/>
        <v>3.2</v>
      </c>
    </row>
    <row r="206" spans="6:26" x14ac:dyDescent="0.25">
      <c r="F206" s="36">
        <f t="shared" si="51"/>
        <v>11580</v>
      </c>
      <c r="G206" s="16">
        <f t="shared" si="52"/>
        <v>24.435835240333084</v>
      </c>
      <c r="H206" s="48">
        <f t="shared" si="53"/>
        <v>294.36791762016651</v>
      </c>
      <c r="I206" s="8">
        <f t="shared" si="54"/>
        <v>1.19972808870346</v>
      </c>
      <c r="J206" s="48">
        <f t="shared" si="55"/>
        <v>1.826341545472032E-5</v>
      </c>
      <c r="K206" s="48">
        <f t="shared" si="56"/>
        <v>1.5222962291778546E-5</v>
      </c>
      <c r="L206" s="10">
        <f t="shared" si="57"/>
        <v>1006.1305012523271</v>
      </c>
      <c r="M206" s="29">
        <f t="shared" si="58"/>
        <v>2.5686859748123722E-2</v>
      </c>
      <c r="N206" s="8">
        <f t="shared" si="59"/>
        <v>0.71536106500443175</v>
      </c>
      <c r="O206" s="48">
        <f t="shared" si="60"/>
        <v>3.3971093320377932E-3</v>
      </c>
      <c r="P206" s="48">
        <f t="shared" ref="P206:P269" si="64">$H$5*O206*(G206-$H$4)*POWER($C$36,3)/K206^2</f>
        <v>24988999.603896979</v>
      </c>
      <c r="Q206" s="48">
        <f t="shared" si="61"/>
        <v>17876157.370039064</v>
      </c>
      <c r="R206" s="9">
        <f t="shared" ref="R206:R269" si="65">POWER((0.825+(0.387*POWER(Q206,1/6))/POWER((1+(POWER((0.492/N206),9/16))),8/27)),2)</f>
        <v>36.891658124311164</v>
      </c>
      <c r="S206" s="10">
        <f t="shared" ref="S206:S269" si="66">R206*M206/$C$36</f>
        <v>3.1587694937163664</v>
      </c>
      <c r="T206" s="10">
        <f t="shared" ref="T206:T269" si="67">S206*$C$20*(G206-$H$4)</f>
        <v>1.8296388021373995</v>
      </c>
      <c r="U206" s="10">
        <f t="shared" ref="U206:U269" si="68">$C$3*$H$3*$C$20*(POWER(G206+273.15,4)-POWER($H$4+273.15,4))</f>
        <v>2.8150951938695585</v>
      </c>
      <c r="V206" s="10">
        <f t="shared" ref="V206:V269" si="69">U206+T206</f>
        <v>4.6447339960069582</v>
      </c>
      <c r="W206" s="9">
        <f t="shared" ref="W206:W269" si="70">V206*$C$17/($C$2*$C$20)</f>
        <v>2.6836240865817982</v>
      </c>
      <c r="X206" s="49">
        <f t="shared" si="63"/>
        <v>27.119459326914882</v>
      </c>
      <c r="Y206" s="8">
        <f t="shared" si="62"/>
        <v>7.7412233266782636E-5</v>
      </c>
      <c r="Z206" s="29">
        <f t="shared" ref="Z206:Z269" si="71">F206/3600</f>
        <v>3.2166666666666668</v>
      </c>
    </row>
    <row r="207" spans="6:26" x14ac:dyDescent="0.25">
      <c r="F207" s="36">
        <f t="shared" ref="F207:F270" si="72">F206+$H$2</f>
        <v>11640</v>
      </c>
      <c r="G207" s="16">
        <f t="shared" ref="G207:G270" si="73">G206+$H$2*($O$3-S206*$C$20*(G206-$H$4)-$C$3*$H$3*$C$20*(POWER(G206+273.15,4)-POWER($H$4+273.15,4)))/($C$31*$C$4)</f>
        <v>24.437383700335328</v>
      </c>
      <c r="H207" s="48">
        <f t="shared" ref="H207:H270" si="74">((G207+$H$4)/2)+273.15</f>
        <v>294.36869185016764</v>
      </c>
      <c r="I207" s="8">
        <f t="shared" ref="I207:I270" si="75">(351.99/H207)+344.84/(H207^2)</f>
        <v>1.199724922787371</v>
      </c>
      <c r="J207" s="48">
        <f t="shared" ref="J207:J270" si="76">((1.459*10^-6)*H207^1.5)/(H207+109.1)</f>
        <v>1.8263452461448877E-5</v>
      </c>
      <c r="K207" s="48">
        <f t="shared" ref="K207:K270" si="77">J207/I207</f>
        <v>1.522303330918277E-5</v>
      </c>
      <c r="L207" s="10">
        <f t="shared" ref="L207:L270" si="78">1030.5-0.19975*H207+(3.9734*10^-4)*H207^2</f>
        <v>1006.130527714428</v>
      </c>
      <c r="M207" s="29">
        <f t="shared" ref="M207:M270" si="79">((2.334*10^-3)*(H207^1.5))/(H207+164.54)</f>
        <v>2.5686917751638817E-2</v>
      </c>
      <c r="N207" s="8">
        <f t="shared" ref="N207:N270" si="80">L207*J207/M207</f>
        <v>0.71536091798139467</v>
      </c>
      <c r="O207" s="48">
        <f t="shared" ref="O207:O270" si="81">1/H207</f>
        <v>3.3971003971746956E-3</v>
      </c>
      <c r="P207" s="48">
        <f t="shared" si="64"/>
        <v>24994713.000577603</v>
      </c>
      <c r="Q207" s="48">
        <f t="shared" ref="Q207:Q270" si="82">P207*N207</f>
        <v>17880240.836774692</v>
      </c>
      <c r="R207" s="9">
        <f t="shared" si="65"/>
        <v>36.89408447040136</v>
      </c>
      <c r="S207" s="10">
        <f t="shared" si="66"/>
        <v>3.1589843777107158</v>
      </c>
      <c r="T207" s="10">
        <f t="shared" si="67"/>
        <v>1.830203508842001</v>
      </c>
      <c r="U207" s="10">
        <f t="shared" si="68"/>
        <v>2.8157948827843771</v>
      </c>
      <c r="V207" s="10">
        <f t="shared" si="69"/>
        <v>4.6459983916263781</v>
      </c>
      <c r="W207" s="9">
        <f t="shared" si="70"/>
        <v>2.6843546262730182</v>
      </c>
      <c r="X207" s="49">
        <f t="shared" si="63"/>
        <v>27.121738326608344</v>
      </c>
      <c r="Y207" s="8">
        <f t="shared" ref="Y207:Y270" si="83">V207*$H$2/(3.6*10^6)</f>
        <v>7.7433306527106298E-5</v>
      </c>
      <c r="Z207" s="29">
        <f t="shared" si="71"/>
        <v>3.2333333333333334</v>
      </c>
    </row>
    <row r="208" spans="6:26" x14ac:dyDescent="0.25">
      <c r="F208" s="36">
        <f t="shared" si="72"/>
        <v>11700</v>
      </c>
      <c r="G208" s="16">
        <f t="shared" si="73"/>
        <v>24.438894821475465</v>
      </c>
      <c r="H208" s="48">
        <f t="shared" si="74"/>
        <v>294.36944741073773</v>
      </c>
      <c r="I208" s="8">
        <f t="shared" si="75"/>
        <v>1.1997218332288553</v>
      </c>
      <c r="J208" s="48">
        <f t="shared" si="76"/>
        <v>1.8263488575768365E-5</v>
      </c>
      <c r="K208" s="48">
        <f t="shared" si="77"/>
        <v>1.5223102614224473E-5</v>
      </c>
      <c r="L208" s="10">
        <f t="shared" si="78"/>
        <v>1006.1305535388931</v>
      </c>
      <c r="M208" s="29">
        <f t="shared" si="79"/>
        <v>2.5686974356423236E-2</v>
      </c>
      <c r="N208" s="8">
        <f t="shared" si="80"/>
        <v>0.71536077450453583</v>
      </c>
      <c r="O208" s="48">
        <f t="shared" si="81"/>
        <v>3.3970916778081465E-3</v>
      </c>
      <c r="P208" s="48">
        <f t="shared" si="64"/>
        <v>25000288.492616225</v>
      </c>
      <c r="Q208" s="48">
        <f t="shared" si="82"/>
        <v>17884225.738914777</v>
      </c>
      <c r="R208" s="9">
        <f t="shared" si="65"/>
        <v>36.896451882097296</v>
      </c>
      <c r="S208" s="10">
        <f t="shared" si="66"/>
        <v>3.159194044461457</v>
      </c>
      <c r="T208" s="10">
        <f t="shared" si="67"/>
        <v>1.8307546355627105</v>
      </c>
      <c r="U208" s="10">
        <f t="shared" si="68"/>
        <v>2.8164777102485123</v>
      </c>
      <c r="V208" s="10">
        <f t="shared" si="69"/>
        <v>4.647232345811223</v>
      </c>
      <c r="W208" s="9">
        <f t="shared" si="70"/>
        <v>2.6850675775798178</v>
      </c>
      <c r="X208" s="49">
        <f t="shared" si="63"/>
        <v>27.123962399055284</v>
      </c>
      <c r="Y208" s="8">
        <f t="shared" si="83"/>
        <v>7.7453872430187059E-5</v>
      </c>
      <c r="Z208" s="29">
        <f t="shared" si="71"/>
        <v>3.25</v>
      </c>
    </row>
    <row r="209" spans="6:26" x14ac:dyDescent="0.25">
      <c r="F209" s="36">
        <f t="shared" si="72"/>
        <v>11760</v>
      </c>
      <c r="G209" s="16">
        <f t="shared" si="73"/>
        <v>24.440369502719378</v>
      </c>
      <c r="H209" s="48">
        <f t="shared" si="74"/>
        <v>294.37018475135966</v>
      </c>
      <c r="I209" s="8">
        <f t="shared" si="75"/>
        <v>1.1997188181887697</v>
      </c>
      <c r="J209" s="48">
        <f t="shared" si="76"/>
        <v>1.8263523819166507E-5</v>
      </c>
      <c r="K209" s="48">
        <f t="shared" si="77"/>
        <v>1.5223170248124619E-5</v>
      </c>
      <c r="L209" s="10">
        <f t="shared" si="78"/>
        <v>1006.130578741052</v>
      </c>
      <c r="M209" s="29">
        <f t="shared" si="79"/>
        <v>2.5687029596155504E-2</v>
      </c>
      <c r="N209" s="8">
        <f t="shared" si="80"/>
        <v>0.71536063448843401</v>
      </c>
      <c r="O209" s="48">
        <f t="shared" si="81"/>
        <v>3.397083168747718E-3</v>
      </c>
      <c r="P209" s="48">
        <f t="shared" si="64"/>
        <v>25005729.406599212</v>
      </c>
      <c r="Q209" s="48">
        <f t="shared" si="82"/>
        <v>17888114.454150904</v>
      </c>
      <c r="R209" s="9">
        <f t="shared" si="65"/>
        <v>36.898761798797388</v>
      </c>
      <c r="S209" s="10">
        <f t="shared" si="66"/>
        <v>3.1593986212906686</v>
      </c>
      <c r="T209" s="10">
        <f t="shared" si="67"/>
        <v>1.8312925074744664</v>
      </c>
      <c r="U209" s="10">
        <f t="shared" si="68"/>
        <v>2.8171440817141624</v>
      </c>
      <c r="V209" s="10">
        <f t="shared" si="69"/>
        <v>4.6484365891886288</v>
      </c>
      <c r="W209" s="9">
        <f t="shared" si="70"/>
        <v>2.6857633626423185</v>
      </c>
      <c r="X209" s="49">
        <f t="shared" si="63"/>
        <v>27.126132865361697</v>
      </c>
      <c r="Y209" s="8">
        <f t="shared" si="83"/>
        <v>7.7473943153143809E-5</v>
      </c>
      <c r="Z209" s="29">
        <f t="shared" si="71"/>
        <v>3.2666666666666666</v>
      </c>
    </row>
    <row r="210" spans="6:26" x14ac:dyDescent="0.25">
      <c r="F210" s="36">
        <f t="shared" si="72"/>
        <v>11820</v>
      </c>
      <c r="G210" s="16">
        <f t="shared" si="73"/>
        <v>24.441808621456804</v>
      </c>
      <c r="H210" s="48">
        <f t="shared" si="74"/>
        <v>294.37090431072841</v>
      </c>
      <c r="I210" s="8">
        <f t="shared" si="75"/>
        <v>1.1997158758721476</v>
      </c>
      <c r="J210" s="48">
        <f t="shared" si="76"/>
        <v>1.8263558212615208E-5</v>
      </c>
      <c r="K210" s="48">
        <f t="shared" si="77"/>
        <v>1.5223236251115123E-5</v>
      </c>
      <c r="L210" s="10">
        <f t="shared" si="78"/>
        <v>1006.1306033358679</v>
      </c>
      <c r="M210" s="29">
        <f t="shared" si="79"/>
        <v>2.5687083503705774E-2</v>
      </c>
      <c r="N210" s="8">
        <f t="shared" si="80"/>
        <v>0.71536049784971967</v>
      </c>
      <c r="O210" s="48">
        <f t="shared" si="81"/>
        <v>3.3970748649276572E-3</v>
      </c>
      <c r="P210" s="48">
        <f t="shared" si="64"/>
        <v>25011038.98896515</v>
      </c>
      <c r="Q210" s="48">
        <f t="shared" si="82"/>
        <v>17891909.302884858</v>
      </c>
      <c r="R210" s="9">
        <f t="shared" si="65"/>
        <v>36.901015624363531</v>
      </c>
      <c r="S210" s="10">
        <f t="shared" si="66"/>
        <v>3.1595982323819252</v>
      </c>
      <c r="T210" s="10">
        <f t="shared" si="67"/>
        <v>1.8318174420327809</v>
      </c>
      <c r="U210" s="10">
        <f t="shared" si="68"/>
        <v>2.8177943929261429</v>
      </c>
      <c r="V210" s="10">
        <f t="shared" si="69"/>
        <v>4.6496118349589235</v>
      </c>
      <c r="W210" s="9">
        <f t="shared" si="70"/>
        <v>2.6864423935318222</v>
      </c>
      <c r="X210" s="49">
        <f t="shared" si="63"/>
        <v>27.128251014988628</v>
      </c>
      <c r="Y210" s="8">
        <f t="shared" si="83"/>
        <v>7.7493530582648724E-5</v>
      </c>
      <c r="Z210" s="29">
        <f t="shared" si="71"/>
        <v>3.2833333333333332</v>
      </c>
    </row>
    <row r="211" spans="6:26" x14ac:dyDescent="0.25">
      <c r="F211" s="36">
        <f t="shared" si="72"/>
        <v>11880</v>
      </c>
      <c r="G211" s="16">
        <f t="shared" si="73"/>
        <v>24.443213034015969</v>
      </c>
      <c r="H211" s="48">
        <f t="shared" si="74"/>
        <v>294.37160651700799</v>
      </c>
      <c r="I211" s="8">
        <f t="shared" si="75"/>
        <v>1.1997130045271462</v>
      </c>
      <c r="J211" s="48">
        <f t="shared" si="76"/>
        <v>1.8263591776582816E-5</v>
      </c>
      <c r="K211" s="48">
        <f t="shared" si="77"/>
        <v>1.5223300662462363E-5</v>
      </c>
      <c r="L211" s="10">
        <f t="shared" si="78"/>
        <v>1006.130627337945</v>
      </c>
      <c r="M211" s="29">
        <f t="shared" si="79"/>
        <v>2.5687136111154956E-2</v>
      </c>
      <c r="N211" s="8">
        <f t="shared" si="80"/>
        <v>0.71536036450702623</v>
      </c>
      <c r="O211" s="48">
        <f t="shared" si="81"/>
        <v>3.3970667614039154E-3</v>
      </c>
      <c r="P211" s="48">
        <f t="shared" si="64"/>
        <v>25016220.407931391</v>
      </c>
      <c r="Q211" s="48">
        <f t="shared" si="82"/>
        <v>17895612.54960591</v>
      </c>
      <c r="R211" s="9">
        <f t="shared" si="65"/>
        <v>36.903214728016884</v>
      </c>
      <c r="S211" s="10">
        <f t="shared" si="66"/>
        <v>3.1597929988591598</v>
      </c>
      <c r="T211" s="10">
        <f t="shared" si="67"/>
        <v>1.8323297491537569</v>
      </c>
      <c r="U211" s="10">
        <f t="shared" si="68"/>
        <v>2.8184290301523633</v>
      </c>
      <c r="V211" s="10">
        <f t="shared" si="69"/>
        <v>4.6507587793061198</v>
      </c>
      <c r="W211" s="9">
        <f t="shared" si="70"/>
        <v>2.6871050724879804</v>
      </c>
      <c r="X211" s="49">
        <f t="shared" si="63"/>
        <v>27.13031810650395</v>
      </c>
      <c r="Y211" s="8">
        <f t="shared" si="83"/>
        <v>7.7512646321768673E-5</v>
      </c>
      <c r="Z211" s="29">
        <f t="shared" si="71"/>
        <v>3.3</v>
      </c>
    </row>
    <row r="212" spans="6:26" x14ac:dyDescent="0.25">
      <c r="F212" s="36">
        <f t="shared" si="72"/>
        <v>11940</v>
      </c>
      <c r="G212" s="16">
        <f t="shared" si="73"/>
        <v>24.444583576166089</v>
      </c>
      <c r="H212" s="48">
        <f t="shared" si="74"/>
        <v>294.37229178808303</v>
      </c>
      <c r="I212" s="8">
        <f t="shared" si="75"/>
        <v>1.1997102024440147</v>
      </c>
      <c r="J212" s="48">
        <f t="shared" si="76"/>
        <v>1.8263624531046132E-5</v>
      </c>
      <c r="K212" s="48">
        <f t="shared" si="77"/>
        <v>1.5223363520490204E-5</v>
      </c>
      <c r="L212" s="10">
        <f t="shared" si="78"/>
        <v>1006.1306507615386</v>
      </c>
      <c r="M212" s="29">
        <f t="shared" si="79"/>
        <v>2.5687187449813544E-2</v>
      </c>
      <c r="N212" s="8">
        <f t="shared" si="80"/>
        <v>0.71536023438094343</v>
      </c>
      <c r="O212" s="48">
        <f t="shared" si="81"/>
        <v>3.3970588533512331E-3</v>
      </c>
      <c r="P212" s="48">
        <f t="shared" si="64"/>
        <v>25021276.755374223</v>
      </c>
      <c r="Q212" s="48">
        <f t="shared" si="82"/>
        <v>17899226.404234957</v>
      </c>
      <c r="R212" s="9">
        <f t="shared" si="65"/>
        <v>36.905360445210107</v>
      </c>
      <c r="S212" s="10">
        <f t="shared" si="66"/>
        <v>3.1599830388634875</v>
      </c>
      <c r="T212" s="10">
        <f t="shared" si="67"/>
        <v>1.8328297313900734</v>
      </c>
      <c r="U212" s="10">
        <f t="shared" si="68"/>
        <v>2.8190483704087681</v>
      </c>
      <c r="V212" s="10">
        <f t="shared" si="69"/>
        <v>4.6518781017988413</v>
      </c>
      <c r="W212" s="9">
        <f t="shared" si="70"/>
        <v>2.6877517921504417</v>
      </c>
      <c r="X212" s="49">
        <f t="shared" si="63"/>
        <v>27.132335368316532</v>
      </c>
      <c r="Y212" s="8">
        <f t="shared" si="83"/>
        <v>7.7531301696647347E-5</v>
      </c>
      <c r="Z212" s="29">
        <f t="shared" si="71"/>
        <v>3.3166666666666669</v>
      </c>
    </row>
    <row r="213" spans="6:26" x14ac:dyDescent="0.25">
      <c r="F213" s="36">
        <f t="shared" si="72"/>
        <v>12000</v>
      </c>
      <c r="G213" s="16">
        <f t="shared" si="73"/>
        <v>24.445921063608036</v>
      </c>
      <c r="H213" s="48">
        <f t="shared" si="74"/>
        <v>294.37296053180398</v>
      </c>
      <c r="I213" s="8">
        <f t="shared" si="75"/>
        <v>1.1997074679540876</v>
      </c>
      <c r="J213" s="48">
        <f t="shared" si="76"/>
        <v>1.8263656495502262E-5</v>
      </c>
      <c r="K213" s="48">
        <f t="shared" si="77"/>
        <v>1.5223424862602595E-5</v>
      </c>
      <c r="L213" s="10">
        <f t="shared" si="78"/>
        <v>1006.1306736205623</v>
      </c>
      <c r="M213" s="29">
        <f t="shared" si="79"/>
        <v>2.5687237550240258E-2</v>
      </c>
      <c r="N213" s="8">
        <f t="shared" si="80"/>
        <v>0.71536010739396838</v>
      </c>
      <c r="O213" s="48">
        <f t="shared" si="81"/>
        <v>3.3970511360603048E-3</v>
      </c>
      <c r="P213" s="48">
        <f t="shared" si="64"/>
        <v>25026211.048663784</v>
      </c>
      <c r="Q213" s="48">
        <f t="shared" si="82"/>
        <v>17902753.023436241</v>
      </c>
      <c r="R213" s="9">
        <f t="shared" si="65"/>
        <v>36.907454078476491</v>
      </c>
      <c r="S213" s="10">
        <f t="shared" si="66"/>
        <v>3.1601684676280311</v>
      </c>
      <c r="T213" s="10">
        <f t="shared" si="67"/>
        <v>1.833317684103011</v>
      </c>
      <c r="U213" s="10">
        <f t="shared" si="68"/>
        <v>2.8196527816791286</v>
      </c>
      <c r="V213" s="10">
        <f t="shared" si="69"/>
        <v>4.6529704657821398</v>
      </c>
      <c r="W213" s="9">
        <f t="shared" si="70"/>
        <v>2.6883829357852362</v>
      </c>
      <c r="X213" s="49">
        <f t="shared" si="63"/>
        <v>27.134303999393271</v>
      </c>
      <c r="Y213" s="8">
        <f t="shared" si="83"/>
        <v>7.754950776303565E-5</v>
      </c>
      <c r="Z213" s="29">
        <f t="shared" si="71"/>
        <v>3.3333333333333335</v>
      </c>
    </row>
    <row r="214" spans="6:26" x14ac:dyDescent="0.25">
      <c r="F214" s="36">
        <f t="shared" si="72"/>
        <v>12060</v>
      </c>
      <c r="G214" s="16">
        <f t="shared" si="73"/>
        <v>24.44722629245345</v>
      </c>
      <c r="H214" s="48">
        <f t="shared" si="74"/>
        <v>294.37361314622672</v>
      </c>
      <c r="I214" s="8">
        <f t="shared" si="75"/>
        <v>1.1997047994288024</v>
      </c>
      <c r="J214" s="48">
        <f t="shared" si="76"/>
        <v>1.8263687688979923E-5</v>
      </c>
      <c r="K214" s="48">
        <f t="shared" si="77"/>
        <v>1.5223484725305377E-5</v>
      </c>
      <c r="L214" s="10">
        <f t="shared" si="78"/>
        <v>1006.1306959285963</v>
      </c>
      <c r="M214" s="29">
        <f t="shared" si="79"/>
        <v>2.5687286442259656E-2</v>
      </c>
      <c r="N214" s="8">
        <f t="shared" si="80"/>
        <v>0.7153599834704627</v>
      </c>
      <c r="O214" s="48">
        <f t="shared" si="81"/>
        <v>3.3970436049350029E-3</v>
      </c>
      <c r="P214" s="48">
        <f t="shared" si="64"/>
        <v>25031026.232455879</v>
      </c>
      <c r="Q214" s="48">
        <f t="shared" si="82"/>
        <v>17906194.511898357</v>
      </c>
      <c r="R214" s="9">
        <f t="shared" si="65"/>
        <v>36.909496898257743</v>
      </c>
      <c r="S214" s="10">
        <f t="shared" si="66"/>
        <v>3.160349397550803</v>
      </c>
      <c r="T214" s="10">
        <f t="shared" si="67"/>
        <v>1.8337938956306061</v>
      </c>
      <c r="U214" s="10">
        <f t="shared" si="68"/>
        <v>2.8202426231298308</v>
      </c>
      <c r="V214" s="10">
        <f t="shared" si="69"/>
        <v>4.6540365187604369</v>
      </c>
      <c r="W214" s="9">
        <f t="shared" si="70"/>
        <v>2.6889988775060303</v>
      </c>
      <c r="X214" s="49">
        <f t="shared" si="63"/>
        <v>27.136225169959481</v>
      </c>
      <c r="Y214" s="8">
        <f t="shared" si="83"/>
        <v>7.7567275312673956E-5</v>
      </c>
      <c r="Z214" s="29">
        <f t="shared" si="71"/>
        <v>3.35</v>
      </c>
    </row>
    <row r="215" spans="6:26" x14ac:dyDescent="0.25">
      <c r="F215" s="36">
        <f t="shared" si="72"/>
        <v>12120</v>
      </c>
      <c r="G215" s="16">
        <f t="shared" si="73"/>
        <v>24.448500039692519</v>
      </c>
      <c r="H215" s="48">
        <f t="shared" si="74"/>
        <v>294.37425001984622</v>
      </c>
      <c r="I215" s="8">
        <f t="shared" si="75"/>
        <v>1.199702195278743</v>
      </c>
      <c r="J215" s="48">
        <f t="shared" si="76"/>
        <v>1.8263718130050825E-5</v>
      </c>
      <c r="K215" s="48">
        <f t="shared" si="77"/>
        <v>1.5223543144227863E-5</v>
      </c>
      <c r="L215" s="10">
        <f t="shared" si="78"/>
        <v>1006.1307176988956</v>
      </c>
      <c r="M215" s="29">
        <f t="shared" si="79"/>
        <v>2.5687334154980045E-2</v>
      </c>
      <c r="N215" s="8">
        <f t="shared" si="80"/>
        <v>0.71535986253660522</v>
      </c>
      <c r="O215" s="48">
        <f t="shared" si="81"/>
        <v>3.3970362554896758E-3</v>
      </c>
      <c r="P215" s="48">
        <f t="shared" si="64"/>
        <v>25035725.180439968</v>
      </c>
      <c r="Q215" s="48">
        <f t="shared" si="82"/>
        <v>17909552.923583761</v>
      </c>
      <c r="R215" s="9">
        <f t="shared" si="65"/>
        <v>36.911490143709109</v>
      </c>
      <c r="S215" s="10">
        <f t="shared" si="66"/>
        <v>3.1605259382656943</v>
      </c>
      <c r="T215" s="10">
        <f t="shared" si="67"/>
        <v>1.8342586474520006</v>
      </c>
      <c r="U215" s="10">
        <f t="shared" si="68"/>
        <v>2.8208182453191837</v>
      </c>
      <c r="V215" s="10">
        <f t="shared" si="69"/>
        <v>4.6550768927711843</v>
      </c>
      <c r="W215" s="9">
        <f t="shared" si="70"/>
        <v>2.6895999824900176</v>
      </c>
      <c r="X215" s="49">
        <f t="shared" si="63"/>
        <v>27.138100022182535</v>
      </c>
      <c r="Y215" s="8">
        <f t="shared" si="83"/>
        <v>7.7584614879519745E-5</v>
      </c>
      <c r="Z215" s="29">
        <f t="shared" si="71"/>
        <v>3.3666666666666667</v>
      </c>
    </row>
    <row r="216" spans="6:26" x14ac:dyDescent="0.25">
      <c r="F216" s="36">
        <f t="shared" si="72"/>
        <v>12180</v>
      </c>
      <c r="G216" s="16">
        <f t="shared" si="73"/>
        <v>24.449743063650729</v>
      </c>
      <c r="H216" s="48">
        <f t="shared" si="74"/>
        <v>294.37487153182536</v>
      </c>
      <c r="I216" s="8">
        <f t="shared" si="75"/>
        <v>1.1996996539526994</v>
      </c>
      <c r="J216" s="48">
        <f t="shared" si="76"/>
        <v>1.8263747836840347E-5</v>
      </c>
      <c r="K216" s="48">
        <f t="shared" si="77"/>
        <v>1.5223600154143607E-5</v>
      </c>
      <c r="L216" s="10">
        <f t="shared" si="78"/>
        <v>1006.1307389443976</v>
      </c>
      <c r="M216" s="29">
        <f t="shared" si="79"/>
        <v>2.5687380716810218E-2</v>
      </c>
      <c r="N216" s="8">
        <f t="shared" si="80"/>
        <v>0.71535974452034989</v>
      </c>
      <c r="O216" s="48">
        <f t="shared" si="81"/>
        <v>3.3970290833464987E-3</v>
      </c>
      <c r="P216" s="48">
        <f t="shared" si="64"/>
        <v>25040310.697046265</v>
      </c>
      <c r="Q216" s="48">
        <f t="shared" si="82"/>
        <v>17912830.262949202</v>
      </c>
      <c r="R216" s="9">
        <f t="shared" si="65"/>
        <v>36.913435023484581</v>
      </c>
      <c r="S216" s="10">
        <f t="shared" si="66"/>
        <v>3.1606981967116159</v>
      </c>
      <c r="T216" s="10">
        <f t="shared" si="67"/>
        <v>1.8347122143480699</v>
      </c>
      <c r="U216" s="10">
        <f t="shared" si="68"/>
        <v>2.8213799904024248</v>
      </c>
      <c r="V216" s="10">
        <f t="shared" si="69"/>
        <v>4.6560922047504949</v>
      </c>
      <c r="W216" s="9">
        <f t="shared" si="70"/>
        <v>2.6901866071891751</v>
      </c>
      <c r="X216" s="49">
        <f t="shared" si="63"/>
        <v>27.139929670839905</v>
      </c>
      <c r="Y216" s="8">
        <f t="shared" si="83"/>
        <v>7.7601536745841584E-5</v>
      </c>
      <c r="Z216" s="29">
        <f t="shared" si="71"/>
        <v>3.3833333333333333</v>
      </c>
    </row>
    <row r="217" spans="6:26" x14ac:dyDescent="0.25">
      <c r="F217" s="36">
        <f t="shared" si="72"/>
        <v>12240</v>
      </c>
      <c r="G217" s="16">
        <f t="shared" si="73"/>
        <v>24.450956104434837</v>
      </c>
      <c r="H217" s="48">
        <f t="shared" si="74"/>
        <v>294.37547805221737</v>
      </c>
      <c r="I217" s="8">
        <f t="shared" si="75"/>
        <v>1.1996971739367563</v>
      </c>
      <c r="J217" s="48">
        <f t="shared" si="76"/>
        <v>1.8263776827038423E-5</v>
      </c>
      <c r="K217" s="48">
        <f t="shared" si="77"/>
        <v>1.5223655788990983E-5</v>
      </c>
      <c r="L217" s="10">
        <f t="shared" si="78"/>
        <v>1006.1307596777294</v>
      </c>
      <c r="M217" s="29">
        <f t="shared" si="79"/>
        <v>2.5687426155476468E-2</v>
      </c>
      <c r="N217" s="8">
        <f t="shared" si="80"/>
        <v>0.71535962935138353</v>
      </c>
      <c r="O217" s="48">
        <f t="shared" si="81"/>
        <v>3.3970220842329006E-3</v>
      </c>
      <c r="P217" s="48">
        <f t="shared" si="64"/>
        <v>25044785.519111112</v>
      </c>
      <c r="Q217" s="48">
        <f t="shared" si="82"/>
        <v>17916028.486136224</v>
      </c>
      <c r="R217" s="9">
        <f t="shared" si="65"/>
        <v>36.915332716501204</v>
      </c>
      <c r="S217" s="10">
        <f t="shared" si="66"/>
        <v>3.1608662771998977</v>
      </c>
      <c r="T217" s="10">
        <f t="shared" si="67"/>
        <v>1.8351548645584408</v>
      </c>
      <c r="U217" s="10">
        <f t="shared" si="68"/>
        <v>2.8219281923315789</v>
      </c>
      <c r="V217" s="10">
        <f t="shared" si="69"/>
        <v>4.6570830568900199</v>
      </c>
      <c r="W217" s="9">
        <f t="shared" si="70"/>
        <v>2.6907590995364559</v>
      </c>
      <c r="X217" s="49">
        <f t="shared" si="63"/>
        <v>27.141715203971295</v>
      </c>
      <c r="Y217" s="8">
        <f t="shared" si="83"/>
        <v>7.7618050948167005E-5</v>
      </c>
      <c r="Z217" s="29">
        <f t="shared" si="71"/>
        <v>3.4</v>
      </c>
    </row>
    <row r="218" spans="6:26" x14ac:dyDescent="0.25">
      <c r="F218" s="36">
        <f t="shared" si="72"/>
        <v>12300</v>
      </c>
      <c r="G218" s="16">
        <f t="shared" si="73"/>
        <v>24.452139884368275</v>
      </c>
      <c r="H218" s="48">
        <f t="shared" si="74"/>
        <v>294.37606994218413</v>
      </c>
      <c r="I218" s="8">
        <f t="shared" si="75"/>
        <v>1.1996947537533997</v>
      </c>
      <c r="J218" s="48">
        <f t="shared" si="76"/>
        <v>1.8263805117909856E-5</v>
      </c>
      <c r="K218" s="48">
        <f t="shared" si="77"/>
        <v>1.522371008189307E-5</v>
      </c>
      <c r="L218" s="10">
        <f t="shared" si="78"/>
        <v>1006.1307799112158</v>
      </c>
      <c r="M218" s="29">
        <f t="shared" si="79"/>
        <v>2.5687470498038781E-2</v>
      </c>
      <c r="N218" s="8">
        <f t="shared" si="80"/>
        <v>0.71535951696108313</v>
      </c>
      <c r="O218" s="48">
        <f t="shared" si="81"/>
        <v>3.3970152539790389E-3</v>
      </c>
      <c r="P218" s="48">
        <f t="shared" si="64"/>
        <v>25049152.317502927</v>
      </c>
      <c r="Q218" s="48">
        <f t="shared" si="82"/>
        <v>17919149.502133489</v>
      </c>
      <c r="R218" s="9">
        <f t="shared" si="65"/>
        <v>36.917184372683337</v>
      </c>
      <c r="S218" s="10">
        <f t="shared" si="66"/>
        <v>3.1610302814798721</v>
      </c>
      <c r="T218" s="10">
        <f t="shared" si="67"/>
        <v>1.8355868599348941</v>
      </c>
      <c r="U218" s="10">
        <f t="shared" si="68"/>
        <v>2.8224631770505648</v>
      </c>
      <c r="V218" s="10">
        <f t="shared" si="69"/>
        <v>4.6580500369854594</v>
      </c>
      <c r="W218" s="9">
        <f t="shared" si="70"/>
        <v>2.6913177991471544</v>
      </c>
      <c r="X218" s="49">
        <f t="shared" si="63"/>
        <v>27.143457683515429</v>
      </c>
      <c r="Y218" s="8">
        <f t="shared" si="83"/>
        <v>7.7634167283090994E-5</v>
      </c>
      <c r="Z218" s="29">
        <f t="shared" si="71"/>
        <v>3.4166666666666665</v>
      </c>
    </row>
    <row r="219" spans="6:26" x14ac:dyDescent="0.25">
      <c r="F219" s="36">
        <f t="shared" si="72"/>
        <v>12360</v>
      </c>
      <c r="G219" s="16">
        <f t="shared" si="73"/>
        <v>24.453295108416281</v>
      </c>
      <c r="H219" s="48">
        <f t="shared" si="74"/>
        <v>294.37664755420815</v>
      </c>
      <c r="I219" s="8">
        <f t="shared" si="75"/>
        <v>1.1996923919606446</v>
      </c>
      <c r="J219" s="48">
        <f t="shared" si="76"/>
        <v>1.8263832726304366E-5</v>
      </c>
      <c r="K219" s="48">
        <f t="shared" si="77"/>
        <v>1.5223763065177048E-5</v>
      </c>
      <c r="L219" s="10">
        <f t="shared" si="78"/>
        <v>1006.1307996568855</v>
      </c>
      <c r="M219" s="29">
        <f t="shared" si="79"/>
        <v>2.5687513770906587E-2</v>
      </c>
      <c r="N219" s="8">
        <f t="shared" si="80"/>
        <v>0.71535940728247716</v>
      </c>
      <c r="O219" s="48">
        <f t="shared" si="81"/>
        <v>3.3970085885153458E-3</v>
      </c>
      <c r="P219" s="48">
        <f t="shared" si="64"/>
        <v>25053413.698709495</v>
      </c>
      <c r="Q219" s="48">
        <f t="shared" si="82"/>
        <v>17922195.173911519</v>
      </c>
      <c r="R219" s="9">
        <f t="shared" si="65"/>
        <v>36.918991113688627</v>
      </c>
      <c r="S219" s="10">
        <f t="shared" si="66"/>
        <v>3.1611903088028486</v>
      </c>
      <c r="T219" s="10">
        <f t="shared" si="67"/>
        <v>1.8360084560913337</v>
      </c>
      <c r="U219" s="10">
        <f t="shared" si="68"/>
        <v>2.822985262686057</v>
      </c>
      <c r="V219" s="10">
        <f t="shared" si="69"/>
        <v>4.6589937187773902</v>
      </c>
      <c r="W219" s="9">
        <f t="shared" si="70"/>
        <v>2.6918630375158252</v>
      </c>
      <c r="X219" s="49">
        <f t="shared" si="63"/>
        <v>27.145158145932108</v>
      </c>
      <c r="Y219" s="8">
        <f t="shared" si="83"/>
        <v>7.7649895312956492E-5</v>
      </c>
      <c r="Z219" s="29">
        <f t="shared" si="71"/>
        <v>3.4333333333333331</v>
      </c>
    </row>
    <row r="220" spans="6:26" x14ac:dyDescent="0.25">
      <c r="F220" s="36">
        <f t="shared" si="72"/>
        <v>12420</v>
      </c>
      <c r="G220" s="16">
        <f t="shared" si="73"/>
        <v>24.454422464600967</v>
      </c>
      <c r="H220" s="48">
        <f t="shared" si="74"/>
        <v>294.37721123230045</v>
      </c>
      <c r="I220" s="8">
        <f t="shared" si="75"/>
        <v>1.1996900871511864</v>
      </c>
      <c r="J220" s="48">
        <f t="shared" si="76"/>
        <v>1.826385966866683E-5</v>
      </c>
      <c r="K220" s="48">
        <f t="shared" si="77"/>
        <v>1.5223814770393445E-5</v>
      </c>
      <c r="L220" s="10">
        <f t="shared" si="78"/>
        <v>1006.1308189264795</v>
      </c>
      <c r="M220" s="29">
        <f t="shared" si="79"/>
        <v>2.5687555999854787E-2</v>
      </c>
      <c r="N220" s="8">
        <f t="shared" si="80"/>
        <v>0.71535930025020433</v>
      </c>
      <c r="O220" s="48">
        <f t="shared" si="81"/>
        <v>3.3970020838701227E-3</v>
      </c>
      <c r="P220" s="48">
        <f t="shared" si="64"/>
        <v>25057572.206386074</v>
      </c>
      <c r="Q220" s="48">
        <f t="shared" si="82"/>
        <v>17925167.31952931</v>
      </c>
      <c r="R220" s="9">
        <f t="shared" si="65"/>
        <v>36.920754033613733</v>
      </c>
      <c r="S220" s="10">
        <f t="shared" si="66"/>
        <v>3.1613464559843907</v>
      </c>
      <c r="T220" s="10">
        <f t="shared" si="67"/>
        <v>1.836419902550307</v>
      </c>
      <c r="U220" s="10">
        <f t="shared" si="68"/>
        <v>2.8234947597335029</v>
      </c>
      <c r="V220" s="10">
        <f t="shared" si="69"/>
        <v>4.6599146622838097</v>
      </c>
      <c r="W220" s="9">
        <f t="shared" si="70"/>
        <v>2.6923951382084232</v>
      </c>
      <c r="X220" s="49">
        <f t="shared" si="63"/>
        <v>27.146817602809389</v>
      </c>
      <c r="Y220" s="8">
        <f t="shared" si="83"/>
        <v>7.7665244371396825E-5</v>
      </c>
      <c r="Z220" s="29">
        <f t="shared" si="71"/>
        <v>3.45</v>
      </c>
    </row>
    <row r="221" spans="6:26" x14ac:dyDescent="0.25">
      <c r="F221" s="36">
        <f t="shared" si="72"/>
        <v>12480</v>
      </c>
      <c r="G221" s="16">
        <f t="shared" si="73"/>
        <v>24.455522624406555</v>
      </c>
      <c r="H221" s="48">
        <f t="shared" si="74"/>
        <v>294.37776131220323</v>
      </c>
      <c r="I221" s="8">
        <f t="shared" si="75"/>
        <v>1.1996878379515681</v>
      </c>
      <c r="J221" s="48">
        <f t="shared" si="76"/>
        <v>1.8263885961046701E-5</v>
      </c>
      <c r="K221" s="48">
        <f t="shared" si="77"/>
        <v>1.5223865228334525E-5</v>
      </c>
      <c r="L221" s="10">
        <f t="shared" si="78"/>
        <v>1006.1308377314564</v>
      </c>
      <c r="M221" s="29">
        <f t="shared" si="79"/>
        <v>2.5687597210038542E-2</v>
      </c>
      <c r="N221" s="8">
        <f t="shared" si="80"/>
        <v>0.71535919580047524</v>
      </c>
      <c r="O221" s="48">
        <f t="shared" si="81"/>
        <v>3.3969957361671996E-3</v>
      </c>
      <c r="P221" s="48">
        <f t="shared" si="64"/>
        <v>25061630.32286777</v>
      </c>
      <c r="Q221" s="48">
        <f t="shared" si="82"/>
        <v>17928067.713215493</v>
      </c>
      <c r="R221" s="9">
        <f t="shared" si="65"/>
        <v>36.922474199683407</v>
      </c>
      <c r="S221" s="10">
        <f t="shared" si="66"/>
        <v>3.1614988174650249</v>
      </c>
      <c r="T221" s="10">
        <f t="shared" si="67"/>
        <v>1.8368214428862035</v>
      </c>
      <c r="U221" s="10">
        <f t="shared" si="68"/>
        <v>2.8239919712390735</v>
      </c>
      <c r="V221" s="10">
        <f t="shared" si="69"/>
        <v>4.6608134141252773</v>
      </c>
      <c r="W221" s="9">
        <f t="shared" si="70"/>
        <v>2.6929144170501602</v>
      </c>
      <c r="X221" s="49">
        <f t="shared" si="63"/>
        <v>27.148437041456717</v>
      </c>
      <c r="Y221" s="8">
        <f t="shared" si="83"/>
        <v>7.768022356875463E-5</v>
      </c>
      <c r="Z221" s="29">
        <f t="shared" si="71"/>
        <v>3.4666666666666668</v>
      </c>
    </row>
    <row r="222" spans="6:26" x14ac:dyDescent="0.25">
      <c r="F222" s="36">
        <f t="shared" si="72"/>
        <v>12540</v>
      </c>
      <c r="G222" s="16">
        <f t="shared" si="73"/>
        <v>24.456596243175017</v>
      </c>
      <c r="H222" s="48">
        <f t="shared" si="74"/>
        <v>294.37829812158748</v>
      </c>
      <c r="I222" s="8">
        <f t="shared" si="75"/>
        <v>1.1996856430213709</v>
      </c>
      <c r="J222" s="48">
        <f t="shared" si="76"/>
        <v>1.826391161910745E-5</v>
      </c>
      <c r="K222" s="48">
        <f t="shared" si="77"/>
        <v>1.5223914469052374E-5</v>
      </c>
      <c r="L222" s="10">
        <f t="shared" si="78"/>
        <v>1006.1308560830006</v>
      </c>
      <c r="M222" s="29">
        <f t="shared" si="79"/>
        <v>2.5687637426008061E-2</v>
      </c>
      <c r="N222" s="8">
        <f t="shared" si="80"/>
        <v>0.71535909387103613</v>
      </c>
      <c r="O222" s="48">
        <f t="shared" si="81"/>
        <v>3.3969895416236444E-3</v>
      </c>
      <c r="P222" s="48">
        <f t="shared" si="64"/>
        <v>25065590.470645219</v>
      </c>
      <c r="Q222" s="48">
        <f t="shared" si="82"/>
        <v>17930898.086423241</v>
      </c>
      <c r="R222" s="9">
        <f t="shared" si="65"/>
        <v>36.92415265292086</v>
      </c>
      <c r="S222" s="10">
        <f t="shared" si="66"/>
        <v>3.1616474853693495</v>
      </c>
      <c r="T222" s="10">
        <f t="shared" si="67"/>
        <v>1.8372133148651533</v>
      </c>
      <c r="U222" s="10">
        <f t="shared" si="68"/>
        <v>2.824477192977068</v>
      </c>
      <c r="V222" s="10">
        <f t="shared" si="69"/>
        <v>4.6616905078422217</v>
      </c>
      <c r="W222" s="9">
        <f t="shared" si="70"/>
        <v>2.6934211823088394</v>
      </c>
      <c r="X222" s="49">
        <f t="shared" si="63"/>
        <v>27.150017425483856</v>
      </c>
      <c r="Y222" s="8">
        <f t="shared" si="83"/>
        <v>7.7694841797370354E-5</v>
      </c>
      <c r="Z222" s="29">
        <f t="shared" si="71"/>
        <v>3.4833333333333334</v>
      </c>
    </row>
    <row r="223" spans="6:26" x14ac:dyDescent="0.25">
      <c r="F223" s="36">
        <f t="shared" si="72"/>
        <v>12600</v>
      </c>
      <c r="G223" s="16">
        <f t="shared" si="73"/>
        <v>24.457643960492341</v>
      </c>
      <c r="H223" s="48">
        <f t="shared" si="74"/>
        <v>294.37882198024613</v>
      </c>
      <c r="I223" s="8">
        <f t="shared" si="75"/>
        <v>1.1996835010524225</v>
      </c>
      <c r="J223" s="48">
        <f t="shared" si="76"/>
        <v>1.8263936658136087E-5</v>
      </c>
      <c r="K223" s="48">
        <f t="shared" si="77"/>
        <v>1.5223962521876851E-5</v>
      </c>
      <c r="L223" s="10">
        <f t="shared" si="78"/>
        <v>1006.1308739920278</v>
      </c>
      <c r="M223" s="29">
        <f t="shared" si="79"/>
        <v>2.5687676671723492E-2</v>
      </c>
      <c r="N223" s="8">
        <f t="shared" si="80"/>
        <v>0.71535899440113049</v>
      </c>
      <c r="O223" s="48">
        <f t="shared" si="81"/>
        <v>3.3969834965475319E-3</v>
      </c>
      <c r="P223" s="48">
        <f t="shared" si="64"/>
        <v>25069455.013803918</v>
      </c>
      <c r="Q223" s="48">
        <f t="shared" si="82"/>
        <v>17933660.128859151</v>
      </c>
      <c r="R223" s="9">
        <f t="shared" si="65"/>
        <v>36.925790408800843</v>
      </c>
      <c r="S223" s="10">
        <f t="shared" si="66"/>
        <v>3.1617925495636818</v>
      </c>
      <c r="T223" s="10">
        <f t="shared" si="67"/>
        <v>1.8375957505817631</v>
      </c>
      <c r="U223" s="10">
        <f t="shared" si="68"/>
        <v>2.8249507136234873</v>
      </c>
      <c r="V223" s="10">
        <f t="shared" si="69"/>
        <v>4.6625464642052501</v>
      </c>
      <c r="W223" s="9">
        <f t="shared" si="70"/>
        <v>2.6939157348741443</v>
      </c>
      <c r="X223" s="49">
        <f t="shared" si="63"/>
        <v>27.151559695366487</v>
      </c>
      <c r="Y223" s="8">
        <f t="shared" si="83"/>
        <v>7.7709107736754167E-5</v>
      </c>
      <c r="Z223" s="29">
        <f t="shared" si="71"/>
        <v>3.5</v>
      </c>
    </row>
    <row r="224" spans="6:26" x14ac:dyDescent="0.25">
      <c r="F224" s="36">
        <f t="shared" si="72"/>
        <v>12660</v>
      </c>
      <c r="G224" s="16">
        <f t="shared" si="73"/>
        <v>24.458666400565644</v>
      </c>
      <c r="H224" s="48">
        <f t="shared" si="74"/>
        <v>294.37933320028282</v>
      </c>
      <c r="I224" s="8">
        <f t="shared" si="75"/>
        <v>1.1996814107680231</v>
      </c>
      <c r="J224" s="48">
        <f t="shared" si="76"/>
        <v>1.8263961093051855E-5</v>
      </c>
      <c r="K224" s="48">
        <f t="shared" si="77"/>
        <v>1.5224009415432605E-5</v>
      </c>
      <c r="L224" s="10">
        <f t="shared" si="78"/>
        <v>1006.1308914691917</v>
      </c>
      <c r="M224" s="29">
        <f t="shared" si="79"/>
        <v>2.5687714970568605E-2</v>
      </c>
      <c r="N224" s="8">
        <f t="shared" si="80"/>
        <v>0.71535889733146385</v>
      </c>
      <c r="O224" s="48">
        <f t="shared" si="81"/>
        <v>3.3969775973357605E-3</v>
      </c>
      <c r="P224" s="48">
        <f t="shared" si="64"/>
        <v>25073226.259430747</v>
      </c>
      <c r="Q224" s="48">
        <f t="shared" si="82"/>
        <v>17936355.489488684</v>
      </c>
      <c r="R224" s="9">
        <f t="shared" si="65"/>
        <v>36.927388457886899</v>
      </c>
      <c r="S224" s="10">
        <f t="shared" si="66"/>
        <v>3.1619340977122121</v>
      </c>
      <c r="T224" s="10">
        <f t="shared" si="67"/>
        <v>1.8379689765927039</v>
      </c>
      <c r="U224" s="10">
        <f t="shared" si="68"/>
        <v>2.825412814925043</v>
      </c>
      <c r="V224" s="10">
        <f t="shared" si="69"/>
        <v>4.6633817915177467</v>
      </c>
      <c r="W224" s="9">
        <f t="shared" si="70"/>
        <v>2.6943983684324757</v>
      </c>
      <c r="X224" s="49">
        <f t="shared" si="63"/>
        <v>27.153064768998121</v>
      </c>
      <c r="Y224" s="8">
        <f t="shared" si="83"/>
        <v>7.7723029858629107E-5</v>
      </c>
      <c r="Z224" s="29">
        <f t="shared" si="71"/>
        <v>3.5166666666666666</v>
      </c>
    </row>
    <row r="225" spans="6:26" x14ac:dyDescent="0.25">
      <c r="F225" s="36">
        <f t="shared" si="72"/>
        <v>12720</v>
      </c>
      <c r="G225" s="16">
        <f t="shared" si="73"/>
        <v>24.459664172591339</v>
      </c>
      <c r="H225" s="48">
        <f t="shared" si="74"/>
        <v>294.37983208629566</v>
      </c>
      <c r="I225" s="8">
        <f t="shared" si="75"/>
        <v>1.1996793709221942</v>
      </c>
      <c r="J225" s="48">
        <f t="shared" si="76"/>
        <v>1.8263984938415256E-5</v>
      </c>
      <c r="K225" s="48">
        <f t="shared" si="77"/>
        <v>1.522405517765611E-5</v>
      </c>
      <c r="L225" s="10">
        <f t="shared" si="78"/>
        <v>1006.1309085248906</v>
      </c>
      <c r="M225" s="29">
        <f t="shared" si="79"/>
        <v>2.5687752345364905E-2</v>
      </c>
      <c r="N225" s="8">
        <f t="shared" si="80"/>
        <v>0.71535880260416851</v>
      </c>
      <c r="O225" s="48">
        <f t="shared" si="81"/>
        <v>3.3969718404719251E-3</v>
      </c>
      <c r="P225" s="48">
        <f t="shared" si="64"/>
        <v>25076906.45898537</v>
      </c>
      <c r="Q225" s="48">
        <f t="shared" si="82"/>
        <v>17938985.777516514</v>
      </c>
      <c r="R225" s="9">
        <f t="shared" si="65"/>
        <v>36.928947766450939</v>
      </c>
      <c r="S225" s="10">
        <f t="shared" si="66"/>
        <v>3.162072215331694</v>
      </c>
      <c r="T225" s="10">
        <f t="shared" si="67"/>
        <v>1.8383332140472202</v>
      </c>
      <c r="U225" s="10">
        <f t="shared" si="68"/>
        <v>2.8258637718647752</v>
      </c>
      <c r="V225" s="10">
        <f t="shared" si="69"/>
        <v>4.6641969859119952</v>
      </c>
      <c r="W225" s="9">
        <f t="shared" si="70"/>
        <v>2.6948693696380417</v>
      </c>
      <c r="X225" s="49">
        <f t="shared" si="63"/>
        <v>27.15453354222938</v>
      </c>
      <c r="Y225" s="8">
        <f t="shared" si="83"/>
        <v>7.7736616431866586E-5</v>
      </c>
      <c r="Z225" s="29">
        <f t="shared" si="71"/>
        <v>3.5333333333333332</v>
      </c>
    </row>
    <row r="226" spans="6:26" x14ac:dyDescent="0.25">
      <c r="F226" s="36">
        <f t="shared" si="72"/>
        <v>12780</v>
      </c>
      <c r="G226" s="16">
        <f t="shared" si="73"/>
        <v>24.460637871114553</v>
      </c>
      <c r="H226" s="48">
        <f t="shared" si="74"/>
        <v>294.38031893555728</v>
      </c>
      <c r="I226" s="8">
        <f t="shared" si="75"/>
        <v>1.1996773802989382</v>
      </c>
      <c r="J226" s="48">
        <f t="shared" si="76"/>
        <v>1.8264008208436497E-5</v>
      </c>
      <c r="K226" s="48">
        <f t="shared" si="77"/>
        <v>1.5224099835812052E-5</v>
      </c>
      <c r="L226" s="10">
        <f t="shared" si="78"/>
        <v>1006.1309251692728</v>
      </c>
      <c r="M226" s="29">
        <f t="shared" si="79"/>
        <v>2.5687788818384846E-2</v>
      </c>
      <c r="N226" s="8">
        <f t="shared" si="80"/>
        <v>0.71535871016276997</v>
      </c>
      <c r="O226" s="48">
        <f t="shared" si="81"/>
        <v>3.3969662225242364E-3</v>
      </c>
      <c r="P226" s="48">
        <f t="shared" si="64"/>
        <v>25080497.809639458</v>
      </c>
      <c r="Q226" s="48">
        <f t="shared" si="82"/>
        <v>17941552.56334386</v>
      </c>
      <c r="R226" s="9">
        <f t="shared" si="65"/>
        <v>36.930469277078181</v>
      </c>
      <c r="S226" s="10">
        <f t="shared" si="66"/>
        <v>3.1622069858447799</v>
      </c>
      <c r="T226" s="10">
        <f t="shared" si="67"/>
        <v>1.8386886788146608</v>
      </c>
      <c r="U226" s="10">
        <f t="shared" si="68"/>
        <v>2.8263038528232078</v>
      </c>
      <c r="V226" s="10">
        <f t="shared" si="69"/>
        <v>4.6649925316378686</v>
      </c>
      <c r="W226" s="9">
        <f t="shared" si="70"/>
        <v>2.6953290182796574</v>
      </c>
      <c r="X226" s="49">
        <f t="shared" si="63"/>
        <v>27.155966889394211</v>
      </c>
      <c r="Y226" s="8">
        <f t="shared" si="83"/>
        <v>7.7749875527297814E-5</v>
      </c>
      <c r="Z226" s="29">
        <f t="shared" si="71"/>
        <v>3.55</v>
      </c>
    </row>
    <row r="227" spans="6:26" x14ac:dyDescent="0.25">
      <c r="F227" s="36">
        <f t="shared" si="72"/>
        <v>12840</v>
      </c>
      <c r="G227" s="16">
        <f t="shared" si="73"/>
        <v>24.461588076380036</v>
      </c>
      <c r="H227" s="48">
        <f t="shared" si="74"/>
        <v>294.38079403819</v>
      </c>
      <c r="I227" s="8">
        <f t="shared" si="75"/>
        <v>1.1996754377115224</v>
      </c>
      <c r="J227" s="48">
        <f t="shared" si="76"/>
        <v>1.826403091698401E-5</v>
      </c>
      <c r="K227" s="48">
        <f t="shared" si="77"/>
        <v>1.5224143416509487E-5</v>
      </c>
      <c r="L227" s="10">
        <f t="shared" si="78"/>
        <v>1006.1309414122435</v>
      </c>
      <c r="M227" s="29">
        <f t="shared" si="79"/>
        <v>2.5687824411365221E-2</v>
      </c>
      <c r="N227" s="8">
        <f t="shared" si="80"/>
        <v>0.71535861995215266</v>
      </c>
      <c r="O227" s="48">
        <f t="shared" si="81"/>
        <v>3.3969607401434961E-3</v>
      </c>
      <c r="P227" s="48">
        <f t="shared" si="64"/>
        <v>25084002.455583423</v>
      </c>
      <c r="Q227" s="48">
        <f t="shared" si="82"/>
        <v>17944057.379502565</v>
      </c>
      <c r="R227" s="9">
        <f t="shared" si="65"/>
        <v>36.931953909255668</v>
      </c>
      <c r="S227" s="10">
        <f t="shared" si="66"/>
        <v>3.1623384906319769</v>
      </c>
      <c r="T227" s="10">
        <f t="shared" si="67"/>
        <v>1.8390355816090698</v>
      </c>
      <c r="U227" s="10">
        <f t="shared" si="68"/>
        <v>2.8267333197360704</v>
      </c>
      <c r="V227" s="10">
        <f t="shared" si="69"/>
        <v>4.6657689013451407</v>
      </c>
      <c r="W227" s="9">
        <f t="shared" si="70"/>
        <v>2.695777587443859</v>
      </c>
      <c r="X227" s="49">
        <f t="shared" si="63"/>
        <v>27.157365663823896</v>
      </c>
      <c r="Y227" s="8">
        <f t="shared" si="83"/>
        <v>7.7762815022419012E-5</v>
      </c>
      <c r="Z227" s="29">
        <f t="shared" si="71"/>
        <v>3.5666666666666669</v>
      </c>
    </row>
    <row r="228" spans="6:26" x14ac:dyDescent="0.25">
      <c r="F228" s="36">
        <f t="shared" si="72"/>
        <v>12900</v>
      </c>
      <c r="G228" s="16">
        <f t="shared" si="73"/>
        <v>24.462515354674721</v>
      </c>
      <c r="H228" s="48">
        <f t="shared" si="74"/>
        <v>294.38125767733732</v>
      </c>
      <c r="I228" s="8">
        <f t="shared" si="75"/>
        <v>1.1996735420017757</v>
      </c>
      <c r="J228" s="48">
        <f t="shared" si="76"/>
        <v>1.8264053077592516E-5</v>
      </c>
      <c r="K228" s="48">
        <f t="shared" si="77"/>
        <v>1.5224185945717457E-5</v>
      </c>
      <c r="L228" s="10">
        <f t="shared" si="78"/>
        <v>1006.1309572634696</v>
      </c>
      <c r="M228" s="29">
        <f t="shared" si="79"/>
        <v>2.5687859145519819E-2</v>
      </c>
      <c r="N228" s="8">
        <f t="shared" si="80"/>
        <v>0.71535853191852738</v>
      </c>
      <c r="O228" s="48">
        <f t="shared" si="81"/>
        <v>3.3969553900611116E-3</v>
      </c>
      <c r="P228" s="48">
        <f t="shared" si="64"/>
        <v>25087422.48930217</v>
      </c>
      <c r="Q228" s="48">
        <f t="shared" si="82"/>
        <v>17946501.72156705</v>
      </c>
      <c r="R228" s="9">
        <f t="shared" si="65"/>
        <v>36.933402559946643</v>
      </c>
      <c r="S228" s="10">
        <f t="shared" si="66"/>
        <v>3.1624668090823018</v>
      </c>
      <c r="T228" s="10">
        <f t="shared" si="67"/>
        <v>1.8393741281109193</v>
      </c>
      <c r="U228" s="10">
        <f t="shared" si="68"/>
        <v>2.8271524282481546</v>
      </c>
      <c r="V228" s="10">
        <f t="shared" si="69"/>
        <v>4.6665265563590737</v>
      </c>
      <c r="W228" s="9">
        <f t="shared" si="70"/>
        <v>2.6962153436741314</v>
      </c>
      <c r="X228" s="49">
        <f t="shared" si="63"/>
        <v>27.158730698348855</v>
      </c>
      <c r="Y228" s="8">
        <f t="shared" si="83"/>
        <v>7.7775442605984557E-5</v>
      </c>
      <c r="Z228" s="29">
        <f t="shared" si="71"/>
        <v>3.5833333333333335</v>
      </c>
    </row>
    <row r="229" spans="6:26" x14ac:dyDescent="0.25">
      <c r="F229" s="36">
        <f t="shared" si="72"/>
        <v>12960</v>
      </c>
      <c r="G229" s="16">
        <f t="shared" si="73"/>
        <v>24.463420258662143</v>
      </c>
      <c r="H229" s="48">
        <f t="shared" si="74"/>
        <v>294.38171012933105</v>
      </c>
      <c r="I229" s="8">
        <f t="shared" si="75"/>
        <v>1.1996716920394044</v>
      </c>
      <c r="J229" s="48">
        <f t="shared" si="76"/>
        <v>1.8264074703471168E-5</v>
      </c>
      <c r="K229" s="48">
        <f t="shared" si="77"/>
        <v>1.5224227448780435E-5</v>
      </c>
      <c r="L229" s="10">
        <f t="shared" si="78"/>
        <v>1006.1309727323859</v>
      </c>
      <c r="M229" s="29">
        <f t="shared" si="79"/>
        <v>2.5687893041552102E-2</v>
      </c>
      <c r="N229" s="8">
        <f t="shared" si="80"/>
        <v>0.71535844600940079</v>
      </c>
      <c r="O229" s="48">
        <f t="shared" si="81"/>
        <v>3.3969501690871654E-3</v>
      </c>
      <c r="P229" s="48">
        <f t="shared" si="64"/>
        <v>25090759.952819619</v>
      </c>
      <c r="Q229" s="48">
        <f t="shared" si="82"/>
        <v>17948887.04904395</v>
      </c>
      <c r="R229" s="9">
        <f t="shared" si="65"/>
        <v>36.934816104149157</v>
      </c>
      <c r="S229" s="10">
        <f t="shared" si="66"/>
        <v>3.1625920186425991</v>
      </c>
      <c r="T229" s="10">
        <f t="shared" si="67"/>
        <v>1.839704519086</v>
      </c>
      <c r="U229" s="10">
        <f t="shared" si="68"/>
        <v>2.8275614278636052</v>
      </c>
      <c r="V229" s="10">
        <f t="shared" si="69"/>
        <v>4.6672659469496054</v>
      </c>
      <c r="W229" s="9">
        <f t="shared" si="70"/>
        <v>2.6966425471264386</v>
      </c>
      <c r="X229" s="49">
        <f t="shared" si="63"/>
        <v>27.160062805788581</v>
      </c>
      <c r="Y229" s="8">
        <f t="shared" si="83"/>
        <v>7.7787765782493413E-5</v>
      </c>
      <c r="Z229" s="29">
        <f t="shared" si="71"/>
        <v>3.6</v>
      </c>
    </row>
    <row r="230" spans="6:26" x14ac:dyDescent="0.25">
      <c r="F230" s="36">
        <f t="shared" si="72"/>
        <v>13020</v>
      </c>
      <c r="G230" s="16">
        <f t="shared" si="73"/>
        <v>24.464303327708915</v>
      </c>
      <c r="H230" s="48">
        <f t="shared" si="74"/>
        <v>294.38215166385442</v>
      </c>
      <c r="I230" s="8">
        <f t="shared" si="75"/>
        <v>1.1996698867213231</v>
      </c>
      <c r="J230" s="48">
        <f t="shared" si="76"/>
        <v>1.8264095807511149E-5</v>
      </c>
      <c r="K230" s="48">
        <f t="shared" si="77"/>
        <v>1.5224267950433101E-5</v>
      </c>
      <c r="L230" s="10">
        <f t="shared" si="78"/>
        <v>1006.1309878282008</v>
      </c>
      <c r="M230" s="29">
        <f t="shared" si="79"/>
        <v>2.568792611966722E-2</v>
      </c>
      <c r="N230" s="8">
        <f t="shared" si="80"/>
        <v>0.71535836217354198</v>
      </c>
      <c r="O230" s="48">
        <f t="shared" si="81"/>
        <v>3.3969450741085285E-3</v>
      </c>
      <c r="P230" s="48">
        <f t="shared" si="64"/>
        <v>25094016.838914394</v>
      </c>
      <c r="Q230" s="48">
        <f t="shared" si="82"/>
        <v>17951214.786241084</v>
      </c>
      <c r="R230" s="9">
        <f t="shared" si="65"/>
        <v>36.936195395441821</v>
      </c>
      <c r="S230" s="10">
        <f t="shared" si="66"/>
        <v>3.1627141948656736</v>
      </c>
      <c r="T230" s="10">
        <f t="shared" si="67"/>
        <v>1.8400269505016156</v>
      </c>
      <c r="U230" s="10">
        <f t="shared" si="68"/>
        <v>2.827960562092569</v>
      </c>
      <c r="V230" s="10">
        <f t="shared" si="69"/>
        <v>4.6679875125941841</v>
      </c>
      <c r="W230" s="9">
        <f t="shared" si="70"/>
        <v>2.6970594517210844</v>
      </c>
      <c r="X230" s="49">
        <f t="shared" si="63"/>
        <v>27.16136277943</v>
      </c>
      <c r="Y230" s="8">
        <f t="shared" si="83"/>
        <v>7.7799791876569734E-5</v>
      </c>
      <c r="Z230" s="29">
        <f t="shared" si="71"/>
        <v>3.6166666666666667</v>
      </c>
    </row>
    <row r="231" spans="6:26" x14ac:dyDescent="0.25">
      <c r="F231" s="36">
        <f t="shared" si="72"/>
        <v>13080</v>
      </c>
      <c r="G231" s="16">
        <f t="shared" si="73"/>
        <v>24.465165088203449</v>
      </c>
      <c r="H231" s="48">
        <f t="shared" si="74"/>
        <v>294.38258254410169</v>
      </c>
      <c r="I231" s="8">
        <f t="shared" si="75"/>
        <v>1.1996681249710019</v>
      </c>
      <c r="J231" s="48">
        <f t="shared" si="76"/>
        <v>1.8264116402293545E-5</v>
      </c>
      <c r="K231" s="48">
        <f t="shared" si="77"/>
        <v>1.5224307474815188E-5</v>
      </c>
      <c r="L231" s="10">
        <f t="shared" si="78"/>
        <v>1006.1310025599014</v>
      </c>
      <c r="M231" s="29">
        <f t="shared" si="79"/>
        <v>2.5687958399584265E-2</v>
      </c>
      <c r="N231" s="8">
        <f t="shared" si="80"/>
        <v>0.71535828036095472</v>
      </c>
      <c r="O231" s="48">
        <f t="shared" si="81"/>
        <v>3.3969401020870153E-3</v>
      </c>
      <c r="P231" s="48">
        <f t="shared" si="64"/>
        <v>25097195.092304897</v>
      </c>
      <c r="Q231" s="48">
        <f t="shared" si="82"/>
        <v>17953486.323114622</v>
      </c>
      <c r="R231" s="9">
        <f t="shared" si="65"/>
        <v>36.937541266514316</v>
      </c>
      <c r="S231" s="10">
        <f t="shared" si="66"/>
        <v>3.1628334114571564</v>
      </c>
      <c r="T231" s="10">
        <f t="shared" si="67"/>
        <v>1.8403416136400597</v>
      </c>
      <c r="U231" s="10">
        <f t="shared" si="68"/>
        <v>2.8283500685944585</v>
      </c>
      <c r="V231" s="10">
        <f t="shared" si="69"/>
        <v>4.6686916822345186</v>
      </c>
      <c r="W231" s="9">
        <f t="shared" si="70"/>
        <v>2.697466305291055</v>
      </c>
      <c r="X231" s="49">
        <f t="shared" si="63"/>
        <v>27.162631393494504</v>
      </c>
      <c r="Y231" s="8">
        <f t="shared" si="83"/>
        <v>7.7811528037241974E-5</v>
      </c>
      <c r="Z231" s="29">
        <f t="shared" si="71"/>
        <v>3.6333333333333333</v>
      </c>
    </row>
    <row r="232" spans="6:26" x14ac:dyDescent="0.25">
      <c r="F232" s="36">
        <f t="shared" si="72"/>
        <v>13140</v>
      </c>
      <c r="G232" s="16">
        <f t="shared" si="73"/>
        <v>24.46600605386708</v>
      </c>
      <c r="H232" s="48">
        <f t="shared" si="74"/>
        <v>294.38300302693352</v>
      </c>
      <c r="I232" s="8">
        <f t="shared" si="75"/>
        <v>1.1996664057378295</v>
      </c>
      <c r="J232" s="48">
        <f t="shared" si="76"/>
        <v>1.8264136500096602E-5</v>
      </c>
      <c r="K232" s="48">
        <f t="shared" si="77"/>
        <v>1.5224346045485563E-5</v>
      </c>
      <c r="L232" s="10">
        <f t="shared" si="78"/>
        <v>1006.1310169362589</v>
      </c>
      <c r="M232" s="29">
        <f t="shared" si="79"/>
        <v>2.5687989900547683E-2</v>
      </c>
      <c r="N232" s="8">
        <f t="shared" si="80"/>
        <v>0.71535820052284627</v>
      </c>
      <c r="O232" s="48">
        <f t="shared" si="81"/>
        <v>3.3969352500575877E-3</v>
      </c>
      <c r="P232" s="48">
        <f t="shared" si="64"/>
        <v>25100296.610807311</v>
      </c>
      <c r="Q232" s="48">
        <f t="shared" si="82"/>
        <v>17955703.016096815</v>
      </c>
      <c r="R232" s="9">
        <f t="shared" si="65"/>
        <v>36.93885452968545</v>
      </c>
      <c r="S232" s="10">
        <f t="shared" si="66"/>
        <v>3.1629497403211997</v>
      </c>
      <c r="T232" s="10">
        <f t="shared" si="67"/>
        <v>1.8406486952094765</v>
      </c>
      <c r="U232" s="10">
        <f t="shared" si="68"/>
        <v>2.8287301793178563</v>
      </c>
      <c r="V232" s="10">
        <f t="shared" si="69"/>
        <v>4.6693788745273324</v>
      </c>
      <c r="W232" s="9">
        <f t="shared" si="70"/>
        <v>2.6978633497269033</v>
      </c>
      <c r="X232" s="49">
        <f t="shared" si="63"/>
        <v>27.163869403593985</v>
      </c>
      <c r="Y232" s="8">
        <f t="shared" si="83"/>
        <v>7.7822981242122211E-5</v>
      </c>
      <c r="Z232" s="29">
        <f t="shared" si="71"/>
        <v>3.65</v>
      </c>
    </row>
    <row r="233" spans="6:26" x14ac:dyDescent="0.25">
      <c r="F233" s="36">
        <f t="shared" si="72"/>
        <v>13200</v>
      </c>
      <c r="G233" s="16">
        <f t="shared" si="73"/>
        <v>24.466826726057789</v>
      </c>
      <c r="H233" s="48">
        <f t="shared" si="74"/>
        <v>294.38341336302886</v>
      </c>
      <c r="I233" s="8">
        <f t="shared" si="75"/>
        <v>1.19966472799649</v>
      </c>
      <c r="J233" s="48">
        <f t="shared" si="76"/>
        <v>1.8264156112902983E-5</v>
      </c>
      <c r="K233" s="48">
        <f t="shared" si="77"/>
        <v>1.5224383685436171E-5</v>
      </c>
      <c r="L233" s="10">
        <f t="shared" si="78"/>
        <v>1006.1310309658339</v>
      </c>
      <c r="M233" s="29">
        <f t="shared" si="79"/>
        <v>2.5688020641338672E-2</v>
      </c>
      <c r="N233" s="8">
        <f t="shared" si="80"/>
        <v>0.71535812261159826</v>
      </c>
      <c r="O233" s="48">
        <f t="shared" si="81"/>
        <v>3.3969305151265983E-3</v>
      </c>
      <c r="P233" s="48">
        <f t="shared" si="64"/>
        <v>25103323.246465087</v>
      </c>
      <c r="Q233" s="48">
        <f t="shared" si="82"/>
        <v>17957866.188903358</v>
      </c>
      <c r="R233" s="9">
        <f t="shared" si="65"/>
        <v>36.940135977407593</v>
      </c>
      <c r="S233" s="10">
        <f t="shared" si="66"/>
        <v>3.1630632516050117</v>
      </c>
      <c r="T233" s="10">
        <f t="shared" si="67"/>
        <v>1.8409483774521487</v>
      </c>
      <c r="U233" s="10">
        <f t="shared" si="68"/>
        <v>2.8291011206369028</v>
      </c>
      <c r="V233" s="10">
        <f t="shared" si="69"/>
        <v>4.6700494980890515</v>
      </c>
      <c r="W233" s="9">
        <f t="shared" si="70"/>
        <v>2.6982508211181186</v>
      </c>
      <c r="X233" s="49">
        <f t="shared" si="63"/>
        <v>27.165077547175908</v>
      </c>
      <c r="Y233" s="8">
        <f t="shared" si="83"/>
        <v>7.7834158301484186E-5</v>
      </c>
      <c r="Z233" s="29">
        <f t="shared" si="71"/>
        <v>3.6666666666666665</v>
      </c>
    </row>
    <row r="234" spans="6:26" x14ac:dyDescent="0.25">
      <c r="F234" s="36">
        <f t="shared" si="72"/>
        <v>13260</v>
      </c>
      <c r="G234" s="16">
        <f t="shared" si="73"/>
        <v>24.467627594066713</v>
      </c>
      <c r="H234" s="48">
        <f t="shared" si="74"/>
        <v>294.38381379703333</v>
      </c>
      <c r="I234" s="8">
        <f t="shared" si="75"/>
        <v>1.1996630907463572</v>
      </c>
      <c r="J234" s="48">
        <f t="shared" si="76"/>
        <v>1.8264175252406994E-5</v>
      </c>
      <c r="K234" s="48">
        <f t="shared" si="77"/>
        <v>1.5224420417105721E-5</v>
      </c>
      <c r="L234" s="10">
        <f t="shared" si="78"/>
        <v>1006.1310446569809</v>
      </c>
      <c r="M234" s="29">
        <f t="shared" si="79"/>
        <v>2.568805064028646E-2</v>
      </c>
      <c r="N234" s="8">
        <f t="shared" si="80"/>
        <v>0.71535804658073909</v>
      </c>
      <c r="O234" s="48">
        <f t="shared" si="81"/>
        <v>3.3969258944700769E-3</v>
      </c>
      <c r="P234" s="48">
        <f t="shared" si="64"/>
        <v>25106276.806651182</v>
      </c>
      <c r="Q234" s="48">
        <f t="shared" si="82"/>
        <v>17959977.133321308</v>
      </c>
      <c r="R234" s="9">
        <f t="shared" si="65"/>
        <v>36.941386382758168</v>
      </c>
      <c r="S234" s="10">
        <f t="shared" si="66"/>
        <v>3.1631740137422684</v>
      </c>
      <c r="T234" s="10">
        <f t="shared" si="67"/>
        <v>1.841240838250283</v>
      </c>
      <c r="U234" s="10">
        <f t="shared" si="68"/>
        <v>2.8294631134848149</v>
      </c>
      <c r="V234" s="10">
        <f t="shared" si="69"/>
        <v>4.6707039517350974</v>
      </c>
      <c r="W234" s="9">
        <f t="shared" si="70"/>
        <v>2.6986289498913894</v>
      </c>
      <c r="X234" s="49">
        <f t="shared" si="63"/>
        <v>27.166256543958102</v>
      </c>
      <c r="Y234" s="8">
        <f t="shared" si="83"/>
        <v>7.7845065862251631E-5</v>
      </c>
      <c r="Z234" s="29">
        <f t="shared" si="71"/>
        <v>3.6833333333333331</v>
      </c>
    </row>
    <row r="235" spans="6:26" x14ac:dyDescent="0.25">
      <c r="F235" s="36">
        <f t="shared" si="72"/>
        <v>13320</v>
      </c>
      <c r="G235" s="16">
        <f t="shared" si="73"/>
        <v>24.468409135407565</v>
      </c>
      <c r="H235" s="48">
        <f t="shared" si="74"/>
        <v>294.38420456770376</v>
      </c>
      <c r="I235" s="8">
        <f t="shared" si="75"/>
        <v>1.1996614930109009</v>
      </c>
      <c r="J235" s="48">
        <f t="shared" si="76"/>
        <v>1.8264193930021418E-5</v>
      </c>
      <c r="K235" s="48">
        <f t="shared" si="77"/>
        <v>1.5224456262392893E-5</v>
      </c>
      <c r="L235" s="10">
        <f t="shared" si="78"/>
        <v>1006.1310580178538</v>
      </c>
      <c r="M235" s="29">
        <f t="shared" si="79"/>
        <v>2.5688079915278987E-2</v>
      </c>
      <c r="N235" s="8">
        <f t="shared" si="80"/>
        <v>0.71535797238491805</v>
      </c>
      <c r="O235" s="48">
        <f t="shared" si="81"/>
        <v>3.3969213853320573E-3</v>
      </c>
      <c r="P235" s="48">
        <f t="shared" si="64"/>
        <v>25109159.055144146</v>
      </c>
      <c r="Q235" s="48">
        <f t="shared" si="82"/>
        <v>17962037.109978322</v>
      </c>
      <c r="R235" s="9">
        <f t="shared" si="65"/>
        <v>36.942606499919222</v>
      </c>
      <c r="S235" s="10">
        <f t="shared" si="66"/>
        <v>3.1632820934954333</v>
      </c>
      <c r="T235" s="10">
        <f t="shared" si="67"/>
        <v>1.8415262512293324</v>
      </c>
      <c r="U235" s="10">
        <f t="shared" si="68"/>
        <v>2.8298163734838755</v>
      </c>
      <c r="V235" s="10">
        <f t="shared" si="69"/>
        <v>4.6713426247132084</v>
      </c>
      <c r="W235" s="9">
        <f t="shared" si="70"/>
        <v>2.6989979609454093</v>
      </c>
      <c r="X235" s="49">
        <f t="shared" si="63"/>
        <v>27.167407096352974</v>
      </c>
      <c r="Y235" s="8">
        <f t="shared" si="83"/>
        <v>7.7855710411886807E-5</v>
      </c>
      <c r="Z235" s="29">
        <f t="shared" si="71"/>
        <v>3.7</v>
      </c>
    </row>
    <row r="236" spans="6:26" x14ac:dyDescent="0.25">
      <c r="F236" s="36">
        <f t="shared" si="72"/>
        <v>13380</v>
      </c>
      <c r="G236" s="16">
        <f t="shared" si="73"/>
        <v>24.469171816099191</v>
      </c>
      <c r="H236" s="48">
        <f t="shared" si="74"/>
        <v>294.38458590804959</v>
      </c>
      <c r="I236" s="8">
        <f t="shared" si="75"/>
        <v>1.1996599338371083</v>
      </c>
      <c r="J236" s="48">
        <f t="shared" si="76"/>
        <v>1.8264212156884271E-5</v>
      </c>
      <c r="K236" s="48">
        <f t="shared" si="77"/>
        <v>1.5224491242669286E-5</v>
      </c>
      <c r="L236" s="10">
        <f t="shared" si="78"/>
        <v>1006.1310710564107</v>
      </c>
      <c r="M236" s="29">
        <f t="shared" si="79"/>
        <v>2.5688108483773613E-2</v>
      </c>
      <c r="N236" s="8">
        <f t="shared" si="80"/>
        <v>0.71535789997987442</v>
      </c>
      <c r="O236" s="48">
        <f t="shared" si="81"/>
        <v>3.396916985022945E-3</v>
      </c>
      <c r="P236" s="48">
        <f t="shared" si="64"/>
        <v>25111971.713178392</v>
      </c>
      <c r="Q236" s="48">
        <f t="shared" si="82"/>
        <v>17964047.349093303</v>
      </c>
      <c r="R236" s="9">
        <f t="shared" si="65"/>
        <v>36.943797064644329</v>
      </c>
      <c r="S236" s="10">
        <f t="shared" si="66"/>
        <v>3.1633875559970024</v>
      </c>
      <c r="T236" s="10">
        <f t="shared" si="67"/>
        <v>1.8418047858589239</v>
      </c>
      <c r="U236" s="10">
        <f t="shared" si="68"/>
        <v>2.8301611110725933</v>
      </c>
      <c r="V236" s="10">
        <f t="shared" si="69"/>
        <v>4.6719658969315176</v>
      </c>
      <c r="W236" s="9">
        <f t="shared" si="70"/>
        <v>2.6993580737826548</v>
      </c>
      <c r="X236" s="49">
        <f t="shared" si="63"/>
        <v>27.168529889881846</v>
      </c>
      <c r="Y236" s="8">
        <f t="shared" si="83"/>
        <v>7.7866098282191972E-5</v>
      </c>
      <c r="Z236" s="29">
        <f t="shared" si="71"/>
        <v>3.7166666666666668</v>
      </c>
    </row>
    <row r="237" spans="6:26" x14ac:dyDescent="0.25">
      <c r="F237" s="36">
        <f t="shared" si="72"/>
        <v>13440</v>
      </c>
      <c r="G237" s="16">
        <f t="shared" si="73"/>
        <v>24.469916090941364</v>
      </c>
      <c r="H237" s="48">
        <f t="shared" si="74"/>
        <v>294.38495804547068</v>
      </c>
      <c r="I237" s="8">
        <f t="shared" si="75"/>
        <v>1.1996584122949205</v>
      </c>
      <c r="J237" s="48">
        <f t="shared" si="76"/>
        <v>1.826422994386534E-5</v>
      </c>
      <c r="K237" s="48">
        <f t="shared" si="77"/>
        <v>1.5224525378792005E-5</v>
      </c>
      <c r="L237" s="10">
        <f t="shared" si="78"/>
        <v>1006.1310837804183</v>
      </c>
      <c r="M237" s="29">
        <f t="shared" si="79"/>
        <v>2.5688136362807264E-2</v>
      </c>
      <c r="N237" s="8">
        <f t="shared" si="80"/>
        <v>0.7153578293224151</v>
      </c>
      <c r="O237" s="48">
        <f t="shared" si="81"/>
        <v>3.3969126909179242E-3</v>
      </c>
      <c r="P237" s="48">
        <f t="shared" si="64"/>
        <v>25114716.460469175</v>
      </c>
      <c r="Q237" s="48">
        <f t="shared" si="82"/>
        <v>17966009.051209155</v>
      </c>
      <c r="R237" s="9">
        <f t="shared" si="65"/>
        <v>36.944958794714346</v>
      </c>
      <c r="S237" s="10">
        <f t="shared" si="66"/>
        <v>3.1634904647897257</v>
      </c>
      <c r="T237" s="10">
        <f t="shared" si="67"/>
        <v>1.8420766075514359</v>
      </c>
      <c r="U237" s="10">
        <f t="shared" si="68"/>
        <v>2.8304975316296686</v>
      </c>
      <c r="V237" s="10">
        <f t="shared" si="69"/>
        <v>4.6725741391811049</v>
      </c>
      <c r="W237" s="9">
        <f t="shared" si="70"/>
        <v>2.6997095026379716</v>
      </c>
      <c r="X237" s="49">
        <f t="shared" si="63"/>
        <v>27.169625593579337</v>
      </c>
      <c r="Y237" s="8">
        <f t="shared" si="83"/>
        <v>7.7876235653018405E-5</v>
      </c>
      <c r="Z237" s="29">
        <f t="shared" si="71"/>
        <v>3.7333333333333334</v>
      </c>
    </row>
    <row r="238" spans="6:26" x14ac:dyDescent="0.25">
      <c r="F238" s="36">
        <f t="shared" si="72"/>
        <v>13500</v>
      </c>
      <c r="G238" s="16">
        <f t="shared" si="73"/>
        <v>24.470642403784037</v>
      </c>
      <c r="H238" s="48">
        <f t="shared" si="74"/>
        <v>294.385321201892</v>
      </c>
      <c r="I238" s="8">
        <f t="shared" si="75"/>
        <v>1.1996569274766791</v>
      </c>
      <c r="J238" s="48">
        <f t="shared" si="76"/>
        <v>1.8264247301572724E-5</v>
      </c>
      <c r="K238" s="48">
        <f t="shared" si="77"/>
        <v>1.5224558691116111E-5</v>
      </c>
      <c r="L238" s="10">
        <f t="shared" si="78"/>
        <v>1006.1310961974565</v>
      </c>
      <c r="M238" s="29">
        <f t="shared" si="79"/>
        <v>2.5688163569006713E-2</v>
      </c>
      <c r="N238" s="8">
        <f t="shared" si="80"/>
        <v>0.71535776037038667</v>
      </c>
      <c r="O238" s="48">
        <f t="shared" si="81"/>
        <v>3.3969085004553995E-3</v>
      </c>
      <c r="P238" s="48">
        <f t="shared" si="64"/>
        <v>25117394.936212659</v>
      </c>
      <c r="Q238" s="48">
        <f t="shared" si="82"/>
        <v>17967923.38790758</v>
      </c>
      <c r="R238" s="9">
        <f t="shared" si="65"/>
        <v>36.946092390380635</v>
      </c>
      <c r="S238" s="10">
        <f t="shared" si="66"/>
        <v>3.1635908818657734</v>
      </c>
      <c r="T238" s="10">
        <f t="shared" si="67"/>
        <v>1.8423418777582687</v>
      </c>
      <c r="U238" s="10">
        <f t="shared" si="68"/>
        <v>2.8308258355952995</v>
      </c>
      <c r="V238" s="10">
        <f t="shared" si="69"/>
        <v>4.6731677133535685</v>
      </c>
      <c r="W238" s="9">
        <f t="shared" si="70"/>
        <v>2.7000524566042841</v>
      </c>
      <c r="X238" s="49">
        <f t="shared" si="63"/>
        <v>27.17069486038832</v>
      </c>
      <c r="Y238" s="8">
        <f t="shared" si="83"/>
        <v>7.7886128555892812E-5</v>
      </c>
      <c r="Z238" s="29">
        <f t="shared" si="71"/>
        <v>3.75</v>
      </c>
    </row>
    <row r="239" spans="6:26" x14ac:dyDescent="0.25">
      <c r="F239" s="36">
        <f t="shared" si="72"/>
        <v>13560</v>
      </c>
      <c r="G239" s="16">
        <f t="shared" si="73"/>
        <v>24.471351187790138</v>
      </c>
      <c r="H239" s="48">
        <f t="shared" si="74"/>
        <v>294.38567559389503</v>
      </c>
      <c r="I239" s="8">
        <f t="shared" si="75"/>
        <v>1.1996554784965896</v>
      </c>
      <c r="J239" s="48">
        <f t="shared" si="76"/>
        <v>1.8264264240359143E-5</v>
      </c>
      <c r="K239" s="48">
        <f t="shared" si="77"/>
        <v>1.5224591199506671E-5</v>
      </c>
      <c r="L239" s="10">
        <f t="shared" si="78"/>
        <v>1006.1311083149227</v>
      </c>
      <c r="M239" s="29">
        <f t="shared" si="79"/>
        <v>2.5688190118598447E-2</v>
      </c>
      <c r="N239" s="8">
        <f t="shared" si="80"/>
        <v>0.71535769308265174</v>
      </c>
      <c r="O239" s="48">
        <f t="shared" si="81"/>
        <v>3.3969044111354786E-3</v>
      </c>
      <c r="P239" s="48">
        <f t="shared" si="64"/>
        <v>25120008.740062024</v>
      </c>
      <c r="Q239" s="48">
        <f t="shared" si="82"/>
        <v>17969791.502506819</v>
      </c>
      <c r="R239" s="9">
        <f t="shared" si="65"/>
        <v>36.947198534798218</v>
      </c>
      <c r="S239" s="10">
        <f t="shared" si="66"/>
        <v>3.1636888677049955</v>
      </c>
      <c r="T239" s="10">
        <f t="shared" si="67"/>
        <v>1.842600754063904</v>
      </c>
      <c r="U239" s="10">
        <f t="shared" si="68"/>
        <v>2.8311462185892018</v>
      </c>
      <c r="V239" s="10">
        <f t="shared" si="69"/>
        <v>4.673746972653106</v>
      </c>
      <c r="W239" s="9">
        <f t="shared" si="70"/>
        <v>2.700387139755128</v>
      </c>
      <c r="X239" s="49">
        <f t="shared" si="63"/>
        <v>27.171738327545267</v>
      </c>
      <c r="Y239" s="8">
        <f t="shared" si="83"/>
        <v>7.7895782877551766E-5</v>
      </c>
      <c r="Z239" s="29">
        <f t="shared" si="71"/>
        <v>3.7666666666666666</v>
      </c>
    </row>
    <row r="240" spans="6:26" x14ac:dyDescent="0.25">
      <c r="F240" s="36">
        <f t="shared" si="72"/>
        <v>13620</v>
      </c>
      <c r="G240" s="16">
        <f t="shared" si="73"/>
        <v>24.472042865692121</v>
      </c>
      <c r="H240" s="48">
        <f t="shared" si="74"/>
        <v>294.38602143284606</v>
      </c>
      <c r="I240" s="8">
        <f t="shared" si="75"/>
        <v>1.1996540644901954</v>
      </c>
      <c r="J240" s="48">
        <f t="shared" si="76"/>
        <v>1.8264280770327913E-5</v>
      </c>
      <c r="K240" s="48">
        <f t="shared" si="77"/>
        <v>1.5224622923350404E-5</v>
      </c>
      <c r="L240" s="10">
        <f t="shared" si="78"/>
        <v>1006.131120140037</v>
      </c>
      <c r="M240" s="29">
        <f t="shared" si="79"/>
        <v>2.5688216027418075E-2</v>
      </c>
      <c r="N240" s="8">
        <f t="shared" si="80"/>
        <v>0.71535762741906372</v>
      </c>
      <c r="O240" s="48">
        <f t="shared" si="81"/>
        <v>3.3969004205184898E-3</v>
      </c>
      <c r="P240" s="48">
        <f t="shared" si="64"/>
        <v>25122559.433080684</v>
      </c>
      <c r="Q240" s="48">
        <f t="shared" si="82"/>
        <v>17971614.510743018</v>
      </c>
      <c r="R240" s="9">
        <f t="shared" si="65"/>
        <v>36.948277894447358</v>
      </c>
      <c r="S240" s="10">
        <f t="shared" si="66"/>
        <v>3.1637844813121321</v>
      </c>
      <c r="T240" s="10">
        <f t="shared" si="67"/>
        <v>1.8428533902777267</v>
      </c>
      <c r="U240" s="10">
        <f t="shared" si="68"/>
        <v>2.8314588715261571</v>
      </c>
      <c r="V240" s="10">
        <f t="shared" si="69"/>
        <v>4.6743122618038839</v>
      </c>
      <c r="W240" s="9">
        <f t="shared" si="70"/>
        <v>2.7007137512644661</v>
      </c>
      <c r="X240" s="49">
        <f t="shared" si="63"/>
        <v>27.172756616956587</v>
      </c>
      <c r="Y240" s="8">
        <f t="shared" si="83"/>
        <v>7.7905204363398051E-5</v>
      </c>
      <c r="Z240" s="29">
        <f t="shared" si="71"/>
        <v>3.7833333333333332</v>
      </c>
    </row>
    <row r="241" spans="6:26" x14ac:dyDescent="0.25">
      <c r="F241" s="36">
        <f t="shared" si="72"/>
        <v>13680</v>
      </c>
      <c r="G241" s="16">
        <f t="shared" si="73"/>
        <v>24.472717850042393</v>
      </c>
      <c r="H241" s="48">
        <f t="shared" si="74"/>
        <v>294.38635892502117</v>
      </c>
      <c r="I241" s="8">
        <f t="shared" si="75"/>
        <v>1.1996526846138664</v>
      </c>
      <c r="J241" s="48">
        <f t="shared" si="76"/>
        <v>1.8264296901339035E-5</v>
      </c>
      <c r="K241" s="48">
        <f t="shared" si="77"/>
        <v>1.5224653881567217E-5</v>
      </c>
      <c r="L241" s="10">
        <f t="shared" si="78"/>
        <v>1006.1311316798455</v>
      </c>
      <c r="M241" s="29">
        <f t="shared" si="79"/>
        <v>2.5688241310919836E-2</v>
      </c>
      <c r="N241" s="8">
        <f t="shared" si="80"/>
        <v>0.71535756334044365</v>
      </c>
      <c r="O241" s="48">
        <f t="shared" si="81"/>
        <v>3.3968965262235378E-3</v>
      </c>
      <c r="P241" s="48">
        <f t="shared" si="64"/>
        <v>25125048.538671993</v>
      </c>
      <c r="Q241" s="48">
        <f t="shared" si="82"/>
        <v>17973393.501434769</v>
      </c>
      <c r="R241" s="9">
        <f t="shared" si="65"/>
        <v>36.949331119544851</v>
      </c>
      <c r="S241" s="10">
        <f t="shared" si="66"/>
        <v>3.1638777802531597</v>
      </c>
      <c r="T241" s="10">
        <f t="shared" si="67"/>
        <v>1.8430999365237419</v>
      </c>
      <c r="U241" s="10">
        <f t="shared" si="68"/>
        <v>2.8317639807287311</v>
      </c>
      <c r="V241" s="10">
        <f t="shared" si="69"/>
        <v>4.6748639172524733</v>
      </c>
      <c r="W241" s="9">
        <f t="shared" si="70"/>
        <v>2.7010324855236512</v>
      </c>
      <c r="X241" s="49">
        <f t="shared" si="63"/>
        <v>27.173750335566044</v>
      </c>
      <c r="Y241" s="8">
        <f t="shared" si="83"/>
        <v>7.7914398620874549E-5</v>
      </c>
      <c r="Z241" s="29">
        <f t="shared" si="71"/>
        <v>3.8</v>
      </c>
    </row>
    <row r="242" spans="6:26" x14ac:dyDescent="0.25">
      <c r="F242" s="36">
        <f t="shared" si="72"/>
        <v>13740</v>
      </c>
      <c r="G242" s="16">
        <f t="shared" si="73"/>
        <v>24.473376543457764</v>
      </c>
      <c r="H242" s="48">
        <f t="shared" si="74"/>
        <v>294.38668827172887</v>
      </c>
      <c r="I242" s="8">
        <f t="shared" si="75"/>
        <v>1.1996513380442964</v>
      </c>
      <c r="J242" s="48">
        <f t="shared" si="76"/>
        <v>1.8264312643015104E-5</v>
      </c>
      <c r="K242" s="48">
        <f t="shared" si="77"/>
        <v>1.5224684092621506E-5</v>
      </c>
      <c r="L242" s="10">
        <f t="shared" si="78"/>
        <v>1006.1311429412245</v>
      </c>
      <c r="M242" s="29">
        <f t="shared" si="79"/>
        <v>2.5688265984185887E-2</v>
      </c>
      <c r="N242" s="8">
        <f t="shared" si="80"/>
        <v>0.71535750080855554</v>
      </c>
      <c r="O242" s="48">
        <f t="shared" si="81"/>
        <v>3.3968927259270848E-3</v>
      </c>
      <c r="P242" s="48">
        <f t="shared" si="64"/>
        <v>25127477.543486431</v>
      </c>
      <c r="Q242" s="48">
        <f t="shared" si="82"/>
        <v>17975129.537131555</v>
      </c>
      <c r="R242" s="9">
        <f t="shared" si="65"/>
        <v>36.95035884444443</v>
      </c>
      <c r="S242" s="10">
        <f t="shared" si="66"/>
        <v>3.1639688206906804</v>
      </c>
      <c r="T242" s="10">
        <f t="shared" si="67"/>
        <v>1.8433405393281699</v>
      </c>
      <c r="U242" s="10">
        <f t="shared" si="68"/>
        <v>2.8320617280372713</v>
      </c>
      <c r="V242" s="10">
        <f t="shared" si="69"/>
        <v>4.675402267365441</v>
      </c>
      <c r="W242" s="9">
        <f t="shared" si="70"/>
        <v>2.7013435322555881</v>
      </c>
      <c r="X242" s="49">
        <f t="shared" si="63"/>
        <v>27.174720075713353</v>
      </c>
      <c r="Y242" s="8">
        <f t="shared" si="83"/>
        <v>7.7923371122757342E-5</v>
      </c>
      <c r="Z242" s="29">
        <f t="shared" si="71"/>
        <v>3.8166666666666669</v>
      </c>
    </row>
    <row r="243" spans="6:26" x14ac:dyDescent="0.25">
      <c r="F243" s="36">
        <f t="shared" si="72"/>
        <v>13800</v>
      </c>
      <c r="G243" s="16">
        <f t="shared" si="73"/>
        <v>24.474019338858046</v>
      </c>
      <c r="H243" s="48">
        <f t="shared" si="74"/>
        <v>294.38700966942901</v>
      </c>
      <c r="I243" s="8">
        <f t="shared" si="75"/>
        <v>1.1996500239780161</v>
      </c>
      <c r="J243" s="48">
        <f t="shared" si="76"/>
        <v>1.826432800474681E-5</v>
      </c>
      <c r="K243" s="48">
        <f t="shared" si="77"/>
        <v>1.5224713574532891E-5</v>
      </c>
      <c r="L243" s="10">
        <f t="shared" si="78"/>
        <v>1006.1311539308857</v>
      </c>
      <c r="M243" s="29">
        <f t="shared" si="79"/>
        <v>2.568829006193489E-2</v>
      </c>
      <c r="N243" s="8">
        <f t="shared" si="80"/>
        <v>0.71535743978608601</v>
      </c>
      <c r="O243" s="48">
        <f t="shared" si="81"/>
        <v>3.3968890173615776E-3</v>
      </c>
      <c r="P243" s="48">
        <f t="shared" si="64"/>
        <v>25129847.898307957</v>
      </c>
      <c r="Q243" s="48">
        <f t="shared" si="82"/>
        <v>17976823.654747333</v>
      </c>
      <c r="R243" s="9">
        <f t="shared" si="65"/>
        <v>36.951361688028065</v>
      </c>
      <c r="S243" s="10">
        <f t="shared" si="66"/>
        <v>3.1640576574184434</v>
      </c>
      <c r="T243" s="10">
        <f t="shared" si="67"/>
        <v>1.843575341705</v>
      </c>
      <c r="U243" s="10">
        <f t="shared" si="68"/>
        <v>2.8323522909172154</v>
      </c>
      <c r="V243" s="10">
        <f t="shared" si="69"/>
        <v>4.6759276326222157</v>
      </c>
      <c r="W243" s="9">
        <f t="shared" si="70"/>
        <v>2.7016470766261689</v>
      </c>
      <c r="X243" s="49">
        <f t="shared" si="63"/>
        <v>27.175666415484216</v>
      </c>
      <c r="Y243" s="8">
        <f t="shared" si="83"/>
        <v>7.7932127210370261E-5</v>
      </c>
      <c r="Z243" s="29">
        <f t="shared" si="71"/>
        <v>3.8333333333333335</v>
      </c>
    </row>
    <row r="244" spans="6:26" x14ac:dyDescent="0.25">
      <c r="F244" s="36">
        <f t="shared" si="72"/>
        <v>13860</v>
      </c>
      <c r="G244" s="16">
        <f t="shared" si="73"/>
        <v>24.47464661969898</v>
      </c>
      <c r="H244" s="48">
        <f t="shared" si="74"/>
        <v>294.38732330984948</v>
      </c>
      <c r="I244" s="8">
        <f t="shared" si="75"/>
        <v>1.1996487416309163</v>
      </c>
      <c r="J244" s="48">
        <f t="shared" si="76"/>
        <v>1.8264342995698694E-5</v>
      </c>
      <c r="K244" s="48">
        <f t="shared" si="77"/>
        <v>1.5224742344887066E-5</v>
      </c>
      <c r="L244" s="10">
        <f t="shared" si="78"/>
        <v>1006.1311646553788</v>
      </c>
      <c r="M244" s="29">
        <f t="shared" si="79"/>
        <v>2.568831355853108E-2</v>
      </c>
      <c r="N244" s="8">
        <f t="shared" si="80"/>
        <v>0.71535738023661999</v>
      </c>
      <c r="O244" s="48">
        <f t="shared" si="81"/>
        <v>3.3968853983141005E-3</v>
      </c>
      <c r="P244" s="48">
        <f t="shared" si="64"/>
        <v>25132161.018917941</v>
      </c>
      <c r="Q244" s="48">
        <f t="shared" si="82"/>
        <v>17978476.866178039</v>
      </c>
      <c r="R244" s="9">
        <f t="shared" si="65"/>
        <v>36.952340254086664</v>
      </c>
      <c r="S244" s="10">
        <f t="shared" si="66"/>
        <v>3.1641443438950274</v>
      </c>
      <c r="T244" s="10">
        <f t="shared" si="67"/>
        <v>1.8438044832395628</v>
      </c>
      <c r="U244" s="10">
        <f t="shared" si="68"/>
        <v>2.8326358425641276</v>
      </c>
      <c r="V244" s="10">
        <f t="shared" si="69"/>
        <v>4.6764403258036902</v>
      </c>
      <c r="W244" s="9">
        <f t="shared" si="70"/>
        <v>2.7019432993532431</v>
      </c>
      <c r="X244" s="49">
        <f t="shared" si="63"/>
        <v>27.176589919052223</v>
      </c>
      <c r="Y244" s="8">
        <f t="shared" si="83"/>
        <v>7.7940672096728168E-5</v>
      </c>
      <c r="Z244" s="29">
        <f t="shared" si="71"/>
        <v>3.85</v>
      </c>
    </row>
    <row r="245" spans="6:26" x14ac:dyDescent="0.25">
      <c r="F245" s="36">
        <f t="shared" si="72"/>
        <v>13920</v>
      </c>
      <c r="G245" s="16">
        <f t="shared" si="73"/>
        <v>24.475258760199569</v>
      </c>
      <c r="H245" s="48">
        <f t="shared" si="74"/>
        <v>294.38762938009978</v>
      </c>
      <c r="I245" s="8">
        <f t="shared" si="75"/>
        <v>1.1996474902377818</v>
      </c>
      <c r="J245" s="48">
        <f t="shared" si="76"/>
        <v>1.8264357624814599E-5</v>
      </c>
      <c r="K245" s="48">
        <f t="shared" si="77"/>
        <v>1.5224770420846231E-5</v>
      </c>
      <c r="L245" s="10">
        <f t="shared" si="78"/>
        <v>1006.1311751210959</v>
      </c>
      <c r="M245" s="29">
        <f t="shared" si="79"/>
        <v>2.5688336487992739E-2</v>
      </c>
      <c r="N245" s="8">
        <f t="shared" si="80"/>
        <v>0.71535732212462033</v>
      </c>
      <c r="O245" s="48">
        <f t="shared" si="81"/>
        <v>3.3968818666250608E-3</v>
      </c>
      <c r="P245" s="48">
        <f t="shared" si="64"/>
        <v>25134418.286938589</v>
      </c>
      <c r="Q245" s="48">
        <f t="shared" si="82"/>
        <v>17980090.158904478</v>
      </c>
      <c r="R245" s="9">
        <f t="shared" si="65"/>
        <v>36.953295131691149</v>
      </c>
      <c r="S245" s="10">
        <f t="shared" si="66"/>
        <v>3.1642289322766208</v>
      </c>
      <c r="T245" s="10">
        <f t="shared" si="67"/>
        <v>1.8440281001701004</v>
      </c>
      <c r="U245" s="10">
        <f t="shared" si="68"/>
        <v>2.8329125520058716</v>
      </c>
      <c r="V245" s="10">
        <f t="shared" si="69"/>
        <v>4.676940652175972</v>
      </c>
      <c r="W245" s="9">
        <f t="shared" si="70"/>
        <v>2.7022323768127841</v>
      </c>
      <c r="X245" s="49">
        <f t="shared" si="63"/>
        <v>27.177491137012353</v>
      </c>
      <c r="Y245" s="8">
        <f t="shared" si="83"/>
        <v>7.7949010869599527E-5</v>
      </c>
      <c r="Z245" s="29">
        <f t="shared" si="71"/>
        <v>3.8666666666666667</v>
      </c>
    </row>
    <row r="246" spans="6:26" x14ac:dyDescent="0.25">
      <c r="F246" s="36">
        <f t="shared" si="72"/>
        <v>13980</v>
      </c>
      <c r="G246" s="16">
        <f t="shared" si="73"/>
        <v>24.475856125564007</v>
      </c>
      <c r="H246" s="48">
        <f t="shared" si="74"/>
        <v>294.38792806278195</v>
      </c>
      <c r="I246" s="8">
        <f t="shared" si="75"/>
        <v>1.1996462690518381</v>
      </c>
      <c r="J246" s="48">
        <f t="shared" si="76"/>
        <v>1.8264371900822777E-5</v>
      </c>
      <c r="K246" s="48">
        <f t="shared" si="77"/>
        <v>1.5224797819159101E-5</v>
      </c>
      <c r="L246" s="10">
        <f t="shared" si="78"/>
        <v>1006.1311853342753</v>
      </c>
      <c r="M246" s="29">
        <f t="shared" si="79"/>
        <v>2.5688358864000289E-2</v>
      </c>
      <c r="N246" s="8">
        <f t="shared" si="80"/>
        <v>0.7153572654154059</v>
      </c>
      <c r="O246" s="48">
        <f t="shared" si="81"/>
        <v>3.3968784201869086E-3</v>
      </c>
      <c r="P246" s="48">
        <f t="shared" si="64"/>
        <v>25136621.050656952</v>
      </c>
      <c r="Q246" s="48">
        <f t="shared" si="82"/>
        <v>17981664.496581282</v>
      </c>
      <c r="R246" s="9">
        <f t="shared" si="65"/>
        <v>36.954226895555195</v>
      </c>
      <c r="S246" s="10">
        <f t="shared" si="66"/>
        <v>3.1643114734490441</v>
      </c>
      <c r="T246" s="10">
        <f t="shared" si="67"/>
        <v>1.8442463254674717</v>
      </c>
      <c r="U246" s="10">
        <f t="shared" si="68"/>
        <v>2.8331825842027016</v>
      </c>
      <c r="V246" s="10">
        <f t="shared" si="69"/>
        <v>4.6774289096701729</v>
      </c>
      <c r="W246" s="9">
        <f t="shared" si="70"/>
        <v>2.7025144811427664</v>
      </c>
      <c r="X246" s="49">
        <f t="shared" si="63"/>
        <v>27.178370606706775</v>
      </c>
      <c r="Y246" s="8">
        <f t="shared" si="83"/>
        <v>7.795714849450288E-5</v>
      </c>
      <c r="Z246" s="29">
        <f t="shared" si="71"/>
        <v>3.8833333333333333</v>
      </c>
    </row>
    <row r="247" spans="6:26" x14ac:dyDescent="0.25">
      <c r="F247" s="36">
        <f t="shared" si="72"/>
        <v>14040</v>
      </c>
      <c r="G247" s="16">
        <f t="shared" si="73"/>
        <v>24.476439072198289</v>
      </c>
      <c r="H247" s="48">
        <f t="shared" si="74"/>
        <v>294.38821953609914</v>
      </c>
      <c r="I247" s="8">
        <f t="shared" si="75"/>
        <v>1.1996450773443061</v>
      </c>
      <c r="J247" s="48">
        <f t="shared" si="76"/>
        <v>1.8264385832241201E-5</v>
      </c>
      <c r="K247" s="48">
        <f t="shared" si="77"/>
        <v>1.5224824556170958E-5</v>
      </c>
      <c r="L247" s="10">
        <f t="shared" si="78"/>
        <v>1006.1311953010057</v>
      </c>
      <c r="M247" s="29">
        <f t="shared" si="79"/>
        <v>2.5688380699904541E-2</v>
      </c>
      <c r="N247" s="8">
        <f t="shared" si="80"/>
        <v>0.71535721007513253</v>
      </c>
      <c r="O247" s="48">
        <f t="shared" si="81"/>
        <v>3.3968750569428807E-3</v>
      </c>
      <c r="P247" s="48">
        <f t="shared" si="64"/>
        <v>25138770.62582799</v>
      </c>
      <c r="Q247" s="48">
        <f t="shared" si="82"/>
        <v>17983200.819611005</v>
      </c>
      <c r="R247" s="9">
        <f t="shared" si="65"/>
        <v>36.955136106387613</v>
      </c>
      <c r="S247" s="10">
        <f t="shared" si="66"/>
        <v>3.1643920170589102</v>
      </c>
      <c r="T247" s="10">
        <f t="shared" si="67"/>
        <v>1.8444592889129414</v>
      </c>
      <c r="U247" s="10">
        <f t="shared" si="68"/>
        <v>2.8334461001446316</v>
      </c>
      <c r="V247" s="10">
        <f t="shared" si="69"/>
        <v>4.6779053890575728</v>
      </c>
      <c r="W247" s="9">
        <f t="shared" si="70"/>
        <v>2.7027897803443754</v>
      </c>
      <c r="X247" s="49">
        <f t="shared" si="63"/>
        <v>27.179228852542664</v>
      </c>
      <c r="Y247" s="8">
        <f t="shared" si="83"/>
        <v>7.7965089817626213E-5</v>
      </c>
      <c r="Z247" s="29">
        <f t="shared" si="71"/>
        <v>3.9</v>
      </c>
    </row>
    <row r="248" spans="6:26" x14ac:dyDescent="0.25">
      <c r="F248" s="36">
        <f t="shared" si="72"/>
        <v>14100</v>
      </c>
      <c r="G248" s="16">
        <f t="shared" si="73"/>
        <v>24.477007947921638</v>
      </c>
      <c r="H248" s="48">
        <f t="shared" si="74"/>
        <v>294.38850397396078</v>
      </c>
      <c r="I248" s="8">
        <f t="shared" si="75"/>
        <v>1.1996439144039723</v>
      </c>
      <c r="J248" s="48">
        <f t="shared" si="76"/>
        <v>1.8264399427382706E-5</v>
      </c>
      <c r="K248" s="48">
        <f t="shared" si="77"/>
        <v>1.5224850647833394E-5</v>
      </c>
      <c r="L248" s="10">
        <f t="shared" si="78"/>
        <v>1006.1312050272284</v>
      </c>
      <c r="M248" s="29">
        <f t="shared" si="79"/>
        <v>2.5688402008734793E-2</v>
      </c>
      <c r="N248" s="8">
        <f t="shared" si="80"/>
        <v>0.71535715607077022</v>
      </c>
      <c r="O248" s="48">
        <f t="shared" si="81"/>
        <v>3.396871774885788E-3</v>
      </c>
      <c r="P248" s="48">
        <f t="shared" si="64"/>
        <v>25140868.296458598</v>
      </c>
      <c r="Q248" s="48">
        <f t="shared" si="82"/>
        <v>17984700.045704413</v>
      </c>
      <c r="R248" s="9">
        <f t="shared" si="65"/>
        <v>36.956023311236926</v>
      </c>
      <c r="S248" s="10">
        <f t="shared" si="66"/>
        <v>3.164470611544095</v>
      </c>
      <c r="T248" s="10">
        <f t="shared" si="67"/>
        <v>1.8446671171741997</v>
      </c>
      <c r="U248" s="10">
        <f t="shared" si="68"/>
        <v>2.8337032569468064</v>
      </c>
      <c r="V248" s="10">
        <f t="shared" si="69"/>
        <v>4.6783703741210063</v>
      </c>
      <c r="W248" s="9">
        <f t="shared" si="70"/>
        <v>2.7030584383810257</v>
      </c>
      <c r="X248" s="49">
        <f t="shared" si="63"/>
        <v>27.180066386302663</v>
      </c>
      <c r="Y248" s="8">
        <f t="shared" si="83"/>
        <v>7.7972839568683447E-5</v>
      </c>
      <c r="Z248" s="29">
        <f t="shared" si="71"/>
        <v>3.9166666666666665</v>
      </c>
    </row>
    <row r="249" spans="6:26" x14ac:dyDescent="0.25">
      <c r="F249" s="36">
        <f t="shared" si="72"/>
        <v>14160</v>
      </c>
      <c r="G249" s="16">
        <f t="shared" si="73"/>
        <v>24.47756309217289</v>
      </c>
      <c r="H249" s="48">
        <f t="shared" si="74"/>
        <v>294.38878154608642</v>
      </c>
      <c r="I249" s="8">
        <f t="shared" si="75"/>
        <v>1.1996427795367632</v>
      </c>
      <c r="J249" s="48">
        <f t="shared" si="76"/>
        <v>1.8264412694359718E-5</v>
      </c>
      <c r="K249" s="48">
        <f t="shared" si="77"/>
        <v>1.5224876109713626E-5</v>
      </c>
      <c r="L249" s="10">
        <f t="shared" si="78"/>
        <v>1006.1312145187425</v>
      </c>
      <c r="M249" s="29">
        <f t="shared" si="79"/>
        <v>2.568842280320624E-2</v>
      </c>
      <c r="N249" s="8">
        <f t="shared" si="80"/>
        <v>0.71535710337008596</v>
      </c>
      <c r="O249" s="48">
        <f t="shared" si="81"/>
        <v>3.3968685720568142E-3</v>
      </c>
      <c r="P249" s="48">
        <f t="shared" si="64"/>
        <v>25142915.315573405</v>
      </c>
      <c r="Q249" s="48">
        <f t="shared" si="82"/>
        <v>17986163.070427962</v>
      </c>
      <c r="R249" s="9">
        <f t="shared" si="65"/>
        <v>36.956889043826962</v>
      </c>
      <c r="S249" s="10">
        <f t="shared" si="66"/>
        <v>3.1645473041633583</v>
      </c>
      <c r="T249" s="10">
        <f t="shared" si="67"/>
        <v>1.8448699338795407</v>
      </c>
      <c r="U249" s="10">
        <f t="shared" si="68"/>
        <v>2.8339542079423246</v>
      </c>
      <c r="V249" s="10">
        <f t="shared" si="69"/>
        <v>4.678824141821865</v>
      </c>
      <c r="W249" s="9">
        <f t="shared" si="70"/>
        <v>2.7033206152748552</v>
      </c>
      <c r="X249" s="49">
        <f t="shared" si="63"/>
        <v>27.180883707447745</v>
      </c>
      <c r="Y249" s="8">
        <f t="shared" si="83"/>
        <v>7.7980402363697748E-5</v>
      </c>
      <c r="Z249" s="29">
        <f t="shared" si="71"/>
        <v>3.9333333333333331</v>
      </c>
    </row>
    <row r="250" spans="6:26" x14ac:dyDescent="0.25">
      <c r="F250" s="36">
        <f t="shared" si="72"/>
        <v>14220</v>
      </c>
      <c r="G250" s="16">
        <f t="shared" si="73"/>
        <v>24.478104836211937</v>
      </c>
      <c r="H250" s="48">
        <f t="shared" si="74"/>
        <v>294.38905241810596</v>
      </c>
      <c r="I250" s="8">
        <f t="shared" si="75"/>
        <v>1.1996416720653356</v>
      </c>
      <c r="J250" s="48">
        <f t="shared" si="76"/>
        <v>1.8264425641089218E-5</v>
      </c>
      <c r="K250" s="48">
        <f t="shared" si="77"/>
        <v>1.5224900957003844E-5</v>
      </c>
      <c r="L250" s="10">
        <f t="shared" si="78"/>
        <v>1006.131223781207</v>
      </c>
      <c r="M250" s="29">
        <f t="shared" si="79"/>
        <v>2.5688443095727719E-2</v>
      </c>
      <c r="N250" s="8">
        <f t="shared" si="80"/>
        <v>0.71535705194162424</v>
      </c>
      <c r="O250" s="48">
        <f t="shared" si="81"/>
        <v>3.3968654465443581E-3</v>
      </c>
      <c r="P250" s="48">
        <f t="shared" si="64"/>
        <v>25144912.905961368</v>
      </c>
      <c r="Q250" s="48">
        <f t="shared" si="82"/>
        <v>17987590.767737426</v>
      </c>
      <c r="R250" s="9">
        <f t="shared" si="65"/>
        <v>36.957733824883775</v>
      </c>
      <c r="S250" s="10">
        <f t="shared" si="66"/>
        <v>3.1646221410252613</v>
      </c>
      <c r="T250" s="10">
        <f t="shared" si="67"/>
        <v>1.8450678596903205</v>
      </c>
      <c r="U250" s="10">
        <f t="shared" si="68"/>
        <v>2.834199102773129</v>
      </c>
      <c r="V250" s="10">
        <f t="shared" si="69"/>
        <v>4.6792669624634495</v>
      </c>
      <c r="W250" s="9">
        <f t="shared" si="70"/>
        <v>2.7035764672011044</v>
      </c>
      <c r="X250" s="49">
        <f t="shared" si="63"/>
        <v>27.181681303413043</v>
      </c>
      <c r="Y250" s="8">
        <f t="shared" si="83"/>
        <v>7.7987782707724166E-5</v>
      </c>
      <c r="Z250" s="29">
        <f t="shared" si="71"/>
        <v>3.95</v>
      </c>
    </row>
    <row r="251" spans="6:26" x14ac:dyDescent="0.25">
      <c r="F251" s="36">
        <f t="shared" si="72"/>
        <v>14280</v>
      </c>
      <c r="G251" s="16">
        <f t="shared" si="73"/>
        <v>24.478633503316342</v>
      </c>
      <c r="H251" s="48">
        <f t="shared" si="74"/>
        <v>294.38931675165816</v>
      </c>
      <c r="I251" s="8">
        <f t="shared" si="75"/>
        <v>1.199640591328673</v>
      </c>
      <c r="J251" s="48">
        <f t="shared" si="76"/>
        <v>1.8264438275297429E-5</v>
      </c>
      <c r="K251" s="48">
        <f t="shared" si="77"/>
        <v>1.5224925204530202E-5</v>
      </c>
      <c r="L251" s="10">
        <f t="shared" si="78"/>
        <v>1006.131232820145</v>
      </c>
      <c r="M251" s="29">
        <f t="shared" si="79"/>
        <v>2.5688462898409099E-2</v>
      </c>
      <c r="N251" s="8">
        <f t="shared" si="80"/>
        <v>0.71535700175468686</v>
      </c>
      <c r="O251" s="48">
        <f t="shared" si="81"/>
        <v>3.3968623964828965E-3</v>
      </c>
      <c r="P251" s="48">
        <f t="shared" si="64"/>
        <v>25146862.260904718</v>
      </c>
      <c r="Q251" s="48">
        <f t="shared" si="82"/>
        <v>17988983.990498886</v>
      </c>
      <c r="R251" s="9">
        <f t="shared" si="65"/>
        <v>36.958558162455127</v>
      </c>
      <c r="S251" s="10">
        <f t="shared" si="66"/>
        <v>3.164695167116411</v>
      </c>
      <c r="T251" s="10">
        <f t="shared" si="67"/>
        <v>1.8452610123717321</v>
      </c>
      <c r="U251" s="10">
        <f t="shared" si="68"/>
        <v>2.8344380874784729</v>
      </c>
      <c r="V251" s="10">
        <f t="shared" si="69"/>
        <v>4.6796990998502048</v>
      </c>
      <c r="W251" s="9">
        <f t="shared" si="70"/>
        <v>2.7038261465801186</v>
      </c>
      <c r="X251" s="49">
        <f t="shared" si="63"/>
        <v>27.182459649896462</v>
      </c>
      <c r="Y251" s="8">
        <f t="shared" si="83"/>
        <v>7.7994984997503401E-5</v>
      </c>
      <c r="Z251" s="29">
        <f t="shared" si="71"/>
        <v>3.9666666666666668</v>
      </c>
    </row>
    <row r="252" spans="6:26" x14ac:dyDescent="0.25">
      <c r="F252" s="36">
        <f t="shared" si="72"/>
        <v>14340</v>
      </c>
      <c r="G252" s="16">
        <f t="shared" si="73"/>
        <v>24.479149408973264</v>
      </c>
      <c r="H252" s="48">
        <f t="shared" si="74"/>
        <v>294.38957470448662</v>
      </c>
      <c r="I252" s="8">
        <f t="shared" si="75"/>
        <v>1.1996395366816921</v>
      </c>
      <c r="J252" s="48">
        <f t="shared" si="76"/>
        <v>1.8264450604524332E-5</v>
      </c>
      <c r="K252" s="48">
        <f t="shared" si="77"/>
        <v>1.5224948866761595E-5</v>
      </c>
      <c r="L252" s="10">
        <f t="shared" si="78"/>
        <v>1006.1312416409463</v>
      </c>
      <c r="M252" s="29">
        <f t="shared" si="79"/>
        <v>2.5688482223068344E-2</v>
      </c>
      <c r="N252" s="8">
        <f t="shared" si="80"/>
        <v>0.71535695277931599</v>
      </c>
      <c r="O252" s="48">
        <f t="shared" si="81"/>
        <v>3.396859420051873E-3</v>
      </c>
      <c r="P252" s="48">
        <f t="shared" si="64"/>
        <v>25148764.544890456</v>
      </c>
      <c r="Q252" s="48">
        <f t="shared" si="82"/>
        <v>17990343.570997339</v>
      </c>
      <c r="R252" s="9">
        <f t="shared" si="65"/>
        <v>36.959362552221158</v>
      </c>
      <c r="S252" s="10">
        <f t="shared" si="66"/>
        <v>3.1647664263289039</v>
      </c>
      <c r="T252" s="10">
        <f t="shared" si="67"/>
        <v>1.8454495068618613</v>
      </c>
      <c r="U252" s="10">
        <f t="shared" si="68"/>
        <v>2.8346713045813448</v>
      </c>
      <c r="V252" s="10">
        <f t="shared" si="69"/>
        <v>4.6801208114432065</v>
      </c>
      <c r="W252" s="9">
        <f t="shared" si="70"/>
        <v>2.7040698021671861</v>
      </c>
      <c r="X252" s="49">
        <f t="shared" si="63"/>
        <v>27.18321921114045</v>
      </c>
      <c r="Y252" s="8">
        <f t="shared" si="83"/>
        <v>7.8002013524053449E-5</v>
      </c>
      <c r="Z252" s="29">
        <f t="shared" si="71"/>
        <v>3.9833333333333334</v>
      </c>
    </row>
    <row r="253" spans="6:26" x14ac:dyDescent="0.25">
      <c r="F253" s="36">
        <f t="shared" si="72"/>
        <v>14400</v>
      </c>
      <c r="G253" s="16">
        <f t="shared" si="73"/>
        <v>24.479652861066775</v>
      </c>
      <c r="H253" s="48">
        <f t="shared" si="74"/>
        <v>294.38982643053339</v>
      </c>
      <c r="I253" s="8">
        <f t="shared" si="75"/>
        <v>1.199638507494861</v>
      </c>
      <c r="J253" s="48">
        <f t="shared" si="76"/>
        <v>1.8264462636128161E-5</v>
      </c>
      <c r="K253" s="48">
        <f t="shared" si="77"/>
        <v>1.5224971957818219E-5</v>
      </c>
      <c r="L253" s="10">
        <f t="shared" si="78"/>
        <v>1006.1312502488713</v>
      </c>
      <c r="M253" s="29">
        <f t="shared" si="79"/>
        <v>2.5688501081238567E-2</v>
      </c>
      <c r="N253" s="8">
        <f t="shared" si="80"/>
        <v>0.71535690498627591</v>
      </c>
      <c r="O253" s="48">
        <f t="shared" si="81"/>
        <v>3.3968565154746206E-3</v>
      </c>
      <c r="P253" s="48">
        <f t="shared" si="64"/>
        <v>25150620.894304711</v>
      </c>
      <c r="Q253" s="48">
        <f t="shared" si="82"/>
        <v>17991670.321432982</v>
      </c>
      <c r="R253" s="9">
        <f t="shared" si="65"/>
        <v>36.960147477798195</v>
      </c>
      <c r="S253" s="10">
        <f t="shared" si="66"/>
        <v>3.1648359614871864</v>
      </c>
      <c r="T253" s="10">
        <f t="shared" si="67"/>
        <v>1.8456334553391716</v>
      </c>
      <c r="U253" s="10">
        <f t="shared" si="68"/>
        <v>2.8348988931729813</v>
      </c>
      <c r="V253" s="10">
        <f t="shared" si="69"/>
        <v>4.6805323485121528</v>
      </c>
      <c r="W253" s="9">
        <f t="shared" si="70"/>
        <v>2.7043075791403548</v>
      </c>
      <c r="X253" s="49">
        <f t="shared" si="63"/>
        <v>27.18396044020713</v>
      </c>
      <c r="Y253" s="8">
        <f t="shared" si="83"/>
        <v>7.8008872475202534E-5</v>
      </c>
      <c r="Z253" s="29">
        <f t="shared" si="71"/>
        <v>4</v>
      </c>
    </row>
    <row r="254" spans="6:26" x14ac:dyDescent="0.25">
      <c r="F254" s="36">
        <f t="shared" si="72"/>
        <v>14460</v>
      </c>
      <c r="G254" s="16">
        <f t="shared" si="73"/>
        <v>24.480144160060707</v>
      </c>
      <c r="H254" s="48">
        <f t="shared" si="74"/>
        <v>294.39007208003034</v>
      </c>
      <c r="I254" s="8">
        <f t="shared" si="75"/>
        <v>1.1996375031538244</v>
      </c>
      <c r="J254" s="48">
        <f t="shared" si="76"/>
        <v>1.8264474377289861E-5</v>
      </c>
      <c r="K254" s="48">
        <f t="shared" si="77"/>
        <v>1.5224994491480052E-5</v>
      </c>
      <c r="L254" s="10">
        <f t="shared" si="78"/>
        <v>1006.1312586490536</v>
      </c>
      <c r="M254" s="29">
        <f t="shared" si="79"/>
        <v>2.5688519484174974E-2</v>
      </c>
      <c r="N254" s="8">
        <f t="shared" si="80"/>
        <v>0.71535685834703622</v>
      </c>
      <c r="O254" s="48">
        <f t="shared" si="81"/>
        <v>3.3968536810173025E-3</v>
      </c>
      <c r="P254" s="48">
        <f t="shared" si="64"/>
        <v>25152432.418110017</v>
      </c>
      <c r="Q254" s="48">
        <f t="shared" si="82"/>
        <v>17992965.034405328</v>
      </c>
      <c r="R254" s="9">
        <f t="shared" si="65"/>
        <v>36.960913411033985</v>
      </c>
      <c r="S254" s="10">
        <f t="shared" si="66"/>
        <v>3.1649038143741688</v>
      </c>
      <c r="T254" s="10">
        <f t="shared" si="67"/>
        <v>1.8458129672883561</v>
      </c>
      <c r="U254" s="10">
        <f t="shared" si="68"/>
        <v>2.8351209889952482</v>
      </c>
      <c r="V254" s="10">
        <f t="shared" si="69"/>
        <v>4.6809339562836048</v>
      </c>
      <c r="W254" s="9">
        <f t="shared" si="70"/>
        <v>2.7045396191860829</v>
      </c>
      <c r="X254" s="49">
        <f t="shared" si="63"/>
        <v>27.184683779246789</v>
      </c>
      <c r="Y254" s="8">
        <f t="shared" si="83"/>
        <v>7.8015565938060078E-5</v>
      </c>
      <c r="Z254" s="29">
        <f t="shared" si="71"/>
        <v>4.0166666666666666</v>
      </c>
    </row>
    <row r="255" spans="6:26" x14ac:dyDescent="0.25">
      <c r="F255" s="36">
        <f t="shared" si="72"/>
        <v>14520</v>
      </c>
      <c r="G255" s="16">
        <f t="shared" si="73"/>
        <v>24.480623599177108</v>
      </c>
      <c r="H255" s="48">
        <f t="shared" si="74"/>
        <v>294.39031179958852</v>
      </c>
      <c r="I255" s="8">
        <f t="shared" si="75"/>
        <v>1.199636523059038</v>
      </c>
      <c r="J255" s="48">
        <f t="shared" si="76"/>
        <v>1.8264485835017202E-5</v>
      </c>
      <c r="K255" s="48">
        <f t="shared" si="77"/>
        <v>1.5225016481194902E-5</v>
      </c>
      <c r="L255" s="10">
        <f t="shared" si="78"/>
        <v>1006.1312668465031</v>
      </c>
      <c r="M255" s="29">
        <f t="shared" si="79"/>
        <v>2.5688537442861384E-2</v>
      </c>
      <c r="N255" s="8">
        <f t="shared" si="80"/>
        <v>0.71535681283375385</v>
      </c>
      <c r="O255" s="48">
        <f t="shared" si="81"/>
        <v>3.3968509149878818E-3</v>
      </c>
      <c r="P255" s="48">
        <f t="shared" si="64"/>
        <v>25154200.198506948</v>
      </c>
      <c r="Q255" s="48">
        <f t="shared" si="82"/>
        <v>17994228.483386107</v>
      </c>
      <c r="R255" s="9">
        <f t="shared" si="65"/>
        <v>36.961660812296863</v>
      </c>
      <c r="S255" s="10">
        <f t="shared" si="66"/>
        <v>3.1649700257567677</v>
      </c>
      <c r="T255" s="10">
        <f t="shared" si="67"/>
        <v>1.8459881495646735</v>
      </c>
      <c r="U255" s="10">
        <f t="shared" si="68"/>
        <v>2.8353377245209317</v>
      </c>
      <c r="V255" s="10">
        <f t="shared" si="69"/>
        <v>4.681325874085605</v>
      </c>
      <c r="W255" s="9">
        <f t="shared" si="70"/>
        <v>2.7047660605827941</v>
      </c>
      <c r="X255" s="49">
        <f t="shared" si="63"/>
        <v>27.185389659759903</v>
      </c>
      <c r="Y255" s="8">
        <f t="shared" si="83"/>
        <v>7.8022097901426758E-5</v>
      </c>
      <c r="Z255" s="29">
        <f t="shared" si="71"/>
        <v>4.0333333333333332</v>
      </c>
    </row>
    <row r="256" spans="6:26" x14ac:dyDescent="0.25">
      <c r="F256" s="36">
        <f t="shared" si="72"/>
        <v>14580</v>
      </c>
      <c r="G256" s="16">
        <f t="shared" si="73"/>
        <v>24.481091464570422</v>
      </c>
      <c r="H256" s="48">
        <f t="shared" si="74"/>
        <v>294.3905457322852</v>
      </c>
      <c r="I256" s="8">
        <f t="shared" si="75"/>
        <v>1.1996355666254115</v>
      </c>
      <c r="J256" s="48">
        <f t="shared" si="76"/>
        <v>1.8264497016149164E-5</v>
      </c>
      <c r="K256" s="48">
        <f t="shared" si="77"/>
        <v>1.522503794008659E-5</v>
      </c>
      <c r="L256" s="10">
        <f t="shared" si="78"/>
        <v>1006.131274846109</v>
      </c>
      <c r="M256" s="29">
        <f t="shared" si="79"/>
        <v>2.5688554968017013E-2</v>
      </c>
      <c r="N256" s="8">
        <f t="shared" si="80"/>
        <v>0.71535676841925744</v>
      </c>
      <c r="O256" s="48">
        <f t="shared" si="81"/>
        <v>3.3968482157351156E-3</v>
      </c>
      <c r="P256" s="48">
        <f t="shared" si="64"/>
        <v>25155925.291578826</v>
      </c>
      <c r="Q256" s="48">
        <f t="shared" si="82"/>
        <v>17995461.423180096</v>
      </c>
      <c r="R256" s="9">
        <f t="shared" si="65"/>
        <v>36.962390130756283</v>
      </c>
      <c r="S256" s="10">
        <f t="shared" si="66"/>
        <v>3.1650346354107413</v>
      </c>
      <c r="T256" s="10">
        <f t="shared" si="67"/>
        <v>1.8461591064567282</v>
      </c>
      <c r="U256" s="10">
        <f t="shared" si="68"/>
        <v>2.8355492290324023</v>
      </c>
      <c r="V256" s="10">
        <f t="shared" si="69"/>
        <v>4.6817083354891302</v>
      </c>
      <c r="W256" s="9">
        <f t="shared" si="70"/>
        <v>2.7049870382826082</v>
      </c>
      <c r="X256" s="49">
        <f t="shared" si="63"/>
        <v>27.186078502853029</v>
      </c>
      <c r="Y256" s="8">
        <f t="shared" si="83"/>
        <v>7.8028472258152173E-5</v>
      </c>
      <c r="Z256" s="29">
        <f t="shared" si="71"/>
        <v>4.05</v>
      </c>
    </row>
    <row r="257" spans="6:26" x14ac:dyDescent="0.25">
      <c r="F257" s="36">
        <f t="shared" si="72"/>
        <v>14640</v>
      </c>
      <c r="G257" s="16">
        <f t="shared" si="73"/>
        <v>24.481548035497521</v>
      </c>
      <c r="H257" s="48">
        <f t="shared" si="74"/>
        <v>294.39077401774875</v>
      </c>
      <c r="I257" s="8">
        <f t="shared" si="75"/>
        <v>1.1996346332819632</v>
      </c>
      <c r="J257" s="48">
        <f t="shared" si="76"/>
        <v>1.8264507927359789E-5</v>
      </c>
      <c r="K257" s="48">
        <f t="shared" si="77"/>
        <v>1.5225058880962537E-5</v>
      </c>
      <c r="L257" s="10">
        <f t="shared" si="78"/>
        <v>1006.1312826526432</v>
      </c>
      <c r="M257" s="29">
        <f t="shared" si="79"/>
        <v>2.5688572070102601E-2</v>
      </c>
      <c r="N257" s="8">
        <f t="shared" si="80"/>
        <v>0.71535672507703063</v>
      </c>
      <c r="O257" s="48">
        <f t="shared" si="81"/>
        <v>3.3968455816475764E-3</v>
      </c>
      <c r="P257" s="48">
        <f t="shared" si="64"/>
        <v>25157608.727922224</v>
      </c>
      <c r="Q257" s="48">
        <f t="shared" si="82"/>
        <v>17996664.590375766</v>
      </c>
      <c r="R257" s="9">
        <f t="shared" si="65"/>
        <v>36.963101804657612</v>
      </c>
      <c r="S257" s="10">
        <f t="shared" si="66"/>
        <v>3.165097682144955</v>
      </c>
      <c r="T257" s="10">
        <f t="shared" si="67"/>
        <v>1.8463259397477951</v>
      </c>
      <c r="U257" s="10">
        <f t="shared" si="68"/>
        <v>2.8357556286981453</v>
      </c>
      <c r="V257" s="10">
        <f t="shared" si="69"/>
        <v>4.6820815684459403</v>
      </c>
      <c r="W257" s="9">
        <f t="shared" si="70"/>
        <v>2.7052026839909877</v>
      </c>
      <c r="X257" s="49">
        <f t="shared" si="63"/>
        <v>27.186750719488508</v>
      </c>
      <c r="Y257" s="8">
        <f t="shared" si="83"/>
        <v>7.8034692807432346E-5</v>
      </c>
      <c r="Z257" s="29">
        <f t="shared" si="71"/>
        <v>4.0666666666666664</v>
      </c>
    </row>
    <row r="258" spans="6:26" x14ac:dyDescent="0.25">
      <c r="F258" s="36">
        <f t="shared" si="72"/>
        <v>14700</v>
      </c>
      <c r="G258" s="16">
        <f t="shared" si="73"/>
        <v>24.481993584483629</v>
      </c>
      <c r="H258" s="48">
        <f t="shared" si="74"/>
        <v>294.39099679224182</v>
      </c>
      <c r="I258" s="8">
        <f t="shared" si="75"/>
        <v>1.1996337224714777</v>
      </c>
      <c r="J258" s="48">
        <f t="shared" si="76"/>
        <v>1.8264518575162185E-5</v>
      </c>
      <c r="K258" s="48">
        <f t="shared" si="77"/>
        <v>1.5225079316321436E-5</v>
      </c>
      <c r="L258" s="10">
        <f t="shared" si="78"/>
        <v>1006.131290270762</v>
      </c>
      <c r="M258" s="29">
        <f t="shared" si="79"/>
        <v>2.5688588759326628E-2</v>
      </c>
      <c r="N258" s="8">
        <f t="shared" si="80"/>
        <v>0.71535668278119646</v>
      </c>
      <c r="O258" s="48">
        <f t="shared" si="81"/>
        <v>3.3968430111526878E-3</v>
      </c>
      <c r="P258" s="48">
        <f t="shared" si="64"/>
        <v>25159251.513261363</v>
      </c>
      <c r="Q258" s="48">
        <f t="shared" si="82"/>
        <v>17997838.703784447</v>
      </c>
      <c r="R258" s="9">
        <f t="shared" si="65"/>
        <v>36.963796261589472</v>
      </c>
      <c r="S258" s="10">
        <f t="shared" si="66"/>
        <v>3.1651592038250231</v>
      </c>
      <c r="T258" s="10">
        <f t="shared" si="67"/>
        <v>1.8464887487756798</v>
      </c>
      <c r="U258" s="10">
        <f t="shared" si="68"/>
        <v>2.8359570466475952</v>
      </c>
      <c r="V258" s="10">
        <f t="shared" si="69"/>
        <v>4.6824457954232752</v>
      </c>
      <c r="W258" s="9">
        <f t="shared" si="70"/>
        <v>2.7054131262445589</v>
      </c>
      <c r="X258" s="49">
        <f t="shared" si="63"/>
        <v>27.187406710728187</v>
      </c>
      <c r="Y258" s="8">
        <f t="shared" si="83"/>
        <v>7.8040763257054583E-5</v>
      </c>
      <c r="Z258" s="29">
        <f t="shared" si="71"/>
        <v>4.083333333333333</v>
      </c>
    </row>
    <row r="259" spans="6:26" x14ac:dyDescent="0.25">
      <c r="F259" s="36">
        <f t="shared" si="72"/>
        <v>14760</v>
      </c>
      <c r="G259" s="16">
        <f t="shared" si="73"/>
        <v>24.482428377484286</v>
      </c>
      <c r="H259" s="48">
        <f t="shared" si="74"/>
        <v>294.39121418874214</v>
      </c>
      <c r="I259" s="8">
        <f t="shared" si="75"/>
        <v>1.1996328336501756</v>
      </c>
      <c r="J259" s="48">
        <f t="shared" si="76"/>
        <v>1.8264528965912515E-5</v>
      </c>
      <c r="K259" s="48">
        <f t="shared" si="77"/>
        <v>1.5225099258360768E-5</v>
      </c>
      <c r="L259" s="10">
        <f t="shared" si="78"/>
        <v>1006.1312977050101</v>
      </c>
      <c r="M259" s="29">
        <f t="shared" si="79"/>
        <v>2.5688605045651583E-2</v>
      </c>
      <c r="N259" s="8">
        <f t="shared" si="80"/>
        <v>0.71535664150650213</v>
      </c>
      <c r="O259" s="48">
        <f t="shared" si="81"/>
        <v>3.3968405027157947E-3</v>
      </c>
      <c r="P259" s="48">
        <f t="shared" si="64"/>
        <v>25160854.629047636</v>
      </c>
      <c r="Q259" s="48">
        <f t="shared" si="82"/>
        <v>17998984.464868844</v>
      </c>
      <c r="R259" s="9">
        <f t="shared" si="65"/>
        <v>36.964473918744559</v>
      </c>
      <c r="S259" s="10">
        <f t="shared" si="66"/>
        <v>3.1652192373963928</v>
      </c>
      <c r="T259" s="10">
        <f t="shared" si="67"/>
        <v>1.8466476304911792</v>
      </c>
      <c r="U259" s="10">
        <f t="shared" si="68"/>
        <v>2.8361536030440759</v>
      </c>
      <c r="V259" s="10">
        <f t="shared" si="69"/>
        <v>4.6828012335352547</v>
      </c>
      <c r="W259" s="9">
        <f t="shared" si="70"/>
        <v>2.7056184904870362</v>
      </c>
      <c r="X259" s="49">
        <f t="shared" si="63"/>
        <v>27.188046867971323</v>
      </c>
      <c r="Y259" s="8">
        <f t="shared" si="83"/>
        <v>7.8046687225587571E-5</v>
      </c>
      <c r="Z259" s="29">
        <f t="shared" si="71"/>
        <v>4.0999999999999996</v>
      </c>
    </row>
    <row r="260" spans="6:26" x14ac:dyDescent="0.25">
      <c r="F260" s="36">
        <f t="shared" si="72"/>
        <v>14820</v>
      </c>
      <c r="G260" s="16">
        <f t="shared" si="73"/>
        <v>24.482852674043446</v>
      </c>
      <c r="H260" s="48">
        <f t="shared" si="74"/>
        <v>294.3914263370217</v>
      </c>
      <c r="I260" s="8">
        <f t="shared" si="75"/>
        <v>1.1996319662873902</v>
      </c>
      <c r="J260" s="48">
        <f t="shared" si="76"/>
        <v>1.8264539105813671E-5</v>
      </c>
      <c r="K260" s="48">
        <f t="shared" si="77"/>
        <v>1.5225118718983953E-5</v>
      </c>
      <c r="L260" s="10">
        <f t="shared" si="78"/>
        <v>1006.1313049598224</v>
      </c>
      <c r="M260" s="29">
        <f t="shared" si="79"/>
        <v>2.5688620938799752E-2</v>
      </c>
      <c r="N260" s="8">
        <f t="shared" si="80"/>
        <v>0.71535660122830336</v>
      </c>
      <c r="O260" s="48">
        <f t="shared" si="81"/>
        <v>3.3968380548392461E-3</v>
      </c>
      <c r="P260" s="48">
        <f t="shared" si="64"/>
        <v>25162419.033045378</v>
      </c>
      <c r="Q260" s="48">
        <f t="shared" si="82"/>
        <v>18000102.558161713</v>
      </c>
      <c r="R260" s="9">
        <f t="shared" si="65"/>
        <v>36.965135183173999</v>
      </c>
      <c r="S260" s="10">
        <f t="shared" si="66"/>
        <v>3.1652778189068234</v>
      </c>
      <c r="T260" s="10">
        <f t="shared" si="67"/>
        <v>1.8468026795151458</v>
      </c>
      <c r="U260" s="10">
        <f t="shared" si="68"/>
        <v>2.836345415156202</v>
      </c>
      <c r="V260" s="10">
        <f t="shared" si="69"/>
        <v>4.6831480946713473</v>
      </c>
      <c r="W260" s="9">
        <f t="shared" si="70"/>
        <v>2.7058188991434449</v>
      </c>
      <c r="X260" s="49">
        <f t="shared" si="63"/>
        <v>27.188671573186891</v>
      </c>
      <c r="Y260" s="8">
        <f t="shared" si="83"/>
        <v>7.8052468244522451E-5</v>
      </c>
      <c r="Z260" s="29">
        <f t="shared" si="71"/>
        <v>4.1166666666666663</v>
      </c>
    </row>
    <row r="261" spans="6:26" x14ac:dyDescent="0.25">
      <c r="F261" s="36">
        <f t="shared" si="72"/>
        <v>14880</v>
      </c>
      <c r="G261" s="16">
        <f t="shared" si="73"/>
        <v>24.483266727447749</v>
      </c>
      <c r="H261" s="48">
        <f t="shared" si="74"/>
        <v>294.39163336372383</v>
      </c>
      <c r="I261" s="8">
        <f t="shared" si="75"/>
        <v>1.1996311198652518</v>
      </c>
      <c r="J261" s="48">
        <f t="shared" si="76"/>
        <v>1.8264549000919009E-5</v>
      </c>
      <c r="K261" s="48">
        <f t="shared" si="77"/>
        <v>1.5225137709807468E-5</v>
      </c>
      <c r="L261" s="10">
        <f t="shared" si="78"/>
        <v>1006.1313120395271</v>
      </c>
      <c r="M261" s="29">
        <f t="shared" si="79"/>
        <v>2.5688636448259E-2</v>
      </c>
      <c r="N261" s="8">
        <f t="shared" si="80"/>
        <v>0.71535656192255048</v>
      </c>
      <c r="O261" s="48">
        <f t="shared" si="81"/>
        <v>3.3968356660615076E-3</v>
      </c>
      <c r="P261" s="48">
        <f t="shared" si="64"/>
        <v>25163945.659902923</v>
      </c>
      <c r="Q261" s="48">
        <f t="shared" si="82"/>
        <v>18001193.65167404</v>
      </c>
      <c r="R261" s="9">
        <f t="shared" si="65"/>
        <v>36.965780452035482</v>
      </c>
      <c r="S261" s="10">
        <f t="shared" si="66"/>
        <v>3.1653349835283291</v>
      </c>
      <c r="T261" s="10">
        <f t="shared" si="67"/>
        <v>1.8469539881942025</v>
      </c>
      <c r="U261" s="10">
        <f t="shared" si="68"/>
        <v>2.8365325974273272</v>
      </c>
      <c r="V261" s="10">
        <f t="shared" si="69"/>
        <v>4.6834865856215302</v>
      </c>
      <c r="W261" s="9">
        <f t="shared" si="70"/>
        <v>2.7060144716924395</v>
      </c>
      <c r="X261" s="49">
        <f t="shared" si="63"/>
        <v>27.18928119914019</v>
      </c>
      <c r="Y261" s="8">
        <f t="shared" si="83"/>
        <v>7.8058109760358846E-5</v>
      </c>
      <c r="Z261" s="29">
        <f t="shared" si="71"/>
        <v>4.1333333333333337</v>
      </c>
    </row>
    <row r="262" spans="6:26" x14ac:dyDescent="0.25">
      <c r="F262" s="36">
        <f t="shared" si="72"/>
        <v>14940</v>
      </c>
      <c r="G262" s="16">
        <f t="shared" si="73"/>
        <v>24.48367078487712</v>
      </c>
      <c r="H262" s="48">
        <f t="shared" si="74"/>
        <v>294.39183539243857</v>
      </c>
      <c r="I262" s="8">
        <f t="shared" si="75"/>
        <v>1.1996302938783785</v>
      </c>
      <c r="J262" s="48">
        <f t="shared" si="76"/>
        <v>1.8264558657135848E-5</v>
      </c>
      <c r="K262" s="48">
        <f t="shared" si="77"/>
        <v>1.5225156242167684E-5</v>
      </c>
      <c r="L262" s="10">
        <f t="shared" si="78"/>
        <v>1006.1313189483483</v>
      </c>
      <c r="M262" s="29">
        <f t="shared" si="79"/>
        <v>2.5688651583288345E-2</v>
      </c>
      <c r="N262" s="8">
        <f t="shared" si="80"/>
        <v>0.71535652356577395</v>
      </c>
      <c r="O262" s="48">
        <f t="shared" si="81"/>
        <v>3.396833334956289E-3</v>
      </c>
      <c r="P262" s="48">
        <f t="shared" si="64"/>
        <v>25165435.421710405</v>
      </c>
      <c r="Q262" s="48">
        <f t="shared" si="82"/>
        <v>18002258.397293743</v>
      </c>
      <c r="R262" s="9">
        <f t="shared" si="65"/>
        <v>36.966410112835227</v>
      </c>
      <c r="S262" s="10">
        <f t="shared" si="66"/>
        <v>3.1653907655785702</v>
      </c>
      <c r="T262" s="10">
        <f t="shared" si="67"/>
        <v>1.8471016466551438</v>
      </c>
      <c r="U262" s="10">
        <f t="shared" si="68"/>
        <v>2.8367152615434645</v>
      </c>
      <c r="V262" s="10">
        <f t="shared" si="69"/>
        <v>4.6838169081986081</v>
      </c>
      <c r="W262" s="9">
        <f t="shared" si="70"/>
        <v>2.7062053247369735</v>
      </c>
      <c r="X262" s="49">
        <f t="shared" si="63"/>
        <v>27.189876109614094</v>
      </c>
      <c r="Y262" s="8">
        <f t="shared" si="83"/>
        <v>7.8063615136643474E-5</v>
      </c>
      <c r="Z262" s="29">
        <f t="shared" si="71"/>
        <v>4.1500000000000004</v>
      </c>
    </row>
    <row r="263" spans="6:26" x14ac:dyDescent="0.25">
      <c r="F263" s="36">
        <f t="shared" si="72"/>
        <v>15000</v>
      </c>
      <c r="G263" s="16">
        <f t="shared" si="73"/>
        <v>24.484065087551752</v>
      </c>
      <c r="H263" s="48">
        <f t="shared" si="74"/>
        <v>294.39203254377583</v>
      </c>
      <c r="I263" s="8">
        <f t="shared" si="75"/>
        <v>1.199629487833578</v>
      </c>
      <c r="J263" s="48">
        <f t="shared" si="76"/>
        <v>1.8264568080229223E-5</v>
      </c>
      <c r="K263" s="48">
        <f t="shared" si="77"/>
        <v>1.5225174327127767E-5</v>
      </c>
      <c r="L263" s="10">
        <f t="shared" si="78"/>
        <v>1006.1313256904078</v>
      </c>
      <c r="M263" s="29">
        <f t="shared" si="79"/>
        <v>2.5688666352923738E-2</v>
      </c>
      <c r="N263" s="8">
        <f t="shared" si="80"/>
        <v>0.71535648613507019</v>
      </c>
      <c r="O263" s="48">
        <f t="shared" si="81"/>
        <v>3.3968310601317003E-3</v>
      </c>
      <c r="P263" s="48">
        <f t="shared" si="64"/>
        <v>25166889.208543353</v>
      </c>
      <c r="Q263" s="48">
        <f t="shared" si="82"/>
        <v>18003297.431174189</v>
      </c>
      <c r="R263" s="9">
        <f t="shared" si="65"/>
        <v>36.967024543663776</v>
      </c>
      <c r="S263" s="10">
        <f t="shared" si="66"/>
        <v>3.1654451985417387</v>
      </c>
      <c r="T263" s="10">
        <f t="shared" si="67"/>
        <v>1.8472457428580531</v>
      </c>
      <c r="U263" s="10">
        <f t="shared" si="68"/>
        <v>2.8368935164996003</v>
      </c>
      <c r="V263" s="10">
        <f t="shared" si="69"/>
        <v>4.6841392593576536</v>
      </c>
      <c r="W263" s="9">
        <f t="shared" si="70"/>
        <v>2.7063915720733109</v>
      </c>
      <c r="X263" s="49">
        <f t="shared" si="63"/>
        <v>27.190456659625063</v>
      </c>
      <c r="Y263" s="8">
        <f t="shared" si="83"/>
        <v>7.8068987655960893E-5</v>
      </c>
      <c r="Z263" s="29">
        <f t="shared" si="71"/>
        <v>4.166666666666667</v>
      </c>
    </row>
    <row r="264" spans="6:26" x14ac:dyDescent="0.25">
      <c r="F264" s="36">
        <f t="shared" si="72"/>
        <v>15060</v>
      </c>
      <c r="G264" s="16">
        <f t="shared" si="73"/>
        <v>24.484449870875565</v>
      </c>
      <c r="H264" s="48">
        <f t="shared" si="74"/>
        <v>294.39222493543775</v>
      </c>
      <c r="I264" s="8">
        <f t="shared" si="75"/>
        <v>1.1996287012495503</v>
      </c>
      <c r="J264" s="48">
        <f t="shared" si="76"/>
        <v>1.8264577275825043E-5</v>
      </c>
      <c r="K264" s="48">
        <f t="shared" si="77"/>
        <v>1.5225191975484081E-5</v>
      </c>
      <c r="L264" s="10">
        <f t="shared" si="78"/>
        <v>1006.1313322697288</v>
      </c>
      <c r="M264" s="29">
        <f t="shared" si="79"/>
        <v>2.5688680765983116E-2</v>
      </c>
      <c r="N264" s="8">
        <f t="shared" si="80"/>
        <v>0.71535644960808809</v>
      </c>
      <c r="O264" s="48">
        <f t="shared" si="81"/>
        <v>3.3968288402294149E-3</v>
      </c>
      <c r="P264" s="48">
        <f t="shared" si="64"/>
        <v>25168307.888994217</v>
      </c>
      <c r="Q264" s="48">
        <f t="shared" si="82"/>
        <v>18004311.374114137</v>
      </c>
      <c r="R264" s="9">
        <f t="shared" si="65"/>
        <v>36.967624113426268</v>
      </c>
      <c r="S264" s="10">
        <f t="shared" si="66"/>
        <v>3.16549831508889</v>
      </c>
      <c r="T264" s="10">
        <f t="shared" si="67"/>
        <v>1.8473863626481475</v>
      </c>
      <c r="U264" s="10">
        <f t="shared" si="68"/>
        <v>2.8370674686643373</v>
      </c>
      <c r="V264" s="10">
        <f t="shared" si="69"/>
        <v>4.6844538313124851</v>
      </c>
      <c r="W264" s="9">
        <f t="shared" si="70"/>
        <v>2.7065733247583248</v>
      </c>
      <c r="X264" s="49">
        <f t="shared" si="63"/>
        <v>27.191023195633889</v>
      </c>
      <c r="Y264" s="8">
        <f t="shared" si="83"/>
        <v>7.8074230521874753E-5</v>
      </c>
      <c r="Z264" s="29">
        <f t="shared" si="71"/>
        <v>4.1833333333333336</v>
      </c>
    </row>
    <row r="265" spans="6:26" x14ac:dyDescent="0.25">
      <c r="F265" s="36">
        <f t="shared" si="72"/>
        <v>15120</v>
      </c>
      <c r="G265" s="16">
        <f t="shared" si="73"/>
        <v>24.484825364576206</v>
      </c>
      <c r="H265" s="48">
        <f t="shared" si="74"/>
        <v>294.39241268228807</v>
      </c>
      <c r="I265" s="8">
        <f t="shared" si="75"/>
        <v>1.1996279336566056</v>
      </c>
      <c r="J265" s="48">
        <f t="shared" si="76"/>
        <v>1.8264586249413611E-5</v>
      </c>
      <c r="K265" s="48">
        <f t="shared" si="77"/>
        <v>1.5225209197772702E-5</v>
      </c>
      <c r="L265" s="10">
        <f t="shared" si="78"/>
        <v>1006.1313386902369</v>
      </c>
      <c r="M265" s="29">
        <f t="shared" si="79"/>
        <v>2.5688694831071852E-2</v>
      </c>
      <c r="N265" s="8">
        <f t="shared" si="80"/>
        <v>0.71535641396301552</v>
      </c>
      <c r="O265" s="48">
        <f t="shared" si="81"/>
        <v>3.3968266739238702E-3</v>
      </c>
      <c r="P265" s="48">
        <f t="shared" si="64"/>
        <v>25169692.31069028</v>
      </c>
      <c r="Q265" s="48">
        <f t="shared" si="82"/>
        <v>18005300.831927884</v>
      </c>
      <c r="R265" s="9">
        <f t="shared" si="65"/>
        <v>36.968209182066779</v>
      </c>
      <c r="S265" s="10">
        <f t="shared" si="66"/>
        <v>3.165550147097806</v>
      </c>
      <c r="T265" s="10">
        <f t="shared" si="67"/>
        <v>1.8475235898064013</v>
      </c>
      <c r="U265" s="10">
        <f t="shared" si="68"/>
        <v>2.8372372218430915</v>
      </c>
      <c r="V265" s="10">
        <f t="shared" si="69"/>
        <v>4.6847608116494932</v>
      </c>
      <c r="W265" s="9">
        <f t="shared" si="70"/>
        <v>2.7067506911752628</v>
      </c>
      <c r="X265" s="49">
        <f t="shared" si="63"/>
        <v>27.191576055751469</v>
      </c>
      <c r="Y265" s="8">
        <f t="shared" si="83"/>
        <v>7.8079346860824889E-5</v>
      </c>
      <c r="Z265" s="29">
        <f t="shared" si="71"/>
        <v>4.2</v>
      </c>
    </row>
    <row r="266" spans="6:26" x14ac:dyDescent="0.25">
      <c r="F266" s="36">
        <f t="shared" si="72"/>
        <v>15180</v>
      </c>
      <c r="G266" s="16">
        <f t="shared" si="73"/>
        <v>24.485191792841711</v>
      </c>
      <c r="H266" s="48">
        <f t="shared" si="74"/>
        <v>294.39259589642086</v>
      </c>
      <c r="I266" s="8">
        <f t="shared" si="75"/>
        <v>1.1996271845963806</v>
      </c>
      <c r="J266" s="48">
        <f t="shared" si="76"/>
        <v>1.8264595006352704E-5</v>
      </c>
      <c r="K266" s="48">
        <f t="shared" si="77"/>
        <v>1.5225226004275571E-5</v>
      </c>
      <c r="L266" s="10">
        <f t="shared" si="78"/>
        <v>1006.1313449557637</v>
      </c>
      <c r="M266" s="29">
        <f t="shared" si="79"/>
        <v>2.5688708556587624E-2</v>
      </c>
      <c r="N266" s="8">
        <f t="shared" si="80"/>
        <v>0.71535637917856609</v>
      </c>
      <c r="O266" s="48">
        <f t="shared" si="81"/>
        <v>3.3968245599214734E-3</v>
      </c>
      <c r="P266" s="48">
        <f t="shared" si="64"/>
        <v>25171043.300799746</v>
      </c>
      <c r="Q266" s="48">
        <f t="shared" si="82"/>
        <v>18006266.395807009</v>
      </c>
      <c r="R266" s="9">
        <f t="shared" si="65"/>
        <v>36.968780100787384</v>
      </c>
      <c r="S266" s="10">
        <f t="shared" si="66"/>
        <v>3.165600725672344</v>
      </c>
      <c r="T266" s="10">
        <f t="shared" si="67"/>
        <v>1.8476575060989644</v>
      </c>
      <c r="U266" s="10">
        <f t="shared" si="68"/>
        <v>2.8374028773396538</v>
      </c>
      <c r="V266" s="10">
        <f t="shared" si="69"/>
        <v>4.6850603834386177</v>
      </c>
      <c r="W266" s="9">
        <f t="shared" si="70"/>
        <v>2.706923777097868</v>
      </c>
      <c r="X266" s="49">
        <f t="shared" si="63"/>
        <v>27.192115569939578</v>
      </c>
      <c r="Y266" s="8">
        <f t="shared" si="83"/>
        <v>7.808433972397697E-5</v>
      </c>
      <c r="Z266" s="29">
        <f t="shared" si="71"/>
        <v>4.2166666666666668</v>
      </c>
    </row>
    <row r="267" spans="6:26" x14ac:dyDescent="0.25">
      <c r="F267" s="36">
        <f t="shared" si="72"/>
        <v>15240</v>
      </c>
      <c r="G267" s="16">
        <f t="shared" si="73"/>
        <v>24.485549374453878</v>
      </c>
      <c r="H267" s="48">
        <f t="shared" si="74"/>
        <v>294.3927746872269</v>
      </c>
      <c r="I267" s="8">
        <f t="shared" si="75"/>
        <v>1.1996264536215691</v>
      </c>
      <c r="J267" s="48">
        <f t="shared" si="76"/>
        <v>1.8264603551871096E-5</v>
      </c>
      <c r="K267" s="48">
        <f t="shared" si="77"/>
        <v>1.5225242405026855E-5</v>
      </c>
      <c r="L267" s="10">
        <f t="shared" si="78"/>
        <v>1006.1313510700479</v>
      </c>
      <c r="M267" s="29">
        <f t="shared" si="79"/>
        <v>2.5688721950725867E-2</v>
      </c>
      <c r="N267" s="8">
        <f t="shared" si="80"/>
        <v>0.71535634523396785</v>
      </c>
      <c r="O267" s="48">
        <f t="shared" si="81"/>
        <v>3.3968224969598343E-3</v>
      </c>
      <c r="P267" s="48">
        <f t="shared" si="64"/>
        <v>25172361.66652447</v>
      </c>
      <c r="Q267" s="48">
        <f t="shared" si="82"/>
        <v>18007208.642672576</v>
      </c>
      <c r="R267" s="9">
        <f t="shared" si="65"/>
        <v>36.969337212261273</v>
      </c>
      <c r="S267" s="10">
        <f t="shared" si="66"/>
        <v>3.1656500811613428</v>
      </c>
      <c r="T267" s="10">
        <f t="shared" si="67"/>
        <v>1.8477881913254233</v>
      </c>
      <c r="U267" s="10">
        <f t="shared" si="68"/>
        <v>2.83756453401638</v>
      </c>
      <c r="V267" s="10">
        <f t="shared" si="69"/>
        <v>4.6853527253418035</v>
      </c>
      <c r="W267" s="9">
        <f t="shared" si="70"/>
        <v>2.7070926857530417</v>
      </c>
      <c r="X267" s="49">
        <f t="shared" si="63"/>
        <v>27.192642060206921</v>
      </c>
      <c r="Y267" s="8">
        <f t="shared" si="83"/>
        <v>7.8089212089030058E-5</v>
      </c>
      <c r="Z267" s="29">
        <f t="shared" si="71"/>
        <v>4.2333333333333334</v>
      </c>
    </row>
    <row r="268" spans="6:26" x14ac:dyDescent="0.25">
      <c r="F268" s="36">
        <f t="shared" si="72"/>
        <v>15300</v>
      </c>
      <c r="G268" s="16">
        <f t="shared" si="73"/>
        <v>24.485898322918441</v>
      </c>
      <c r="H268" s="48">
        <f t="shared" si="74"/>
        <v>294.39294916145923</v>
      </c>
      <c r="I268" s="8">
        <f t="shared" si="75"/>
        <v>1.1996257402956527</v>
      </c>
      <c r="J268" s="48">
        <f t="shared" si="76"/>
        <v>1.8264611891071238E-5</v>
      </c>
      <c r="K268" s="48">
        <f t="shared" si="77"/>
        <v>1.522525840981859E-5</v>
      </c>
      <c r="L268" s="10">
        <f t="shared" si="78"/>
        <v>1006.1313570367386</v>
      </c>
      <c r="M268" s="29">
        <f t="shared" si="79"/>
        <v>2.5688735021484107E-2</v>
      </c>
      <c r="N268" s="8">
        <f t="shared" si="80"/>
        <v>0.71535631210894834</v>
      </c>
      <c r="O268" s="48">
        <f t="shared" si="81"/>
        <v>3.3968204838070084E-3</v>
      </c>
      <c r="P268" s="48">
        <f t="shared" si="64"/>
        <v>25173648.195582654</v>
      </c>
      <c r="Q268" s="48">
        <f t="shared" si="82"/>
        <v>18008128.135520089</v>
      </c>
      <c r="R268" s="9">
        <f t="shared" si="65"/>
        <v>36.969880850841328</v>
      </c>
      <c r="S268" s="10">
        <f t="shared" si="66"/>
        <v>3.1656982431770078</v>
      </c>
      <c r="T268" s="10">
        <f t="shared" si="67"/>
        <v>1.8479157233658847</v>
      </c>
      <c r="U268" s="10">
        <f t="shared" si="68"/>
        <v>2.8377222883529556</v>
      </c>
      <c r="V268" s="10">
        <f t="shared" si="69"/>
        <v>4.6856380117188401</v>
      </c>
      <c r="W268" s="9">
        <f t="shared" si="70"/>
        <v>2.7072575178819966</v>
      </c>
      <c r="X268" s="49">
        <f t="shared" si="63"/>
        <v>27.193155840800436</v>
      </c>
      <c r="Y268" s="8">
        <f t="shared" si="83"/>
        <v>7.8093966861980668E-5</v>
      </c>
      <c r="Z268" s="29">
        <f t="shared" si="71"/>
        <v>4.25</v>
      </c>
    </row>
    <row r="269" spans="6:26" x14ac:dyDescent="0.25">
      <c r="F269" s="36">
        <f t="shared" si="72"/>
        <v>15360</v>
      </c>
      <c r="G269" s="16">
        <f t="shared" si="73"/>
        <v>24.486238846592116</v>
      </c>
      <c r="H269" s="48">
        <f t="shared" si="74"/>
        <v>294.39311942329601</v>
      </c>
      <c r="I269" s="8">
        <f t="shared" si="75"/>
        <v>1.1996250441926444</v>
      </c>
      <c r="J269" s="48">
        <f t="shared" si="76"/>
        <v>1.8264620028932734E-5</v>
      </c>
      <c r="K269" s="48">
        <f t="shared" si="77"/>
        <v>1.5225274028206826E-5</v>
      </c>
      <c r="L269" s="10">
        <f t="shared" si="78"/>
        <v>1006.1313628593965</v>
      </c>
      <c r="M269" s="29">
        <f t="shared" si="79"/>
        <v>2.5688747776667204E-2</v>
      </c>
      <c r="N269" s="8">
        <f t="shared" si="80"/>
        <v>0.71535627978372629</v>
      </c>
      <c r="O269" s="48">
        <f t="shared" si="81"/>
        <v>3.3968185192607722E-3</v>
      </c>
      <c r="P269" s="48">
        <f t="shared" si="64"/>
        <v>25174903.656677909</v>
      </c>
      <c r="Q269" s="48">
        <f t="shared" si="82"/>
        <v>18009025.423754837</v>
      </c>
      <c r="R269" s="9">
        <f t="shared" si="65"/>
        <v>36.970411342762894</v>
      </c>
      <c r="S269" s="10">
        <f t="shared" si="66"/>
        <v>3.1657452406129076</v>
      </c>
      <c r="T269" s="10">
        <f t="shared" si="67"/>
        <v>1.8480401782269791</v>
      </c>
      <c r="U269" s="10">
        <f t="shared" si="68"/>
        <v>2.8378762345035744</v>
      </c>
      <c r="V269" s="10">
        <f t="shared" si="69"/>
        <v>4.6859164127305535</v>
      </c>
      <c r="W269" s="9">
        <f t="shared" si="70"/>
        <v>2.7074183717998754</v>
      </c>
      <c r="X269" s="49">
        <f t="shared" ref="X269:X332" si="84">G269+W269</f>
        <v>27.193657218391991</v>
      </c>
      <c r="Y269" s="8">
        <f t="shared" si="83"/>
        <v>7.8098606878842559E-5</v>
      </c>
      <c r="Z269" s="29">
        <f t="shared" si="71"/>
        <v>4.2666666666666666</v>
      </c>
    </row>
    <row r="270" spans="6:26" x14ac:dyDescent="0.25">
      <c r="F270" s="36">
        <f t="shared" si="72"/>
        <v>15420</v>
      </c>
      <c r="G270" s="16">
        <f t="shared" si="73"/>
        <v>24.4865711488066</v>
      </c>
      <c r="H270" s="48">
        <f t="shared" si="74"/>
        <v>294.39328557440331</v>
      </c>
      <c r="I270" s="8">
        <f t="shared" si="75"/>
        <v>1.1996243648968301</v>
      </c>
      <c r="J270" s="48">
        <f t="shared" si="76"/>
        <v>1.8264627970314925E-5</v>
      </c>
      <c r="K270" s="48">
        <f t="shared" si="77"/>
        <v>1.5225289269517059E-5</v>
      </c>
      <c r="L270" s="10">
        <f t="shared" si="78"/>
        <v>1006.131368541497</v>
      </c>
      <c r="M270" s="29">
        <f t="shared" si="79"/>
        <v>2.568876022389165E-2</v>
      </c>
      <c r="N270" s="8">
        <f t="shared" si="80"/>
        <v>0.71535624823899513</v>
      </c>
      <c r="O270" s="48">
        <f t="shared" si="81"/>
        <v>3.3968166021478966E-3</v>
      </c>
      <c r="P270" s="48">
        <f t="shared" ref="P270:P333" si="85">$H$5*O270*(G270-$H$4)*POWER($C$36,3)/K270^2</f>
        <v>25176128.799958698</v>
      </c>
      <c r="Q270" s="48">
        <f t="shared" si="82"/>
        <v>18009901.043520167</v>
      </c>
      <c r="R270" s="9">
        <f t="shared" ref="R270:R333" si="86">POWER((0.825+(0.387*POWER(Q270,1/6))/POWER((1+(POWER((0.492/N270),9/16))),8/27)),2)</f>
        <v>36.970929006342118</v>
      </c>
      <c r="S270" s="10">
        <f t="shared" ref="S270:S333" si="87">R270*M270/$C$36</f>
        <v>3.1657911016614784</v>
      </c>
      <c r="T270" s="10">
        <f t="shared" ref="T270:T333" si="88">S270*$C$20*(G270-$H$4)</f>
        <v>1.8481616300867409</v>
      </c>
      <c r="U270" s="10">
        <f t="shared" ref="U270:U333" si="89">$C$3*$H$3*$C$20*(POWER(G270+273.15,4)-POWER($H$4+273.15,4))</f>
        <v>2.8380264643530069</v>
      </c>
      <c r="V270" s="10">
        <f t="shared" ref="V270:V333" si="90">U270+T270</f>
        <v>4.686188094439748</v>
      </c>
      <c r="W270" s="9">
        <f t="shared" ref="W270:W333" si="91">V270*$C$17/($C$2*$C$20)</f>
        <v>2.7075753434540766</v>
      </c>
      <c r="X270" s="49">
        <f t="shared" si="84"/>
        <v>27.194146492260678</v>
      </c>
      <c r="Y270" s="8">
        <f t="shared" si="83"/>
        <v>7.8103134907329144E-5</v>
      </c>
      <c r="Z270" s="29">
        <f t="shared" ref="Z270:Z333" si="92">F270/3600</f>
        <v>4.2833333333333332</v>
      </c>
    </row>
    <row r="271" spans="6:26" x14ac:dyDescent="0.25">
      <c r="F271" s="36">
        <f t="shared" ref="F271:F334" si="93">F270+$H$2</f>
        <v>15480</v>
      </c>
      <c r="G271" s="16">
        <f t="shared" ref="G271:G334" si="94">G270+$H$2*($O$3-S270*$C$20*(G270-$H$4)-$C$3*$H$3*$C$20*(POWER(G270+273.15,4)-POWER($H$4+273.15,4)))/($C$31*$C$4)</f>
        <v>24.486895427989587</v>
      </c>
      <c r="H271" s="48">
        <f t="shared" ref="H271:H334" si="95">((G271+$H$4)/2)+273.15</f>
        <v>294.39344771399476</v>
      </c>
      <c r="I271" s="8">
        <f t="shared" ref="I271:I334" si="96">(351.99/H271)+344.84/(H271^2)</f>
        <v>1.1996237020025264</v>
      </c>
      <c r="J271" s="48">
        <f t="shared" ref="J271:J334" si="97">((1.459*10^-6)*H271^1.5)/(H271+109.1)</f>
        <v>1.8264635719960059E-5</v>
      </c>
      <c r="K271" s="48">
        <f t="shared" ref="K271:K334" si="98">J271/I271</f>
        <v>1.5225304142849949E-5</v>
      </c>
      <c r="L271" s="10">
        <f t="shared" ref="L271:L334" si="99">1030.5-0.19975*H271+(3.9734*10^-4)*H271^2</f>
        <v>1006.1313740864312</v>
      </c>
      <c r="M271" s="29">
        <f t="shared" ref="M271:M334" si="100">((2.334*10^-3)*(H271^1.5))/(H271+164.54)</f>
        <v>2.56887723705903E-2</v>
      </c>
      <c r="N271" s="8">
        <f t="shared" ref="N271:N334" si="101">L271*J271/M271</f>
        <v>0.71535621745591627</v>
      </c>
      <c r="O271" s="48">
        <f t="shared" ref="O271:O334" si="102">1/H271</f>
        <v>3.3968147313234594E-3</v>
      </c>
      <c r="P271" s="48">
        <f t="shared" si="85"/>
        <v>25177324.357465502</v>
      </c>
      <c r="Q271" s="48">
        <f t="shared" ref="Q271:Q334" si="103">P271*N271</f>
        <v>18010755.518017229</v>
      </c>
      <c r="R271" s="9">
        <f t="shared" si="86"/>
        <v>36.97143415216896</v>
      </c>
      <c r="S271" s="10">
        <f t="shared" si="87"/>
        <v>3.1658358538311222</v>
      </c>
      <c r="T271" s="10">
        <f t="shared" si="88"/>
        <v>1.8482801513384355</v>
      </c>
      <c r="U271" s="10">
        <f t="shared" si="89"/>
        <v>2.8381730675711316</v>
      </c>
      <c r="V271" s="10">
        <f t="shared" si="90"/>
        <v>4.6864532189095671</v>
      </c>
      <c r="W271" s="9">
        <f t="shared" si="91"/>
        <v>2.7077285264810831</v>
      </c>
      <c r="X271" s="49">
        <f t="shared" si="84"/>
        <v>27.194623954470671</v>
      </c>
      <c r="Y271" s="8">
        <f t="shared" ref="Y271:Y334" si="104">V271*$H$2/(3.6*10^6)</f>
        <v>7.8107553648492791E-5</v>
      </c>
      <c r="Z271" s="29">
        <f t="shared" si="92"/>
        <v>4.3</v>
      </c>
    </row>
    <row r="272" spans="6:26" x14ac:dyDescent="0.25">
      <c r="F272" s="36">
        <f t="shared" si="93"/>
        <v>15540</v>
      </c>
      <c r="G272" s="16">
        <f t="shared" si="94"/>
        <v>24.48721187778289</v>
      </c>
      <c r="H272" s="48">
        <f t="shared" si="95"/>
        <v>294.39360593889143</v>
      </c>
      <c r="I272" s="8">
        <f t="shared" si="96"/>
        <v>1.1996230551138347</v>
      </c>
      <c r="J272" s="48">
        <f t="shared" si="97"/>
        <v>1.8264643282495915E-5</v>
      </c>
      <c r="K272" s="48">
        <f t="shared" si="98"/>
        <v>1.5225318657086618E-5</v>
      </c>
      <c r="L272" s="10">
        <f t="shared" si="99"/>
        <v>1006.1313794975086</v>
      </c>
      <c r="M272" s="29">
        <f t="shared" si="100"/>
        <v>2.5688784224016648E-2</v>
      </c>
      <c r="N272" s="8">
        <f t="shared" si="101"/>
        <v>0.71535618741610441</v>
      </c>
      <c r="O272" s="48">
        <f t="shared" si="102"/>
        <v>3.3968129056701538E-3</v>
      </c>
      <c r="P272" s="48">
        <f t="shared" si="85"/>
        <v>25178491.043568082</v>
      </c>
      <c r="Q272" s="48">
        <f t="shared" si="103"/>
        <v>18011589.357817397</v>
      </c>
      <c r="R272" s="9">
        <f t="shared" si="86"/>
        <v>36.971927083295697</v>
      </c>
      <c r="S272" s="10">
        <f t="shared" si="87"/>
        <v>3.1658795239628681</v>
      </c>
      <c r="T272" s="10">
        <f t="shared" si="88"/>
        <v>1.8483958126333404</v>
      </c>
      <c r="U272" s="10">
        <f t="shared" si="89"/>
        <v>2.8383161316662693</v>
      </c>
      <c r="V272" s="10">
        <f t="shared" si="90"/>
        <v>4.6867119442996099</v>
      </c>
      <c r="W272" s="9">
        <f t="shared" si="91"/>
        <v>2.7078780122619968</v>
      </c>
      <c r="X272" s="49">
        <f t="shared" si="84"/>
        <v>27.195089890044887</v>
      </c>
      <c r="Y272" s="8">
        <f t="shared" si="104"/>
        <v>7.8111865738326823E-5</v>
      </c>
      <c r="Z272" s="29">
        <f t="shared" si="92"/>
        <v>4.3166666666666664</v>
      </c>
    </row>
    <row r="273" spans="6:26" x14ac:dyDescent="0.25">
      <c r="F273" s="36">
        <f t="shared" si="93"/>
        <v>15600</v>
      </c>
      <c r="G273" s="16">
        <f t="shared" si="94"/>
        <v>24.487520687157708</v>
      </c>
      <c r="H273" s="48">
        <f t="shared" si="95"/>
        <v>294.39376034357883</v>
      </c>
      <c r="I273" s="8">
        <f t="shared" si="96"/>
        <v>1.1996224238444082</v>
      </c>
      <c r="J273" s="48">
        <f t="shared" si="97"/>
        <v>1.8264650662438713E-5</v>
      </c>
      <c r="K273" s="48">
        <f t="shared" si="98"/>
        <v>1.5225332820894026E-5</v>
      </c>
      <c r="L273" s="10">
        <f t="shared" si="99"/>
        <v>1006.1313847779594</v>
      </c>
      <c r="M273" s="29">
        <f t="shared" si="100"/>
        <v>2.5688795791249351E-2</v>
      </c>
      <c r="N273" s="8">
        <f t="shared" si="101"/>
        <v>0.71535615810161746</v>
      </c>
      <c r="O273" s="48">
        <f t="shared" si="102"/>
        <v>3.3968111240976289E-3</v>
      </c>
      <c r="P273" s="48">
        <f t="shared" si="85"/>
        <v>25179629.555391502</v>
      </c>
      <c r="Q273" s="48">
        <f t="shared" si="103"/>
        <v>18012403.061166804</v>
      </c>
      <c r="R273" s="9">
        <f t="shared" si="86"/>
        <v>36.972408095420676</v>
      </c>
      <c r="S273" s="10">
        <f t="shared" si="87"/>
        <v>3.1659221382466538</v>
      </c>
      <c r="T273" s="10">
        <f t="shared" si="88"/>
        <v>1.8485086829225159</v>
      </c>
      <c r="U273" s="10">
        <f t="shared" si="89"/>
        <v>2.8384557420370946</v>
      </c>
      <c r="V273" s="10">
        <f t="shared" si="90"/>
        <v>4.6869644249596103</v>
      </c>
      <c r="W273" s="9">
        <f t="shared" si="91"/>
        <v>2.7080238899766638</v>
      </c>
      <c r="X273" s="49">
        <f t="shared" si="84"/>
        <v>27.19554457713437</v>
      </c>
      <c r="Y273" s="8">
        <f t="shared" si="104"/>
        <v>7.8116073749326831E-5</v>
      </c>
      <c r="Z273" s="29">
        <f t="shared" si="92"/>
        <v>4.333333333333333</v>
      </c>
    </row>
    <row r="274" spans="6:26" x14ac:dyDescent="0.25">
      <c r="F274" s="36">
        <f t="shared" si="93"/>
        <v>15660</v>
      </c>
      <c r="G274" s="16">
        <f t="shared" si="94"/>
        <v>24.487822040527139</v>
      </c>
      <c r="H274" s="48">
        <f t="shared" si="95"/>
        <v>294.39391102026354</v>
      </c>
      <c r="I274" s="8">
        <f t="shared" si="96"/>
        <v>1.1996218078172196</v>
      </c>
      <c r="J274" s="48">
        <f t="shared" si="97"/>
        <v>1.8264657864195678E-5</v>
      </c>
      <c r="K274" s="48">
        <f t="shared" si="98"/>
        <v>1.5225346642730068E-5</v>
      </c>
      <c r="L274" s="10">
        <f t="shared" si="99"/>
        <v>1006.1313899309353</v>
      </c>
      <c r="M274" s="29">
        <f t="shared" si="100"/>
        <v>2.5688807079196182E-2</v>
      </c>
      <c r="N274" s="8">
        <f t="shared" si="101"/>
        <v>0.71535612949494742</v>
      </c>
      <c r="O274" s="48">
        <f t="shared" si="102"/>
        <v>3.3968093855418382E-3</v>
      </c>
      <c r="P274" s="48">
        <f t="shared" si="85"/>
        <v>25180740.573232401</v>
      </c>
      <c r="Q274" s="48">
        <f t="shared" si="103"/>
        <v>18013197.114283916</v>
      </c>
      <c r="R274" s="9">
        <f t="shared" si="86"/>
        <v>36.972877477067492</v>
      </c>
      <c r="S274" s="10">
        <f t="shared" si="87"/>
        <v>3.1659637222371479</v>
      </c>
      <c r="T274" s="10">
        <f t="shared" si="88"/>
        <v>1.8486188294975556</v>
      </c>
      <c r="U274" s="10">
        <f t="shared" si="89"/>
        <v>2.8385919820234933</v>
      </c>
      <c r="V274" s="10">
        <f t="shared" si="90"/>
        <v>4.6872108115210489</v>
      </c>
      <c r="W274" s="9">
        <f t="shared" si="91"/>
        <v>2.7081662466566057</v>
      </c>
      <c r="X274" s="49">
        <f t="shared" si="84"/>
        <v>27.195988287183745</v>
      </c>
      <c r="Y274" s="8">
        <f t="shared" si="104"/>
        <v>7.812018019201748E-5</v>
      </c>
      <c r="Z274" s="29">
        <f t="shared" si="92"/>
        <v>4.3499999999999996</v>
      </c>
    </row>
    <row r="275" spans="6:26" x14ac:dyDescent="0.25">
      <c r="F275" s="36">
        <f t="shared" si="93"/>
        <v>15720</v>
      </c>
      <c r="G275" s="16">
        <f t="shared" si="94"/>
        <v>24.488116117855984</v>
      </c>
      <c r="H275" s="48">
        <f t="shared" si="95"/>
        <v>294.39405805892795</v>
      </c>
      <c r="I275" s="8">
        <f t="shared" si="96"/>
        <v>1.1996212066643386</v>
      </c>
      <c r="J275" s="48">
        <f t="shared" si="97"/>
        <v>1.8264664892067741E-5</v>
      </c>
      <c r="K275" s="48">
        <f t="shared" si="98"/>
        <v>1.5225360130848625E-5</v>
      </c>
      <c r="L275" s="10">
        <f t="shared" si="99"/>
        <v>1006.1313949595122</v>
      </c>
      <c r="M275" s="29">
        <f t="shared" si="100"/>
        <v>2.5688818094598349E-2</v>
      </c>
      <c r="N275" s="8">
        <f t="shared" si="101"/>
        <v>0.71535610157900753</v>
      </c>
      <c r="O275" s="48">
        <f t="shared" si="102"/>
        <v>3.3968076889644054E-3</v>
      </c>
      <c r="P275" s="48">
        <f t="shared" si="85"/>
        <v>25181824.760964997</v>
      </c>
      <c r="Q275" s="48">
        <f t="shared" si="103"/>
        <v>18013971.991649643</v>
      </c>
      <c r="R275" s="9">
        <f t="shared" si="86"/>
        <v>36.973335509760211</v>
      </c>
      <c r="S275" s="10">
        <f t="shared" si="87"/>
        <v>3.1660043008692793</v>
      </c>
      <c r="T275" s="10">
        <f t="shared" si="88"/>
        <v>1.8487263180304203</v>
      </c>
      <c r="U275" s="10">
        <f t="shared" si="89"/>
        <v>2.8387249329561248</v>
      </c>
      <c r="V275" s="10">
        <f t="shared" si="90"/>
        <v>4.6874512509865447</v>
      </c>
      <c r="W275" s="9">
        <f t="shared" si="91"/>
        <v>2.7083051672366705</v>
      </c>
      <c r="X275" s="49">
        <f t="shared" si="84"/>
        <v>27.196421285092654</v>
      </c>
      <c r="Y275" s="8">
        <f t="shared" si="104"/>
        <v>7.8124187516442409E-5</v>
      </c>
      <c r="Z275" s="29">
        <f t="shared" si="92"/>
        <v>4.3666666666666663</v>
      </c>
    </row>
    <row r="276" spans="6:26" x14ac:dyDescent="0.25">
      <c r="F276" s="36">
        <f t="shared" si="93"/>
        <v>15780</v>
      </c>
      <c r="G276" s="16">
        <f t="shared" si="94"/>
        <v>24.488403094767911</v>
      </c>
      <c r="H276" s="48">
        <f t="shared" si="95"/>
        <v>294.39420154738394</v>
      </c>
      <c r="I276" s="8">
        <f t="shared" si="96"/>
        <v>1.1996206200267105</v>
      </c>
      <c r="J276" s="48">
        <f t="shared" si="97"/>
        <v>1.8264671750252134E-5</v>
      </c>
      <c r="K276" s="48">
        <f t="shared" si="98"/>
        <v>1.5225373293304558E-5</v>
      </c>
      <c r="L276" s="10">
        <f t="shared" si="99"/>
        <v>1006.1313998666922</v>
      </c>
      <c r="M276" s="29">
        <f t="shared" si="100"/>
        <v>2.5688828844034488E-2</v>
      </c>
      <c r="N276" s="8">
        <f t="shared" si="101"/>
        <v>0.71535607433712456</v>
      </c>
      <c r="O276" s="48">
        <f t="shared" si="102"/>
        <v>3.3968060333520052E-3</v>
      </c>
      <c r="P276" s="48">
        <f t="shared" si="85"/>
        <v>25182882.76643705</v>
      </c>
      <c r="Q276" s="48">
        <f t="shared" si="103"/>
        <v>18014728.156290434</v>
      </c>
      <c r="R276" s="9">
        <f t="shared" si="86"/>
        <v>36.973782468193356</v>
      </c>
      <c r="S276" s="10">
        <f t="shared" si="87"/>
        <v>3.1660438984732737</v>
      </c>
      <c r="T276" s="10">
        <f t="shared" si="88"/>
        <v>1.8488312126122544</v>
      </c>
      <c r="U276" s="10">
        <f t="shared" si="89"/>
        <v>2.8388546742046428</v>
      </c>
      <c r="V276" s="10">
        <f t="shared" si="90"/>
        <v>4.6876858868168974</v>
      </c>
      <c r="W276" s="9">
        <f t="shared" si="91"/>
        <v>2.7084407346053188</v>
      </c>
      <c r="X276" s="49">
        <f t="shared" si="84"/>
        <v>27.196843829373229</v>
      </c>
      <c r="Y276" s="8">
        <f t="shared" si="104"/>
        <v>7.8128098113614965E-5</v>
      </c>
      <c r="Z276" s="29">
        <f t="shared" si="92"/>
        <v>4.3833333333333337</v>
      </c>
    </row>
    <row r="277" spans="6:26" x14ac:dyDescent="0.25">
      <c r="F277" s="36">
        <f t="shared" si="93"/>
        <v>15840</v>
      </c>
      <c r="G277" s="16">
        <f t="shared" si="94"/>
        <v>24.488683142650046</v>
      </c>
      <c r="H277" s="48">
        <f t="shared" si="95"/>
        <v>294.39434157132501</v>
      </c>
      <c r="I277" s="8">
        <f t="shared" si="96"/>
        <v>1.1996200475539447</v>
      </c>
      <c r="J277" s="48">
        <f t="shared" si="97"/>
        <v>1.826467844284473E-5</v>
      </c>
      <c r="K277" s="48">
        <f t="shared" si="98"/>
        <v>1.5225386137958319E-5</v>
      </c>
      <c r="L277" s="10">
        <f t="shared" si="99"/>
        <v>1006.1314046554045</v>
      </c>
      <c r="M277" s="29">
        <f t="shared" si="100"/>
        <v>2.5688839333924435E-2</v>
      </c>
      <c r="N277" s="8">
        <f t="shared" si="101"/>
        <v>0.71535604775302575</v>
      </c>
      <c r="O277" s="48">
        <f t="shared" si="102"/>
        <v>3.3968044177157628E-3</v>
      </c>
      <c r="P277" s="48">
        <f t="shared" si="85"/>
        <v>25183915.221857194</v>
      </c>
      <c r="Q277" s="48">
        <f t="shared" si="103"/>
        <v>18015466.060055029</v>
      </c>
      <c r="R277" s="9">
        <f t="shared" si="86"/>
        <v>36.974218620398858</v>
      </c>
      <c r="S277" s="10">
        <f t="shared" si="87"/>
        <v>3.1660825387894116</v>
      </c>
      <c r="T277" s="10">
        <f t="shared" si="88"/>
        <v>1.8489335757913365</v>
      </c>
      <c r="U277" s="10">
        <f t="shared" si="89"/>
        <v>2.8389812832250643</v>
      </c>
      <c r="V277" s="10">
        <f t="shared" si="90"/>
        <v>4.6879148590164004</v>
      </c>
      <c r="W277" s="9">
        <f t="shared" si="91"/>
        <v>2.7085730296539201</v>
      </c>
      <c r="X277" s="49">
        <f t="shared" si="84"/>
        <v>27.197256172303966</v>
      </c>
      <c r="Y277" s="8">
        <f t="shared" si="104"/>
        <v>7.8131914316940005E-5</v>
      </c>
      <c r="Z277" s="29">
        <f t="shared" si="92"/>
        <v>4.4000000000000004</v>
      </c>
    </row>
    <row r="278" spans="6:26" x14ac:dyDescent="0.25">
      <c r="F278" s="36">
        <f t="shared" si="93"/>
        <v>15900</v>
      </c>
      <c r="G278" s="16">
        <f t="shared" si="94"/>
        <v>24.488956428755053</v>
      </c>
      <c r="H278" s="48">
        <f t="shared" si="95"/>
        <v>294.3944782143775</v>
      </c>
      <c r="I278" s="8">
        <f t="shared" si="96"/>
        <v>1.1996194889041032</v>
      </c>
      <c r="J278" s="48">
        <f t="shared" si="97"/>
        <v>1.8264684973842712E-5</v>
      </c>
      <c r="K278" s="48">
        <f t="shared" si="98"/>
        <v>1.5225398672480869E-5</v>
      </c>
      <c r="L278" s="10">
        <f t="shared" si="99"/>
        <v>1006.131409328508</v>
      </c>
      <c r="M278" s="29">
        <f t="shared" si="100"/>
        <v>2.5688849570533277E-2</v>
      </c>
      <c r="N278" s="8">
        <f t="shared" si="101"/>
        <v>0.71535602181083224</v>
      </c>
      <c r="O278" s="48">
        <f t="shared" si="102"/>
        <v>3.3968028410906602E-3</v>
      </c>
      <c r="P278" s="48">
        <f t="shared" si="85"/>
        <v>25184922.744171515</v>
      </c>
      <c r="Q278" s="48">
        <f t="shared" si="103"/>
        <v>18016186.143883683</v>
      </c>
      <c r="R278" s="9">
        <f t="shared" si="86"/>
        <v>36.974644227907895</v>
      </c>
      <c r="S278" s="10">
        <f t="shared" si="87"/>
        <v>3.1661202449823751</v>
      </c>
      <c r="T278" s="10">
        <f t="shared" si="88"/>
        <v>1.8490334686100915</v>
      </c>
      <c r="U278" s="10">
        <f t="shared" si="89"/>
        <v>2.8391048356057103</v>
      </c>
      <c r="V278" s="10">
        <f t="shared" si="90"/>
        <v>4.6881383042158014</v>
      </c>
      <c r="W278" s="9">
        <f t="shared" si="91"/>
        <v>2.7087021313246855</v>
      </c>
      <c r="X278" s="49">
        <f t="shared" si="84"/>
        <v>27.197658560079738</v>
      </c>
      <c r="Y278" s="8">
        <f t="shared" si="104"/>
        <v>7.8135638403596693E-5</v>
      </c>
      <c r="Z278" s="29">
        <f t="shared" si="92"/>
        <v>4.416666666666667</v>
      </c>
    </row>
    <row r="279" spans="6:26" x14ac:dyDescent="0.25">
      <c r="F279" s="36">
        <f t="shared" si="93"/>
        <v>15960</v>
      </c>
      <c r="G279" s="16">
        <f t="shared" si="94"/>
        <v>24.489223116300746</v>
      </c>
      <c r="H279" s="48">
        <f t="shared" si="95"/>
        <v>294.39461155815036</v>
      </c>
      <c r="I279" s="8">
        <f t="shared" si="96"/>
        <v>1.1996189437434994</v>
      </c>
      <c r="J279" s="48">
        <f t="shared" si="97"/>
        <v>1.8264691347146706E-5</v>
      </c>
      <c r="K279" s="48">
        <f t="shared" si="98"/>
        <v>1.5225410904358003E-5</v>
      </c>
      <c r="L279" s="10">
        <f t="shared" si="99"/>
        <v>1006.1314138887926</v>
      </c>
      <c r="M279" s="29">
        <f t="shared" si="100"/>
        <v>2.568885955997478E-2</v>
      </c>
      <c r="N279" s="8">
        <f t="shared" si="101"/>
        <v>0.71535599649504844</v>
      </c>
      <c r="O279" s="48">
        <f t="shared" si="102"/>
        <v>3.3968013025349642E-3</v>
      </c>
      <c r="P279" s="48">
        <f t="shared" si="85"/>
        <v>25185905.935432624</v>
      </c>
      <c r="Q279" s="48">
        <f t="shared" si="103"/>
        <v>18016888.838071961</v>
      </c>
      <c r="R279" s="9">
        <f t="shared" si="86"/>
        <v>36.975059545909424</v>
      </c>
      <c r="S279" s="10">
        <f t="shared" si="87"/>
        <v>3.1661570396552401</v>
      </c>
      <c r="T279" s="10">
        <f t="shared" si="88"/>
        <v>1.8491309506412208</v>
      </c>
      <c r="U279" s="10">
        <f t="shared" si="89"/>
        <v>2.8392254051122801</v>
      </c>
      <c r="V279" s="10">
        <f t="shared" si="90"/>
        <v>4.6883563557535011</v>
      </c>
      <c r="W279" s="9">
        <f t="shared" si="91"/>
        <v>2.7088281166575783</v>
      </c>
      <c r="X279" s="49">
        <f t="shared" si="84"/>
        <v>27.198051232958324</v>
      </c>
      <c r="Y279" s="8">
        <f t="shared" si="104"/>
        <v>7.8139272595891693E-5</v>
      </c>
      <c r="Z279" s="29">
        <f t="shared" si="92"/>
        <v>4.4333333333333336</v>
      </c>
    </row>
    <row r="280" spans="6:26" x14ac:dyDescent="0.25">
      <c r="F280" s="36">
        <f t="shared" si="93"/>
        <v>16020</v>
      </c>
      <c r="G280" s="16">
        <f t="shared" si="94"/>
        <v>24.489483364567327</v>
      </c>
      <c r="H280" s="48">
        <f t="shared" si="95"/>
        <v>294.39474168228367</v>
      </c>
      <c r="I280" s="8">
        <f t="shared" si="96"/>
        <v>1.1996184117464976</v>
      </c>
      <c r="J280" s="48">
        <f t="shared" si="97"/>
        <v>1.8264697566563371E-5</v>
      </c>
      <c r="K280" s="48">
        <f t="shared" si="98"/>
        <v>1.5225422840895052E-5</v>
      </c>
      <c r="L280" s="10">
        <f t="shared" si="99"/>
        <v>1006.1314183389809</v>
      </c>
      <c r="M280" s="29">
        <f t="shared" si="100"/>
        <v>2.5688869308215418E-2</v>
      </c>
      <c r="N280" s="8">
        <f t="shared" si="101"/>
        <v>0.71535597179055244</v>
      </c>
      <c r="O280" s="48">
        <f t="shared" si="102"/>
        <v>3.3967998011296642E-3</v>
      </c>
      <c r="P280" s="48">
        <f t="shared" si="85"/>
        <v>25186865.38315827</v>
      </c>
      <c r="Q280" s="48">
        <f t="shared" si="103"/>
        <v>18017574.562527008</v>
      </c>
      <c r="R280" s="9">
        <f t="shared" si="86"/>
        <v>36.975464823404529</v>
      </c>
      <c r="S280" s="10">
        <f t="shared" si="87"/>
        <v>3.1661929448631847</v>
      </c>
      <c r="T280" s="10">
        <f t="shared" si="88"/>
        <v>1.8492260800230065</v>
      </c>
      <c r="U280" s="10">
        <f t="shared" si="89"/>
        <v>2.8393430637315626</v>
      </c>
      <c r="V280" s="10">
        <f t="shared" si="90"/>
        <v>4.6885691437545693</v>
      </c>
      <c r="W280" s="9">
        <f t="shared" si="91"/>
        <v>2.7089510608359735</v>
      </c>
      <c r="X280" s="49">
        <f t="shared" si="84"/>
        <v>27.198434425403299</v>
      </c>
      <c r="Y280" s="8">
        <f t="shared" si="104"/>
        <v>7.8142819062576157E-5</v>
      </c>
      <c r="Z280" s="29">
        <f t="shared" si="92"/>
        <v>4.45</v>
      </c>
    </row>
    <row r="281" spans="6:26" x14ac:dyDescent="0.25">
      <c r="F281" s="36">
        <f t="shared" si="93"/>
        <v>16080</v>
      </c>
      <c r="G281" s="16">
        <f t="shared" si="94"/>
        <v>24.48973732899228</v>
      </c>
      <c r="H281" s="48">
        <f t="shared" si="95"/>
        <v>294.39486866449613</v>
      </c>
      <c r="I281" s="8">
        <f t="shared" si="96"/>
        <v>1.1996178925953191</v>
      </c>
      <c r="J281" s="48">
        <f t="shared" si="97"/>
        <v>1.8264703635807406E-5</v>
      </c>
      <c r="K281" s="48">
        <f t="shared" si="98"/>
        <v>1.5225434489221017E-5</v>
      </c>
      <c r="L281" s="10">
        <f t="shared" si="99"/>
        <v>1006.1314226817299</v>
      </c>
      <c r="M281" s="29">
        <f t="shared" si="100"/>
        <v>2.5688878821077562E-2</v>
      </c>
      <c r="N281" s="8">
        <f t="shared" si="101"/>
        <v>0.7153559476825867</v>
      </c>
      <c r="O281" s="48">
        <f t="shared" si="102"/>
        <v>3.3967983359779242E-3</v>
      </c>
      <c r="P281" s="48">
        <f t="shared" si="85"/>
        <v>25187801.660682809</v>
      </c>
      <c r="Q281" s="48">
        <f t="shared" si="103"/>
        <v>18018243.727018781</v>
      </c>
      <c r="R281" s="9">
        <f t="shared" si="86"/>
        <v>36.975860303357074</v>
      </c>
      <c r="S281" s="10">
        <f t="shared" si="87"/>
        <v>3.1662279821267738</v>
      </c>
      <c r="T281" s="10">
        <f t="shared" si="88"/>
        <v>1.8493189134937222</v>
      </c>
      <c r="U281" s="10">
        <f t="shared" si="89"/>
        <v>2.8394578817144969</v>
      </c>
      <c r="V281" s="10">
        <f t="shared" si="90"/>
        <v>4.6887767952082191</v>
      </c>
      <c r="W281" s="9">
        <f t="shared" si="91"/>
        <v>2.7090710372314155</v>
      </c>
      <c r="X281" s="49">
        <f t="shared" si="84"/>
        <v>27.198808366223695</v>
      </c>
      <c r="Y281" s="8">
        <f t="shared" si="104"/>
        <v>7.814627992013699E-5</v>
      </c>
      <c r="Z281" s="29">
        <f t="shared" si="92"/>
        <v>4.4666666666666668</v>
      </c>
    </row>
    <row r="282" spans="6:26" x14ac:dyDescent="0.25">
      <c r="F282" s="36">
        <f t="shared" si="93"/>
        <v>16140</v>
      </c>
      <c r="G282" s="16">
        <f t="shared" si="94"/>
        <v>24.489985161262965</v>
      </c>
      <c r="H282" s="48">
        <f t="shared" si="95"/>
        <v>294.39499258063148</v>
      </c>
      <c r="I282" s="8">
        <f t="shared" si="96"/>
        <v>1.1996173859798538</v>
      </c>
      <c r="J282" s="48">
        <f t="shared" si="97"/>
        <v>1.8264709558503933E-5</v>
      </c>
      <c r="K282" s="48">
        <f t="shared" si="98"/>
        <v>1.522544585629294E-5</v>
      </c>
      <c r="L282" s="10">
        <f t="shared" si="99"/>
        <v>1006.1314269196324</v>
      </c>
      <c r="M282" s="29">
        <f t="shared" si="100"/>
        <v>2.5688888104243152E-2</v>
      </c>
      <c r="N282" s="8">
        <f t="shared" si="101"/>
        <v>0.71535592415675031</v>
      </c>
      <c r="O282" s="48">
        <f t="shared" si="102"/>
        <v>3.3967969062045486E-3</v>
      </c>
      <c r="P282" s="48">
        <f t="shared" si="85"/>
        <v>25188715.327499028</v>
      </c>
      <c r="Q282" s="48">
        <f t="shared" si="103"/>
        <v>18018896.731424369</v>
      </c>
      <c r="R282" s="9">
        <f t="shared" si="86"/>
        <v>36.976246222840587</v>
      </c>
      <c r="S282" s="10">
        <f t="shared" si="87"/>
        <v>3.1662621724449842</v>
      </c>
      <c r="T282" s="10">
        <f t="shared" si="88"/>
        <v>1.8494095064252567</v>
      </c>
      <c r="U282" s="10">
        <f t="shared" si="89"/>
        <v>2.8395699276177102</v>
      </c>
      <c r="V282" s="10">
        <f t="shared" si="90"/>
        <v>4.6889794340429667</v>
      </c>
      <c r="W282" s="9">
        <f t="shared" si="91"/>
        <v>2.7091881174470474</v>
      </c>
      <c r="X282" s="49">
        <f t="shared" si="84"/>
        <v>27.199173278710013</v>
      </c>
      <c r="Y282" s="8">
        <f t="shared" si="104"/>
        <v>7.8149657234049451E-5</v>
      </c>
      <c r="Z282" s="29">
        <f t="shared" si="92"/>
        <v>4.4833333333333334</v>
      </c>
    </row>
    <row r="283" spans="6:26" x14ac:dyDescent="0.25">
      <c r="F283" s="36">
        <f t="shared" si="93"/>
        <v>16200</v>
      </c>
      <c r="G283" s="16">
        <f t="shared" si="94"/>
        <v>24.490227009407008</v>
      </c>
      <c r="H283" s="48">
        <f t="shared" si="95"/>
        <v>294.39511350470349</v>
      </c>
      <c r="I283" s="8">
        <f t="shared" si="96"/>
        <v>1.1996168915974739</v>
      </c>
      <c r="J283" s="48">
        <f t="shared" si="97"/>
        <v>1.8264715338190639E-5</v>
      </c>
      <c r="K283" s="48">
        <f t="shared" si="98"/>
        <v>1.5225456948900052E-5</v>
      </c>
      <c r="L283" s="10">
        <f t="shared" si="99"/>
        <v>1006.1314310552189</v>
      </c>
      <c r="M283" s="29">
        <f t="shared" si="100"/>
        <v>2.5688897163257101E-2</v>
      </c>
      <c r="N283" s="8">
        <f t="shared" si="101"/>
        <v>0.71535590119898962</v>
      </c>
      <c r="O283" s="48">
        <f t="shared" si="102"/>
        <v>3.3967955109554604E-3</v>
      </c>
      <c r="P283" s="48">
        <f t="shared" si="85"/>
        <v>25189606.929592177</v>
      </c>
      <c r="Q283" s="48">
        <f t="shared" si="103"/>
        <v>18019533.965966728</v>
      </c>
      <c r="R283" s="9">
        <f t="shared" si="86"/>
        <v>36.976622813181535</v>
      </c>
      <c r="S283" s="10">
        <f t="shared" si="87"/>
        <v>3.16629553630789</v>
      </c>
      <c r="T283" s="10">
        <f t="shared" si="88"/>
        <v>1.8494979128559281</v>
      </c>
      <c r="U283" s="10">
        <f t="shared" si="89"/>
        <v>2.8396792683445926</v>
      </c>
      <c r="V283" s="10">
        <f t="shared" si="90"/>
        <v>4.6891771812005203</v>
      </c>
      <c r="W283" s="9">
        <f t="shared" si="91"/>
        <v>2.7093023713603004</v>
      </c>
      <c r="X283" s="49">
        <f t="shared" si="84"/>
        <v>27.199529380767309</v>
      </c>
      <c r="Y283" s="8">
        <f t="shared" si="104"/>
        <v>7.8152953020008673E-5</v>
      </c>
      <c r="Z283" s="29">
        <f t="shared" si="92"/>
        <v>4.5</v>
      </c>
    </row>
    <row r="284" spans="6:26" x14ac:dyDescent="0.25">
      <c r="F284" s="36">
        <f t="shared" si="93"/>
        <v>16260</v>
      </c>
      <c r="G284" s="16">
        <f t="shared" si="94"/>
        <v>24.490463017880511</v>
      </c>
      <c r="H284" s="48">
        <f t="shared" si="95"/>
        <v>294.39523150894024</v>
      </c>
      <c r="I284" s="8">
        <f t="shared" si="96"/>
        <v>1.1996164091528543</v>
      </c>
      <c r="J284" s="48">
        <f t="shared" si="97"/>
        <v>1.8264720978319757E-5</v>
      </c>
      <c r="K284" s="48">
        <f t="shared" si="98"/>
        <v>1.5225467773667707E-5</v>
      </c>
      <c r="L284" s="10">
        <f t="shared" si="99"/>
        <v>1006.1314350909586</v>
      </c>
      <c r="M284" s="29">
        <f t="shared" si="100"/>
        <v>2.5688906003530389E-2</v>
      </c>
      <c r="N284" s="8">
        <f t="shared" si="101"/>
        <v>0.71535587879559015</v>
      </c>
      <c r="O284" s="48">
        <f t="shared" si="102"/>
        <v>3.3967941493971915E-3</v>
      </c>
      <c r="P284" s="48">
        <f t="shared" si="85"/>
        <v>25190476.999766339</v>
      </c>
      <c r="Q284" s="48">
        <f t="shared" si="103"/>
        <v>18020155.811447952</v>
      </c>
      <c r="R284" s="9">
        <f t="shared" si="86"/>
        <v>36.976990300099416</v>
      </c>
      <c r="S284" s="10">
        <f t="shared" si="87"/>
        <v>3.1663280937090295</v>
      </c>
      <c r="T284" s="10">
        <f t="shared" si="88"/>
        <v>1.8495841855225097</v>
      </c>
      <c r="U284" s="10">
        <f t="shared" si="89"/>
        <v>2.8397859691848519</v>
      </c>
      <c r="V284" s="10">
        <f t="shared" si="90"/>
        <v>4.6893701547073618</v>
      </c>
      <c r="W284" s="9">
        <f t="shared" si="91"/>
        <v>2.7094138671642534</v>
      </c>
      <c r="X284" s="49">
        <f t="shared" si="84"/>
        <v>27.199876885044766</v>
      </c>
      <c r="Y284" s="8">
        <f t="shared" si="104"/>
        <v>7.8156169245122693E-5</v>
      </c>
      <c r="Z284" s="29">
        <f t="shared" si="92"/>
        <v>4.5166666666666666</v>
      </c>
    </row>
    <row r="285" spans="6:26" x14ac:dyDescent="0.25">
      <c r="F285" s="36">
        <f t="shared" si="93"/>
        <v>16320</v>
      </c>
      <c r="G285" s="16">
        <f t="shared" si="94"/>
        <v>24.490693327654139</v>
      </c>
      <c r="H285" s="48">
        <f t="shared" si="95"/>
        <v>294.39534666382707</v>
      </c>
      <c r="I285" s="8">
        <f t="shared" si="96"/>
        <v>1.1996159383577969</v>
      </c>
      <c r="J285" s="48">
        <f t="shared" si="97"/>
        <v>1.8264726482260359E-5</v>
      </c>
      <c r="K285" s="48">
        <f t="shared" si="98"/>
        <v>1.5225478337061516E-5</v>
      </c>
      <c r="L285" s="10">
        <f t="shared" si="99"/>
        <v>1006.1314390292613</v>
      </c>
      <c r="M285" s="29">
        <f t="shared" si="100"/>
        <v>2.5688914630343618E-2</v>
      </c>
      <c r="N285" s="8">
        <f t="shared" si="101"/>
        <v>0.71535585693316872</v>
      </c>
      <c r="O285" s="48">
        <f t="shared" si="102"/>
        <v>3.3967928207163877E-3</v>
      </c>
      <c r="P285" s="48">
        <f t="shared" si="85"/>
        <v>25191326.0579619</v>
      </c>
      <c r="Q285" s="48">
        <f t="shared" si="103"/>
        <v>18020762.639476199</v>
      </c>
      <c r="R285" s="9">
        <f t="shared" si="86"/>
        <v>36.977348903842667</v>
      </c>
      <c r="S285" s="10">
        <f t="shared" si="87"/>
        <v>3.1663598641574815</v>
      </c>
      <c r="T285" s="10">
        <f t="shared" si="88"/>
        <v>1.8496683758914947</v>
      </c>
      <c r="U285" s="10">
        <f t="shared" si="89"/>
        <v>2.8398900938535472</v>
      </c>
      <c r="V285" s="10">
        <f t="shared" si="90"/>
        <v>4.6895584697450419</v>
      </c>
      <c r="W285" s="9">
        <f t="shared" si="91"/>
        <v>2.7095226714082465</v>
      </c>
      <c r="X285" s="49">
        <f t="shared" si="84"/>
        <v>27.200215999062387</v>
      </c>
      <c r="Y285" s="8">
        <f t="shared" si="104"/>
        <v>7.8159307829084036E-5</v>
      </c>
      <c r="Z285" s="29">
        <f t="shared" si="92"/>
        <v>4.5333333333333332</v>
      </c>
    </row>
    <row r="286" spans="6:26" x14ac:dyDescent="0.25">
      <c r="F286" s="36">
        <f t="shared" si="93"/>
        <v>16380</v>
      </c>
      <c r="G286" s="16">
        <f t="shared" si="94"/>
        <v>24.49091807629712</v>
      </c>
      <c r="H286" s="48">
        <f t="shared" si="95"/>
        <v>294.39545903814854</v>
      </c>
      <c r="I286" s="8">
        <f t="shared" si="96"/>
        <v>1.1996154789310585</v>
      </c>
      <c r="J286" s="48">
        <f t="shared" si="97"/>
        <v>1.8264731853300052E-5</v>
      </c>
      <c r="K286" s="48">
        <f t="shared" si="98"/>
        <v>1.5225488645390946E-5</v>
      </c>
      <c r="L286" s="10">
        <f t="shared" si="99"/>
        <v>1006.1314428724786</v>
      </c>
      <c r="M286" s="29">
        <f t="shared" si="100"/>
        <v>2.568892304884975E-2</v>
      </c>
      <c r="N286" s="8">
        <f t="shared" si="101"/>
        <v>0.71535583559866445</v>
      </c>
      <c r="O286" s="48">
        <f t="shared" si="102"/>
        <v>3.3967915241193219E-3</v>
      </c>
      <c r="P286" s="48">
        <f t="shared" si="85"/>
        <v>25192154.611566804</v>
      </c>
      <c r="Q286" s="48">
        <f t="shared" si="103"/>
        <v>18021354.81268812</v>
      </c>
      <c r="R286" s="9">
        <f t="shared" si="86"/>
        <v>36.977698839322279</v>
      </c>
      <c r="S286" s="10">
        <f t="shared" si="87"/>
        <v>3.1663908666896359</v>
      </c>
      <c r="T286" s="10">
        <f t="shared" si="88"/>
        <v>1.8497505341896077</v>
      </c>
      <c r="U286" s="10">
        <f t="shared" si="89"/>
        <v>2.8399917045290142</v>
      </c>
      <c r="V286" s="10">
        <f t="shared" si="90"/>
        <v>4.6897422387186216</v>
      </c>
      <c r="W286" s="9">
        <f t="shared" si="91"/>
        <v>2.7096288490374256</v>
      </c>
      <c r="X286" s="49">
        <f t="shared" si="84"/>
        <v>27.200546925334546</v>
      </c>
      <c r="Y286" s="8">
        <f t="shared" si="104"/>
        <v>7.8162370645310357E-5</v>
      </c>
      <c r="Z286" s="29">
        <f t="shared" si="92"/>
        <v>4.55</v>
      </c>
    </row>
    <row r="287" spans="6:26" x14ac:dyDescent="0.25">
      <c r="F287" s="36">
        <f t="shared" si="93"/>
        <v>16440</v>
      </c>
      <c r="G287" s="16">
        <f t="shared" si="94"/>
        <v>24.491137398059262</v>
      </c>
      <c r="H287" s="48">
        <f t="shared" si="95"/>
        <v>294.39556869902958</v>
      </c>
      <c r="I287" s="8">
        <f t="shared" si="96"/>
        <v>1.1996150305981816</v>
      </c>
      <c r="J287" s="48">
        <f t="shared" si="97"/>
        <v>1.8264737094647315E-5</v>
      </c>
      <c r="K287" s="48">
        <f t="shared" si="98"/>
        <v>1.5225498704813411E-5</v>
      </c>
      <c r="L287" s="10">
        <f t="shared" si="99"/>
        <v>1006.1314466229057</v>
      </c>
      <c r="M287" s="29">
        <f t="shared" si="100"/>
        <v>2.5688931264077685E-2</v>
      </c>
      <c r="N287" s="8">
        <f t="shared" si="101"/>
        <v>0.71535581477933208</v>
      </c>
      <c r="O287" s="48">
        <f t="shared" si="102"/>
        <v>3.3967902588314209E-3</v>
      </c>
      <c r="P287" s="48">
        <f t="shared" si="85"/>
        <v>25192963.155718435</v>
      </c>
      <c r="Q287" s="48">
        <f t="shared" si="103"/>
        <v>18021932.684964653</v>
      </c>
      <c r="R287" s="9">
        <f t="shared" si="86"/>
        <v>36.978040316241085</v>
      </c>
      <c r="S287" s="10">
        <f t="shared" si="87"/>
        <v>3.1664211198807024</v>
      </c>
      <c r="T287" s="10">
        <f t="shared" si="88"/>
        <v>1.8498307094336086</v>
      </c>
      <c r="U287" s="10">
        <f t="shared" si="89"/>
        <v>2.8400908618897507</v>
      </c>
      <c r="V287" s="10">
        <f t="shared" si="90"/>
        <v>4.6899215713233593</v>
      </c>
      <c r="W287" s="9">
        <f t="shared" si="91"/>
        <v>2.7097324634312741</v>
      </c>
      <c r="X287" s="49">
        <f t="shared" si="84"/>
        <v>27.200869861490535</v>
      </c>
      <c r="Y287" s="8">
        <f t="shared" si="104"/>
        <v>7.8165359522056001E-5</v>
      </c>
      <c r="Z287" s="29">
        <f t="shared" si="92"/>
        <v>4.5666666666666664</v>
      </c>
    </row>
    <row r="288" spans="6:26" x14ac:dyDescent="0.25">
      <c r="F288" s="36">
        <f t="shared" si="93"/>
        <v>16500</v>
      </c>
      <c r="G288" s="16">
        <f t="shared" si="94"/>
        <v>24.491351423950952</v>
      </c>
      <c r="H288" s="48">
        <f t="shared" si="95"/>
        <v>294.39567571197546</v>
      </c>
      <c r="I288" s="8">
        <f t="shared" si="96"/>
        <v>1.1996145930913333</v>
      </c>
      <c r="J288" s="48">
        <f t="shared" si="97"/>
        <v>1.8264742209433057E-5</v>
      </c>
      <c r="K288" s="48">
        <f t="shared" si="98"/>
        <v>1.5225508521337619E-5</v>
      </c>
      <c r="L288" s="10">
        <f t="shared" si="99"/>
        <v>1006.1314502827819</v>
      </c>
      <c r="M288" s="29">
        <f t="shared" si="100"/>
        <v>2.5688939280934745E-2</v>
      </c>
      <c r="N288" s="8">
        <f t="shared" si="101"/>
        <v>0.71535579446273445</v>
      </c>
      <c r="O288" s="48">
        <f t="shared" si="102"/>
        <v>3.396789024096803E-3</v>
      </c>
      <c r="P288" s="48">
        <f t="shared" si="85"/>
        <v>25193752.173600342</v>
      </c>
      <c r="Q288" s="48">
        <f t="shared" si="103"/>
        <v>18022496.601643115</v>
      </c>
      <c r="R288" s="9">
        <f t="shared" si="86"/>
        <v>36.978373539220598</v>
      </c>
      <c r="S288" s="10">
        <f t="shared" si="87"/>
        <v>3.1664506418558731</v>
      </c>
      <c r="T288" s="10">
        <f t="shared" si="88"/>
        <v>1.8499089494593377</v>
      </c>
      <c r="U288" s="10">
        <f t="shared" si="89"/>
        <v>2.8401876251506812</v>
      </c>
      <c r="V288" s="10">
        <f t="shared" si="90"/>
        <v>4.6900965746100187</v>
      </c>
      <c r="W288" s="9">
        <f t="shared" si="91"/>
        <v>2.7098335764413441</v>
      </c>
      <c r="X288" s="49">
        <f t="shared" si="84"/>
        <v>27.201185000392297</v>
      </c>
      <c r="Y288" s="8">
        <f t="shared" si="104"/>
        <v>7.8168276243500311E-5</v>
      </c>
      <c r="Z288" s="29">
        <f t="shared" si="92"/>
        <v>4.583333333333333</v>
      </c>
    </row>
    <row r="289" spans="6:26" x14ac:dyDescent="0.25">
      <c r="F289" s="36">
        <f t="shared" si="93"/>
        <v>16560</v>
      </c>
      <c r="G289" s="16">
        <f t="shared" si="94"/>
        <v>24.491560281821265</v>
      </c>
      <c r="H289" s="48">
        <f t="shared" si="95"/>
        <v>294.39578014091063</v>
      </c>
      <c r="I289" s="8">
        <f t="shared" si="96"/>
        <v>1.1996141661491444</v>
      </c>
      <c r="J289" s="48">
        <f t="shared" si="97"/>
        <v>1.8264747200712632E-5</v>
      </c>
      <c r="K289" s="48">
        <f t="shared" si="98"/>
        <v>1.5225518100827288E-5</v>
      </c>
      <c r="L289" s="10">
        <f t="shared" si="99"/>
        <v>1006.1314538542929</v>
      </c>
      <c r="M289" s="29">
        <f t="shared" si="100"/>
        <v>2.5688947104209877E-2</v>
      </c>
      <c r="N289" s="8">
        <f t="shared" si="101"/>
        <v>0.7153557746367335</v>
      </c>
      <c r="O289" s="48">
        <f t="shared" si="102"/>
        <v>3.3967878191778311E-3</v>
      </c>
      <c r="P289" s="48">
        <f t="shared" si="85"/>
        <v>25194522.136730283</v>
      </c>
      <c r="Q289" s="48">
        <f t="shared" si="103"/>
        <v>18023046.899723023</v>
      </c>
      <c r="R289" s="9">
        <f t="shared" si="86"/>
        <v>36.978698707924785</v>
      </c>
      <c r="S289" s="10">
        <f t="shared" si="87"/>
        <v>3.1664794503013134</v>
      </c>
      <c r="T289" s="10">
        <f t="shared" si="88"/>
        <v>1.8499853009501313</v>
      </c>
      <c r="U289" s="10">
        <f t="shared" si="89"/>
        <v>2.8402820520983321</v>
      </c>
      <c r="V289" s="10">
        <f t="shared" si="90"/>
        <v>4.6902673530484638</v>
      </c>
      <c r="W289" s="9">
        <f t="shared" si="91"/>
        <v>2.7099322484280011</v>
      </c>
      <c r="X289" s="49">
        <f t="shared" si="84"/>
        <v>27.201492530249265</v>
      </c>
      <c r="Y289" s="8">
        <f t="shared" si="104"/>
        <v>7.8171122550807726E-5</v>
      </c>
      <c r="Z289" s="29">
        <f t="shared" si="92"/>
        <v>4.5999999999999996</v>
      </c>
    </row>
    <row r="290" spans="6:26" x14ac:dyDescent="0.25">
      <c r="F290" s="36">
        <f t="shared" si="93"/>
        <v>16620</v>
      </c>
      <c r="G290" s="16">
        <f t="shared" si="94"/>
        <v>24.491764096434178</v>
      </c>
      <c r="H290" s="48">
        <f t="shared" si="95"/>
        <v>294.39588204821706</v>
      </c>
      <c r="I290" s="8">
        <f t="shared" si="96"/>
        <v>1.1996137495165526</v>
      </c>
      <c r="J290" s="48">
        <f t="shared" si="97"/>
        <v>1.8264752071467785E-5</v>
      </c>
      <c r="K290" s="48">
        <f t="shared" si="98"/>
        <v>1.5225527449004755E-5</v>
      </c>
      <c r="L290" s="10">
        <f t="shared" si="99"/>
        <v>1006.1314573395716</v>
      </c>
      <c r="M290" s="29">
        <f t="shared" si="100"/>
        <v>2.5688954738576592E-2</v>
      </c>
      <c r="N290" s="8">
        <f t="shared" si="101"/>
        <v>0.71535575528948459</v>
      </c>
      <c r="O290" s="48">
        <f t="shared" si="102"/>
        <v>3.3967866433546679E-3</v>
      </c>
      <c r="P290" s="48">
        <f t="shared" si="85"/>
        <v>25195273.505241439</v>
      </c>
      <c r="Q290" s="48">
        <f t="shared" si="103"/>
        <v>18023583.90806713</v>
      </c>
      <c r="R290" s="9">
        <f t="shared" si="86"/>
        <v>36.979016017179916</v>
      </c>
      <c r="S290" s="10">
        <f t="shared" si="87"/>
        <v>3.1665075624747789</v>
      </c>
      <c r="T290" s="10">
        <f t="shared" si="88"/>
        <v>1.8500598094644967</v>
      </c>
      <c r="U290" s="10">
        <f t="shared" si="89"/>
        <v>2.8403741991253106</v>
      </c>
      <c r="V290" s="10">
        <f t="shared" si="90"/>
        <v>4.6904340085898077</v>
      </c>
      <c r="W290" s="9">
        <f t="shared" si="91"/>
        <v>2.7100285382963332</v>
      </c>
      <c r="X290" s="49">
        <f t="shared" si="84"/>
        <v>27.201792634730509</v>
      </c>
      <c r="Y290" s="8">
        <f t="shared" si="104"/>
        <v>7.817390014316347E-5</v>
      </c>
      <c r="Z290" s="29">
        <f t="shared" si="92"/>
        <v>4.6166666666666663</v>
      </c>
    </row>
    <row r="291" spans="6:26" x14ac:dyDescent="0.25">
      <c r="F291" s="36">
        <f t="shared" si="93"/>
        <v>16680</v>
      </c>
      <c r="G291" s="16">
        <f t="shared" si="94"/>
        <v>24.491962989542948</v>
      </c>
      <c r="H291" s="48">
        <f t="shared" si="95"/>
        <v>294.39598149477143</v>
      </c>
      <c r="I291" s="8">
        <f t="shared" si="96"/>
        <v>1.1996133429446523</v>
      </c>
      <c r="J291" s="48">
        <f t="shared" si="97"/>
        <v>1.8264756824608199E-5</v>
      </c>
      <c r="K291" s="48">
        <f t="shared" si="98"/>
        <v>1.5225536571454171E-5</v>
      </c>
      <c r="L291" s="10">
        <f t="shared" si="99"/>
        <v>1006.1314607406994</v>
      </c>
      <c r="M291" s="29">
        <f t="shared" si="100"/>
        <v>2.5688962188595479E-2</v>
      </c>
      <c r="N291" s="8">
        <f t="shared" si="101"/>
        <v>0.71535573640942929</v>
      </c>
      <c r="O291" s="48">
        <f t="shared" si="102"/>
        <v>3.3967854959248496E-3</v>
      </c>
      <c r="P291" s="48">
        <f t="shared" si="85"/>
        <v>25196006.728157878</v>
      </c>
      <c r="Q291" s="48">
        <f t="shared" si="103"/>
        <v>18024107.947598312</v>
      </c>
      <c r="R291" s="9">
        <f t="shared" si="86"/>
        <v>36.979325657092787</v>
      </c>
      <c r="S291" s="10">
        <f t="shared" si="87"/>
        <v>3.1665349952160509</v>
      </c>
      <c r="T291" s="10">
        <f t="shared" si="88"/>
        <v>1.8501325194631641</v>
      </c>
      <c r="U291" s="10">
        <f t="shared" si="89"/>
        <v>2.8404641212638513</v>
      </c>
      <c r="V291" s="10">
        <f t="shared" si="90"/>
        <v>4.6905966407270157</v>
      </c>
      <c r="W291" s="9">
        <f t="shared" si="91"/>
        <v>2.7101225035311649</v>
      </c>
      <c r="X291" s="49">
        <f t="shared" si="84"/>
        <v>27.202085493074112</v>
      </c>
      <c r="Y291" s="8">
        <f t="shared" si="104"/>
        <v>7.8176610678783588E-5</v>
      </c>
      <c r="Z291" s="29">
        <f t="shared" si="92"/>
        <v>4.6333333333333337</v>
      </c>
    </row>
    <row r="292" spans="6:26" x14ac:dyDescent="0.25">
      <c r="F292" s="36">
        <f t="shared" si="93"/>
        <v>16740</v>
      </c>
      <c r="G292" s="16">
        <f t="shared" si="94"/>
        <v>24.492157079962709</v>
      </c>
      <c r="H292" s="48">
        <f t="shared" si="95"/>
        <v>294.39607853998132</v>
      </c>
      <c r="I292" s="8">
        <f t="shared" si="96"/>
        <v>1.1996129461905443</v>
      </c>
      <c r="J292" s="48">
        <f t="shared" si="97"/>
        <v>1.826476146297335E-5</v>
      </c>
      <c r="K292" s="48">
        <f t="shared" si="98"/>
        <v>1.5225545473624966E-5</v>
      </c>
      <c r="L292" s="10">
        <f t="shared" si="99"/>
        <v>1006.1314640597074</v>
      </c>
      <c r="M292" s="29">
        <f t="shared" si="100"/>
        <v>2.5688969458717101E-2</v>
      </c>
      <c r="N292" s="8">
        <f t="shared" si="101"/>
        <v>0.71535571798528763</v>
      </c>
      <c r="O292" s="48">
        <f t="shared" si="102"/>
        <v>3.3967843762028648E-3</v>
      </c>
      <c r="P292" s="48">
        <f t="shared" si="85"/>
        <v>25196722.243662223</v>
      </c>
      <c r="Q292" s="48">
        <f t="shared" si="103"/>
        <v>18024619.331490856</v>
      </c>
      <c r="R292" s="9">
        <f t="shared" si="86"/>
        <v>36.979627813164988</v>
      </c>
      <c r="S292" s="10">
        <f t="shared" si="87"/>
        <v>3.1665617649570694</v>
      </c>
      <c r="T292" s="10">
        <f t="shared" si="88"/>
        <v>1.8502034743354723</v>
      </c>
      <c r="U292" s="10">
        <f t="shared" si="89"/>
        <v>2.8405518722185246</v>
      </c>
      <c r="V292" s="10">
        <f t="shared" si="90"/>
        <v>4.6907553465539973</v>
      </c>
      <c r="W292" s="9">
        <f t="shared" si="91"/>
        <v>2.7102142002311984</v>
      </c>
      <c r="X292" s="49">
        <f t="shared" si="84"/>
        <v>27.202371280193908</v>
      </c>
      <c r="Y292" s="8">
        <f t="shared" si="104"/>
        <v>7.8179255775899956E-5</v>
      </c>
      <c r="Z292" s="29">
        <f t="shared" si="92"/>
        <v>4.6500000000000004</v>
      </c>
    </row>
    <row r="293" spans="6:26" x14ac:dyDescent="0.25">
      <c r="F293" s="36">
        <f t="shared" si="93"/>
        <v>16800</v>
      </c>
      <c r="G293" s="16">
        <f t="shared" si="94"/>
        <v>24.492346483641313</v>
      </c>
      <c r="H293" s="48">
        <f t="shared" si="95"/>
        <v>294.39617324182063</v>
      </c>
      <c r="I293" s="8">
        <f t="shared" si="96"/>
        <v>1.1996125590171918</v>
      </c>
      <c r="J293" s="48">
        <f t="shared" si="97"/>
        <v>1.8264765989334272E-5</v>
      </c>
      <c r="K293" s="48">
        <f t="shared" si="98"/>
        <v>1.522555416083512E-5</v>
      </c>
      <c r="L293" s="10">
        <f t="shared" si="99"/>
        <v>1006.1314672985778</v>
      </c>
      <c r="M293" s="29">
        <f t="shared" si="100"/>
        <v>2.5688976553284722E-2</v>
      </c>
      <c r="N293" s="8">
        <f t="shared" si="101"/>
        <v>0.71535570000605209</v>
      </c>
      <c r="O293" s="48">
        <f t="shared" si="102"/>
        <v>3.3967832835197476E-3</v>
      </c>
      <c r="P293" s="48">
        <f t="shared" si="85"/>
        <v>25197420.479357291</v>
      </c>
      <c r="Q293" s="48">
        <f t="shared" si="103"/>
        <v>18025118.365357466</v>
      </c>
      <c r="R293" s="9">
        <f t="shared" si="86"/>
        <v>36.979922666404832</v>
      </c>
      <c r="S293" s="10">
        <f t="shared" si="87"/>
        <v>3.1665878877318532</v>
      </c>
      <c r="T293" s="10">
        <f t="shared" si="88"/>
        <v>1.8502727164251362</v>
      </c>
      <c r="U293" s="10">
        <f t="shared" si="89"/>
        <v>2.8406375043984458</v>
      </c>
      <c r="V293" s="10">
        <f t="shared" si="90"/>
        <v>4.6909102208235822</v>
      </c>
      <c r="W293" s="9">
        <f t="shared" si="91"/>
        <v>2.7103036831425142</v>
      </c>
      <c r="X293" s="49">
        <f t="shared" si="84"/>
        <v>27.202650166783826</v>
      </c>
      <c r="Y293" s="8">
        <f t="shared" si="104"/>
        <v>7.8181837013726371E-5</v>
      </c>
      <c r="Z293" s="29">
        <f t="shared" si="92"/>
        <v>4.666666666666667</v>
      </c>
    </row>
    <row r="294" spans="6:26" x14ac:dyDescent="0.25">
      <c r="F294" s="36">
        <f t="shared" si="93"/>
        <v>16860</v>
      </c>
      <c r="G294" s="16">
        <f t="shared" si="94"/>
        <v>24.492531313728463</v>
      </c>
      <c r="H294" s="48">
        <f t="shared" si="95"/>
        <v>294.39626565686422</v>
      </c>
      <c r="I294" s="8">
        <f t="shared" si="96"/>
        <v>1.1996121811932796</v>
      </c>
      <c r="J294" s="48">
        <f t="shared" si="97"/>
        <v>1.8264770406394976E-5</v>
      </c>
      <c r="K294" s="48">
        <f t="shared" si="98"/>
        <v>1.5225562638274166E-5</v>
      </c>
      <c r="L294" s="10">
        <f t="shared" si="99"/>
        <v>1006.1314704592452</v>
      </c>
      <c r="M294" s="29">
        <f t="shared" si="100"/>
        <v>2.5688983476536573E-2</v>
      </c>
      <c r="N294" s="8">
        <f t="shared" si="101"/>
        <v>0.71535568246098091</v>
      </c>
      <c r="O294" s="48">
        <f t="shared" si="102"/>
        <v>3.3967822172226787E-3</v>
      </c>
      <c r="P294" s="48">
        <f t="shared" si="85"/>
        <v>25198101.852522001</v>
      </c>
      <c r="Q294" s="48">
        <f t="shared" si="103"/>
        <v>18025605.347432185</v>
      </c>
      <c r="R294" s="9">
        <f t="shared" si="86"/>
        <v>36.980210393436806</v>
      </c>
      <c r="S294" s="10">
        <f t="shared" si="87"/>
        <v>3.1666133791861473</v>
      </c>
      <c r="T294" s="10">
        <f t="shared" si="88"/>
        <v>1.8503402870553807</v>
      </c>
      <c r="U294" s="10">
        <f t="shared" si="89"/>
        <v>2.8407210689482096</v>
      </c>
      <c r="V294" s="10">
        <f t="shared" si="90"/>
        <v>4.6910613560035905</v>
      </c>
      <c r="W294" s="9">
        <f t="shared" si="91"/>
        <v>2.7103910056909637</v>
      </c>
      <c r="X294" s="49">
        <f t="shared" si="84"/>
        <v>27.202922319419429</v>
      </c>
      <c r="Y294" s="8">
        <f t="shared" si="104"/>
        <v>7.8184355933393174E-5</v>
      </c>
      <c r="Z294" s="29">
        <f t="shared" si="92"/>
        <v>4.6833333333333336</v>
      </c>
    </row>
    <row r="295" spans="6:26" x14ac:dyDescent="0.25">
      <c r="F295" s="36">
        <f t="shared" si="93"/>
        <v>16920</v>
      </c>
      <c r="G295" s="16">
        <f t="shared" si="94"/>
        <v>24.492711680643204</v>
      </c>
      <c r="H295" s="48">
        <f t="shared" si="95"/>
        <v>294.39635584032158</v>
      </c>
      <c r="I295" s="8">
        <f t="shared" si="96"/>
        <v>1.199611812493075</v>
      </c>
      <c r="J295" s="48">
        <f t="shared" si="97"/>
        <v>1.8264774716794368E-5</v>
      </c>
      <c r="K295" s="48">
        <f t="shared" si="98"/>
        <v>1.5225570911006518E-5</v>
      </c>
      <c r="L295" s="10">
        <f t="shared" si="99"/>
        <v>1006.1314735435969</v>
      </c>
      <c r="M295" s="29">
        <f t="shared" si="100"/>
        <v>2.5688990232608819E-2</v>
      </c>
      <c r="N295" s="8">
        <f t="shared" si="101"/>
        <v>0.7153556653395915</v>
      </c>
      <c r="O295" s="48">
        <f t="shared" si="102"/>
        <v>3.396781176674594E-3</v>
      </c>
      <c r="P295" s="48">
        <f t="shared" si="85"/>
        <v>25198766.770359766</v>
      </c>
      <c r="Q295" s="48">
        <f t="shared" si="103"/>
        <v>18026080.5687479</v>
      </c>
      <c r="R295" s="9">
        <f t="shared" si="86"/>
        <v>36.980491166607493</v>
      </c>
      <c r="S295" s="10">
        <f t="shared" si="87"/>
        <v>3.1666382545868554</v>
      </c>
      <c r="T295" s="10">
        <f t="shared" si="88"/>
        <v>1.8504062265534915</v>
      </c>
      <c r="U295" s="10">
        <f t="shared" si="89"/>
        <v>2.8408026157785504</v>
      </c>
      <c r="V295" s="10">
        <f t="shared" si="90"/>
        <v>4.6912088423320419</v>
      </c>
      <c r="W295" s="9">
        <f t="shared" si="91"/>
        <v>2.7104762200140686</v>
      </c>
      <c r="X295" s="49">
        <f t="shared" si="84"/>
        <v>27.203187900657273</v>
      </c>
      <c r="Y295" s="8">
        <f t="shared" si="104"/>
        <v>7.818681403886736E-5</v>
      </c>
      <c r="Z295" s="29">
        <f t="shared" si="92"/>
        <v>4.7</v>
      </c>
    </row>
    <row r="296" spans="6:26" x14ac:dyDescent="0.25">
      <c r="F296" s="36">
        <f t="shared" si="93"/>
        <v>16980</v>
      </c>
      <c r="G296" s="16">
        <f t="shared" si="94"/>
        <v>24.492887692139753</v>
      </c>
      <c r="H296" s="48">
        <f t="shared" si="95"/>
        <v>294.39644384606987</v>
      </c>
      <c r="I296" s="8">
        <f t="shared" si="96"/>
        <v>1.1996114526962938</v>
      </c>
      <c r="J296" s="48">
        <f t="shared" si="97"/>
        <v>1.826477892310756E-5</v>
      </c>
      <c r="K296" s="48">
        <f t="shared" si="98"/>
        <v>1.522557898397429E-5</v>
      </c>
      <c r="L296" s="10">
        <f t="shared" si="99"/>
        <v>1006.1314765534754</v>
      </c>
      <c r="M296" s="29">
        <f t="shared" si="100"/>
        <v>2.5688996825537665E-2</v>
      </c>
      <c r="N296" s="8">
        <f t="shared" si="101"/>
        <v>0.71535564863165435</v>
      </c>
      <c r="O296" s="48">
        <f t="shared" si="102"/>
        <v>3.3967801612538053E-3</v>
      </c>
      <c r="P296" s="48">
        <f t="shared" si="85"/>
        <v>25199415.630242389</v>
      </c>
      <c r="Q296" s="48">
        <f t="shared" si="103"/>
        <v>18026544.313310694</v>
      </c>
      <c r="R296" s="9">
        <f t="shared" si="86"/>
        <v>36.980765154090001</v>
      </c>
      <c r="S296" s="10">
        <f t="shared" si="87"/>
        <v>3.1666625288312398</v>
      </c>
      <c r="T296" s="10">
        <f t="shared" si="88"/>
        <v>1.8504705742747651</v>
      </c>
      <c r="U296" s="10">
        <f t="shared" si="89"/>
        <v>2.8408821935960629</v>
      </c>
      <c r="V296" s="10">
        <f t="shared" si="90"/>
        <v>4.6913527678708284</v>
      </c>
      <c r="W296" s="9">
        <f t="shared" si="91"/>
        <v>2.7105593769920344</v>
      </c>
      <c r="X296" s="49">
        <f t="shared" si="84"/>
        <v>27.203447069131787</v>
      </c>
      <c r="Y296" s="8">
        <f t="shared" si="104"/>
        <v>7.8189212797847139E-5</v>
      </c>
      <c r="Z296" s="29">
        <f t="shared" si="92"/>
        <v>4.7166666666666668</v>
      </c>
    </row>
    <row r="297" spans="6:26" x14ac:dyDescent="0.25">
      <c r="F297" s="36">
        <f t="shared" si="93"/>
        <v>17040</v>
      </c>
      <c r="G297" s="16">
        <f t="shared" si="94"/>
        <v>24.493059453371778</v>
      </c>
      <c r="H297" s="48">
        <f t="shared" si="95"/>
        <v>294.39652972668586</v>
      </c>
      <c r="I297" s="8">
        <f t="shared" si="96"/>
        <v>1.1996111015879685</v>
      </c>
      <c r="J297" s="48">
        <f t="shared" si="97"/>
        <v>1.8264783027847589E-5</v>
      </c>
      <c r="K297" s="48">
        <f t="shared" si="98"/>
        <v>1.5225586862000391E-5</v>
      </c>
      <c r="L297" s="10">
        <f t="shared" si="99"/>
        <v>1006.1314794906784</v>
      </c>
      <c r="M297" s="29">
        <f t="shared" si="100"/>
        <v>2.5689003259262003E-2</v>
      </c>
      <c r="N297" s="8">
        <f t="shared" si="101"/>
        <v>0.71535563232718669</v>
      </c>
      <c r="O297" s="48">
        <f t="shared" si="102"/>
        <v>3.3967791703536309E-3</v>
      </c>
      <c r="P297" s="48">
        <f t="shared" si="85"/>
        <v>25200048.819946878</v>
      </c>
      <c r="Q297" s="48">
        <f t="shared" si="103"/>
        <v>18026996.858269073</v>
      </c>
      <c r="R297" s="9">
        <f t="shared" si="86"/>
        <v>36.981032519984808</v>
      </c>
      <c r="S297" s="10">
        <f t="shared" si="87"/>
        <v>3.1666862164558798</v>
      </c>
      <c r="T297" s="10">
        <f t="shared" si="88"/>
        <v>1.8505333686258862</v>
      </c>
      <c r="U297" s="10">
        <f t="shared" si="89"/>
        <v>2.8409598499321711</v>
      </c>
      <c r="V297" s="10">
        <f t="shared" si="90"/>
        <v>4.6914932185580573</v>
      </c>
      <c r="W297" s="9">
        <f t="shared" si="91"/>
        <v>2.7106405262779885</v>
      </c>
      <c r="X297" s="49">
        <f t="shared" si="84"/>
        <v>27.203699979649766</v>
      </c>
      <c r="Y297" s="8">
        <f t="shared" si="104"/>
        <v>7.8191553642634299E-5</v>
      </c>
      <c r="Z297" s="29">
        <f t="shared" si="92"/>
        <v>4.7333333333333334</v>
      </c>
    </row>
    <row r="298" spans="6:26" x14ac:dyDescent="0.25">
      <c r="F298" s="36">
        <f t="shared" si="93"/>
        <v>17100</v>
      </c>
      <c r="G298" s="16">
        <f t="shared" si="94"/>
        <v>24.493227066955104</v>
      </c>
      <c r="H298" s="48">
        <f t="shared" si="95"/>
        <v>294.39661353347753</v>
      </c>
      <c r="I298" s="8">
        <f t="shared" si="96"/>
        <v>1.1996107589583203</v>
      </c>
      <c r="J298" s="48">
        <f t="shared" si="97"/>
        <v>1.8264787033466796E-5</v>
      </c>
      <c r="K298" s="48">
        <f t="shared" si="98"/>
        <v>1.5225594549791292E-5</v>
      </c>
      <c r="L298" s="10">
        <f t="shared" si="99"/>
        <v>1006.1314823569602</v>
      </c>
      <c r="M298" s="29">
        <f t="shared" si="100"/>
        <v>2.5689009537625596E-2</v>
      </c>
      <c r="N298" s="8">
        <f t="shared" si="101"/>
        <v>0.71535561641644652</v>
      </c>
      <c r="O298" s="48">
        <f t="shared" si="102"/>
        <v>3.3967782033820313E-3</v>
      </c>
      <c r="P298" s="48">
        <f t="shared" si="85"/>
        <v>25200666.717887376</v>
      </c>
      <c r="Q298" s="48">
        <f t="shared" si="103"/>
        <v>18027438.47407975</v>
      </c>
      <c r="R298" s="9">
        <f t="shared" si="86"/>
        <v>36.981293424419114</v>
      </c>
      <c r="S298" s="10">
        <f t="shared" si="87"/>
        <v>3.1667093316454449</v>
      </c>
      <c r="T298" s="10">
        <f t="shared" si="88"/>
        <v>1.8505946470877557</v>
      </c>
      <c r="U298" s="10">
        <f t="shared" si="89"/>
        <v>2.8410356311714637</v>
      </c>
      <c r="V298" s="10">
        <f t="shared" si="90"/>
        <v>4.6916302782592192</v>
      </c>
      <c r="W298" s="9">
        <f t="shared" si="91"/>
        <v>2.7107197163275489</v>
      </c>
      <c r="X298" s="49">
        <f t="shared" si="84"/>
        <v>27.203946783282653</v>
      </c>
      <c r="Y298" s="8">
        <f t="shared" si="104"/>
        <v>7.8193837970986981E-5</v>
      </c>
      <c r="Z298" s="29">
        <f t="shared" si="92"/>
        <v>4.75</v>
      </c>
    </row>
    <row r="299" spans="6:26" x14ac:dyDescent="0.25">
      <c r="F299" s="36">
        <f t="shared" si="93"/>
        <v>17160</v>
      </c>
      <c r="G299" s="16">
        <f t="shared" si="94"/>
        <v>24.49339063302893</v>
      </c>
      <c r="H299" s="48">
        <f t="shared" si="95"/>
        <v>294.39669531651447</v>
      </c>
      <c r="I299" s="8">
        <f t="shared" si="96"/>
        <v>1.1996104246026336</v>
      </c>
      <c r="J299" s="48">
        <f t="shared" si="97"/>
        <v>1.8264790942358324E-5</v>
      </c>
      <c r="K299" s="48">
        <f t="shared" si="98"/>
        <v>1.5225602051939877E-5</v>
      </c>
      <c r="L299" s="10">
        <f t="shared" si="99"/>
        <v>1006.1314851540327</v>
      </c>
      <c r="M299" s="29">
        <f t="shared" si="100"/>
        <v>2.5689015664379405E-2</v>
      </c>
      <c r="N299" s="8">
        <f t="shared" si="101"/>
        <v>0.71535560088992811</v>
      </c>
      <c r="O299" s="48">
        <f t="shared" si="102"/>
        <v>3.3967772597612582E-3</v>
      </c>
      <c r="P299" s="48">
        <f t="shared" si="85"/>
        <v>25201269.693341099</v>
      </c>
      <c r="Q299" s="48">
        <f t="shared" si="103"/>
        <v>18027869.424669158</v>
      </c>
      <c r="R299" s="9">
        <f t="shared" si="86"/>
        <v>36.981548023642901</v>
      </c>
      <c r="S299" s="10">
        <f t="shared" si="87"/>
        <v>3.1667318882412059</v>
      </c>
      <c r="T299" s="10">
        <f t="shared" si="88"/>
        <v>1.8506544462377517</v>
      </c>
      <c r="U299" s="10">
        <f t="shared" si="89"/>
        <v>2.8411095825793526</v>
      </c>
      <c r="V299" s="10">
        <f t="shared" si="90"/>
        <v>4.6917640288171043</v>
      </c>
      <c r="W299" s="9">
        <f t="shared" si="91"/>
        <v>2.7107969944276604</v>
      </c>
      <c r="X299" s="49">
        <f t="shared" si="84"/>
        <v>27.204187627456591</v>
      </c>
      <c r="Y299" s="8">
        <f t="shared" si="104"/>
        <v>7.8196067146951744E-5</v>
      </c>
      <c r="Z299" s="29">
        <f t="shared" si="92"/>
        <v>4.7666666666666666</v>
      </c>
    </row>
    <row r="300" spans="6:26" x14ac:dyDescent="0.25">
      <c r="F300" s="36">
        <f t="shared" si="93"/>
        <v>17220</v>
      </c>
      <c r="G300" s="16">
        <f t="shared" si="94"/>
        <v>24.49355024931555</v>
      </c>
      <c r="H300" s="48">
        <f t="shared" si="95"/>
        <v>294.39677512465778</v>
      </c>
      <c r="I300" s="8">
        <f t="shared" si="96"/>
        <v>1.1996100983211351</v>
      </c>
      <c r="J300" s="48">
        <f t="shared" si="97"/>
        <v>1.8264794756857578E-5</v>
      </c>
      <c r="K300" s="48">
        <f t="shared" si="98"/>
        <v>1.5225609372928186E-5</v>
      </c>
      <c r="L300" s="10">
        <f t="shared" si="99"/>
        <v>1006.1314878835668</v>
      </c>
      <c r="M300" s="29">
        <f t="shared" si="100"/>
        <v>2.5689021643183943E-2</v>
      </c>
      <c r="N300" s="8">
        <f t="shared" si="101"/>
        <v>0.71535558573835334</v>
      </c>
      <c r="O300" s="48">
        <f t="shared" si="102"/>
        <v>3.3967763389275082E-3</v>
      </c>
      <c r="P300" s="48">
        <f t="shared" si="85"/>
        <v>25201858.106668796</v>
      </c>
      <c r="Q300" s="48">
        <f t="shared" si="103"/>
        <v>18028289.967590924</v>
      </c>
      <c r="R300" s="9">
        <f t="shared" si="86"/>
        <v>36.981796470123264</v>
      </c>
      <c r="S300" s="10">
        <f t="shared" si="87"/>
        <v>3.1667538997494002</v>
      </c>
      <c r="T300" s="10">
        <f t="shared" si="88"/>
        <v>1.8507128017714838</v>
      </c>
      <c r="U300" s="10">
        <f t="shared" si="89"/>
        <v>2.8411817483290491</v>
      </c>
      <c r="V300" s="10">
        <f t="shared" si="90"/>
        <v>4.6918945501005327</v>
      </c>
      <c r="W300" s="9">
        <f t="shared" si="91"/>
        <v>2.7108724067247523</v>
      </c>
      <c r="X300" s="49">
        <f t="shared" si="84"/>
        <v>27.204422656040304</v>
      </c>
      <c r="Y300" s="8">
        <f t="shared" si="104"/>
        <v>7.8198242501675545E-5</v>
      </c>
      <c r="Z300" s="29">
        <f t="shared" si="92"/>
        <v>4.7833333333333332</v>
      </c>
    </row>
    <row r="301" spans="6:26" x14ac:dyDescent="0.25">
      <c r="F301" s="36">
        <f t="shared" si="93"/>
        <v>17280</v>
      </c>
      <c r="G301" s="16">
        <f t="shared" si="94"/>
        <v>24.493706011178659</v>
      </c>
      <c r="H301" s="48">
        <f t="shared" si="95"/>
        <v>294.39685300558932</v>
      </c>
      <c r="I301" s="8">
        <f t="shared" si="96"/>
        <v>1.1996097799188723</v>
      </c>
      <c r="J301" s="48">
        <f t="shared" si="97"/>
        <v>1.8264798479243628E-5</v>
      </c>
      <c r="K301" s="48">
        <f t="shared" si="98"/>
        <v>1.5225616517130134E-5</v>
      </c>
      <c r="L301" s="10">
        <f t="shared" si="99"/>
        <v>1006.1314905471928</v>
      </c>
      <c r="M301" s="29">
        <f t="shared" si="100"/>
        <v>2.5689027477611343E-2</v>
      </c>
      <c r="N301" s="8">
        <f t="shared" si="101"/>
        <v>0.71535557095267011</v>
      </c>
      <c r="O301" s="48">
        <f t="shared" si="102"/>
        <v>3.3967754403305878E-3</v>
      </c>
      <c r="P301" s="48">
        <f t="shared" si="85"/>
        <v>25202432.309529923</v>
      </c>
      <c r="Q301" s="48">
        <f t="shared" si="103"/>
        <v>18028700.3541798</v>
      </c>
      <c r="R301" s="9">
        <f t="shared" si="86"/>
        <v>36.982038912636163</v>
      </c>
      <c r="S301" s="10">
        <f t="shared" si="87"/>
        <v>3.1667753793493412</v>
      </c>
      <c r="T301" s="10">
        <f t="shared" si="88"/>
        <v>1.8507697485240056</v>
      </c>
      <c r="U301" s="10">
        <f t="shared" si="89"/>
        <v>2.8412521715278989</v>
      </c>
      <c r="V301" s="10">
        <f t="shared" si="90"/>
        <v>4.6920219200519044</v>
      </c>
      <c r="W301" s="9">
        <f t="shared" si="91"/>
        <v>2.7109459982522113</v>
      </c>
      <c r="X301" s="49">
        <f t="shared" si="84"/>
        <v>27.20465200943087</v>
      </c>
      <c r="Y301" s="8">
        <f t="shared" si="104"/>
        <v>7.8200365334198417E-5</v>
      </c>
      <c r="Z301" s="29">
        <f t="shared" si="92"/>
        <v>4.8</v>
      </c>
    </row>
    <row r="302" spans="6:26" x14ac:dyDescent="0.25">
      <c r="F302" s="36">
        <f t="shared" si="93"/>
        <v>17340</v>
      </c>
      <c r="G302" s="16">
        <f t="shared" si="94"/>
        <v>24.493858011680231</v>
      </c>
      <c r="H302" s="48">
        <f t="shared" si="95"/>
        <v>294.39692900584009</v>
      </c>
      <c r="I302" s="8">
        <f t="shared" si="96"/>
        <v>1.1996094692055996</v>
      </c>
      <c r="J302" s="48">
        <f t="shared" si="97"/>
        <v>1.8264802111740434E-5</v>
      </c>
      <c r="K302" s="48">
        <f t="shared" si="98"/>
        <v>1.5225623488813969E-5</v>
      </c>
      <c r="L302" s="10">
        <f t="shared" si="99"/>
        <v>1006.1314931465018</v>
      </c>
      <c r="M302" s="29">
        <f t="shared" si="100"/>
        <v>2.5689033171147461E-2</v>
      </c>
      <c r="N302" s="8">
        <f t="shared" si="101"/>
        <v>0.7153555565240427</v>
      </c>
      <c r="O302" s="48">
        <f t="shared" si="102"/>
        <v>3.3967745634335827E-3</v>
      </c>
      <c r="P302" s="48">
        <f t="shared" si="85"/>
        <v>25202992.645093087</v>
      </c>
      <c r="Q302" s="48">
        <f t="shared" si="103"/>
        <v>18029100.829701919</v>
      </c>
      <c r="R302" s="9">
        <f t="shared" si="86"/>
        <v>36.982275496355889</v>
      </c>
      <c r="S302" s="10">
        <f t="shared" si="87"/>
        <v>3.1667963399013348</v>
      </c>
      <c r="T302" s="10">
        <f t="shared" si="88"/>
        <v>1.8508253204905125</v>
      </c>
      <c r="U302" s="10">
        <f t="shared" si="89"/>
        <v>2.8413208942430281</v>
      </c>
      <c r="V302" s="10">
        <f t="shared" si="90"/>
        <v>4.6921462147335404</v>
      </c>
      <c r="W302" s="9">
        <f t="shared" si="91"/>
        <v>2.7110178129571567</v>
      </c>
      <c r="X302" s="49">
        <f t="shared" si="84"/>
        <v>27.204875824637387</v>
      </c>
      <c r="Y302" s="8">
        <f t="shared" si="104"/>
        <v>7.8202436912225672E-5</v>
      </c>
      <c r="Z302" s="29">
        <f t="shared" si="92"/>
        <v>4.8166666666666664</v>
      </c>
    </row>
    <row r="303" spans="6:26" x14ac:dyDescent="0.25">
      <c r="F303" s="36">
        <f t="shared" si="93"/>
        <v>17400</v>
      </c>
      <c r="G303" s="16">
        <f t="shared" si="94"/>
        <v>24.494006341636045</v>
      </c>
      <c r="H303" s="48">
        <f t="shared" si="95"/>
        <v>294.39700317081798</v>
      </c>
      <c r="I303" s="8">
        <f t="shared" si="96"/>
        <v>1.1996091659956634</v>
      </c>
      <c r="J303" s="48">
        <f t="shared" si="97"/>
        <v>1.8264805656518339E-5</v>
      </c>
      <c r="K303" s="48">
        <f t="shared" si="98"/>
        <v>1.5225630292144973E-5</v>
      </c>
      <c r="L303" s="10">
        <f t="shared" si="99"/>
        <v>1006.1314956830465</v>
      </c>
      <c r="M303" s="29">
        <f t="shared" si="100"/>
        <v>2.5689038727194018E-2</v>
      </c>
      <c r="N303" s="8">
        <f t="shared" si="101"/>
        <v>0.7153555424438508</v>
      </c>
      <c r="O303" s="48">
        <f t="shared" si="102"/>
        <v>3.3967737077125405E-3</v>
      </c>
      <c r="P303" s="48">
        <f t="shared" si="85"/>
        <v>25203539.448240593</v>
      </c>
      <c r="Q303" s="48">
        <f t="shared" si="103"/>
        <v>18029491.633501142</v>
      </c>
      <c r="R303" s="9">
        <f t="shared" si="86"/>
        <v>36.98250636294258</v>
      </c>
      <c r="S303" s="10">
        <f t="shared" si="87"/>
        <v>3.1668167939544372</v>
      </c>
      <c r="T303" s="10">
        <f t="shared" si="88"/>
        <v>1.8508795508465676</v>
      </c>
      <c r="U303" s="10">
        <f t="shared" si="89"/>
        <v>2.8413879575265324</v>
      </c>
      <c r="V303" s="10">
        <f t="shared" si="90"/>
        <v>4.6922675083731002</v>
      </c>
      <c r="W303" s="9">
        <f t="shared" si="91"/>
        <v>2.7110878937266802</v>
      </c>
      <c r="X303" s="49">
        <f t="shared" si="84"/>
        <v>27.205094235362726</v>
      </c>
      <c r="Y303" s="8">
        <f t="shared" si="104"/>
        <v>7.8204458472884994E-5</v>
      </c>
      <c r="Z303" s="29">
        <f t="shared" si="92"/>
        <v>4.833333333333333</v>
      </c>
    </row>
    <row r="304" spans="6:26" x14ac:dyDescent="0.25">
      <c r="F304" s="36">
        <f t="shared" si="93"/>
        <v>17460</v>
      </c>
      <c r="G304" s="16">
        <f t="shared" si="94"/>
        <v>24.49415108966986</v>
      </c>
      <c r="H304" s="48">
        <f t="shared" si="95"/>
        <v>294.39707554483493</v>
      </c>
      <c r="I304" s="8">
        <f t="shared" si="96"/>
        <v>1.1996088701078906</v>
      </c>
      <c r="J304" s="48">
        <f t="shared" si="97"/>
        <v>1.8264809115695369E-5</v>
      </c>
      <c r="K304" s="48">
        <f t="shared" si="98"/>
        <v>1.5225636931187968E-5</v>
      </c>
      <c r="L304" s="10">
        <f t="shared" si="99"/>
        <v>1006.1314981583421</v>
      </c>
      <c r="M304" s="29">
        <f t="shared" si="100"/>
        <v>2.5689044149070799E-2</v>
      </c>
      <c r="N304" s="8">
        <f t="shared" si="101"/>
        <v>0.71535552870368024</v>
      </c>
      <c r="O304" s="48">
        <f t="shared" si="102"/>
        <v>3.396772872656155E-3</v>
      </c>
      <c r="P304" s="48">
        <f t="shared" si="85"/>
        <v>25204073.045768335</v>
      </c>
      <c r="Q304" s="48">
        <f t="shared" si="103"/>
        <v>18029872.999141783</v>
      </c>
      <c r="R304" s="9">
        <f t="shared" si="86"/>
        <v>36.982731650627379</v>
      </c>
      <c r="S304" s="10">
        <f t="shared" si="87"/>
        <v>3.1668367537540161</v>
      </c>
      <c r="T304" s="10">
        <f t="shared" si="88"/>
        <v>1.8509324719678384</v>
      </c>
      <c r="U304" s="10">
        <f t="shared" si="89"/>
        <v>2.841453401439809</v>
      </c>
      <c r="V304" s="10">
        <f t="shared" si="90"/>
        <v>4.6923858734076473</v>
      </c>
      <c r="W304" s="9">
        <f t="shared" si="91"/>
        <v>2.7111562824133073</v>
      </c>
      <c r="X304" s="49">
        <f t="shared" si="84"/>
        <v>27.205307372083166</v>
      </c>
      <c r="Y304" s="8">
        <f t="shared" si="104"/>
        <v>7.8206431223460792E-5</v>
      </c>
      <c r="Z304" s="29">
        <f t="shared" si="92"/>
        <v>4.8499999999999996</v>
      </c>
    </row>
    <row r="305" spans="6:26" x14ac:dyDescent="0.25">
      <c r="F305" s="36">
        <f t="shared" si="93"/>
        <v>17520</v>
      </c>
      <c r="G305" s="16">
        <f t="shared" si="94"/>
        <v>24.494292342266302</v>
      </c>
      <c r="H305" s="48">
        <f t="shared" si="95"/>
        <v>294.39714617113316</v>
      </c>
      <c r="I305" s="8">
        <f t="shared" si="96"/>
        <v>1.1996085813654833</v>
      </c>
      <c r="J305" s="48">
        <f t="shared" si="97"/>
        <v>1.8264812491338274E-5</v>
      </c>
      <c r="K305" s="48">
        <f t="shared" si="98"/>
        <v>1.5225643409909516E-5</v>
      </c>
      <c r="L305" s="10">
        <f t="shared" si="99"/>
        <v>1006.1315005738671</v>
      </c>
      <c r="M305" s="29">
        <f t="shared" si="100"/>
        <v>2.5689049440017191E-2</v>
      </c>
      <c r="N305" s="8">
        <f t="shared" si="101"/>
        <v>0.7153555152953216</v>
      </c>
      <c r="O305" s="48">
        <f t="shared" si="102"/>
        <v>3.3967720577654636E-3</v>
      </c>
      <c r="P305" s="48">
        <f t="shared" si="85"/>
        <v>25204593.756581824</v>
      </c>
      <c r="Q305" s="48">
        <f t="shared" si="103"/>
        <v>18030245.154548835</v>
      </c>
      <c r="R305" s="9">
        <f t="shared" si="86"/>
        <v>36.982951494295762</v>
      </c>
      <c r="S305" s="10">
        <f t="shared" si="87"/>
        <v>3.1668562312490716</v>
      </c>
      <c r="T305" s="10">
        <f t="shared" si="88"/>
        <v>1.8509841154493252</v>
      </c>
      <c r="U305" s="10">
        <f t="shared" si="89"/>
        <v>2.8415172650775506</v>
      </c>
      <c r="V305" s="10">
        <f t="shared" si="90"/>
        <v>4.6925013805268758</v>
      </c>
      <c r="W305" s="9">
        <f t="shared" si="91"/>
        <v>2.7112230198599727</v>
      </c>
      <c r="X305" s="49">
        <f t="shared" si="84"/>
        <v>27.205515362126274</v>
      </c>
      <c r="Y305" s="8">
        <f t="shared" si="104"/>
        <v>7.8208356342114596E-5</v>
      </c>
      <c r="Z305" s="29">
        <f t="shared" si="92"/>
        <v>4.8666666666666663</v>
      </c>
    </row>
    <row r="306" spans="6:26" x14ac:dyDescent="0.25">
      <c r="F306" s="36">
        <f t="shared" si="93"/>
        <v>17580</v>
      </c>
      <c r="G306" s="16">
        <f t="shared" si="94"/>
        <v>24.494430183822455</v>
      </c>
      <c r="H306" s="48">
        <f t="shared" si="95"/>
        <v>294.39721509191122</v>
      </c>
      <c r="I306" s="8">
        <f t="shared" si="96"/>
        <v>1.1996082995959099</v>
      </c>
      <c r="J306" s="48">
        <f t="shared" si="97"/>
        <v>1.8264815785464117E-5</v>
      </c>
      <c r="K306" s="48">
        <f t="shared" si="98"/>
        <v>1.5225649732180622E-5</v>
      </c>
      <c r="L306" s="10">
        <f t="shared" si="99"/>
        <v>1006.1315029310646</v>
      </c>
      <c r="M306" s="29">
        <f t="shared" si="100"/>
        <v>2.5689054603194702E-2</v>
      </c>
      <c r="N306" s="8">
        <f t="shared" si="101"/>
        <v>0.71535550221076249</v>
      </c>
      <c r="O306" s="48">
        <f t="shared" si="102"/>
        <v>3.396771262553549E-3</v>
      </c>
      <c r="P306" s="48">
        <f t="shared" si="85"/>
        <v>25205101.891885493</v>
      </c>
      <c r="Q306" s="48">
        <f t="shared" si="103"/>
        <v>18030608.322143186</v>
      </c>
      <c r="R306" s="9">
        <f t="shared" si="86"/>
        <v>36.983166025568394</v>
      </c>
      <c r="S306" s="10">
        <f t="shared" si="87"/>
        <v>3.1668752380994722</v>
      </c>
      <c r="T306" s="10">
        <f t="shared" si="88"/>
        <v>1.8510345121241822</v>
      </c>
      <c r="U306" s="10">
        <f t="shared" si="89"/>
        <v>2.8415795865909979</v>
      </c>
      <c r="V306" s="10">
        <f t="shared" si="90"/>
        <v>4.6926140987151799</v>
      </c>
      <c r="W306" s="9">
        <f t="shared" si="91"/>
        <v>2.7112881459243261</v>
      </c>
      <c r="X306" s="49">
        <f t="shared" si="84"/>
        <v>27.20571832974678</v>
      </c>
      <c r="Y306" s="8">
        <f t="shared" si="104"/>
        <v>7.8210234978586324E-5</v>
      </c>
      <c r="Z306" s="29">
        <f t="shared" si="92"/>
        <v>4.8833333333333337</v>
      </c>
    </row>
    <row r="307" spans="6:26" x14ac:dyDescent="0.25">
      <c r="F307" s="36">
        <f t="shared" si="93"/>
        <v>17640</v>
      </c>
      <c r="G307" s="16">
        <f t="shared" si="94"/>
        <v>24.49456469669823</v>
      </c>
      <c r="H307" s="48">
        <f t="shared" si="95"/>
        <v>294.39728234834911</v>
      </c>
      <c r="I307" s="8">
        <f t="shared" si="96"/>
        <v>1.1996080246308045</v>
      </c>
      <c r="J307" s="48">
        <f t="shared" si="97"/>
        <v>1.8264819000041031E-5</v>
      </c>
      <c r="K307" s="48">
        <f t="shared" si="98"/>
        <v>1.5225655901778644E-5</v>
      </c>
      <c r="L307" s="10">
        <f t="shared" si="99"/>
        <v>1006.1315052313428</v>
      </c>
      <c r="M307" s="29">
        <f t="shared" si="100"/>
        <v>2.5689059641688165E-2</v>
      </c>
      <c r="N307" s="8">
        <f t="shared" si="101"/>
        <v>0.71535548944218463</v>
      </c>
      <c r="O307" s="48">
        <f t="shared" si="102"/>
        <v>3.3967704865452463E-3</v>
      </c>
      <c r="P307" s="48">
        <f t="shared" si="85"/>
        <v>25205597.755369943</v>
      </c>
      <c r="Q307" s="48">
        <f t="shared" si="103"/>
        <v>18030962.718975496</v>
      </c>
      <c r="R307" s="9">
        <f t="shared" si="86"/>
        <v>36.983375372880801</v>
      </c>
      <c r="S307" s="10">
        <f t="shared" si="87"/>
        <v>3.1668937856829205</v>
      </c>
      <c r="T307" s="10">
        <f t="shared" si="88"/>
        <v>1.8510836920820375</v>
      </c>
      <c r="U307" s="10">
        <f t="shared" si="89"/>
        <v>2.8416404032107296</v>
      </c>
      <c r="V307" s="10">
        <f t="shared" si="90"/>
        <v>4.6927240952927676</v>
      </c>
      <c r="W307" s="9">
        <f t="shared" si="91"/>
        <v>2.711351699502488</v>
      </c>
      <c r="X307" s="49">
        <f t="shared" si="84"/>
        <v>27.205916396200717</v>
      </c>
      <c r="Y307" s="8">
        <f t="shared" si="104"/>
        <v>7.8212068254879466E-5</v>
      </c>
      <c r="Z307" s="29">
        <f t="shared" si="92"/>
        <v>4.9000000000000004</v>
      </c>
    </row>
    <row r="308" spans="6:26" x14ac:dyDescent="0.25">
      <c r="F308" s="36">
        <f t="shared" si="93"/>
        <v>17700</v>
      </c>
      <c r="G308" s="16">
        <f t="shared" si="94"/>
        <v>24.494695961265499</v>
      </c>
      <c r="H308" s="48">
        <f t="shared" si="95"/>
        <v>294.39734798063273</v>
      </c>
      <c r="I308" s="8">
        <f t="shared" si="96"/>
        <v>1.1996077563058651</v>
      </c>
      <c r="J308" s="48">
        <f t="shared" si="97"/>
        <v>1.8264822136989793E-5</v>
      </c>
      <c r="K308" s="48">
        <f t="shared" si="98"/>
        <v>1.52256619223899E-5</v>
      </c>
      <c r="L308" s="10">
        <f t="shared" si="99"/>
        <v>1006.1315074760757</v>
      </c>
      <c r="M308" s="29">
        <f t="shared" si="100"/>
        <v>2.5689064558508185E-2</v>
      </c>
      <c r="N308" s="8">
        <f t="shared" si="101"/>
        <v>0.71535547698195823</v>
      </c>
      <c r="O308" s="48">
        <f t="shared" si="102"/>
        <v>3.396769729276862E-3</v>
      </c>
      <c r="P308" s="48">
        <f t="shared" si="85"/>
        <v>25206081.643392198</v>
      </c>
      <c r="Q308" s="48">
        <f t="shared" si="103"/>
        <v>18031308.556855008</v>
      </c>
      <c r="R308" s="9">
        <f t="shared" si="86"/>
        <v>36.983579661559993</v>
      </c>
      <c r="S308" s="10">
        <f t="shared" si="87"/>
        <v>3.166911885101817</v>
      </c>
      <c r="T308" s="10">
        <f t="shared" si="88"/>
        <v>1.851131684686903</v>
      </c>
      <c r="U308" s="10">
        <f t="shared" si="89"/>
        <v>2.84169975126883</v>
      </c>
      <c r="V308" s="10">
        <f t="shared" si="90"/>
        <v>4.6928314359557328</v>
      </c>
      <c r="W308" s="9">
        <f t="shared" si="91"/>
        <v>2.7114137185522011</v>
      </c>
      <c r="X308" s="49">
        <f t="shared" si="84"/>
        <v>27.2061096798177</v>
      </c>
      <c r="Y308" s="8">
        <f t="shared" si="104"/>
        <v>7.8213857265928876E-5</v>
      </c>
      <c r="Z308" s="29">
        <f t="shared" si="92"/>
        <v>4.916666666666667</v>
      </c>
    </row>
    <row r="309" spans="6:26" x14ac:dyDescent="0.25">
      <c r="F309" s="36">
        <f t="shared" si="93"/>
        <v>17760</v>
      </c>
      <c r="G309" s="16">
        <f t="shared" si="94"/>
        <v>24.494824055956069</v>
      </c>
      <c r="H309" s="48">
        <f t="shared" si="95"/>
        <v>294.39741202797802</v>
      </c>
      <c r="I309" s="8">
        <f t="shared" si="96"/>
        <v>1.1996074944607564</v>
      </c>
      <c r="J309" s="48">
        <f t="shared" si="97"/>
        <v>1.8264825198184819E-5</v>
      </c>
      <c r="K309" s="48">
        <f t="shared" si="98"/>
        <v>1.5225667797611719E-5</v>
      </c>
      <c r="L309" s="10">
        <f t="shared" si="99"/>
        <v>1006.1315096666045</v>
      </c>
      <c r="M309" s="29">
        <f t="shared" si="100"/>
        <v>2.5689069356592677E-2</v>
      </c>
      <c r="N309" s="8">
        <f t="shared" si="101"/>
        <v>0.71535546482263757</v>
      </c>
      <c r="O309" s="48">
        <f t="shared" si="102"/>
        <v>3.3967689902958966E-3</v>
      </c>
      <c r="P309" s="48">
        <f t="shared" si="85"/>
        <v>25206553.845153201</v>
      </c>
      <c r="Q309" s="48">
        <f t="shared" si="103"/>
        <v>18031646.042476412</v>
      </c>
      <c r="R309" s="9">
        <f t="shared" si="86"/>
        <v>36.983779013900339</v>
      </c>
      <c r="S309" s="10">
        <f t="shared" si="87"/>
        <v>3.1669295471899419</v>
      </c>
      <c r="T309" s="10">
        <f t="shared" si="88"/>
        <v>1.8511785185946568</v>
      </c>
      <c r="U309" s="10">
        <f t="shared" si="89"/>
        <v>2.8417576662205328</v>
      </c>
      <c r="V309" s="10">
        <f t="shared" si="90"/>
        <v>4.6929361848151894</v>
      </c>
      <c r="W309" s="9">
        <f t="shared" si="91"/>
        <v>2.7114742401154426</v>
      </c>
      <c r="X309" s="49">
        <f t="shared" si="84"/>
        <v>27.206298296071513</v>
      </c>
      <c r="Y309" s="8">
        <f t="shared" si="104"/>
        <v>7.8215603080253145E-5</v>
      </c>
      <c r="Z309" s="29">
        <f t="shared" si="92"/>
        <v>4.9333333333333336</v>
      </c>
    </row>
    <row r="310" spans="6:26" x14ac:dyDescent="0.25">
      <c r="F310" s="36">
        <f t="shared" si="93"/>
        <v>17820</v>
      </c>
      <c r="G310" s="16">
        <f t="shared" si="94"/>
        <v>24.494949057308482</v>
      </c>
      <c r="H310" s="48">
        <f t="shared" si="95"/>
        <v>294.39747452865424</v>
      </c>
      <c r="I310" s="8">
        <f t="shared" si="96"/>
        <v>1.1996072389390133</v>
      </c>
      <c r="J310" s="48">
        <f t="shared" si="97"/>
        <v>1.8264828185455202E-5</v>
      </c>
      <c r="K310" s="48">
        <f t="shared" si="98"/>
        <v>1.5225673530954548E-5</v>
      </c>
      <c r="L310" s="10">
        <f t="shared" si="99"/>
        <v>1006.1315118042377</v>
      </c>
      <c r="M310" s="29">
        <f t="shared" si="100"/>
        <v>2.5689074038808556E-2</v>
      </c>
      <c r="N310" s="8">
        <f t="shared" si="101"/>
        <v>0.71535545295695679</v>
      </c>
      <c r="O310" s="48">
        <f t="shared" si="102"/>
        <v>3.3967682691607741E-3</v>
      </c>
      <c r="P310" s="48">
        <f t="shared" si="85"/>
        <v>25207014.642870761</v>
      </c>
      <c r="Q310" s="48">
        <f t="shared" si="103"/>
        <v>18031975.377543457</v>
      </c>
      <c r="R310" s="9">
        <f t="shared" si="86"/>
        <v>36.983973549236921</v>
      </c>
      <c r="S310" s="10">
        <f t="shared" si="87"/>
        <v>3.1669467825189486</v>
      </c>
      <c r="T310" s="10">
        <f t="shared" si="88"/>
        <v>1.8512242217700816</v>
      </c>
      <c r="U310" s="10">
        <f t="shared" si="89"/>
        <v>2.8418141826654151</v>
      </c>
      <c r="V310" s="10">
        <f t="shared" si="90"/>
        <v>4.6930384044354962</v>
      </c>
      <c r="W310" s="9">
        <f t="shared" si="91"/>
        <v>2.7115333003405091</v>
      </c>
      <c r="X310" s="49">
        <f t="shared" si="84"/>
        <v>27.206482357648991</v>
      </c>
      <c r="Y310" s="8">
        <f t="shared" si="104"/>
        <v>7.8217306740591599E-5</v>
      </c>
      <c r="Z310" s="29">
        <f t="shared" si="92"/>
        <v>4.95</v>
      </c>
    </row>
    <row r="311" spans="6:26" x14ac:dyDescent="0.25">
      <c r="F311" s="36">
        <f t="shared" si="93"/>
        <v>17880</v>
      </c>
      <c r="G311" s="16">
        <f t="shared" si="94"/>
        <v>24.495071040013684</v>
      </c>
      <c r="H311" s="48">
        <f t="shared" si="95"/>
        <v>294.39753552000684</v>
      </c>
      <c r="I311" s="8">
        <f t="shared" si="96"/>
        <v>1.1996069895879484</v>
      </c>
      <c r="J311" s="48">
        <f t="shared" si="97"/>
        <v>1.8264831100586006E-5</v>
      </c>
      <c r="K311" s="48">
        <f t="shared" si="98"/>
        <v>1.5225679125844183E-5</v>
      </c>
      <c r="L311" s="10">
        <f t="shared" si="99"/>
        <v>1006.1315138902522</v>
      </c>
      <c r="M311" s="29">
        <f t="shared" si="100"/>
        <v>2.5689078607953691E-2</v>
      </c>
      <c r="N311" s="8">
        <f t="shared" si="101"/>
        <v>0.71535544137782525</v>
      </c>
      <c r="O311" s="48">
        <f t="shared" si="102"/>
        <v>3.3967675654405791E-3</v>
      </c>
      <c r="P311" s="48">
        <f t="shared" si="85"/>
        <v>25207464.311947636</v>
      </c>
      <c r="Q311" s="48">
        <f t="shared" si="103"/>
        <v>18032296.758889079</v>
      </c>
      <c r="R311" s="9">
        <f t="shared" si="86"/>
        <v>36.984163384017023</v>
      </c>
      <c r="S311" s="10">
        <f t="shared" si="87"/>
        <v>3.1669636014047198</v>
      </c>
      <c r="T311" s="10">
        <f t="shared" si="88"/>
        <v>1.8512688215035111</v>
      </c>
      <c r="U311" s="10">
        <f t="shared" si="89"/>
        <v>2.8418693343680435</v>
      </c>
      <c r="V311" s="10">
        <f t="shared" si="90"/>
        <v>4.693138155871555</v>
      </c>
      <c r="W311" s="9">
        <f t="shared" si="91"/>
        <v>2.7115909345035654</v>
      </c>
      <c r="X311" s="49">
        <f t="shared" si="84"/>
        <v>27.20666197451725</v>
      </c>
      <c r="Y311" s="8">
        <f t="shared" si="104"/>
        <v>7.8218969264525916E-5</v>
      </c>
      <c r="Z311" s="29">
        <f t="shared" si="92"/>
        <v>4.9666666666666668</v>
      </c>
    </row>
    <row r="312" spans="6:26" x14ac:dyDescent="0.25">
      <c r="F312" s="36">
        <f t="shared" si="93"/>
        <v>17940</v>
      </c>
      <c r="G312" s="16">
        <f t="shared" si="94"/>
        <v>24.495190076959616</v>
      </c>
      <c r="H312" s="48">
        <f t="shared" si="95"/>
        <v>294.39759503847978</v>
      </c>
      <c r="I312" s="8">
        <f t="shared" si="96"/>
        <v>1.1996067462585605</v>
      </c>
      <c r="J312" s="48">
        <f t="shared" si="97"/>
        <v>1.8264833945319017E-5</v>
      </c>
      <c r="K312" s="48">
        <f t="shared" si="98"/>
        <v>1.5225684585623577E-5</v>
      </c>
      <c r="L312" s="10">
        <f t="shared" si="99"/>
        <v>1006.1315159258945</v>
      </c>
      <c r="M312" s="29">
        <f t="shared" si="100"/>
        <v>2.5689083066758139E-2</v>
      </c>
      <c r="N312" s="8">
        <f t="shared" si="101"/>
        <v>0.71535543007832403</v>
      </c>
      <c r="O312" s="48">
        <f t="shared" si="102"/>
        <v>3.3967668787147978E-3</v>
      </c>
      <c r="P312" s="48">
        <f t="shared" si="85"/>
        <v>25207903.12113684</v>
      </c>
      <c r="Q312" s="48">
        <f t="shared" si="103"/>
        <v>18032610.378593571</v>
      </c>
      <c r="R312" s="9">
        <f t="shared" si="86"/>
        <v>36.984348631870802</v>
      </c>
      <c r="S312" s="10">
        <f t="shared" si="87"/>
        <v>3.1669800139135726</v>
      </c>
      <c r="T312" s="10">
        <f t="shared" si="88"/>
        <v>1.8513123444270776</v>
      </c>
      <c r="U312" s="10">
        <f t="shared" si="89"/>
        <v>2.8419231542780796</v>
      </c>
      <c r="V312" s="10">
        <f t="shared" si="90"/>
        <v>4.6932354987051568</v>
      </c>
      <c r="W312" s="9">
        <f t="shared" si="91"/>
        <v>2.7116471770296462</v>
      </c>
      <c r="X312" s="49">
        <f t="shared" si="84"/>
        <v>27.206837253989264</v>
      </c>
      <c r="Y312" s="8">
        <f t="shared" si="104"/>
        <v>7.8220591645085957E-5</v>
      </c>
      <c r="Z312" s="29">
        <f t="shared" si="92"/>
        <v>4.9833333333333334</v>
      </c>
    </row>
    <row r="313" spans="6:26" x14ac:dyDescent="0.25">
      <c r="F313" s="36">
        <f t="shared" si="93"/>
        <v>18000</v>
      </c>
      <c r="G313" s="16">
        <f t="shared" si="94"/>
        <v>24.495306239274708</v>
      </c>
      <c r="H313" s="48">
        <f t="shared" si="95"/>
        <v>294.39765311963731</v>
      </c>
      <c r="I313" s="8">
        <f t="shared" si="96"/>
        <v>1.1996065088054444</v>
      </c>
      <c r="J313" s="48">
        <f t="shared" si="97"/>
        <v>1.8264836721354098E-5</v>
      </c>
      <c r="K313" s="48">
        <f t="shared" si="98"/>
        <v>1.5225689913555097E-5</v>
      </c>
      <c r="L313" s="10">
        <f t="shared" si="99"/>
        <v>1006.1315179123807</v>
      </c>
      <c r="M313" s="29">
        <f t="shared" si="100"/>
        <v>2.568908741788626E-2</v>
      </c>
      <c r="N313" s="8">
        <f t="shared" si="101"/>
        <v>0.7153554190517003</v>
      </c>
      <c r="O313" s="48">
        <f t="shared" si="102"/>
        <v>3.3967662085730693E-3</v>
      </c>
      <c r="P313" s="48">
        <f t="shared" si="85"/>
        <v>25208331.332701366</v>
      </c>
      <c r="Q313" s="48">
        <f t="shared" si="103"/>
        <v>18032916.424098693</v>
      </c>
      <c r="R313" s="9">
        <f t="shared" si="86"/>
        <v>36.984529403678749</v>
      </c>
      <c r="S313" s="10">
        <f t="shared" si="87"/>
        <v>3.1669960298682938</v>
      </c>
      <c r="T313" s="10">
        <f t="shared" si="88"/>
        <v>1.851354816530558</v>
      </c>
      <c r="U313" s="10">
        <f t="shared" si="89"/>
        <v>2.8419756745499103</v>
      </c>
      <c r="V313" s="10">
        <f t="shared" si="90"/>
        <v>4.6933304910804683</v>
      </c>
      <c r="W313" s="9">
        <f t="shared" si="91"/>
        <v>2.7117020615131597</v>
      </c>
      <c r="X313" s="49">
        <f t="shared" si="84"/>
        <v>27.207008300787869</v>
      </c>
      <c r="Y313" s="8">
        <f t="shared" si="104"/>
        <v>7.8222174851341126E-5</v>
      </c>
      <c r="Z313" s="29">
        <f t="shared" si="92"/>
        <v>5</v>
      </c>
    </row>
    <row r="314" spans="6:26" x14ac:dyDescent="0.25">
      <c r="F314" s="36">
        <f t="shared" si="93"/>
        <v>18060</v>
      </c>
      <c r="G314" s="16">
        <f t="shared" si="94"/>
        <v>24.495419596370336</v>
      </c>
      <c r="H314" s="48">
        <f t="shared" si="95"/>
        <v>294.39770979818513</v>
      </c>
      <c r="I314" s="8">
        <f t="shared" si="96"/>
        <v>1.1996062770867064</v>
      </c>
      <c r="J314" s="48">
        <f t="shared" si="97"/>
        <v>1.8264839430350117E-5</v>
      </c>
      <c r="K314" s="48">
        <f t="shared" si="98"/>
        <v>1.5225695112822382E-5</v>
      </c>
      <c r="L314" s="10">
        <f t="shared" si="99"/>
        <v>1006.1315198508976</v>
      </c>
      <c r="M314" s="29">
        <f t="shared" si="100"/>
        <v>2.5689091663938117E-2</v>
      </c>
      <c r="N314" s="8">
        <f t="shared" si="101"/>
        <v>0.71535540829136546</v>
      </c>
      <c r="O314" s="48">
        <f t="shared" si="102"/>
        <v>3.3967655546149386E-3</v>
      </c>
      <c r="P314" s="48">
        <f t="shared" si="85"/>
        <v>25208749.202571165</v>
      </c>
      <c r="Q314" s="48">
        <f t="shared" si="103"/>
        <v>18033215.07831993</v>
      </c>
      <c r="R314" s="9">
        <f t="shared" si="86"/>
        <v>36.984705807638917</v>
      </c>
      <c r="S314" s="10">
        <f t="shared" si="87"/>
        <v>3.1670116588540687</v>
      </c>
      <c r="T314" s="10">
        <f t="shared" si="88"/>
        <v>1.8513962631768639</v>
      </c>
      <c r="U314" s="10">
        <f t="shared" si="89"/>
        <v>2.8420269265618461</v>
      </c>
      <c r="V314" s="10">
        <f t="shared" si="90"/>
        <v>4.6934231897387102</v>
      </c>
      <c r="W314" s="9">
        <f t="shared" si="91"/>
        <v>2.7117556207379212</v>
      </c>
      <c r="X314" s="49">
        <f t="shared" si="84"/>
        <v>27.207175217108258</v>
      </c>
      <c r="Y314" s="8">
        <f t="shared" si="104"/>
        <v>7.8223719828978501E-5</v>
      </c>
      <c r="Z314" s="29">
        <f t="shared" si="92"/>
        <v>5.0166666666666666</v>
      </c>
    </row>
    <row r="315" spans="6:26" x14ac:dyDescent="0.25">
      <c r="F315" s="36">
        <f t="shared" si="93"/>
        <v>18120</v>
      </c>
      <c r="G315" s="16">
        <f t="shared" si="94"/>
        <v>24.495530215982249</v>
      </c>
      <c r="H315" s="48">
        <f t="shared" si="95"/>
        <v>294.39776510799112</v>
      </c>
      <c r="I315" s="8">
        <f t="shared" si="96"/>
        <v>1.1996060509638777</v>
      </c>
      <c r="J315" s="48">
        <f t="shared" si="97"/>
        <v>1.8264842073925773E-5</v>
      </c>
      <c r="K315" s="48">
        <f t="shared" si="98"/>
        <v>1.5225700186532119E-5</v>
      </c>
      <c r="L315" s="10">
        <f t="shared" si="99"/>
        <v>1006.1315217426032</v>
      </c>
      <c r="M315" s="29">
        <f t="shared" si="100"/>
        <v>2.5689095807450834E-2</v>
      </c>
      <c r="N315" s="8">
        <f t="shared" si="101"/>
        <v>0.71535539779088952</v>
      </c>
      <c r="O315" s="48">
        <f t="shared" si="102"/>
        <v>3.3967649164496189E-3</v>
      </c>
      <c r="P315" s="48">
        <f t="shared" si="85"/>
        <v>25209156.980496392</v>
      </c>
      <c r="Q315" s="48">
        <f t="shared" si="103"/>
        <v>18033506.519755974</v>
      </c>
      <c r="R315" s="9">
        <f t="shared" si="86"/>
        <v>36.984877949331747</v>
      </c>
      <c r="S315" s="10">
        <f t="shared" si="87"/>
        <v>3.1670269102241968</v>
      </c>
      <c r="T315" s="10">
        <f t="shared" si="88"/>
        <v>1.8514367091171156</v>
      </c>
      <c r="U315" s="10">
        <f t="shared" si="89"/>
        <v>2.8420769409349251</v>
      </c>
      <c r="V315" s="10">
        <f t="shared" si="90"/>
        <v>4.6935136500520409</v>
      </c>
      <c r="W315" s="9">
        <f t="shared" si="91"/>
        <v>2.7118078866967346</v>
      </c>
      <c r="X315" s="49">
        <f t="shared" si="84"/>
        <v>27.207338102678985</v>
      </c>
      <c r="Y315" s="8">
        <f t="shared" si="104"/>
        <v>7.8225227500867351E-5</v>
      </c>
      <c r="Z315" s="29">
        <f t="shared" si="92"/>
        <v>5.0333333333333332</v>
      </c>
    </row>
    <row r="316" spans="6:26" x14ac:dyDescent="0.25">
      <c r="F316" s="36">
        <f t="shared" si="93"/>
        <v>18180</v>
      </c>
      <c r="G316" s="16">
        <f t="shared" si="94"/>
        <v>24.495638164211002</v>
      </c>
      <c r="H316" s="48">
        <f t="shared" si="95"/>
        <v>294.39781908210546</v>
      </c>
      <c r="I316" s="8">
        <f t="shared" si="96"/>
        <v>1.1996058303018333</v>
      </c>
      <c r="J316" s="48">
        <f t="shared" si="97"/>
        <v>1.8264844653660786E-5</v>
      </c>
      <c r="K316" s="48">
        <f t="shared" si="98"/>
        <v>1.5225705137716079E-5</v>
      </c>
      <c r="L316" s="10">
        <f t="shared" si="99"/>
        <v>1006.1315235886278</v>
      </c>
      <c r="M316" s="29">
        <f t="shared" si="100"/>
        <v>2.5689099850900468E-2</v>
      </c>
      <c r="N316" s="8">
        <f t="shared" si="101"/>
        <v>0.71535538754399652</v>
      </c>
      <c r="O316" s="48">
        <f t="shared" si="102"/>
        <v>3.3967642936957596E-3</v>
      </c>
      <c r="P316" s="48">
        <f t="shared" si="85"/>
        <v>25209554.910196092</v>
      </c>
      <c r="Q316" s="48">
        <f t="shared" si="103"/>
        <v>18033790.922594987</v>
      </c>
      <c r="R316" s="9">
        <f t="shared" si="86"/>
        <v>36.985045931783382</v>
      </c>
      <c r="S316" s="10">
        <f t="shared" si="87"/>
        <v>3.1670417931057449</v>
      </c>
      <c r="T316" s="10">
        <f t="shared" si="88"/>
        <v>1.8514761785054026</v>
      </c>
      <c r="U316" s="10">
        <f t="shared" si="89"/>
        <v>2.8421257475510506</v>
      </c>
      <c r="V316" s="10">
        <f t="shared" si="90"/>
        <v>4.693601926056453</v>
      </c>
      <c r="W316" s="9">
        <f t="shared" si="91"/>
        <v>2.7118588906103951</v>
      </c>
      <c r="X316" s="49">
        <f t="shared" si="84"/>
        <v>27.207497054821395</v>
      </c>
      <c r="Y316" s="8">
        <f t="shared" si="104"/>
        <v>7.8226698767607544E-5</v>
      </c>
      <c r="Z316" s="29">
        <f t="shared" si="92"/>
        <v>5.05</v>
      </c>
    </row>
    <row r="317" spans="6:26" x14ac:dyDescent="0.25">
      <c r="F317" s="36">
        <f t="shared" si="93"/>
        <v>18240</v>
      </c>
      <c r="G317" s="16">
        <f t="shared" si="94"/>
        <v>24.495743505561411</v>
      </c>
      <c r="H317" s="48">
        <f t="shared" si="95"/>
        <v>294.3978717527807</v>
      </c>
      <c r="I317" s="8">
        <f t="shared" si="96"/>
        <v>1.1996056149687095</v>
      </c>
      <c r="J317" s="48">
        <f t="shared" si="97"/>
        <v>1.8264847171096631E-5</v>
      </c>
      <c r="K317" s="48">
        <f t="shared" si="98"/>
        <v>1.5225709969332755E-5</v>
      </c>
      <c r="L317" s="10">
        <f t="shared" si="99"/>
        <v>1006.1315253900744</v>
      </c>
      <c r="M317" s="29">
        <f t="shared" si="100"/>
        <v>2.5689103796703097E-2</v>
      </c>
      <c r="N317" s="8">
        <f t="shared" si="101"/>
        <v>0.71535537754456413</v>
      </c>
      <c r="O317" s="48">
        <f t="shared" si="102"/>
        <v>3.3967636859812138E-3</v>
      </c>
      <c r="P317" s="48">
        <f t="shared" si="85"/>
        <v>25209943.229504291</v>
      </c>
      <c r="Q317" s="48">
        <f t="shared" si="103"/>
        <v>18034068.456819069</v>
      </c>
      <c r="R317" s="9">
        <f t="shared" si="86"/>
        <v>36.985209855527813</v>
      </c>
      <c r="S317" s="10">
        <f t="shared" si="87"/>
        <v>3.167056316405001</v>
      </c>
      <c r="T317" s="10">
        <f t="shared" si="88"/>
        <v>1.8515146949131522</v>
      </c>
      <c r="U317" s="10">
        <f t="shared" si="89"/>
        <v>2.8421733755708303</v>
      </c>
      <c r="V317" s="10">
        <f t="shared" si="90"/>
        <v>4.693688070483983</v>
      </c>
      <c r="W317" s="9">
        <f t="shared" si="91"/>
        <v>2.7119086629463012</v>
      </c>
      <c r="X317" s="49">
        <f t="shared" si="84"/>
        <v>27.20765216850771</v>
      </c>
      <c r="Y317" s="8">
        <f t="shared" si="104"/>
        <v>7.8228134508066385E-5</v>
      </c>
      <c r="Z317" s="29">
        <f t="shared" si="92"/>
        <v>5.0666666666666664</v>
      </c>
    </row>
    <row r="318" spans="6:26" x14ac:dyDescent="0.25">
      <c r="F318" s="36">
        <f t="shared" si="93"/>
        <v>18300</v>
      </c>
      <c r="G318" s="16">
        <f t="shared" si="94"/>
        <v>24.495846302981068</v>
      </c>
      <c r="H318" s="48">
        <f t="shared" si="95"/>
        <v>294.39792315149049</v>
      </c>
      <c r="I318" s="8">
        <f t="shared" si="96"/>
        <v>1.1996054048358269</v>
      </c>
      <c r="J318" s="48">
        <f t="shared" si="97"/>
        <v>1.8264849627737729E-5</v>
      </c>
      <c r="K318" s="48">
        <f t="shared" si="98"/>
        <v>1.5225714684269351E-5</v>
      </c>
      <c r="L318" s="10">
        <f t="shared" si="99"/>
        <v>1006.1315271480195</v>
      </c>
      <c r="M318" s="29">
        <f t="shared" si="100"/>
        <v>2.568910764721671E-2</v>
      </c>
      <c r="N318" s="8">
        <f t="shared" si="101"/>
        <v>0.71535536778661668</v>
      </c>
      <c r="O318" s="48">
        <f t="shared" si="102"/>
        <v>3.396763092942822E-3</v>
      </c>
      <c r="P318" s="48">
        <f t="shared" si="85"/>
        <v>25210322.170511443</v>
      </c>
      <c r="Q318" s="48">
        <f t="shared" si="103"/>
        <v>18034339.288305309</v>
      </c>
      <c r="R318" s="9">
        <f t="shared" si="86"/>
        <v>36.985369818666989</v>
      </c>
      <c r="S318" s="10">
        <f t="shared" si="87"/>
        <v>3.1670704888128545</v>
      </c>
      <c r="T318" s="10">
        <f t="shared" si="88"/>
        <v>1.8515522813431884</v>
      </c>
      <c r="U318" s="10">
        <f t="shared" si="89"/>
        <v>2.8422198534511298</v>
      </c>
      <c r="V318" s="10">
        <f t="shared" si="90"/>
        <v>4.693772134794318</v>
      </c>
      <c r="W318" s="9">
        <f t="shared" si="91"/>
        <v>2.711957233436717</v>
      </c>
      <c r="X318" s="49">
        <f t="shared" si="84"/>
        <v>27.207803536417785</v>
      </c>
      <c r="Y318" s="8">
        <f t="shared" si="104"/>
        <v>7.8229535579905308E-5</v>
      </c>
      <c r="Z318" s="29">
        <f t="shared" si="92"/>
        <v>5.083333333333333</v>
      </c>
    </row>
    <row r="319" spans="6:26" x14ac:dyDescent="0.25">
      <c r="F319" s="36">
        <f t="shared" si="93"/>
        <v>18360</v>
      </c>
      <c r="G319" s="16">
        <f t="shared" si="94"/>
        <v>24.495946617897904</v>
      </c>
      <c r="H319" s="48">
        <f t="shared" si="95"/>
        <v>294.39797330894891</v>
      </c>
      <c r="I319" s="8">
        <f t="shared" si="96"/>
        <v>1.199605199777612</v>
      </c>
      <c r="J319" s="48">
        <f t="shared" si="97"/>
        <v>1.8264852025052067E-5</v>
      </c>
      <c r="K319" s="48">
        <f t="shared" si="98"/>
        <v>1.5225719285343281E-5</v>
      </c>
      <c r="L319" s="10">
        <f t="shared" si="99"/>
        <v>1006.1315288635129</v>
      </c>
      <c r="M319" s="29">
        <f t="shared" si="100"/>
        <v>2.568911140474224E-2</v>
      </c>
      <c r="N319" s="8">
        <f t="shared" si="101"/>
        <v>0.71535535826432206</v>
      </c>
      <c r="O319" s="48">
        <f t="shared" si="102"/>
        <v>3.3967625142261896E-3</v>
      </c>
      <c r="P319" s="48">
        <f t="shared" si="85"/>
        <v>25210691.959703725</v>
      </c>
      <c r="Q319" s="48">
        <f t="shared" si="103"/>
        <v>18034603.578925323</v>
      </c>
      <c r="R319" s="9">
        <f t="shared" si="86"/>
        <v>36.985525916929923</v>
      </c>
      <c r="S319" s="10">
        <f t="shared" si="87"/>
        <v>3.1670843188099806</v>
      </c>
      <c r="T319" s="10">
        <f t="shared" si="88"/>
        <v>1.8515889602434061</v>
      </c>
      <c r="U319" s="10">
        <f t="shared" si="89"/>
        <v>2.8422652089618476</v>
      </c>
      <c r="V319" s="10">
        <f t="shared" si="90"/>
        <v>4.6938541692052542</v>
      </c>
      <c r="W319" s="9">
        <f t="shared" si="91"/>
        <v>2.7120046310963692</v>
      </c>
      <c r="X319" s="49">
        <f t="shared" si="84"/>
        <v>27.207951248994274</v>
      </c>
      <c r="Y319" s="8">
        <f t="shared" si="104"/>
        <v>7.8230902820087571E-5</v>
      </c>
      <c r="Z319" s="29">
        <f t="shared" si="92"/>
        <v>5.0999999999999996</v>
      </c>
    </row>
    <row r="320" spans="6:26" x14ac:dyDescent="0.25">
      <c r="F320" s="36">
        <f t="shared" si="93"/>
        <v>18420</v>
      </c>
      <c r="G320" s="16">
        <f t="shared" si="94"/>
        <v>24.496044510256869</v>
      </c>
      <c r="H320" s="48">
        <f t="shared" si="95"/>
        <v>294.39802225512841</v>
      </c>
      <c r="I320" s="8">
        <f t="shared" si="96"/>
        <v>1.1996049996715239</v>
      </c>
      <c r="J320" s="48">
        <f t="shared" si="97"/>
        <v>1.8264854364472195E-5</v>
      </c>
      <c r="K320" s="48">
        <f t="shared" si="98"/>
        <v>1.5225723775303939E-5</v>
      </c>
      <c r="L320" s="10">
        <f t="shared" si="99"/>
        <v>1006.1315305375799</v>
      </c>
      <c r="M320" s="29">
        <f t="shared" si="100"/>
        <v>2.5689115071525034E-2</v>
      </c>
      <c r="N320" s="8">
        <f t="shared" si="101"/>
        <v>0.71535534897199038</v>
      </c>
      <c r="O320" s="48">
        <f t="shared" si="102"/>
        <v>3.396761949485481E-3</v>
      </c>
      <c r="P320" s="48">
        <f t="shared" si="85"/>
        <v>25211052.81809818</v>
      </c>
      <c r="Q320" s="48">
        <f t="shared" si="103"/>
        <v>18034861.486641906</v>
      </c>
      <c r="R320" s="9">
        <f t="shared" si="86"/>
        <v>36.985678243730149</v>
      </c>
      <c r="S320" s="10">
        <f t="shared" si="87"/>
        <v>3.167097814671946</v>
      </c>
      <c r="T320" s="10">
        <f t="shared" si="88"/>
        <v>1.8516247535201598</v>
      </c>
      <c r="U320" s="10">
        <f t="shared" si="89"/>
        <v>2.8423094692025899</v>
      </c>
      <c r="V320" s="10">
        <f t="shared" si="90"/>
        <v>4.6939342227227492</v>
      </c>
      <c r="W320" s="9">
        <f t="shared" si="91"/>
        <v>2.7120508842398108</v>
      </c>
      <c r="X320" s="49">
        <f t="shared" si="84"/>
        <v>27.208095394496681</v>
      </c>
      <c r="Y320" s="8">
        <f t="shared" si="104"/>
        <v>7.8232237045379154E-5</v>
      </c>
      <c r="Z320" s="29">
        <f t="shared" si="92"/>
        <v>5.1166666666666663</v>
      </c>
    </row>
    <row r="321" spans="6:26" x14ac:dyDescent="0.25">
      <c r="F321" s="36">
        <f t="shared" si="93"/>
        <v>18480</v>
      </c>
      <c r="G321" s="16">
        <f t="shared" si="94"/>
        <v>24.496140038555723</v>
      </c>
      <c r="H321" s="48">
        <f t="shared" si="95"/>
        <v>294.39807001927784</v>
      </c>
      <c r="I321" s="8">
        <f t="shared" si="96"/>
        <v>1.1996048043979795</v>
      </c>
      <c r="J321" s="48">
        <f t="shared" si="97"/>
        <v>1.8264856647396106E-5</v>
      </c>
      <c r="K321" s="48">
        <f t="shared" si="98"/>
        <v>1.5225728156834373E-5</v>
      </c>
      <c r="L321" s="10">
        <f t="shared" si="99"/>
        <v>1006.1315321712209</v>
      </c>
      <c r="M321" s="29">
        <f t="shared" si="100"/>
        <v>2.5689118649756294E-2</v>
      </c>
      <c r="N321" s="8">
        <f t="shared" si="101"/>
        <v>0.71535533990406819</v>
      </c>
      <c r="O321" s="48">
        <f t="shared" si="102"/>
        <v>3.3967613983832087E-3</v>
      </c>
      <c r="P321" s="48">
        <f t="shared" si="85"/>
        <v>25211404.961374562</v>
      </c>
      <c r="Q321" s="48">
        <f t="shared" si="103"/>
        <v>18035113.165603209</v>
      </c>
      <c r="R321" s="9">
        <f t="shared" si="86"/>
        <v>36.985826890221723</v>
      </c>
      <c r="S321" s="10">
        <f t="shared" si="87"/>
        <v>3.167110984474176</v>
      </c>
      <c r="T321" s="10">
        <f t="shared" si="88"/>
        <v>1.8516596825513092</v>
      </c>
      <c r="U321" s="10">
        <f t="shared" si="89"/>
        <v>2.8423526606188885</v>
      </c>
      <c r="V321" s="10">
        <f t="shared" si="90"/>
        <v>4.6940123431701979</v>
      </c>
      <c r="W321" s="9">
        <f t="shared" si="91"/>
        <v>2.7120960204983362</v>
      </c>
      <c r="X321" s="49">
        <f t="shared" si="84"/>
        <v>27.208236059054059</v>
      </c>
      <c r="Y321" s="8">
        <f t="shared" si="104"/>
        <v>7.8233539052836623E-5</v>
      </c>
      <c r="Z321" s="29">
        <f t="shared" si="92"/>
        <v>5.1333333333333337</v>
      </c>
    </row>
    <row r="322" spans="6:26" x14ac:dyDescent="0.25">
      <c r="F322" s="36">
        <f t="shared" si="93"/>
        <v>18540</v>
      </c>
      <c r="G322" s="16">
        <f t="shared" si="94"/>
        <v>24.496233259879947</v>
      </c>
      <c r="H322" s="48">
        <f t="shared" si="95"/>
        <v>294.39811662993998</v>
      </c>
      <c r="I322" s="8">
        <f t="shared" si="96"/>
        <v>1.1996046138402834</v>
      </c>
      <c r="J322" s="48">
        <f t="shared" si="97"/>
        <v>1.8264858875188038E-5</v>
      </c>
      <c r="K322" s="48">
        <f t="shared" si="98"/>
        <v>1.5225732432552848E-5</v>
      </c>
      <c r="L322" s="10">
        <f t="shared" si="99"/>
        <v>1006.1315337654116</v>
      </c>
      <c r="M322" s="29">
        <f t="shared" si="100"/>
        <v>2.5689122141574303E-2</v>
      </c>
      <c r="N322" s="8">
        <f t="shared" si="101"/>
        <v>0.71535533105513682</v>
      </c>
      <c r="O322" s="48">
        <f t="shared" si="102"/>
        <v>3.3967608605900337E-3</v>
      </c>
      <c r="P322" s="48">
        <f t="shared" si="85"/>
        <v>25211748.600004364</v>
      </c>
      <c r="Q322" s="48">
        <f t="shared" si="103"/>
        <v>18035358.766235005</v>
      </c>
      <c r="R322" s="9">
        <f t="shared" si="86"/>
        <v>36.985971945354073</v>
      </c>
      <c r="S322" s="10">
        <f t="shared" si="87"/>
        <v>3.1671238360968044</v>
      </c>
      <c r="T322" s="10">
        <f t="shared" si="88"/>
        <v>1.8516937681989563</v>
      </c>
      <c r="U322" s="10">
        <f t="shared" si="89"/>
        <v>2.8423948090178395</v>
      </c>
      <c r="V322" s="10">
        <f t="shared" si="90"/>
        <v>4.694088577216796</v>
      </c>
      <c r="W322" s="9">
        <f t="shared" si="91"/>
        <v>2.7121400668363709</v>
      </c>
      <c r="X322" s="49">
        <f t="shared" si="84"/>
        <v>27.20837332671632</v>
      </c>
      <c r="Y322" s="8">
        <f t="shared" si="104"/>
        <v>7.8234809620279926E-5</v>
      </c>
      <c r="Z322" s="29">
        <f t="shared" si="92"/>
        <v>5.15</v>
      </c>
    </row>
    <row r="323" spans="6:26" x14ac:dyDescent="0.25">
      <c r="F323" s="36">
        <f t="shared" si="93"/>
        <v>18600</v>
      </c>
      <c r="G323" s="16">
        <f t="shared" si="94"/>
        <v>24.496324229936835</v>
      </c>
      <c r="H323" s="48">
        <f t="shared" si="95"/>
        <v>294.39816211496839</v>
      </c>
      <c r="I323" s="8">
        <f t="shared" si="96"/>
        <v>1.1996044278845579</v>
      </c>
      <c r="J323" s="48">
        <f t="shared" si="97"/>
        <v>1.8264861049179274E-5</v>
      </c>
      <c r="K323" s="48">
        <f t="shared" si="98"/>
        <v>1.5225736605014403E-5</v>
      </c>
      <c r="L323" s="10">
        <f t="shared" si="99"/>
        <v>1006.1315353211048</v>
      </c>
      <c r="M323" s="29">
        <f t="shared" si="100"/>
        <v>2.5689125549065696E-2</v>
      </c>
      <c r="N323" s="8">
        <f t="shared" si="101"/>
        <v>0.71535532241990807</v>
      </c>
      <c r="O323" s="48">
        <f t="shared" si="102"/>
        <v>3.396760335784569E-3</v>
      </c>
      <c r="P323" s="48">
        <f t="shared" si="85"/>
        <v>25212083.939376608</v>
      </c>
      <c r="Q323" s="48">
        <f t="shared" si="103"/>
        <v>18035598.43533054</v>
      </c>
      <c r="R323" s="9">
        <f t="shared" si="86"/>
        <v>36.986113495925338</v>
      </c>
      <c r="S323" s="10">
        <f t="shared" si="87"/>
        <v>3.1671363772293972</v>
      </c>
      <c r="T323" s="10">
        <f t="shared" si="88"/>
        <v>1.8517270308218732</v>
      </c>
      <c r="U323" s="10">
        <f t="shared" si="89"/>
        <v>2.8424359395836354</v>
      </c>
      <c r="V323" s="10">
        <f t="shared" si="90"/>
        <v>4.6941629704055083</v>
      </c>
      <c r="W323" s="9">
        <f t="shared" si="91"/>
        <v>2.7121830495676269</v>
      </c>
      <c r="X323" s="49">
        <f t="shared" si="84"/>
        <v>27.208507279504463</v>
      </c>
      <c r="Y323" s="8">
        <f t="shared" si="104"/>
        <v>7.8236049506758462E-5</v>
      </c>
      <c r="Z323" s="29">
        <f t="shared" si="92"/>
        <v>5.166666666666667</v>
      </c>
    </row>
    <row r="324" spans="6:26" x14ac:dyDescent="0.25">
      <c r="F324" s="36">
        <f t="shared" si="93"/>
        <v>18660</v>
      </c>
      <c r="G324" s="16">
        <f t="shared" si="94"/>
        <v>24.496413003088758</v>
      </c>
      <c r="H324" s="48">
        <f t="shared" si="95"/>
        <v>294.39820650154434</v>
      </c>
      <c r="I324" s="8">
        <f t="shared" si="96"/>
        <v>1.1996042464196737</v>
      </c>
      <c r="J324" s="48">
        <f t="shared" si="97"/>
        <v>1.8264863170669018E-5</v>
      </c>
      <c r="K324" s="48">
        <f t="shared" si="98"/>
        <v>1.5225740676712457E-5</v>
      </c>
      <c r="L324" s="10">
        <f t="shared" si="99"/>
        <v>1006.13153683923</v>
      </c>
      <c r="M324" s="29">
        <f t="shared" si="100"/>
        <v>2.5689128874266828E-2</v>
      </c>
      <c r="N324" s="8">
        <f t="shared" si="101"/>
        <v>0.71535531399322116</v>
      </c>
      <c r="O324" s="48">
        <f t="shared" si="102"/>
        <v>3.3967598236531861E-3</v>
      </c>
      <c r="P324" s="48">
        <f t="shared" si="85"/>
        <v>25212411.179920275</v>
      </c>
      <c r="Q324" s="48">
        <f t="shared" si="103"/>
        <v>18035832.316138066</v>
      </c>
      <c r="R324" s="9">
        <f t="shared" si="86"/>
        <v>36.98625162663437</v>
      </c>
      <c r="S324" s="10">
        <f t="shared" si="87"/>
        <v>3.1671486153755715</v>
      </c>
      <c r="T324" s="10">
        <f t="shared" si="88"/>
        <v>1.8517594902876375</v>
      </c>
      <c r="U324" s="10">
        <f t="shared" si="89"/>
        <v>2.8424760768925497</v>
      </c>
      <c r="V324" s="10">
        <f t="shared" si="90"/>
        <v>4.6942355671801872</v>
      </c>
      <c r="W324" s="9">
        <f t="shared" si="91"/>
        <v>2.712224994370775</v>
      </c>
      <c r="X324" s="49">
        <f t="shared" si="84"/>
        <v>27.208637997459533</v>
      </c>
      <c r="Y324" s="8">
        <f t="shared" si="104"/>
        <v>7.8237259453003125E-5</v>
      </c>
      <c r="Z324" s="29">
        <f t="shared" si="92"/>
        <v>5.1833333333333336</v>
      </c>
    </row>
    <row r="325" spans="6:26" x14ac:dyDescent="0.25">
      <c r="F325" s="36">
        <f t="shared" si="93"/>
        <v>18720</v>
      </c>
      <c r="G325" s="16">
        <f t="shared" si="94"/>
        <v>24.496499632385611</v>
      </c>
      <c r="H325" s="48">
        <f t="shared" si="95"/>
        <v>294.39824981619279</v>
      </c>
      <c r="I325" s="8">
        <f t="shared" si="96"/>
        <v>1.1996040693371854</v>
      </c>
      <c r="J325" s="48">
        <f t="shared" si="97"/>
        <v>1.8264865240924993E-5</v>
      </c>
      <c r="K325" s="48">
        <f t="shared" si="98"/>
        <v>1.5225744650080121E-5</v>
      </c>
      <c r="L325" s="10">
        <f t="shared" si="99"/>
        <v>1006.1315383206942</v>
      </c>
      <c r="M325" s="29">
        <f t="shared" si="100"/>
        <v>2.5689132119164723E-2</v>
      </c>
      <c r="N325" s="8">
        <f t="shared" si="101"/>
        <v>0.71535530577004014</v>
      </c>
      <c r="O325" s="48">
        <f t="shared" si="102"/>
        <v>3.3967593238898291E-3</v>
      </c>
      <c r="P325" s="48">
        <f t="shared" si="85"/>
        <v>25212730.517224621</v>
      </c>
      <c r="Q325" s="48">
        <f t="shared" si="103"/>
        <v>18036060.548446842</v>
      </c>
      <c r="R325" s="9">
        <f t="shared" si="86"/>
        <v>36.986386420131794</v>
      </c>
      <c r="S325" s="10">
        <f t="shared" si="87"/>
        <v>3.1671605578574855</v>
      </c>
      <c r="T325" s="10">
        <f t="shared" si="88"/>
        <v>1.8517911659844621</v>
      </c>
      <c r="U325" s="10">
        <f t="shared" si="89"/>
        <v>2.842515244927541</v>
      </c>
      <c r="V325" s="10">
        <f t="shared" si="90"/>
        <v>4.6943064109120032</v>
      </c>
      <c r="W325" s="9">
        <f t="shared" si="91"/>
        <v>2.7122659263047129</v>
      </c>
      <c r="X325" s="49">
        <f t="shared" si="84"/>
        <v>27.208765558690324</v>
      </c>
      <c r="Y325" s="8">
        <f t="shared" si="104"/>
        <v>7.8238440181866711E-5</v>
      </c>
      <c r="Z325" s="29">
        <f t="shared" si="92"/>
        <v>5.2</v>
      </c>
    </row>
    <row r="326" spans="6:26" x14ac:dyDescent="0.25">
      <c r="F326" s="36">
        <f t="shared" si="93"/>
        <v>18780</v>
      </c>
      <c r="G326" s="16">
        <f t="shared" si="94"/>
        <v>24.496584169596495</v>
      </c>
      <c r="H326" s="48">
        <f t="shared" si="95"/>
        <v>294.39829208479824</v>
      </c>
      <c r="I326" s="8">
        <f t="shared" si="96"/>
        <v>1.1996038965312661</v>
      </c>
      <c r="J326" s="48">
        <f t="shared" si="97"/>
        <v>1.8264867261184437E-5</v>
      </c>
      <c r="K326" s="48">
        <f t="shared" si="98"/>
        <v>1.5225748527491872E-5</v>
      </c>
      <c r="L326" s="10">
        <f t="shared" si="99"/>
        <v>1006.1315397663827</v>
      </c>
      <c r="M326" s="29">
        <f t="shared" si="100"/>
        <v>2.5689135285698595E-2</v>
      </c>
      <c r="N326" s="8">
        <f t="shared" si="101"/>
        <v>0.71535529774545104</v>
      </c>
      <c r="O326" s="48">
        <f t="shared" si="102"/>
        <v>3.3967588361958324E-3</v>
      </c>
      <c r="P326" s="48">
        <f t="shared" si="85"/>
        <v>25213042.14215536</v>
      </c>
      <c r="Q326" s="48">
        <f t="shared" si="103"/>
        <v>18036283.268670153</v>
      </c>
      <c r="R326" s="9">
        <f t="shared" si="86"/>
        <v>36.986517957069282</v>
      </c>
      <c r="S326" s="10">
        <f t="shared" si="87"/>
        <v>3.1671722118202439</v>
      </c>
      <c r="T326" s="10">
        <f t="shared" si="88"/>
        <v>1.8518220768327582</v>
      </c>
      <c r="U326" s="10">
        <f t="shared" si="89"/>
        <v>2.8425534670926602</v>
      </c>
      <c r="V326" s="10">
        <f t="shared" si="90"/>
        <v>4.6943755439254184</v>
      </c>
      <c r="W326" s="9">
        <f t="shared" si="91"/>
        <v>2.7123058698235751</v>
      </c>
      <c r="X326" s="49">
        <f t="shared" si="84"/>
        <v>27.208890039420069</v>
      </c>
      <c r="Y326" s="8">
        <f t="shared" si="104"/>
        <v>7.8239592398756969E-5</v>
      </c>
      <c r="Z326" s="29">
        <f t="shared" si="92"/>
        <v>5.2166666666666668</v>
      </c>
    </row>
    <row r="327" spans="6:26" x14ac:dyDescent="0.25">
      <c r="F327" s="36">
        <f t="shared" si="93"/>
        <v>18840</v>
      </c>
      <c r="G327" s="16">
        <f t="shared" si="94"/>
        <v>24.496666665240632</v>
      </c>
      <c r="H327" s="48">
        <f t="shared" si="95"/>
        <v>294.39833333262027</v>
      </c>
      <c r="I327" s="8">
        <f t="shared" si="96"/>
        <v>1.1996037278986438</v>
      </c>
      <c r="J327" s="48">
        <f t="shared" si="97"/>
        <v>1.8264869232654669E-5</v>
      </c>
      <c r="K327" s="48">
        <f t="shared" si="98"/>
        <v>1.5225752311264819E-5</v>
      </c>
      <c r="L327" s="10">
        <f t="shared" si="99"/>
        <v>1006.1315411771593</v>
      </c>
      <c r="M327" s="29">
        <f t="shared" si="100"/>
        <v>2.5689138375760801E-2</v>
      </c>
      <c r="N327" s="8">
        <f t="shared" si="101"/>
        <v>0.71535528991465747</v>
      </c>
      <c r="O327" s="48">
        <f t="shared" si="102"/>
        <v>3.3967583602797415E-3</v>
      </c>
      <c r="P327" s="48">
        <f t="shared" si="85"/>
        <v>25213346.240969215</v>
      </c>
      <c r="Q327" s="48">
        <f t="shared" si="103"/>
        <v>18036500.60992717</v>
      </c>
      <c r="R327" s="9">
        <f t="shared" si="86"/>
        <v>36.986646316148388</v>
      </c>
      <c r="S327" s="10">
        <f t="shared" si="87"/>
        <v>3.1671835842361982</v>
      </c>
      <c r="T327" s="10">
        <f t="shared" si="88"/>
        <v>1.8518522412964189</v>
      </c>
      <c r="U327" s="10">
        <f t="shared" si="89"/>
        <v>2.8425907662270471</v>
      </c>
      <c r="V327" s="10">
        <f t="shared" si="90"/>
        <v>4.694443007523466</v>
      </c>
      <c r="W327" s="9">
        <f t="shared" si="91"/>
        <v>2.7123448487913357</v>
      </c>
      <c r="X327" s="49">
        <f t="shared" si="84"/>
        <v>27.209011514031967</v>
      </c>
      <c r="Y327" s="8">
        <f t="shared" si="104"/>
        <v>7.8240716792057766E-5</v>
      </c>
      <c r="Z327" s="29">
        <f t="shared" si="92"/>
        <v>5.2333333333333334</v>
      </c>
    </row>
    <row r="328" spans="6:26" x14ac:dyDescent="0.25">
      <c r="F328" s="36">
        <f t="shared" si="93"/>
        <v>18900</v>
      </c>
      <c r="G328" s="16">
        <f t="shared" si="94"/>
        <v>24.496747168617517</v>
      </c>
      <c r="H328" s="48">
        <f t="shared" si="95"/>
        <v>294.39837358430873</v>
      </c>
      <c r="I328" s="8">
        <f t="shared" si="96"/>
        <v>1.1996035633385398</v>
      </c>
      <c r="J328" s="48">
        <f t="shared" si="97"/>
        <v>1.8264871156513788E-5</v>
      </c>
      <c r="K328" s="48">
        <f t="shared" si="98"/>
        <v>1.5225756003660072E-5</v>
      </c>
      <c r="L328" s="10">
        <f t="shared" si="99"/>
        <v>1006.131542553867</v>
      </c>
      <c r="M328" s="29">
        <f t="shared" si="100"/>
        <v>2.5689141391197875E-2</v>
      </c>
      <c r="N328" s="8">
        <f t="shared" si="101"/>
        <v>0.71535528227297995</v>
      </c>
      <c r="O328" s="48">
        <f t="shared" si="102"/>
        <v>3.3967578958571374E-3</v>
      </c>
      <c r="P328" s="48">
        <f t="shared" si="85"/>
        <v>25213642.995425142</v>
      </c>
      <c r="Q328" s="48">
        <f t="shared" si="103"/>
        <v>18036712.702122498</v>
      </c>
      <c r="R328" s="9">
        <f t="shared" si="86"/>
        <v>36.986771574167385</v>
      </c>
      <c r="S328" s="10">
        <f t="shared" si="87"/>
        <v>3.1671946819090815</v>
      </c>
      <c r="T328" s="10">
        <f t="shared" si="88"/>
        <v>1.8518816773937954</v>
      </c>
      <c r="U328" s="10">
        <f t="shared" si="89"/>
        <v>2.8426271646183561</v>
      </c>
      <c r="V328" s="10">
        <f t="shared" si="90"/>
        <v>4.6945088420121515</v>
      </c>
      <c r="W328" s="9">
        <f t="shared" si="91"/>
        <v>2.7123828864959099</v>
      </c>
      <c r="X328" s="49">
        <f t="shared" si="84"/>
        <v>27.209130055113427</v>
      </c>
      <c r="Y328" s="8">
        <f t="shared" si="104"/>
        <v>7.8241814033535849E-5</v>
      </c>
      <c r="Z328" s="29">
        <f t="shared" si="92"/>
        <v>5.25</v>
      </c>
    </row>
    <row r="329" spans="6:26" x14ac:dyDescent="0.25">
      <c r="F329" s="36">
        <f t="shared" si="93"/>
        <v>18960</v>
      </c>
      <c r="G329" s="16">
        <f t="shared" si="94"/>
        <v>24.496825727836374</v>
      </c>
      <c r="H329" s="48">
        <f t="shared" si="95"/>
        <v>294.39841286391817</v>
      </c>
      <c r="I329" s="8">
        <f t="shared" si="96"/>
        <v>1.1996034027526086</v>
      </c>
      <c r="J329" s="48">
        <f t="shared" si="97"/>
        <v>1.8264873033911572E-5</v>
      </c>
      <c r="K329" s="48">
        <f t="shared" si="98"/>
        <v>1.5225759606884255E-5</v>
      </c>
      <c r="L329" s="10">
        <f t="shared" si="99"/>
        <v>1006.1315438973285</v>
      </c>
      <c r="M329" s="29">
        <f t="shared" si="100"/>
        <v>2.5689144333811937E-2</v>
      </c>
      <c r="N329" s="8">
        <f t="shared" si="101"/>
        <v>0.71535527481585226</v>
      </c>
      <c r="O329" s="48">
        <f t="shared" si="102"/>
        <v>3.3967574426504703E-3</v>
      </c>
      <c r="P329" s="48">
        <f t="shared" si="85"/>
        <v>25213932.582892552</v>
      </c>
      <c r="Q329" s="48">
        <f t="shared" si="103"/>
        <v>18036919.672023471</v>
      </c>
      <c r="R329" s="9">
        <f t="shared" si="86"/>
        <v>36.986893806067528</v>
      </c>
      <c r="S329" s="10">
        <f t="shared" si="87"/>
        <v>3.1672055114781452</v>
      </c>
      <c r="T329" s="10">
        <f t="shared" si="88"/>
        <v>1.8519104027084736</v>
      </c>
      <c r="U329" s="10">
        <f t="shared" si="89"/>
        <v>2.842662684016346</v>
      </c>
      <c r="V329" s="10">
        <f t="shared" si="90"/>
        <v>4.6945730867248194</v>
      </c>
      <c r="W329" s="9">
        <f t="shared" si="91"/>
        <v>2.7124200056632288</v>
      </c>
      <c r="X329" s="49">
        <f t="shared" si="84"/>
        <v>27.209245733499603</v>
      </c>
      <c r="Y329" s="8">
        <f t="shared" si="104"/>
        <v>7.8242884778747E-5</v>
      </c>
      <c r="Z329" s="29">
        <f t="shared" si="92"/>
        <v>5.2666666666666666</v>
      </c>
    </row>
    <row r="330" spans="6:26" x14ac:dyDescent="0.25">
      <c r="F330" s="36">
        <f t="shared" si="93"/>
        <v>19020</v>
      </c>
      <c r="G330" s="16">
        <f t="shared" si="94"/>
        <v>24.49690238984487</v>
      </c>
      <c r="H330" s="48">
        <f t="shared" si="95"/>
        <v>294.39845119492242</v>
      </c>
      <c r="I330" s="8">
        <f t="shared" si="96"/>
        <v>1.19960324604488</v>
      </c>
      <c r="J330" s="48">
        <f t="shared" si="97"/>
        <v>1.8264874865969955E-5</v>
      </c>
      <c r="K330" s="48">
        <f t="shared" si="98"/>
        <v>1.5225763123090634E-5</v>
      </c>
      <c r="L330" s="10">
        <f t="shared" si="99"/>
        <v>1006.1315452083464</v>
      </c>
      <c r="M330" s="29">
        <f t="shared" si="100"/>
        <v>2.5689147205361532E-2</v>
      </c>
      <c r="N330" s="8">
        <f t="shared" si="101"/>
        <v>0.71535526753881662</v>
      </c>
      <c r="O330" s="48">
        <f t="shared" si="102"/>
        <v>3.396757000388891E-3</v>
      </c>
      <c r="P330" s="48">
        <f t="shared" si="85"/>
        <v>25214215.1764578</v>
      </c>
      <c r="Q330" s="48">
        <f t="shared" si="103"/>
        <v>18037121.643336259</v>
      </c>
      <c r="R330" s="9">
        <f t="shared" si="86"/>
        <v>36.987013084977896</v>
      </c>
      <c r="S330" s="10">
        <f t="shared" si="87"/>
        <v>3.1672160794221011</v>
      </c>
      <c r="T330" s="10">
        <f t="shared" si="88"/>
        <v>1.8519384343997292</v>
      </c>
      <c r="U330" s="10">
        <f t="shared" si="89"/>
        <v>2.842697345645623</v>
      </c>
      <c r="V330" s="10">
        <f t="shared" si="90"/>
        <v>4.6946357800453526</v>
      </c>
      <c r="W330" s="9">
        <f t="shared" si="91"/>
        <v>2.7124562284706482</v>
      </c>
      <c r="X330" s="49">
        <f t="shared" si="84"/>
        <v>27.20935861831552</v>
      </c>
      <c r="Y330" s="8">
        <f t="shared" si="104"/>
        <v>7.8243929667422542E-5</v>
      </c>
      <c r="Z330" s="29">
        <f t="shared" si="92"/>
        <v>5.2833333333333332</v>
      </c>
    </row>
    <row r="331" spans="6:26" x14ac:dyDescent="0.25">
      <c r="F331" s="36">
        <f t="shared" si="93"/>
        <v>19080</v>
      </c>
      <c r="G331" s="16">
        <f t="shared" si="94"/>
        <v>24.496977200457163</v>
      </c>
      <c r="H331" s="48">
        <f t="shared" si="95"/>
        <v>294.39848860022857</v>
      </c>
      <c r="I331" s="8">
        <f t="shared" si="96"/>
        <v>1.1996030931217003</v>
      </c>
      <c r="J331" s="48">
        <f t="shared" si="97"/>
        <v>1.8264876653783803E-5</v>
      </c>
      <c r="K331" s="48">
        <f t="shared" si="98"/>
        <v>1.5225766554380517E-5</v>
      </c>
      <c r="L331" s="10">
        <f t="shared" si="99"/>
        <v>1006.1315464877042</v>
      </c>
      <c r="M331" s="29">
        <f t="shared" si="100"/>
        <v>2.5689150007562722E-2</v>
      </c>
      <c r="N331" s="8">
        <f t="shared" si="101"/>
        <v>0.7153552604375244</v>
      </c>
      <c r="O331" s="48">
        <f t="shared" si="102"/>
        <v>3.3967565688080899E-3</v>
      </c>
      <c r="P331" s="48">
        <f t="shared" si="85"/>
        <v>25214490.945027307</v>
      </c>
      <c r="Q331" s="48">
        <f t="shared" si="103"/>
        <v>18037318.736779608</v>
      </c>
      <c r="R331" s="9">
        <f t="shared" si="86"/>
        <v>36.98712948225949</v>
      </c>
      <c r="S331" s="10">
        <f t="shared" si="87"/>
        <v>3.1672263920630326</v>
      </c>
      <c r="T331" s="10">
        <f t="shared" si="88"/>
        <v>1.8519657892127748</v>
      </c>
      <c r="U331" s="10">
        <f t="shared" si="89"/>
        <v>2.8427311702184213</v>
      </c>
      <c r="V331" s="10">
        <f t="shared" si="90"/>
        <v>4.6946969594311962</v>
      </c>
      <c r="W331" s="9">
        <f t="shared" si="91"/>
        <v>2.7124915765602466</v>
      </c>
      <c r="X331" s="49">
        <f t="shared" si="84"/>
        <v>27.20946877701741</v>
      </c>
      <c r="Y331" s="8">
        <f t="shared" si="104"/>
        <v>7.824494932385327E-5</v>
      </c>
      <c r="Z331" s="29">
        <f t="shared" si="92"/>
        <v>5.3</v>
      </c>
    </row>
    <row r="332" spans="6:26" x14ac:dyDescent="0.25">
      <c r="F332" s="36">
        <f t="shared" si="93"/>
        <v>19140</v>
      </c>
      <c r="G332" s="16">
        <f t="shared" si="94"/>
        <v>24.497050204381249</v>
      </c>
      <c r="H332" s="48">
        <f t="shared" si="95"/>
        <v>294.3985251021906</v>
      </c>
      <c r="I332" s="8">
        <f t="shared" si="96"/>
        <v>1.1996029438916771</v>
      </c>
      <c r="J332" s="48">
        <f t="shared" si="97"/>
        <v>1.8264878398421576E-5</v>
      </c>
      <c r="K332" s="48">
        <f t="shared" si="98"/>
        <v>1.5225769902804503E-5</v>
      </c>
      <c r="L332" s="10">
        <f t="shared" si="99"/>
        <v>1006.1315477361665</v>
      </c>
      <c r="M332" s="29">
        <f t="shared" si="100"/>
        <v>2.5689152742090191E-2</v>
      </c>
      <c r="N332" s="8">
        <f t="shared" si="101"/>
        <v>0.71535525350773188</v>
      </c>
      <c r="O332" s="48">
        <f t="shared" si="102"/>
        <v>3.3967561476501399E-3</v>
      </c>
      <c r="P332" s="48">
        <f t="shared" si="85"/>
        <v>25214760.05342846</v>
      </c>
      <c r="Q332" s="48">
        <f t="shared" si="103"/>
        <v>18037511.070156947</v>
      </c>
      <c r="R332" s="9">
        <f t="shared" si="86"/>
        <v>36.987243067547681</v>
      </c>
      <c r="S332" s="10">
        <f t="shared" si="87"/>
        <v>3.1672364555701633</v>
      </c>
      <c r="T332" s="10">
        <f t="shared" si="88"/>
        <v>1.8519924834887285</v>
      </c>
      <c r="U332" s="10">
        <f t="shared" si="89"/>
        <v>2.8427641779470116</v>
      </c>
      <c r="V332" s="10">
        <f t="shared" si="90"/>
        <v>4.6947566614357399</v>
      </c>
      <c r="W332" s="9">
        <f t="shared" si="91"/>
        <v>2.7125260710517609</v>
      </c>
      <c r="X332" s="49">
        <f t="shared" si="84"/>
        <v>27.209576275433012</v>
      </c>
      <c r="Y332" s="8">
        <f t="shared" si="104"/>
        <v>7.8245944357262318E-5</v>
      </c>
      <c r="Z332" s="29">
        <f t="shared" si="92"/>
        <v>5.3166666666666664</v>
      </c>
    </row>
    <row r="333" spans="6:26" x14ac:dyDescent="0.25">
      <c r="F333" s="36">
        <f t="shared" si="93"/>
        <v>19200</v>
      </c>
      <c r="G333" s="16">
        <f t="shared" si="94"/>
        <v>24.497121445245675</v>
      </c>
      <c r="H333" s="48">
        <f t="shared" si="95"/>
        <v>294.39856072262279</v>
      </c>
      <c r="I333" s="8">
        <f t="shared" si="96"/>
        <v>1.1996027982656257</v>
      </c>
      <c r="J333" s="48">
        <f t="shared" si="97"/>
        <v>1.8264880100925874E-5</v>
      </c>
      <c r="K333" s="48">
        <f t="shared" si="98"/>
        <v>1.522577317036361E-5</v>
      </c>
      <c r="L333" s="10">
        <f t="shared" si="99"/>
        <v>1006.1315489544791</v>
      </c>
      <c r="M333" s="29">
        <f t="shared" si="100"/>
        <v>2.5689155410578104E-2</v>
      </c>
      <c r="N333" s="8">
        <f t="shared" si="101"/>
        <v>0.71535524674529738</v>
      </c>
      <c r="O333" s="48">
        <f t="shared" si="102"/>
        <v>3.3967557366633414E-3</v>
      </c>
      <c r="P333" s="48">
        <f t="shared" si="85"/>
        <v>25215022.662508458</v>
      </c>
      <c r="Q333" s="48">
        <f t="shared" si="103"/>
        <v>18037698.758427002</v>
      </c>
      <c r="R333" s="9">
        <f t="shared" si="86"/>
        <v>36.987353908794404</v>
      </c>
      <c r="S333" s="10">
        <f t="shared" si="87"/>
        <v>3.1672462759635769</v>
      </c>
      <c r="T333" s="10">
        <f t="shared" si="88"/>
        <v>1.852018533174371</v>
      </c>
      <c r="U333" s="10">
        <f t="shared" si="89"/>
        <v>2.8427963885556142</v>
      </c>
      <c r="V333" s="10">
        <f t="shared" si="90"/>
        <v>4.6948149217299857</v>
      </c>
      <c r="W333" s="9">
        <f t="shared" si="91"/>
        <v>2.712559732555103</v>
      </c>
      <c r="X333" s="49">
        <f t="shared" ref="X333:X396" si="105">G333+W333</f>
        <v>27.209681177800778</v>
      </c>
      <c r="Y333" s="8">
        <f t="shared" si="104"/>
        <v>7.8246915362166432E-5</v>
      </c>
      <c r="Z333" s="29">
        <f t="shared" si="92"/>
        <v>5.333333333333333</v>
      </c>
    </row>
    <row r="334" spans="6:26" x14ac:dyDescent="0.25">
      <c r="F334" s="36">
        <f t="shared" si="93"/>
        <v>19260</v>
      </c>
      <c r="G334" s="16">
        <f t="shared" si="94"/>
        <v>24.497190965625578</v>
      </c>
      <c r="H334" s="48">
        <f t="shared" si="95"/>
        <v>294.39859548281277</v>
      </c>
      <c r="I334" s="8">
        <f t="shared" si="96"/>
        <v>1.199602656156513</v>
      </c>
      <c r="J334" s="48">
        <f t="shared" si="97"/>
        <v>1.8264881762314186E-5</v>
      </c>
      <c r="K334" s="48">
        <f t="shared" si="98"/>
        <v>1.5225776359010624E-5</v>
      </c>
      <c r="L334" s="10">
        <f t="shared" si="99"/>
        <v>1006.1315501433702</v>
      </c>
      <c r="M334" s="29">
        <f t="shared" si="100"/>
        <v>2.5689158014621273E-2</v>
      </c>
      <c r="N334" s="8">
        <f t="shared" si="101"/>
        <v>0.71535524014617913</v>
      </c>
      <c r="O334" s="48">
        <f t="shared" si="102"/>
        <v>3.3967553356020709E-3</v>
      </c>
      <c r="P334" s="48">
        <f t="shared" ref="P334:P397" si="106">$H$5*O334*(G334-$H$4)*POWER($C$36,3)/K334^2</f>
        <v>25215278.929229874</v>
      </c>
      <c r="Q334" s="48">
        <f t="shared" si="103"/>
        <v>18037881.913772129</v>
      </c>
      <c r="R334" s="9">
        <f t="shared" ref="R334:R397" si="107">POWER((0.825+(0.387*POWER(Q334,1/6))/POWER((1+(POWER((0.492/N334),9/16))),8/27)),2)</f>
        <v>36.987462072308411</v>
      </c>
      <c r="S334" s="10">
        <f t="shared" ref="S334:S397" si="108">R334*M334/$C$36</f>
        <v>3.1672558591178066</v>
      </c>
      <c r="T334" s="10">
        <f t="shared" ref="T334:T397" si="109">S334*$C$20*(G334-$H$4)</f>
        <v>1.8520439538316398</v>
      </c>
      <c r="U334" s="10">
        <f t="shared" ref="U334:U397" si="110">$C$3*$H$3*$C$20*(POWER(G334+273.15,4)-POWER($H$4+273.15,4))</f>
        <v>2.8428278212923419</v>
      </c>
      <c r="V334" s="10">
        <f t="shared" ref="V334:V397" si="111">U334+T334</f>
        <v>4.6948717751239819</v>
      </c>
      <c r="W334" s="9">
        <f t="shared" ref="W334:W397" si="112">V334*$C$17/($C$2*$C$20)</f>
        <v>2.7125925811827449</v>
      </c>
      <c r="X334" s="49">
        <f t="shared" si="105"/>
        <v>27.209783546808321</v>
      </c>
      <c r="Y334" s="8">
        <f t="shared" si="104"/>
        <v>7.8247862918733022E-5</v>
      </c>
      <c r="Z334" s="29">
        <f t="shared" ref="Z334:Z397" si="113">F334/3600</f>
        <v>5.35</v>
      </c>
    </row>
    <row r="335" spans="6:26" x14ac:dyDescent="0.25">
      <c r="F335" s="36">
        <f t="shared" ref="F335:F398" si="114">F334+$H$2</f>
        <v>19320</v>
      </c>
      <c r="G335" s="16">
        <f t="shared" ref="G335:G398" si="115">G334+$H$2*($O$3-S334*$C$20*(G334-$H$4)-$C$3*$H$3*$C$20*(POWER(G334+273.15,4)-POWER($H$4+273.15,4)))/($C$31*$C$4)</f>
        <v>24.497258807068121</v>
      </c>
      <c r="H335" s="48">
        <f t="shared" ref="H335:H398" si="116">((G335+$H$4)/2)+273.15</f>
        <v>294.39862940353402</v>
      </c>
      <c r="I335" s="8">
        <f t="shared" ref="I335:I398" si="117">(351.99/H335)+344.84/(H335^2)</f>
        <v>1.1996025174794096</v>
      </c>
      <c r="J335" s="48">
        <f t="shared" ref="J335:J398" si="118">((1.459*10^-6)*H335^1.5)/(H335+109.1)</f>
        <v>1.8264883383579391E-5</v>
      </c>
      <c r="K335" s="48">
        <f t="shared" ref="K335:K398" si="119">J335/I335</f>
        <v>1.5225779470651116E-5</v>
      </c>
      <c r="L335" s="10">
        <f t="shared" ref="L335:L398" si="120">1030.5-0.19975*H335+(3.9734*10^-4)*H335^2</f>
        <v>1006.1315513035499</v>
      </c>
      <c r="M335" s="29">
        <f t="shared" ref="M335:M398" si="121">((2.334*10^-3)*(H335^1.5))/(H335+164.54)</f>
        <v>2.56891605557759E-2</v>
      </c>
      <c r="N335" s="8">
        <f t="shared" ref="N335:N398" si="122">L335*J335/M335</f>
        <v>0.7153552337064335</v>
      </c>
      <c r="O335" s="48">
        <f t="shared" ref="O335:O398" si="123">1/H335</f>
        <v>3.3967549442266384E-3</v>
      </c>
      <c r="P335" s="48">
        <f t="shared" si="106"/>
        <v>25215529.006764967</v>
      </c>
      <c r="Q335" s="48">
        <f t="shared" ref="Q335:Q398" si="124">P335*N335</f>
        <v>18038060.645665705</v>
      </c>
      <c r="R335" s="9">
        <f t="shared" si="107"/>
        <v>36.987567622795588</v>
      </c>
      <c r="S335" s="10">
        <f t="shared" si="108"/>
        <v>3.1672652107653807</v>
      </c>
      <c r="T335" s="10">
        <f t="shared" si="109"/>
        <v>1.8520687606469253</v>
      </c>
      <c r="U335" s="10">
        <f t="shared" si="110"/>
        <v>2.8428584949406064</v>
      </c>
      <c r="V335" s="10">
        <f t="shared" si="111"/>
        <v>4.6949272555875314</v>
      </c>
      <c r="W335" s="9">
        <f t="shared" si="112"/>
        <v>2.7126246365616851</v>
      </c>
      <c r="X335" s="49">
        <f t="shared" si="105"/>
        <v>27.209883443629806</v>
      </c>
      <c r="Y335" s="8">
        <f t="shared" ref="Y335:Y398" si="125">V335*$H$2/(3.6*10^6)</f>
        <v>7.8248787593125524E-5</v>
      </c>
      <c r="Z335" s="29">
        <f t="shared" si="113"/>
        <v>5.3666666666666663</v>
      </c>
    </row>
    <row r="336" spans="6:26" x14ac:dyDescent="0.25">
      <c r="F336" s="36">
        <f t="shared" si="114"/>
        <v>19380</v>
      </c>
      <c r="G336" s="16">
        <f t="shared" si="115"/>
        <v>24.497325010117315</v>
      </c>
      <c r="H336" s="48">
        <f t="shared" si="116"/>
        <v>294.39866250505861</v>
      </c>
      <c r="I336" s="8">
        <f t="shared" si="117"/>
        <v>1.1996023821514348</v>
      </c>
      <c r="J336" s="48">
        <f t="shared" si="118"/>
        <v>1.8264884965690389E-5</v>
      </c>
      <c r="K336" s="48">
        <f t="shared" si="119"/>
        <v>1.5225782507144668E-5</v>
      </c>
      <c r="L336" s="10">
        <f t="shared" si="120"/>
        <v>1006.131552435712</v>
      </c>
      <c r="M336" s="29">
        <f t="shared" si="121"/>
        <v>2.5689163035560666E-2</v>
      </c>
      <c r="N336" s="8">
        <f t="shared" si="122"/>
        <v>0.71535522742221147</v>
      </c>
      <c r="O336" s="48">
        <f t="shared" si="123"/>
        <v>3.3967545623031395E-3</v>
      </c>
      <c r="P336" s="48">
        <f t="shared" si="106"/>
        <v>25215773.044586942</v>
      </c>
      <c r="Q336" s="48">
        <f t="shared" si="124"/>
        <v>18038235.06093736</v>
      </c>
      <c r="R336" s="9">
        <f t="shared" si="107"/>
        <v>36.987670623397193</v>
      </c>
      <c r="S336" s="10">
        <f t="shared" si="108"/>
        <v>3.1672743365002276</v>
      </c>
      <c r="T336" s="10">
        <f t="shared" si="109"/>
        <v>1.8520929684401086</v>
      </c>
      <c r="U336" s="10">
        <f t="shared" si="110"/>
        <v>2.8428884278302791</v>
      </c>
      <c r="V336" s="10">
        <f t="shared" si="111"/>
        <v>4.6949813962703875</v>
      </c>
      <c r="W336" s="9">
        <f t="shared" si="112"/>
        <v>2.7126559178451126</v>
      </c>
      <c r="X336" s="49">
        <f t="shared" si="105"/>
        <v>27.209980927962427</v>
      </c>
      <c r="Y336" s="8">
        <f t="shared" si="125"/>
        <v>7.8249689937839786E-5</v>
      </c>
      <c r="Z336" s="29">
        <f t="shared" si="113"/>
        <v>5.3833333333333337</v>
      </c>
    </row>
    <row r="337" spans="6:26" x14ac:dyDescent="0.25">
      <c r="F337" s="36">
        <f t="shared" si="114"/>
        <v>19440</v>
      </c>
      <c r="G337" s="16">
        <f t="shared" si="115"/>
        <v>24.497389614338214</v>
      </c>
      <c r="H337" s="48">
        <f t="shared" si="116"/>
        <v>294.39869480716908</v>
      </c>
      <c r="I337" s="8">
        <f t="shared" si="117"/>
        <v>1.1996022500917105</v>
      </c>
      <c r="J337" s="48">
        <f t="shared" si="118"/>
        <v>1.8264886509592755E-5</v>
      </c>
      <c r="K337" s="48">
        <f t="shared" si="119"/>
        <v>1.5225785470306004E-5</v>
      </c>
      <c r="L337" s="10">
        <f t="shared" si="120"/>
        <v>1006.1315535405328</v>
      </c>
      <c r="M337" s="29">
        <f t="shared" si="121"/>
        <v>2.5689165455457609E-2</v>
      </c>
      <c r="N337" s="8">
        <f t="shared" si="122"/>
        <v>0.7153552212897577</v>
      </c>
      <c r="O337" s="48">
        <f t="shared" si="123"/>
        <v>3.3967541896033175E-3</v>
      </c>
      <c r="P337" s="48">
        <f t="shared" si="106"/>
        <v>25216011.188559152</v>
      </c>
      <c r="Q337" s="48">
        <f t="shared" si="124"/>
        <v>18038405.263836738</v>
      </c>
      <c r="R337" s="9">
        <f t="shared" si="107"/>
        <v>36.987771135728188</v>
      </c>
      <c r="S337" s="10">
        <f t="shared" si="108"/>
        <v>3.1672832417810688</v>
      </c>
      <c r="T337" s="10">
        <f t="shared" si="109"/>
        <v>1.8521165916734206</v>
      </c>
      <c r="U337" s="10">
        <f t="shared" si="110"/>
        <v>2.8429176378487799</v>
      </c>
      <c r="V337" s="10">
        <f t="shared" si="111"/>
        <v>4.6950342295222001</v>
      </c>
      <c r="W337" s="9">
        <f t="shared" si="112"/>
        <v>2.7126864437239377</v>
      </c>
      <c r="X337" s="49">
        <f t="shared" si="105"/>
        <v>27.210076058062153</v>
      </c>
      <c r="Y337" s="8">
        <f t="shared" si="125"/>
        <v>7.8250570492036659E-5</v>
      </c>
      <c r="Z337" s="29">
        <f t="shared" si="113"/>
        <v>5.4</v>
      </c>
    </row>
    <row r="338" spans="6:26" x14ac:dyDescent="0.25">
      <c r="F338" s="36">
        <f t="shared" si="114"/>
        <v>19500</v>
      </c>
      <c r="G338" s="16">
        <f t="shared" si="115"/>
        <v>24.49745265834056</v>
      </c>
      <c r="H338" s="48">
        <f t="shared" si="116"/>
        <v>294.39872632917024</v>
      </c>
      <c r="I338" s="8">
        <f t="shared" si="117"/>
        <v>1.1996021212213113</v>
      </c>
      <c r="J338" s="48">
        <f t="shared" si="118"/>
        <v>1.8264888016209171E-5</v>
      </c>
      <c r="K338" s="48">
        <f t="shared" si="119"/>
        <v>1.5225788361905982E-5</v>
      </c>
      <c r="L338" s="10">
        <f t="shared" si="120"/>
        <v>1006.1315546186725</v>
      </c>
      <c r="M338" s="29">
        <f t="shared" si="121"/>
        <v>2.568916781691296E-2</v>
      </c>
      <c r="N338" s="8">
        <f t="shared" si="122"/>
        <v>0.71535521530540669</v>
      </c>
      <c r="O338" s="48">
        <f t="shared" si="123"/>
        <v>3.3967538259044292E-3</v>
      </c>
      <c r="P338" s="48">
        <f t="shared" si="106"/>
        <v>25216243.581022594</v>
      </c>
      <c r="Q338" s="48">
        <f t="shared" si="124"/>
        <v>18038571.356095996</v>
      </c>
      <c r="R338" s="9">
        <f t="shared" si="107"/>
        <v>36.987869219913897</v>
      </c>
      <c r="S338" s="10">
        <f t="shared" si="108"/>
        <v>3.1672919319346589</v>
      </c>
      <c r="T338" s="10">
        <f t="shared" si="109"/>
        <v>1.8521396444600511</v>
      </c>
      <c r="U338" s="10">
        <f t="shared" si="110"/>
        <v>2.8429461424516345</v>
      </c>
      <c r="V338" s="10">
        <f t="shared" si="111"/>
        <v>4.6950857869116858</v>
      </c>
      <c r="W338" s="9">
        <f t="shared" si="112"/>
        <v>2.7127162324378626</v>
      </c>
      <c r="X338" s="49">
        <f t="shared" si="105"/>
        <v>27.210168890778423</v>
      </c>
      <c r="Y338" s="8">
        <f t="shared" si="125"/>
        <v>7.8251429781861419E-5</v>
      </c>
      <c r="Z338" s="29">
        <f t="shared" si="113"/>
        <v>5.416666666666667</v>
      </c>
    </row>
    <row r="339" spans="6:26" x14ac:dyDescent="0.25">
      <c r="F339" s="36">
        <f t="shared" si="114"/>
        <v>19560</v>
      </c>
      <c r="G339" s="16">
        <f t="shared" si="115"/>
        <v>24.497514179801836</v>
      </c>
      <c r="H339" s="48">
        <f t="shared" si="116"/>
        <v>294.39875708990087</v>
      </c>
      <c r="I339" s="8">
        <f t="shared" si="117"/>
        <v>1.1996019954632167</v>
      </c>
      <c r="J339" s="48">
        <f t="shared" si="118"/>
        <v>1.8264889486440036E-5</v>
      </c>
      <c r="K339" s="48">
        <f t="shared" si="119"/>
        <v>1.5225791183672711E-5</v>
      </c>
      <c r="L339" s="10">
        <f t="shared" si="120"/>
        <v>1006.1315556707752</v>
      </c>
      <c r="M339" s="29">
        <f t="shared" si="121"/>
        <v>2.5689170121337982E-2</v>
      </c>
      <c r="N339" s="8">
        <f t="shared" si="122"/>
        <v>0.71535520946558184</v>
      </c>
      <c r="O339" s="48">
        <f t="shared" si="123"/>
        <v>3.3967534709891077E-3</v>
      </c>
      <c r="P339" s="48">
        <f t="shared" si="106"/>
        <v>25216470.36088077</v>
      </c>
      <c r="Q339" s="48">
        <f t="shared" si="124"/>
        <v>18038733.436990499</v>
      </c>
      <c r="R339" s="9">
        <f t="shared" si="107"/>
        <v>36.987964934626063</v>
      </c>
      <c r="S339" s="10">
        <f t="shared" si="108"/>
        <v>3.1673004121589763</v>
      </c>
      <c r="T339" s="10">
        <f t="shared" si="109"/>
        <v>1.8521621405725632</v>
      </c>
      <c r="U339" s="10">
        <f t="shared" si="110"/>
        <v>2.8429739586729621</v>
      </c>
      <c r="V339" s="10">
        <f t="shared" si="111"/>
        <v>4.6951360992455253</v>
      </c>
      <c r="W339" s="9">
        <f t="shared" si="112"/>
        <v>2.7127453017863035</v>
      </c>
      <c r="X339" s="49">
        <f t="shared" si="105"/>
        <v>27.210259481588139</v>
      </c>
      <c r="Y339" s="8">
        <f t="shared" si="125"/>
        <v>7.8252268320758755E-5</v>
      </c>
      <c r="Z339" s="29">
        <f t="shared" si="113"/>
        <v>5.4333333333333336</v>
      </c>
    </row>
    <row r="340" spans="6:26" x14ac:dyDescent="0.25">
      <c r="F340" s="36">
        <f t="shared" si="114"/>
        <v>19620</v>
      </c>
      <c r="G340" s="16">
        <f t="shared" si="115"/>
        <v>24.497574215489777</v>
      </c>
      <c r="H340" s="48">
        <f t="shared" si="116"/>
        <v>294.39878710774485</v>
      </c>
      <c r="I340" s="8">
        <f t="shared" si="117"/>
        <v>1.1996018727422668</v>
      </c>
      <c r="J340" s="48">
        <f t="shared" si="118"/>
        <v>1.8264890921164039E-5</v>
      </c>
      <c r="K340" s="48">
        <f t="shared" si="119"/>
        <v>1.5225793937292587E-5</v>
      </c>
      <c r="L340" s="10">
        <f t="shared" si="120"/>
        <v>1006.1315566974702</v>
      </c>
      <c r="M340" s="29">
        <f t="shared" si="121"/>
        <v>2.5689172370109925E-2</v>
      </c>
      <c r="N340" s="8">
        <f t="shared" si="122"/>
        <v>0.7153552037667934</v>
      </c>
      <c r="O340" s="48">
        <f t="shared" si="123"/>
        <v>3.3967531246452362E-3</v>
      </c>
      <c r="P340" s="48">
        <f t="shared" si="106"/>
        <v>25216691.663682666</v>
      </c>
      <c r="Q340" s="48">
        <f t="shared" si="124"/>
        <v>18038891.603398114</v>
      </c>
      <c r="R340" s="9">
        <f t="shared" si="107"/>
        <v>36.988058337118197</v>
      </c>
      <c r="S340" s="10">
        <f t="shared" si="108"/>
        <v>3.1673086875263694</v>
      </c>
      <c r="T340" s="10">
        <f t="shared" si="109"/>
        <v>1.8521840934511296</v>
      </c>
      <c r="U340" s="10">
        <f t="shared" si="110"/>
        <v>2.8430011031355611</v>
      </c>
      <c r="V340" s="10">
        <f t="shared" si="111"/>
        <v>4.6951851965866904</v>
      </c>
      <c r="W340" s="9">
        <f t="shared" si="112"/>
        <v>2.7127736691389766</v>
      </c>
      <c r="X340" s="49">
        <f t="shared" si="105"/>
        <v>27.210347884628753</v>
      </c>
      <c r="Y340" s="8">
        <f t="shared" si="125"/>
        <v>7.8253086609778171E-5</v>
      </c>
      <c r="Z340" s="29">
        <f t="shared" si="113"/>
        <v>5.45</v>
      </c>
    </row>
    <row r="341" spans="6:26" x14ac:dyDescent="0.25">
      <c r="F341" s="36">
        <f t="shared" si="114"/>
        <v>19680</v>
      </c>
      <c r="G341" s="16">
        <f t="shared" si="115"/>
        <v>24.497632801284329</v>
      </c>
      <c r="H341" s="48">
        <f t="shared" si="116"/>
        <v>294.39881640064215</v>
      </c>
      <c r="I341" s="8">
        <f t="shared" si="117"/>
        <v>1.1996017529851166</v>
      </c>
      <c r="J341" s="48">
        <f t="shared" si="118"/>
        <v>1.8264892321238617E-5</v>
      </c>
      <c r="K341" s="48">
        <f t="shared" si="119"/>
        <v>1.5225796624411259E-5</v>
      </c>
      <c r="L341" s="10">
        <f t="shared" si="120"/>
        <v>1006.1315576993703</v>
      </c>
      <c r="M341" s="29">
        <f t="shared" si="121"/>
        <v>2.5689174564572721E-2</v>
      </c>
      <c r="N341" s="8">
        <f t="shared" si="122"/>
        <v>0.71535519820563509</v>
      </c>
      <c r="O341" s="48">
        <f t="shared" si="123"/>
        <v>3.3967527866658187E-3</v>
      </c>
      <c r="P341" s="48">
        <f t="shared" si="106"/>
        <v>25216907.621703915</v>
      </c>
      <c r="Q341" s="48">
        <f t="shared" si="124"/>
        <v>18039045.949857194</v>
      </c>
      <c r="R341" s="9">
        <f t="shared" si="107"/>
        <v>36.988149483259903</v>
      </c>
      <c r="S341" s="10">
        <f t="shared" si="108"/>
        <v>3.1673167629865802</v>
      </c>
      <c r="T341" s="10">
        <f t="shared" si="109"/>
        <v>1.8522055162115372</v>
      </c>
      <c r="U341" s="10">
        <f t="shared" si="110"/>
        <v>2.8430275920609986</v>
      </c>
      <c r="V341" s="10">
        <f t="shared" si="111"/>
        <v>4.6952331082725358</v>
      </c>
      <c r="W341" s="9">
        <f t="shared" si="112"/>
        <v>2.712801351446354</v>
      </c>
      <c r="X341" s="49">
        <f t="shared" si="105"/>
        <v>27.210434152730684</v>
      </c>
      <c r="Y341" s="8">
        <f t="shared" si="125"/>
        <v>7.8253885137875604E-5</v>
      </c>
      <c r="Z341" s="29">
        <f t="shared" si="113"/>
        <v>5.4666666666666668</v>
      </c>
    </row>
    <row r="342" spans="6:26" x14ac:dyDescent="0.25">
      <c r="F342" s="36">
        <f t="shared" si="114"/>
        <v>19740</v>
      </c>
      <c r="G342" s="16">
        <f t="shared" si="115"/>
        <v>24.497689972199073</v>
      </c>
      <c r="H342" s="48">
        <f t="shared" si="116"/>
        <v>294.3988449860995</v>
      </c>
      <c r="I342" s="8">
        <f t="shared" si="117"/>
        <v>1.199601636120192</v>
      </c>
      <c r="J342" s="48">
        <f t="shared" si="118"/>
        <v>1.8264893687500576E-5</v>
      </c>
      <c r="K342" s="48">
        <f t="shared" si="119"/>
        <v>1.5225799246634703E-5</v>
      </c>
      <c r="L342" s="10">
        <f t="shared" si="120"/>
        <v>1006.1315586770748</v>
      </c>
      <c r="M342" s="29">
        <f t="shared" si="121"/>
        <v>2.5689176706037976E-2</v>
      </c>
      <c r="N342" s="8">
        <f t="shared" si="122"/>
        <v>0.71535519277878312</v>
      </c>
      <c r="O342" s="48">
        <f t="shared" si="123"/>
        <v>3.3967524568488594E-3</v>
      </c>
      <c r="P342" s="48">
        <f t="shared" si="106"/>
        <v>25217118.364025515</v>
      </c>
      <c r="Q342" s="48">
        <f t="shared" si="124"/>
        <v>18039196.568622865</v>
      </c>
      <c r="R342" s="9">
        <f t="shared" si="107"/>
        <v>36.988238427569833</v>
      </c>
      <c r="S342" s="10">
        <f t="shared" si="108"/>
        <v>3.1673246433696858</v>
      </c>
      <c r="T342" s="10">
        <f t="shared" si="109"/>
        <v>1.8522264216529989</v>
      </c>
      <c r="U342" s="10">
        <f t="shared" si="110"/>
        <v>2.8430534412790855</v>
      </c>
      <c r="V342" s="10">
        <f t="shared" si="111"/>
        <v>4.6952798629320842</v>
      </c>
      <c r="W342" s="9">
        <f t="shared" si="112"/>
        <v>2.7128283652496488</v>
      </c>
      <c r="X342" s="49">
        <f t="shared" si="105"/>
        <v>27.210518337448722</v>
      </c>
      <c r="Y342" s="8">
        <f t="shared" si="125"/>
        <v>7.8254664382201408E-5</v>
      </c>
      <c r="Z342" s="29">
        <f t="shared" si="113"/>
        <v>5.4833333333333334</v>
      </c>
    </row>
    <row r="343" spans="6:26" x14ac:dyDescent="0.25">
      <c r="F343" s="36">
        <f t="shared" si="114"/>
        <v>19800</v>
      </c>
      <c r="G343" s="16">
        <f t="shared" si="115"/>
        <v>24.497745762402147</v>
      </c>
      <c r="H343" s="48">
        <f t="shared" si="116"/>
        <v>294.39887288120104</v>
      </c>
      <c r="I343" s="8">
        <f t="shared" si="117"/>
        <v>1.1996015220776468</v>
      </c>
      <c r="J343" s="48">
        <f t="shared" si="118"/>
        <v>1.8264895020766437E-5</v>
      </c>
      <c r="K343" s="48">
        <f t="shared" si="119"/>
        <v>1.5225801805530056E-5</v>
      </c>
      <c r="L343" s="10">
        <f t="shared" si="120"/>
        <v>1006.1315596311679</v>
      </c>
      <c r="M343" s="29">
        <f t="shared" si="121"/>
        <v>2.568917879578549E-2</v>
      </c>
      <c r="N343" s="8">
        <f t="shared" si="122"/>
        <v>0.71535518748299409</v>
      </c>
      <c r="O343" s="48">
        <f t="shared" si="123"/>
        <v>3.3967521349972376E-3</v>
      </c>
      <c r="P343" s="48">
        <f t="shared" si="106"/>
        <v>25217324.016611397</v>
      </c>
      <c r="Q343" s="48">
        <f t="shared" si="124"/>
        <v>18039343.549722455</v>
      </c>
      <c r="R343" s="9">
        <f t="shared" si="107"/>
        <v>36.98832522324922</v>
      </c>
      <c r="S343" s="10">
        <f t="shared" si="108"/>
        <v>3.1673323333890382</v>
      </c>
      <c r="T343" s="10">
        <f t="shared" si="109"/>
        <v>1.8522468222658133</v>
      </c>
      <c r="U343" s="10">
        <f t="shared" si="110"/>
        <v>2.8430786662375125</v>
      </c>
      <c r="V343" s="10">
        <f t="shared" si="111"/>
        <v>4.6953254885033253</v>
      </c>
      <c r="W343" s="9">
        <f t="shared" si="112"/>
        <v>2.7128547266908103</v>
      </c>
      <c r="X343" s="49">
        <f t="shared" si="105"/>
        <v>27.210600489092958</v>
      </c>
      <c r="Y343" s="8">
        <f t="shared" si="125"/>
        <v>7.8255424808388745E-5</v>
      </c>
      <c r="Z343" s="29">
        <f t="shared" si="113"/>
        <v>5.5</v>
      </c>
    </row>
    <row r="344" spans="6:26" x14ac:dyDescent="0.25">
      <c r="F344" s="36">
        <f t="shared" si="114"/>
        <v>19860</v>
      </c>
      <c r="G344" s="16">
        <f t="shared" si="115"/>
        <v>24.497800205236654</v>
      </c>
      <c r="H344" s="48">
        <f t="shared" si="116"/>
        <v>294.39890010261831</v>
      </c>
      <c r="I344" s="8">
        <f t="shared" si="117"/>
        <v>1.1996014107893218</v>
      </c>
      <c r="J344" s="48">
        <f t="shared" si="118"/>
        <v>1.8264896321832975E-5</v>
      </c>
      <c r="K344" s="48">
        <f t="shared" si="119"/>
        <v>1.5225804302626583E-5</v>
      </c>
      <c r="L344" s="10">
        <f t="shared" si="120"/>
        <v>1006.1315605622194</v>
      </c>
      <c r="M344" s="29">
        <f t="shared" si="121"/>
        <v>2.5689180835064142E-2</v>
      </c>
      <c r="N344" s="8">
        <f t="shared" si="122"/>
        <v>0.71535518231510276</v>
      </c>
      <c r="O344" s="48">
        <f t="shared" si="123"/>
        <v>3.3967518209185939E-3</v>
      </c>
      <c r="P344" s="48">
        <f t="shared" si="106"/>
        <v>25217524.702383559</v>
      </c>
      <c r="Q344" s="48">
        <f t="shared" si="124"/>
        <v>18039486.981009196</v>
      </c>
      <c r="R344" s="9">
        <f t="shared" si="107"/>
        <v>36.988409922213108</v>
      </c>
      <c r="S344" s="10">
        <f t="shared" si="108"/>
        <v>3.1673398376440445</v>
      </c>
      <c r="T344" s="10">
        <f t="shared" si="109"/>
        <v>1.852266730238793</v>
      </c>
      <c r="U344" s="10">
        <f t="shared" si="110"/>
        <v>2.8431032820109783</v>
      </c>
      <c r="V344" s="10">
        <f t="shared" si="111"/>
        <v>4.6953700122497715</v>
      </c>
      <c r="W344" s="9">
        <f t="shared" si="112"/>
        <v>2.7128804515220901</v>
      </c>
      <c r="X344" s="49">
        <f t="shared" si="105"/>
        <v>27.210680656758743</v>
      </c>
      <c r="Y344" s="8">
        <f t="shared" si="125"/>
        <v>7.8256166870829523E-5</v>
      </c>
      <c r="Z344" s="29">
        <f t="shared" si="113"/>
        <v>5.5166666666666666</v>
      </c>
    </row>
    <row r="345" spans="6:26" x14ac:dyDescent="0.25">
      <c r="F345" s="36">
        <f t="shared" si="114"/>
        <v>19920</v>
      </c>
      <c r="G345" s="16">
        <f t="shared" si="115"/>
        <v>24.497853333240581</v>
      </c>
      <c r="H345" s="48">
        <f t="shared" si="116"/>
        <v>294.39892666662024</v>
      </c>
      <c r="I345" s="8">
        <f t="shared" si="117"/>
        <v>1.1996013021887038</v>
      </c>
      <c r="J345" s="48">
        <f t="shared" si="118"/>
        <v>1.826489759147789E-5</v>
      </c>
      <c r="K345" s="48">
        <f t="shared" si="119"/>
        <v>1.5225806739416763E-5</v>
      </c>
      <c r="L345" s="10">
        <f t="shared" si="120"/>
        <v>1006.1315614707861</v>
      </c>
      <c r="M345" s="29">
        <f t="shared" si="121"/>
        <v>2.5689182825092857E-2</v>
      </c>
      <c r="N345" s="8">
        <f t="shared" si="122"/>
        <v>0.71535517727202069</v>
      </c>
      <c r="O345" s="48">
        <f t="shared" si="123"/>
        <v>3.3967515144252146E-3</v>
      </c>
      <c r="P345" s="48">
        <f t="shared" si="106"/>
        <v>25217720.541295048</v>
      </c>
      <c r="Q345" s="48">
        <f t="shared" si="124"/>
        <v>18039626.948214397</v>
      </c>
      <c r="R345" s="9">
        <f t="shared" si="107"/>
        <v>36.988492575121597</v>
      </c>
      <c r="S345" s="10">
        <f t="shared" si="108"/>
        <v>3.1673471606229615</v>
      </c>
      <c r="T345" s="10">
        <f t="shared" si="109"/>
        <v>1.8522861574665599</v>
      </c>
      <c r="U345" s="10">
        <f t="shared" si="110"/>
        <v>2.8431273033101858</v>
      </c>
      <c r="V345" s="10">
        <f t="shared" si="111"/>
        <v>4.6954134607767459</v>
      </c>
      <c r="W345" s="9">
        <f t="shared" si="112"/>
        <v>2.7129055551154533</v>
      </c>
      <c r="X345" s="49">
        <f t="shared" si="105"/>
        <v>27.210758888356033</v>
      </c>
      <c r="Y345" s="8">
        <f t="shared" si="125"/>
        <v>7.8256891012945762E-5</v>
      </c>
      <c r="Z345" s="29">
        <f t="shared" si="113"/>
        <v>5.5333333333333332</v>
      </c>
    </row>
    <row r="346" spans="6:26" x14ac:dyDescent="0.25">
      <c r="F346" s="36">
        <f t="shared" si="114"/>
        <v>19980</v>
      </c>
      <c r="G346" s="16">
        <f t="shared" si="115"/>
        <v>24.497905178166224</v>
      </c>
      <c r="H346" s="48">
        <f t="shared" si="116"/>
        <v>294.39895258908308</v>
      </c>
      <c r="I346" s="8">
        <f t="shared" si="117"/>
        <v>1.1996011962108852</v>
      </c>
      <c r="J346" s="48">
        <f t="shared" si="118"/>
        <v>1.8264898830459927E-5</v>
      </c>
      <c r="K346" s="48">
        <f t="shared" si="119"/>
        <v>1.522580911735689E-5</v>
      </c>
      <c r="L346" s="10">
        <f t="shared" si="120"/>
        <v>1006.1315623574108</v>
      </c>
      <c r="M346" s="29">
        <f t="shared" si="121"/>
        <v>2.5689184767060891E-2</v>
      </c>
      <c r="N346" s="8">
        <f t="shared" si="122"/>
        <v>0.71535517235073387</v>
      </c>
      <c r="O346" s="48">
        <f t="shared" si="123"/>
        <v>3.3967512153339164E-3</v>
      </c>
      <c r="P346" s="48">
        <f t="shared" si="106"/>
        <v>25217911.650402468</v>
      </c>
      <c r="Q346" s="48">
        <f t="shared" si="124"/>
        <v>18039763.534999236</v>
      </c>
      <c r="R346" s="9">
        <f t="shared" si="107"/>
        <v>36.98857323141047</v>
      </c>
      <c r="S346" s="10">
        <f t="shared" si="108"/>
        <v>3.1673543067055538</v>
      </c>
      <c r="T346" s="10">
        <f t="shared" si="109"/>
        <v>1.8523051155566197</v>
      </c>
      <c r="U346" s="10">
        <f t="shared" si="110"/>
        <v>2.8431507444906949</v>
      </c>
      <c r="V346" s="10">
        <f t="shared" si="111"/>
        <v>4.6954558600473142</v>
      </c>
      <c r="W346" s="9">
        <f t="shared" si="112"/>
        <v>2.7129300524717817</v>
      </c>
      <c r="X346" s="49">
        <f t="shared" si="105"/>
        <v>27.210835230638004</v>
      </c>
      <c r="Y346" s="8">
        <f t="shared" si="125"/>
        <v>7.8257597667455233E-5</v>
      </c>
      <c r="Z346" s="29">
        <f t="shared" si="113"/>
        <v>5.55</v>
      </c>
    </row>
    <row r="347" spans="6:26" x14ac:dyDescent="0.25">
      <c r="F347" s="36">
        <f t="shared" si="114"/>
        <v>20040</v>
      </c>
      <c r="G347" s="16">
        <f t="shared" si="115"/>
        <v>24.497955770999177</v>
      </c>
      <c r="H347" s="48">
        <f t="shared" si="116"/>
        <v>294.39897788549956</v>
      </c>
      <c r="I347" s="8">
        <f t="shared" si="117"/>
        <v>1.1996010927925262</v>
      </c>
      <c r="J347" s="48">
        <f t="shared" si="118"/>
        <v>1.8264900039519595E-5</v>
      </c>
      <c r="K347" s="48">
        <f t="shared" si="119"/>
        <v>1.5225811437868164E-5</v>
      </c>
      <c r="L347" s="10">
        <f t="shared" si="120"/>
        <v>1006.1315632226233</v>
      </c>
      <c r="M347" s="29">
        <f t="shared" si="121"/>
        <v>2.5689186662128927E-2</v>
      </c>
      <c r="N347" s="8">
        <f t="shared" si="122"/>
        <v>0.71535516754830053</v>
      </c>
      <c r="O347" s="48">
        <f t="shared" si="123"/>
        <v>3.3967509234659418E-3</v>
      </c>
      <c r="P347" s="48">
        <f t="shared" si="106"/>
        <v>25218098.143935326</v>
      </c>
      <c r="Q347" s="48">
        <f t="shared" si="124"/>
        <v>18039896.823004343</v>
      </c>
      <c r="R347" s="9">
        <f t="shared" si="107"/>
        <v>36.988651939320491</v>
      </c>
      <c r="S347" s="10">
        <f t="shared" si="108"/>
        <v>3.1673612801657374</v>
      </c>
      <c r="T347" s="10">
        <f t="shared" si="109"/>
        <v>1.8523236158363066</v>
      </c>
      <c r="U347" s="10">
        <f t="shared" si="110"/>
        <v>2.8431736195614481</v>
      </c>
      <c r="V347" s="10">
        <f t="shared" si="111"/>
        <v>4.6954972353977542</v>
      </c>
      <c r="W347" s="9">
        <f t="shared" si="112"/>
        <v>2.7129539582298134</v>
      </c>
      <c r="X347" s="49">
        <f t="shared" si="105"/>
        <v>27.210909729228991</v>
      </c>
      <c r="Y347" s="8">
        <f t="shared" si="125"/>
        <v>7.8258287256629245E-5</v>
      </c>
      <c r="Z347" s="29">
        <f t="shared" si="113"/>
        <v>5.5666666666666664</v>
      </c>
    </row>
    <row r="348" spans="6:26" x14ac:dyDescent="0.25">
      <c r="F348" s="36">
        <f t="shared" si="114"/>
        <v>20100</v>
      </c>
      <c r="G348" s="16">
        <f t="shared" si="115"/>
        <v>24.498005141976815</v>
      </c>
      <c r="H348" s="48">
        <f t="shared" si="116"/>
        <v>294.39900257098839</v>
      </c>
      <c r="I348" s="8">
        <f t="shared" si="117"/>
        <v>1.199600991871816</v>
      </c>
      <c r="J348" s="48">
        <f t="shared" si="118"/>
        <v>1.8264901219379488E-5</v>
      </c>
      <c r="K348" s="48">
        <f t="shared" si="119"/>
        <v>1.5225813702337446E-5</v>
      </c>
      <c r="L348" s="10">
        <f t="shared" si="120"/>
        <v>1006.1315640669409</v>
      </c>
      <c r="M348" s="29">
        <f t="shared" si="121"/>
        <v>2.5689188511429536E-2</v>
      </c>
      <c r="N348" s="8">
        <f t="shared" si="122"/>
        <v>0.71535516286185064</v>
      </c>
      <c r="O348" s="48">
        <f t="shared" si="123"/>
        <v>3.3967506386468485E-3</v>
      </c>
      <c r="P348" s="48">
        <f t="shared" si="106"/>
        <v>25218280.13336454</v>
      </c>
      <c r="Q348" s="48">
        <f t="shared" si="124"/>
        <v>18040026.891898762</v>
      </c>
      <c r="R348" s="9">
        <f t="shared" si="107"/>
        <v>36.988728745926458</v>
      </c>
      <c r="S348" s="10">
        <f t="shared" si="108"/>
        <v>3.1673680851741248</v>
      </c>
      <c r="T348" s="10">
        <f t="shared" si="109"/>
        <v>1.8523416693595249</v>
      </c>
      <c r="U348" s="10">
        <f t="shared" si="110"/>
        <v>2.8431959421931357</v>
      </c>
      <c r="V348" s="10">
        <f t="shared" si="111"/>
        <v>4.6955376115526608</v>
      </c>
      <c r="W348" s="9">
        <f t="shared" si="112"/>
        <v>2.7129772866748709</v>
      </c>
      <c r="X348" s="49">
        <f t="shared" si="105"/>
        <v>27.210982428651686</v>
      </c>
      <c r="Y348" s="8">
        <f t="shared" si="125"/>
        <v>7.8258960192544339E-5</v>
      </c>
      <c r="Z348" s="29">
        <f t="shared" si="113"/>
        <v>5.583333333333333</v>
      </c>
    </row>
    <row r="349" spans="6:26" x14ac:dyDescent="0.25">
      <c r="F349" s="36">
        <f t="shared" si="114"/>
        <v>20160</v>
      </c>
      <c r="G349" s="16">
        <f t="shared" si="115"/>
        <v>24.498053320606381</v>
      </c>
      <c r="H349" s="48">
        <f t="shared" si="116"/>
        <v>294.39902666030315</v>
      </c>
      <c r="I349" s="8">
        <f t="shared" si="117"/>
        <v>1.1996008933884372</v>
      </c>
      <c r="J349" s="48">
        <f t="shared" si="118"/>
        <v>1.8264902370744807E-5</v>
      </c>
      <c r="K349" s="48">
        <f t="shared" si="119"/>
        <v>1.5225815912118143E-5</v>
      </c>
      <c r="L349" s="10">
        <f t="shared" si="120"/>
        <v>1006.1315648908679</v>
      </c>
      <c r="M349" s="29">
        <f t="shared" si="121"/>
        <v>2.568919031606804E-2</v>
      </c>
      <c r="N349" s="8">
        <f t="shared" si="122"/>
        <v>0.71535515828858343</v>
      </c>
      <c r="O349" s="48">
        <f t="shared" si="123"/>
        <v>3.3967503607064075E-3</v>
      </c>
      <c r="P349" s="48">
        <f t="shared" si="106"/>
        <v>25218457.727468882</v>
      </c>
      <c r="Q349" s="48">
        <f t="shared" si="124"/>
        <v>18040153.819427453</v>
      </c>
      <c r="R349" s="9">
        <f t="shared" si="107"/>
        <v>36.988803697165366</v>
      </c>
      <c r="S349" s="10">
        <f t="shared" si="108"/>
        <v>3.1673747258005411</v>
      </c>
      <c r="T349" s="10">
        <f t="shared" si="109"/>
        <v>1.852359286913364</v>
      </c>
      <c r="U349" s="10">
        <f t="shared" si="110"/>
        <v>2.8432177257263662</v>
      </c>
      <c r="V349" s="10">
        <f t="shared" si="111"/>
        <v>4.6955770126397303</v>
      </c>
      <c r="W349" s="9">
        <f t="shared" si="112"/>
        <v>2.7130000517473998</v>
      </c>
      <c r="X349" s="49">
        <f t="shared" si="105"/>
        <v>27.211053372353781</v>
      </c>
      <c r="Y349" s="8">
        <f t="shared" si="125"/>
        <v>7.8259616877328838E-5</v>
      </c>
      <c r="Z349" s="29">
        <f t="shared" si="113"/>
        <v>5.6</v>
      </c>
    </row>
    <row r="350" spans="6:26" x14ac:dyDescent="0.25">
      <c r="F350" s="36">
        <f t="shared" si="114"/>
        <v>20220</v>
      </c>
      <c r="G350" s="16">
        <f t="shared" si="115"/>
        <v>24.498100335682597</v>
      </c>
      <c r="H350" s="48">
        <f t="shared" si="116"/>
        <v>294.39905016784127</v>
      </c>
      <c r="I350" s="8">
        <f t="shared" si="117"/>
        <v>1.1996007972835283</v>
      </c>
      <c r="J350" s="48">
        <f t="shared" si="118"/>
        <v>1.8264903494303661E-5</v>
      </c>
      <c r="K350" s="48">
        <f t="shared" si="119"/>
        <v>1.5225818068530935E-5</v>
      </c>
      <c r="L350" s="10">
        <f t="shared" si="120"/>
        <v>1006.1315656948968</v>
      </c>
      <c r="M350" s="29">
        <f t="shared" si="121"/>
        <v>2.5689192077122985E-2</v>
      </c>
      <c r="N350" s="8">
        <f t="shared" si="122"/>
        <v>0.71535515382576498</v>
      </c>
      <c r="O350" s="48">
        <f t="shared" si="123"/>
        <v>3.3967500894784993E-3</v>
      </c>
      <c r="P350" s="48">
        <f t="shared" si="106"/>
        <v>25218631.03240025</v>
      </c>
      <c r="Q350" s="48">
        <f t="shared" si="124"/>
        <v>18040277.681457892</v>
      </c>
      <c r="R350" s="9">
        <f t="shared" si="107"/>
        <v>36.98887683786397</v>
      </c>
      <c r="S350" s="10">
        <f t="shared" si="108"/>
        <v>3.1673812060164437</v>
      </c>
      <c r="T350" s="10">
        <f t="shared" si="109"/>
        <v>1.8523764790245181</v>
      </c>
      <c r="U350" s="10">
        <f t="shared" si="110"/>
        <v>2.8432389831795937</v>
      </c>
      <c r="V350" s="10">
        <f t="shared" si="111"/>
        <v>4.6956154622041115</v>
      </c>
      <c r="W350" s="9">
        <f t="shared" si="112"/>
        <v>2.7130222670512643</v>
      </c>
      <c r="X350" s="49">
        <f t="shared" si="105"/>
        <v>27.211122602733862</v>
      </c>
      <c r="Y350" s="8">
        <f t="shared" si="125"/>
        <v>7.8260257703401858E-5</v>
      </c>
      <c r="Z350" s="29">
        <f t="shared" si="113"/>
        <v>5.6166666666666663</v>
      </c>
    </row>
    <row r="351" spans="6:26" x14ac:dyDescent="0.25">
      <c r="F351" s="36">
        <f t="shared" si="114"/>
        <v>20280</v>
      </c>
      <c r="G351" s="16">
        <f t="shared" si="115"/>
        <v>24.498146215304878</v>
      </c>
      <c r="H351" s="48">
        <f t="shared" si="116"/>
        <v>294.39907310765244</v>
      </c>
      <c r="I351" s="8">
        <f t="shared" si="117"/>
        <v>1.1996007034996488</v>
      </c>
      <c r="J351" s="48">
        <f t="shared" si="118"/>
        <v>1.8264904590727567E-5</v>
      </c>
      <c r="K351" s="48">
        <f t="shared" si="119"/>
        <v>1.5225820172864641E-5</v>
      </c>
      <c r="L351" s="10">
        <f t="shared" si="120"/>
        <v>1006.1315664795084</v>
      </c>
      <c r="M351" s="29">
        <f t="shared" si="121"/>
        <v>2.5689193795646895E-2</v>
      </c>
      <c r="N351" s="8">
        <f t="shared" si="122"/>
        <v>0.71535514947072831</v>
      </c>
      <c r="O351" s="48">
        <f t="shared" si="123"/>
        <v>3.3967498248010162E-3</v>
      </c>
      <c r="P351" s="48">
        <f t="shared" si="106"/>
        <v>25218800.151746877</v>
      </c>
      <c r="Q351" s="48">
        <f t="shared" si="124"/>
        <v>18040398.552025314</v>
      </c>
      <c r="R351" s="9">
        <f t="shared" si="107"/>
        <v>36.988948211765582</v>
      </c>
      <c r="S351" s="10">
        <f t="shared" si="108"/>
        <v>3.1673875296973093</v>
      </c>
      <c r="T351" s="10">
        <f t="shared" si="109"/>
        <v>1.8523932559655794</v>
      </c>
      <c r="U351" s="10">
        <f t="shared" si="110"/>
        <v>2.843259727257053</v>
      </c>
      <c r="V351" s="10">
        <f t="shared" si="111"/>
        <v>4.6956529832226321</v>
      </c>
      <c r="W351" s="9">
        <f t="shared" si="112"/>
        <v>2.7130439458619651</v>
      </c>
      <c r="X351" s="49">
        <f t="shared" si="105"/>
        <v>27.211190161166844</v>
      </c>
      <c r="Y351" s="8">
        <f t="shared" si="125"/>
        <v>7.8260883053710544E-5</v>
      </c>
      <c r="Z351" s="29">
        <f t="shared" si="113"/>
        <v>5.6333333333333337</v>
      </c>
    </row>
    <row r="352" spans="6:26" x14ac:dyDescent="0.25">
      <c r="F352" s="36">
        <f t="shared" si="114"/>
        <v>20340</v>
      </c>
      <c r="G352" s="16">
        <f t="shared" si="115"/>
        <v>24.498190986894105</v>
      </c>
      <c r="H352" s="48">
        <f t="shared" si="116"/>
        <v>294.39909549344702</v>
      </c>
      <c r="I352" s="8">
        <f t="shared" si="117"/>
        <v>1.1996006119807467</v>
      </c>
      <c r="J352" s="48">
        <f t="shared" si="118"/>
        <v>1.8264905660671854E-5</v>
      </c>
      <c r="K352" s="48">
        <f t="shared" si="119"/>
        <v>1.5225822226376958E-5</v>
      </c>
      <c r="L352" s="10">
        <f t="shared" si="120"/>
        <v>1006.131567245171</v>
      </c>
      <c r="M352" s="29">
        <f t="shared" si="121"/>
        <v>2.5689195472666924E-2</v>
      </c>
      <c r="N352" s="8">
        <f t="shared" si="122"/>
        <v>0.71535514522087018</v>
      </c>
      <c r="O352" s="48">
        <f t="shared" si="123"/>
        <v>3.3967495665157667E-3</v>
      </c>
      <c r="P352" s="48">
        <f t="shared" si="106"/>
        <v>25218965.186595298</v>
      </c>
      <c r="Q352" s="48">
        <f t="shared" si="124"/>
        <v>18040516.50337695</v>
      </c>
      <c r="R352" s="9">
        <f t="shared" si="107"/>
        <v>36.98901786155632</v>
      </c>
      <c r="S352" s="10">
        <f t="shared" si="108"/>
        <v>3.1673937006249622</v>
      </c>
      <c r="T352" s="10">
        <f t="shared" si="109"/>
        <v>1.8524096277611666</v>
      </c>
      <c r="U352" s="10">
        <f t="shared" si="110"/>
        <v>2.8432799703561087</v>
      </c>
      <c r="V352" s="10">
        <f t="shared" si="111"/>
        <v>4.6956895981172755</v>
      </c>
      <c r="W352" s="9">
        <f t="shared" si="112"/>
        <v>2.713065101134426</v>
      </c>
      <c r="X352" s="49">
        <f t="shared" si="105"/>
        <v>27.211256088028531</v>
      </c>
      <c r="Y352" s="8">
        <f t="shared" si="125"/>
        <v>7.8261493301954598E-5</v>
      </c>
      <c r="Z352" s="29">
        <f t="shared" si="113"/>
        <v>5.65</v>
      </c>
    </row>
    <row r="353" spans="6:26" x14ac:dyDescent="0.25">
      <c r="F353" s="36">
        <f t="shared" si="114"/>
        <v>20400</v>
      </c>
      <c r="G353" s="16">
        <f t="shared" si="115"/>
        <v>24.498234677209023</v>
      </c>
      <c r="H353" s="48">
        <f t="shared" si="116"/>
        <v>294.39911733860447</v>
      </c>
      <c r="I353" s="8">
        <f t="shared" si="117"/>
        <v>1.199600522672122</v>
      </c>
      <c r="J353" s="48">
        <f t="shared" si="118"/>
        <v>1.8264906704775968E-5</v>
      </c>
      <c r="K353" s="48">
        <f t="shared" si="119"/>
        <v>1.5225824230295188E-5</v>
      </c>
      <c r="L353" s="10">
        <f t="shared" si="120"/>
        <v>1006.1315679923428</v>
      </c>
      <c r="M353" s="29">
        <f t="shared" si="121"/>
        <v>2.5689197109185335E-2</v>
      </c>
      <c r="N353" s="8">
        <f t="shared" si="122"/>
        <v>0.71535514107365084</v>
      </c>
      <c r="O353" s="48">
        <f t="shared" si="123"/>
        <v>3.3967493144683768E-3</v>
      </c>
      <c r="P353" s="48">
        <f t="shared" si="106"/>
        <v>25219126.235590886</v>
      </c>
      <c r="Q353" s="48">
        <f t="shared" si="124"/>
        <v>18040631.606015328</v>
      </c>
      <c r="R353" s="9">
        <f t="shared" si="107"/>
        <v>36.989085828890651</v>
      </c>
      <c r="S353" s="10">
        <f t="shared" si="108"/>
        <v>3.16739972248982</v>
      </c>
      <c r="T353" s="10">
        <f t="shared" si="109"/>
        <v>1.8524256041939027</v>
      </c>
      <c r="U353" s="10">
        <f t="shared" si="110"/>
        <v>2.8432997245748677</v>
      </c>
      <c r="V353" s="10">
        <f t="shared" si="111"/>
        <v>4.6957253287687699</v>
      </c>
      <c r="W353" s="9">
        <f t="shared" si="112"/>
        <v>2.7130857455108446</v>
      </c>
      <c r="X353" s="49">
        <f t="shared" si="105"/>
        <v>27.211320422719869</v>
      </c>
      <c r="Y353" s="8">
        <f t="shared" si="125"/>
        <v>7.8262088812812834E-5</v>
      </c>
      <c r="Z353" s="29">
        <f t="shared" si="113"/>
        <v>5.666666666666667</v>
      </c>
    </row>
    <row r="354" spans="6:26" x14ac:dyDescent="0.25">
      <c r="F354" s="36">
        <f t="shared" si="114"/>
        <v>20460</v>
      </c>
      <c r="G354" s="16">
        <f t="shared" si="115"/>
        <v>24.498277312362212</v>
      </c>
      <c r="H354" s="48">
        <f t="shared" si="116"/>
        <v>294.39913865618109</v>
      </c>
      <c r="I354" s="8">
        <f t="shared" si="117"/>
        <v>1.1996004355203964</v>
      </c>
      <c r="J354" s="48">
        <f t="shared" si="118"/>
        <v>1.8264907723663945E-5</v>
      </c>
      <c r="K354" s="48">
        <f t="shared" si="119"/>
        <v>1.5225826185817013E-5</v>
      </c>
      <c r="L354" s="10">
        <f t="shared" si="120"/>
        <v>1006.1315687214699</v>
      </c>
      <c r="M354" s="29">
        <f t="shared" si="121"/>
        <v>2.5689198706180229E-2</v>
      </c>
      <c r="N354" s="8">
        <f t="shared" si="122"/>
        <v>0.71535513702659159</v>
      </c>
      <c r="O354" s="48">
        <f t="shared" si="123"/>
        <v>3.3967490685082014E-3</v>
      </c>
      <c r="P354" s="48">
        <f t="shared" si="106"/>
        <v>25219283.394996643</v>
      </c>
      <c r="Q354" s="48">
        <f t="shared" si="124"/>
        <v>18040743.92874027</v>
      </c>
      <c r="R354" s="9">
        <f t="shared" si="107"/>
        <v>36.989152154416452</v>
      </c>
      <c r="S354" s="10">
        <f t="shared" si="108"/>
        <v>3.1674055988931289</v>
      </c>
      <c r="T354" s="10">
        <f t="shared" si="109"/>
        <v>1.8524411948102637</v>
      </c>
      <c r="U354" s="10">
        <f t="shared" si="110"/>
        <v>2.8433190017192551</v>
      </c>
      <c r="V354" s="10">
        <f t="shared" si="111"/>
        <v>4.6957601965295188</v>
      </c>
      <c r="W354" s="9">
        <f t="shared" si="112"/>
        <v>2.7131058913281665</v>
      </c>
      <c r="X354" s="49">
        <f t="shared" si="105"/>
        <v>27.211383203690378</v>
      </c>
      <c r="Y354" s="8">
        <f t="shared" si="125"/>
        <v>7.8262669942158651E-5</v>
      </c>
      <c r="Z354" s="29">
        <f t="shared" si="113"/>
        <v>5.6833333333333336</v>
      </c>
    </row>
    <row r="355" spans="6:26" x14ac:dyDescent="0.25">
      <c r="F355" s="36">
        <f t="shared" si="114"/>
        <v>20520</v>
      </c>
      <c r="G355" s="16">
        <f t="shared" si="115"/>
        <v>24.498318917835693</v>
      </c>
      <c r="H355" s="48">
        <f t="shared" si="116"/>
        <v>294.39915945891784</v>
      </c>
      <c r="I355" s="8">
        <f t="shared" si="117"/>
        <v>1.1996003504734805</v>
      </c>
      <c r="J355" s="48">
        <f t="shared" si="118"/>
        <v>1.8264908717944811E-5</v>
      </c>
      <c r="K355" s="48">
        <f t="shared" si="119"/>
        <v>1.5225828094111243E-5</v>
      </c>
      <c r="L355" s="10">
        <f t="shared" si="120"/>
        <v>1006.1315694329884</v>
      </c>
      <c r="M355" s="29">
        <f t="shared" si="121"/>
        <v>2.568920026460618E-2</v>
      </c>
      <c r="N355" s="8">
        <f t="shared" si="122"/>
        <v>0.71535513307727361</v>
      </c>
      <c r="O355" s="48">
        <f t="shared" si="123"/>
        <v>3.396748828488234E-3</v>
      </c>
      <c r="P355" s="48">
        <f t="shared" si="106"/>
        <v>25219436.758750603</v>
      </c>
      <c r="Q355" s="48">
        <f t="shared" si="124"/>
        <v>18040853.538689923</v>
      </c>
      <c r="R355" s="9">
        <f t="shared" si="107"/>
        <v>36.989216877798967</v>
      </c>
      <c r="S355" s="10">
        <f t="shared" si="108"/>
        <v>3.1674113333490954</v>
      </c>
      <c r="T355" s="10">
        <f t="shared" si="109"/>
        <v>1.8524564089262643</v>
      </c>
      <c r="U355" s="10">
        <f t="shared" si="110"/>
        <v>2.8433378133101646</v>
      </c>
      <c r="V355" s="10">
        <f t="shared" si="111"/>
        <v>4.6957942222364286</v>
      </c>
      <c r="W355" s="9">
        <f t="shared" si="112"/>
        <v>2.7131255506254921</v>
      </c>
      <c r="X355" s="49">
        <f t="shared" si="105"/>
        <v>27.211444468461185</v>
      </c>
      <c r="Y355" s="8">
        <f t="shared" si="125"/>
        <v>7.8263237037273808E-5</v>
      </c>
      <c r="Z355" s="29">
        <f t="shared" si="113"/>
        <v>5.7</v>
      </c>
    </row>
    <row r="356" spans="6:26" x14ac:dyDescent="0.25">
      <c r="F356" s="36">
        <f t="shared" si="114"/>
        <v>20580</v>
      </c>
      <c r="G356" s="16">
        <f t="shared" si="115"/>
        <v>24.498359518496155</v>
      </c>
      <c r="H356" s="48">
        <f t="shared" si="116"/>
        <v>294.39917975924806</v>
      </c>
      <c r="I356" s="8">
        <f t="shared" si="117"/>
        <v>1.1996002674805426</v>
      </c>
      <c r="J356" s="48">
        <f t="shared" si="118"/>
        <v>1.8264909688212735E-5</v>
      </c>
      <c r="K356" s="48">
        <f t="shared" si="119"/>
        <v>1.5225829956318336E-5</v>
      </c>
      <c r="L356" s="10">
        <f t="shared" si="120"/>
        <v>1006.1315701273232</v>
      </c>
      <c r="M356" s="29">
        <f t="shared" si="121"/>
        <v>2.5689201785394505E-2</v>
      </c>
      <c r="N356" s="8">
        <f t="shared" si="122"/>
        <v>0.71535512922333588</v>
      </c>
      <c r="O356" s="48">
        <f t="shared" si="123"/>
        <v>3.3967485942650172E-3</v>
      </c>
      <c r="P356" s="48">
        <f t="shared" si="106"/>
        <v>25219586.4185226</v>
      </c>
      <c r="Q356" s="48">
        <f t="shared" si="124"/>
        <v>18040960.501381323</v>
      </c>
      <c r="R356" s="9">
        <f t="shared" si="107"/>
        <v>36.989280037745196</v>
      </c>
      <c r="S356" s="10">
        <f t="shared" si="108"/>
        <v>3.167416929287004</v>
      </c>
      <c r="T356" s="10">
        <f t="shared" si="109"/>
        <v>1.8524712556330261</v>
      </c>
      <c r="U356" s="10">
        <f t="shared" si="110"/>
        <v>2.8433561705902797</v>
      </c>
      <c r="V356" s="10">
        <f t="shared" si="111"/>
        <v>4.695827426223306</v>
      </c>
      <c r="W356" s="9">
        <f t="shared" si="112"/>
        <v>2.7131447351512432</v>
      </c>
      <c r="X356" s="49">
        <f t="shared" si="105"/>
        <v>27.211504253647398</v>
      </c>
      <c r="Y356" s="8">
        <f t="shared" si="125"/>
        <v>7.8263790437055103E-5</v>
      </c>
      <c r="Z356" s="29">
        <f t="shared" si="113"/>
        <v>5.7166666666666668</v>
      </c>
    </row>
    <row r="357" spans="6:26" x14ac:dyDescent="0.25">
      <c r="F357" s="36">
        <f t="shared" si="114"/>
        <v>20640</v>
      </c>
      <c r="G357" s="16">
        <f t="shared" si="115"/>
        <v>24.498399138609813</v>
      </c>
      <c r="H357" s="48">
        <f t="shared" si="116"/>
        <v>294.39919956930487</v>
      </c>
      <c r="I357" s="8">
        <f t="shared" si="117"/>
        <v>1.199600186491979</v>
      </c>
      <c r="J357" s="48">
        <f t="shared" si="118"/>
        <v>1.8264910635047701E-5</v>
      </c>
      <c r="K357" s="48">
        <f t="shared" si="119"/>
        <v>1.5225831773551352E-5</v>
      </c>
      <c r="L357" s="10">
        <f t="shared" si="120"/>
        <v>1006.1315708048895</v>
      </c>
      <c r="M357" s="29">
        <f t="shared" si="121"/>
        <v>2.5689203269454251E-2</v>
      </c>
      <c r="N357" s="8">
        <f t="shared" si="122"/>
        <v>0.71535512546247537</v>
      </c>
      <c r="O357" s="48">
        <f t="shared" si="123"/>
        <v>3.396748365698558E-3</v>
      </c>
      <c r="P357" s="48">
        <f t="shared" si="106"/>
        <v>25219732.463768151</v>
      </c>
      <c r="Q357" s="48">
        <f t="shared" si="124"/>
        <v>18041064.880748928</v>
      </c>
      <c r="R357" s="9">
        <f t="shared" si="107"/>
        <v>36.989341672026434</v>
      </c>
      <c r="S357" s="10">
        <f t="shared" si="108"/>
        <v>3.167422390053273</v>
      </c>
      <c r="T357" s="10">
        <f t="shared" si="109"/>
        <v>1.852485743802206</v>
      </c>
      <c r="U357" s="10">
        <f t="shared" si="110"/>
        <v>2.8433740845308533</v>
      </c>
      <c r="V357" s="10">
        <f t="shared" si="111"/>
        <v>4.6958598283330595</v>
      </c>
      <c r="W357" s="9">
        <f t="shared" si="112"/>
        <v>2.7131634563702121</v>
      </c>
      <c r="X357" s="49">
        <f t="shared" si="105"/>
        <v>27.211562594980023</v>
      </c>
      <c r="Y357" s="8">
        <f t="shared" si="125"/>
        <v>7.826433047221766E-5</v>
      </c>
      <c r="Z357" s="29">
        <f t="shared" si="113"/>
        <v>5.7333333333333334</v>
      </c>
    </row>
    <row r="358" spans="6:26" x14ac:dyDescent="0.25">
      <c r="F358" s="36">
        <f t="shared" si="114"/>
        <v>20700</v>
      </c>
      <c r="G358" s="16">
        <f t="shared" si="115"/>
        <v>24.498437801856891</v>
      </c>
      <c r="H358" s="48">
        <f t="shared" si="116"/>
        <v>294.39921890092842</v>
      </c>
      <c r="I358" s="8">
        <f t="shared" si="117"/>
        <v>1.1996001074593832</v>
      </c>
      <c r="J358" s="48">
        <f t="shared" si="118"/>
        <v>1.8264911559015611E-5</v>
      </c>
      <c r="K358" s="48">
        <f t="shared" si="119"/>
        <v>1.5225833546896407E-5</v>
      </c>
      <c r="L358" s="10">
        <f t="shared" si="120"/>
        <v>1006.1315714660923</v>
      </c>
      <c r="M358" s="29">
        <f t="shared" si="121"/>
        <v>2.5689204717672404E-2</v>
      </c>
      <c r="N358" s="8">
        <f t="shared" si="122"/>
        <v>0.71535512179244398</v>
      </c>
      <c r="O358" s="48">
        <f t="shared" si="123"/>
        <v>3.396748142652244E-3</v>
      </c>
      <c r="P358" s="48">
        <f t="shared" si="106"/>
        <v>25219874.981782574</v>
      </c>
      <c r="Q358" s="48">
        <f t="shared" si="124"/>
        <v>18041166.739183284</v>
      </c>
      <c r="R358" s="9">
        <f t="shared" si="107"/>
        <v>36.989401817501417</v>
      </c>
      <c r="S358" s="10">
        <f t="shared" si="108"/>
        <v>3.167427718913459</v>
      </c>
      <c r="T358" s="10">
        <f t="shared" si="109"/>
        <v>1.8524998820912908</v>
      </c>
      <c r="U358" s="10">
        <f t="shared" si="110"/>
        <v>2.8433915658382025</v>
      </c>
      <c r="V358" s="10">
        <f t="shared" si="111"/>
        <v>4.6958914479294931</v>
      </c>
      <c r="W358" s="9">
        <f t="shared" si="112"/>
        <v>2.7131817254703736</v>
      </c>
      <c r="X358" s="49">
        <f t="shared" si="105"/>
        <v>27.211619527327265</v>
      </c>
      <c r="Y358" s="8">
        <f t="shared" si="125"/>
        <v>7.826485746549155E-5</v>
      </c>
      <c r="Z358" s="29">
        <f t="shared" si="113"/>
        <v>5.75</v>
      </c>
    </row>
    <row r="359" spans="6:26" x14ac:dyDescent="0.25">
      <c r="F359" s="36">
        <f t="shared" si="114"/>
        <v>20760</v>
      </c>
      <c r="G359" s="16">
        <f t="shared" si="115"/>
        <v>24.49847553134579</v>
      </c>
      <c r="H359" s="48">
        <f t="shared" si="116"/>
        <v>294.39923776567286</v>
      </c>
      <c r="I359" s="8">
        <f t="shared" si="117"/>
        <v>1.1996000303355179</v>
      </c>
      <c r="J359" s="48">
        <f t="shared" si="118"/>
        <v>1.8264912460668706E-5</v>
      </c>
      <c r="K359" s="48">
        <f t="shared" si="119"/>
        <v>1.5225835277413394E-5</v>
      </c>
      <c r="L359" s="10">
        <f t="shared" si="120"/>
        <v>1006.1315721113265</v>
      </c>
      <c r="M359" s="29">
        <f t="shared" si="121"/>
        <v>2.5689206130914542E-2</v>
      </c>
      <c r="N359" s="8">
        <f t="shared" si="122"/>
        <v>0.71535511821104836</v>
      </c>
      <c r="O359" s="48">
        <f t="shared" si="123"/>
        <v>3.3967479249927619E-3</v>
      </c>
      <c r="P359" s="48">
        <f t="shared" si="106"/>
        <v>25220014.057752948</v>
      </c>
      <c r="Q359" s="48">
        <f t="shared" si="124"/>
        <v>18041266.137568161</v>
      </c>
      <c r="R359" s="9">
        <f t="shared" si="107"/>
        <v>36.989460510137938</v>
      </c>
      <c r="S359" s="10">
        <f t="shared" si="108"/>
        <v>3.1674329190541894</v>
      </c>
      <c r="T359" s="10">
        <f t="shared" si="109"/>
        <v>1.8525136789487535</v>
      </c>
      <c r="U359" s="10">
        <f t="shared" si="110"/>
        <v>2.8434086249601154</v>
      </c>
      <c r="V359" s="10">
        <f t="shared" si="111"/>
        <v>4.6959223039088691</v>
      </c>
      <c r="W359" s="9">
        <f t="shared" si="112"/>
        <v>2.7131995533695688</v>
      </c>
      <c r="X359" s="49">
        <f t="shared" si="105"/>
        <v>27.21167508471536</v>
      </c>
      <c r="Y359" s="8">
        <f t="shared" si="125"/>
        <v>7.8265371731814476E-5</v>
      </c>
      <c r="Z359" s="29">
        <f t="shared" si="113"/>
        <v>5.7666666666666666</v>
      </c>
    </row>
    <row r="360" spans="6:26" x14ac:dyDescent="0.25">
      <c r="F360" s="36">
        <f t="shared" si="114"/>
        <v>20820</v>
      </c>
      <c r="G360" s="16">
        <f t="shared" si="115"/>
        <v>24.498512349626882</v>
      </c>
      <c r="H360" s="48">
        <f t="shared" si="116"/>
        <v>294.39925617481344</v>
      </c>
      <c r="I360" s="8">
        <f t="shared" si="117"/>
        <v>1.1995999550742864</v>
      </c>
      <c r="J360" s="48">
        <f t="shared" si="118"/>
        <v>1.826491334054583E-5</v>
      </c>
      <c r="K360" s="48">
        <f t="shared" si="119"/>
        <v>1.5225836966136563E-5</v>
      </c>
      <c r="L360" s="10">
        <f t="shared" si="120"/>
        <v>1006.1315727409778</v>
      </c>
      <c r="M360" s="29">
        <f t="shared" si="121"/>
        <v>2.5689207510025253E-2</v>
      </c>
      <c r="N360" s="8">
        <f t="shared" si="122"/>
        <v>0.71535511471614799</v>
      </c>
      <c r="O360" s="48">
        <f t="shared" si="123"/>
        <v>3.3967477125900168E-3</v>
      </c>
      <c r="P360" s="48">
        <f t="shared" si="106"/>
        <v>25220149.774809208</v>
      </c>
      <c r="Q360" s="48">
        <f t="shared" si="124"/>
        <v>18041363.135317076</v>
      </c>
      <c r="R360" s="9">
        <f t="shared" si="107"/>
        <v>36.989517785034806</v>
      </c>
      <c r="S360" s="10">
        <f t="shared" si="108"/>
        <v>3.167437993585096</v>
      </c>
      <c r="T360" s="10">
        <f t="shared" si="109"/>
        <v>1.8525271426191123</v>
      </c>
      <c r="U360" s="10">
        <f t="shared" si="110"/>
        <v>2.8434252720921158</v>
      </c>
      <c r="V360" s="10">
        <f t="shared" si="111"/>
        <v>4.6959524147112282</v>
      </c>
      <c r="W360" s="9">
        <f t="shared" si="112"/>
        <v>2.7132169507220429</v>
      </c>
      <c r="X360" s="49">
        <f t="shared" si="105"/>
        <v>27.211729300348924</v>
      </c>
      <c r="Y360" s="8">
        <f t="shared" si="125"/>
        <v>7.8265873578520472E-5</v>
      </c>
      <c r="Z360" s="29">
        <f t="shared" si="113"/>
        <v>5.7833333333333332</v>
      </c>
    </row>
    <row r="361" spans="6:26" x14ac:dyDescent="0.25">
      <c r="F361" s="36">
        <f t="shared" si="114"/>
        <v>20880</v>
      </c>
      <c r="G361" s="16">
        <f t="shared" si="115"/>
        <v>24.498548278705989</v>
      </c>
      <c r="H361" s="48">
        <f t="shared" si="116"/>
        <v>294.399274139353</v>
      </c>
      <c r="I361" s="8">
        <f t="shared" si="117"/>
        <v>1.1995998816307059</v>
      </c>
      <c r="J361" s="48">
        <f t="shared" si="118"/>
        <v>1.8264914199172974E-5</v>
      </c>
      <c r="K361" s="48">
        <f t="shared" si="119"/>
        <v>1.5225838614075312E-5</v>
      </c>
      <c r="L361" s="10">
        <f t="shared" si="120"/>
        <v>1006.1315733554227</v>
      </c>
      <c r="M361" s="29">
        <f t="shared" si="121"/>
        <v>2.5689208855828954E-2</v>
      </c>
      <c r="N361" s="8">
        <f t="shared" si="122"/>
        <v>0.71535511130565366</v>
      </c>
      <c r="O361" s="48">
        <f t="shared" si="123"/>
        <v>3.396747505317058E-3</v>
      </c>
      <c r="P361" s="48">
        <f t="shared" si="106"/>
        <v>25220282.214073274</v>
      </c>
      <c r="Q361" s="48">
        <f t="shared" si="124"/>
        <v>18041457.790408384</v>
      </c>
      <c r="R361" s="9">
        <f t="shared" si="107"/>
        <v>36.989573676442497</v>
      </c>
      <c r="S361" s="10">
        <f t="shared" si="108"/>
        <v>3.1674429455406807</v>
      </c>
      <c r="T361" s="10">
        <f t="shared" si="109"/>
        <v>1.852540281147854</v>
      </c>
      <c r="U361" s="10">
        <f t="shared" si="110"/>
        <v>2.8434415171835203</v>
      </c>
      <c r="V361" s="10">
        <f t="shared" si="111"/>
        <v>4.6959817983313741</v>
      </c>
      <c r="W361" s="9">
        <f t="shared" si="112"/>
        <v>2.7132339279247941</v>
      </c>
      <c r="X361" s="49">
        <f t="shared" si="105"/>
        <v>27.211782206630783</v>
      </c>
      <c r="Y361" s="8">
        <f t="shared" si="125"/>
        <v>7.8266363305522899E-5</v>
      </c>
      <c r="Z361" s="29">
        <f t="shared" si="113"/>
        <v>5.8</v>
      </c>
    </row>
    <row r="362" spans="6:26" x14ac:dyDescent="0.25">
      <c r="F362" s="36">
        <f t="shared" si="114"/>
        <v>20940</v>
      </c>
      <c r="G362" s="16">
        <f t="shared" si="115"/>
        <v>24.498583340057522</v>
      </c>
      <c r="H362" s="48">
        <f t="shared" si="116"/>
        <v>294.39929167002873</v>
      </c>
      <c r="I362" s="8">
        <f t="shared" si="117"/>
        <v>1.1995998099608787</v>
      </c>
      <c r="J362" s="48">
        <f t="shared" si="118"/>
        <v>1.8264915037063285E-5</v>
      </c>
      <c r="K362" s="48">
        <f t="shared" si="119"/>
        <v>1.5225840222214557E-5</v>
      </c>
      <c r="L362" s="10">
        <f t="shared" si="120"/>
        <v>1006.1315739550283</v>
      </c>
      <c r="M362" s="29">
        <f t="shared" si="121"/>
        <v>2.568921016912995E-2</v>
      </c>
      <c r="N362" s="8">
        <f t="shared" si="122"/>
        <v>0.71535510797752722</v>
      </c>
      <c r="O362" s="48">
        <f t="shared" si="123"/>
        <v>3.3967473030499986E-3</v>
      </c>
      <c r="P362" s="48">
        <f t="shared" si="106"/>
        <v>25220411.454708215</v>
      </c>
      <c r="Q362" s="48">
        <f t="shared" si="124"/>
        <v>18041550.15942046</v>
      </c>
      <c r="R362" s="9">
        <f t="shared" si="107"/>
        <v>36.989628217783881</v>
      </c>
      <c r="S362" s="10">
        <f t="shared" si="108"/>
        <v>3.1674477778820993</v>
      </c>
      <c r="T362" s="10">
        <f t="shared" si="109"/>
        <v>1.8525531023862145</v>
      </c>
      <c r="U362" s="10">
        <f t="shared" si="110"/>
        <v>2.8434573699434038</v>
      </c>
      <c r="V362" s="10">
        <f t="shared" si="111"/>
        <v>4.6960104723296183</v>
      </c>
      <c r="W362" s="9">
        <f t="shared" si="112"/>
        <v>2.7132504951237797</v>
      </c>
      <c r="X362" s="49">
        <f t="shared" si="105"/>
        <v>27.211833835181302</v>
      </c>
      <c r="Y362" s="8">
        <f t="shared" si="125"/>
        <v>7.8266841205493635E-5</v>
      </c>
      <c r="Z362" s="29">
        <f t="shared" si="113"/>
        <v>5.8166666666666664</v>
      </c>
    </row>
    <row r="363" spans="6:26" x14ac:dyDescent="0.25">
      <c r="F363" s="36">
        <f t="shared" si="114"/>
        <v>21000</v>
      </c>
      <c r="G363" s="16">
        <f t="shared" si="115"/>
        <v>24.498617554637324</v>
      </c>
      <c r="H363" s="48">
        <f t="shared" si="116"/>
        <v>294.39930877731865</v>
      </c>
      <c r="I363" s="8">
        <f t="shared" si="117"/>
        <v>1.199599740021968</v>
      </c>
      <c r="J363" s="48">
        <f t="shared" si="118"/>
        <v>1.8264915854717521E-5</v>
      </c>
      <c r="K363" s="48">
        <f t="shared" si="119"/>
        <v>1.5225841791515426E-5</v>
      </c>
      <c r="L363" s="10">
        <f t="shared" si="120"/>
        <v>1006.1315745401531</v>
      </c>
      <c r="M363" s="29">
        <f t="shared" si="121"/>
        <v>2.568921145071314E-2</v>
      </c>
      <c r="N363" s="8">
        <f t="shared" si="122"/>
        <v>0.71535510472977937</v>
      </c>
      <c r="O363" s="48">
        <f t="shared" si="123"/>
        <v>3.3967471056679426E-3</v>
      </c>
      <c r="P363" s="48">
        <f t="shared" si="106"/>
        <v>25220537.573965326</v>
      </c>
      <c r="Q363" s="48">
        <f t="shared" si="124"/>
        <v>18041640.2975653</v>
      </c>
      <c r="R363" s="9">
        <f t="shared" si="107"/>
        <v>36.989681441674378</v>
      </c>
      <c r="S363" s="10">
        <f t="shared" si="108"/>
        <v>3.1674524934989763</v>
      </c>
      <c r="T363" s="10">
        <f t="shared" si="109"/>
        <v>1.8525656139958988</v>
      </c>
      <c r="U363" s="10">
        <f t="shared" si="110"/>
        <v>2.8434728398464353</v>
      </c>
      <c r="V363" s="10">
        <f t="shared" si="111"/>
        <v>4.6960384538423341</v>
      </c>
      <c r="W363" s="9">
        <f t="shared" si="112"/>
        <v>2.7132666622200152</v>
      </c>
      <c r="X363" s="49">
        <f t="shared" si="105"/>
        <v>27.211884216857339</v>
      </c>
      <c r="Y363" s="8">
        <f t="shared" si="125"/>
        <v>7.8267307564038895E-5</v>
      </c>
      <c r="Z363" s="29">
        <f t="shared" si="113"/>
        <v>5.833333333333333</v>
      </c>
    </row>
    <row r="364" spans="6:26" x14ac:dyDescent="0.25">
      <c r="F364" s="36">
        <f t="shared" si="114"/>
        <v>21060</v>
      </c>
      <c r="G364" s="16">
        <f t="shared" si="115"/>
        <v>24.498650942895186</v>
      </c>
      <c r="H364" s="48">
        <f t="shared" si="116"/>
        <v>294.39932547144758</v>
      </c>
      <c r="I364" s="8">
        <f t="shared" si="117"/>
        <v>1.1995996717721713</v>
      </c>
      <c r="J364" s="48">
        <f t="shared" si="118"/>
        <v>1.8264916652624451E-5</v>
      </c>
      <c r="K364" s="48">
        <f t="shared" si="119"/>
        <v>1.5225843322915926E-5</v>
      </c>
      <c r="L364" s="10">
        <f t="shared" si="120"/>
        <v>1006.1315751111465</v>
      </c>
      <c r="M364" s="29">
        <f t="shared" si="121"/>
        <v>2.56892127013446E-2</v>
      </c>
      <c r="N364" s="8">
        <f t="shared" si="122"/>
        <v>0.71535510156046866</v>
      </c>
      <c r="O364" s="48">
        <f t="shared" si="123"/>
        <v>3.3967469130529149E-3</v>
      </c>
      <c r="P364" s="48">
        <f t="shared" si="106"/>
        <v>25220660.647229929</v>
      </c>
      <c r="Q364" s="48">
        <f t="shared" si="124"/>
        <v>18041728.258721281</v>
      </c>
      <c r="R364" s="9">
        <f t="shared" si="107"/>
        <v>36.989733379940873</v>
      </c>
      <c r="S364" s="10">
        <f t="shared" si="108"/>
        <v>3.1674570952110916</v>
      </c>
      <c r="T364" s="10">
        <f t="shared" si="109"/>
        <v>1.8525778234536245</v>
      </c>
      <c r="U364" s="10">
        <f t="shared" si="110"/>
        <v>2.8434879361384122</v>
      </c>
      <c r="V364" s="10">
        <f t="shared" si="111"/>
        <v>4.6960657595920363</v>
      </c>
      <c r="W364" s="9">
        <f t="shared" si="112"/>
        <v>2.7132824388753987</v>
      </c>
      <c r="X364" s="49">
        <f t="shared" si="105"/>
        <v>27.211933381770585</v>
      </c>
      <c r="Y364" s="8">
        <f t="shared" si="125"/>
        <v>7.8267762659867281E-5</v>
      </c>
      <c r="Z364" s="29">
        <f t="shared" si="113"/>
        <v>5.85</v>
      </c>
    </row>
    <row r="365" spans="6:26" x14ac:dyDescent="0.25">
      <c r="F365" s="36">
        <f t="shared" si="114"/>
        <v>21120</v>
      </c>
      <c r="G365" s="16">
        <f t="shared" si="115"/>
        <v>24.498683524787058</v>
      </c>
      <c r="H365" s="48">
        <f t="shared" si="116"/>
        <v>294.39934176239353</v>
      </c>
      <c r="I365" s="8">
        <f t="shared" si="117"/>
        <v>1.1995996051706956</v>
      </c>
      <c r="J365" s="48">
        <f t="shared" si="118"/>
        <v>1.8264917431260976E-5</v>
      </c>
      <c r="K365" s="48">
        <f t="shared" si="119"/>
        <v>1.5225844817331355E-5</v>
      </c>
      <c r="L365" s="10">
        <f t="shared" si="120"/>
        <v>1006.13157566835</v>
      </c>
      <c r="M365" s="29">
        <f t="shared" si="121"/>
        <v>2.5689213921771818E-2</v>
      </c>
      <c r="N365" s="8">
        <f t="shared" si="122"/>
        <v>0.71535509846770118</v>
      </c>
      <c r="O365" s="48">
        <f t="shared" si="123"/>
        <v>3.3967467250897898E-3</v>
      </c>
      <c r="P365" s="48">
        <f t="shared" si="106"/>
        <v>25220780.748066906</v>
      </c>
      <c r="Q365" s="48">
        <f t="shared" si="124"/>
        <v>18041814.095465705</v>
      </c>
      <c r="R365" s="9">
        <f t="shared" si="107"/>
        <v>36.989784063641451</v>
      </c>
      <c r="S365" s="10">
        <f t="shared" si="108"/>
        <v>3.1674615857701043</v>
      </c>
      <c r="T365" s="10">
        <f t="shared" si="109"/>
        <v>1.852589738055606</v>
      </c>
      <c r="U365" s="10">
        <f t="shared" si="110"/>
        <v>2.8435026678419497</v>
      </c>
      <c r="V365" s="10">
        <f t="shared" si="111"/>
        <v>4.6960924058975557</v>
      </c>
      <c r="W365" s="9">
        <f t="shared" si="112"/>
        <v>2.7132978345185879</v>
      </c>
      <c r="X365" s="49">
        <f t="shared" si="105"/>
        <v>27.211981359305646</v>
      </c>
      <c r="Y365" s="8">
        <f t="shared" si="125"/>
        <v>7.8268206764959256E-5</v>
      </c>
      <c r="Z365" s="29">
        <f t="shared" si="113"/>
        <v>5.8666666666666663</v>
      </c>
    </row>
    <row r="366" spans="6:26" x14ac:dyDescent="0.25">
      <c r="F366" s="36">
        <f t="shared" si="114"/>
        <v>21180</v>
      </c>
      <c r="G366" s="16">
        <f t="shared" si="115"/>
        <v>24.498715319786985</v>
      </c>
      <c r="H366" s="48">
        <f t="shared" si="116"/>
        <v>294.39935765989344</v>
      </c>
      <c r="I366" s="8">
        <f t="shared" si="117"/>
        <v>1.1995995401777331</v>
      </c>
      <c r="J366" s="48">
        <f t="shared" si="118"/>
        <v>1.8264918191092467E-5</v>
      </c>
      <c r="K366" s="48">
        <f t="shared" si="119"/>
        <v>1.5225846275654899E-5</v>
      </c>
      <c r="L366" s="10">
        <f t="shared" si="120"/>
        <v>1006.1315762120964</v>
      </c>
      <c r="M366" s="29">
        <f t="shared" si="121"/>
        <v>2.568921511272422E-2</v>
      </c>
      <c r="N366" s="8">
        <f t="shared" si="122"/>
        <v>0.71535509544962794</v>
      </c>
      <c r="O366" s="48">
        <f t="shared" si="123"/>
        <v>3.3967465416662214E-3</v>
      </c>
      <c r="P366" s="48">
        <f t="shared" si="106"/>
        <v>25220897.948264547</v>
      </c>
      <c r="Q366" s="48">
        <f t="shared" si="124"/>
        <v>18041897.859106109</v>
      </c>
      <c r="R366" s="9">
        <f t="shared" si="107"/>
        <v>36.989833523083718</v>
      </c>
      <c r="S366" s="10">
        <f t="shared" si="108"/>
        <v>3.1674659678611845</v>
      </c>
      <c r="T366" s="10">
        <f t="shared" si="109"/>
        <v>1.8526013649219051</v>
      </c>
      <c r="U366" s="10">
        <f t="shared" si="110"/>
        <v>2.8435170437617638</v>
      </c>
      <c r="V366" s="10">
        <f t="shared" si="111"/>
        <v>4.6961184086836685</v>
      </c>
      <c r="W366" s="9">
        <f t="shared" si="112"/>
        <v>2.7133128583505641</v>
      </c>
      <c r="X366" s="49">
        <f t="shared" si="105"/>
        <v>27.212028178137551</v>
      </c>
      <c r="Y366" s="8">
        <f t="shared" si="125"/>
        <v>7.8268640144727797E-5</v>
      </c>
      <c r="Z366" s="29">
        <f t="shared" si="113"/>
        <v>5.8833333333333337</v>
      </c>
    </row>
    <row r="367" spans="6:26" x14ac:dyDescent="0.25">
      <c r="F367" s="36">
        <f t="shared" si="114"/>
        <v>21240</v>
      </c>
      <c r="G367" s="16">
        <f t="shared" si="115"/>
        <v>24.498746346898738</v>
      </c>
      <c r="H367" s="48">
        <f t="shared" si="116"/>
        <v>294.39937317344936</v>
      </c>
      <c r="I367" s="8">
        <f t="shared" si="117"/>
        <v>1.1995994767544369</v>
      </c>
      <c r="J367" s="48">
        <f t="shared" si="118"/>
        <v>1.8264918932573081E-5</v>
      </c>
      <c r="K367" s="48">
        <f t="shared" si="119"/>
        <v>1.5225847698758198E-5</v>
      </c>
      <c r="L367" s="10">
        <f t="shared" si="120"/>
        <v>1006.1315767427112</v>
      </c>
      <c r="M367" s="29">
        <f t="shared" si="121"/>
        <v>2.5689216274913638E-2</v>
      </c>
      <c r="N367" s="8">
        <f t="shared" si="122"/>
        <v>0.71535509250444551</v>
      </c>
      <c r="O367" s="48">
        <f t="shared" si="123"/>
        <v>3.3967463626725742E-3</v>
      </c>
      <c r="P367" s="48">
        <f t="shared" si="106"/>
        <v>25221012.317877289</v>
      </c>
      <c r="Q367" s="48">
        <f t="shared" si="124"/>
        <v>18041979.599710867</v>
      </c>
      <c r="R367" s="9">
        <f t="shared" si="107"/>
        <v>36.98988178784289</v>
      </c>
      <c r="S367" s="10">
        <f t="shared" si="108"/>
        <v>3.1674702441046172</v>
      </c>
      <c r="T367" s="10">
        <f t="shared" si="109"/>
        <v>1.8526127110006798</v>
      </c>
      <c r="U367" s="10">
        <f t="shared" si="110"/>
        <v>2.8435310724899452</v>
      </c>
      <c r="V367" s="10">
        <f t="shared" si="111"/>
        <v>4.6961437834906246</v>
      </c>
      <c r="W367" s="9">
        <f t="shared" si="112"/>
        <v>2.7133275193501385</v>
      </c>
      <c r="X367" s="49">
        <f t="shared" si="105"/>
        <v>27.212073866248875</v>
      </c>
      <c r="Y367" s="8">
        <f t="shared" si="125"/>
        <v>7.826906305817708E-5</v>
      </c>
      <c r="Z367" s="29">
        <f t="shared" si="113"/>
        <v>5.9</v>
      </c>
    </row>
    <row r="368" spans="6:26" x14ac:dyDescent="0.25">
      <c r="F368" s="36">
        <f t="shared" si="114"/>
        <v>21300</v>
      </c>
      <c r="G368" s="16">
        <f t="shared" si="115"/>
        <v>24.498776624667165</v>
      </c>
      <c r="H368" s="48">
        <f t="shared" si="116"/>
        <v>294.39938831233354</v>
      </c>
      <c r="I368" s="8">
        <f t="shared" si="117"/>
        <v>1.1995994148628986</v>
      </c>
      <c r="J368" s="48">
        <f t="shared" si="118"/>
        <v>1.8264919656145972E-5</v>
      </c>
      <c r="K368" s="48">
        <f t="shared" si="119"/>
        <v>1.5225849087491808E-5</v>
      </c>
      <c r="L368" s="10">
        <f t="shared" si="120"/>
        <v>1006.131577260511</v>
      </c>
      <c r="M368" s="29">
        <f t="shared" si="121"/>
        <v>2.5689217409034668E-2</v>
      </c>
      <c r="N368" s="8">
        <f t="shared" si="122"/>
        <v>0.7153550896303934</v>
      </c>
      <c r="O368" s="48">
        <f t="shared" si="123"/>
        <v>3.3967461880018658E-3</v>
      </c>
      <c r="P368" s="48">
        <f t="shared" si="106"/>
        <v>25221123.925267868</v>
      </c>
      <c r="Q368" s="48">
        <f t="shared" si="124"/>
        <v>18042059.366139255</v>
      </c>
      <c r="R368" s="9">
        <f t="shared" si="107"/>
        <v>36.989928886779602</v>
      </c>
      <c r="S368" s="10">
        <f t="shared" si="108"/>
        <v>3.1674744170573761</v>
      </c>
      <c r="T368" s="10">
        <f t="shared" si="109"/>
        <v>1.8526237830723358</v>
      </c>
      <c r="U368" s="10">
        <f t="shared" si="110"/>
        <v>2.8435447624111645</v>
      </c>
      <c r="V368" s="10">
        <f t="shared" si="111"/>
        <v>4.6961685454835003</v>
      </c>
      <c r="W368" s="9">
        <f t="shared" si="112"/>
        <v>2.7133418262793558</v>
      </c>
      <c r="X368" s="49">
        <f t="shared" si="105"/>
        <v>27.212118450946519</v>
      </c>
      <c r="Y368" s="8">
        <f t="shared" si="125"/>
        <v>7.8269475758058335E-5</v>
      </c>
      <c r="Z368" s="29">
        <f t="shared" si="113"/>
        <v>5.916666666666667</v>
      </c>
    </row>
    <row r="369" spans="6:26" x14ac:dyDescent="0.25">
      <c r="F369" s="36">
        <f t="shared" si="114"/>
        <v>21360</v>
      </c>
      <c r="G369" s="16">
        <f t="shared" si="115"/>
        <v>24.498806171189276</v>
      </c>
      <c r="H369" s="48">
        <f t="shared" si="116"/>
        <v>294.3994030855946</v>
      </c>
      <c r="I369" s="8">
        <f t="shared" si="117"/>
        <v>1.199599354466125</v>
      </c>
      <c r="J369" s="48">
        <f t="shared" si="118"/>
        <v>1.8264920362243703E-5</v>
      </c>
      <c r="K369" s="48">
        <f t="shared" si="119"/>
        <v>1.5225850442685845E-5</v>
      </c>
      <c r="L369" s="10">
        <f t="shared" si="120"/>
        <v>1006.1315777658054</v>
      </c>
      <c r="M369" s="29">
        <f t="shared" si="121"/>
        <v>2.5689218515765319E-2</v>
      </c>
      <c r="N369" s="8">
        <f t="shared" si="122"/>
        <v>0.71535508682575299</v>
      </c>
      <c r="O369" s="48">
        <f t="shared" si="123"/>
        <v>3.3967460175496921E-3</v>
      </c>
      <c r="P369" s="48">
        <f t="shared" si="106"/>
        <v>25221232.837147627</v>
      </c>
      <c r="Q369" s="48">
        <f t="shared" si="124"/>
        <v>18042137.206070274</v>
      </c>
      <c r="R369" s="9">
        <f t="shared" si="107"/>
        <v>36.989974848056939</v>
      </c>
      <c r="S369" s="10">
        <f t="shared" si="108"/>
        <v>3.167478489214659</v>
      </c>
      <c r="T369" s="10">
        <f t="shared" si="109"/>
        <v>1.8526345877535759</v>
      </c>
      <c r="U369" s="10">
        <f t="shared" si="110"/>
        <v>2.8435581217075154</v>
      </c>
      <c r="V369" s="10">
        <f t="shared" si="111"/>
        <v>4.6961927094610916</v>
      </c>
      <c r="W369" s="9">
        <f t="shared" si="112"/>
        <v>2.7133557876886307</v>
      </c>
      <c r="X369" s="49">
        <f t="shared" si="105"/>
        <v>27.212161958877907</v>
      </c>
      <c r="Y369" s="8">
        <f t="shared" si="125"/>
        <v>7.8269878491018204E-5</v>
      </c>
      <c r="Z369" s="29">
        <f t="shared" si="113"/>
        <v>5.9333333333333336</v>
      </c>
    </row>
    <row r="370" spans="6:26" x14ac:dyDescent="0.25">
      <c r="F370" s="36">
        <f t="shared" si="114"/>
        <v>21420</v>
      </c>
      <c r="G370" s="16">
        <f t="shared" si="115"/>
        <v>24.498835004125059</v>
      </c>
      <c r="H370" s="48">
        <f t="shared" si="116"/>
        <v>294.39941750206253</v>
      </c>
      <c r="I370" s="8">
        <f t="shared" si="117"/>
        <v>1.1995992955280168</v>
      </c>
      <c r="J370" s="48">
        <f t="shared" si="118"/>
        <v>1.826492105128819E-5</v>
      </c>
      <c r="K370" s="48">
        <f t="shared" si="119"/>
        <v>1.52258517651502E-5</v>
      </c>
      <c r="L370" s="10">
        <f t="shared" si="120"/>
        <v>1006.1315782588965</v>
      </c>
      <c r="M370" s="29">
        <f t="shared" si="121"/>
        <v>2.5689219595766883E-2</v>
      </c>
      <c r="N370" s="8">
        <f t="shared" si="122"/>
        <v>0.71535508408884918</v>
      </c>
      <c r="O370" s="48">
        <f t="shared" si="123"/>
        <v>3.3967458512141726E-3</v>
      </c>
      <c r="P370" s="48">
        <f t="shared" si="106"/>
        <v>25221339.118617371</v>
      </c>
      <c r="Q370" s="48">
        <f t="shared" si="124"/>
        <v>18042213.166031912</v>
      </c>
      <c r="R370" s="9">
        <f t="shared" si="107"/>
        <v>36.990019699157806</v>
      </c>
      <c r="S370" s="10">
        <f t="shared" si="108"/>
        <v>3.1674824630113592</v>
      </c>
      <c r="T370" s="10">
        <f t="shared" si="109"/>
        <v>1.8526451315013428</v>
      </c>
      <c r="U370" s="10">
        <f t="shared" si="110"/>
        <v>2.843571158363579</v>
      </c>
      <c r="V370" s="10">
        <f t="shared" si="111"/>
        <v>4.696216289864922</v>
      </c>
      <c r="W370" s="9">
        <f t="shared" si="112"/>
        <v>2.7133694119219549</v>
      </c>
      <c r="X370" s="49">
        <f t="shared" si="105"/>
        <v>27.212204416047015</v>
      </c>
      <c r="Y370" s="8">
        <f t="shared" si="125"/>
        <v>7.8270271497748702E-5</v>
      </c>
      <c r="Z370" s="29">
        <f t="shared" si="113"/>
        <v>5.95</v>
      </c>
    </row>
    <row r="371" spans="6:26" x14ac:dyDescent="0.25">
      <c r="F371" s="36">
        <f t="shared" si="114"/>
        <v>21480</v>
      </c>
      <c r="G371" s="16">
        <f t="shared" si="115"/>
        <v>24.498863140708028</v>
      </c>
      <c r="H371" s="48">
        <f t="shared" si="116"/>
        <v>294.39943157035401</v>
      </c>
      <c r="I371" s="8">
        <f t="shared" si="117"/>
        <v>1.199599238013346</v>
      </c>
      <c r="J371" s="48">
        <f t="shared" si="118"/>
        <v>1.8264921723691387E-5</v>
      </c>
      <c r="K371" s="48">
        <f t="shared" si="119"/>
        <v>1.52258530556754E-5</v>
      </c>
      <c r="L371" s="10">
        <f t="shared" si="120"/>
        <v>1006.131578740079</v>
      </c>
      <c r="M371" s="29">
        <f t="shared" si="121"/>
        <v>2.5689220649685044E-2</v>
      </c>
      <c r="N371" s="8">
        <f t="shared" si="122"/>
        <v>0.71535508141804549</v>
      </c>
      <c r="O371" s="48">
        <f t="shared" si="123"/>
        <v>3.3967456888958879E-3</v>
      </c>
      <c r="P371" s="48">
        <f t="shared" si="106"/>
        <v>25221442.833205044</v>
      </c>
      <c r="Q371" s="48">
        <f t="shared" si="124"/>
        <v>18042287.291427974</v>
      </c>
      <c r="R371" s="9">
        <f t="shared" si="107"/>
        <v>36.990063466900779</v>
      </c>
      <c r="S371" s="10">
        <f t="shared" si="108"/>
        <v>3.1674863408235594</v>
      </c>
      <c r="T371" s="10">
        <f t="shared" si="109"/>
        <v>1.8526554206166939</v>
      </c>
      <c r="U371" s="10">
        <f t="shared" si="110"/>
        <v>2.8435838801711442</v>
      </c>
      <c r="V371" s="10">
        <f t="shared" si="111"/>
        <v>4.6962393007878376</v>
      </c>
      <c r="W371" s="9">
        <f t="shared" si="112"/>
        <v>2.7133827071218617</v>
      </c>
      <c r="X371" s="49">
        <f t="shared" si="105"/>
        <v>27.212245847829891</v>
      </c>
      <c r="Y371" s="8">
        <f t="shared" si="125"/>
        <v>7.827065501313063E-5</v>
      </c>
      <c r="Z371" s="29">
        <f t="shared" si="113"/>
        <v>5.9666666666666668</v>
      </c>
    </row>
    <row r="372" spans="6:26" x14ac:dyDescent="0.25">
      <c r="F372" s="36">
        <f t="shared" si="114"/>
        <v>21540</v>
      </c>
      <c r="G372" s="16">
        <f t="shared" si="115"/>
        <v>24.498890597755523</v>
      </c>
      <c r="H372" s="48">
        <f t="shared" si="116"/>
        <v>294.39944529887771</v>
      </c>
      <c r="I372" s="8">
        <f t="shared" si="117"/>
        <v>1.1995991818877356</v>
      </c>
      <c r="J372" s="48">
        <f t="shared" si="118"/>
        <v>1.8264922379855099E-5</v>
      </c>
      <c r="K372" s="48">
        <f t="shared" si="119"/>
        <v>1.5225854315032719E-5</v>
      </c>
      <c r="L372" s="10">
        <f t="shared" si="120"/>
        <v>1006.1315792096404</v>
      </c>
      <c r="M372" s="29">
        <f t="shared" si="121"/>
        <v>2.5689221678149621E-2</v>
      </c>
      <c r="N372" s="8">
        <f t="shared" si="122"/>
        <v>0.7153550788117452</v>
      </c>
      <c r="O372" s="48">
        <f t="shared" si="123"/>
        <v>3.3967455304978189E-3</v>
      </c>
      <c r="P372" s="48">
        <f t="shared" si="106"/>
        <v>25221544.042904869</v>
      </c>
      <c r="Q372" s="48">
        <f t="shared" si="124"/>
        <v>18042359.626566116</v>
      </c>
      <c r="R372" s="9">
        <f t="shared" si="107"/>
        <v>36.990106177456646</v>
      </c>
      <c r="S372" s="10">
        <f t="shared" si="108"/>
        <v>3.1674901249699183</v>
      </c>
      <c r="T372" s="10">
        <f t="shared" si="109"/>
        <v>1.852665461248542</v>
      </c>
      <c r="U372" s="10">
        <f t="shared" si="110"/>
        <v>2.8435962947338229</v>
      </c>
      <c r="V372" s="10">
        <f t="shared" si="111"/>
        <v>4.6962617559823645</v>
      </c>
      <c r="W372" s="9">
        <f t="shared" si="112"/>
        <v>2.713395681234255</v>
      </c>
      <c r="X372" s="49">
        <f t="shared" si="105"/>
        <v>27.212286278989779</v>
      </c>
      <c r="Y372" s="8">
        <f t="shared" si="125"/>
        <v>7.8271029266372742E-5</v>
      </c>
      <c r="Z372" s="29">
        <f t="shared" si="113"/>
        <v>5.9833333333333334</v>
      </c>
    </row>
    <row r="373" spans="6:26" x14ac:dyDescent="0.25">
      <c r="F373" s="36">
        <f t="shared" si="114"/>
        <v>21600</v>
      </c>
      <c r="G373" s="16">
        <f t="shared" si="115"/>
        <v>24.498917391678756</v>
      </c>
      <c r="H373" s="48">
        <f t="shared" si="116"/>
        <v>294.39945869583937</v>
      </c>
      <c r="I373" s="8">
        <f t="shared" si="117"/>
        <v>1.1995991271176381</v>
      </c>
      <c r="J373" s="48">
        <f t="shared" si="118"/>
        <v>1.8264923020171641E-5</v>
      </c>
      <c r="K373" s="48">
        <f t="shared" si="119"/>
        <v>1.5225855543974984E-5</v>
      </c>
      <c r="L373" s="10">
        <f t="shared" si="120"/>
        <v>1006.1315796678615</v>
      </c>
      <c r="M373" s="29">
        <f t="shared" si="121"/>
        <v>2.5689222681775488E-2</v>
      </c>
      <c r="N373" s="8">
        <f t="shared" si="122"/>
        <v>0.71535507626839079</v>
      </c>
      <c r="O373" s="48">
        <f t="shared" si="123"/>
        <v>3.3967453759252875E-3</v>
      </c>
      <c r="P373" s="48">
        <f t="shared" si="106"/>
        <v>25221642.808213223</v>
      </c>
      <c r="Q373" s="48">
        <f t="shared" si="124"/>
        <v>18042430.214683481</v>
      </c>
      <c r="R373" s="9">
        <f t="shared" si="107"/>
        <v>36.990147856363585</v>
      </c>
      <c r="S373" s="10">
        <f t="shared" si="108"/>
        <v>3.1674938177130811</v>
      </c>
      <c r="T373" s="10">
        <f t="shared" si="109"/>
        <v>1.8526752593973432</v>
      </c>
      <c r="U373" s="10">
        <f t="shared" si="110"/>
        <v>2.8436084094715692</v>
      </c>
      <c r="V373" s="10">
        <f t="shared" si="111"/>
        <v>4.6962836688689125</v>
      </c>
      <c r="W373" s="9">
        <f t="shared" si="112"/>
        <v>2.7134083420131492</v>
      </c>
      <c r="X373" s="49">
        <f t="shared" si="105"/>
        <v>27.212325733691905</v>
      </c>
      <c r="Y373" s="8">
        <f t="shared" si="125"/>
        <v>7.8271394481148535E-5</v>
      </c>
      <c r="Z373" s="29">
        <f t="shared" si="113"/>
        <v>6</v>
      </c>
    </row>
    <row r="374" spans="6:26" x14ac:dyDescent="0.25">
      <c r="F374" s="36">
        <f t="shared" si="114"/>
        <v>21660</v>
      </c>
      <c r="G374" s="16">
        <f t="shared" si="115"/>
        <v>24.498943538492622</v>
      </c>
      <c r="H374" s="48">
        <f t="shared" si="116"/>
        <v>294.3994717692463</v>
      </c>
      <c r="I374" s="8">
        <f t="shared" si="117"/>
        <v>1.1995990736703175</v>
      </c>
      <c r="J374" s="48">
        <f t="shared" si="118"/>
        <v>1.8264923645023617E-5</v>
      </c>
      <c r="K374" s="48">
        <f t="shared" si="119"/>
        <v>1.5225856743236629E-5</v>
      </c>
      <c r="L374" s="10">
        <f t="shared" si="120"/>
        <v>1006.131580115016</v>
      </c>
      <c r="M374" s="29">
        <f t="shared" si="121"/>
        <v>2.5689223661162348E-2</v>
      </c>
      <c r="N374" s="8">
        <f t="shared" si="122"/>
        <v>0.71535507378646257</v>
      </c>
      <c r="O374" s="48">
        <f t="shared" si="123"/>
        <v>3.3967452250859048E-3</v>
      </c>
      <c r="P374" s="48">
        <f t="shared" si="106"/>
        <v>25221739.188166179</v>
      </c>
      <c r="Q374" s="48">
        <f t="shared" si="124"/>
        <v>18042499.097973533</v>
      </c>
      <c r="R374" s="9">
        <f t="shared" si="107"/>
        <v>36.990188528543115</v>
      </c>
      <c r="S374" s="10">
        <f t="shared" si="108"/>
        <v>3.1674974212610194</v>
      </c>
      <c r="T374" s="10">
        <f t="shared" si="109"/>
        <v>1.8526848209186708</v>
      </c>
      <c r="U374" s="10">
        <f t="shared" si="110"/>
        <v>2.8436202316252275</v>
      </c>
      <c r="V374" s="10">
        <f t="shared" si="111"/>
        <v>4.6963050525438987</v>
      </c>
      <c r="W374" s="9">
        <f t="shared" si="112"/>
        <v>2.7134206970253638</v>
      </c>
      <c r="X374" s="49">
        <f t="shared" si="105"/>
        <v>27.212364235517985</v>
      </c>
      <c r="Y374" s="8">
        <f t="shared" si="125"/>
        <v>7.8271750875731652E-5</v>
      </c>
      <c r="Z374" s="29">
        <f t="shared" si="113"/>
        <v>6.0166666666666666</v>
      </c>
    </row>
    <row r="375" spans="6:26" x14ac:dyDescent="0.25">
      <c r="F375" s="36">
        <f t="shared" si="114"/>
        <v>21720</v>
      </c>
      <c r="G375" s="16">
        <f t="shared" si="115"/>
        <v>24.498969053825267</v>
      </c>
      <c r="H375" s="48">
        <f t="shared" si="116"/>
        <v>294.3994845269126</v>
      </c>
      <c r="I375" s="8">
        <f t="shared" si="117"/>
        <v>1.199599021513827</v>
      </c>
      <c r="J375" s="48">
        <f t="shared" si="118"/>
        <v>1.8264924254784523E-5</v>
      </c>
      <c r="K375" s="48">
        <f t="shared" si="119"/>
        <v>1.5225857913534481E-5</v>
      </c>
      <c r="L375" s="10">
        <f t="shared" si="120"/>
        <v>1006.1315805513714</v>
      </c>
      <c r="M375" s="29">
        <f t="shared" si="121"/>
        <v>2.5689224616895635E-2</v>
      </c>
      <c r="N375" s="8">
        <f t="shared" si="122"/>
        <v>0.71535507136447596</v>
      </c>
      <c r="O375" s="48">
        <f t="shared" si="123"/>
        <v>3.3967450778895122E-3</v>
      </c>
      <c r="P375" s="48">
        <f t="shared" si="106"/>
        <v>25221833.240373604</v>
      </c>
      <c r="Q375" s="48">
        <f t="shared" si="124"/>
        <v>18042566.317610372</v>
      </c>
      <c r="R375" s="9">
        <f t="shared" si="107"/>
        <v>36.990228218314329</v>
      </c>
      <c r="S375" s="10">
        <f t="shared" si="108"/>
        <v>3.1675009377683603</v>
      </c>
      <c r="T375" s="10">
        <f t="shared" si="109"/>
        <v>1.8526941515267177</v>
      </c>
      <c r="U375" s="10">
        <f t="shared" si="110"/>
        <v>2.8436317682607681</v>
      </c>
      <c r="V375" s="10">
        <f t="shared" si="111"/>
        <v>4.696325919787486</v>
      </c>
      <c r="W375" s="9">
        <f t="shared" si="112"/>
        <v>2.7134327536549918</v>
      </c>
      <c r="X375" s="49">
        <f t="shared" si="105"/>
        <v>27.212401807480258</v>
      </c>
      <c r="Y375" s="8">
        <f t="shared" si="125"/>
        <v>7.8272098663124774E-5</v>
      </c>
      <c r="Z375" s="29">
        <f t="shared" si="113"/>
        <v>6.0333333333333332</v>
      </c>
    </row>
    <row r="376" spans="6:26" x14ac:dyDescent="0.25">
      <c r="F376" s="36">
        <f t="shared" si="114"/>
        <v>21780</v>
      </c>
      <c r="G376" s="16">
        <f t="shared" si="115"/>
        <v>24.498993952927421</v>
      </c>
      <c r="H376" s="48">
        <f t="shared" si="116"/>
        <v>294.39949697646369</v>
      </c>
      <c r="I376" s="8">
        <f t="shared" si="117"/>
        <v>1.1995989706169921</v>
      </c>
      <c r="J376" s="48">
        <f t="shared" si="118"/>
        <v>1.8264924849818901E-5</v>
      </c>
      <c r="K376" s="48">
        <f t="shared" si="119"/>
        <v>1.5225859055568101E-5</v>
      </c>
      <c r="L376" s="10">
        <f t="shared" si="120"/>
        <v>1006.131580977188</v>
      </c>
      <c r="M376" s="29">
        <f t="shared" si="121"/>
        <v>2.5689225549546682E-2</v>
      </c>
      <c r="N376" s="8">
        <f t="shared" si="122"/>
        <v>0.71535506900098444</v>
      </c>
      <c r="O376" s="48">
        <f t="shared" si="123"/>
        <v>3.3967449342481274E-3</v>
      </c>
      <c r="P376" s="48">
        <f t="shared" si="106"/>
        <v>25221925.021053836</v>
      </c>
      <c r="Q376" s="48">
        <f t="shared" si="124"/>
        <v>18042631.913773622</v>
      </c>
      <c r="R376" s="9">
        <f t="shared" si="107"/>
        <v>36.990266949408785</v>
      </c>
      <c r="S376" s="10">
        <f t="shared" si="108"/>
        <v>3.167504369337681</v>
      </c>
      <c r="T376" s="10">
        <f t="shared" si="109"/>
        <v>1.8527032567977095</v>
      </c>
      <c r="U376" s="10">
        <f t="shared" si="110"/>
        <v>2.8436430262735022</v>
      </c>
      <c r="V376" s="10">
        <f t="shared" si="111"/>
        <v>4.6963462830712119</v>
      </c>
      <c r="W376" s="9">
        <f t="shared" si="112"/>
        <v>2.7134445191078114</v>
      </c>
      <c r="X376" s="49">
        <f t="shared" si="105"/>
        <v>27.212438472035231</v>
      </c>
      <c r="Y376" s="8">
        <f t="shared" si="125"/>
        <v>7.8272438051186875E-5</v>
      </c>
      <c r="Z376" s="29">
        <f t="shared" si="113"/>
        <v>6.05</v>
      </c>
    </row>
    <row r="377" spans="6:26" x14ac:dyDescent="0.25">
      <c r="F377" s="36">
        <f t="shared" si="114"/>
        <v>21840</v>
      </c>
      <c r="G377" s="16">
        <f t="shared" si="115"/>
        <v>24.499018250681523</v>
      </c>
      <c r="H377" s="48">
        <f t="shared" si="116"/>
        <v>294.39950912534073</v>
      </c>
      <c r="I377" s="8">
        <f t="shared" si="117"/>
        <v>1.1995989209493909</v>
      </c>
      <c r="J377" s="48">
        <f t="shared" si="118"/>
        <v>1.8264925430482334E-5</v>
      </c>
      <c r="K377" s="48">
        <f t="shared" si="119"/>
        <v>1.5225860170020028E-5</v>
      </c>
      <c r="L377" s="10">
        <f t="shared" si="120"/>
        <v>1006.131581392721</v>
      </c>
      <c r="M377" s="29">
        <f t="shared" si="121"/>
        <v>2.5689226459672879E-2</v>
      </c>
      <c r="N377" s="8">
        <f t="shared" si="122"/>
        <v>0.71535506669457438</v>
      </c>
      <c r="O377" s="48">
        <f t="shared" si="123"/>
        <v>3.3967447940758946E-3</v>
      </c>
      <c r="P377" s="48">
        <f t="shared" si="106"/>
        <v>25222014.58506795</v>
      </c>
      <c r="Q377" s="48">
        <f t="shared" si="124"/>
        <v>18042695.925672811</v>
      </c>
      <c r="R377" s="9">
        <f t="shared" si="107"/>
        <v>36.990304744984748</v>
      </c>
      <c r="S377" s="10">
        <f t="shared" si="108"/>
        <v>3.1675077180207518</v>
      </c>
      <c r="T377" s="10">
        <f t="shared" si="109"/>
        <v>1.8527121421732304</v>
      </c>
      <c r="U377" s="10">
        <f t="shared" si="110"/>
        <v>2.8436540123922223</v>
      </c>
      <c r="V377" s="10">
        <f t="shared" si="111"/>
        <v>4.6963661545654531</v>
      </c>
      <c r="W377" s="9">
        <f t="shared" si="112"/>
        <v>2.713456000415595</v>
      </c>
      <c r="X377" s="49">
        <f t="shared" si="105"/>
        <v>27.212474251097117</v>
      </c>
      <c r="Y377" s="8">
        <f t="shared" si="125"/>
        <v>7.8272769242757558E-5</v>
      </c>
      <c r="Z377" s="29">
        <f t="shared" si="113"/>
        <v>6.0666666666666664</v>
      </c>
    </row>
    <row r="378" spans="6:26" x14ac:dyDescent="0.25">
      <c r="F378" s="36">
        <f t="shared" si="114"/>
        <v>21900</v>
      </c>
      <c r="G378" s="16">
        <f t="shared" si="115"/>
        <v>24.499041961610608</v>
      </c>
      <c r="H378" s="48">
        <f t="shared" si="116"/>
        <v>294.39952098080528</v>
      </c>
      <c r="I378" s="8">
        <f t="shared" si="117"/>
        <v>1.1995988724813365</v>
      </c>
      <c r="J378" s="48">
        <f t="shared" si="118"/>
        <v>1.8264925997121934E-5</v>
      </c>
      <c r="K378" s="48">
        <f t="shared" si="119"/>
        <v>1.5225861257556411E-5</v>
      </c>
      <c r="L378" s="10">
        <f t="shared" si="120"/>
        <v>1006.1315817982182</v>
      </c>
      <c r="M378" s="29">
        <f t="shared" si="121"/>
        <v>2.5689227347818241E-2</v>
      </c>
      <c r="N378" s="8">
        <f t="shared" si="122"/>
        <v>0.71535506444386787</v>
      </c>
      <c r="O378" s="48">
        <f t="shared" si="123"/>
        <v>3.3967446572890298E-3</v>
      </c>
      <c r="P378" s="48">
        <f t="shared" si="106"/>
        <v>25222101.985951759</v>
      </c>
      <c r="Q378" s="48">
        <f t="shared" si="124"/>
        <v>18042758.39157033</v>
      </c>
      <c r="R378" s="9">
        <f t="shared" si="107"/>
        <v>36.990341627640859</v>
      </c>
      <c r="S378" s="10">
        <f t="shared" si="108"/>
        <v>3.1675109858197703</v>
      </c>
      <c r="T378" s="10">
        <f t="shared" si="109"/>
        <v>1.8527208129634742</v>
      </c>
      <c r="U378" s="10">
        <f t="shared" si="110"/>
        <v>2.8436647331832989</v>
      </c>
      <c r="V378" s="10">
        <f t="shared" si="111"/>
        <v>4.6963855461467734</v>
      </c>
      <c r="W378" s="9">
        <f t="shared" si="112"/>
        <v>2.713467204440358</v>
      </c>
      <c r="X378" s="49">
        <f t="shared" si="105"/>
        <v>27.212509166050967</v>
      </c>
      <c r="Y378" s="8">
        <f t="shared" si="125"/>
        <v>7.8273092435779558E-5</v>
      </c>
      <c r="Z378" s="29">
        <f t="shared" si="113"/>
        <v>6.083333333333333</v>
      </c>
    </row>
    <row r="379" spans="6:26" x14ac:dyDescent="0.25">
      <c r="F379" s="36">
        <f t="shared" si="114"/>
        <v>21960</v>
      </c>
      <c r="G379" s="16">
        <f t="shared" si="115"/>
        <v>24.49906509988698</v>
      </c>
      <c r="H379" s="48">
        <f t="shared" si="116"/>
        <v>294.39953254994344</v>
      </c>
      <c r="I379" s="8">
        <f t="shared" si="117"/>
        <v>1.1995988251838581</v>
      </c>
      <c r="J379" s="48">
        <f t="shared" si="118"/>
        <v>1.8264926550076372E-5</v>
      </c>
      <c r="K379" s="48">
        <f t="shared" si="119"/>
        <v>1.5225862318827274E-5</v>
      </c>
      <c r="L379" s="10">
        <f t="shared" si="120"/>
        <v>1006.1315821939223</v>
      </c>
      <c r="M379" s="29">
        <f t="shared" si="121"/>
        <v>2.5689228214513617E-2</v>
      </c>
      <c r="N379" s="8">
        <f t="shared" si="122"/>
        <v>0.71535506224751944</v>
      </c>
      <c r="O379" s="48">
        <f t="shared" si="123"/>
        <v>3.3967445238057736E-3</v>
      </c>
      <c r="P379" s="48">
        <f t="shared" si="106"/>
        <v>25222187.275948226</v>
      </c>
      <c r="Q379" s="48">
        <f t="shared" si="124"/>
        <v>18042819.348804537</v>
      </c>
      <c r="R379" s="9">
        <f t="shared" si="107"/>
        <v>36.990377619429864</v>
      </c>
      <c r="S379" s="10">
        <f t="shared" si="108"/>
        <v>3.1675141746885691</v>
      </c>
      <c r="T379" s="10">
        <f t="shared" si="109"/>
        <v>1.8527292743504211</v>
      </c>
      <c r="U379" s="10">
        <f t="shared" si="110"/>
        <v>2.8436751950544781</v>
      </c>
      <c r="V379" s="10">
        <f t="shared" si="111"/>
        <v>4.6964044694048992</v>
      </c>
      <c r="W379" s="9">
        <f t="shared" si="112"/>
        <v>2.7134781378783863</v>
      </c>
      <c r="X379" s="49">
        <f t="shared" si="105"/>
        <v>27.212543237765367</v>
      </c>
      <c r="Y379" s="8">
        <f t="shared" si="125"/>
        <v>7.8273407823414986E-5</v>
      </c>
      <c r="Z379" s="29">
        <f t="shared" si="113"/>
        <v>6.1</v>
      </c>
    </row>
    <row r="380" spans="6:26" x14ac:dyDescent="0.25">
      <c r="F380" s="36">
        <f t="shared" si="114"/>
        <v>22020</v>
      </c>
      <c r="G380" s="16">
        <f t="shared" si="115"/>
        <v>24.49908767934069</v>
      </c>
      <c r="H380" s="48">
        <f t="shared" si="116"/>
        <v>294.39954383967034</v>
      </c>
      <c r="I380" s="8">
        <f t="shared" si="117"/>
        <v>1.1995987790286855</v>
      </c>
      <c r="J380" s="48">
        <f t="shared" si="118"/>
        <v>1.8264927089676133E-5</v>
      </c>
      <c r="K380" s="48">
        <f t="shared" si="119"/>
        <v>1.5225863354466929E-5</v>
      </c>
      <c r="L380" s="10">
        <f t="shared" si="120"/>
        <v>1006.1315825800697</v>
      </c>
      <c r="M380" s="29">
        <f t="shared" si="121"/>
        <v>2.5689229060277013E-2</v>
      </c>
      <c r="N380" s="8">
        <f t="shared" si="122"/>
        <v>0.7153550601042159</v>
      </c>
      <c r="O380" s="48">
        <f t="shared" si="123"/>
        <v>3.3967443935463393E-3</v>
      </c>
      <c r="P380" s="48">
        <f t="shared" si="106"/>
        <v>25222270.506038651</v>
      </c>
      <c r="Q380" s="48">
        <f t="shared" si="124"/>
        <v>18042878.833812073</v>
      </c>
      <c r="R380" s="9">
        <f t="shared" si="107"/>
        <v>36.99041274187163</v>
      </c>
      <c r="S380" s="10">
        <f t="shared" si="108"/>
        <v>3.1675172865337662</v>
      </c>
      <c r="T380" s="10">
        <f t="shared" si="109"/>
        <v>1.8527375313909225</v>
      </c>
      <c r="U380" s="10">
        <f t="shared" si="110"/>
        <v>2.8436854042587401</v>
      </c>
      <c r="V380" s="10">
        <f t="shared" si="111"/>
        <v>4.6964229356496627</v>
      </c>
      <c r="W380" s="9">
        <f t="shared" si="112"/>
        <v>2.7134888072642496</v>
      </c>
      <c r="X380" s="49">
        <f t="shared" si="105"/>
        <v>27.212576486604938</v>
      </c>
      <c r="Y380" s="8">
        <f t="shared" si="125"/>
        <v>7.8273715594161049E-5</v>
      </c>
      <c r="Z380" s="29">
        <f t="shared" si="113"/>
        <v>6.1166666666666663</v>
      </c>
    </row>
    <row r="381" spans="6:26" x14ac:dyDescent="0.25">
      <c r="F381" s="36">
        <f t="shared" si="114"/>
        <v>22080</v>
      </c>
      <c r="G381" s="16">
        <f t="shared" si="115"/>
        <v>24.499109713467796</v>
      </c>
      <c r="H381" s="48">
        <f t="shared" si="116"/>
        <v>294.39955485673386</v>
      </c>
      <c r="I381" s="8">
        <f t="shared" si="117"/>
        <v>1.199598733988231</v>
      </c>
      <c r="J381" s="48">
        <f t="shared" si="118"/>
        <v>1.826492761624378E-5</v>
      </c>
      <c r="K381" s="48">
        <f t="shared" si="119"/>
        <v>1.5225864365094413E-5</v>
      </c>
      <c r="L381" s="10">
        <f t="shared" si="120"/>
        <v>1006.131582956891</v>
      </c>
      <c r="M381" s="29">
        <f t="shared" si="121"/>
        <v>2.5689229885614007E-2</v>
      </c>
      <c r="N381" s="8">
        <f t="shared" si="122"/>
        <v>0.7153550580126764</v>
      </c>
      <c r="O381" s="48">
        <f t="shared" si="123"/>
        <v>3.3967442664328703E-3</v>
      </c>
      <c r="P381" s="48">
        <f t="shared" si="106"/>
        <v>25222351.725972932</v>
      </c>
      <c r="Q381" s="48">
        <f t="shared" si="124"/>
        <v>18042936.882149495</v>
      </c>
      <c r="R381" s="9">
        <f t="shared" si="107"/>
        <v>36.990447015966176</v>
      </c>
      <c r="S381" s="10">
        <f t="shared" si="108"/>
        <v>3.1675203232159328</v>
      </c>
      <c r="T381" s="10">
        <f t="shared" si="109"/>
        <v>1.8527455890197388</v>
      </c>
      <c r="U381" s="10">
        <f t="shared" si="110"/>
        <v>2.8436953668981677</v>
      </c>
      <c r="V381" s="10">
        <f t="shared" si="111"/>
        <v>4.6964409559179066</v>
      </c>
      <c r="W381" s="9">
        <f t="shared" si="112"/>
        <v>2.7134992189747904</v>
      </c>
      <c r="X381" s="49">
        <f t="shared" si="105"/>
        <v>27.212608932442585</v>
      </c>
      <c r="Y381" s="8">
        <f t="shared" si="125"/>
        <v>7.8274015931965114E-5</v>
      </c>
      <c r="Z381" s="29">
        <f t="shared" si="113"/>
        <v>6.1333333333333337</v>
      </c>
    </row>
    <row r="382" spans="6:26" x14ac:dyDescent="0.25">
      <c r="F382" s="36">
        <f t="shared" si="114"/>
        <v>22140</v>
      </c>
      <c r="G382" s="16">
        <f t="shared" si="115"/>
        <v>24.499131215438432</v>
      </c>
      <c r="H382" s="48">
        <f t="shared" si="116"/>
        <v>294.39956560771918</v>
      </c>
      <c r="I382" s="8">
        <f t="shared" si="117"/>
        <v>1.1995986900355726</v>
      </c>
      <c r="J382" s="48">
        <f t="shared" si="118"/>
        <v>1.826492813009401E-5</v>
      </c>
      <c r="K382" s="48">
        <f t="shared" si="119"/>
        <v>1.5225865351313768E-5</v>
      </c>
      <c r="L382" s="10">
        <f t="shared" si="120"/>
        <v>1006.1315833246118</v>
      </c>
      <c r="M382" s="29">
        <f t="shared" si="121"/>
        <v>2.5689230691017841E-2</v>
      </c>
      <c r="N382" s="8">
        <f t="shared" si="122"/>
        <v>0.71535505597165117</v>
      </c>
      <c r="O382" s="48">
        <f t="shared" si="123"/>
        <v>3.3967441423893865E-3</v>
      </c>
      <c r="P382" s="48">
        <f t="shared" si="106"/>
        <v>25222430.984299626</v>
      </c>
      <c r="Q382" s="48">
        <f t="shared" si="124"/>
        <v>18042993.528514769</v>
      </c>
      <c r="R382" s="9">
        <f t="shared" si="107"/>
        <v>36.990480462206079</v>
      </c>
      <c r="S382" s="10">
        <f t="shared" si="108"/>
        <v>3.1675232865506677</v>
      </c>
      <c r="T382" s="10">
        <f t="shared" si="109"/>
        <v>1.8527534520524618</v>
      </c>
      <c r="U382" s="10">
        <f t="shared" si="110"/>
        <v>2.843705088927341</v>
      </c>
      <c r="V382" s="10">
        <f t="shared" si="111"/>
        <v>4.696458540979803</v>
      </c>
      <c r="W382" s="9">
        <f t="shared" si="112"/>
        <v>2.7135093792327751</v>
      </c>
      <c r="X382" s="49">
        <f t="shared" si="105"/>
        <v>27.212640594671207</v>
      </c>
      <c r="Y382" s="8">
        <f t="shared" si="125"/>
        <v>7.8274309016330051E-5</v>
      </c>
      <c r="Z382" s="29">
        <f t="shared" si="113"/>
        <v>6.15</v>
      </c>
    </row>
    <row r="383" spans="6:26" x14ac:dyDescent="0.25">
      <c r="F383" s="36">
        <f t="shared" si="114"/>
        <v>22200</v>
      </c>
      <c r="G383" s="16">
        <f t="shared" si="115"/>
        <v>24.499152198104674</v>
      </c>
      <c r="H383" s="48">
        <f t="shared" si="116"/>
        <v>294.3995760990523</v>
      </c>
      <c r="I383" s="8">
        <f t="shared" si="117"/>
        <v>1.1995986471444393</v>
      </c>
      <c r="J383" s="48">
        <f t="shared" si="118"/>
        <v>1.8264928631533995E-5</v>
      </c>
      <c r="K383" s="48">
        <f t="shared" si="119"/>
        <v>1.5225866313714491E-5</v>
      </c>
      <c r="L383" s="10">
        <f t="shared" si="120"/>
        <v>1006.1315836834516</v>
      </c>
      <c r="M383" s="29">
        <f t="shared" si="121"/>
        <v>2.5689231476969984E-2</v>
      </c>
      <c r="N383" s="8">
        <f t="shared" si="122"/>
        <v>0.71535505397991972</v>
      </c>
      <c r="O383" s="48">
        <f t="shared" si="123"/>
        <v>3.3967440213417449E-3</v>
      </c>
      <c r="P383" s="48">
        <f t="shared" si="106"/>
        <v>25222508.328394592</v>
      </c>
      <c r="Q383" s="48">
        <f t="shared" si="124"/>
        <v>18043048.806767687</v>
      </c>
      <c r="R383" s="9">
        <f t="shared" si="107"/>
        <v>36.990513100588885</v>
      </c>
      <c r="S383" s="10">
        <f t="shared" si="108"/>
        <v>3.1675261783097288</v>
      </c>
      <c r="T383" s="10">
        <f t="shared" si="109"/>
        <v>1.8527611251884195</v>
      </c>
      <c r="U383" s="10">
        <f t="shared" si="110"/>
        <v>2.843714576157208</v>
      </c>
      <c r="V383" s="10">
        <f t="shared" si="111"/>
        <v>4.6964757013456273</v>
      </c>
      <c r="W383" s="9">
        <f t="shared" si="112"/>
        <v>2.7135192941108071</v>
      </c>
      <c r="X383" s="49">
        <f t="shared" si="105"/>
        <v>27.212671492215481</v>
      </c>
      <c r="Y383" s="8">
        <f t="shared" si="125"/>
        <v>7.8274595022427112E-5</v>
      </c>
      <c r="Z383" s="29">
        <f t="shared" si="113"/>
        <v>6.166666666666667</v>
      </c>
    </row>
    <row r="384" spans="6:26" x14ac:dyDescent="0.25">
      <c r="F384" s="36">
        <f t="shared" si="114"/>
        <v>22260</v>
      </c>
      <c r="G384" s="16">
        <f t="shared" si="115"/>
        <v>24.499172674008218</v>
      </c>
      <c r="H384" s="48">
        <f t="shared" si="116"/>
        <v>294.39958633700411</v>
      </c>
      <c r="I384" s="8">
        <f t="shared" si="117"/>
        <v>1.1995986052891934</v>
      </c>
      <c r="J384" s="48">
        <f t="shared" si="118"/>
        <v>1.8264929120863498E-5</v>
      </c>
      <c r="K384" s="48">
        <f t="shared" si="119"/>
        <v>1.522586725287187E-5</v>
      </c>
      <c r="L384" s="10">
        <f t="shared" si="120"/>
        <v>1006.1315840336249</v>
      </c>
      <c r="M384" s="29">
        <f t="shared" si="121"/>
        <v>2.568923224394027E-2</v>
      </c>
      <c r="N384" s="8">
        <f t="shared" si="122"/>
        <v>0.71535505203629168</v>
      </c>
      <c r="O384" s="48">
        <f t="shared" si="123"/>
        <v>3.3967439032175925E-3</v>
      </c>
      <c r="P384" s="48">
        <f t="shared" si="106"/>
        <v>25222583.804489452</v>
      </c>
      <c r="Q384" s="48">
        <f t="shared" si="124"/>
        <v>18043102.749950279</v>
      </c>
      <c r="R384" s="9">
        <f t="shared" si="107"/>
        <v>36.99054495062888</v>
      </c>
      <c r="S384" s="10">
        <f t="shared" si="108"/>
        <v>3.167529000222058</v>
      </c>
      <c r="T384" s="10">
        <f t="shared" si="109"/>
        <v>1.8527686130134593</v>
      </c>
      <c r="U384" s="10">
        <f t="shared" si="110"/>
        <v>2.8437238342582125</v>
      </c>
      <c r="V384" s="10">
        <f t="shared" si="111"/>
        <v>4.6964924472716714</v>
      </c>
      <c r="W384" s="9">
        <f t="shared" si="112"/>
        <v>2.7135289695347438</v>
      </c>
      <c r="X384" s="49">
        <f t="shared" si="105"/>
        <v>27.21270164354296</v>
      </c>
      <c r="Y384" s="8">
        <f t="shared" si="125"/>
        <v>7.8274874121194525E-5</v>
      </c>
      <c r="Z384" s="29">
        <f t="shared" si="113"/>
        <v>6.1833333333333336</v>
      </c>
    </row>
    <row r="385" spans="6:26" x14ac:dyDescent="0.25">
      <c r="F385" s="36">
        <f t="shared" si="114"/>
        <v>22320</v>
      </c>
      <c r="G385" s="16">
        <f t="shared" si="115"/>
        <v>24.499192655387887</v>
      </c>
      <c r="H385" s="48">
        <f t="shared" si="116"/>
        <v>294.39959632769393</v>
      </c>
      <c r="I385" s="8">
        <f t="shared" si="117"/>
        <v>1.1995985644448175</v>
      </c>
      <c r="J385" s="48">
        <f t="shared" si="118"/>
        <v>1.8264929598374897E-5</v>
      </c>
      <c r="K385" s="48">
        <f t="shared" si="119"/>
        <v>1.5225868169347162E-5</v>
      </c>
      <c r="L385" s="10">
        <f t="shared" si="120"/>
        <v>1006.1315843753412</v>
      </c>
      <c r="M385" s="29">
        <f t="shared" si="121"/>
        <v>2.5689232992386984E-2</v>
      </c>
      <c r="N385" s="8">
        <f t="shared" si="122"/>
        <v>0.71535505013960543</v>
      </c>
      <c r="O385" s="48">
        <f t="shared" si="123"/>
        <v>3.3967437879463248E-3</v>
      </c>
      <c r="P385" s="48">
        <f t="shared" si="106"/>
        <v>25222657.45769975</v>
      </c>
      <c r="Q385" s="48">
        <f t="shared" si="124"/>
        <v>18043155.390306897</v>
      </c>
      <c r="R385" s="9">
        <f t="shared" si="107"/>
        <v>36.990576031369194</v>
      </c>
      <c r="S385" s="10">
        <f t="shared" si="108"/>
        <v>3.1675317539748291</v>
      </c>
      <c r="T385" s="10">
        <f t="shared" si="109"/>
        <v>1.8527759200027007</v>
      </c>
      <c r="U385" s="10">
        <f t="shared" si="110"/>
        <v>2.8437328687640169</v>
      </c>
      <c r="V385" s="10">
        <f t="shared" si="111"/>
        <v>4.6965087887667174</v>
      </c>
      <c r="W385" s="9">
        <f t="shared" si="112"/>
        <v>2.7135384112874368</v>
      </c>
      <c r="X385" s="49">
        <f t="shared" si="105"/>
        <v>27.212731066675325</v>
      </c>
      <c r="Y385" s="8">
        <f t="shared" si="125"/>
        <v>7.8275146479445291E-5</v>
      </c>
      <c r="Z385" s="29">
        <f t="shared" si="113"/>
        <v>6.2</v>
      </c>
    </row>
    <row r="386" spans="6:26" x14ac:dyDescent="0.25">
      <c r="F386" s="36">
        <f t="shared" si="114"/>
        <v>22380</v>
      </c>
      <c r="G386" s="16">
        <f t="shared" si="115"/>
        <v>24.499212154186928</v>
      </c>
      <c r="H386" s="48">
        <f t="shared" si="116"/>
        <v>294.39960607709344</v>
      </c>
      <c r="I386" s="8">
        <f t="shared" si="117"/>
        <v>1.1995985245868981</v>
      </c>
      <c r="J386" s="48">
        <f t="shared" si="118"/>
        <v>1.8264930064353654E-5</v>
      </c>
      <c r="K386" s="48">
        <f t="shared" si="119"/>
        <v>1.5225869063688195E-5</v>
      </c>
      <c r="L386" s="10">
        <f t="shared" si="120"/>
        <v>1006.1315847088046</v>
      </c>
      <c r="M386" s="29">
        <f t="shared" si="121"/>
        <v>2.5689233722757554E-2</v>
      </c>
      <c r="N386" s="8">
        <f t="shared" si="122"/>
        <v>0.7153550482887272</v>
      </c>
      <c r="O386" s="48">
        <f t="shared" si="123"/>
        <v>3.3967436754590405E-3</v>
      </c>
      <c r="P386" s="48">
        <f t="shared" si="106"/>
        <v>25222729.332050975</v>
      </c>
      <c r="Q386" s="48">
        <f t="shared" si="124"/>
        <v>18043206.759302821</v>
      </c>
      <c r="R386" s="9">
        <f t="shared" si="107"/>
        <v>36.990606361392551</v>
      </c>
      <c r="S386" s="10">
        <f t="shared" si="108"/>
        <v>3.1675344412144519</v>
      </c>
      <c r="T386" s="10">
        <f t="shared" si="109"/>
        <v>1.8527830505231997</v>
      </c>
      <c r="U386" s="10">
        <f t="shared" si="110"/>
        <v>2.8437416850745287</v>
      </c>
      <c r="V386" s="10">
        <f t="shared" si="111"/>
        <v>4.6965247355977287</v>
      </c>
      <c r="W386" s="9">
        <f t="shared" si="112"/>
        <v>2.713547625012021</v>
      </c>
      <c r="X386" s="49">
        <f t="shared" si="105"/>
        <v>27.212759779198947</v>
      </c>
      <c r="Y386" s="8">
        <f t="shared" si="125"/>
        <v>7.8275412259962135E-5</v>
      </c>
      <c r="Z386" s="29">
        <f t="shared" si="113"/>
        <v>6.2166666666666668</v>
      </c>
    </row>
    <row r="387" spans="6:26" x14ac:dyDescent="0.25">
      <c r="F387" s="36">
        <f t="shared" si="114"/>
        <v>22440</v>
      </c>
      <c r="G387" s="16">
        <f t="shared" si="115"/>
        <v>24.499231182060164</v>
      </c>
      <c r="H387" s="48">
        <f t="shared" si="116"/>
        <v>294.39961559103006</v>
      </c>
      <c r="I387" s="8">
        <f t="shared" si="117"/>
        <v>1.1995984856916111</v>
      </c>
      <c r="J387" s="48">
        <f t="shared" si="118"/>
        <v>1.8264930519078332E-5</v>
      </c>
      <c r="K387" s="48">
        <f t="shared" si="119"/>
        <v>1.5225869936429563E-5</v>
      </c>
      <c r="L387" s="10">
        <f t="shared" si="120"/>
        <v>1006.1315850342143</v>
      </c>
      <c r="M387" s="29">
        <f t="shared" si="121"/>
        <v>2.5689234435488588E-2</v>
      </c>
      <c r="N387" s="8">
        <f t="shared" si="122"/>
        <v>0.71535504648255044</v>
      </c>
      <c r="O387" s="48">
        <f t="shared" si="123"/>
        <v>3.3967435656885028E-3</v>
      </c>
      <c r="P387" s="48">
        <f t="shared" si="106"/>
        <v>25222799.470505387</v>
      </c>
      <c r="Q387" s="48">
        <f t="shared" si="124"/>
        <v>18043256.88764343</v>
      </c>
      <c r="R387" s="9">
        <f t="shared" si="107"/>
        <v>36.990635958832883</v>
      </c>
      <c r="S387" s="10">
        <f t="shared" si="108"/>
        <v>3.1675370635475737</v>
      </c>
      <c r="T387" s="10">
        <f t="shared" si="109"/>
        <v>1.852790008836571</v>
      </c>
      <c r="U387" s="10">
        <f t="shared" si="110"/>
        <v>2.8437502884593493</v>
      </c>
      <c r="V387" s="10">
        <f t="shared" si="111"/>
        <v>4.69654029729592</v>
      </c>
      <c r="W387" s="9">
        <f t="shared" si="112"/>
        <v>2.7135566162154205</v>
      </c>
      <c r="X387" s="49">
        <f t="shared" si="105"/>
        <v>27.212787798275585</v>
      </c>
      <c r="Y387" s="8">
        <f t="shared" si="125"/>
        <v>7.8275671621598659E-5</v>
      </c>
      <c r="Z387" s="29">
        <f t="shared" si="113"/>
        <v>6.2333333333333334</v>
      </c>
    </row>
    <row r="388" spans="6:26" x14ac:dyDescent="0.25">
      <c r="F388" s="36">
        <f t="shared" si="114"/>
        <v>22500</v>
      </c>
      <c r="G388" s="16">
        <f t="shared" si="115"/>
        <v>24.499249750380955</v>
      </c>
      <c r="H388" s="48">
        <f t="shared" si="116"/>
        <v>294.39962487519045</v>
      </c>
      <c r="I388" s="8">
        <f t="shared" si="117"/>
        <v>1.1995984477357073</v>
      </c>
      <c r="J388" s="48">
        <f t="shared" si="118"/>
        <v>1.8264930962820705E-5</v>
      </c>
      <c r="K388" s="48">
        <f t="shared" si="119"/>
        <v>1.5225870788092909E-5</v>
      </c>
      <c r="L388" s="10">
        <f t="shared" si="120"/>
        <v>1006.1315853517649</v>
      </c>
      <c r="M388" s="29">
        <f t="shared" si="121"/>
        <v>2.5689235131006058E-2</v>
      </c>
      <c r="N388" s="8">
        <f t="shared" si="122"/>
        <v>0.71535504471999622</v>
      </c>
      <c r="O388" s="48">
        <f t="shared" si="123"/>
        <v>3.3967434585690996E-3</v>
      </c>
      <c r="P388" s="48">
        <f t="shared" si="106"/>
        <v>25222867.914987795</v>
      </c>
      <c r="Q388" s="48">
        <f t="shared" si="124"/>
        <v>18043305.805292651</v>
      </c>
      <c r="R388" s="9">
        <f t="shared" si="107"/>
        <v>36.990664841386078</v>
      </c>
      <c r="S388" s="10">
        <f t="shared" si="108"/>
        <v>3.1675396225420194</v>
      </c>
      <c r="T388" s="10">
        <f t="shared" si="109"/>
        <v>1.8527967991015202</v>
      </c>
      <c r="U388" s="10">
        <f t="shared" si="110"/>
        <v>2.8437586840607776</v>
      </c>
      <c r="V388" s="10">
        <f t="shared" si="111"/>
        <v>4.6965554831622978</v>
      </c>
      <c r="W388" s="9">
        <f t="shared" si="112"/>
        <v>2.7135653902715497</v>
      </c>
      <c r="X388" s="49">
        <f t="shared" si="105"/>
        <v>27.212815140652506</v>
      </c>
      <c r="Y388" s="8">
        <f t="shared" si="125"/>
        <v>7.8275924719371624E-5</v>
      </c>
      <c r="Z388" s="29">
        <f t="shared" si="113"/>
        <v>6.25</v>
      </c>
    </row>
    <row r="389" spans="6:26" x14ac:dyDescent="0.25">
      <c r="F389" s="36">
        <f t="shared" si="114"/>
        <v>22560</v>
      </c>
      <c r="G389" s="16">
        <f t="shared" si="115"/>
        <v>24.499267870247984</v>
      </c>
      <c r="H389" s="48">
        <f t="shared" si="116"/>
        <v>294.39963393512397</v>
      </c>
      <c r="I389" s="8">
        <f t="shared" si="117"/>
        <v>1.1995984106964999</v>
      </c>
      <c r="J389" s="48">
        <f t="shared" si="118"/>
        <v>1.8264931395845988E-5</v>
      </c>
      <c r="K389" s="48">
        <f t="shared" si="119"/>
        <v>1.5225871619187266E-5</v>
      </c>
      <c r="L389" s="10">
        <f t="shared" si="120"/>
        <v>1006.1315856616465</v>
      </c>
      <c r="M389" s="29">
        <f t="shared" si="121"/>
        <v>2.5689235809725673E-2</v>
      </c>
      <c r="N389" s="8">
        <f t="shared" si="122"/>
        <v>0.71535504300001029</v>
      </c>
      <c r="O389" s="48">
        <f t="shared" si="123"/>
        <v>3.3967433540368032E-3</v>
      </c>
      <c r="P389" s="48">
        <f t="shared" si="106"/>
        <v>25222934.706410486</v>
      </c>
      <c r="Q389" s="48">
        <f t="shared" si="124"/>
        <v>18043353.541490726</v>
      </c>
      <c r="R389" s="9">
        <f t="shared" si="107"/>
        <v>36.9906930263204</v>
      </c>
      <c r="S389" s="10">
        <f t="shared" si="108"/>
        <v>3.1675421197277327</v>
      </c>
      <c r="T389" s="10">
        <f t="shared" si="109"/>
        <v>1.8528034253763279</v>
      </c>
      <c r="U389" s="10">
        <f t="shared" si="110"/>
        <v>2.8437668768969071</v>
      </c>
      <c r="V389" s="10">
        <f t="shared" si="111"/>
        <v>4.6965703022732352</v>
      </c>
      <c r="W389" s="9">
        <f t="shared" si="112"/>
        <v>2.7135739524245359</v>
      </c>
      <c r="X389" s="49">
        <f t="shared" si="105"/>
        <v>27.212841822672519</v>
      </c>
      <c r="Y389" s="8">
        <f t="shared" si="125"/>
        <v>7.827617170455393E-5</v>
      </c>
      <c r="Z389" s="29">
        <f t="shared" si="113"/>
        <v>6.2666666666666666</v>
      </c>
    </row>
    <row r="390" spans="6:26" x14ac:dyDescent="0.25">
      <c r="F390" s="36">
        <f t="shared" si="114"/>
        <v>22620</v>
      </c>
      <c r="G390" s="16">
        <f t="shared" si="115"/>
        <v>24.499285552491905</v>
      </c>
      <c r="H390" s="48">
        <f t="shared" si="116"/>
        <v>294.39964277624591</v>
      </c>
      <c r="I390" s="8">
        <f t="shared" si="117"/>
        <v>1.1995983745518495</v>
      </c>
      <c r="J390" s="48">
        <f t="shared" si="118"/>
        <v>1.8264931818413056E-5</v>
      </c>
      <c r="K390" s="48">
        <f t="shared" si="119"/>
        <v>1.5225872430209434E-5</v>
      </c>
      <c r="L390" s="10">
        <f t="shared" si="120"/>
        <v>1006.1315859640437</v>
      </c>
      <c r="M390" s="29">
        <f t="shared" si="121"/>
        <v>2.5689236472053182E-2</v>
      </c>
      <c r="N390" s="8">
        <f t="shared" si="122"/>
        <v>0.71535504132156469</v>
      </c>
      <c r="O390" s="48">
        <f t="shared" si="123"/>
        <v>3.3967432520291309E-3</v>
      </c>
      <c r="P390" s="48">
        <f t="shared" si="106"/>
        <v>25222999.884697471</v>
      </c>
      <c r="Q390" s="48">
        <f t="shared" si="124"/>
        <v>18043400.12477158</v>
      </c>
      <c r="R390" s="9">
        <f t="shared" si="107"/>
        <v>36.990720530487032</v>
      </c>
      <c r="S390" s="10">
        <f t="shared" si="108"/>
        <v>3.1675445565977132</v>
      </c>
      <c r="T390" s="10">
        <f t="shared" si="109"/>
        <v>1.8528098916212903</v>
      </c>
      <c r="U390" s="10">
        <f t="shared" si="110"/>
        <v>2.8437748718646869</v>
      </c>
      <c r="V390" s="10">
        <f t="shared" si="111"/>
        <v>4.6965847634859772</v>
      </c>
      <c r="W390" s="9">
        <f t="shared" si="112"/>
        <v>2.7135823077918979</v>
      </c>
      <c r="X390" s="49">
        <f t="shared" si="105"/>
        <v>27.212867860283804</v>
      </c>
      <c r="Y390" s="8">
        <f t="shared" si="125"/>
        <v>7.827641272476629E-5</v>
      </c>
      <c r="Z390" s="29">
        <f t="shared" si="113"/>
        <v>6.2833333333333332</v>
      </c>
    </row>
    <row r="391" spans="6:26" x14ac:dyDescent="0.25">
      <c r="F391" s="36">
        <f t="shared" si="114"/>
        <v>22680</v>
      </c>
      <c r="G391" s="16">
        <f t="shared" si="115"/>
        <v>24.499302807681808</v>
      </c>
      <c r="H391" s="48">
        <f t="shared" si="116"/>
        <v>294.39965140384089</v>
      </c>
      <c r="I391" s="8">
        <f t="shared" si="117"/>
        <v>1.1995983392801512</v>
      </c>
      <c r="J391" s="48">
        <f t="shared" si="118"/>
        <v>1.8264932230774424E-5</v>
      </c>
      <c r="K391" s="48">
        <f t="shared" si="119"/>
        <v>1.522587322164413E-5</v>
      </c>
      <c r="L391" s="10">
        <f t="shared" si="120"/>
        <v>1006.1315862591377</v>
      </c>
      <c r="M391" s="29">
        <f t="shared" si="121"/>
        <v>2.5689237118384389E-2</v>
      </c>
      <c r="N391" s="8">
        <f t="shared" si="122"/>
        <v>0.71535503968365632</v>
      </c>
      <c r="O391" s="48">
        <f t="shared" si="123"/>
        <v>3.3967431524851103E-3</v>
      </c>
      <c r="P391" s="48">
        <f t="shared" si="106"/>
        <v>25223063.488808833</v>
      </c>
      <c r="Q391" s="48">
        <f t="shared" si="124"/>
        <v>18043445.582980227</v>
      </c>
      <c r="R391" s="9">
        <f t="shared" si="107"/>
        <v>36.990747370330027</v>
      </c>
      <c r="S391" s="10">
        <f t="shared" si="108"/>
        <v>3.1675469346088732</v>
      </c>
      <c r="T391" s="10">
        <f t="shared" si="109"/>
        <v>1.8528162017010616</v>
      </c>
      <c r="U391" s="10">
        <f t="shared" si="110"/>
        <v>2.8437826737427794</v>
      </c>
      <c r="V391" s="10">
        <f t="shared" si="111"/>
        <v>4.6965988754438408</v>
      </c>
      <c r="W391" s="9">
        <f t="shared" si="112"/>
        <v>2.7135904613675526</v>
      </c>
      <c r="X391" s="49">
        <f t="shared" si="105"/>
        <v>27.21289326904936</v>
      </c>
      <c r="Y391" s="8">
        <f t="shared" si="125"/>
        <v>7.8276647924064018E-5</v>
      </c>
      <c r="Z391" s="29">
        <f t="shared" si="113"/>
        <v>6.3</v>
      </c>
    </row>
    <row r="392" spans="6:26" x14ac:dyDescent="0.25">
      <c r="F392" s="36">
        <f t="shared" si="114"/>
        <v>22740</v>
      </c>
      <c r="G392" s="16">
        <f t="shared" si="115"/>
        <v>24.499319646131539</v>
      </c>
      <c r="H392" s="48">
        <f t="shared" si="116"/>
        <v>294.39965982306575</v>
      </c>
      <c r="I392" s="8">
        <f t="shared" si="117"/>
        <v>1.1995983048603225</v>
      </c>
      <c r="J392" s="48">
        <f t="shared" si="118"/>
        <v>1.826493263317666E-5</v>
      </c>
      <c r="K392" s="48">
        <f t="shared" si="119"/>
        <v>1.5225873993964482E-5</v>
      </c>
      <c r="L392" s="10">
        <f t="shared" si="120"/>
        <v>1006.1315865471049</v>
      </c>
      <c r="M392" s="29">
        <f t="shared" si="121"/>
        <v>2.5689237749105732E-2</v>
      </c>
      <c r="N392" s="8">
        <f t="shared" si="122"/>
        <v>0.71535503808530654</v>
      </c>
      <c r="O392" s="48">
        <f t="shared" si="123"/>
        <v>3.3967430553452412E-3</v>
      </c>
      <c r="P392" s="48">
        <f t="shared" si="106"/>
        <v>25223125.556763329</v>
      </c>
      <c r="Q392" s="48">
        <f t="shared" si="124"/>
        <v>18043489.9432889</v>
      </c>
      <c r="R392" s="9">
        <f t="shared" si="107"/>
        <v>36.99077356189612</v>
      </c>
      <c r="S392" s="10">
        <f t="shared" si="108"/>
        <v>3.1675492551829469</v>
      </c>
      <c r="T392" s="10">
        <f t="shared" si="109"/>
        <v>1.8528223593869866</v>
      </c>
      <c r="U392" s="10">
        <f t="shared" si="110"/>
        <v>2.8437902871944667</v>
      </c>
      <c r="V392" s="10">
        <f t="shared" si="111"/>
        <v>4.6966126465814533</v>
      </c>
      <c r="W392" s="9">
        <f t="shared" si="112"/>
        <v>2.7135984180248398</v>
      </c>
      <c r="X392" s="49">
        <f t="shared" si="105"/>
        <v>27.21291806415638</v>
      </c>
      <c r="Y392" s="8">
        <f t="shared" si="125"/>
        <v>7.8276877443024211E-5</v>
      </c>
      <c r="Z392" s="29">
        <f t="shared" si="113"/>
        <v>6.3166666666666664</v>
      </c>
    </row>
    <row r="393" spans="6:26" x14ac:dyDescent="0.25">
      <c r="F393" s="36">
        <f t="shared" si="114"/>
        <v>22800</v>
      </c>
      <c r="G393" s="16">
        <f t="shared" si="115"/>
        <v>24.499336077905859</v>
      </c>
      <c r="H393" s="48">
        <f t="shared" si="116"/>
        <v>294.39966803895288</v>
      </c>
      <c r="I393" s="8">
        <f t="shared" si="117"/>
        <v>1.1995982712717894</v>
      </c>
      <c r="J393" s="48">
        <f t="shared" si="118"/>
        <v>1.8264933025860172E-5</v>
      </c>
      <c r="K393" s="48">
        <f t="shared" si="119"/>
        <v>1.5225874747632027E-5</v>
      </c>
      <c r="L393" s="10">
        <f t="shared" si="120"/>
        <v>1006.1315868281172</v>
      </c>
      <c r="M393" s="29">
        <f t="shared" si="121"/>
        <v>2.5689238364594066E-2</v>
      </c>
      <c r="N393" s="8">
        <f t="shared" si="122"/>
        <v>0.71535503652555898</v>
      </c>
      <c r="O393" s="48">
        <f t="shared" si="123"/>
        <v>3.3967429605514603E-3</v>
      </c>
      <c r="P393" s="48">
        <f t="shared" si="106"/>
        <v>25223186.125662055</v>
      </c>
      <c r="Q393" s="48">
        <f t="shared" si="124"/>
        <v>18043533.232213952</v>
      </c>
      <c r="R393" s="9">
        <f t="shared" si="107"/>
        <v>36.990799120844535</v>
      </c>
      <c r="S393" s="10">
        <f t="shared" si="108"/>
        <v>3.1675515197073065</v>
      </c>
      <c r="T393" s="10">
        <f t="shared" si="109"/>
        <v>1.8528283683593303</v>
      </c>
      <c r="U393" s="10">
        <f t="shared" si="110"/>
        <v>2.8437977167703989</v>
      </c>
      <c r="V393" s="10">
        <f t="shared" si="111"/>
        <v>4.6966260851297292</v>
      </c>
      <c r="W393" s="9">
        <f t="shared" si="112"/>
        <v>2.7136061825193991</v>
      </c>
      <c r="X393" s="49">
        <f t="shared" si="105"/>
        <v>27.212942260425258</v>
      </c>
      <c r="Y393" s="8">
        <f t="shared" si="125"/>
        <v>7.8277101418828816E-5</v>
      </c>
      <c r="Z393" s="29">
        <f t="shared" si="113"/>
        <v>6.333333333333333</v>
      </c>
    </row>
    <row r="394" spans="6:26" x14ac:dyDescent="0.25">
      <c r="F394" s="36">
        <f t="shared" si="114"/>
        <v>22860</v>
      </c>
      <c r="G394" s="16">
        <f t="shared" si="115"/>
        <v>24.499352112826461</v>
      </c>
      <c r="H394" s="48">
        <f t="shared" si="116"/>
        <v>294.39967605641323</v>
      </c>
      <c r="I394" s="8">
        <f t="shared" si="117"/>
        <v>1.199598238494475</v>
      </c>
      <c r="J394" s="48">
        <f t="shared" si="118"/>
        <v>1.8264933409059751E-5</v>
      </c>
      <c r="K394" s="48">
        <f t="shared" si="119"/>
        <v>1.5225875483097314E-5</v>
      </c>
      <c r="L394" s="10">
        <f t="shared" si="120"/>
        <v>1006.1315871023427</v>
      </c>
      <c r="M394" s="29">
        <f t="shared" si="121"/>
        <v>2.5689238965217367E-2</v>
      </c>
      <c r="N394" s="8">
        <f t="shared" si="122"/>
        <v>0.71535503500348219</v>
      </c>
      <c r="O394" s="48">
        <f t="shared" si="123"/>
        <v>3.3967428680471059E-3</v>
      </c>
      <c r="P394" s="48">
        <f t="shared" si="106"/>
        <v>25223245.231709518</v>
      </c>
      <c r="Q394" s="48">
        <f t="shared" si="124"/>
        <v>18043575.475630976</v>
      </c>
      <c r="R394" s="9">
        <f t="shared" si="107"/>
        <v>36.990824062456056</v>
      </c>
      <c r="S394" s="10">
        <f t="shared" si="108"/>
        <v>3.1675537295358209</v>
      </c>
      <c r="T394" s="10">
        <f t="shared" si="109"/>
        <v>1.8528342322094975</v>
      </c>
      <c r="U394" s="10">
        <f t="shared" si="110"/>
        <v>2.8438049669113257</v>
      </c>
      <c r="V394" s="10">
        <f t="shared" si="111"/>
        <v>4.6966391991208232</v>
      </c>
      <c r="W394" s="9">
        <f t="shared" si="112"/>
        <v>2.7136137594920311</v>
      </c>
      <c r="X394" s="49">
        <f t="shared" si="105"/>
        <v>27.212965872318492</v>
      </c>
      <c r="Y394" s="8">
        <f t="shared" si="125"/>
        <v>7.8277319985347053E-5</v>
      </c>
      <c r="Z394" s="29">
        <f t="shared" si="113"/>
        <v>6.35</v>
      </c>
    </row>
    <row r="395" spans="6:26" x14ac:dyDescent="0.25">
      <c r="F395" s="36">
        <f t="shared" si="114"/>
        <v>22920</v>
      </c>
      <c r="G395" s="16">
        <f t="shared" si="115"/>
        <v>24.499367760477845</v>
      </c>
      <c r="H395" s="48">
        <f t="shared" si="116"/>
        <v>294.39968388023891</v>
      </c>
      <c r="I395" s="8">
        <f t="shared" si="117"/>
        <v>1.1995982065087876</v>
      </c>
      <c r="J395" s="48">
        <f t="shared" si="118"/>
        <v>1.8264933783004462E-5</v>
      </c>
      <c r="K395" s="48">
        <f t="shared" si="119"/>
        <v>1.5225876200799959E-5</v>
      </c>
      <c r="L395" s="10">
        <f t="shared" si="120"/>
        <v>1006.1315873699452</v>
      </c>
      <c r="M395" s="29">
        <f t="shared" si="121"/>
        <v>2.5689239551334668E-2</v>
      </c>
      <c r="N395" s="8">
        <f t="shared" si="122"/>
        <v>0.71535503351816643</v>
      </c>
      <c r="O395" s="48">
        <f t="shared" si="123"/>
        <v>3.3967427777768866E-3</v>
      </c>
      <c r="P395" s="48">
        <f t="shared" si="106"/>
        <v>25223302.910236068</v>
      </c>
      <c r="Q395" s="48">
        <f t="shared" si="124"/>
        <v>18043616.698790789</v>
      </c>
      <c r="R395" s="9">
        <f t="shared" si="107"/>
        <v>36.990848401642374</v>
      </c>
      <c r="S395" s="10">
        <f t="shared" si="108"/>
        <v>3.1675558859896538</v>
      </c>
      <c r="T395" s="10">
        <f t="shared" si="109"/>
        <v>1.8528399544421692</v>
      </c>
      <c r="U395" s="10">
        <f t="shared" si="110"/>
        <v>2.8438120419508075</v>
      </c>
      <c r="V395" s="10">
        <f t="shared" si="111"/>
        <v>4.6966519963929763</v>
      </c>
      <c r="W395" s="9">
        <f t="shared" si="112"/>
        <v>2.7136211534714976</v>
      </c>
      <c r="X395" s="49">
        <f t="shared" si="105"/>
        <v>27.212988913949342</v>
      </c>
      <c r="Y395" s="8">
        <f t="shared" si="125"/>
        <v>7.8277533273216272E-5</v>
      </c>
      <c r="Z395" s="29">
        <f t="shared" si="113"/>
        <v>6.3666666666666663</v>
      </c>
    </row>
    <row r="396" spans="6:26" x14ac:dyDescent="0.25">
      <c r="F396" s="36">
        <f t="shared" si="114"/>
        <v>22980</v>
      </c>
      <c r="G396" s="16">
        <f t="shared" si="115"/>
        <v>24.499383030213036</v>
      </c>
      <c r="H396" s="48">
        <f t="shared" si="116"/>
        <v>294.3996915151065</v>
      </c>
      <c r="I396" s="8">
        <f t="shared" si="117"/>
        <v>1.1995981752956077</v>
      </c>
      <c r="J396" s="48">
        <f t="shared" si="118"/>
        <v>1.8264934147917792E-5</v>
      </c>
      <c r="K396" s="48">
        <f t="shared" si="119"/>
        <v>1.5225876901168931E-5</v>
      </c>
      <c r="L396" s="10">
        <f t="shared" si="120"/>
        <v>1006.1315876310847</v>
      </c>
      <c r="M396" s="29">
        <f t="shared" si="121"/>
        <v>2.5689240123296282E-2</v>
      </c>
      <c r="N396" s="8">
        <f t="shared" si="122"/>
        <v>0.71535503206872308</v>
      </c>
      <c r="O396" s="48">
        <f t="shared" si="123"/>
        <v>3.396742689686844E-3</v>
      </c>
      <c r="P396" s="48">
        <f t="shared" si="106"/>
        <v>25223359.195718821</v>
      </c>
      <c r="Q396" s="48">
        <f t="shared" si="124"/>
        <v>18043656.926334359</v>
      </c>
      <c r="R396" s="9">
        <f t="shared" si="107"/>
        <v>36.990872152954921</v>
      </c>
      <c r="S396" s="10">
        <f t="shared" si="108"/>
        <v>3.1675579903580426</v>
      </c>
      <c r="T396" s="10">
        <f t="shared" si="109"/>
        <v>1.852845538477389</v>
      </c>
      <c r="U396" s="10">
        <f t="shared" si="110"/>
        <v>2.8438189461176417</v>
      </c>
      <c r="V396" s="10">
        <f t="shared" si="111"/>
        <v>4.6966644845950309</v>
      </c>
      <c r="W396" s="9">
        <f t="shared" si="112"/>
        <v>2.7136283688771288</v>
      </c>
      <c r="X396" s="49">
        <f t="shared" si="105"/>
        <v>27.213011399090163</v>
      </c>
      <c r="Y396" s="8">
        <f t="shared" si="125"/>
        <v>7.827774140991718E-5</v>
      </c>
      <c r="Z396" s="29">
        <f t="shared" si="113"/>
        <v>6.3833333333333337</v>
      </c>
    </row>
    <row r="397" spans="6:26" x14ac:dyDescent="0.25">
      <c r="F397" s="36">
        <f t="shared" si="114"/>
        <v>23040</v>
      </c>
      <c r="G397" s="16">
        <f t="shared" si="115"/>
        <v>24.499397931159177</v>
      </c>
      <c r="H397" s="48">
        <f t="shared" si="116"/>
        <v>294.39969896557955</v>
      </c>
      <c r="I397" s="8">
        <f t="shared" si="117"/>
        <v>1.1995981448362794</v>
      </c>
      <c r="J397" s="48">
        <f t="shared" si="118"/>
        <v>1.8264934504017843E-5</v>
      </c>
      <c r="K397" s="48">
        <f t="shared" si="119"/>
        <v>1.5225877584622835E-5</v>
      </c>
      <c r="L397" s="10">
        <f t="shared" si="120"/>
        <v>1006.1315878859173</v>
      </c>
      <c r="M397" s="29">
        <f t="shared" si="121"/>
        <v>2.5689240681444049E-2</v>
      </c>
      <c r="N397" s="8">
        <f t="shared" si="122"/>
        <v>0.71535503065428641</v>
      </c>
      <c r="O397" s="48">
        <f t="shared" si="123"/>
        <v>3.3967426037243243E-3</v>
      </c>
      <c r="P397" s="48">
        <f t="shared" si="106"/>
        <v>25223414.121802248</v>
      </c>
      <c r="Q397" s="48">
        <f t="shared" si="124"/>
        <v>18043696.182307608</v>
      </c>
      <c r="R397" s="9">
        <f t="shared" si="107"/>
        <v>36.990895330593716</v>
      </c>
      <c r="S397" s="10">
        <f t="shared" si="108"/>
        <v>3.1675600438990892</v>
      </c>
      <c r="T397" s="10">
        <f t="shared" si="109"/>
        <v>1.8528509876526187</v>
      </c>
      <c r="U397" s="10">
        <f t="shared" si="110"/>
        <v>2.8438256835386126</v>
      </c>
      <c r="V397" s="10">
        <f t="shared" si="111"/>
        <v>4.6966766711912316</v>
      </c>
      <c r="W397" s="9">
        <f t="shared" si="112"/>
        <v>2.7136354100216002</v>
      </c>
      <c r="X397" s="49">
        <f t="shared" ref="X397:X460" si="126">G397+W397</f>
        <v>27.213033341180775</v>
      </c>
      <c r="Y397" s="8">
        <f t="shared" si="125"/>
        <v>7.8277944519853859E-5</v>
      </c>
      <c r="Z397" s="29">
        <f t="shared" si="113"/>
        <v>6.4</v>
      </c>
    </row>
    <row r="398" spans="6:26" x14ac:dyDescent="0.25">
      <c r="F398" s="36">
        <f t="shared" si="114"/>
        <v>23100</v>
      </c>
      <c r="G398" s="16">
        <f t="shared" si="115"/>
        <v>24.499412472222993</v>
      </c>
      <c r="H398" s="48">
        <f t="shared" si="116"/>
        <v>294.39970623611146</v>
      </c>
      <c r="I398" s="8">
        <f t="shared" si="117"/>
        <v>1.1995981151125947</v>
      </c>
      <c r="J398" s="48">
        <f t="shared" si="118"/>
        <v>1.8264934851517514E-5</v>
      </c>
      <c r="K398" s="48">
        <f t="shared" si="119"/>
        <v>1.5225878251570243E-5</v>
      </c>
      <c r="L398" s="10">
        <f t="shared" si="120"/>
        <v>1006.1315881345954</v>
      </c>
      <c r="M398" s="29">
        <f t="shared" si="121"/>
        <v>2.5689241226111659E-2</v>
      </c>
      <c r="N398" s="8">
        <f t="shared" si="122"/>
        <v>0.71535502927401096</v>
      </c>
      <c r="O398" s="48">
        <f t="shared" si="123"/>
        <v>3.3967425198379452E-3</v>
      </c>
      <c r="P398" s="48">
        <f t="shared" ref="P398:P461" si="127">$H$5*O398*(G398-$H$4)*POWER($C$36,3)/K398^2</f>
        <v>25223467.721318014</v>
      </c>
      <c r="Q398" s="48">
        <f t="shared" si="124"/>
        <v>18043734.490175519</v>
      </c>
      <c r="R398" s="9">
        <f t="shared" ref="R398:R461" si="128">POWER((0.825+(0.387*POWER(Q398,1/6))/POWER((1+(POWER((0.492/N398),9/16))),8/27)),2)</f>
        <v>36.990917948415529</v>
      </c>
      <c r="S398" s="10">
        <f t="shared" ref="S398:S461" si="129">R398*M398/$C$36</f>
        <v>3.1675620478404998</v>
      </c>
      <c r="T398" s="10">
        <f t="shared" ref="T398:T461" si="130">S398*$C$20*(G398-$H$4)</f>
        <v>1.8528563052247273</v>
      </c>
      <c r="U398" s="10">
        <f t="shared" ref="U398:U461" si="131">$C$3*$H$3*$C$20*(POWER(G398+273.15,4)-POWER($H$4+273.15,4))</f>
        <v>2.8438322582407665</v>
      </c>
      <c r="V398" s="10">
        <f t="shared" ref="V398:V461" si="132">U398+T398</f>
        <v>4.6966885634654938</v>
      </c>
      <c r="W398" s="9">
        <f t="shared" ref="W398:W461" si="133">V398*$C$17/($C$2*$C$20)</f>
        <v>2.7136422811133962</v>
      </c>
      <c r="X398" s="49">
        <f t="shared" si="126"/>
        <v>27.21305475333639</v>
      </c>
      <c r="Y398" s="8">
        <f t="shared" si="125"/>
        <v>7.8278142724424888E-5</v>
      </c>
      <c r="Z398" s="29">
        <f t="shared" ref="Z398:Z461" si="134">F398/3600</f>
        <v>6.416666666666667</v>
      </c>
    </row>
    <row r="399" spans="6:26" x14ac:dyDescent="0.25">
      <c r="F399" s="36">
        <f t="shared" ref="F399:F462" si="135">F398+$H$2</f>
        <v>23160</v>
      </c>
      <c r="G399" s="16">
        <f t="shared" ref="G399:G462" si="136">G398+$H$2*($O$3-S398*$C$20*(G398-$H$4)-$C$3*$H$3*$C$20*(POWER(G398+273.15,4)-POWER($H$4+273.15,4)))/($C$31*$C$4)</f>
        <v>24.499426662096106</v>
      </c>
      <c r="H399" s="48">
        <f t="shared" ref="H399:H462" si="137">((G399+$H$4)/2)+273.15</f>
        <v>294.39971333104802</v>
      </c>
      <c r="I399" s="8">
        <f t="shared" ref="I399:I462" si="138">(351.99/H399)+344.84/(H399^2)</f>
        <v>1.1995980861067879</v>
      </c>
      <c r="J399" s="48">
        <f t="shared" ref="J399:J462" si="139">((1.459*10^-6)*H399^1.5)/(H399+109.1)</f>
        <v>1.8264935190624471E-5</v>
      </c>
      <c r="K399" s="48">
        <f t="shared" ref="K399:K462" si="140">J399/I399</f>
        <v>1.5225878902409763E-5</v>
      </c>
      <c r="L399" s="10">
        <f t="shared" ref="L399:L462" si="141">1030.5-0.19975*H399+(3.9734*10^-4)*H399^2</f>
        <v>1006.1315883772673</v>
      </c>
      <c r="M399" s="29">
        <f t="shared" ref="M399:M462" si="142">((2.334*10^-3)*(H399^1.5))/(H399+164.54)</f>
        <v>2.5689241757624624E-2</v>
      </c>
      <c r="N399" s="8">
        <f t="shared" ref="N399:N462" si="143">L399*J399/M399</f>
        <v>0.71535502792707117</v>
      </c>
      <c r="O399" s="48">
        <f t="shared" ref="O399:O462" si="144">1/H399</f>
        <v>3.3967424379775638E-3</v>
      </c>
      <c r="P399" s="48">
        <f t="shared" si="127"/>
        <v>25223520.026305184</v>
      </c>
      <c r="Q399" s="48">
        <f t="shared" ref="Q399:Q462" si="145">P399*N399</f>
        <v>18043771.872836582</v>
      </c>
      <c r="R399" s="9">
        <f t="shared" si="128"/>
        <v>36.990940019942592</v>
      </c>
      <c r="S399" s="10">
        <f t="shared" si="129"/>
        <v>3.1675640033803236</v>
      </c>
      <c r="T399" s="10">
        <f t="shared" si="130"/>
        <v>1.8528614943719359</v>
      </c>
      <c r="U399" s="10">
        <f t="shared" si="131"/>
        <v>2.8438386741539126</v>
      </c>
      <c r="V399" s="10">
        <f t="shared" si="132"/>
        <v>4.6967001685258483</v>
      </c>
      <c r="W399" s="9">
        <f t="shared" si="133"/>
        <v>2.7136489862593787</v>
      </c>
      <c r="X399" s="49">
        <f t="shared" si="126"/>
        <v>27.213075648355485</v>
      </c>
      <c r="Y399" s="8">
        <f t="shared" ref="Y399:Y462" si="146">V399*$H$2/(3.6*10^6)</f>
        <v>7.8278336142097472E-5</v>
      </c>
      <c r="Z399" s="29">
        <f t="shared" si="134"/>
        <v>6.4333333333333336</v>
      </c>
    </row>
    <row r="400" spans="6:26" x14ac:dyDescent="0.25">
      <c r="F400" s="36">
        <f t="shared" si="135"/>
        <v>23220</v>
      </c>
      <c r="G400" s="16">
        <f t="shared" si="136"/>
        <v>24.499440509260225</v>
      </c>
      <c r="H400" s="48">
        <f t="shared" si="137"/>
        <v>294.3997202546301</v>
      </c>
      <c r="I400" s="8">
        <f t="shared" si="138"/>
        <v>1.1995980578015206</v>
      </c>
      <c r="J400" s="48">
        <f t="shared" si="139"/>
        <v>1.8264935521541453E-5</v>
      </c>
      <c r="K400" s="48">
        <f t="shared" si="140"/>
        <v>1.5225879537530458E-5</v>
      </c>
      <c r="L400" s="10">
        <f t="shared" si="141"/>
        <v>1006.1315886140786</v>
      </c>
      <c r="M400" s="29">
        <f t="shared" si="142"/>
        <v>2.5689242276300681E-2</v>
      </c>
      <c r="N400" s="8">
        <f t="shared" si="143"/>
        <v>0.71535502661266281</v>
      </c>
      <c r="O400" s="48">
        <f t="shared" si="144"/>
        <v>3.3967423580942508E-3</v>
      </c>
      <c r="P400" s="48">
        <f t="shared" si="127"/>
        <v>25223571.068028726</v>
      </c>
      <c r="Q400" s="48">
        <f t="shared" si="145"/>
        <v>18043808.35263608</v>
      </c>
      <c r="R400" s="9">
        <f t="shared" si="128"/>
        <v>36.990961558370344</v>
      </c>
      <c r="S400" s="10">
        <f t="shared" si="129"/>
        <v>3.1675659116876695</v>
      </c>
      <c r="T400" s="10">
        <f t="shared" si="130"/>
        <v>1.8528665581957169</v>
      </c>
      <c r="U400" s="10">
        <f t="shared" si="131"/>
        <v>2.843844935113029</v>
      </c>
      <c r="V400" s="10">
        <f t="shared" si="132"/>
        <v>4.6967114933087455</v>
      </c>
      <c r="W400" s="9">
        <f t="shared" si="133"/>
        <v>2.7136555294672751</v>
      </c>
      <c r="X400" s="49">
        <f t="shared" si="126"/>
        <v>27.2130960387275</v>
      </c>
      <c r="Y400" s="8">
        <f t="shared" si="146"/>
        <v>7.8278524888479101E-5</v>
      </c>
      <c r="Z400" s="29">
        <f t="shared" si="134"/>
        <v>6.45</v>
      </c>
    </row>
    <row r="401" spans="6:26" x14ac:dyDescent="0.25">
      <c r="F401" s="36">
        <f t="shared" si="135"/>
        <v>23280</v>
      </c>
      <c r="G401" s="16">
        <f t="shared" si="136"/>
        <v>24.499454021992225</v>
      </c>
      <c r="H401" s="48">
        <f t="shared" si="137"/>
        <v>294.39972701099612</v>
      </c>
      <c r="I401" s="8">
        <f t="shared" si="138"/>
        <v>1.1995980301798739</v>
      </c>
      <c r="J401" s="48">
        <f t="shared" si="139"/>
        <v>1.8264935844466239E-5</v>
      </c>
      <c r="K401" s="48">
        <f t="shared" si="140"/>
        <v>1.5225880157311946E-5</v>
      </c>
      <c r="L401" s="10">
        <f t="shared" si="141"/>
        <v>1006.1315888451705</v>
      </c>
      <c r="M401" s="29">
        <f t="shared" si="142"/>
        <v>2.5689242782449859E-2</v>
      </c>
      <c r="N401" s="8">
        <f t="shared" si="143"/>
        <v>0.71535502532999939</v>
      </c>
      <c r="O401" s="48">
        <f t="shared" si="144"/>
        <v>3.3967422801402564E-3</v>
      </c>
      <c r="P401" s="48">
        <f t="shared" si="127"/>
        <v>25223620.876998719</v>
      </c>
      <c r="Q401" s="48">
        <f t="shared" si="145"/>
        <v>18043843.95137972</v>
      </c>
      <c r="R401" s="9">
        <f t="shared" si="128"/>
        <v>36.990982576575576</v>
      </c>
      <c r="S401" s="10">
        <f t="shared" si="129"/>
        <v>3.1675677739034089</v>
      </c>
      <c r="T401" s="10">
        <f t="shared" si="130"/>
        <v>1.8528714997226523</v>
      </c>
      <c r="U401" s="10">
        <f t="shared" si="131"/>
        <v>2.8438510448603509</v>
      </c>
      <c r="V401" s="10">
        <f t="shared" si="132"/>
        <v>4.696722544583003</v>
      </c>
      <c r="W401" s="9">
        <f t="shared" si="133"/>
        <v>2.7136619146479575</v>
      </c>
      <c r="X401" s="49">
        <f t="shared" si="126"/>
        <v>27.213115936640182</v>
      </c>
      <c r="Y401" s="8">
        <f t="shared" si="146"/>
        <v>7.8278709076383396E-5</v>
      </c>
      <c r="Z401" s="29">
        <f t="shared" si="134"/>
        <v>6.4666666666666668</v>
      </c>
    </row>
    <row r="402" spans="6:26" x14ac:dyDescent="0.25">
      <c r="F402" s="36">
        <f t="shared" si="135"/>
        <v>23340</v>
      </c>
      <c r="G402" s="16">
        <f t="shared" si="136"/>
        <v>24.49946720836909</v>
      </c>
      <c r="H402" s="48">
        <f t="shared" si="137"/>
        <v>294.39973360418452</v>
      </c>
      <c r="I402" s="8">
        <f t="shared" si="138"/>
        <v>1.1995980032253379</v>
      </c>
      <c r="J402" s="48">
        <f t="shared" si="139"/>
        <v>1.826493615959184E-5</v>
      </c>
      <c r="K402" s="48">
        <f t="shared" si="140"/>
        <v>1.5225880762124669E-5</v>
      </c>
      <c r="L402" s="10">
        <f t="shared" si="141"/>
        <v>1006.1315890706812</v>
      </c>
      <c r="M402" s="29">
        <f t="shared" si="142"/>
        <v>2.5689243276374667E-2</v>
      </c>
      <c r="N402" s="8">
        <f t="shared" si="143"/>
        <v>0.71535502407831475</v>
      </c>
      <c r="O402" s="48">
        <f t="shared" si="144"/>
        <v>3.396742204068986E-3</v>
      </c>
      <c r="P402" s="48">
        <f t="shared" si="127"/>
        <v>25223669.482988399</v>
      </c>
      <c r="Q402" s="48">
        <f t="shared" si="145"/>
        <v>18043878.690346617</v>
      </c>
      <c r="R402" s="9">
        <f t="shared" si="128"/>
        <v>36.991003087123964</v>
      </c>
      <c r="S402" s="10">
        <f t="shared" si="129"/>
        <v>3.1675695911408459</v>
      </c>
      <c r="T402" s="10">
        <f t="shared" si="130"/>
        <v>1.8528763219062312</v>
      </c>
      <c r="U402" s="10">
        <f t="shared" si="131"/>
        <v>2.8438570070478431</v>
      </c>
      <c r="V402" s="10">
        <f t="shared" si="132"/>
        <v>4.6967333289540747</v>
      </c>
      <c r="W402" s="9">
        <f t="shared" si="133"/>
        <v>2.7136681456179099</v>
      </c>
      <c r="X402" s="49">
        <f t="shared" si="126"/>
        <v>27.213135353986999</v>
      </c>
      <c r="Y402" s="8">
        <f t="shared" si="146"/>
        <v>7.8278888815901235E-5</v>
      </c>
      <c r="Z402" s="29">
        <f t="shared" si="134"/>
        <v>6.4833333333333334</v>
      </c>
    </row>
    <row r="403" spans="6:26" x14ac:dyDescent="0.25">
      <c r="F403" s="36">
        <f t="shared" si="135"/>
        <v>23400</v>
      </c>
      <c r="G403" s="16">
        <f t="shared" si="136"/>
        <v>24.499480076272736</v>
      </c>
      <c r="H403" s="48">
        <f t="shared" si="137"/>
        <v>294.39974003813631</v>
      </c>
      <c r="I403" s="8">
        <f t="shared" si="138"/>
        <v>1.1995979769218004</v>
      </c>
      <c r="J403" s="48">
        <f t="shared" si="139"/>
        <v>1.8264936467106582E-5</v>
      </c>
      <c r="K403" s="48">
        <f t="shared" si="140"/>
        <v>1.5225881352330123E-5</v>
      </c>
      <c r="L403" s="10">
        <f t="shared" si="141"/>
        <v>1006.1315892907453</v>
      </c>
      <c r="M403" s="29">
        <f t="shared" si="142"/>
        <v>2.5689243758370305E-2</v>
      </c>
      <c r="N403" s="8">
        <f t="shared" si="143"/>
        <v>0.71535502285685992</v>
      </c>
      <c r="O403" s="48">
        <f t="shared" si="144"/>
        <v>3.3967421298349678E-3</v>
      </c>
      <c r="P403" s="48">
        <f t="shared" si="127"/>
        <v>25223716.915051885</v>
      </c>
      <c r="Q403" s="48">
        <f t="shared" si="145"/>
        <v>18043912.590301905</v>
      </c>
      <c r="R403" s="9">
        <f t="shared" si="128"/>
        <v>36.991023102277651</v>
      </c>
      <c r="S403" s="10">
        <f t="shared" si="129"/>
        <v>3.1675713644863932</v>
      </c>
      <c r="T403" s="10">
        <f t="shared" si="130"/>
        <v>1.8528810276286218</v>
      </c>
      <c r="U403" s="10">
        <f t="shared" si="131"/>
        <v>2.8438628252392233</v>
      </c>
      <c r="V403" s="10">
        <f t="shared" si="132"/>
        <v>4.6967438528678453</v>
      </c>
      <c r="W403" s="9">
        <f t="shared" si="133"/>
        <v>2.7136742261014217</v>
      </c>
      <c r="X403" s="49">
        <f t="shared" si="126"/>
        <v>27.213154302374157</v>
      </c>
      <c r="Y403" s="8">
        <f t="shared" si="146"/>
        <v>7.8279064214464096E-5</v>
      </c>
      <c r="Z403" s="29">
        <f t="shared" si="134"/>
        <v>6.5</v>
      </c>
    </row>
    <row r="404" spans="6:26" x14ac:dyDescent="0.25">
      <c r="F404" s="36">
        <f t="shared" si="135"/>
        <v>23460</v>
      </c>
      <c r="G404" s="16">
        <f t="shared" si="136"/>
        <v>24.499492633394723</v>
      </c>
      <c r="H404" s="48">
        <f t="shared" si="137"/>
        <v>294.39974631669736</v>
      </c>
      <c r="I404" s="8">
        <f t="shared" si="138"/>
        <v>1.1995979512535386</v>
      </c>
      <c r="J404" s="48">
        <f t="shared" si="139"/>
        <v>1.8264936767194343E-5</v>
      </c>
      <c r="K404" s="48">
        <f t="shared" si="140"/>
        <v>1.5225881928281148E-5</v>
      </c>
      <c r="L404" s="10">
        <f t="shared" si="141"/>
        <v>1006.1315895054947</v>
      </c>
      <c r="M404" s="29">
        <f t="shared" si="142"/>
        <v>2.5689244228724956E-2</v>
      </c>
      <c r="N404" s="8">
        <f t="shared" si="143"/>
        <v>0.71535502166490583</v>
      </c>
      <c r="O404" s="48">
        <f t="shared" si="144"/>
        <v>3.3967420573938292E-3</v>
      </c>
      <c r="P404" s="48">
        <f t="shared" si="127"/>
        <v>25223763.201541383</v>
      </c>
      <c r="Q404" s="48">
        <f t="shared" si="145"/>
        <v>18043945.671509091</v>
      </c>
      <c r="R404" s="9">
        <f t="shared" si="128"/>
        <v>36.991042634002447</v>
      </c>
      <c r="S404" s="10">
        <f t="shared" si="129"/>
        <v>3.1675730950002206</v>
      </c>
      <c r="T404" s="10">
        <f t="shared" si="130"/>
        <v>1.8528856197023933</v>
      </c>
      <c r="U404" s="10">
        <f t="shared" si="131"/>
        <v>2.8438685029121551</v>
      </c>
      <c r="V404" s="10">
        <f t="shared" si="132"/>
        <v>4.6967541226145482</v>
      </c>
      <c r="W404" s="9">
        <f t="shared" si="133"/>
        <v>2.7136801597328502</v>
      </c>
      <c r="X404" s="49">
        <f t="shared" si="126"/>
        <v>27.213172793127573</v>
      </c>
      <c r="Y404" s="8">
        <f t="shared" si="146"/>
        <v>7.827923537690914E-5</v>
      </c>
      <c r="Z404" s="29">
        <f t="shared" si="134"/>
        <v>6.5166666666666666</v>
      </c>
    </row>
    <row r="405" spans="6:26" x14ac:dyDescent="0.25">
      <c r="F405" s="36">
        <f t="shared" si="135"/>
        <v>23520</v>
      </c>
      <c r="G405" s="16">
        <f t="shared" si="136"/>
        <v>24.49950488724086</v>
      </c>
      <c r="H405" s="48">
        <f t="shared" si="137"/>
        <v>294.3997524436204</v>
      </c>
      <c r="I405" s="8">
        <f t="shared" si="138"/>
        <v>1.1995979262052106</v>
      </c>
      <c r="J405" s="48">
        <f t="shared" si="139"/>
        <v>1.8264937060034463E-5</v>
      </c>
      <c r="K405" s="48">
        <f t="shared" si="140"/>
        <v>1.5225882490321971E-5</v>
      </c>
      <c r="L405" s="10">
        <f t="shared" si="141"/>
        <v>1006.1315897150574</v>
      </c>
      <c r="M405" s="29">
        <f t="shared" si="142"/>
        <v>2.5689244687719728E-2</v>
      </c>
      <c r="N405" s="8">
        <f t="shared" si="143"/>
        <v>0.71535502050173927</v>
      </c>
      <c r="O405" s="48">
        <f t="shared" si="144"/>
        <v>3.3967419867022711E-3</v>
      </c>
      <c r="P405" s="48">
        <f t="shared" si="127"/>
        <v>25223808.370124664</v>
      </c>
      <c r="Q405" s="48">
        <f t="shared" si="145"/>
        <v>18043977.953742471</v>
      </c>
      <c r="R405" s="9">
        <f t="shared" si="128"/>
        <v>36.991061693975297</v>
      </c>
      <c r="S405" s="10">
        <f t="shared" si="129"/>
        <v>3.1675747837168924</v>
      </c>
      <c r="T405" s="10">
        <f t="shared" si="130"/>
        <v>1.8528901008721967</v>
      </c>
      <c r="U405" s="10">
        <f t="shared" si="131"/>
        <v>2.8438740434603229</v>
      </c>
      <c r="V405" s="10">
        <f t="shared" si="132"/>
        <v>4.6967641443325192</v>
      </c>
      <c r="W405" s="9">
        <f t="shared" si="133"/>
        <v>2.7136859500587889</v>
      </c>
      <c r="X405" s="49">
        <f t="shared" si="126"/>
        <v>27.213190837299649</v>
      </c>
      <c r="Y405" s="8">
        <f t="shared" si="146"/>
        <v>7.8279402405541981E-5</v>
      </c>
      <c r="Z405" s="29">
        <f t="shared" si="134"/>
        <v>6.5333333333333332</v>
      </c>
    </row>
    <row r="406" spans="6:26" x14ac:dyDescent="0.25">
      <c r="F406" s="36">
        <f t="shared" si="135"/>
        <v>23580</v>
      </c>
      <c r="G406" s="16">
        <f t="shared" si="136"/>
        <v>24.499516845135684</v>
      </c>
      <c r="H406" s="48">
        <f t="shared" si="137"/>
        <v>294.3997584225678</v>
      </c>
      <c r="I406" s="8">
        <f t="shared" si="138"/>
        <v>1.1995979017618432</v>
      </c>
      <c r="J406" s="48">
        <f t="shared" si="139"/>
        <v>1.8264937345802024E-5</v>
      </c>
      <c r="K406" s="48">
        <f t="shared" si="140"/>
        <v>1.5225883038788584E-5</v>
      </c>
      <c r="L406" s="10">
        <f t="shared" si="141"/>
        <v>1006.1315899195589</v>
      </c>
      <c r="M406" s="29">
        <f t="shared" si="142"/>
        <v>2.5689245135629025E-2</v>
      </c>
      <c r="N406" s="8">
        <f t="shared" si="143"/>
        <v>0.71535501936666546</v>
      </c>
      <c r="O406" s="48">
        <f t="shared" si="144"/>
        <v>3.3967419177180378E-3</v>
      </c>
      <c r="P406" s="48">
        <f t="shared" si="127"/>
        <v>25223852.447801009</v>
      </c>
      <c r="Q406" s="48">
        <f t="shared" si="145"/>
        <v>18044009.456298601</v>
      </c>
      <c r="R406" s="9">
        <f t="shared" si="128"/>
        <v>36.99108029359089</v>
      </c>
      <c r="S406" s="10">
        <f t="shared" si="129"/>
        <v>3.1675764316459749</v>
      </c>
      <c r="T406" s="10">
        <f t="shared" si="130"/>
        <v>1.8528944738164015</v>
      </c>
      <c r="U406" s="10">
        <f t="shared" si="131"/>
        <v>2.8438794501954807</v>
      </c>
      <c r="V406" s="10">
        <f t="shared" si="132"/>
        <v>4.6967739240118824</v>
      </c>
      <c r="W406" s="9">
        <f t="shared" si="133"/>
        <v>2.7136916005401988</v>
      </c>
      <c r="X406" s="49">
        <f t="shared" si="126"/>
        <v>27.213208445675882</v>
      </c>
      <c r="Y406" s="8">
        <f t="shared" si="146"/>
        <v>7.8279565400198042E-5</v>
      </c>
      <c r="Z406" s="29">
        <f t="shared" si="134"/>
        <v>6.55</v>
      </c>
    </row>
    <row r="407" spans="6:26" x14ac:dyDescent="0.25">
      <c r="F407" s="36">
        <f t="shared" si="135"/>
        <v>23640</v>
      </c>
      <c r="G407" s="16">
        <f t="shared" si="136"/>
        <v>24.499528514226835</v>
      </c>
      <c r="H407" s="48">
        <f t="shared" si="137"/>
        <v>294.39976425711342</v>
      </c>
      <c r="I407" s="8">
        <f t="shared" si="138"/>
        <v>1.1995978779088259</v>
      </c>
      <c r="J407" s="48">
        <f t="shared" si="139"/>
        <v>1.8264937624667774E-5</v>
      </c>
      <c r="K407" s="48">
        <f t="shared" si="140"/>
        <v>1.5225883574008773E-5</v>
      </c>
      <c r="L407" s="10">
        <f t="shared" si="141"/>
        <v>1006.1315901191214</v>
      </c>
      <c r="M407" s="29">
        <f t="shared" si="142"/>
        <v>2.5689245572720506E-2</v>
      </c>
      <c r="N407" s="8">
        <f t="shared" si="143"/>
        <v>0.71535501825900549</v>
      </c>
      <c r="O407" s="48">
        <f t="shared" si="144"/>
        <v>3.3967418503998942E-3</v>
      </c>
      <c r="P407" s="48">
        <f t="shared" si="127"/>
        <v>25223895.460917927</v>
      </c>
      <c r="Q407" s="48">
        <f t="shared" si="145"/>
        <v>18044040.198008191</v>
      </c>
      <c r="R407" s="9">
        <f t="shared" si="128"/>
        <v>36.991098443968895</v>
      </c>
      <c r="S407" s="10">
        <f t="shared" si="129"/>
        <v>3.1675780397726543</v>
      </c>
      <c r="T407" s="10">
        <f t="shared" si="130"/>
        <v>1.8528987411486999</v>
      </c>
      <c r="U407" s="10">
        <f t="shared" si="131"/>
        <v>2.843884726349299</v>
      </c>
      <c r="V407" s="10">
        <f t="shared" si="132"/>
        <v>4.6967834674979994</v>
      </c>
      <c r="W407" s="9">
        <f t="shared" si="133"/>
        <v>2.7136971145543995</v>
      </c>
      <c r="X407" s="49">
        <f t="shared" si="126"/>
        <v>27.213225628781235</v>
      </c>
      <c r="Y407" s="8">
        <f t="shared" si="146"/>
        <v>7.8279724458299991E-5</v>
      </c>
      <c r="Z407" s="29">
        <f t="shared" si="134"/>
        <v>6.5666666666666664</v>
      </c>
    </row>
    <row r="408" spans="6:26" x14ac:dyDescent="0.25">
      <c r="F408" s="36">
        <f t="shared" si="135"/>
        <v>23700</v>
      </c>
      <c r="G408" s="16">
        <f t="shared" si="136"/>
        <v>24.499539901489335</v>
      </c>
      <c r="H408" s="48">
        <f t="shared" si="137"/>
        <v>294.39976995074466</v>
      </c>
      <c r="I408" s="8">
        <f t="shared" si="138"/>
        <v>1.1995978546319013</v>
      </c>
      <c r="J408" s="48">
        <f t="shared" si="139"/>
        <v>1.8264937896798464E-5</v>
      </c>
      <c r="K408" s="48">
        <f t="shared" si="140"/>
        <v>1.52258840963025E-5</v>
      </c>
      <c r="L408" s="10">
        <f t="shared" si="141"/>
        <v>1006.1315903138642</v>
      </c>
      <c r="M408" s="29">
        <f t="shared" si="142"/>
        <v>2.5689245999255518E-2</v>
      </c>
      <c r="N408" s="8">
        <f t="shared" si="143"/>
        <v>0.71535501717809746</v>
      </c>
      <c r="O408" s="48">
        <f t="shared" si="144"/>
        <v>3.3967417847076023E-3</v>
      </c>
      <c r="P408" s="48">
        <f t="shared" si="127"/>
        <v>25223937.435186286</v>
      </c>
      <c r="Q408" s="48">
        <f t="shared" si="145"/>
        <v>18044070.197246943</v>
      </c>
      <c r="R408" s="9">
        <f t="shared" si="128"/>
        <v>36.991116155960107</v>
      </c>
      <c r="S408" s="10">
        <f t="shared" si="129"/>
        <v>3.1675796090583148</v>
      </c>
      <c r="T408" s="10">
        <f t="shared" si="130"/>
        <v>1.8529029054196655</v>
      </c>
      <c r="U408" s="10">
        <f t="shared" si="131"/>
        <v>2.8438898750755368</v>
      </c>
      <c r="V408" s="10">
        <f t="shared" si="132"/>
        <v>4.6967927804952021</v>
      </c>
      <c r="W408" s="9">
        <f t="shared" si="133"/>
        <v>2.7137024953972277</v>
      </c>
      <c r="X408" s="49">
        <f t="shared" si="126"/>
        <v>27.213242396886564</v>
      </c>
      <c r="Y408" s="8">
        <f t="shared" si="146"/>
        <v>7.8279879674920038E-5</v>
      </c>
      <c r="Z408" s="29">
        <f t="shared" si="134"/>
        <v>6.583333333333333</v>
      </c>
    </row>
    <row r="409" spans="6:26" x14ac:dyDescent="0.25">
      <c r="F409" s="36">
        <f t="shared" si="135"/>
        <v>23760</v>
      </c>
      <c r="G409" s="16">
        <f t="shared" si="136"/>
        <v>24.49955101372975</v>
      </c>
      <c r="H409" s="48">
        <f t="shared" si="137"/>
        <v>294.39977550686484</v>
      </c>
      <c r="I409" s="8">
        <f t="shared" si="138"/>
        <v>1.1995978319171554</v>
      </c>
      <c r="J409" s="48">
        <f t="shared" si="139"/>
        <v>1.8264938162356676E-5</v>
      </c>
      <c r="K409" s="48">
        <f t="shared" si="140"/>
        <v>1.5225884605981898E-5</v>
      </c>
      <c r="L409" s="10">
        <f t="shared" si="141"/>
        <v>1006.1315905039036</v>
      </c>
      <c r="M409" s="29">
        <f t="shared" si="142"/>
        <v>2.5689246415488889E-2</v>
      </c>
      <c r="N409" s="8">
        <f t="shared" si="143"/>
        <v>0.71535501612329566</v>
      </c>
      <c r="O409" s="48">
        <f t="shared" si="144"/>
        <v>3.3967417206018959E-3</v>
      </c>
      <c r="P409" s="48">
        <f t="shared" si="127"/>
        <v>25223978.395696335</v>
      </c>
      <c r="Q409" s="48">
        <f t="shared" si="145"/>
        <v>18044099.471947014</v>
      </c>
      <c r="R409" s="9">
        <f t="shared" si="128"/>
        <v>36.991133440153469</v>
      </c>
      <c r="S409" s="10">
        <f t="shared" si="129"/>
        <v>3.1675811404411123</v>
      </c>
      <c r="T409" s="10">
        <f t="shared" si="130"/>
        <v>1.852906969118274</v>
      </c>
      <c r="U409" s="10">
        <f t="shared" si="131"/>
        <v>2.8438948994516644</v>
      </c>
      <c r="V409" s="10">
        <f t="shared" si="132"/>
        <v>4.6968018685699384</v>
      </c>
      <c r="W409" s="9">
        <f t="shared" si="133"/>
        <v>2.7137077462848533</v>
      </c>
      <c r="X409" s="49">
        <f t="shared" si="126"/>
        <v>27.213258760014604</v>
      </c>
      <c r="Y409" s="8">
        <f t="shared" si="146"/>
        <v>7.8280031142832307E-5</v>
      </c>
      <c r="Z409" s="29">
        <f t="shared" si="134"/>
        <v>6.6</v>
      </c>
    </row>
    <row r="410" spans="6:26" x14ac:dyDescent="0.25">
      <c r="F410" s="36">
        <f t="shared" si="135"/>
        <v>23820</v>
      </c>
      <c r="G410" s="16">
        <f t="shared" si="136"/>
        <v>24.499561857590265</v>
      </c>
      <c r="H410" s="48">
        <f t="shared" si="137"/>
        <v>294.39978092879511</v>
      </c>
      <c r="I410" s="8">
        <f t="shared" si="138"/>
        <v>1.1995978097510109</v>
      </c>
      <c r="J410" s="48">
        <f t="shared" si="139"/>
        <v>1.8264938421501236E-5</v>
      </c>
      <c r="K410" s="48">
        <f t="shared" si="140"/>
        <v>1.5225885103351692E-5</v>
      </c>
      <c r="L410" s="10">
        <f t="shared" si="141"/>
        <v>1006.1315906893532</v>
      </c>
      <c r="M410" s="29">
        <f t="shared" si="142"/>
        <v>2.5689246821669565E-2</v>
      </c>
      <c r="N410" s="8">
        <f t="shared" si="143"/>
        <v>0.71535501509396882</v>
      </c>
      <c r="O410" s="48">
        <f t="shared" si="144"/>
        <v>3.3967416580444557E-3</v>
      </c>
      <c r="P410" s="48">
        <f t="shared" si="127"/>
        <v>25224018.366931926</v>
      </c>
      <c r="Q410" s="48">
        <f t="shared" si="145"/>
        <v>18044128.039607134</v>
      </c>
      <c r="R410" s="9">
        <f t="shared" si="128"/>
        <v>36.99115030688192</v>
      </c>
      <c r="S410" s="10">
        <f t="shared" si="129"/>
        <v>3.1675826348365583</v>
      </c>
      <c r="T410" s="10">
        <f t="shared" si="130"/>
        <v>1.8529109346734072</v>
      </c>
      <c r="U410" s="10">
        <f t="shared" si="131"/>
        <v>2.8438998024809585</v>
      </c>
      <c r="V410" s="10">
        <f t="shared" si="132"/>
        <v>4.6968107371543653</v>
      </c>
      <c r="W410" s="9">
        <f t="shared" si="133"/>
        <v>2.7137128703558555</v>
      </c>
      <c r="X410" s="49">
        <f t="shared" si="126"/>
        <v>27.213274727946121</v>
      </c>
      <c r="Y410" s="8">
        <f t="shared" si="146"/>
        <v>7.8280178952572761E-5</v>
      </c>
      <c r="Z410" s="29">
        <f t="shared" si="134"/>
        <v>6.6166666666666663</v>
      </c>
    </row>
    <row r="411" spans="6:26" x14ac:dyDescent="0.25">
      <c r="F411" s="36">
        <f t="shared" si="135"/>
        <v>23880</v>
      </c>
      <c r="G411" s="16">
        <f t="shared" si="136"/>
        <v>24.499572439552647</v>
      </c>
      <c r="H411" s="48">
        <f t="shared" si="137"/>
        <v>294.39978621977627</v>
      </c>
      <c r="I411" s="8">
        <f t="shared" si="138"/>
        <v>1.1995977881202184</v>
      </c>
      <c r="J411" s="48">
        <f t="shared" si="139"/>
        <v>1.8264938674387018E-5</v>
      </c>
      <c r="K411" s="48">
        <f t="shared" si="140"/>
        <v>1.5225885588709161E-5</v>
      </c>
      <c r="L411" s="10">
        <f t="shared" si="141"/>
        <v>1006.1315908703239</v>
      </c>
      <c r="M411" s="29">
        <f t="shared" si="142"/>
        <v>2.5689247218040299E-2</v>
      </c>
      <c r="N411" s="8">
        <f t="shared" si="143"/>
        <v>0.71535501408950186</v>
      </c>
      <c r="O411" s="48">
        <f t="shared" si="144"/>
        <v>3.3967415969978891E-3</v>
      </c>
      <c r="P411" s="48">
        <f t="shared" si="127"/>
        <v>25224057.372785866</v>
      </c>
      <c r="Q411" s="48">
        <f t="shared" si="145"/>
        <v>18044155.917303637</v>
      </c>
      <c r="R411" s="9">
        <f t="shared" si="128"/>
        <v>36.991166766228829</v>
      </c>
      <c r="S411" s="10">
        <f t="shared" si="129"/>
        <v>3.167584093138029</v>
      </c>
      <c r="T411" s="10">
        <f t="shared" si="130"/>
        <v>1.8529148044552768</v>
      </c>
      <c r="U411" s="10">
        <f t="shared" si="131"/>
        <v>2.8439045870940625</v>
      </c>
      <c r="V411" s="10">
        <f t="shared" si="132"/>
        <v>4.6968193915493393</v>
      </c>
      <c r="W411" s="9">
        <f t="shared" si="133"/>
        <v>2.7137178706729514</v>
      </c>
      <c r="X411" s="49">
        <f t="shared" si="126"/>
        <v>27.213290310225599</v>
      </c>
      <c r="Y411" s="8">
        <f t="shared" si="146"/>
        <v>7.8280323192488982E-5</v>
      </c>
      <c r="Z411" s="29">
        <f t="shared" si="134"/>
        <v>6.6333333333333337</v>
      </c>
    </row>
    <row r="412" spans="6:26" x14ac:dyDescent="0.25">
      <c r="F412" s="36">
        <f t="shared" si="135"/>
        <v>23940</v>
      </c>
      <c r="G412" s="16">
        <f t="shared" si="136"/>
        <v>24.499582765942126</v>
      </c>
      <c r="H412" s="48">
        <f t="shared" si="137"/>
        <v>294.39979138297105</v>
      </c>
      <c r="I412" s="8">
        <f t="shared" si="138"/>
        <v>1.1995977670118478</v>
      </c>
      <c r="J412" s="48">
        <f t="shared" si="139"/>
        <v>1.8264938921165114E-5</v>
      </c>
      <c r="K412" s="48">
        <f t="shared" si="140"/>
        <v>1.5225886062344362E-5</v>
      </c>
      <c r="L412" s="10">
        <f t="shared" si="141"/>
        <v>1006.1315910469237</v>
      </c>
      <c r="M412" s="29">
        <f t="shared" si="142"/>
        <v>2.5689247604837897E-2</v>
      </c>
      <c r="N412" s="8">
        <f t="shared" si="143"/>
        <v>0.71535501310929506</v>
      </c>
      <c r="O412" s="48">
        <f t="shared" si="144"/>
        <v>3.3967415374257055E-3</v>
      </c>
      <c r="P412" s="48">
        <f t="shared" si="127"/>
        <v>25224095.436574057</v>
      </c>
      <c r="Q412" s="48">
        <f t="shared" si="145"/>
        <v>18044183.121700544</v>
      </c>
      <c r="R412" s="9">
        <f t="shared" si="128"/>
        <v>36.991182828034169</v>
      </c>
      <c r="S412" s="10">
        <f t="shared" si="129"/>
        <v>3.1675855162173252</v>
      </c>
      <c r="T412" s="10">
        <f t="shared" si="130"/>
        <v>1.8529185807768616</v>
      </c>
      <c r="U412" s="10">
        <f t="shared" si="131"/>
        <v>2.8439092561508854</v>
      </c>
      <c r="V412" s="10">
        <f t="shared" si="132"/>
        <v>4.6968278369277474</v>
      </c>
      <c r="W412" s="9">
        <f t="shared" si="133"/>
        <v>2.7137227502249206</v>
      </c>
      <c r="X412" s="49">
        <f t="shared" si="126"/>
        <v>27.213305516167047</v>
      </c>
      <c r="Y412" s="8">
        <f t="shared" si="146"/>
        <v>7.8280463948795779E-5</v>
      </c>
      <c r="Z412" s="29">
        <f t="shared" si="134"/>
        <v>6.65</v>
      </c>
    </row>
    <row r="413" spans="6:26" x14ac:dyDescent="0.25">
      <c r="F413" s="36">
        <f t="shared" si="135"/>
        <v>24000</v>
      </c>
      <c r="G413" s="16">
        <f t="shared" si="136"/>
        <v>24.499592842931168</v>
      </c>
      <c r="H413" s="48">
        <f t="shared" si="137"/>
        <v>294.39979642146557</v>
      </c>
      <c r="I413" s="8">
        <f t="shared" si="138"/>
        <v>1.1995977464132823</v>
      </c>
      <c r="J413" s="48">
        <f t="shared" si="139"/>
        <v>1.8264939161983113E-5</v>
      </c>
      <c r="K413" s="48">
        <f t="shared" si="140"/>
        <v>1.5225886524540471E-5</v>
      </c>
      <c r="L413" s="10">
        <f t="shared" si="141"/>
        <v>1006.1315912192587</v>
      </c>
      <c r="M413" s="29">
        <f t="shared" si="142"/>
        <v>2.568924798229371E-2</v>
      </c>
      <c r="N413" s="8">
        <f t="shared" si="143"/>
        <v>0.71535501215276165</v>
      </c>
      <c r="O413" s="48">
        <f t="shared" si="144"/>
        <v>3.3967414792922968E-3</v>
      </c>
      <c r="P413" s="48">
        <f t="shared" si="127"/>
        <v>25224132.581048891</v>
      </c>
      <c r="Q413" s="48">
        <f t="shared" si="145"/>
        <v>18044209.669059101</v>
      </c>
      <c r="R413" s="9">
        <f t="shared" si="128"/>
        <v>36.991198501900023</v>
      </c>
      <c r="S413" s="10">
        <f t="shared" si="129"/>
        <v>3.1675869049252041</v>
      </c>
      <c r="T413" s="10">
        <f t="shared" si="130"/>
        <v>1.8529222658952911</v>
      </c>
      <c r="U413" s="10">
        <f t="shared" si="131"/>
        <v>2.8439138124422509</v>
      </c>
      <c r="V413" s="10">
        <f t="shared" si="132"/>
        <v>4.696836078337542</v>
      </c>
      <c r="W413" s="9">
        <f t="shared" si="133"/>
        <v>2.7137275119283575</v>
      </c>
      <c r="X413" s="49">
        <f t="shared" si="126"/>
        <v>27.213320354859526</v>
      </c>
      <c r="Y413" s="8">
        <f t="shared" si="146"/>
        <v>7.8280601305625696E-5</v>
      </c>
      <c r="Z413" s="29">
        <f t="shared" si="134"/>
        <v>6.666666666666667</v>
      </c>
    </row>
    <row r="414" spans="6:26" x14ac:dyDescent="0.25">
      <c r="F414" s="36">
        <f t="shared" si="135"/>
        <v>24060</v>
      </c>
      <c r="G414" s="16">
        <f t="shared" si="136"/>
        <v>24.499602676543169</v>
      </c>
      <c r="H414" s="48">
        <f t="shared" si="137"/>
        <v>294.39980133827157</v>
      </c>
      <c r="I414" s="8">
        <f t="shared" si="138"/>
        <v>1.1995977263122091</v>
      </c>
      <c r="J414" s="48">
        <f t="shared" si="139"/>
        <v>1.8264939396984886E-5</v>
      </c>
      <c r="K414" s="48">
        <f t="shared" si="140"/>
        <v>1.5225886975573698E-5</v>
      </c>
      <c r="L414" s="10">
        <f t="shared" si="141"/>
        <v>1006.1315913874312</v>
      </c>
      <c r="M414" s="29">
        <f t="shared" si="142"/>
        <v>2.5689248350633222E-2</v>
      </c>
      <c r="N414" s="8">
        <f t="shared" si="143"/>
        <v>0.71535501121933032</v>
      </c>
      <c r="O414" s="48">
        <f t="shared" si="144"/>
        <v>3.3967414225629143E-3</v>
      </c>
      <c r="P414" s="48">
        <f t="shared" si="127"/>
        <v>25224168.828413639</v>
      </c>
      <c r="Q414" s="48">
        <f t="shared" si="145"/>
        <v>18044235.575248122</v>
      </c>
      <c r="R414" s="9">
        <f t="shared" si="128"/>
        <v>36.991213797196657</v>
      </c>
      <c r="S414" s="10">
        <f t="shared" si="129"/>
        <v>3.1675882600918506</v>
      </c>
      <c r="T414" s="10">
        <f t="shared" si="130"/>
        <v>1.8529258620131743</v>
      </c>
      <c r="U414" s="10">
        <f t="shared" si="131"/>
        <v>2.8439182586915956</v>
      </c>
      <c r="V414" s="10">
        <f t="shared" si="132"/>
        <v>4.6968441207047702</v>
      </c>
      <c r="W414" s="9">
        <f t="shared" si="133"/>
        <v>2.7137321586294227</v>
      </c>
      <c r="X414" s="49">
        <f t="shared" si="126"/>
        <v>27.213334835172592</v>
      </c>
      <c r="Y414" s="8">
        <f t="shared" si="146"/>
        <v>7.8280735345079508E-5</v>
      </c>
      <c r="Z414" s="29">
        <f t="shared" si="134"/>
        <v>6.6833333333333336</v>
      </c>
    </row>
    <row r="415" spans="6:26" x14ac:dyDescent="0.25">
      <c r="F415" s="36">
        <f t="shared" si="135"/>
        <v>24120</v>
      </c>
      <c r="G415" s="16">
        <f t="shared" si="136"/>
        <v>24.499612272656055</v>
      </c>
      <c r="H415" s="48">
        <f t="shared" si="137"/>
        <v>294.39980613632798</v>
      </c>
      <c r="I415" s="8">
        <f t="shared" si="138"/>
        <v>1.199597706696613</v>
      </c>
      <c r="J415" s="48">
        <f t="shared" si="139"/>
        <v>1.8264939626311013E-5</v>
      </c>
      <c r="K415" s="48">
        <f t="shared" si="140"/>
        <v>1.5225887415713732E-5</v>
      </c>
      <c r="L415" s="10">
        <f t="shared" si="141"/>
        <v>1006.1315915515422</v>
      </c>
      <c r="M415" s="29">
        <f t="shared" si="142"/>
        <v>2.5689248710076766E-2</v>
      </c>
      <c r="N415" s="8">
        <f t="shared" si="143"/>
        <v>0.7153550103084434</v>
      </c>
      <c r="O415" s="48">
        <f t="shared" si="144"/>
        <v>3.3967413672036494E-3</v>
      </c>
      <c r="P415" s="48">
        <f t="shared" si="127"/>
        <v>25224204.200334862</v>
      </c>
      <c r="Q415" s="48">
        <f t="shared" si="145"/>
        <v>18044260.855752826</v>
      </c>
      <c r="R415" s="9">
        <f t="shared" si="128"/>
        <v>36.991228723067891</v>
      </c>
      <c r="S415" s="10">
        <f t="shared" si="129"/>
        <v>3.1675895825274214</v>
      </c>
      <c r="T415" s="10">
        <f t="shared" si="130"/>
        <v>1.8529293712799426</v>
      </c>
      <c r="U415" s="10">
        <f t="shared" si="131"/>
        <v>2.8439225975565785</v>
      </c>
      <c r="V415" s="10">
        <f t="shared" si="132"/>
        <v>4.6968519688365209</v>
      </c>
      <c r="W415" s="9">
        <f t="shared" si="133"/>
        <v>2.7137366931055453</v>
      </c>
      <c r="X415" s="49">
        <f t="shared" si="126"/>
        <v>27.2133489657616</v>
      </c>
      <c r="Y415" s="8">
        <f t="shared" si="146"/>
        <v>7.8280866147275338E-5</v>
      </c>
      <c r="Z415" s="29">
        <f t="shared" si="134"/>
        <v>6.7</v>
      </c>
    </row>
    <row r="416" spans="6:26" x14ac:dyDescent="0.25">
      <c r="F416" s="36">
        <f t="shared" si="135"/>
        <v>24180</v>
      </c>
      <c r="G416" s="16">
        <f t="shared" si="136"/>
        <v>24.499621637005792</v>
      </c>
      <c r="H416" s="48">
        <f t="shared" si="137"/>
        <v>294.39981081850289</v>
      </c>
      <c r="I416" s="8">
        <f t="shared" si="138"/>
        <v>1.1995976875547689</v>
      </c>
      <c r="J416" s="48">
        <f t="shared" si="139"/>
        <v>1.8264939850098487E-5</v>
      </c>
      <c r="K416" s="48">
        <f t="shared" si="140"/>
        <v>1.5225887845223594E-5</v>
      </c>
      <c r="L416" s="10">
        <f t="shared" si="141"/>
        <v>1006.1315917116896</v>
      </c>
      <c r="M416" s="29">
        <f t="shared" si="142"/>
        <v>2.5689249060839092E-2</v>
      </c>
      <c r="N416" s="8">
        <f t="shared" si="143"/>
        <v>0.71535500941955565</v>
      </c>
      <c r="O416" s="48">
        <f t="shared" si="144"/>
        <v>3.3967413131814096E-3</v>
      </c>
      <c r="P416" s="48">
        <f t="shared" si="127"/>
        <v>25224238.717956323</v>
      </c>
      <c r="Q416" s="48">
        <f t="shared" si="145"/>
        <v>18044285.525684766</v>
      </c>
      <c r="R416" s="9">
        <f t="shared" si="128"/>
        <v>36.991243288436713</v>
      </c>
      <c r="S416" s="10">
        <f t="shared" si="129"/>
        <v>3.1675908730224775</v>
      </c>
      <c r="T416" s="10">
        <f t="shared" si="130"/>
        <v>1.8529327957931063</v>
      </c>
      <c r="U416" s="10">
        <f t="shared" si="131"/>
        <v>2.8439268316306929</v>
      </c>
      <c r="V416" s="10">
        <f t="shared" si="132"/>
        <v>4.696859627423799</v>
      </c>
      <c r="W416" s="9">
        <f t="shared" si="133"/>
        <v>2.7137411180670838</v>
      </c>
      <c r="X416" s="49">
        <f t="shared" si="126"/>
        <v>27.213362755072875</v>
      </c>
      <c r="Y416" s="8">
        <f t="shared" si="146"/>
        <v>7.8280993790396644E-5</v>
      </c>
      <c r="Z416" s="29">
        <f t="shared" si="134"/>
        <v>6.7166666666666668</v>
      </c>
    </row>
    <row r="417" spans="6:26" x14ac:dyDescent="0.25">
      <c r="F417" s="36">
        <f t="shared" si="135"/>
        <v>24240</v>
      </c>
      <c r="G417" s="16">
        <f t="shared" si="136"/>
        <v>24.499630775189818</v>
      </c>
      <c r="H417" s="48">
        <f t="shared" si="137"/>
        <v>294.39981538759491</v>
      </c>
      <c r="I417" s="8">
        <f t="shared" si="138"/>
        <v>1.199597668875235</v>
      </c>
      <c r="J417" s="48">
        <f t="shared" si="139"/>
        <v>1.8264940068481087E-5</v>
      </c>
      <c r="K417" s="48">
        <f t="shared" si="140"/>
        <v>1.5225888264360028E-5</v>
      </c>
      <c r="L417" s="10">
        <f t="shared" si="141"/>
        <v>1006.1315918679692</v>
      </c>
      <c r="M417" s="29">
        <f t="shared" si="142"/>
        <v>2.5689249403129874E-2</v>
      </c>
      <c r="N417" s="8">
        <f t="shared" si="143"/>
        <v>0.71535500855213618</v>
      </c>
      <c r="O417" s="48">
        <f t="shared" si="144"/>
        <v>3.3967412604639048E-3</v>
      </c>
      <c r="P417" s="48">
        <f t="shared" si="127"/>
        <v>25224272.401910912</v>
      </c>
      <c r="Q417" s="48">
        <f t="shared" si="145"/>
        <v>18044309.599790394</v>
      </c>
      <c r="R417" s="9">
        <f t="shared" si="128"/>
        <v>36.99125750201059</v>
      </c>
      <c r="S417" s="10">
        <f t="shared" si="129"/>
        <v>3.167592132348497</v>
      </c>
      <c r="T417" s="10">
        <f t="shared" si="130"/>
        <v>1.8529361375995286</v>
      </c>
      <c r="U417" s="10">
        <f t="shared" si="131"/>
        <v>2.8439309634447527</v>
      </c>
      <c r="V417" s="10">
        <f t="shared" si="132"/>
        <v>4.6968671010442815</v>
      </c>
      <c r="W417" s="9">
        <f t="shared" si="133"/>
        <v>2.7137454361589182</v>
      </c>
      <c r="X417" s="49">
        <f t="shared" si="126"/>
        <v>27.213376211348738</v>
      </c>
      <c r="Y417" s="8">
        <f t="shared" si="146"/>
        <v>7.8281118350738028E-5</v>
      </c>
      <c r="Z417" s="29">
        <f t="shared" si="134"/>
        <v>6.7333333333333334</v>
      </c>
    </row>
    <row r="418" spans="6:26" x14ac:dyDescent="0.25">
      <c r="F418" s="36">
        <f t="shared" si="135"/>
        <v>24300</v>
      </c>
      <c r="G418" s="16">
        <f t="shared" si="136"/>
        <v>24.499639692670389</v>
      </c>
      <c r="H418" s="48">
        <f t="shared" si="137"/>
        <v>294.39981984633516</v>
      </c>
      <c r="I418" s="8">
        <f t="shared" si="138"/>
        <v>1.199597650646846</v>
      </c>
      <c r="J418" s="48">
        <f t="shared" si="139"/>
        <v>1.8264940281589342E-5</v>
      </c>
      <c r="K418" s="48">
        <f t="shared" si="140"/>
        <v>1.5225888673373558E-5</v>
      </c>
      <c r="L418" s="10">
        <f t="shared" si="141"/>
        <v>1006.1315920204744</v>
      </c>
      <c r="M418" s="29">
        <f t="shared" si="142"/>
        <v>2.5689249737153697E-2</v>
      </c>
      <c r="N418" s="8">
        <f t="shared" si="143"/>
        <v>0.71535500770566662</v>
      </c>
      <c r="O418" s="48">
        <f t="shared" si="144"/>
        <v>3.3967412090196241E-3</v>
      </c>
      <c r="P418" s="48">
        <f t="shared" si="127"/>
        <v>25224305.272333246</v>
      </c>
      <c r="Q418" s="48">
        <f t="shared" si="145"/>
        <v>18044333.092460036</v>
      </c>
      <c r="R418" s="9">
        <f t="shared" si="128"/>
        <v>36.99127137228669</v>
      </c>
      <c r="S418" s="10">
        <f t="shared" si="129"/>
        <v>3.1675933612583229</v>
      </c>
      <c r="T418" s="10">
        <f t="shared" si="130"/>
        <v>1.8529393986966427</v>
      </c>
      <c r="U418" s="10">
        <f t="shared" si="131"/>
        <v>2.8439349954684974</v>
      </c>
      <c r="V418" s="10">
        <f t="shared" si="132"/>
        <v>4.6968743941651399</v>
      </c>
      <c r="W418" s="9">
        <f t="shared" si="133"/>
        <v>2.7137496499620806</v>
      </c>
      <c r="X418" s="49">
        <f t="shared" si="126"/>
        <v>27.213389342632468</v>
      </c>
      <c r="Y418" s="8">
        <f t="shared" si="146"/>
        <v>7.8281239902752332E-5</v>
      </c>
      <c r="Z418" s="29">
        <f t="shared" si="134"/>
        <v>6.75</v>
      </c>
    </row>
    <row r="419" spans="6:26" x14ac:dyDescent="0.25">
      <c r="F419" s="36">
        <f t="shared" si="135"/>
        <v>24360</v>
      </c>
      <c r="G419" s="16">
        <f t="shared" si="136"/>
        <v>24.499648394777836</v>
      </c>
      <c r="H419" s="48">
        <f t="shared" si="137"/>
        <v>294.39982419738891</v>
      </c>
      <c r="I419" s="8">
        <f t="shared" si="138"/>
        <v>1.1995976328587052</v>
      </c>
      <c r="J419" s="48">
        <f t="shared" si="139"/>
        <v>1.8264940489550669E-5</v>
      </c>
      <c r="K419" s="48">
        <f t="shared" si="140"/>
        <v>1.5225889072508705E-5</v>
      </c>
      <c r="L419" s="10">
        <f t="shared" si="141"/>
        <v>1006.1315921692964</v>
      </c>
      <c r="M419" s="29">
        <f t="shared" si="142"/>
        <v>2.5689250063110271E-2</v>
      </c>
      <c r="N419" s="8">
        <f t="shared" si="143"/>
        <v>0.71535500687964093</v>
      </c>
      <c r="O419" s="48">
        <f t="shared" si="144"/>
        <v>3.3967411588178157E-3</v>
      </c>
      <c r="P419" s="48">
        <f t="shared" si="127"/>
        <v>25224337.348871496</v>
      </c>
      <c r="Q419" s="48">
        <f t="shared" si="145"/>
        <v>18044356.017736353</v>
      </c>
      <c r="R419" s="9">
        <f t="shared" si="128"/>
        <v>36.99128490755686</v>
      </c>
      <c r="S419" s="10">
        <f t="shared" si="129"/>
        <v>3.1675945604866169</v>
      </c>
      <c r="T419" s="10">
        <f t="shared" si="130"/>
        <v>1.8529425810336457</v>
      </c>
      <c r="U419" s="10">
        <f t="shared" si="131"/>
        <v>2.8439389301120186</v>
      </c>
      <c r="V419" s="10">
        <f t="shared" si="132"/>
        <v>4.6968815111456639</v>
      </c>
      <c r="W419" s="9">
        <f t="shared" si="133"/>
        <v>2.7137537619952723</v>
      </c>
      <c r="X419" s="49">
        <f t="shared" si="126"/>
        <v>27.213402156773107</v>
      </c>
      <c r="Y419" s="8">
        <f t="shared" si="146"/>
        <v>7.8281358519094395E-5</v>
      </c>
      <c r="Z419" s="29">
        <f t="shared" si="134"/>
        <v>6.7666666666666666</v>
      </c>
    </row>
    <row r="420" spans="6:26" x14ac:dyDescent="0.25">
      <c r="F420" s="36">
        <f t="shared" si="135"/>
        <v>24420</v>
      </c>
      <c r="G420" s="16">
        <f t="shared" si="136"/>
        <v>24.499656886713758</v>
      </c>
      <c r="H420" s="48">
        <f t="shared" si="137"/>
        <v>294.39982844335685</v>
      </c>
      <c r="I420" s="8">
        <f t="shared" si="138"/>
        <v>1.1995976155001811</v>
      </c>
      <c r="J420" s="48">
        <f t="shared" si="139"/>
        <v>1.8264940692489358E-5</v>
      </c>
      <c r="K420" s="48">
        <f t="shared" si="140"/>
        <v>1.522588946200402E-5</v>
      </c>
      <c r="L420" s="10">
        <f t="shared" si="141"/>
        <v>1006.131592314524</v>
      </c>
      <c r="M420" s="29">
        <f t="shared" si="142"/>
        <v>2.5689250381194406E-2</v>
      </c>
      <c r="N420" s="8">
        <f t="shared" si="143"/>
        <v>0.71535500607356528</v>
      </c>
      <c r="O420" s="48">
        <f t="shared" si="144"/>
        <v>3.3967411098284731E-3</v>
      </c>
      <c r="P420" s="48">
        <f t="shared" si="127"/>
        <v>25224368.650699511</v>
      </c>
      <c r="Q420" s="48">
        <f t="shared" si="145"/>
        <v>18044378.389323</v>
      </c>
      <c r="R420" s="9">
        <f t="shared" si="128"/>
        <v>36.991298115912677</v>
      </c>
      <c r="S420" s="10">
        <f t="shared" si="129"/>
        <v>3.1675957307502856</v>
      </c>
      <c r="T420" s="10">
        <f t="shared" si="130"/>
        <v>1.8529456865126572</v>
      </c>
      <c r="U420" s="10">
        <f t="shared" si="131"/>
        <v>2.843942769727128</v>
      </c>
      <c r="V420" s="10">
        <f t="shared" si="132"/>
        <v>4.696888456239785</v>
      </c>
      <c r="W420" s="9">
        <f t="shared" si="133"/>
        <v>2.7137577747163202</v>
      </c>
      <c r="X420" s="49">
        <f t="shared" si="126"/>
        <v>27.213414661430079</v>
      </c>
      <c r="Y420" s="8">
        <f t="shared" si="146"/>
        <v>7.8281474270663071E-5</v>
      </c>
      <c r="Z420" s="29">
        <f t="shared" si="134"/>
        <v>6.7833333333333332</v>
      </c>
    </row>
    <row r="421" spans="6:26" x14ac:dyDescent="0.25">
      <c r="F421" s="36">
        <f t="shared" si="135"/>
        <v>24480</v>
      </c>
      <c r="G421" s="16">
        <f t="shared" si="136"/>
        <v>24.499665173554131</v>
      </c>
      <c r="H421" s="48">
        <f t="shared" si="137"/>
        <v>294.39983258677705</v>
      </c>
      <c r="I421" s="8">
        <f t="shared" si="138"/>
        <v>1.1995975985608966</v>
      </c>
      <c r="J421" s="48">
        <f t="shared" si="139"/>
        <v>1.8264940890526678E-5</v>
      </c>
      <c r="K421" s="48">
        <f t="shared" si="140"/>
        <v>1.5225889842092303E-5</v>
      </c>
      <c r="L421" s="10">
        <f t="shared" si="141"/>
        <v>1006.131592456244</v>
      </c>
      <c r="M421" s="29">
        <f t="shared" si="142"/>
        <v>2.5689250691596204E-2</v>
      </c>
      <c r="N421" s="8">
        <f t="shared" si="143"/>
        <v>0.71535500528695728</v>
      </c>
      <c r="O421" s="48">
        <f t="shared" si="144"/>
        <v>3.3967410620223122E-3</v>
      </c>
      <c r="P421" s="48">
        <f t="shared" si="127"/>
        <v>25224399.196528025</v>
      </c>
      <c r="Q421" s="48">
        <f t="shared" si="145"/>
        <v>18044400.220592625</v>
      </c>
      <c r="R421" s="9">
        <f t="shared" si="128"/>
        <v>36.991311005250331</v>
      </c>
      <c r="S421" s="10">
        <f t="shared" si="129"/>
        <v>3.1675968727489248</v>
      </c>
      <c r="T421" s="10">
        <f t="shared" si="130"/>
        <v>1.8529487169898646</v>
      </c>
      <c r="U421" s="10">
        <f t="shared" si="131"/>
        <v>2.8439465166089639</v>
      </c>
      <c r="V421" s="10">
        <f t="shared" si="132"/>
        <v>4.6968952335988288</v>
      </c>
      <c r="W421" s="9">
        <f t="shared" si="133"/>
        <v>2.7137616905237678</v>
      </c>
      <c r="X421" s="49">
        <f t="shared" si="126"/>
        <v>27.213426864077899</v>
      </c>
      <c r="Y421" s="8">
        <f t="shared" si="146"/>
        <v>7.8281587226647155E-5</v>
      </c>
      <c r="Z421" s="29">
        <f t="shared" si="134"/>
        <v>6.8</v>
      </c>
    </row>
    <row r="422" spans="6:26" x14ac:dyDescent="0.25">
      <c r="F422" s="36">
        <f t="shared" si="135"/>
        <v>24540</v>
      </c>
      <c r="G422" s="16">
        <f t="shared" si="136"/>
        <v>24.499673260252344</v>
      </c>
      <c r="H422" s="48">
        <f t="shared" si="137"/>
        <v>294.39983663012617</v>
      </c>
      <c r="I422" s="8">
        <f t="shared" si="138"/>
        <v>1.1995975820307272</v>
      </c>
      <c r="J422" s="48">
        <f t="shared" si="139"/>
        <v>1.8264941083781053E-5</v>
      </c>
      <c r="K422" s="48">
        <f t="shared" si="140"/>
        <v>1.5225890213000782E-5</v>
      </c>
      <c r="L422" s="10">
        <f t="shared" si="141"/>
        <v>1006.1315925945414</v>
      </c>
      <c r="M422" s="29">
        <f t="shared" si="142"/>
        <v>2.5689250994501246E-2</v>
      </c>
      <c r="N422" s="8">
        <f t="shared" si="143"/>
        <v>0.71535500451934786</v>
      </c>
      <c r="O422" s="48">
        <f t="shared" si="144"/>
        <v>3.3967410153707576E-3</v>
      </c>
      <c r="P422" s="48">
        <f t="shared" si="127"/>
        <v>25224429.004615739</v>
      </c>
      <c r="Q422" s="48">
        <f t="shared" si="145"/>
        <v>18044421.524594862</v>
      </c>
      <c r="R422" s="9">
        <f t="shared" si="128"/>
        <v>36.991323583275197</v>
      </c>
      <c r="S422" s="10">
        <f t="shared" si="129"/>
        <v>3.1675979871652324</v>
      </c>
      <c r="T422" s="10">
        <f t="shared" si="130"/>
        <v>1.8529516742766305</v>
      </c>
      <c r="U422" s="10">
        <f t="shared" si="131"/>
        <v>2.8439501729971197</v>
      </c>
      <c r="V422" s="10">
        <f t="shared" si="132"/>
        <v>4.6969018472737503</v>
      </c>
      <c r="W422" s="9">
        <f t="shared" si="133"/>
        <v>2.7137655117581669</v>
      </c>
      <c r="X422" s="49">
        <f t="shared" si="126"/>
        <v>27.213438772010512</v>
      </c>
      <c r="Y422" s="8">
        <f t="shared" si="146"/>
        <v>7.8281697454562506E-5</v>
      </c>
      <c r="Z422" s="29">
        <f t="shared" si="134"/>
        <v>6.8166666666666664</v>
      </c>
    </row>
    <row r="423" spans="6:26" x14ac:dyDescent="0.25">
      <c r="F423" s="36">
        <f t="shared" si="135"/>
        <v>24600</v>
      </c>
      <c r="G423" s="16">
        <f t="shared" si="136"/>
        <v>24.499681151642147</v>
      </c>
      <c r="H423" s="48">
        <f t="shared" si="137"/>
        <v>294.39984057582103</v>
      </c>
      <c r="I423" s="8">
        <f t="shared" si="138"/>
        <v>1.1995975658997917</v>
      </c>
      <c r="J423" s="48">
        <f t="shared" si="139"/>
        <v>1.8264941272367985E-5</v>
      </c>
      <c r="K423" s="48">
        <f t="shared" si="140"/>
        <v>1.5225890574951154E-5</v>
      </c>
      <c r="L423" s="10">
        <f t="shared" si="141"/>
        <v>1006.1315927294987</v>
      </c>
      <c r="M423" s="29">
        <f t="shared" si="142"/>
        <v>2.5689251290090587E-2</v>
      </c>
      <c r="N423" s="8">
        <f t="shared" si="143"/>
        <v>0.7153550037702775</v>
      </c>
      <c r="O423" s="48">
        <f t="shared" si="144"/>
        <v>3.396740969845925E-3</v>
      </c>
      <c r="P423" s="48">
        <f t="shared" si="127"/>
        <v>25224458.092780482</v>
      </c>
      <c r="Q423" s="48">
        <f t="shared" si="145"/>
        <v>18044442.31406419</v>
      </c>
      <c r="R423" s="9">
        <f t="shared" si="128"/>
        <v>36.991335857506471</v>
      </c>
      <c r="S423" s="10">
        <f t="shared" si="129"/>
        <v>3.1675990746654077</v>
      </c>
      <c r="T423" s="10">
        <f t="shared" si="130"/>
        <v>1.852954560140567</v>
      </c>
      <c r="U423" s="10">
        <f t="shared" si="131"/>
        <v>2.8439537410771893</v>
      </c>
      <c r="V423" s="10">
        <f t="shared" si="132"/>
        <v>4.6969083012177562</v>
      </c>
      <c r="W423" s="9">
        <f t="shared" si="133"/>
        <v>2.7137692407035923</v>
      </c>
      <c r="X423" s="49">
        <f t="shared" si="126"/>
        <v>27.213450392345738</v>
      </c>
      <c r="Y423" s="8">
        <f t="shared" si="146"/>
        <v>7.8281805020295926E-5</v>
      </c>
      <c r="Z423" s="29">
        <f t="shared" si="134"/>
        <v>6.833333333333333</v>
      </c>
    </row>
    <row r="424" spans="6:26" x14ac:dyDescent="0.25">
      <c r="F424" s="36">
        <f t="shared" si="135"/>
        <v>24660</v>
      </c>
      <c r="G424" s="16">
        <f t="shared" si="136"/>
        <v>24.499688852440553</v>
      </c>
      <c r="H424" s="48">
        <f t="shared" si="137"/>
        <v>294.39984442622028</v>
      </c>
      <c r="I424" s="8">
        <f t="shared" si="138"/>
        <v>1.1995975501584479</v>
      </c>
      <c r="J424" s="48">
        <f t="shared" si="139"/>
        <v>1.8264941456400198E-5</v>
      </c>
      <c r="K424" s="48">
        <f t="shared" si="140"/>
        <v>1.5225890928159771E-5</v>
      </c>
      <c r="L424" s="10">
        <f t="shared" si="141"/>
        <v>1006.1315928611964</v>
      </c>
      <c r="M424" s="29">
        <f t="shared" si="142"/>
        <v>2.5689251578540902E-2</v>
      </c>
      <c r="N424" s="8">
        <f t="shared" si="143"/>
        <v>0.71535500303929844</v>
      </c>
      <c r="O424" s="48">
        <f t="shared" si="144"/>
        <v>3.3967409254205996E-3</v>
      </c>
      <c r="P424" s="48">
        <f t="shared" si="127"/>
        <v>25224486.478409715</v>
      </c>
      <c r="Q424" s="48">
        <f t="shared" si="145"/>
        <v>18044462.601427525</v>
      </c>
      <c r="R424" s="9">
        <f t="shared" si="128"/>
        <v>36.991347835281886</v>
      </c>
      <c r="S424" s="10">
        <f t="shared" si="129"/>
        <v>3.1676001358995696</v>
      </c>
      <c r="T424" s="10">
        <f t="shared" si="130"/>
        <v>1.852957376306605</v>
      </c>
      <c r="U424" s="10">
        <f t="shared" si="131"/>
        <v>2.8439572229818948</v>
      </c>
      <c r="V424" s="10">
        <f t="shared" si="132"/>
        <v>4.6969145992884993</v>
      </c>
      <c r="W424" s="9">
        <f t="shared" si="133"/>
        <v>2.7137728795889107</v>
      </c>
      <c r="X424" s="49">
        <f t="shared" si="126"/>
        <v>27.213461732029465</v>
      </c>
      <c r="Y424" s="8">
        <f t="shared" si="146"/>
        <v>7.8281909988141648E-5</v>
      </c>
      <c r="Z424" s="29">
        <f t="shared" si="134"/>
        <v>6.85</v>
      </c>
    </row>
    <row r="425" spans="6:26" x14ac:dyDescent="0.25">
      <c r="F425" s="36">
        <f t="shared" si="135"/>
        <v>24720</v>
      </c>
      <c r="G425" s="16">
        <f t="shared" si="136"/>
        <v>24.499696367250657</v>
      </c>
      <c r="H425" s="48">
        <f t="shared" si="137"/>
        <v>294.39984818362529</v>
      </c>
      <c r="I425" s="8">
        <f t="shared" si="138"/>
        <v>1.1995975347972867</v>
      </c>
      <c r="J425" s="48">
        <f t="shared" si="139"/>
        <v>1.8264941635987686E-5</v>
      </c>
      <c r="K425" s="48">
        <f t="shared" si="140"/>
        <v>1.5225891272837748E-5</v>
      </c>
      <c r="L425" s="10">
        <f t="shared" si="141"/>
        <v>1006.1315929897135</v>
      </c>
      <c r="M425" s="29">
        <f t="shared" si="142"/>
        <v>2.5689251860024607E-2</v>
      </c>
      <c r="N425" s="8">
        <f t="shared" si="143"/>
        <v>0.71535500232597393</v>
      </c>
      <c r="O425" s="48">
        <f t="shared" si="144"/>
        <v>3.3967408820682289E-3</v>
      </c>
      <c r="P425" s="48">
        <f t="shared" si="127"/>
        <v>25224514.178471044</v>
      </c>
      <c r="Q425" s="48">
        <f t="shared" si="145"/>
        <v>18044482.398811717</v>
      </c>
      <c r="R425" s="9">
        <f t="shared" si="128"/>
        <v>36.991359523761851</v>
      </c>
      <c r="S425" s="10">
        <f t="shared" si="129"/>
        <v>3.1676011715021271</v>
      </c>
      <c r="T425" s="10">
        <f t="shared" si="130"/>
        <v>1.8529601244580167</v>
      </c>
      <c r="U425" s="10">
        <f t="shared" si="131"/>
        <v>2.8439606207925263</v>
      </c>
      <c r="V425" s="10">
        <f t="shared" si="132"/>
        <v>4.6969207452505426</v>
      </c>
      <c r="W425" s="9">
        <f t="shared" si="133"/>
        <v>2.7137764305892027</v>
      </c>
      <c r="X425" s="49">
        <f t="shared" si="126"/>
        <v>27.213472797839859</v>
      </c>
      <c r="Y425" s="8">
        <f t="shared" si="146"/>
        <v>7.8282012420842384E-5</v>
      </c>
      <c r="Z425" s="29">
        <f t="shared" si="134"/>
        <v>6.8666666666666663</v>
      </c>
    </row>
    <row r="426" spans="6:26" x14ac:dyDescent="0.25">
      <c r="F426" s="36">
        <f t="shared" si="135"/>
        <v>24780</v>
      </c>
      <c r="G426" s="16">
        <f t="shared" si="136"/>
        <v>24.499703700564378</v>
      </c>
      <c r="H426" s="48">
        <f t="shared" si="137"/>
        <v>294.39985185028218</v>
      </c>
      <c r="I426" s="8">
        <f t="shared" si="138"/>
        <v>1.199597519807126</v>
      </c>
      <c r="J426" s="48">
        <f t="shared" si="139"/>
        <v>1.8264941811237854E-5</v>
      </c>
      <c r="K426" s="48">
        <f t="shared" si="140"/>
        <v>1.5225891609191166E-5</v>
      </c>
      <c r="L426" s="10">
        <f t="shared" si="141"/>
        <v>1006.1315931151266</v>
      </c>
      <c r="M426" s="29">
        <f t="shared" si="142"/>
        <v>2.5689252134710024E-2</v>
      </c>
      <c r="N426" s="8">
        <f t="shared" si="143"/>
        <v>0.71535500162987775</v>
      </c>
      <c r="O426" s="48">
        <f t="shared" si="144"/>
        <v>3.3967408397628973E-3</v>
      </c>
      <c r="P426" s="48">
        <f t="shared" si="127"/>
        <v>25224541.209522024</v>
      </c>
      <c r="Q426" s="48">
        <f t="shared" si="145"/>
        <v>18044501.718050547</v>
      </c>
      <c r="R426" s="9">
        <f t="shared" si="128"/>
        <v>36.991370929933758</v>
      </c>
      <c r="S426" s="10">
        <f t="shared" si="129"/>
        <v>3.1676021820921703</v>
      </c>
      <c r="T426" s="10">
        <f t="shared" si="130"/>
        <v>1.8529628062374248</v>
      </c>
      <c r="U426" s="10">
        <f t="shared" si="131"/>
        <v>2.8439639365400935</v>
      </c>
      <c r="V426" s="10">
        <f t="shared" si="132"/>
        <v>4.6969267427775181</v>
      </c>
      <c r="W426" s="9">
        <f t="shared" si="133"/>
        <v>2.7137798958270105</v>
      </c>
      <c r="X426" s="49">
        <f t="shared" si="126"/>
        <v>27.213483596391388</v>
      </c>
      <c r="Y426" s="8">
        <f t="shared" si="146"/>
        <v>7.8282112379625293E-5</v>
      </c>
      <c r="Z426" s="29">
        <f t="shared" si="134"/>
        <v>6.8833333333333337</v>
      </c>
    </row>
    <row r="427" spans="6:26" x14ac:dyDescent="0.25">
      <c r="F427" s="36">
        <f t="shared" si="135"/>
        <v>24840</v>
      </c>
      <c r="G427" s="16">
        <f t="shared" si="136"/>
        <v>24.499710856765155</v>
      </c>
      <c r="H427" s="48">
        <f t="shared" si="137"/>
        <v>294.39985542838258</v>
      </c>
      <c r="I427" s="8">
        <f t="shared" si="138"/>
        <v>1.1995975051790053</v>
      </c>
      <c r="J427" s="48">
        <f t="shared" si="139"/>
        <v>1.8264941982255382E-5</v>
      </c>
      <c r="K427" s="48">
        <f t="shared" si="140"/>
        <v>1.5225891937421015E-5</v>
      </c>
      <c r="L427" s="10">
        <f t="shared" si="141"/>
        <v>1006.1315932375107</v>
      </c>
      <c r="M427" s="29">
        <f t="shared" si="142"/>
        <v>2.5689252402761244E-2</v>
      </c>
      <c r="N427" s="8">
        <f t="shared" si="143"/>
        <v>0.71535500095059357</v>
      </c>
      <c r="O427" s="48">
        <f t="shared" si="144"/>
        <v>3.3967407984793179E-3</v>
      </c>
      <c r="P427" s="48">
        <f t="shared" si="127"/>
        <v>25224567.587720726</v>
      </c>
      <c r="Q427" s="48">
        <f t="shared" si="145"/>
        <v>18044520.570692271</v>
      </c>
      <c r="R427" s="9">
        <f t="shared" si="128"/>
        <v>36.991382060616345</v>
      </c>
      <c r="S427" s="10">
        <f t="shared" si="129"/>
        <v>3.1676031682738257</v>
      </c>
      <c r="T427" s="10">
        <f t="shared" si="130"/>
        <v>1.8529654232477777</v>
      </c>
      <c r="U427" s="10">
        <f t="shared" si="131"/>
        <v>2.8439671722065007</v>
      </c>
      <c r="V427" s="10">
        <f t="shared" si="132"/>
        <v>4.6969325954542782</v>
      </c>
      <c r="W427" s="9">
        <f t="shared" si="133"/>
        <v>2.713783277373583</v>
      </c>
      <c r="X427" s="49">
        <f t="shared" si="126"/>
        <v>27.213494134138738</v>
      </c>
      <c r="Y427" s="8">
        <f t="shared" si="146"/>
        <v>7.8282209924237966E-5</v>
      </c>
      <c r="Z427" s="29">
        <f t="shared" si="134"/>
        <v>6.9</v>
      </c>
    </row>
    <row r="428" spans="6:26" x14ac:dyDescent="0.25">
      <c r="F428" s="36">
        <f t="shared" si="135"/>
        <v>24900</v>
      </c>
      <c r="G428" s="16">
        <f t="shared" si="136"/>
        <v>24.499717840130558</v>
      </c>
      <c r="H428" s="48">
        <f t="shared" si="137"/>
        <v>294.39985892006524</v>
      </c>
      <c r="I428" s="8">
        <f t="shared" si="138"/>
        <v>1.1995974909041811</v>
      </c>
      <c r="J428" s="48">
        <f t="shared" si="139"/>
        <v>1.8264942149142499E-5</v>
      </c>
      <c r="K428" s="48">
        <f t="shared" si="140"/>
        <v>1.5225892257723492E-5</v>
      </c>
      <c r="L428" s="10">
        <f t="shared" si="141"/>
        <v>1006.1315933569391</v>
      </c>
      <c r="M428" s="29">
        <f t="shared" si="142"/>
        <v>2.56892526643385E-2</v>
      </c>
      <c r="N428" s="8">
        <f t="shared" si="143"/>
        <v>0.71535500028771537</v>
      </c>
      <c r="O428" s="48">
        <f t="shared" si="144"/>
        <v>3.3967407581928142E-3</v>
      </c>
      <c r="P428" s="48">
        <f t="shared" si="127"/>
        <v>25224593.328834746</v>
      </c>
      <c r="Q428" s="48">
        <f t="shared" si="145"/>
        <v>18044538.968006082</v>
      </c>
      <c r="R428" s="9">
        <f t="shared" si="128"/>
        <v>36.991392922463604</v>
      </c>
      <c r="S428" s="10">
        <f t="shared" si="129"/>
        <v>3.1676041306366352</v>
      </c>
      <c r="T428" s="10">
        <f t="shared" si="130"/>
        <v>1.8529679770533165</v>
      </c>
      <c r="U428" s="10">
        <f t="shared" si="131"/>
        <v>2.843970329725853</v>
      </c>
      <c r="V428" s="10">
        <f t="shared" si="132"/>
        <v>4.6969383067791695</v>
      </c>
      <c r="W428" s="9">
        <f t="shared" si="133"/>
        <v>2.7137865772501866</v>
      </c>
      <c r="X428" s="49">
        <f t="shared" si="126"/>
        <v>27.213504417380744</v>
      </c>
      <c r="Y428" s="8">
        <f t="shared" si="146"/>
        <v>7.8282305112986153E-5</v>
      </c>
      <c r="Z428" s="29">
        <f t="shared" si="134"/>
        <v>6.916666666666667</v>
      </c>
    </row>
    <row r="429" spans="6:26" x14ac:dyDescent="0.25">
      <c r="F429" s="36">
        <f t="shared" si="135"/>
        <v>24960</v>
      </c>
      <c r="G429" s="16">
        <f t="shared" si="136"/>
        <v>24.499724654834846</v>
      </c>
      <c r="H429" s="48">
        <f t="shared" si="137"/>
        <v>294.3998623274174</v>
      </c>
      <c r="I429" s="8">
        <f t="shared" si="138"/>
        <v>1.1995974769741204</v>
      </c>
      <c r="J429" s="48">
        <f t="shared" si="139"/>
        <v>1.8264942311999009E-5</v>
      </c>
      <c r="K429" s="48">
        <f t="shared" si="140"/>
        <v>1.52258925702901E-5</v>
      </c>
      <c r="L429" s="10">
        <f t="shared" si="141"/>
        <v>1006.1315934734831</v>
      </c>
      <c r="M429" s="29">
        <f t="shared" si="142"/>
        <v>2.568925291959823E-2</v>
      </c>
      <c r="N429" s="8">
        <f t="shared" si="143"/>
        <v>0.71535499964084648</v>
      </c>
      <c r="O429" s="48">
        <f t="shared" si="144"/>
        <v>3.3967407188793043E-3</v>
      </c>
      <c r="P429" s="48">
        <f t="shared" si="127"/>
        <v>25224618.448250741</v>
      </c>
      <c r="Q429" s="48">
        <f t="shared" si="145"/>
        <v>18044556.920988899</v>
      </c>
      <c r="R429" s="9">
        <f t="shared" si="128"/>
        <v>36.991403521968699</v>
      </c>
      <c r="S429" s="10">
        <f t="shared" si="129"/>
        <v>3.1676050697559024</v>
      </c>
      <c r="T429" s="10">
        <f t="shared" si="130"/>
        <v>1.8529704691805062</v>
      </c>
      <c r="U429" s="10">
        <f t="shared" si="131"/>
        <v>2.8439734109855492</v>
      </c>
      <c r="V429" s="10">
        <f t="shared" si="132"/>
        <v>4.6969438801660557</v>
      </c>
      <c r="W429" s="9">
        <f t="shared" si="133"/>
        <v>2.7137897974292766</v>
      </c>
      <c r="X429" s="49">
        <f t="shared" si="126"/>
        <v>27.213514452264121</v>
      </c>
      <c r="Y429" s="8">
        <f t="shared" si="146"/>
        <v>7.8282398002767591E-5</v>
      </c>
      <c r="Z429" s="29">
        <f t="shared" si="134"/>
        <v>6.9333333333333336</v>
      </c>
    </row>
    <row r="430" spans="6:26" x14ac:dyDescent="0.25">
      <c r="F430" s="36">
        <f t="shared" si="135"/>
        <v>25020</v>
      </c>
      <c r="G430" s="16">
        <f t="shared" si="136"/>
        <v>24.499731304951471</v>
      </c>
      <c r="H430" s="48">
        <f t="shared" si="137"/>
        <v>294.39986565247568</v>
      </c>
      <c r="I430" s="8">
        <f t="shared" si="138"/>
        <v>1.1995974633804969</v>
      </c>
      <c r="J430" s="48">
        <f t="shared" si="139"/>
        <v>1.8264942470922231E-5</v>
      </c>
      <c r="K430" s="48">
        <f t="shared" si="140"/>
        <v>1.5225892875307645E-5</v>
      </c>
      <c r="L430" s="10">
        <f t="shared" si="141"/>
        <v>1006.1315935872124</v>
      </c>
      <c r="M430" s="29">
        <f t="shared" si="142"/>
        <v>2.5689253168692958E-2</v>
      </c>
      <c r="N430" s="8">
        <f t="shared" si="143"/>
        <v>0.71535499900960098</v>
      </c>
      <c r="O430" s="48">
        <f t="shared" si="144"/>
        <v>3.3967406805152892E-3</v>
      </c>
      <c r="P430" s="48">
        <f t="shared" si="127"/>
        <v>25224642.960983973</v>
      </c>
      <c r="Q430" s="48">
        <f t="shared" si="145"/>
        <v>18044574.440372229</v>
      </c>
      <c r="R430" s="9">
        <f t="shared" si="128"/>
        <v>36.991413865468076</v>
      </c>
      <c r="S430" s="10">
        <f t="shared" si="129"/>
        <v>3.1676059861930281</v>
      </c>
      <c r="T430" s="10">
        <f t="shared" si="130"/>
        <v>1.8529729011189449</v>
      </c>
      <c r="U430" s="10">
        <f t="shared" si="131"/>
        <v>2.8439764178273435</v>
      </c>
      <c r="V430" s="10">
        <f t="shared" si="132"/>
        <v>4.6969493189462881</v>
      </c>
      <c r="W430" s="9">
        <f t="shared" si="133"/>
        <v>2.7137929398356331</v>
      </c>
      <c r="X430" s="49">
        <f t="shared" si="126"/>
        <v>27.213524244787102</v>
      </c>
      <c r="Y430" s="8">
        <f t="shared" si="146"/>
        <v>7.8282488649104816E-5</v>
      </c>
      <c r="Z430" s="29">
        <f t="shared" si="134"/>
        <v>6.95</v>
      </c>
    </row>
    <row r="431" spans="6:26" x14ac:dyDescent="0.25">
      <c r="F431" s="36">
        <f t="shared" si="135"/>
        <v>25080</v>
      </c>
      <c r="G431" s="16">
        <f t="shared" si="136"/>
        <v>24.499737794455495</v>
      </c>
      <c r="H431" s="48">
        <f t="shared" si="137"/>
        <v>294.39986889722775</v>
      </c>
      <c r="I431" s="8">
        <f t="shared" si="138"/>
        <v>1.1995974501151843</v>
      </c>
      <c r="J431" s="48">
        <f t="shared" si="139"/>
        <v>1.826494262600713E-5</v>
      </c>
      <c r="K431" s="48">
        <f t="shared" si="140"/>
        <v>1.5225893172958434E-5</v>
      </c>
      <c r="L431" s="10">
        <f t="shared" si="141"/>
        <v>1006.1315936981948</v>
      </c>
      <c r="M431" s="29">
        <f t="shared" si="142"/>
        <v>2.5689253411771536E-2</v>
      </c>
      <c r="N431" s="8">
        <f t="shared" si="143"/>
        <v>0.71535499839360139</v>
      </c>
      <c r="O431" s="48">
        <f t="shared" si="144"/>
        <v>3.3967406430778359E-3</v>
      </c>
      <c r="P431" s="48">
        <f t="shared" si="127"/>
        <v>25224666.881687004</v>
      </c>
      <c r="Q431" s="48">
        <f t="shared" si="145"/>
        <v>18044591.536628336</v>
      </c>
      <c r="R431" s="9">
        <f t="shared" si="128"/>
        <v>36.991423959145152</v>
      </c>
      <c r="S431" s="10">
        <f t="shared" si="129"/>
        <v>3.1676068804958564</v>
      </c>
      <c r="T431" s="10">
        <f t="shared" si="130"/>
        <v>1.8529752743222569</v>
      </c>
      <c r="U431" s="10">
        <f t="shared" si="131"/>
        <v>2.843979352048537</v>
      </c>
      <c r="V431" s="10">
        <f t="shared" si="132"/>
        <v>4.6969546263707942</v>
      </c>
      <c r="W431" s="9">
        <f t="shared" si="133"/>
        <v>2.7137960063475699</v>
      </c>
      <c r="X431" s="49">
        <f t="shared" si="126"/>
        <v>27.213533800803063</v>
      </c>
      <c r="Y431" s="8">
        <f t="shared" si="146"/>
        <v>7.8282577106179895E-5</v>
      </c>
      <c r="Z431" s="29">
        <f t="shared" si="134"/>
        <v>6.9666666666666668</v>
      </c>
    </row>
    <row r="432" spans="6:26" x14ac:dyDescent="0.25">
      <c r="F432" s="36">
        <f t="shared" si="135"/>
        <v>25140</v>
      </c>
      <c r="G432" s="16">
        <f t="shared" si="136"/>
        <v>24.499744127225988</v>
      </c>
      <c r="H432" s="48">
        <f t="shared" si="137"/>
        <v>294.39987206361297</v>
      </c>
      <c r="I432" s="8">
        <f t="shared" si="138"/>
        <v>1.1995974371702542</v>
      </c>
      <c r="J432" s="48">
        <f t="shared" si="139"/>
        <v>1.8264942777346503E-5</v>
      </c>
      <c r="K432" s="48">
        <f t="shared" si="140"/>
        <v>1.5225893463420455E-5</v>
      </c>
      <c r="L432" s="10">
        <f t="shared" si="141"/>
        <v>1006.131593806497</v>
      </c>
      <c r="M432" s="29">
        <f t="shared" si="142"/>
        <v>2.5689253648979404E-2</v>
      </c>
      <c r="N432" s="8">
        <f t="shared" si="143"/>
        <v>0.71535499779247935</v>
      </c>
      <c r="O432" s="48">
        <f t="shared" si="144"/>
        <v>3.3967406065445681E-3</v>
      </c>
      <c r="P432" s="48">
        <f t="shared" si="127"/>
        <v>25224690.224658281</v>
      </c>
      <c r="Q432" s="48">
        <f t="shared" si="145"/>
        <v>18044608.219976399</v>
      </c>
      <c r="R432" s="9">
        <f t="shared" si="128"/>
        <v>36.991433809033836</v>
      </c>
      <c r="S432" s="10">
        <f t="shared" si="129"/>
        <v>3.1676077531990083</v>
      </c>
      <c r="T432" s="10">
        <f t="shared" si="130"/>
        <v>1.8529775902089682</v>
      </c>
      <c r="U432" s="10">
        <f t="shared" si="131"/>
        <v>2.8439822154030545</v>
      </c>
      <c r="V432" s="10">
        <f t="shared" si="132"/>
        <v>4.696959805612023</v>
      </c>
      <c r="W432" s="9">
        <f t="shared" si="133"/>
        <v>2.7137989987980577</v>
      </c>
      <c r="X432" s="49">
        <f t="shared" si="126"/>
        <v>27.213543126024046</v>
      </c>
      <c r="Y432" s="8">
        <f t="shared" si="146"/>
        <v>7.8282663426867052E-5</v>
      </c>
      <c r="Z432" s="29">
        <f t="shared" si="134"/>
        <v>6.9833333333333334</v>
      </c>
    </row>
    <row r="433" spans="6:26" x14ac:dyDescent="0.25">
      <c r="F433" s="36">
        <f t="shared" si="135"/>
        <v>25200</v>
      </c>
      <c r="G433" s="16">
        <f t="shared" si="136"/>
        <v>24.499750307048327</v>
      </c>
      <c r="H433" s="48">
        <f t="shared" si="137"/>
        <v>294.39987515352414</v>
      </c>
      <c r="I433" s="8">
        <f t="shared" si="138"/>
        <v>1.1995974245379684</v>
      </c>
      <c r="J433" s="48">
        <f t="shared" si="139"/>
        <v>1.8264942925030689E-5</v>
      </c>
      <c r="K433" s="48">
        <f t="shared" si="140"/>
        <v>1.5225893746867232E-5</v>
      </c>
      <c r="L433" s="10">
        <f t="shared" si="141"/>
        <v>1006.1315939121832</v>
      </c>
      <c r="M433" s="29">
        <f t="shared" si="142"/>
        <v>2.5689253880458184E-2</v>
      </c>
      <c r="N433" s="8">
        <f t="shared" si="143"/>
        <v>0.71535499720587514</v>
      </c>
      <c r="O433" s="48">
        <f t="shared" si="144"/>
        <v>3.3967405708936471E-3</v>
      </c>
      <c r="P433" s="48">
        <f t="shared" si="127"/>
        <v>25224713.003851429</v>
      </c>
      <c r="Q433" s="48">
        <f t="shared" si="145"/>
        <v>18044624.50038914</v>
      </c>
      <c r="R433" s="9">
        <f t="shared" si="128"/>
        <v>36.991443421022446</v>
      </c>
      <c r="S433" s="10">
        <f t="shared" si="129"/>
        <v>3.1676086048241676</v>
      </c>
      <c r="T433" s="10">
        <f t="shared" si="130"/>
        <v>1.8529798501633323</v>
      </c>
      <c r="U433" s="10">
        <f t="shared" si="131"/>
        <v>2.8439850096024193</v>
      </c>
      <c r="V433" s="10">
        <f t="shared" si="132"/>
        <v>4.6969648597657514</v>
      </c>
      <c r="W433" s="9">
        <f t="shared" si="133"/>
        <v>2.7138019189757676</v>
      </c>
      <c r="X433" s="49">
        <f t="shared" si="126"/>
        <v>27.213552226024095</v>
      </c>
      <c r="Y433" s="8">
        <f t="shared" si="146"/>
        <v>7.8282747662762519E-5</v>
      </c>
      <c r="Z433" s="29">
        <f t="shared" si="134"/>
        <v>7</v>
      </c>
    </row>
    <row r="434" spans="6:26" x14ac:dyDescent="0.25">
      <c r="F434" s="36">
        <f t="shared" si="135"/>
        <v>25260</v>
      </c>
      <c r="G434" s="16">
        <f t="shared" si="136"/>
        <v>24.499756337616475</v>
      </c>
      <c r="H434" s="48">
        <f t="shared" si="137"/>
        <v>294.39987816880819</v>
      </c>
      <c r="I434" s="8">
        <f t="shared" si="138"/>
        <v>1.199597412210776</v>
      </c>
      <c r="J434" s="48">
        <f t="shared" si="139"/>
        <v>1.8264943069148076E-5</v>
      </c>
      <c r="K434" s="48">
        <f t="shared" si="140"/>
        <v>1.5225894023468286E-5</v>
      </c>
      <c r="L434" s="10">
        <f t="shared" si="141"/>
        <v>1006.1315940153171</v>
      </c>
      <c r="M434" s="29">
        <f t="shared" si="142"/>
        <v>2.5689254106346381E-2</v>
      </c>
      <c r="N434" s="8">
        <f t="shared" si="143"/>
        <v>0.71535499663343893</v>
      </c>
      <c r="O434" s="48">
        <f t="shared" si="144"/>
        <v>3.396740536103763E-3</v>
      </c>
      <c r="P434" s="48">
        <f t="shared" si="127"/>
        <v>25224735.232882466</v>
      </c>
      <c r="Q434" s="48">
        <f t="shared" si="145"/>
        <v>18044640.387598027</v>
      </c>
      <c r="R434" s="9">
        <f t="shared" si="128"/>
        <v>36.991452800856962</v>
      </c>
      <c r="S434" s="10">
        <f t="shared" si="129"/>
        <v>3.1676094358804434</v>
      </c>
      <c r="T434" s="10">
        <f t="shared" si="130"/>
        <v>1.8529820555361891</v>
      </c>
      <c r="U434" s="10">
        <f t="shared" si="131"/>
        <v>2.8439877363168478</v>
      </c>
      <c r="V434" s="10">
        <f t="shared" si="132"/>
        <v>4.6969697918530366</v>
      </c>
      <c r="W434" s="9">
        <f t="shared" si="133"/>
        <v>2.7138047686261988</v>
      </c>
      <c r="X434" s="49">
        <f t="shared" si="126"/>
        <v>27.213561106242672</v>
      </c>
      <c r="Y434" s="8">
        <f t="shared" si="146"/>
        <v>7.8282829864217282E-5</v>
      </c>
      <c r="Z434" s="29">
        <f t="shared" si="134"/>
        <v>7.0166666666666666</v>
      </c>
    </row>
    <row r="435" spans="6:26" x14ac:dyDescent="0.25">
      <c r="F435" s="36">
        <f t="shared" si="135"/>
        <v>25320</v>
      </c>
      <c r="G435" s="16">
        <f t="shared" si="136"/>
        <v>24.499762222535171</v>
      </c>
      <c r="H435" s="48">
        <f t="shared" si="137"/>
        <v>294.39988111126758</v>
      </c>
      <c r="I435" s="8">
        <f t="shared" si="138"/>
        <v>1.1995974001813081</v>
      </c>
      <c r="J435" s="48">
        <f t="shared" si="139"/>
        <v>1.8264943209784744E-5</v>
      </c>
      <c r="K435" s="48">
        <f t="shared" si="140"/>
        <v>1.5225894293388904E-5</v>
      </c>
      <c r="L435" s="10">
        <f t="shared" si="141"/>
        <v>1006.1315941159601</v>
      </c>
      <c r="M435" s="29">
        <f t="shared" si="142"/>
        <v>2.5689254326778939E-2</v>
      </c>
      <c r="N435" s="8">
        <f t="shared" si="143"/>
        <v>0.715354996074828</v>
      </c>
      <c r="O435" s="48">
        <f t="shared" si="144"/>
        <v>3.3967405021541192E-3</v>
      </c>
      <c r="P435" s="48">
        <f t="shared" si="127"/>
        <v>25224756.925038978</v>
      </c>
      <c r="Q435" s="48">
        <f t="shared" si="145"/>
        <v>18044655.891099747</v>
      </c>
      <c r="R435" s="9">
        <f t="shared" si="128"/>
        <v>36.991461954144619</v>
      </c>
      <c r="S435" s="10">
        <f t="shared" si="129"/>
        <v>3.1676102468646272</v>
      </c>
      <c r="T435" s="10">
        <f t="shared" si="130"/>
        <v>1.852984207645741</v>
      </c>
      <c r="U435" s="10">
        <f t="shared" si="131"/>
        <v>2.8439903971762144</v>
      </c>
      <c r="V435" s="10">
        <f t="shared" si="132"/>
        <v>4.6969746048219552</v>
      </c>
      <c r="W435" s="9">
        <f t="shared" si="133"/>
        <v>2.7138075494526852</v>
      </c>
      <c r="X435" s="49">
        <f t="shared" si="126"/>
        <v>27.213569771987856</v>
      </c>
      <c r="Y435" s="8">
        <f t="shared" si="146"/>
        <v>7.828291008036592E-5</v>
      </c>
      <c r="Z435" s="29">
        <f t="shared" si="134"/>
        <v>7.0333333333333332</v>
      </c>
    </row>
    <row r="436" spans="6:26" x14ac:dyDescent="0.25">
      <c r="F436" s="36">
        <f t="shared" si="135"/>
        <v>25380</v>
      </c>
      <c r="G436" s="16">
        <f t="shared" si="136"/>
        <v>24.4997679653221</v>
      </c>
      <c r="H436" s="48">
        <f t="shared" si="137"/>
        <v>294.39988398266104</v>
      </c>
      <c r="I436" s="8">
        <f t="shared" si="138"/>
        <v>1.199597388442375</v>
      </c>
      <c r="J436" s="48">
        <f t="shared" si="139"/>
        <v>1.8264943347024773E-5</v>
      </c>
      <c r="K436" s="48">
        <f t="shared" si="140"/>
        <v>1.5225894556790431E-5</v>
      </c>
      <c r="L436" s="10">
        <f t="shared" si="141"/>
        <v>1006.1315942141724</v>
      </c>
      <c r="M436" s="29">
        <f t="shared" si="142"/>
        <v>2.5689254541887634E-2</v>
      </c>
      <c r="N436" s="8">
        <f t="shared" si="143"/>
        <v>0.71535499552970871</v>
      </c>
      <c r="O436" s="48">
        <f t="shared" si="144"/>
        <v>3.396740469024424E-3</v>
      </c>
      <c r="P436" s="48">
        <f t="shared" si="127"/>
        <v>25224778.093287528</v>
      </c>
      <c r="Q436" s="48">
        <f t="shared" si="145"/>
        <v>18044671.020161595</v>
      </c>
      <c r="R436" s="9">
        <f t="shared" si="128"/>
        <v>36.991470886357227</v>
      </c>
      <c r="S436" s="10">
        <f t="shared" si="129"/>
        <v>3.1676110382615219</v>
      </c>
      <c r="T436" s="10">
        <f t="shared" si="130"/>
        <v>1.8529863077783624</v>
      </c>
      <c r="U436" s="10">
        <f t="shared" si="131"/>
        <v>2.8439929937710038</v>
      </c>
      <c r="V436" s="10">
        <f t="shared" si="132"/>
        <v>4.6969793015493657</v>
      </c>
      <c r="W436" s="9">
        <f t="shared" si="133"/>
        <v>2.713810263117411</v>
      </c>
      <c r="X436" s="49">
        <f t="shared" si="126"/>
        <v>27.213578228439509</v>
      </c>
      <c r="Y436" s="8">
        <f t="shared" si="146"/>
        <v>7.8282988359156094E-5</v>
      </c>
      <c r="Z436" s="29">
        <f t="shared" si="134"/>
        <v>7.05</v>
      </c>
    </row>
    <row r="437" spans="6:26" x14ac:dyDescent="0.25">
      <c r="F437" s="36">
        <f t="shared" si="135"/>
        <v>25440</v>
      </c>
      <c r="G437" s="16">
        <f t="shared" si="136"/>
        <v>24.499773569409992</v>
      </c>
      <c r="H437" s="48">
        <f t="shared" si="137"/>
        <v>294.39988678470496</v>
      </c>
      <c r="I437" s="8">
        <f t="shared" si="138"/>
        <v>1.1995973769869595</v>
      </c>
      <c r="J437" s="48">
        <f t="shared" si="139"/>
        <v>1.8264943480950189E-5</v>
      </c>
      <c r="K437" s="48">
        <f t="shared" si="140"/>
        <v>1.5225894813830311E-5</v>
      </c>
      <c r="L437" s="10">
        <f t="shared" si="141"/>
        <v>1006.1315943100127</v>
      </c>
      <c r="M437" s="29">
        <f t="shared" si="142"/>
        <v>2.568925475180104E-2</v>
      </c>
      <c r="N437" s="8">
        <f t="shared" si="143"/>
        <v>0.71535499499775501</v>
      </c>
      <c r="O437" s="48">
        <f t="shared" si="144"/>
        <v>3.3967404366948735E-3</v>
      </c>
      <c r="P437" s="48">
        <f t="shared" si="127"/>
        <v>25224798.750281498</v>
      </c>
      <c r="Q437" s="48">
        <f t="shared" si="145"/>
        <v>18044685.783826999</v>
      </c>
      <c r="R437" s="9">
        <f t="shared" si="128"/>
        <v>36.991479602834502</v>
      </c>
      <c r="S437" s="10">
        <f t="shared" si="129"/>
        <v>3.167611810544225</v>
      </c>
      <c r="T437" s="10">
        <f t="shared" si="130"/>
        <v>1.8529883571893655</v>
      </c>
      <c r="U437" s="10">
        <f t="shared" si="131"/>
        <v>2.8439955276532976</v>
      </c>
      <c r="V437" s="10">
        <f t="shared" si="132"/>
        <v>4.6969838848426626</v>
      </c>
      <c r="W437" s="9">
        <f t="shared" si="133"/>
        <v>2.7138129112424272</v>
      </c>
      <c r="X437" s="49">
        <f t="shared" si="126"/>
        <v>27.21358648065242</v>
      </c>
      <c r="Y437" s="8">
        <f t="shared" si="146"/>
        <v>7.8283064747377702E-5</v>
      </c>
      <c r="Z437" s="29">
        <f t="shared" si="134"/>
        <v>7.0666666666666664</v>
      </c>
    </row>
    <row r="438" spans="6:26" x14ac:dyDescent="0.25">
      <c r="F438" s="36">
        <f t="shared" si="135"/>
        <v>25500</v>
      </c>
      <c r="G438" s="16">
        <f t="shared" si="136"/>
        <v>24.499779038148667</v>
      </c>
      <c r="H438" s="48">
        <f t="shared" si="137"/>
        <v>294.39988951907429</v>
      </c>
      <c r="I438" s="8">
        <f t="shared" si="138"/>
        <v>1.1995973658082135</v>
      </c>
      <c r="J438" s="48">
        <f t="shared" si="139"/>
        <v>1.8264943611641041E-5</v>
      </c>
      <c r="K438" s="48">
        <f t="shared" si="140"/>
        <v>1.5225895064662189E-5</v>
      </c>
      <c r="L438" s="10">
        <f t="shared" si="141"/>
        <v>1006.1315944035382</v>
      </c>
      <c r="M438" s="29">
        <f t="shared" si="142"/>
        <v>2.5689254956644623E-2</v>
      </c>
      <c r="N438" s="8">
        <f t="shared" si="143"/>
        <v>0.71535499447864892</v>
      </c>
      <c r="O438" s="48">
        <f t="shared" si="144"/>
        <v>3.3967404051461424E-3</v>
      </c>
      <c r="P438" s="48">
        <f t="shared" si="127"/>
        <v>25224818.908368643</v>
      </c>
      <c r="Q438" s="48">
        <f t="shared" si="145"/>
        <v>18044700.190920971</v>
      </c>
      <c r="R438" s="9">
        <f t="shared" si="128"/>
        <v>36.99148810878701</v>
      </c>
      <c r="S438" s="10">
        <f t="shared" si="129"/>
        <v>3.1676125641743909</v>
      </c>
      <c r="T438" s="10">
        <f t="shared" si="130"/>
        <v>1.8529903571037345</v>
      </c>
      <c r="U438" s="10">
        <f t="shared" si="131"/>
        <v>2.8439980003377698</v>
      </c>
      <c r="V438" s="10">
        <f t="shared" si="132"/>
        <v>4.6969883574415041</v>
      </c>
      <c r="W438" s="9">
        <f t="shared" si="133"/>
        <v>2.713815495410647</v>
      </c>
      <c r="X438" s="49">
        <f t="shared" si="126"/>
        <v>27.213594533559313</v>
      </c>
      <c r="Y438" s="8">
        <f t="shared" si="146"/>
        <v>7.8283139290691742E-5</v>
      </c>
      <c r="Z438" s="29">
        <f t="shared" si="134"/>
        <v>7.083333333333333</v>
      </c>
    </row>
    <row r="439" spans="6:26" x14ac:dyDescent="0.25">
      <c r="F439" s="36">
        <f t="shared" si="135"/>
        <v>25560</v>
      </c>
      <c r="G439" s="16">
        <f t="shared" si="136"/>
        <v>24.499784374807042</v>
      </c>
      <c r="H439" s="48">
        <f t="shared" si="137"/>
        <v>294.39989218740351</v>
      </c>
      <c r="I439" s="8">
        <f t="shared" si="138"/>
        <v>1.1995973548994554</v>
      </c>
      <c r="J439" s="48">
        <f t="shared" si="139"/>
        <v>1.8264943739175475E-5</v>
      </c>
      <c r="K439" s="48">
        <f t="shared" si="140"/>
        <v>1.522589530943602E-5</v>
      </c>
      <c r="L439" s="10">
        <f t="shared" si="141"/>
        <v>1006.1315944948051</v>
      </c>
      <c r="M439" s="29">
        <f t="shared" si="142"/>
        <v>2.5689255156540875E-2</v>
      </c>
      <c r="N439" s="8">
        <f t="shared" si="143"/>
        <v>0.71535499397208013</v>
      </c>
      <c r="O439" s="48">
        <f t="shared" si="144"/>
        <v>3.396740374359373E-3</v>
      </c>
      <c r="P439" s="48">
        <f t="shared" si="127"/>
        <v>25224838.579598457</v>
      </c>
      <c r="Q439" s="48">
        <f t="shared" si="145"/>
        <v>18044714.250055347</v>
      </c>
      <c r="R439" s="9">
        <f t="shared" si="128"/>
        <v>36.991496409299558</v>
      </c>
      <c r="S439" s="10">
        <f t="shared" si="129"/>
        <v>3.1676132996025399</v>
      </c>
      <c r="T439" s="10">
        <f t="shared" si="130"/>
        <v>1.8529923087168809</v>
      </c>
      <c r="U439" s="10">
        <f t="shared" si="131"/>
        <v>2.8440004133023913</v>
      </c>
      <c r="V439" s="10">
        <f t="shared" si="132"/>
        <v>4.6969927220192726</v>
      </c>
      <c r="W439" s="9">
        <f t="shared" si="133"/>
        <v>2.713818017166691</v>
      </c>
      <c r="X439" s="49">
        <f t="shared" si="126"/>
        <v>27.213602391973733</v>
      </c>
      <c r="Y439" s="8">
        <f t="shared" si="146"/>
        <v>7.8283212033654546E-5</v>
      </c>
      <c r="Z439" s="29">
        <f t="shared" si="134"/>
        <v>7.1</v>
      </c>
    </row>
    <row r="440" spans="6:26" x14ac:dyDescent="0.25">
      <c r="F440" s="36">
        <f t="shared" si="135"/>
        <v>25620</v>
      </c>
      <c r="G440" s="16">
        <f t="shared" si="136"/>
        <v>24.49978958257509</v>
      </c>
      <c r="H440" s="48">
        <f t="shared" si="137"/>
        <v>294.39989479128752</v>
      </c>
      <c r="I440" s="8">
        <f t="shared" si="138"/>
        <v>1.1995973442541648</v>
      </c>
      <c r="J440" s="48">
        <f t="shared" si="139"/>
        <v>1.8264943863629741E-5</v>
      </c>
      <c r="K440" s="48">
        <f t="shared" si="140"/>
        <v>1.5225895548298126E-5</v>
      </c>
      <c r="L440" s="10">
        <f t="shared" si="141"/>
        <v>1006.1315945838675</v>
      </c>
      <c r="M440" s="29">
        <f t="shared" si="142"/>
        <v>2.5689255351609288E-2</v>
      </c>
      <c r="N440" s="8">
        <f t="shared" si="143"/>
        <v>0.71535499347774612</v>
      </c>
      <c r="O440" s="48">
        <f t="shared" si="144"/>
        <v>3.3967403443161625E-3</v>
      </c>
      <c r="P440" s="48">
        <f t="shared" si="127"/>
        <v>25224857.775729444</v>
      </c>
      <c r="Q440" s="48">
        <f t="shared" si="145"/>
        <v>18044727.969634011</v>
      </c>
      <c r="R440" s="9">
        <f t="shared" si="128"/>
        <v>36.991504509334128</v>
      </c>
      <c r="S440" s="10">
        <f t="shared" si="129"/>
        <v>3.1676140172683027</v>
      </c>
      <c r="T440" s="10">
        <f t="shared" si="130"/>
        <v>1.852994213195341</v>
      </c>
      <c r="U440" s="10">
        <f t="shared" si="131"/>
        <v>2.8440027679894953</v>
      </c>
      <c r="V440" s="10">
        <f t="shared" si="132"/>
        <v>4.696996981184836</v>
      </c>
      <c r="W440" s="9">
        <f t="shared" si="133"/>
        <v>2.7138204780179049</v>
      </c>
      <c r="X440" s="49">
        <f t="shared" si="126"/>
        <v>27.213610060592995</v>
      </c>
      <c r="Y440" s="8">
        <f t="shared" si="146"/>
        <v>7.8283283019747269E-5</v>
      </c>
      <c r="Z440" s="29">
        <f t="shared" si="134"/>
        <v>7.1166666666666663</v>
      </c>
    </row>
    <row r="441" spans="6:26" x14ac:dyDescent="0.25">
      <c r="F441" s="36">
        <f t="shared" si="135"/>
        <v>25680</v>
      </c>
      <c r="G441" s="16">
        <f t="shared" si="136"/>
        <v>24.499794664565734</v>
      </c>
      <c r="H441" s="48">
        <f t="shared" si="137"/>
        <v>294.39989733228282</v>
      </c>
      <c r="I441" s="8">
        <f t="shared" si="138"/>
        <v>1.199597333865978</v>
      </c>
      <c r="J441" s="48">
        <f t="shared" si="139"/>
        <v>1.8264943985078175E-5</v>
      </c>
      <c r="K441" s="48">
        <f t="shared" si="140"/>
        <v>1.5225895781391242E-5</v>
      </c>
      <c r="L441" s="10">
        <f t="shared" si="141"/>
        <v>1006.1315946707789</v>
      </c>
      <c r="M441" s="29">
        <f t="shared" si="142"/>
        <v>2.5689255541966396E-2</v>
      </c>
      <c r="N441" s="8">
        <f t="shared" si="143"/>
        <v>0.71535499299535099</v>
      </c>
      <c r="O441" s="48">
        <f t="shared" si="144"/>
        <v>3.3967403149985529E-3</v>
      </c>
      <c r="P441" s="48">
        <f t="shared" si="127"/>
        <v>25224876.508236274</v>
      </c>
      <c r="Q441" s="48">
        <f t="shared" si="145"/>
        <v>18044741.357857954</v>
      </c>
      <c r="R441" s="9">
        <f t="shared" si="128"/>
        <v>36.991512413732899</v>
      </c>
      <c r="S441" s="10">
        <f t="shared" si="129"/>
        <v>3.1676147176006886</v>
      </c>
      <c r="T441" s="10">
        <f t="shared" si="130"/>
        <v>1.8529960716774763</v>
      </c>
      <c r="U441" s="10">
        <f t="shared" si="131"/>
        <v>2.8440050658065936</v>
      </c>
      <c r="V441" s="10">
        <f t="shared" si="132"/>
        <v>4.6970011374840697</v>
      </c>
      <c r="W441" s="9">
        <f t="shared" si="133"/>
        <v>2.7138228794352401</v>
      </c>
      <c r="X441" s="49">
        <f t="shared" si="126"/>
        <v>27.213617544000975</v>
      </c>
      <c r="Y441" s="8">
        <f t="shared" si="146"/>
        <v>7.8283352291401166E-5</v>
      </c>
      <c r="Z441" s="29">
        <f t="shared" si="134"/>
        <v>7.1333333333333337</v>
      </c>
    </row>
    <row r="442" spans="6:26" x14ac:dyDescent="0.25">
      <c r="F442" s="36">
        <f t="shared" si="135"/>
        <v>25740</v>
      </c>
      <c r="G442" s="16">
        <f t="shared" si="136"/>
        <v>24.49979962381672</v>
      </c>
      <c r="H442" s="48">
        <f t="shared" si="137"/>
        <v>294.39989981190831</v>
      </c>
      <c r="I442" s="8">
        <f t="shared" si="138"/>
        <v>1.1995973237286857</v>
      </c>
      <c r="J442" s="48">
        <f t="shared" si="139"/>
        <v>1.8264944103593385E-5</v>
      </c>
      <c r="K442" s="48">
        <f t="shared" si="140"/>
        <v>1.522589600885471E-5</v>
      </c>
      <c r="L442" s="10">
        <f t="shared" si="141"/>
        <v>1006.1315947555913</v>
      </c>
      <c r="M442" s="29">
        <f t="shared" si="142"/>
        <v>2.5689255727726006E-2</v>
      </c>
      <c r="N442" s="8">
        <f t="shared" si="143"/>
        <v>0.71535499252460666</v>
      </c>
      <c r="O442" s="48">
        <f t="shared" si="144"/>
        <v>3.3967402863890194E-3</v>
      </c>
      <c r="P442" s="48">
        <f t="shared" si="127"/>
        <v>25224894.788316332</v>
      </c>
      <c r="Q442" s="48">
        <f t="shared" si="145"/>
        <v>18044754.422730017</v>
      </c>
      <c r="R442" s="9">
        <f t="shared" si="128"/>
        <v>36.991520127220987</v>
      </c>
      <c r="S442" s="10">
        <f t="shared" si="129"/>
        <v>3.1676154010183453</v>
      </c>
      <c r="T442" s="10">
        <f t="shared" si="130"/>
        <v>1.8529978852741582</v>
      </c>
      <c r="U442" s="10">
        <f t="shared" si="131"/>
        <v>2.8440073081271984</v>
      </c>
      <c r="V442" s="10">
        <f t="shared" si="132"/>
        <v>4.6970051934013561</v>
      </c>
      <c r="W442" s="9">
        <f t="shared" si="133"/>
        <v>2.7138252228541169</v>
      </c>
      <c r="X442" s="49">
        <f t="shared" si="126"/>
        <v>27.213624846670836</v>
      </c>
      <c r="Y442" s="8">
        <f t="shared" si="146"/>
        <v>7.8283419890022609E-5</v>
      </c>
      <c r="Z442" s="29">
        <f t="shared" si="134"/>
        <v>7.15</v>
      </c>
    </row>
    <row r="443" spans="6:26" x14ac:dyDescent="0.25">
      <c r="F443" s="36">
        <f t="shared" si="135"/>
        <v>25800</v>
      </c>
      <c r="G443" s="16">
        <f t="shared" si="136"/>
        <v>24.499804463292431</v>
      </c>
      <c r="H443" s="48">
        <f t="shared" si="137"/>
        <v>294.39990223164619</v>
      </c>
      <c r="I443" s="8">
        <f t="shared" si="138"/>
        <v>1.1995973138362281</v>
      </c>
      <c r="J443" s="48">
        <f t="shared" si="139"/>
        <v>1.8264944219246241E-5</v>
      </c>
      <c r="K443" s="48">
        <f t="shared" si="140"/>
        <v>1.5225896230824517E-5</v>
      </c>
      <c r="L443" s="10">
        <f t="shared" si="141"/>
        <v>1006.1315948383555</v>
      </c>
      <c r="M443" s="29">
        <f t="shared" si="142"/>
        <v>2.5689255908999176E-2</v>
      </c>
      <c r="N443" s="8">
        <f t="shared" si="143"/>
        <v>0.71535499206523212</v>
      </c>
      <c r="O443" s="48">
        <f t="shared" si="144"/>
        <v>3.39674025847046E-3</v>
      </c>
      <c r="P443" s="48">
        <f t="shared" si="127"/>
        <v>25224912.626896519</v>
      </c>
      <c r="Q443" s="48">
        <f t="shared" si="145"/>
        <v>18044767.172059733</v>
      </c>
      <c r="R443" s="9">
        <f t="shared" si="128"/>
        <v>36.991527654409474</v>
      </c>
      <c r="S443" s="10">
        <f t="shared" si="129"/>
        <v>3.1676160679298166</v>
      </c>
      <c r="T443" s="10">
        <f t="shared" si="130"/>
        <v>1.8529996550694336</v>
      </c>
      <c r="U443" s="10">
        <f t="shared" si="131"/>
        <v>2.8440094962916285</v>
      </c>
      <c r="V443" s="10">
        <f t="shared" si="132"/>
        <v>4.6970091513610619</v>
      </c>
      <c r="W443" s="9">
        <f t="shared" si="133"/>
        <v>2.7138275096752804</v>
      </c>
      <c r="X443" s="49">
        <f t="shared" si="126"/>
        <v>27.213631972967711</v>
      </c>
      <c r="Y443" s="8">
        <f t="shared" si="146"/>
        <v>7.8283485856017699E-5</v>
      </c>
      <c r="Z443" s="29">
        <f t="shared" si="134"/>
        <v>7.166666666666667</v>
      </c>
    </row>
    <row r="444" spans="6:26" x14ac:dyDescent="0.25">
      <c r="F444" s="36">
        <f t="shared" si="135"/>
        <v>25860</v>
      </c>
      <c r="G444" s="16">
        <f t="shared" si="136"/>
        <v>24.499809185885649</v>
      </c>
      <c r="H444" s="48">
        <f t="shared" si="137"/>
        <v>294.39990459294279</v>
      </c>
      <c r="I444" s="8">
        <f t="shared" si="138"/>
        <v>1.1995973041826926</v>
      </c>
      <c r="J444" s="48">
        <f t="shared" si="139"/>
        <v>1.826494433210588E-5</v>
      </c>
      <c r="K444" s="48">
        <f t="shared" si="140"/>
        <v>1.5225896447433347E-5</v>
      </c>
      <c r="L444" s="10">
        <f t="shared" si="141"/>
        <v>1006.1315949191205</v>
      </c>
      <c r="M444" s="29">
        <f t="shared" si="142"/>
        <v>2.5689256085894292E-2</v>
      </c>
      <c r="N444" s="8">
        <f t="shared" si="143"/>
        <v>0.71535499161695182</v>
      </c>
      <c r="O444" s="48">
        <f t="shared" si="144"/>
        <v>3.3967402312261876E-3</v>
      </c>
      <c r="P444" s="48">
        <f t="shared" si="127"/>
        <v>25224930.034639902</v>
      </c>
      <c r="Q444" s="48">
        <f t="shared" si="145"/>
        <v>18044779.613468025</v>
      </c>
      <c r="R444" s="9">
        <f t="shared" si="128"/>
        <v>36.99153499979802</v>
      </c>
      <c r="S444" s="10">
        <f t="shared" si="129"/>
        <v>3.1676167187337767</v>
      </c>
      <c r="T444" s="10">
        <f t="shared" si="130"/>
        <v>1.8530013821211682</v>
      </c>
      <c r="U444" s="10">
        <f t="shared" si="131"/>
        <v>2.8440116316078417</v>
      </c>
      <c r="V444" s="10">
        <f t="shared" si="132"/>
        <v>4.69701301372901</v>
      </c>
      <c r="W444" s="9">
        <f t="shared" si="133"/>
        <v>2.7138297412656502</v>
      </c>
      <c r="X444" s="49">
        <f t="shared" si="126"/>
        <v>27.213638927151301</v>
      </c>
      <c r="Y444" s="8">
        <f t="shared" si="146"/>
        <v>7.8283550228816837E-5</v>
      </c>
      <c r="Z444" s="29">
        <f t="shared" si="134"/>
        <v>7.1833333333333336</v>
      </c>
    </row>
    <row r="445" spans="6:26" x14ac:dyDescent="0.25">
      <c r="F445" s="36">
        <f t="shared" si="135"/>
        <v>25920</v>
      </c>
      <c r="G445" s="16">
        <f t="shared" si="136"/>
        <v>24.499813794419296</v>
      </c>
      <c r="H445" s="48">
        <f t="shared" si="137"/>
        <v>294.39990689720963</v>
      </c>
      <c r="I445" s="8">
        <f t="shared" si="138"/>
        <v>1.1995972947623081</v>
      </c>
      <c r="J445" s="48">
        <f t="shared" si="139"/>
        <v>1.8264944442239722E-5</v>
      </c>
      <c r="K445" s="48">
        <f t="shared" si="140"/>
        <v>1.5225896658810651E-5</v>
      </c>
      <c r="L445" s="10">
        <f t="shared" si="141"/>
        <v>1006.1315949979349</v>
      </c>
      <c r="M445" s="29">
        <f t="shared" si="142"/>
        <v>2.5689256258517007E-2</v>
      </c>
      <c r="N445" s="8">
        <f t="shared" si="143"/>
        <v>0.71535499117949886</v>
      </c>
      <c r="O445" s="48">
        <f t="shared" si="144"/>
        <v>3.3967402046399158E-3</v>
      </c>
      <c r="P445" s="48">
        <f t="shared" si="127"/>
        <v>25224947.021952111</v>
      </c>
      <c r="Q445" s="48">
        <f t="shared" si="145"/>
        <v>18044791.754391879</v>
      </c>
      <c r="R445" s="9">
        <f t="shared" si="128"/>
        <v>36.991542167777631</v>
      </c>
      <c r="S445" s="10">
        <f t="shared" si="129"/>
        <v>3.1676173538192578</v>
      </c>
      <c r="T445" s="10">
        <f t="shared" si="130"/>
        <v>1.8530030674616722</v>
      </c>
      <c r="U445" s="10">
        <f t="shared" si="131"/>
        <v>2.8440137153522453</v>
      </c>
      <c r="V445" s="10">
        <f t="shared" si="132"/>
        <v>4.6970167828139173</v>
      </c>
      <c r="W445" s="9">
        <f t="shared" si="133"/>
        <v>2.7138319189591522</v>
      </c>
      <c r="X445" s="49">
        <f t="shared" si="126"/>
        <v>27.213645713378448</v>
      </c>
      <c r="Y445" s="8">
        <f t="shared" si="146"/>
        <v>7.8283613046898614E-5</v>
      </c>
      <c r="Z445" s="29">
        <f t="shared" si="134"/>
        <v>7.2</v>
      </c>
    </row>
    <row r="446" spans="6:26" x14ac:dyDescent="0.25">
      <c r="F446" s="36">
        <f t="shared" si="135"/>
        <v>25980</v>
      </c>
      <c r="G446" s="16">
        <f t="shared" si="136"/>
        <v>24.499818291648111</v>
      </c>
      <c r="H446" s="48">
        <f t="shared" si="137"/>
        <v>294.39990914582404</v>
      </c>
      <c r="I446" s="8">
        <f t="shared" si="138"/>
        <v>1.1995972855694441</v>
      </c>
      <c r="J446" s="48">
        <f t="shared" si="139"/>
        <v>1.8264944549713628E-5</v>
      </c>
      <c r="K446" s="48">
        <f t="shared" si="140"/>
        <v>1.5225896865082794E-5</v>
      </c>
      <c r="L446" s="10">
        <f t="shared" si="141"/>
        <v>1006.131595074846</v>
      </c>
      <c r="M446" s="29">
        <f t="shared" si="142"/>
        <v>2.5689256426970584E-2</v>
      </c>
      <c r="N446" s="8">
        <f t="shared" si="143"/>
        <v>0.71535499075261066</v>
      </c>
      <c r="O446" s="48">
        <f t="shared" si="144"/>
        <v>3.3967401786957536E-3</v>
      </c>
      <c r="P446" s="48">
        <f t="shared" si="127"/>
        <v>25224963.5989873</v>
      </c>
      <c r="Q446" s="48">
        <f t="shared" si="145"/>
        <v>18044803.6020885</v>
      </c>
      <c r="R446" s="9">
        <f t="shared" si="128"/>
        <v>36.991549162633177</v>
      </c>
      <c r="S446" s="10">
        <f t="shared" si="129"/>
        <v>3.1676179735659091</v>
      </c>
      <c r="T446" s="10">
        <f t="shared" si="130"/>
        <v>1.8530047120983317</v>
      </c>
      <c r="U446" s="10">
        <f t="shared" si="131"/>
        <v>2.8440157487703503</v>
      </c>
      <c r="V446" s="10">
        <f t="shared" si="132"/>
        <v>4.6970204608686821</v>
      </c>
      <c r="W446" s="9">
        <f t="shared" si="133"/>
        <v>2.7138340440574606</v>
      </c>
      <c r="X446" s="49">
        <f t="shared" si="126"/>
        <v>27.213652335705572</v>
      </c>
      <c r="Y446" s="8">
        <f t="shared" si="146"/>
        <v>7.8283674347811365E-5</v>
      </c>
      <c r="Z446" s="29">
        <f t="shared" si="134"/>
        <v>7.2166666666666668</v>
      </c>
    </row>
    <row r="447" spans="6:26" x14ac:dyDescent="0.25">
      <c r="F447" s="36">
        <f t="shared" si="135"/>
        <v>26040</v>
      </c>
      <c r="G447" s="16">
        <f t="shared" si="136"/>
        <v>24.499822680260305</v>
      </c>
      <c r="H447" s="48">
        <f t="shared" si="137"/>
        <v>294.39991134013013</v>
      </c>
      <c r="I447" s="8">
        <f t="shared" si="138"/>
        <v>1.1995972765986052</v>
      </c>
      <c r="J447" s="48">
        <f t="shared" si="139"/>
        <v>1.8264944654591848E-5</v>
      </c>
      <c r="K447" s="48">
        <f t="shared" si="140"/>
        <v>1.5225897066373088E-5</v>
      </c>
      <c r="L447" s="10">
        <f t="shared" si="141"/>
        <v>1006.1315951498993</v>
      </c>
      <c r="M447" s="29">
        <f t="shared" si="142"/>
        <v>2.5689256591355687E-2</v>
      </c>
      <c r="N447" s="8">
        <f t="shared" si="143"/>
        <v>0.71535499033603323</v>
      </c>
      <c r="O447" s="48">
        <f t="shared" si="144"/>
        <v>3.396740153378193E-3</v>
      </c>
      <c r="P447" s="48">
        <f t="shared" si="127"/>
        <v>25224979.775654424</v>
      </c>
      <c r="Q447" s="48">
        <f t="shared" si="145"/>
        <v>18044815.163639903</v>
      </c>
      <c r="R447" s="9">
        <f t="shared" si="128"/>
        <v>36.991555988546146</v>
      </c>
      <c r="S447" s="10">
        <f t="shared" si="129"/>
        <v>3.1676185783442068</v>
      </c>
      <c r="T447" s="10">
        <f t="shared" si="130"/>
        <v>1.8530063170142022</v>
      </c>
      <c r="U447" s="10">
        <f t="shared" si="131"/>
        <v>2.8440177330776288</v>
      </c>
      <c r="V447" s="10">
        <f t="shared" si="132"/>
        <v>4.697024050091831</v>
      </c>
      <c r="W447" s="9">
        <f t="shared" si="133"/>
        <v>2.7138361178308354</v>
      </c>
      <c r="X447" s="49">
        <f t="shared" si="126"/>
        <v>27.213658798091139</v>
      </c>
      <c r="Y447" s="8">
        <f t="shared" si="146"/>
        <v>7.8283734168197193E-5</v>
      </c>
      <c r="Z447" s="29">
        <f t="shared" si="134"/>
        <v>7.2333333333333334</v>
      </c>
    </row>
    <row r="448" spans="6:26" x14ac:dyDescent="0.25">
      <c r="F448" s="36">
        <f t="shared" si="135"/>
        <v>26100</v>
      </c>
      <c r="G448" s="16">
        <f t="shared" si="136"/>
        <v>24.499826962879162</v>
      </c>
      <c r="H448" s="48">
        <f t="shared" si="137"/>
        <v>294.39991348143957</v>
      </c>
      <c r="I448" s="8">
        <f t="shared" si="138"/>
        <v>1.1995972678444293</v>
      </c>
      <c r="J448" s="48">
        <f t="shared" si="139"/>
        <v>1.826494475693702E-5</v>
      </c>
      <c r="K448" s="48">
        <f t="shared" si="140"/>
        <v>1.5225897262801804E-5</v>
      </c>
      <c r="L448" s="10">
        <f t="shared" si="141"/>
        <v>1006.13159522314</v>
      </c>
      <c r="M448" s="29">
        <f t="shared" si="142"/>
        <v>2.5689256751770528E-2</v>
      </c>
      <c r="N448" s="8">
        <f t="shared" si="143"/>
        <v>0.71535498992951652</v>
      </c>
      <c r="O448" s="48">
        <f t="shared" si="144"/>
        <v>3.3967401286720995E-3</v>
      </c>
      <c r="P448" s="48">
        <f t="shared" si="127"/>
        <v>25224995.561623275</v>
      </c>
      <c r="Q448" s="48">
        <f t="shared" si="145"/>
        <v>18044826.445957117</v>
      </c>
      <c r="R448" s="9">
        <f t="shared" si="128"/>
        <v>36.991562649597007</v>
      </c>
      <c r="S448" s="10">
        <f t="shared" si="129"/>
        <v>3.1676191685156749</v>
      </c>
      <c r="T448" s="10">
        <f t="shared" si="130"/>
        <v>1.853007883168595</v>
      </c>
      <c r="U448" s="10">
        <f t="shared" si="131"/>
        <v>2.8440196694602062</v>
      </c>
      <c r="V448" s="10">
        <f t="shared" si="132"/>
        <v>4.6970275526288017</v>
      </c>
      <c r="W448" s="9">
        <f t="shared" si="133"/>
        <v>2.7138381415188633</v>
      </c>
      <c r="X448" s="49">
        <f t="shared" si="126"/>
        <v>27.213665104398025</v>
      </c>
      <c r="Y448" s="8">
        <f t="shared" si="146"/>
        <v>7.8283792543813369E-5</v>
      </c>
      <c r="Z448" s="29">
        <f t="shared" si="134"/>
        <v>7.25</v>
      </c>
    </row>
    <row r="449" spans="6:26" x14ac:dyDescent="0.25">
      <c r="F449" s="36">
        <f t="shared" si="135"/>
        <v>26160</v>
      </c>
      <c r="G449" s="16">
        <f t="shared" si="136"/>
        <v>24.499831142064615</v>
      </c>
      <c r="H449" s="48">
        <f t="shared" si="137"/>
        <v>294.3999155710323</v>
      </c>
      <c r="I449" s="8">
        <f t="shared" si="138"/>
        <v>1.1995972593016837</v>
      </c>
      <c r="J449" s="48">
        <f t="shared" si="139"/>
        <v>1.8264944856810383E-5</v>
      </c>
      <c r="K449" s="48">
        <f t="shared" si="140"/>
        <v>1.5225897454486413E-5</v>
      </c>
      <c r="L449" s="10">
        <f t="shared" si="141"/>
        <v>1006.131595294612</v>
      </c>
      <c r="M449" s="29">
        <f t="shared" si="142"/>
        <v>2.568925690831108E-2</v>
      </c>
      <c r="N449" s="8">
        <f t="shared" si="143"/>
        <v>0.71535498953281818</v>
      </c>
      <c r="O449" s="48">
        <f t="shared" si="144"/>
        <v>3.3967401045627058E-3</v>
      </c>
      <c r="P449" s="48">
        <f t="shared" si="127"/>
        <v>25225010.966329813</v>
      </c>
      <c r="Q449" s="48">
        <f t="shared" si="145"/>
        <v>18044837.455784086</v>
      </c>
      <c r="R449" s="9">
        <f t="shared" si="128"/>
        <v>36.991569149767521</v>
      </c>
      <c r="S449" s="10">
        <f t="shared" si="129"/>
        <v>3.1676197444331078</v>
      </c>
      <c r="T449" s="10">
        <f t="shared" si="130"/>
        <v>1.8530094114976563</v>
      </c>
      <c r="U449" s="10">
        <f t="shared" si="131"/>
        <v>2.8440215590755349</v>
      </c>
      <c r="V449" s="10">
        <f t="shared" si="132"/>
        <v>4.6970309705731914</v>
      </c>
      <c r="W449" s="9">
        <f t="shared" si="133"/>
        <v>2.7138401163311774</v>
      </c>
      <c r="X449" s="49">
        <f t="shared" si="126"/>
        <v>27.213671258395792</v>
      </c>
      <c r="Y449" s="8">
        <f t="shared" si="146"/>
        <v>7.8283849509553193E-5</v>
      </c>
      <c r="Z449" s="29">
        <f t="shared" si="134"/>
        <v>7.2666666666666666</v>
      </c>
    </row>
    <row r="450" spans="6:26" x14ac:dyDescent="0.25">
      <c r="F450" s="36">
        <f t="shared" si="135"/>
        <v>26220</v>
      </c>
      <c r="G450" s="16">
        <f t="shared" si="136"/>
        <v>24.499835220314765</v>
      </c>
      <c r="H450" s="48">
        <f t="shared" si="137"/>
        <v>294.39991761015733</v>
      </c>
      <c r="I450" s="8">
        <f t="shared" si="138"/>
        <v>1.1995972509652619</v>
      </c>
      <c r="J450" s="48">
        <f t="shared" si="139"/>
        <v>1.8264944954271647E-5</v>
      </c>
      <c r="K450" s="48">
        <f t="shared" si="140"/>
        <v>1.5225897641541498E-5</v>
      </c>
      <c r="L450" s="10">
        <f t="shared" si="141"/>
        <v>1006.1315953643576</v>
      </c>
      <c r="M450" s="29">
        <f t="shared" si="142"/>
        <v>2.568925706107093E-2</v>
      </c>
      <c r="N450" s="8">
        <f t="shared" si="143"/>
        <v>0.71535498914570061</v>
      </c>
      <c r="O450" s="48">
        <f t="shared" si="144"/>
        <v>3.3967400810356006E-3</v>
      </c>
      <c r="P450" s="48">
        <f t="shared" si="127"/>
        <v>25225025.998982243</v>
      </c>
      <c r="Q450" s="48">
        <f t="shared" si="145"/>
        <v>18044848.199701957</v>
      </c>
      <c r="R450" s="9">
        <f t="shared" si="128"/>
        <v>36.99157549294349</v>
      </c>
      <c r="S450" s="10">
        <f t="shared" si="129"/>
        <v>3.16762030644079</v>
      </c>
      <c r="T450" s="10">
        <f t="shared" si="130"/>
        <v>1.8530109029149286</v>
      </c>
      <c r="U450" s="10">
        <f t="shared" si="131"/>
        <v>2.8440234030530971</v>
      </c>
      <c r="V450" s="10">
        <f t="shared" si="132"/>
        <v>4.6970343059680255</v>
      </c>
      <c r="W450" s="9">
        <f t="shared" si="133"/>
        <v>2.7138420434481927</v>
      </c>
      <c r="X450" s="49">
        <f t="shared" si="126"/>
        <v>27.213677263762957</v>
      </c>
      <c r="Y450" s="8">
        <f t="shared" si="146"/>
        <v>7.8283905099467091E-5</v>
      </c>
      <c r="Z450" s="29">
        <f t="shared" si="134"/>
        <v>7.2833333333333332</v>
      </c>
    </row>
    <row r="451" spans="6:26" x14ac:dyDescent="0.25">
      <c r="F451" s="36">
        <f t="shared" si="135"/>
        <v>26280</v>
      </c>
      <c r="G451" s="16">
        <f t="shared" si="136"/>
        <v>24.499839200067381</v>
      </c>
      <c r="H451" s="48">
        <f t="shared" si="137"/>
        <v>294.39991960003368</v>
      </c>
      <c r="I451" s="8">
        <f t="shared" si="138"/>
        <v>1.1995972428301802</v>
      </c>
      <c r="J451" s="48">
        <f t="shared" si="139"/>
        <v>1.8264945049378997E-5</v>
      </c>
      <c r="K451" s="48">
        <f t="shared" si="140"/>
        <v>1.5225897824078823E-5</v>
      </c>
      <c r="L451" s="10">
        <f t="shared" si="141"/>
        <v>1006.1315954324189</v>
      </c>
      <c r="M451" s="29">
        <f t="shared" si="142"/>
        <v>2.5689257210141273E-2</v>
      </c>
      <c r="N451" s="8">
        <f t="shared" si="143"/>
        <v>0.71535498876793302</v>
      </c>
      <c r="O451" s="48">
        <f t="shared" si="144"/>
        <v>3.3967400580767197E-3</v>
      </c>
      <c r="P451" s="48">
        <f t="shared" si="127"/>
        <v>25225040.668566532</v>
      </c>
      <c r="Q451" s="48">
        <f t="shared" si="145"/>
        <v>18044858.684133064</v>
      </c>
      <c r="R451" s="9">
        <f t="shared" si="128"/>
        <v>36.991581682916738</v>
      </c>
      <c r="S451" s="10">
        <f t="shared" si="129"/>
        <v>3.1676208548746621</v>
      </c>
      <c r="T451" s="10">
        <f t="shared" si="130"/>
        <v>1.8530123583118747</v>
      </c>
      <c r="U451" s="10">
        <f t="shared" si="131"/>
        <v>2.8440252024951622</v>
      </c>
      <c r="V451" s="10">
        <f t="shared" si="132"/>
        <v>4.6970375608070372</v>
      </c>
      <c r="W451" s="9">
        <f t="shared" si="133"/>
        <v>2.7138439240218437</v>
      </c>
      <c r="X451" s="49">
        <f t="shared" si="126"/>
        <v>27.213683124089226</v>
      </c>
      <c r="Y451" s="8">
        <f t="shared" si="146"/>
        <v>7.8283959346783961E-5</v>
      </c>
      <c r="Z451" s="29">
        <f t="shared" si="134"/>
        <v>7.3</v>
      </c>
    </row>
    <row r="452" spans="6:26" x14ac:dyDescent="0.25">
      <c r="F452" s="36">
        <f t="shared" si="135"/>
        <v>26340</v>
      </c>
      <c r="G452" s="16">
        <f t="shared" si="136"/>
        <v>24.499843083701361</v>
      </c>
      <c r="H452" s="48">
        <f t="shared" si="137"/>
        <v>294.39992154185063</v>
      </c>
      <c r="I452" s="8">
        <f t="shared" si="138"/>
        <v>1.1995972348915771</v>
      </c>
      <c r="J452" s="48">
        <f t="shared" si="139"/>
        <v>1.8264945142189325E-5</v>
      </c>
      <c r="K452" s="48">
        <f t="shared" si="140"/>
        <v>1.5225898002207518E-5</v>
      </c>
      <c r="L452" s="10">
        <f t="shared" si="141"/>
        <v>1006.1315954988362</v>
      </c>
      <c r="M452" s="29">
        <f t="shared" si="142"/>
        <v>2.5689257355611297E-2</v>
      </c>
      <c r="N452" s="8">
        <f t="shared" si="143"/>
        <v>0.71535498839928879</v>
      </c>
      <c r="O452" s="48">
        <f t="shared" si="144"/>
        <v>3.3967400356723406E-3</v>
      </c>
      <c r="P452" s="48">
        <f t="shared" si="127"/>
        <v>25225054.983851451</v>
      </c>
      <c r="Q452" s="48">
        <f t="shared" si="145"/>
        <v>18044868.915344477</v>
      </c>
      <c r="R452" s="9">
        <f t="shared" si="128"/>
        <v>36.991587723387468</v>
      </c>
      <c r="S452" s="10">
        <f t="shared" si="129"/>
        <v>3.1676213900625734</v>
      </c>
      <c r="T452" s="10">
        <f t="shared" si="130"/>
        <v>1.8530137785584435</v>
      </c>
      <c r="U452" s="10">
        <f t="shared" si="131"/>
        <v>2.8440269584773499</v>
      </c>
      <c r="V452" s="10">
        <f t="shared" si="132"/>
        <v>4.6970407370357936</v>
      </c>
      <c r="W452" s="9">
        <f t="shared" si="133"/>
        <v>2.7138457591762366</v>
      </c>
      <c r="X452" s="49">
        <f t="shared" si="126"/>
        <v>27.213688842877598</v>
      </c>
      <c r="Y452" s="8">
        <f t="shared" si="146"/>
        <v>7.8284012283929893E-5</v>
      </c>
      <c r="Z452" s="29">
        <f t="shared" si="134"/>
        <v>7.3166666666666664</v>
      </c>
    </row>
    <row r="453" spans="6:26" x14ac:dyDescent="0.25">
      <c r="F453" s="36">
        <f t="shared" si="135"/>
        <v>26400</v>
      </c>
      <c r="G453" s="16">
        <f t="shared" si="136"/>
        <v>24.499846873538143</v>
      </c>
      <c r="H453" s="48">
        <f t="shared" si="137"/>
        <v>294.39992343676903</v>
      </c>
      <c r="I453" s="8">
        <f t="shared" si="138"/>
        <v>1.1995972271447062</v>
      </c>
      <c r="J453" s="48">
        <f t="shared" si="139"/>
        <v>1.826494523275811E-5</v>
      </c>
      <c r="K453" s="48">
        <f t="shared" si="140"/>
        <v>1.5225898176034071E-5</v>
      </c>
      <c r="L453" s="10">
        <f t="shared" si="141"/>
        <v>1006.1315955636494</v>
      </c>
      <c r="M453" s="29">
        <f t="shared" si="142"/>
        <v>2.5689257497567935E-2</v>
      </c>
      <c r="N453" s="8">
        <f t="shared" si="143"/>
        <v>0.71535498803954833</v>
      </c>
      <c r="O453" s="48">
        <f t="shared" si="144"/>
        <v>3.3967400138090699E-3</v>
      </c>
      <c r="P453" s="48">
        <f t="shared" si="127"/>
        <v>25225068.953393944</v>
      </c>
      <c r="Q453" s="48">
        <f t="shared" si="145"/>
        <v>18044878.899451908</v>
      </c>
      <c r="R453" s="9">
        <f t="shared" si="128"/>
        <v>36.991593617966679</v>
      </c>
      <c r="S453" s="10">
        <f t="shared" si="129"/>
        <v>3.167621912324456</v>
      </c>
      <c r="T453" s="10">
        <f t="shared" si="130"/>
        <v>1.8530151645035724</v>
      </c>
      <c r="U453" s="10">
        <f t="shared" si="131"/>
        <v>2.8440286720492645</v>
      </c>
      <c r="V453" s="10">
        <f t="shared" si="132"/>
        <v>4.6970438365528366</v>
      </c>
      <c r="W453" s="9">
        <f t="shared" si="133"/>
        <v>2.7138475500083055</v>
      </c>
      <c r="X453" s="49">
        <f t="shared" si="126"/>
        <v>27.21369442354645</v>
      </c>
      <c r="Y453" s="8">
        <f t="shared" si="146"/>
        <v>7.8284063942547273E-5</v>
      </c>
      <c r="Z453" s="29">
        <f t="shared" si="134"/>
        <v>7.333333333333333</v>
      </c>
    </row>
    <row r="454" spans="6:26" x14ac:dyDescent="0.25">
      <c r="F454" s="36">
        <f t="shared" si="135"/>
        <v>26460</v>
      </c>
      <c r="G454" s="16">
        <f t="shared" si="136"/>
        <v>24.499850571843098</v>
      </c>
      <c r="H454" s="48">
        <f t="shared" si="137"/>
        <v>294.39992528592154</v>
      </c>
      <c r="I454" s="8">
        <f t="shared" si="138"/>
        <v>1.1995972195849371</v>
      </c>
      <c r="J454" s="48">
        <f t="shared" si="139"/>
        <v>1.8264945321139513E-5</v>
      </c>
      <c r="K454" s="48">
        <f t="shared" si="140"/>
        <v>1.5225898345662403E-5</v>
      </c>
      <c r="L454" s="10">
        <f t="shared" si="141"/>
        <v>1006.1315956268974</v>
      </c>
      <c r="M454" s="29">
        <f t="shared" si="142"/>
        <v>2.5689257636096099E-2</v>
      </c>
      <c r="N454" s="8">
        <f t="shared" si="143"/>
        <v>0.71535498768849615</v>
      </c>
      <c r="O454" s="48">
        <f t="shared" si="144"/>
        <v>3.3967399924738394E-3</v>
      </c>
      <c r="P454" s="48">
        <f t="shared" si="127"/>
        <v>25225082.585544318</v>
      </c>
      <c r="Q454" s="48">
        <f t="shared" si="145"/>
        <v>18044888.642423354</v>
      </c>
      <c r="R454" s="9">
        <f t="shared" si="128"/>
        <v>36.991599370177944</v>
      </c>
      <c r="S454" s="10">
        <f t="shared" si="129"/>
        <v>3.1676224219725047</v>
      </c>
      <c r="T454" s="10">
        <f t="shared" si="130"/>
        <v>1.8530165169756903</v>
      </c>
      <c r="U454" s="10">
        <f t="shared" si="131"/>
        <v>2.8440303442351937</v>
      </c>
      <c r="V454" s="10">
        <f t="shared" si="132"/>
        <v>4.6970468612108842</v>
      </c>
      <c r="W454" s="9">
        <f t="shared" si="133"/>
        <v>2.7138492975885109</v>
      </c>
      <c r="X454" s="49">
        <f t="shared" si="126"/>
        <v>27.213699869431608</v>
      </c>
      <c r="Y454" s="8">
        <f t="shared" si="146"/>
        <v>7.8284114353514747E-5</v>
      </c>
      <c r="Z454" s="29">
        <f t="shared" si="134"/>
        <v>7.35</v>
      </c>
    </row>
    <row r="455" spans="6:26" x14ac:dyDescent="0.25">
      <c r="F455" s="36">
        <f t="shared" si="135"/>
        <v>26520</v>
      </c>
      <c r="G455" s="16">
        <f t="shared" si="136"/>
        <v>24.499854180826887</v>
      </c>
      <c r="H455" s="48">
        <f t="shared" si="137"/>
        <v>294.39992709041343</v>
      </c>
      <c r="I455" s="8">
        <f t="shared" si="138"/>
        <v>1.199597212207751</v>
      </c>
      <c r="J455" s="48">
        <f t="shared" si="139"/>
        <v>1.8264945407386295E-5</v>
      </c>
      <c r="K455" s="48">
        <f t="shared" si="140"/>
        <v>1.5225898511193856E-5</v>
      </c>
      <c r="L455" s="10">
        <f t="shared" si="141"/>
        <v>1006.1315956886178</v>
      </c>
      <c r="M455" s="29">
        <f t="shared" si="142"/>
        <v>2.5689257771278475E-2</v>
      </c>
      <c r="N455" s="8">
        <f t="shared" si="143"/>
        <v>0.71535498734592284</v>
      </c>
      <c r="O455" s="48">
        <f t="shared" si="144"/>
        <v>3.396739971653896E-3</v>
      </c>
      <c r="P455" s="48">
        <f t="shared" si="127"/>
        <v>25225095.88845142</v>
      </c>
      <c r="Q455" s="48">
        <f t="shared" si="145"/>
        <v>18044898.150082856</v>
      </c>
      <c r="R455" s="9">
        <f t="shared" si="128"/>
        <v>36.991604983459858</v>
      </c>
      <c r="S455" s="10">
        <f t="shared" si="129"/>
        <v>3.1676229193113659</v>
      </c>
      <c r="T455" s="10">
        <f t="shared" si="130"/>
        <v>1.8530178367832142</v>
      </c>
      <c r="U455" s="10">
        <f t="shared" si="131"/>
        <v>2.8440319760346764</v>
      </c>
      <c r="V455" s="10">
        <f t="shared" si="132"/>
        <v>4.697049812817891</v>
      </c>
      <c r="W455" s="9">
        <f t="shared" si="133"/>
        <v>2.713851002961448</v>
      </c>
      <c r="X455" s="49">
        <f t="shared" si="126"/>
        <v>27.213705183788335</v>
      </c>
      <c r="Y455" s="8">
        <f t="shared" si="146"/>
        <v>7.8284163546964841E-5</v>
      </c>
      <c r="Z455" s="29">
        <f t="shared" si="134"/>
        <v>7.3666666666666663</v>
      </c>
    </row>
    <row r="456" spans="6:26" x14ac:dyDescent="0.25">
      <c r="F456" s="36">
        <f t="shared" si="135"/>
        <v>26580</v>
      </c>
      <c r="G456" s="16">
        <f t="shared" si="136"/>
        <v>24.499857702646782</v>
      </c>
      <c r="H456" s="48">
        <f t="shared" si="137"/>
        <v>294.39992885132335</v>
      </c>
      <c r="I456" s="8">
        <f t="shared" si="138"/>
        <v>1.1995972050087385</v>
      </c>
      <c r="J456" s="48">
        <f t="shared" si="139"/>
        <v>1.8264945491550074E-5</v>
      </c>
      <c r="K456" s="48">
        <f t="shared" si="140"/>
        <v>1.522589867272742E-5</v>
      </c>
      <c r="L456" s="10">
        <f t="shared" si="141"/>
        <v>1006.1315957488475</v>
      </c>
      <c r="M456" s="29">
        <f t="shared" si="142"/>
        <v>2.5689257903195973E-2</v>
      </c>
      <c r="N456" s="8">
        <f t="shared" si="143"/>
        <v>0.71535498701162314</v>
      </c>
      <c r="O456" s="48">
        <f t="shared" si="144"/>
        <v>3.3967399513367951E-3</v>
      </c>
      <c r="P456" s="48">
        <f t="shared" si="127"/>
        <v>25225108.870066974</v>
      </c>
      <c r="Q456" s="48">
        <f t="shared" si="145"/>
        <v>18044907.428113539</v>
      </c>
      <c r="R456" s="9">
        <f t="shared" si="128"/>
        <v>36.991610461167987</v>
      </c>
      <c r="S456" s="10">
        <f t="shared" si="129"/>
        <v>3.1676234046383551</v>
      </c>
      <c r="T456" s="10">
        <f t="shared" si="130"/>
        <v>1.8530191247150554</v>
      </c>
      <c r="U456" s="10">
        <f t="shared" si="131"/>
        <v>2.8440335684231282</v>
      </c>
      <c r="V456" s="10">
        <f t="shared" si="132"/>
        <v>4.6970526931381835</v>
      </c>
      <c r="W456" s="9">
        <f t="shared" si="133"/>
        <v>2.7138526671465062</v>
      </c>
      <c r="X456" s="49">
        <f t="shared" si="126"/>
        <v>27.21371036979329</v>
      </c>
      <c r="Y456" s="8">
        <f t="shared" si="146"/>
        <v>7.8284211552303058E-5</v>
      </c>
      <c r="Z456" s="29">
        <f t="shared" si="134"/>
        <v>7.3833333333333337</v>
      </c>
    </row>
    <row r="457" spans="6:26" x14ac:dyDescent="0.25">
      <c r="F457" s="36">
        <f t="shared" si="135"/>
        <v>26640</v>
      </c>
      <c r="G457" s="16">
        <f t="shared" si="136"/>
        <v>24.499861139407951</v>
      </c>
      <c r="H457" s="48">
        <f t="shared" si="137"/>
        <v>294.39993056970394</v>
      </c>
      <c r="I457" s="8">
        <f t="shared" si="138"/>
        <v>1.199597197983596</v>
      </c>
      <c r="J457" s="48">
        <f t="shared" si="139"/>
        <v>1.8264945573681129E-5</v>
      </c>
      <c r="K457" s="48">
        <f t="shared" si="140"/>
        <v>1.5225898830359634E-5</v>
      </c>
      <c r="L457" s="10">
        <f t="shared" si="141"/>
        <v>1006.1315958076225</v>
      </c>
      <c r="M457" s="29">
        <f t="shared" si="142"/>
        <v>2.5689258031927394E-2</v>
      </c>
      <c r="N457" s="8">
        <f t="shared" si="143"/>
        <v>0.71535498668539765</v>
      </c>
      <c r="O457" s="48">
        <f t="shared" si="144"/>
        <v>3.3967399315103907E-3</v>
      </c>
      <c r="P457" s="48">
        <f t="shared" si="127"/>
        <v>25225121.538150858</v>
      </c>
      <c r="Q457" s="48">
        <f t="shared" si="145"/>
        <v>18044916.482061446</v>
      </c>
      <c r="R457" s="9">
        <f t="shared" si="128"/>
        <v>36.99161580657676</v>
      </c>
      <c r="S457" s="10">
        <f t="shared" si="129"/>
        <v>3.1676238782435813</v>
      </c>
      <c r="T457" s="10">
        <f t="shared" si="130"/>
        <v>1.8530203815410542</v>
      </c>
      <c r="U457" s="10">
        <f t="shared" si="131"/>
        <v>2.8440351223523668</v>
      </c>
      <c r="V457" s="10">
        <f t="shared" si="132"/>
        <v>4.697055503893421</v>
      </c>
      <c r="W457" s="9">
        <f t="shared" si="133"/>
        <v>2.7138542911384209</v>
      </c>
      <c r="X457" s="49">
        <f t="shared" si="126"/>
        <v>27.213715430546372</v>
      </c>
      <c r="Y457" s="8">
        <f t="shared" si="146"/>
        <v>7.8284258398223674E-5</v>
      </c>
      <c r="Z457" s="29">
        <f t="shared" si="134"/>
        <v>7.4</v>
      </c>
    </row>
    <row r="458" spans="6:26" x14ac:dyDescent="0.25">
      <c r="F458" s="36">
        <f t="shared" si="135"/>
        <v>26700</v>
      </c>
      <c r="G458" s="16">
        <f t="shared" si="136"/>
        <v>24.499864493164718</v>
      </c>
      <c r="H458" s="48">
        <f t="shared" si="137"/>
        <v>294.39993224658235</v>
      </c>
      <c r="I458" s="8">
        <f t="shared" si="138"/>
        <v>1.1995971911281242</v>
      </c>
      <c r="J458" s="48">
        <f t="shared" si="139"/>
        <v>1.8264945653828566E-5</v>
      </c>
      <c r="K458" s="48">
        <f t="shared" si="140"/>
        <v>1.5225898984184733E-5</v>
      </c>
      <c r="L458" s="10">
        <f t="shared" si="141"/>
        <v>1006.1315958649781</v>
      </c>
      <c r="M458" s="29">
        <f t="shared" si="142"/>
        <v>2.5689258157549723E-2</v>
      </c>
      <c r="N458" s="8">
        <f t="shared" si="143"/>
        <v>0.71535498636705075</v>
      </c>
      <c r="O458" s="48">
        <f t="shared" si="144"/>
        <v>3.3967399121628324E-3</v>
      </c>
      <c r="P458" s="48">
        <f t="shared" si="127"/>
        <v>25225133.900275435</v>
      </c>
      <c r="Q458" s="48">
        <f t="shared" si="145"/>
        <v>18044925.317338564</v>
      </c>
      <c r="R458" s="9">
        <f t="shared" si="128"/>
        <v>36.991621022881525</v>
      </c>
      <c r="S458" s="10">
        <f t="shared" si="129"/>
        <v>3.1676243404101569</v>
      </c>
      <c r="T458" s="10">
        <f t="shared" si="130"/>
        <v>1.853021608012466</v>
      </c>
      <c r="U458" s="10">
        <f t="shared" si="131"/>
        <v>2.8440366387512901</v>
      </c>
      <c r="V458" s="10">
        <f t="shared" si="132"/>
        <v>4.6970582467637563</v>
      </c>
      <c r="W458" s="9">
        <f t="shared" si="133"/>
        <v>2.7138558759079481</v>
      </c>
      <c r="X458" s="49">
        <f t="shared" si="126"/>
        <v>27.213720369072668</v>
      </c>
      <c r="Y458" s="8">
        <f t="shared" si="146"/>
        <v>7.8284304112729273E-5</v>
      </c>
      <c r="Z458" s="29">
        <f t="shared" si="134"/>
        <v>7.416666666666667</v>
      </c>
    </row>
    <row r="459" spans="6:26" x14ac:dyDescent="0.25">
      <c r="F459" s="36">
        <f t="shared" si="135"/>
        <v>26760</v>
      </c>
      <c r="G459" s="16">
        <f t="shared" si="136"/>
        <v>24.499867765921792</v>
      </c>
      <c r="H459" s="48">
        <f t="shared" si="137"/>
        <v>294.39993388296085</v>
      </c>
      <c r="I459" s="8">
        <f t="shared" si="138"/>
        <v>1.1995971844382254</v>
      </c>
      <c r="J459" s="48">
        <f t="shared" si="139"/>
        <v>1.8264945732040278E-5</v>
      </c>
      <c r="K459" s="48">
        <f t="shared" si="140"/>
        <v>1.5225899134294651E-5</v>
      </c>
      <c r="L459" s="10">
        <f t="shared" si="141"/>
        <v>1006.1315959209483</v>
      </c>
      <c r="M459" s="29">
        <f t="shared" si="142"/>
        <v>2.5689258280137999E-2</v>
      </c>
      <c r="N459" s="8">
        <f t="shared" si="143"/>
        <v>0.71535498605639303</v>
      </c>
      <c r="O459" s="48">
        <f t="shared" si="144"/>
        <v>3.3967398932825562E-3</v>
      </c>
      <c r="P459" s="48">
        <f t="shared" si="127"/>
        <v>25225145.96383027</v>
      </c>
      <c r="Q459" s="48">
        <f t="shared" si="145"/>
        <v>18044933.939226281</v>
      </c>
      <c r="R459" s="9">
        <f t="shared" si="128"/>
        <v>36.99162611320051</v>
      </c>
      <c r="S459" s="10">
        <f t="shared" si="129"/>
        <v>3.1676247914143509</v>
      </c>
      <c r="T459" s="10">
        <f t="shared" si="130"/>
        <v>1.8530228048623991</v>
      </c>
      <c r="U459" s="10">
        <f t="shared" si="131"/>
        <v>2.8440381185263193</v>
      </c>
      <c r="V459" s="10">
        <f t="shared" si="132"/>
        <v>4.6970609233887188</v>
      </c>
      <c r="W459" s="9">
        <f t="shared" si="133"/>
        <v>2.7138574224023708</v>
      </c>
      <c r="X459" s="49">
        <f t="shared" si="126"/>
        <v>27.213725188324162</v>
      </c>
      <c r="Y459" s="8">
        <f t="shared" si="146"/>
        <v>7.8284348723145315E-5</v>
      </c>
      <c r="Z459" s="29">
        <f t="shared" si="134"/>
        <v>7.4333333333333336</v>
      </c>
    </row>
    <row r="460" spans="6:26" x14ac:dyDescent="0.25">
      <c r="F460" s="36">
        <f t="shared" si="135"/>
        <v>26820</v>
      </c>
      <c r="G460" s="16">
        <f t="shared" si="136"/>
        <v>24.499870959635462</v>
      </c>
      <c r="H460" s="48">
        <f t="shared" si="137"/>
        <v>294.39993547981771</v>
      </c>
      <c r="I460" s="8">
        <f t="shared" si="138"/>
        <v>1.1995971779099006</v>
      </c>
      <c r="J460" s="48">
        <f t="shared" si="139"/>
        <v>1.8264945808363015E-5</v>
      </c>
      <c r="K460" s="48">
        <f t="shared" si="140"/>
        <v>1.5225899280779118E-5</v>
      </c>
      <c r="L460" s="10">
        <f t="shared" si="141"/>
        <v>1006.1315959755667</v>
      </c>
      <c r="M460" s="29">
        <f t="shared" si="142"/>
        <v>2.5689258399765533E-2</v>
      </c>
      <c r="N460" s="8">
        <f t="shared" si="143"/>
        <v>0.71535498575323786</v>
      </c>
      <c r="O460" s="48">
        <f t="shared" si="144"/>
        <v>3.3967398748582741E-3</v>
      </c>
      <c r="P460" s="48">
        <f t="shared" si="127"/>
        <v>25225157.736026373</v>
      </c>
      <c r="Q460" s="48">
        <f t="shared" si="145"/>
        <v>18044942.352878325</v>
      </c>
      <c r="R460" s="9">
        <f t="shared" si="128"/>
        <v>36.99163108057656</v>
      </c>
      <c r="S460" s="10">
        <f t="shared" si="129"/>
        <v>3.167625231525764</v>
      </c>
      <c r="T460" s="10">
        <f t="shared" si="130"/>
        <v>1.8530239728062583</v>
      </c>
      <c r="U460" s="10">
        <f t="shared" si="131"/>
        <v>2.8440395625619623</v>
      </c>
      <c r="V460" s="10">
        <f t="shared" si="132"/>
        <v>4.6970635353682209</v>
      </c>
      <c r="W460" s="9">
        <f t="shared" si="133"/>
        <v>2.713858931546083</v>
      </c>
      <c r="X460" s="49">
        <f t="shared" si="126"/>
        <v>27.213729891181544</v>
      </c>
      <c r="Y460" s="8">
        <f t="shared" si="146"/>
        <v>7.8284392256137021E-5</v>
      </c>
      <c r="Z460" s="29">
        <f t="shared" si="134"/>
        <v>7.45</v>
      </c>
    </row>
    <row r="461" spans="6:26" x14ac:dyDescent="0.25">
      <c r="F461" s="36">
        <f t="shared" si="135"/>
        <v>26880</v>
      </c>
      <c r="G461" s="16">
        <f t="shared" si="136"/>
        <v>24.499874076214777</v>
      </c>
      <c r="H461" s="48">
        <f t="shared" si="137"/>
        <v>294.3999370381074</v>
      </c>
      <c r="I461" s="8">
        <f t="shared" si="138"/>
        <v>1.1995971715392475</v>
      </c>
      <c r="J461" s="48">
        <f t="shared" si="139"/>
        <v>1.8264945882842439E-5</v>
      </c>
      <c r="K461" s="48">
        <f t="shared" si="140"/>
        <v>1.5225899423725726E-5</v>
      </c>
      <c r="L461" s="10">
        <f t="shared" si="141"/>
        <v>1006.1315960288662</v>
      </c>
      <c r="M461" s="29">
        <f t="shared" si="142"/>
        <v>2.5689258516503864E-2</v>
      </c>
      <c r="N461" s="8">
        <f t="shared" si="143"/>
        <v>0.71535498545740472</v>
      </c>
      <c r="O461" s="48">
        <f t="shared" si="144"/>
        <v>3.3967398568789746E-3</v>
      </c>
      <c r="P461" s="48">
        <f t="shared" si="127"/>
        <v>25225169.223900549</v>
      </c>
      <c r="Q461" s="48">
        <f t="shared" si="145"/>
        <v>18044950.563323952</v>
      </c>
      <c r="R461" s="9">
        <f t="shared" si="128"/>
        <v>36.991635927979125</v>
      </c>
      <c r="S461" s="10">
        <f t="shared" si="129"/>
        <v>3.1676256610074933</v>
      </c>
      <c r="T461" s="10">
        <f t="shared" si="130"/>
        <v>1.8530251125421771</v>
      </c>
      <c r="U461" s="10">
        <f t="shared" si="131"/>
        <v>2.8440409717213884</v>
      </c>
      <c r="V461" s="10">
        <f t="shared" si="132"/>
        <v>4.6970660842635654</v>
      </c>
      <c r="W461" s="9">
        <f t="shared" si="133"/>
        <v>2.7138604042411711</v>
      </c>
      <c r="X461" s="49">
        <f t="shared" ref="X461:X493" si="147">G461+W461</f>
        <v>27.213734480455948</v>
      </c>
      <c r="Y461" s="8">
        <f t="shared" si="146"/>
        <v>7.8284434737726081E-5</v>
      </c>
      <c r="Z461" s="29">
        <f t="shared" si="134"/>
        <v>7.4666666666666668</v>
      </c>
    </row>
    <row r="462" spans="6:26" x14ac:dyDescent="0.25">
      <c r="F462" s="36">
        <f t="shared" si="135"/>
        <v>26940</v>
      </c>
      <c r="G462" s="16">
        <f t="shared" si="136"/>
        <v>24.499877117522672</v>
      </c>
      <c r="H462" s="48">
        <f t="shared" si="137"/>
        <v>294.39993855876133</v>
      </c>
      <c r="I462" s="8">
        <f t="shared" si="138"/>
        <v>1.199597165322458</v>
      </c>
      <c r="J462" s="48">
        <f t="shared" si="139"/>
        <v>1.8264945955523019E-5</v>
      </c>
      <c r="K462" s="48">
        <f t="shared" si="140"/>
        <v>1.5225899563219881E-5</v>
      </c>
      <c r="L462" s="10">
        <f t="shared" si="141"/>
        <v>1006.1315960808781</v>
      </c>
      <c r="M462" s="29">
        <f t="shared" si="142"/>
        <v>2.5689258630422703E-2</v>
      </c>
      <c r="N462" s="8">
        <f t="shared" si="143"/>
        <v>0.71535498516871654</v>
      </c>
      <c r="O462" s="48">
        <f t="shared" si="144"/>
        <v>3.3967398393339103E-3</v>
      </c>
      <c r="P462" s="48">
        <f t="shared" ref="P462:P493" si="148">$H$5*O462*(G462-$H$4)*POWER($C$36,3)/K462^2</f>
        <v>25225180.434319854</v>
      </c>
      <c r="Q462" s="48">
        <f t="shared" si="145"/>
        <v>18044958.575471077</v>
      </c>
      <c r="R462" s="9">
        <f t="shared" ref="R462:R493" si="149">POWER((0.825+(0.387*POWER(Q462,1/6))/POWER((1+(POWER((0.492/N462),9/16))),8/27)),2)</f>
        <v>36.991640658305819</v>
      </c>
      <c r="S462" s="10">
        <f t="shared" ref="S462:S493" si="150">R462*M462/$C$36</f>
        <v>3.1676260801162606</v>
      </c>
      <c r="T462" s="10">
        <f t="shared" ref="T462:T493" si="151">S462*$C$20*(G462-$H$4)</f>
        <v>1.8530262247514149</v>
      </c>
      <c r="U462" s="10">
        <f t="shared" ref="U462:U493" si="152">$C$3*$H$3*$C$20*(POWER(G462+273.15,4)-POWER($H$4+273.15,4))</f>
        <v>2.8440423468469267</v>
      </c>
      <c r="V462" s="10">
        <f t="shared" ref="V462:V493" si="153">U462+T462</f>
        <v>4.6970685715983418</v>
      </c>
      <c r="W462" s="9">
        <f t="shared" ref="W462:W493" si="154">V462*$C$17/($C$2*$C$20)</f>
        <v>2.713861841367931</v>
      </c>
      <c r="X462" s="49">
        <f t="shared" si="147"/>
        <v>27.213738958890602</v>
      </c>
      <c r="Y462" s="8">
        <f t="shared" si="146"/>
        <v>7.8284476193305705E-5</v>
      </c>
      <c r="Z462" s="29">
        <f t="shared" ref="Z462:Z493" si="155">F462/3600</f>
        <v>7.4833333333333334</v>
      </c>
    </row>
    <row r="463" spans="6:26" x14ac:dyDescent="0.25">
      <c r="F463" s="36">
        <f t="shared" ref="F463:F493" si="156">F462+$H$2</f>
        <v>27000</v>
      </c>
      <c r="G463" s="16">
        <f t="shared" ref="G463:G493" si="157">G462+$H$2*($O$3-S462*$C$20*(G462-$H$4)-$C$3*$H$3*$C$20*(POWER(G462+273.15,4)-POWER($H$4+273.15,4)))/($C$31*$C$4)</f>
        <v>24.499880085377097</v>
      </c>
      <c r="H463" s="48">
        <f t="shared" ref="H463:H493" si="158">((G463+$H$4)/2)+273.15</f>
        <v>294.39994004268851</v>
      </c>
      <c r="I463" s="8">
        <f t="shared" ref="I463:I493" si="159">(351.99/H463)+344.84/(H463^2)</f>
        <v>1.1995971592558163</v>
      </c>
      <c r="J463" s="48">
        <f t="shared" ref="J463:J493" si="160">((1.459*10^-6)*H463^1.5)/(H463+109.1)</f>
        <v>1.8264946026448219E-5</v>
      </c>
      <c r="K463" s="48">
        <f t="shared" ref="K463:K493" si="161">J463/I463</f>
        <v>1.5225899699344974E-5</v>
      </c>
      <c r="L463" s="10">
        <f t="shared" ref="L463:L493" si="162">1030.5-0.19975*H463+(3.9734*10^-4)*H463^2</f>
        <v>1006.1315961316341</v>
      </c>
      <c r="M463" s="29">
        <f t="shared" ref="M463:M493" si="163">((2.334*10^-3)*(H463^1.5))/(H463+164.54)</f>
        <v>2.5689258741590188E-2</v>
      </c>
      <c r="N463" s="8">
        <f t="shared" ref="N463:N493" si="164">L463*J463/M463</f>
        <v>0.71535498488700044</v>
      </c>
      <c r="O463" s="48">
        <f t="shared" ref="O463:O493" si="165">1/H463</f>
        <v>3.3967398222125938E-3</v>
      </c>
      <c r="P463" s="48">
        <f t="shared" si="148"/>
        <v>25225191.373985358</v>
      </c>
      <c r="Q463" s="48">
        <f t="shared" ref="Q463:Q493" si="166">P463*N463</f>
        <v>18044966.394108988</v>
      </c>
      <c r="R463" s="9">
        <f t="shared" si="149"/>
        <v>36.991645274384382</v>
      </c>
      <c r="S463" s="10">
        <f t="shared" si="150"/>
        <v>3.167626489102608</v>
      </c>
      <c r="T463" s="10">
        <f t="shared" si="151"/>
        <v>1.8530273100987911</v>
      </c>
      <c r="U463" s="10">
        <f t="shared" si="152"/>
        <v>2.8440436887605727</v>
      </c>
      <c r="V463" s="10">
        <f t="shared" si="153"/>
        <v>4.6970709988593633</v>
      </c>
      <c r="W463" s="9">
        <f t="shared" si="154"/>
        <v>2.71386324378541</v>
      </c>
      <c r="X463" s="49">
        <f t="shared" si="147"/>
        <v>27.213743329162508</v>
      </c>
      <c r="Y463" s="8">
        <f t="shared" ref="Y463:Y493" si="167">V463*$H$2/(3.6*10^6)</f>
        <v>7.8284516647656065E-5</v>
      </c>
      <c r="Z463" s="29">
        <f t="shared" si="155"/>
        <v>7.5</v>
      </c>
    </row>
    <row r="464" spans="6:26" x14ac:dyDescent="0.25">
      <c r="F464" s="36">
        <f t="shared" si="156"/>
        <v>27060</v>
      </c>
      <c r="G464" s="16">
        <f t="shared" si="157"/>
        <v>24.499882981552084</v>
      </c>
      <c r="H464" s="48">
        <f t="shared" si="158"/>
        <v>294.39994149077603</v>
      </c>
      <c r="I464" s="8">
        <f t="shared" si="159"/>
        <v>1.1995971533356957</v>
      </c>
      <c r="J464" s="48">
        <f t="shared" si="160"/>
        <v>1.8264946095660467E-5</v>
      </c>
      <c r="K464" s="48">
        <f t="shared" si="161"/>
        <v>1.522589983218241E-5</v>
      </c>
      <c r="L464" s="10">
        <f t="shared" si="162"/>
        <v>1006.131596181164</v>
      </c>
      <c r="M464" s="29">
        <f t="shared" si="163"/>
        <v>2.5689258850072793E-2</v>
      </c>
      <c r="N464" s="8">
        <f t="shared" si="164"/>
        <v>0.71535498461208868</v>
      </c>
      <c r="O464" s="48">
        <f t="shared" si="165"/>
        <v>3.3967398055047894E-3</v>
      </c>
      <c r="P464" s="48">
        <f t="shared" si="148"/>
        <v>25225202.049436133</v>
      </c>
      <c r="Q464" s="48">
        <f t="shared" si="166"/>
        <v>18044974.023911212</v>
      </c>
      <c r="R464" s="9">
        <f t="shared" si="149"/>
        <v>36.9916497789741</v>
      </c>
      <c r="S464" s="10">
        <f t="shared" si="150"/>
        <v>3.1676268882110121</v>
      </c>
      <c r="T464" s="10">
        <f t="shared" si="151"/>
        <v>1.8530283692330587</v>
      </c>
      <c r="U464" s="10">
        <f t="shared" si="152"/>
        <v>2.8440449982644709</v>
      </c>
      <c r="V464" s="10">
        <f t="shared" si="153"/>
        <v>4.6970733674975298</v>
      </c>
      <c r="W464" s="9">
        <f t="shared" si="154"/>
        <v>2.7138646123319061</v>
      </c>
      <c r="X464" s="49">
        <f t="shared" si="147"/>
        <v>27.213747593883991</v>
      </c>
      <c r="Y464" s="8">
        <f t="shared" si="167"/>
        <v>7.8284556124958839E-5</v>
      </c>
      <c r="Z464" s="29">
        <f t="shared" si="155"/>
        <v>7.5166666666666666</v>
      </c>
    </row>
    <row r="465" spans="6:26" x14ac:dyDescent="0.25">
      <c r="F465" s="36">
        <f t="shared" si="156"/>
        <v>27120</v>
      </c>
      <c r="G465" s="16">
        <f t="shared" si="157"/>
        <v>24.499885807778828</v>
      </c>
      <c r="H465" s="48">
        <f t="shared" si="158"/>
        <v>294.39994290388938</v>
      </c>
      <c r="I465" s="8">
        <f t="shared" si="159"/>
        <v>1.1995971475585576</v>
      </c>
      <c r="J465" s="48">
        <f t="shared" si="160"/>
        <v>1.8264946163201102E-5</v>
      </c>
      <c r="K465" s="48">
        <f t="shared" si="161"/>
        <v>1.5225899961811563E-5</v>
      </c>
      <c r="L465" s="10">
        <f t="shared" si="162"/>
        <v>1006.1315962294979</v>
      </c>
      <c r="M465" s="29">
        <f t="shared" si="163"/>
        <v>2.5689258955935337E-2</v>
      </c>
      <c r="N465" s="8">
        <f t="shared" si="164"/>
        <v>0.71535498434381628</v>
      </c>
      <c r="O465" s="48">
        <f t="shared" si="165"/>
        <v>3.396739789200512E-3</v>
      </c>
      <c r="P465" s="48">
        <f t="shared" si="148"/>
        <v>25225212.467053615</v>
      </c>
      <c r="Q465" s="48">
        <f t="shared" si="166"/>
        <v>18044981.469438579</v>
      </c>
      <c r="R465" s="9">
        <f t="shared" si="149"/>
        <v>36.991654174767788</v>
      </c>
      <c r="S465" s="10">
        <f t="shared" si="150"/>
        <v>3.167627277680054</v>
      </c>
      <c r="T465" s="10">
        <f t="shared" si="151"/>
        <v>1.8530294027873098</v>
      </c>
      <c r="U465" s="10">
        <f t="shared" si="152"/>
        <v>2.8440462761412997</v>
      </c>
      <c r="V465" s="10">
        <f t="shared" si="153"/>
        <v>4.6970756789286092</v>
      </c>
      <c r="W465" s="9">
        <f t="shared" si="154"/>
        <v>2.7138659478254188</v>
      </c>
      <c r="X465" s="49">
        <f t="shared" si="147"/>
        <v>27.213751755604246</v>
      </c>
      <c r="Y465" s="8">
        <f t="shared" si="167"/>
        <v>7.8284594648810144E-5</v>
      </c>
      <c r="Z465" s="29">
        <f t="shared" si="155"/>
        <v>7.5333333333333332</v>
      </c>
    </row>
    <row r="466" spans="6:26" x14ac:dyDescent="0.25">
      <c r="F466" s="36">
        <f t="shared" si="156"/>
        <v>27180</v>
      </c>
      <c r="G466" s="16">
        <f t="shared" si="157"/>
        <v>24.499888565746708</v>
      </c>
      <c r="H466" s="48">
        <f t="shared" si="158"/>
        <v>294.39994428287332</v>
      </c>
      <c r="I466" s="8">
        <f t="shared" si="159"/>
        <v>1.1995971419209486</v>
      </c>
      <c r="J466" s="48">
        <f t="shared" si="160"/>
        <v>1.8264946229110477E-5</v>
      </c>
      <c r="K466" s="48">
        <f t="shared" si="161"/>
        <v>1.5225900088309903E-5</v>
      </c>
      <c r="L466" s="10">
        <f t="shared" si="162"/>
        <v>1006.1315962766643</v>
      </c>
      <c r="M466" s="29">
        <f t="shared" si="163"/>
        <v>2.5689259059241059E-2</v>
      </c>
      <c r="N466" s="8">
        <f t="shared" si="164"/>
        <v>0.71535498408202347</v>
      </c>
      <c r="O466" s="48">
        <f t="shared" si="165"/>
        <v>3.3967397732900142E-3</v>
      </c>
      <c r="P466" s="48">
        <f t="shared" si="148"/>
        <v>25225222.633065019</v>
      </c>
      <c r="Q466" s="48">
        <f t="shared" si="166"/>
        <v>18044988.735141724</v>
      </c>
      <c r="R466" s="9">
        <f t="shared" si="149"/>
        <v>36.991658464393161</v>
      </c>
      <c r="S466" s="10">
        <f t="shared" si="150"/>
        <v>3.167627657742544</v>
      </c>
      <c r="T466" s="10">
        <f t="shared" si="151"/>
        <v>1.853030411379341</v>
      </c>
      <c r="U466" s="10">
        <f t="shared" si="152"/>
        <v>2.8440475231549724</v>
      </c>
      <c r="V466" s="10">
        <f t="shared" si="153"/>
        <v>4.6970779345343132</v>
      </c>
      <c r="W466" s="9">
        <f t="shared" si="154"/>
        <v>2.7138672510642698</v>
      </c>
      <c r="X466" s="49">
        <f t="shared" si="147"/>
        <v>27.213755816810977</v>
      </c>
      <c r="Y466" s="8">
        <f t="shared" si="167"/>
        <v>7.8284632242238541E-5</v>
      </c>
      <c r="Z466" s="29">
        <f t="shared" si="155"/>
        <v>7.55</v>
      </c>
    </row>
    <row r="467" spans="6:26" x14ac:dyDescent="0.25">
      <c r="F467" s="36">
        <f t="shared" si="156"/>
        <v>27240</v>
      </c>
      <c r="G467" s="16">
        <f t="shared" si="157"/>
        <v>24.499891257104306</v>
      </c>
      <c r="H467" s="48">
        <f t="shared" si="158"/>
        <v>294.39994562855213</v>
      </c>
      <c r="I467" s="8">
        <f t="shared" si="159"/>
        <v>1.1995971364194988</v>
      </c>
      <c r="J467" s="48">
        <f t="shared" si="160"/>
        <v>1.8264946293428003E-5</v>
      </c>
      <c r="K467" s="48">
        <f t="shared" si="161"/>
        <v>1.5225900211753052E-5</v>
      </c>
      <c r="L467" s="10">
        <f t="shared" si="162"/>
        <v>1006.1315963226915</v>
      </c>
      <c r="M467" s="29">
        <f t="shared" si="163"/>
        <v>2.5689259160051742E-2</v>
      </c>
      <c r="N467" s="8">
        <f t="shared" si="164"/>
        <v>0.71535498382655316</v>
      </c>
      <c r="O467" s="48">
        <f t="shared" si="165"/>
        <v>3.3967397577637864E-3</v>
      </c>
      <c r="P467" s="48">
        <f t="shared" si="148"/>
        <v>25225232.553547096</v>
      </c>
      <c r="Q467" s="48">
        <f t="shared" si="166"/>
        <v>18044995.825363725</v>
      </c>
      <c r="R467" s="9">
        <f t="shared" si="149"/>
        <v>36.991662650414433</v>
      </c>
      <c r="S467" s="10">
        <f t="shared" si="150"/>
        <v>3.1676280286256766</v>
      </c>
      <c r="T467" s="10">
        <f t="shared" si="151"/>
        <v>1.8530313956120326</v>
      </c>
      <c r="U467" s="10">
        <f t="shared" si="152"/>
        <v>2.8440487400508934</v>
      </c>
      <c r="V467" s="10">
        <f t="shared" si="153"/>
        <v>4.6970801356629259</v>
      </c>
      <c r="W467" s="9">
        <f t="shared" si="154"/>
        <v>2.7138685228274682</v>
      </c>
      <c r="X467" s="49">
        <f t="shared" si="147"/>
        <v>27.213759779931774</v>
      </c>
      <c r="Y467" s="8">
        <f t="shared" si="167"/>
        <v>7.8284668927715423E-5</v>
      </c>
      <c r="Z467" s="29">
        <f t="shared" si="155"/>
        <v>7.5666666666666664</v>
      </c>
    </row>
    <row r="468" spans="6:26" x14ac:dyDescent="0.25">
      <c r="F468" s="36">
        <f t="shared" si="156"/>
        <v>27300</v>
      </c>
      <c r="G468" s="16">
        <f t="shared" si="157"/>
        <v>24.499893883460381</v>
      </c>
      <c r="H468" s="48">
        <f t="shared" si="158"/>
        <v>294.39994694173015</v>
      </c>
      <c r="I468" s="8">
        <f t="shared" si="159"/>
        <v>1.1995971310509199</v>
      </c>
      <c r="J468" s="48">
        <f t="shared" si="160"/>
        <v>1.8264946356192131E-5</v>
      </c>
      <c r="K468" s="48">
        <f t="shared" si="161"/>
        <v>1.5225900332214807E-5</v>
      </c>
      <c r="L468" s="10">
        <f t="shared" si="162"/>
        <v>1006.131596367607</v>
      </c>
      <c r="M468" s="29">
        <f t="shared" si="163"/>
        <v>2.5689259258427632E-2</v>
      </c>
      <c r="N468" s="8">
        <f t="shared" si="164"/>
        <v>0.71535498357725302</v>
      </c>
      <c r="O468" s="48">
        <f t="shared" si="165"/>
        <v>3.3967397426125472E-3</v>
      </c>
      <c r="P468" s="48">
        <f t="shared" si="148"/>
        <v>25225242.234429833</v>
      </c>
      <c r="Q468" s="48">
        <f t="shared" si="166"/>
        <v>18045002.744342782</v>
      </c>
      <c r="R468" s="9">
        <f t="shared" si="149"/>
        <v>36.991666735333865</v>
      </c>
      <c r="S468" s="10">
        <f t="shared" si="150"/>
        <v>3.1676283905511502</v>
      </c>
      <c r="T468" s="10">
        <f t="shared" si="151"/>
        <v>1.8530323560736983</v>
      </c>
      <c r="U468" s="10">
        <f t="shared" si="152"/>
        <v>2.8440499275564264</v>
      </c>
      <c r="V468" s="10">
        <f t="shared" si="153"/>
        <v>4.6970822836301247</v>
      </c>
      <c r="W468" s="9">
        <f t="shared" si="154"/>
        <v>2.7138697638751834</v>
      </c>
      <c r="X468" s="49">
        <f t="shared" si="147"/>
        <v>27.213763647335565</v>
      </c>
      <c r="Y468" s="8">
        <f t="shared" si="167"/>
        <v>7.8284704727168749E-5</v>
      </c>
      <c r="Z468" s="29">
        <f t="shared" si="155"/>
        <v>7.583333333333333</v>
      </c>
    </row>
    <row r="469" spans="6:26" x14ac:dyDescent="0.25">
      <c r="F469" s="36">
        <f t="shared" si="156"/>
        <v>27360</v>
      </c>
      <c r="G469" s="16">
        <f t="shared" si="157"/>
        <v>24.499896446384845</v>
      </c>
      <c r="H469" s="48">
        <f t="shared" si="158"/>
        <v>294.39994822319238</v>
      </c>
      <c r="I469" s="8">
        <f t="shared" si="159"/>
        <v>1.1995971258120026</v>
      </c>
      <c r="J469" s="48">
        <f t="shared" si="160"/>
        <v>1.8264946417440416E-5</v>
      </c>
      <c r="K469" s="48">
        <f t="shared" si="161"/>
        <v>1.5225900449767205E-5</v>
      </c>
      <c r="L469" s="10">
        <f t="shared" si="162"/>
        <v>1006.1315964114378</v>
      </c>
      <c r="M469" s="29">
        <f t="shared" si="163"/>
        <v>2.5689259354427604E-2</v>
      </c>
      <c r="N469" s="8">
        <f t="shared" si="164"/>
        <v>0.71535498333397418</v>
      </c>
      <c r="O469" s="48">
        <f t="shared" si="165"/>
        <v>3.3967397278272401E-3</v>
      </c>
      <c r="P469" s="48">
        <f t="shared" si="148"/>
        <v>25225251.681499939</v>
      </c>
      <c r="Q469" s="48">
        <f t="shared" si="166"/>
        <v>18045009.496214692</v>
      </c>
      <c r="R469" s="9">
        <f t="shared" si="149"/>
        <v>36.991670721593309</v>
      </c>
      <c r="S469" s="10">
        <f t="shared" si="150"/>
        <v>3.1676287437353219</v>
      </c>
      <c r="T469" s="10">
        <f t="shared" si="151"/>
        <v>1.8530332933384537</v>
      </c>
      <c r="U469" s="10">
        <f t="shared" si="152"/>
        <v>2.8440510863814263</v>
      </c>
      <c r="V469" s="10">
        <f t="shared" si="153"/>
        <v>4.6970843797198798</v>
      </c>
      <c r="W469" s="9">
        <f t="shared" si="154"/>
        <v>2.7138709749492635</v>
      </c>
      <c r="X469" s="49">
        <f t="shared" si="147"/>
        <v>27.213767421334108</v>
      </c>
      <c r="Y469" s="8">
        <f t="shared" si="167"/>
        <v>7.828473966199799E-5</v>
      </c>
      <c r="Z469" s="29">
        <f t="shared" si="155"/>
        <v>7.6</v>
      </c>
    </row>
    <row r="470" spans="6:26" x14ac:dyDescent="0.25">
      <c r="F470" s="36">
        <f t="shared" si="156"/>
        <v>27420</v>
      </c>
      <c r="G470" s="16">
        <f t="shared" si="157"/>
        <v>24.499898947409694</v>
      </c>
      <c r="H470" s="48">
        <f t="shared" si="158"/>
        <v>294.39994947370485</v>
      </c>
      <c r="I470" s="8">
        <f t="shared" si="159"/>
        <v>1.199597120699615</v>
      </c>
      <c r="J470" s="48">
        <f t="shared" si="160"/>
        <v>1.8264946477209409E-5</v>
      </c>
      <c r="K470" s="48">
        <f t="shared" si="161"/>
        <v>1.5225900564480465E-5</v>
      </c>
      <c r="L470" s="10">
        <f t="shared" si="162"/>
        <v>1006.1315964542101</v>
      </c>
      <c r="M470" s="29">
        <f t="shared" si="163"/>
        <v>2.5689259448108952E-2</v>
      </c>
      <c r="N470" s="8">
        <f t="shared" si="164"/>
        <v>0.71535498309657086</v>
      </c>
      <c r="O470" s="48">
        <f t="shared" si="165"/>
        <v>3.3967397133990262E-3</v>
      </c>
      <c r="P470" s="48">
        <f t="shared" si="148"/>
        <v>25225260.900404591</v>
      </c>
      <c r="Q470" s="48">
        <f t="shared" si="166"/>
        <v>18045016.085015517</v>
      </c>
      <c r="R470" s="9">
        <f t="shared" si="149"/>
        <v>36.991674611575682</v>
      </c>
      <c r="S470" s="10">
        <f t="shared" si="150"/>
        <v>3.167629088389309</v>
      </c>
      <c r="T470" s="10">
        <f t="shared" si="151"/>
        <v>1.8530342079665398</v>
      </c>
      <c r="U470" s="10">
        <f t="shared" si="152"/>
        <v>2.8440522172185587</v>
      </c>
      <c r="V470" s="10">
        <f t="shared" si="153"/>
        <v>4.6970864251850983</v>
      </c>
      <c r="W470" s="9">
        <f t="shared" si="154"/>
        <v>2.7138721567736122</v>
      </c>
      <c r="X470" s="49">
        <f t="shared" si="147"/>
        <v>27.213771104183305</v>
      </c>
      <c r="Y470" s="8">
        <f t="shared" si="167"/>
        <v>7.8284773753084985E-5</v>
      </c>
      <c r="Z470" s="29">
        <f t="shared" si="155"/>
        <v>7.6166666666666663</v>
      </c>
    </row>
    <row r="471" spans="6:26" x14ac:dyDescent="0.25">
      <c r="F471" s="36">
        <f t="shared" si="156"/>
        <v>27480</v>
      </c>
      <c r="G471" s="16">
        <f t="shared" si="157"/>
        <v>24.499901388029915</v>
      </c>
      <c r="H471" s="48">
        <f t="shared" si="158"/>
        <v>294.39995069401493</v>
      </c>
      <c r="I471" s="8">
        <f t="shared" si="159"/>
        <v>1.1995971157107022</v>
      </c>
      <c r="J471" s="48">
        <f t="shared" si="160"/>
        <v>1.8264946535534898E-5</v>
      </c>
      <c r="K471" s="48">
        <f t="shared" si="161"/>
        <v>1.5225900676423199E-5</v>
      </c>
      <c r="L471" s="10">
        <f t="shared" si="162"/>
        <v>1006.1315964959493</v>
      </c>
      <c r="M471" s="29">
        <f t="shared" si="163"/>
        <v>2.5689259539527758E-2</v>
      </c>
      <c r="N471" s="8">
        <f t="shared" si="164"/>
        <v>0.71535498286490151</v>
      </c>
      <c r="O471" s="48">
        <f t="shared" si="165"/>
        <v>3.3967396993192828E-3</v>
      </c>
      <c r="P471" s="48">
        <f t="shared" si="148"/>
        <v>25225269.896654293</v>
      </c>
      <c r="Q471" s="48">
        <f t="shared" si="166"/>
        <v>18045022.514683649</v>
      </c>
      <c r="R471" s="9">
        <f t="shared" si="149"/>
        <v>36.991678407606294</v>
      </c>
      <c r="S471" s="10">
        <f t="shared" si="150"/>
        <v>3.1676294247191432</v>
      </c>
      <c r="T471" s="10">
        <f t="shared" si="151"/>
        <v>1.8530351005046726</v>
      </c>
      <c r="U471" s="10">
        <f t="shared" si="152"/>
        <v>2.8440533207438059</v>
      </c>
      <c r="V471" s="10">
        <f t="shared" si="153"/>
        <v>4.6970884212484787</v>
      </c>
      <c r="W471" s="9">
        <f t="shared" si="154"/>
        <v>2.7138733100546766</v>
      </c>
      <c r="X471" s="49">
        <f t="shared" si="147"/>
        <v>27.213774698084592</v>
      </c>
      <c r="Y471" s="8">
        <f t="shared" si="167"/>
        <v>7.828480702080798E-5</v>
      </c>
      <c r="Z471" s="29">
        <f t="shared" si="155"/>
        <v>7.6333333333333337</v>
      </c>
    </row>
    <row r="472" spans="6:26" x14ac:dyDescent="0.25">
      <c r="F472" s="36">
        <f t="shared" si="156"/>
        <v>27540</v>
      </c>
      <c r="G472" s="16">
        <f t="shared" si="157"/>
        <v>24.499903769704396</v>
      </c>
      <c r="H472" s="48">
        <f t="shared" si="158"/>
        <v>294.39995188485216</v>
      </c>
      <c r="I472" s="8">
        <f t="shared" si="159"/>
        <v>1.1995971108422814</v>
      </c>
      <c r="J472" s="48">
        <f t="shared" si="160"/>
        <v>1.8264946592451677E-5</v>
      </c>
      <c r="K472" s="48">
        <f t="shared" si="161"/>
        <v>1.5225900785662267E-5</v>
      </c>
      <c r="L472" s="10">
        <f t="shared" si="162"/>
        <v>1006.1315965366804</v>
      </c>
      <c r="M472" s="29">
        <f t="shared" si="163"/>
        <v>2.5689259628738574E-2</v>
      </c>
      <c r="N472" s="8">
        <f t="shared" si="164"/>
        <v>0.71535498263882713</v>
      </c>
      <c r="O472" s="48">
        <f t="shared" si="165"/>
        <v>3.3967396855795928E-3</v>
      </c>
      <c r="P472" s="48">
        <f t="shared" si="148"/>
        <v>25225278.675626796</v>
      </c>
      <c r="Q472" s="48">
        <f t="shared" si="166"/>
        <v>18045028.789062582</v>
      </c>
      <c r="R472" s="9">
        <f t="shared" si="149"/>
        <v>36.991682111954333</v>
      </c>
      <c r="S472" s="10">
        <f t="shared" si="150"/>
        <v>3.1676297529258646</v>
      </c>
      <c r="T472" s="10">
        <f t="shared" si="151"/>
        <v>1.8530359714863567</v>
      </c>
      <c r="U472" s="10">
        <f t="shared" si="152"/>
        <v>2.8440543976168109</v>
      </c>
      <c r="V472" s="10">
        <f t="shared" si="153"/>
        <v>4.6970903691031678</v>
      </c>
      <c r="W472" s="9">
        <f t="shared" si="154"/>
        <v>2.7138744354818303</v>
      </c>
      <c r="X472" s="49">
        <f t="shared" si="147"/>
        <v>27.213778205186227</v>
      </c>
      <c r="Y472" s="8">
        <f t="shared" si="167"/>
        <v>7.82848394850528E-5</v>
      </c>
      <c r="Z472" s="29">
        <f t="shared" si="155"/>
        <v>7.65</v>
      </c>
    </row>
    <row r="473" spans="6:26" x14ac:dyDescent="0.25">
      <c r="F473" s="36">
        <f t="shared" si="156"/>
        <v>27600</v>
      </c>
      <c r="G473" s="16">
        <f t="shared" si="157"/>
        <v>24.49990609385679</v>
      </c>
      <c r="H473" s="48">
        <f t="shared" si="158"/>
        <v>294.39995304692837</v>
      </c>
      <c r="I473" s="8">
        <f t="shared" si="159"/>
        <v>1.1995971060914421</v>
      </c>
      <c r="J473" s="48">
        <f t="shared" si="160"/>
        <v>1.8264946647993836E-5</v>
      </c>
      <c r="K473" s="48">
        <f t="shared" si="161"/>
        <v>1.5225900892263029E-5</v>
      </c>
      <c r="L473" s="10">
        <f t="shared" si="162"/>
        <v>1006.1315965764278</v>
      </c>
      <c r="M473" s="29">
        <f t="shared" si="163"/>
        <v>2.5689259715794815E-2</v>
      </c>
      <c r="N473" s="8">
        <f t="shared" si="164"/>
        <v>0.71535498241821327</v>
      </c>
      <c r="O473" s="48">
        <f t="shared" si="165"/>
        <v>3.3967396721717429E-3</v>
      </c>
      <c r="P473" s="48">
        <f t="shared" si="148"/>
        <v>25225287.242569551</v>
      </c>
      <c r="Q473" s="48">
        <f t="shared" si="166"/>
        <v>18045034.911902722</v>
      </c>
      <c r="R473" s="9">
        <f t="shared" si="149"/>
        <v>36.991685726834113</v>
      </c>
      <c r="S473" s="10">
        <f t="shared" si="150"/>
        <v>3.1676300732056721</v>
      </c>
      <c r="T473" s="10">
        <f t="shared" si="151"/>
        <v>1.8530368214322219</v>
      </c>
      <c r="U473" s="10">
        <f t="shared" si="152"/>
        <v>2.8440554484812242</v>
      </c>
      <c r="V473" s="10">
        <f t="shared" si="153"/>
        <v>4.6970922699134459</v>
      </c>
      <c r="W473" s="9">
        <f t="shared" si="154"/>
        <v>2.7138755337277689</v>
      </c>
      <c r="X473" s="49">
        <f t="shared" si="147"/>
        <v>27.213781627584559</v>
      </c>
      <c r="Y473" s="8">
        <f t="shared" si="167"/>
        <v>7.8284871165224104E-5</v>
      </c>
      <c r="Z473" s="29">
        <f t="shared" si="155"/>
        <v>7.666666666666667</v>
      </c>
    </row>
    <row r="474" spans="6:26" x14ac:dyDescent="0.25">
      <c r="F474" s="36">
        <f t="shared" si="156"/>
        <v>27660</v>
      </c>
      <c r="G474" s="16">
        <f t="shared" si="157"/>
        <v>24.499908361876361</v>
      </c>
      <c r="H474" s="48">
        <f t="shared" si="158"/>
        <v>294.39995418093815</v>
      </c>
      <c r="I474" s="8">
        <f t="shared" si="159"/>
        <v>1.199597101455345</v>
      </c>
      <c r="J474" s="48">
        <f t="shared" si="160"/>
        <v>1.8264946702194499E-5</v>
      </c>
      <c r="K474" s="48">
        <f t="shared" si="161"/>
        <v>1.5225900996289137E-5</v>
      </c>
      <c r="L474" s="10">
        <f t="shared" si="162"/>
        <v>1006.1315966152151</v>
      </c>
      <c r="M474" s="29">
        <f t="shared" si="163"/>
        <v>2.5689259800748425E-2</v>
      </c>
      <c r="N474" s="8">
        <f t="shared" si="164"/>
        <v>0.71535498220292704</v>
      </c>
      <c r="O474" s="48">
        <f t="shared" si="165"/>
        <v>3.396739659087719E-3</v>
      </c>
      <c r="P474" s="48">
        <f t="shared" si="148"/>
        <v>25225295.602603711</v>
      </c>
      <c r="Q474" s="48">
        <f t="shared" si="166"/>
        <v>18045040.886864152</v>
      </c>
      <c r="R474" s="9">
        <f t="shared" si="149"/>
        <v>36.991689254406609</v>
      </c>
      <c r="S474" s="10">
        <f t="shared" si="150"/>
        <v>3.1676303857500172</v>
      </c>
      <c r="T474" s="10">
        <f t="shared" si="151"/>
        <v>1.8530376508503161</v>
      </c>
      <c r="U474" s="10">
        <f t="shared" si="152"/>
        <v>2.8440564739652405</v>
      </c>
      <c r="V474" s="10">
        <f t="shared" si="153"/>
        <v>4.6970941248155569</v>
      </c>
      <c r="W474" s="9">
        <f t="shared" si="154"/>
        <v>2.7138766054489887</v>
      </c>
      <c r="X474" s="49">
        <f t="shared" si="147"/>
        <v>27.213784967325349</v>
      </c>
      <c r="Y474" s="8">
        <f t="shared" si="167"/>
        <v>7.8284902080259284E-5</v>
      </c>
      <c r="Z474" s="29">
        <f t="shared" si="155"/>
        <v>7.6833333333333336</v>
      </c>
    </row>
    <row r="475" spans="6:26" x14ac:dyDescent="0.25">
      <c r="F475" s="36">
        <f t="shared" si="156"/>
        <v>27720</v>
      </c>
      <c r="G475" s="16">
        <f t="shared" si="157"/>
        <v>24.499910575118825</v>
      </c>
      <c r="H475" s="48">
        <f t="shared" si="158"/>
        <v>294.39995528755941</v>
      </c>
      <c r="I475" s="8">
        <f t="shared" si="159"/>
        <v>1.1995970969312186</v>
      </c>
      <c r="J475" s="48">
        <f t="shared" si="160"/>
        <v>1.8264946755086156E-5</v>
      </c>
      <c r="K475" s="48">
        <f t="shared" si="161"/>
        <v>1.5225901097802853E-5</v>
      </c>
      <c r="L475" s="10">
        <f t="shared" si="162"/>
        <v>1006.1315966530658</v>
      </c>
      <c r="M475" s="29">
        <f t="shared" si="163"/>
        <v>2.5689259883650291E-2</v>
      </c>
      <c r="N475" s="8">
        <f t="shared" si="164"/>
        <v>0.71535498199284109</v>
      </c>
      <c r="O475" s="48">
        <f t="shared" si="165"/>
        <v>3.3967396463196998E-3</v>
      </c>
      <c r="P475" s="48">
        <f t="shared" si="148"/>
        <v>25225303.760726284</v>
      </c>
      <c r="Q475" s="48">
        <f t="shared" si="166"/>
        <v>18045046.717518296</v>
      </c>
      <c r="R475" s="9">
        <f t="shared" si="149"/>
        <v>36.991692696780341</v>
      </c>
      <c r="S475" s="10">
        <f t="shared" si="150"/>
        <v>3.167630690745729</v>
      </c>
      <c r="T475" s="10">
        <f t="shared" si="151"/>
        <v>1.85303846023642</v>
      </c>
      <c r="U475" s="10">
        <f t="shared" si="152"/>
        <v>2.844057474681839</v>
      </c>
      <c r="V475" s="10">
        <f t="shared" si="153"/>
        <v>4.6970959349182593</v>
      </c>
      <c r="W475" s="9">
        <f t="shared" si="154"/>
        <v>2.7138776512861056</v>
      </c>
      <c r="X475" s="49">
        <f t="shared" si="147"/>
        <v>27.21378822640493</v>
      </c>
      <c r="Y475" s="8">
        <f t="shared" si="167"/>
        <v>7.8284932248637659E-5</v>
      </c>
      <c r="Z475" s="29">
        <f t="shared" si="155"/>
        <v>7.7</v>
      </c>
    </row>
    <row r="476" spans="6:26" x14ac:dyDescent="0.25">
      <c r="F476" s="36">
        <f t="shared" si="156"/>
        <v>27780</v>
      </c>
      <c r="G476" s="16">
        <f t="shared" si="157"/>
        <v>24.499912734907156</v>
      </c>
      <c r="H476" s="48">
        <f t="shared" si="158"/>
        <v>294.39995636745357</v>
      </c>
      <c r="I476" s="8">
        <f t="shared" si="159"/>
        <v>1.1995970925163593</v>
      </c>
      <c r="J476" s="48">
        <f t="shared" si="160"/>
        <v>1.8264946806700343E-5</v>
      </c>
      <c r="K476" s="48">
        <f t="shared" si="161"/>
        <v>1.5225901196864779E-5</v>
      </c>
      <c r="L476" s="10">
        <f t="shared" si="162"/>
        <v>1006.1315966900022</v>
      </c>
      <c r="M476" s="29">
        <f t="shared" si="163"/>
        <v>2.568925996454988E-2</v>
      </c>
      <c r="N476" s="8">
        <f t="shared" si="164"/>
        <v>0.71535498178782864</v>
      </c>
      <c r="O476" s="48">
        <f t="shared" si="165"/>
        <v>3.3967396338600536E-3</v>
      </c>
      <c r="P476" s="48">
        <f t="shared" si="148"/>
        <v>25225311.721814085</v>
      </c>
      <c r="Q476" s="48">
        <f t="shared" si="166"/>
        <v>18045052.407350615</v>
      </c>
      <c r="R476" s="9">
        <f t="shared" si="149"/>
        <v>36.991696056013211</v>
      </c>
      <c r="S476" s="10">
        <f t="shared" si="150"/>
        <v>3.1676309883751266</v>
      </c>
      <c r="T476" s="10">
        <f t="shared" si="151"/>
        <v>1.8530392500743422</v>
      </c>
      <c r="U476" s="10">
        <f t="shared" si="152"/>
        <v>2.8440584512292286</v>
      </c>
      <c r="V476" s="10">
        <f t="shared" si="153"/>
        <v>4.6970977013035711</v>
      </c>
      <c r="W476" s="9">
        <f t="shared" si="154"/>
        <v>2.7138786718642853</v>
      </c>
      <c r="X476" s="49">
        <f t="shared" si="147"/>
        <v>27.213791406771442</v>
      </c>
      <c r="Y476" s="8">
        <f t="shared" si="167"/>
        <v>7.8284961688392845E-5</v>
      </c>
      <c r="Z476" s="29">
        <f t="shared" si="155"/>
        <v>7.7166666666666668</v>
      </c>
    </row>
    <row r="477" spans="6:26" x14ac:dyDescent="0.25">
      <c r="F477" s="36">
        <f t="shared" si="156"/>
        <v>27840</v>
      </c>
      <c r="G477" s="16">
        <f t="shared" si="157"/>
        <v>24.499914842532366</v>
      </c>
      <c r="H477" s="48">
        <f t="shared" si="158"/>
        <v>294.39995742126615</v>
      </c>
      <c r="I477" s="8">
        <f t="shared" si="159"/>
        <v>1.199597088208127</v>
      </c>
      <c r="J477" s="48">
        <f t="shared" si="160"/>
        <v>1.8264946857067971E-5</v>
      </c>
      <c r="K477" s="48">
        <f t="shared" si="161"/>
        <v>1.5225901293534191E-5</v>
      </c>
      <c r="L477" s="10">
        <f t="shared" si="162"/>
        <v>1006.1315967260466</v>
      </c>
      <c r="M477" s="29">
        <f t="shared" si="163"/>
        <v>2.5689260043495608E-2</v>
      </c>
      <c r="N477" s="8">
        <f t="shared" si="164"/>
        <v>0.715354981587768</v>
      </c>
      <c r="O477" s="48">
        <f t="shared" si="165"/>
        <v>3.3967396217013325E-3</v>
      </c>
      <c r="P477" s="48">
        <f t="shared" si="148"/>
        <v>25225319.490625665</v>
      </c>
      <c r="Q477" s="48">
        <f t="shared" si="166"/>
        <v>18045057.959762089</v>
      </c>
      <c r="R477" s="9">
        <f t="shared" si="149"/>
        <v>36.991699334113228</v>
      </c>
      <c r="S477" s="10">
        <f t="shared" si="150"/>
        <v>3.1676312788161272</v>
      </c>
      <c r="T477" s="10">
        <f t="shared" si="151"/>
        <v>1.853040020836205</v>
      </c>
      <c r="U477" s="10">
        <f t="shared" si="152"/>
        <v>2.8440594041910536</v>
      </c>
      <c r="V477" s="10">
        <f t="shared" si="153"/>
        <v>4.6970994250272584</v>
      </c>
      <c r="W477" s="9">
        <f t="shared" si="154"/>
        <v>2.7138796677935271</v>
      </c>
      <c r="X477" s="49">
        <f t="shared" si="147"/>
        <v>27.213794510325894</v>
      </c>
      <c r="Y477" s="8">
        <f t="shared" si="167"/>
        <v>7.8284990417120968E-5</v>
      </c>
      <c r="Z477" s="29">
        <f t="shared" si="155"/>
        <v>7.7333333333333334</v>
      </c>
    </row>
    <row r="478" spans="6:26" x14ac:dyDescent="0.25">
      <c r="F478" s="36">
        <f t="shared" si="156"/>
        <v>27900</v>
      </c>
      <c r="G478" s="16">
        <f t="shared" si="157"/>
        <v>24.499916899254298</v>
      </c>
      <c r="H478" s="48">
        <f t="shared" si="158"/>
        <v>294.39995844962715</v>
      </c>
      <c r="I478" s="8">
        <f t="shared" si="159"/>
        <v>1.1995970840039472</v>
      </c>
      <c r="J478" s="48">
        <f t="shared" si="160"/>
        <v>1.8264946906219135E-5</v>
      </c>
      <c r="K478" s="48">
        <f t="shared" si="161"/>
        <v>1.5225901387868859E-5</v>
      </c>
      <c r="L478" s="10">
        <f t="shared" si="162"/>
        <v>1006.1315967612204</v>
      </c>
      <c r="M478" s="29">
        <f t="shared" si="163"/>
        <v>2.5689260120534668E-2</v>
      </c>
      <c r="N478" s="8">
        <f t="shared" si="164"/>
        <v>0.71535498139253895</v>
      </c>
      <c r="O478" s="48">
        <f t="shared" si="165"/>
        <v>3.396739609836268E-3</v>
      </c>
      <c r="P478" s="48">
        <f t="shared" si="148"/>
        <v>25225327.071804944</v>
      </c>
      <c r="Q478" s="48">
        <f t="shared" si="166"/>
        <v>18045063.378071737</v>
      </c>
      <c r="R478" s="9">
        <f t="shared" si="149"/>
        <v>36.991702533039842</v>
      </c>
      <c r="S478" s="10">
        <f t="shared" si="150"/>
        <v>3.167631562242339</v>
      </c>
      <c r="T478" s="10">
        <f t="shared" si="151"/>
        <v>1.8530407729827245</v>
      </c>
      <c r="U478" s="10">
        <f t="shared" si="152"/>
        <v>2.8440603341370263</v>
      </c>
      <c r="V478" s="10">
        <f t="shared" si="153"/>
        <v>4.6971011071197513</v>
      </c>
      <c r="W478" s="9">
        <f t="shared" si="154"/>
        <v>2.7138806396691897</v>
      </c>
      <c r="X478" s="49">
        <f t="shared" si="147"/>
        <v>27.213797538923487</v>
      </c>
      <c r="Y478" s="8">
        <f t="shared" si="167"/>
        <v>7.8285018451995859E-5</v>
      </c>
      <c r="Z478" s="29">
        <f t="shared" si="155"/>
        <v>7.75</v>
      </c>
    </row>
    <row r="479" spans="6:26" x14ac:dyDescent="0.25">
      <c r="F479" s="36">
        <f t="shared" si="156"/>
        <v>27960</v>
      </c>
      <c r="G479" s="16">
        <f t="shared" si="157"/>
        <v>24.499918906302366</v>
      </c>
      <c r="H479" s="48">
        <f t="shared" si="158"/>
        <v>294.39995945315115</v>
      </c>
      <c r="I479" s="8">
        <f t="shared" si="159"/>
        <v>1.1995970799013067</v>
      </c>
      <c r="J479" s="48">
        <f t="shared" si="160"/>
        <v>1.8264946954183165E-5</v>
      </c>
      <c r="K479" s="48">
        <f t="shared" si="161"/>
        <v>1.5225901479925126E-5</v>
      </c>
      <c r="L479" s="10">
        <f t="shared" si="162"/>
        <v>1006.1315967955447</v>
      </c>
      <c r="M479" s="29">
        <f t="shared" si="163"/>
        <v>2.5689260195713035E-2</v>
      </c>
      <c r="N479" s="8">
        <f t="shared" si="164"/>
        <v>0.71535498120202512</v>
      </c>
      <c r="O479" s="48">
        <f t="shared" si="165"/>
        <v>3.3967395982577686E-3</v>
      </c>
      <c r="P479" s="48">
        <f t="shared" si="148"/>
        <v>25225334.469883762</v>
      </c>
      <c r="Q479" s="48">
        <f t="shared" si="166"/>
        <v>18045068.665518496</v>
      </c>
      <c r="R479" s="9">
        <f t="shared" si="149"/>
        <v>36.991705654705427</v>
      </c>
      <c r="S479" s="10">
        <f t="shared" si="150"/>
        <v>3.1676318388231901</v>
      </c>
      <c r="T479" s="10">
        <f t="shared" si="151"/>
        <v>1.853041506963496</v>
      </c>
      <c r="U479" s="10">
        <f t="shared" si="152"/>
        <v>2.8440612416230002</v>
      </c>
      <c r="V479" s="10">
        <f t="shared" si="153"/>
        <v>4.697102748586496</v>
      </c>
      <c r="W479" s="9">
        <f t="shared" si="154"/>
        <v>2.7138815880721978</v>
      </c>
      <c r="X479" s="49">
        <f t="shared" si="147"/>
        <v>27.213800494374563</v>
      </c>
      <c r="Y479" s="8">
        <f t="shared" si="167"/>
        <v>7.8285045809774932E-5</v>
      </c>
      <c r="Z479" s="29">
        <f t="shared" si="155"/>
        <v>7.7666666666666666</v>
      </c>
    </row>
    <row r="480" spans="6:26" x14ac:dyDescent="0.25">
      <c r="F480" s="36">
        <f t="shared" si="156"/>
        <v>28020</v>
      </c>
      <c r="G480" s="16">
        <f t="shared" si="157"/>
        <v>24.499920864876284</v>
      </c>
      <c r="H480" s="48">
        <f t="shared" si="158"/>
        <v>294.39996043243809</v>
      </c>
      <c r="I480" s="8">
        <f t="shared" si="159"/>
        <v>1.199597075897753</v>
      </c>
      <c r="J480" s="48">
        <f t="shared" si="160"/>
        <v>1.8264947000988796E-5</v>
      </c>
      <c r="K480" s="48">
        <f t="shared" si="161"/>
        <v>1.5225901569758076E-5</v>
      </c>
      <c r="L480" s="10">
        <f t="shared" si="162"/>
        <v>1006.1315968290399</v>
      </c>
      <c r="M480" s="29">
        <f t="shared" si="163"/>
        <v>2.5689260269075732E-2</v>
      </c>
      <c r="N480" s="8">
        <f t="shared" si="164"/>
        <v>0.71535498101611239</v>
      </c>
      <c r="O480" s="48">
        <f t="shared" si="165"/>
        <v>3.3967395869589126E-3</v>
      </c>
      <c r="P480" s="48">
        <f t="shared" si="148"/>
        <v>25225341.689284161</v>
      </c>
      <c r="Q480" s="48">
        <f t="shared" si="166"/>
        <v>18045073.825262818</v>
      </c>
      <c r="R480" s="9">
        <f t="shared" si="149"/>
        <v>36.991708700975941</v>
      </c>
      <c r="S480" s="10">
        <f t="shared" si="150"/>
        <v>3.1676321087240145</v>
      </c>
      <c r="T480" s="10">
        <f t="shared" si="151"/>
        <v>1.8530422232172552</v>
      </c>
      <c r="U480" s="10">
        <f t="shared" si="152"/>
        <v>2.844062127191421</v>
      </c>
      <c r="V480" s="10">
        <f t="shared" si="153"/>
        <v>4.6971043504086758</v>
      </c>
      <c r="W480" s="9">
        <f t="shared" si="154"/>
        <v>2.7138825135694571</v>
      </c>
      <c r="X480" s="49">
        <f t="shared" si="147"/>
        <v>27.213803378445739</v>
      </c>
      <c r="Y480" s="8">
        <f t="shared" si="167"/>
        <v>7.8285072506811265E-5</v>
      </c>
      <c r="Z480" s="29">
        <f t="shared" si="155"/>
        <v>7.7833333333333332</v>
      </c>
    </row>
    <row r="481" spans="6:26" x14ac:dyDescent="0.25">
      <c r="F481" s="36">
        <f t="shared" si="156"/>
        <v>28080</v>
      </c>
      <c r="G481" s="16">
        <f t="shared" si="157"/>
        <v>24.499922776146796</v>
      </c>
      <c r="H481" s="48">
        <f t="shared" si="158"/>
        <v>294.39996138807339</v>
      </c>
      <c r="I481" s="8">
        <f t="shared" si="159"/>
        <v>1.1995970719908928</v>
      </c>
      <c r="J481" s="48">
        <f t="shared" si="160"/>
        <v>1.8264947046663947E-5</v>
      </c>
      <c r="K481" s="48">
        <f t="shared" si="161"/>
        <v>1.5225901657421361E-5</v>
      </c>
      <c r="L481" s="10">
        <f t="shared" si="162"/>
        <v>1006.1315968617264</v>
      </c>
      <c r="M481" s="29">
        <f t="shared" si="163"/>
        <v>2.5689260340666528E-2</v>
      </c>
      <c r="N481" s="8">
        <f t="shared" si="164"/>
        <v>0.71535498083469018</v>
      </c>
      <c r="O481" s="48">
        <f t="shared" si="165"/>
        <v>3.3967395759329456E-3</v>
      </c>
      <c r="P481" s="48">
        <f t="shared" si="148"/>
        <v>25225348.734321717</v>
      </c>
      <c r="Q481" s="48">
        <f t="shared" si="166"/>
        <v>18045078.860389087</v>
      </c>
      <c r="R481" s="9">
        <f t="shared" si="149"/>
        <v>36.99171167367242</v>
      </c>
      <c r="S481" s="10">
        <f t="shared" si="150"/>
        <v>3.1676323721061466</v>
      </c>
      <c r="T481" s="10">
        <f t="shared" si="151"/>
        <v>1.8530429221721381</v>
      </c>
      <c r="U481" s="10">
        <f t="shared" si="152"/>
        <v>2.8440629913716333</v>
      </c>
      <c r="V481" s="10">
        <f t="shared" si="153"/>
        <v>4.6971059135437709</v>
      </c>
      <c r="W481" s="9">
        <f t="shared" si="154"/>
        <v>2.7138834167141788</v>
      </c>
      <c r="X481" s="49">
        <f t="shared" si="147"/>
        <v>27.213806192860975</v>
      </c>
      <c r="Y481" s="8">
        <f t="shared" si="167"/>
        <v>7.8285098559062862E-5</v>
      </c>
      <c r="Z481" s="29">
        <f t="shared" si="155"/>
        <v>7.8</v>
      </c>
    </row>
    <row r="482" spans="6:26" x14ac:dyDescent="0.25">
      <c r="F482" s="36">
        <f t="shared" si="156"/>
        <v>28140</v>
      </c>
      <c r="G482" s="16">
        <f t="shared" si="157"/>
        <v>24.499924641256374</v>
      </c>
      <c r="H482" s="48">
        <f t="shared" si="158"/>
        <v>294.39996232062816</v>
      </c>
      <c r="I482" s="8">
        <f t="shared" si="159"/>
        <v>1.1995970681783912</v>
      </c>
      <c r="J482" s="48">
        <f t="shared" si="160"/>
        <v>1.8264947091236006E-5</v>
      </c>
      <c r="K482" s="48">
        <f t="shared" si="161"/>
        <v>1.5225901742967447E-5</v>
      </c>
      <c r="L482" s="10">
        <f t="shared" si="162"/>
        <v>1006.1315968936232</v>
      </c>
      <c r="M482" s="29">
        <f t="shared" si="163"/>
        <v>2.5689260410528336E-2</v>
      </c>
      <c r="N482" s="8">
        <f t="shared" si="164"/>
        <v>0.71535498065764946</v>
      </c>
      <c r="O482" s="48">
        <f t="shared" si="165"/>
        <v>3.3967395651732782E-3</v>
      </c>
      <c r="P482" s="48">
        <f t="shared" si="148"/>
        <v>25225355.609207466</v>
      </c>
      <c r="Q482" s="48">
        <f t="shared" si="166"/>
        <v>18045083.773906935</v>
      </c>
      <c r="R482" s="9">
        <f t="shared" si="149"/>
        <v>36.991714574571738</v>
      </c>
      <c r="S482" s="10">
        <f t="shared" si="150"/>
        <v>3.1676326291270325</v>
      </c>
      <c r="T482" s="10">
        <f t="shared" si="151"/>
        <v>1.8530436042459462</v>
      </c>
      <c r="U482" s="10">
        <f t="shared" si="152"/>
        <v>2.844063834680238</v>
      </c>
      <c r="V482" s="10">
        <f t="shared" si="153"/>
        <v>4.6971074389261842</v>
      </c>
      <c r="W482" s="9">
        <f t="shared" si="154"/>
        <v>2.7138842980462399</v>
      </c>
      <c r="X482" s="49">
        <f t="shared" si="147"/>
        <v>27.213808939302613</v>
      </c>
      <c r="Y482" s="8">
        <f t="shared" si="167"/>
        <v>7.8285123982103067E-5</v>
      </c>
      <c r="Z482" s="29">
        <f t="shared" si="155"/>
        <v>7.8166666666666664</v>
      </c>
    </row>
    <row r="483" spans="6:26" x14ac:dyDescent="0.25">
      <c r="F483" s="36">
        <f t="shared" si="156"/>
        <v>28200</v>
      </c>
      <c r="G483" s="16">
        <f t="shared" si="157"/>
        <v>24.499926461319891</v>
      </c>
      <c r="H483" s="48">
        <f t="shared" si="158"/>
        <v>294.39996323065992</v>
      </c>
      <c r="I483" s="8">
        <f t="shared" si="159"/>
        <v>1.199597064457969</v>
      </c>
      <c r="J483" s="48">
        <f t="shared" si="160"/>
        <v>1.8264947134731517E-5</v>
      </c>
      <c r="K483" s="48">
        <f t="shared" si="161"/>
        <v>1.5225901826447391E-5</v>
      </c>
      <c r="L483" s="10">
        <f t="shared" si="162"/>
        <v>1006.1315969247497</v>
      </c>
      <c r="M483" s="29">
        <f t="shared" si="163"/>
        <v>2.5689260478702781E-2</v>
      </c>
      <c r="N483" s="8">
        <f t="shared" si="164"/>
        <v>0.71535498048488488</v>
      </c>
      <c r="O483" s="48">
        <f t="shared" si="165"/>
        <v>3.3967395546734779E-3</v>
      </c>
      <c r="P483" s="48">
        <f t="shared" si="148"/>
        <v>25225362.318051126</v>
      </c>
      <c r="Q483" s="48">
        <f t="shared" si="166"/>
        <v>18045088.568753615</v>
      </c>
      <c r="R483" s="9">
        <f t="shared" si="149"/>
        <v>36.991717405408068</v>
      </c>
      <c r="S483" s="10">
        <f t="shared" si="150"/>
        <v>3.1676328799403044</v>
      </c>
      <c r="T483" s="10">
        <f t="shared" si="151"/>
        <v>1.8530442698463827</v>
      </c>
      <c r="U483" s="10">
        <f t="shared" si="152"/>
        <v>2.8440646576212831</v>
      </c>
      <c r="V483" s="10">
        <f t="shared" si="153"/>
        <v>4.6971089274676654</v>
      </c>
      <c r="W483" s="9">
        <f t="shared" si="154"/>
        <v>2.7138851580924288</v>
      </c>
      <c r="X483" s="49">
        <f t="shared" si="147"/>
        <v>27.213811619412319</v>
      </c>
      <c r="Y483" s="8">
        <f t="shared" si="167"/>
        <v>7.8285148791127761E-5</v>
      </c>
      <c r="Z483" s="29">
        <f t="shared" si="155"/>
        <v>7.833333333333333</v>
      </c>
    </row>
    <row r="484" spans="6:26" x14ac:dyDescent="0.25">
      <c r="F484" s="36">
        <f t="shared" si="156"/>
        <v>28260</v>
      </c>
      <c r="G484" s="16">
        <f t="shared" si="157"/>
        <v>24.499928237425294</v>
      </c>
      <c r="H484" s="48">
        <f t="shared" si="158"/>
        <v>294.3999641187126</v>
      </c>
      <c r="I484" s="8">
        <f t="shared" si="159"/>
        <v>1.1995970608274023</v>
      </c>
      <c r="J484" s="48">
        <f t="shared" si="160"/>
        <v>1.8264947177176538E-5</v>
      </c>
      <c r="K484" s="48">
        <f t="shared" si="161"/>
        <v>1.5225901907911139E-5</v>
      </c>
      <c r="L484" s="10">
        <f t="shared" si="162"/>
        <v>1006.1315969551245</v>
      </c>
      <c r="M484" s="29">
        <f t="shared" si="163"/>
        <v>2.5689260545230699E-2</v>
      </c>
      <c r="N484" s="8">
        <f t="shared" si="164"/>
        <v>0.71535498031629274</v>
      </c>
      <c r="O484" s="48">
        <f t="shared" si="165"/>
        <v>3.3967395444272682E-3</v>
      </c>
      <c r="P484" s="48">
        <f t="shared" si="148"/>
        <v>25225368.864862811</v>
      </c>
      <c r="Q484" s="48">
        <f t="shared" si="166"/>
        <v>18045093.247795161</v>
      </c>
      <c r="R484" s="9">
        <f t="shared" si="149"/>
        <v>36.991720167873581</v>
      </c>
      <c r="S484" s="10">
        <f t="shared" si="150"/>
        <v>3.1676331246958984</v>
      </c>
      <c r="T484" s="10">
        <f t="shared" si="151"/>
        <v>1.8530449193713128</v>
      </c>
      <c r="U484" s="10">
        <f t="shared" si="152"/>
        <v>2.8440654606867075</v>
      </c>
      <c r="V484" s="10">
        <f t="shared" si="153"/>
        <v>4.6971103800580201</v>
      </c>
      <c r="W484" s="9">
        <f t="shared" si="154"/>
        <v>2.7138859973668561</v>
      </c>
      <c r="X484" s="49">
        <f t="shared" si="147"/>
        <v>27.213814234792149</v>
      </c>
      <c r="Y484" s="8">
        <f t="shared" si="167"/>
        <v>7.8285173000967E-5</v>
      </c>
      <c r="Z484" s="29">
        <f t="shared" si="155"/>
        <v>7.85</v>
      </c>
    </row>
    <row r="485" spans="6:26" x14ac:dyDescent="0.25">
      <c r="F485" s="36">
        <f t="shared" si="156"/>
        <v>28320</v>
      </c>
      <c r="G485" s="16">
        <f t="shared" si="157"/>
        <v>24.499929970634255</v>
      </c>
      <c r="H485" s="48">
        <f t="shared" si="158"/>
        <v>294.39996498531713</v>
      </c>
      <c r="I485" s="8">
        <f t="shared" si="159"/>
        <v>1.1995970572845207</v>
      </c>
      <c r="J485" s="48">
        <f t="shared" si="160"/>
        <v>1.8264947218596419E-5</v>
      </c>
      <c r="K485" s="48">
        <f t="shared" si="161"/>
        <v>1.5225901987407373E-5</v>
      </c>
      <c r="L485" s="10">
        <f t="shared" si="162"/>
        <v>1006.1315969847656</v>
      </c>
      <c r="M485" s="29">
        <f t="shared" si="163"/>
        <v>2.568926061015182E-2</v>
      </c>
      <c r="N485" s="8">
        <f t="shared" si="164"/>
        <v>0.71535498015177257</v>
      </c>
      <c r="O485" s="48">
        <f t="shared" si="165"/>
        <v>3.3967395344285246E-3</v>
      </c>
      <c r="P485" s="48">
        <f t="shared" si="148"/>
        <v>25225375.253555935</v>
      </c>
      <c r="Q485" s="48">
        <f t="shared" si="166"/>
        <v>18045097.81382852</v>
      </c>
      <c r="R485" s="9">
        <f t="shared" si="149"/>
        <v>36.991722863619501</v>
      </c>
      <c r="S485" s="10">
        <f t="shared" si="150"/>
        <v>3.1676333635401095</v>
      </c>
      <c r="T485" s="10">
        <f t="shared" si="151"/>
        <v>1.8530455532089813</v>
      </c>
      <c r="U485" s="10">
        <f t="shared" si="152"/>
        <v>2.8440662443565135</v>
      </c>
      <c r="V485" s="10">
        <f t="shared" si="153"/>
        <v>4.697111797565495</v>
      </c>
      <c r="W485" s="9">
        <f t="shared" si="154"/>
        <v>2.7138868163711751</v>
      </c>
      <c r="X485" s="49">
        <f t="shared" si="147"/>
        <v>27.213816787005431</v>
      </c>
      <c r="Y485" s="8">
        <f t="shared" si="167"/>
        <v>7.8285196626091575E-5</v>
      </c>
      <c r="Z485" s="29">
        <f t="shared" si="155"/>
        <v>7.8666666666666663</v>
      </c>
    </row>
    <row r="486" spans="6:26" x14ac:dyDescent="0.25">
      <c r="F486" s="36">
        <f t="shared" si="156"/>
        <v>28380</v>
      </c>
      <c r="G486" s="16">
        <f t="shared" si="157"/>
        <v>24.49993166198281</v>
      </c>
      <c r="H486" s="48">
        <f t="shared" si="158"/>
        <v>294.39996583099139</v>
      </c>
      <c r="I486" s="8">
        <f t="shared" si="159"/>
        <v>1.1995970538272069</v>
      </c>
      <c r="J486" s="48">
        <f t="shared" si="160"/>
        <v>1.826494725901592E-5</v>
      </c>
      <c r="K486" s="48">
        <f t="shared" si="161"/>
        <v>1.5225902064983605E-5</v>
      </c>
      <c r="L486" s="10">
        <f t="shared" si="162"/>
        <v>1006.1315970136908</v>
      </c>
      <c r="M486" s="29">
        <f t="shared" si="163"/>
        <v>2.5689260673504972E-2</v>
      </c>
      <c r="N486" s="8">
        <f t="shared" si="164"/>
        <v>0.71535497999122533</v>
      </c>
      <c r="O486" s="48">
        <f t="shared" si="165"/>
        <v>3.3967395246712706E-3</v>
      </c>
      <c r="P486" s="48">
        <f t="shared" si="148"/>
        <v>25225381.48794942</v>
      </c>
      <c r="Q486" s="48">
        <f t="shared" si="166"/>
        <v>18045102.269583084</v>
      </c>
      <c r="R486" s="9">
        <f t="shared" si="149"/>
        <v>36.991725494257345</v>
      </c>
      <c r="S486" s="10">
        <f t="shared" si="150"/>
        <v>3.1676335966157216</v>
      </c>
      <c r="T486" s="10">
        <f t="shared" si="151"/>
        <v>1.8530461717382711</v>
      </c>
      <c r="U486" s="10">
        <f t="shared" si="152"/>
        <v>2.8440670090991995</v>
      </c>
      <c r="V486" s="10">
        <f t="shared" si="153"/>
        <v>4.6971131808374711</v>
      </c>
      <c r="W486" s="9">
        <f t="shared" si="154"/>
        <v>2.7138876155949831</v>
      </c>
      <c r="X486" s="49">
        <f t="shared" si="147"/>
        <v>27.213819277577795</v>
      </c>
      <c r="Y486" s="8">
        <f t="shared" si="167"/>
        <v>7.8285219680624508E-5</v>
      </c>
      <c r="Z486" s="29">
        <f t="shared" si="155"/>
        <v>7.8833333333333337</v>
      </c>
    </row>
    <row r="487" spans="6:26" x14ac:dyDescent="0.25">
      <c r="F487" s="36">
        <f t="shared" si="156"/>
        <v>28440</v>
      </c>
      <c r="G487" s="16">
        <f t="shared" si="157"/>
        <v>24.499933312481964</v>
      </c>
      <c r="H487" s="48">
        <f t="shared" si="158"/>
        <v>294.39996665624096</v>
      </c>
      <c r="I487" s="8">
        <f t="shared" si="159"/>
        <v>1.1995970504533942</v>
      </c>
      <c r="J487" s="48">
        <f t="shared" si="160"/>
        <v>1.8264947298459215E-5</v>
      </c>
      <c r="K487" s="48">
        <f t="shared" si="161"/>
        <v>1.5225902140686225E-5</v>
      </c>
      <c r="L487" s="10">
        <f t="shared" si="162"/>
        <v>1006.1315970419174</v>
      </c>
      <c r="M487" s="29">
        <f t="shared" si="163"/>
        <v>2.5689260735328016E-2</v>
      </c>
      <c r="N487" s="8">
        <f t="shared" si="164"/>
        <v>0.71535497983455609</v>
      </c>
      <c r="O487" s="48">
        <f t="shared" si="165"/>
        <v>3.3967395151496735E-3</v>
      </c>
      <c r="P487" s="48">
        <f t="shared" si="148"/>
        <v>25225387.571769845</v>
      </c>
      <c r="Q487" s="48">
        <f t="shared" si="166"/>
        <v>18045106.61772228</v>
      </c>
      <c r="R487" s="9">
        <f t="shared" si="149"/>
        <v>36.991728061359652</v>
      </c>
      <c r="S487" s="10">
        <f t="shared" si="150"/>
        <v>3.1676338240620603</v>
      </c>
      <c r="T487" s="10">
        <f t="shared" si="151"/>
        <v>1.8530467753289055</v>
      </c>
      <c r="U487" s="10">
        <f t="shared" si="152"/>
        <v>2.8440677553718232</v>
      </c>
      <c r="V487" s="10">
        <f t="shared" si="153"/>
        <v>4.6971145307007287</v>
      </c>
      <c r="W487" s="9">
        <f t="shared" si="154"/>
        <v>2.7138883955159767</v>
      </c>
      <c r="X487" s="49">
        <f t="shared" si="147"/>
        <v>27.213821707997941</v>
      </c>
      <c r="Y487" s="8">
        <f t="shared" si="167"/>
        <v>7.8285242178345479E-5</v>
      </c>
      <c r="Z487" s="29">
        <f t="shared" si="155"/>
        <v>7.9</v>
      </c>
    </row>
    <row r="488" spans="6:26" x14ac:dyDescent="0.25">
      <c r="F488" s="36">
        <f t="shared" si="156"/>
        <v>28500</v>
      </c>
      <c r="G488" s="16">
        <f t="shared" si="157"/>
        <v>24.499934923118314</v>
      </c>
      <c r="H488" s="48">
        <f t="shared" si="158"/>
        <v>294.39996746155913</v>
      </c>
      <c r="I488" s="8">
        <f t="shared" si="159"/>
        <v>1.1995970471610655</v>
      </c>
      <c r="J488" s="48">
        <f t="shared" si="160"/>
        <v>1.8264947336949914E-5</v>
      </c>
      <c r="K488" s="48">
        <f t="shared" si="161"/>
        <v>1.5225902214560508E-5</v>
      </c>
      <c r="L488" s="10">
        <f t="shared" si="162"/>
        <v>1006.1315970694624</v>
      </c>
      <c r="M488" s="29">
        <f t="shared" si="163"/>
        <v>2.5689260795657958E-2</v>
      </c>
      <c r="N488" s="8">
        <f t="shared" si="164"/>
        <v>0.71535497968167072</v>
      </c>
      <c r="O488" s="48">
        <f t="shared" si="165"/>
        <v>3.3967395058580418E-3</v>
      </c>
      <c r="P488" s="48">
        <f t="shared" si="148"/>
        <v>25225393.508653764</v>
      </c>
      <c r="Q488" s="48">
        <f t="shared" si="166"/>
        <v>18045110.860845163</v>
      </c>
      <c r="R488" s="9">
        <f t="shared" si="149"/>
        <v>36.991730566460852</v>
      </c>
      <c r="S488" s="10">
        <f t="shared" si="150"/>
        <v>3.1676340460150834</v>
      </c>
      <c r="T488" s="10">
        <f t="shared" si="151"/>
        <v>1.8530473643416803</v>
      </c>
      <c r="U488" s="10">
        <f t="shared" si="152"/>
        <v>2.8440684836205095</v>
      </c>
      <c r="V488" s="10">
        <f t="shared" si="153"/>
        <v>4.6971158479621895</v>
      </c>
      <c r="W488" s="9">
        <f t="shared" si="154"/>
        <v>2.7138891566003762</v>
      </c>
      <c r="X488" s="49">
        <f t="shared" si="147"/>
        <v>27.213824079718691</v>
      </c>
      <c r="Y488" s="8">
        <f t="shared" si="167"/>
        <v>7.828526413270315E-5</v>
      </c>
      <c r="Z488" s="29">
        <f t="shared" si="155"/>
        <v>7.916666666666667</v>
      </c>
    </row>
    <row r="489" spans="6:26" x14ac:dyDescent="0.25">
      <c r="F489" s="36">
        <f t="shared" si="156"/>
        <v>28560</v>
      </c>
      <c r="G489" s="16">
        <f t="shared" si="157"/>
        <v>24.499936494854619</v>
      </c>
      <c r="H489" s="48">
        <f t="shared" si="158"/>
        <v>294.3999682474273</v>
      </c>
      <c r="I489" s="8">
        <f t="shared" si="159"/>
        <v>1.1995970439482531</v>
      </c>
      <c r="J489" s="48">
        <f t="shared" si="160"/>
        <v>1.8264947374510959E-5</v>
      </c>
      <c r="K489" s="48">
        <f t="shared" si="161"/>
        <v>1.5225902286650561E-5</v>
      </c>
      <c r="L489" s="10">
        <f t="shared" si="162"/>
        <v>1006.1315970963419</v>
      </c>
      <c r="M489" s="29">
        <f t="shared" si="163"/>
        <v>2.5689260854530788E-2</v>
      </c>
      <c r="N489" s="8">
        <f t="shared" si="164"/>
        <v>0.71535497953247762</v>
      </c>
      <c r="O489" s="48">
        <f t="shared" si="165"/>
        <v>3.3967394967908213E-3</v>
      </c>
      <c r="P489" s="48">
        <f t="shared" si="148"/>
        <v>25225399.302150153</v>
      </c>
      <c r="Q489" s="48">
        <f t="shared" si="166"/>
        <v>18045115.001488198</v>
      </c>
      <c r="R489" s="9">
        <f t="shared" si="149"/>
        <v>36.991733011058457</v>
      </c>
      <c r="S489" s="10">
        <f t="shared" si="150"/>
        <v>3.1676342626074612</v>
      </c>
      <c r="T489" s="10">
        <f t="shared" si="151"/>
        <v>1.8530479391286725</v>
      </c>
      <c r="U489" s="10">
        <f t="shared" si="152"/>
        <v>2.8440691942805914</v>
      </c>
      <c r="V489" s="10">
        <f t="shared" si="153"/>
        <v>4.6971171334092636</v>
      </c>
      <c r="W489" s="9">
        <f t="shared" si="154"/>
        <v>2.7138898993031302</v>
      </c>
      <c r="X489" s="49">
        <f t="shared" si="147"/>
        <v>27.213826394157749</v>
      </c>
      <c r="Y489" s="8">
        <f t="shared" si="167"/>
        <v>7.8285285556821055E-5</v>
      </c>
      <c r="Z489" s="29">
        <f t="shared" si="155"/>
        <v>7.9333333333333336</v>
      </c>
    </row>
    <row r="490" spans="6:26" x14ac:dyDescent="0.25">
      <c r="F490" s="36">
        <f t="shared" si="156"/>
        <v>28620</v>
      </c>
      <c r="G490" s="16">
        <f t="shared" si="157"/>
        <v>24.499938028630392</v>
      </c>
      <c r="H490" s="48">
        <f t="shared" si="158"/>
        <v>294.39996901431516</v>
      </c>
      <c r="I490" s="8">
        <f t="shared" si="159"/>
        <v>1.1995970408130365</v>
      </c>
      <c r="J490" s="48">
        <f t="shared" si="160"/>
        <v>1.8264947411164836E-5</v>
      </c>
      <c r="K490" s="48">
        <f t="shared" si="161"/>
        <v>1.5225902356999498E-5</v>
      </c>
      <c r="L490" s="10">
        <f t="shared" si="162"/>
        <v>1006.1315971225724</v>
      </c>
      <c r="M490" s="29">
        <f t="shared" si="163"/>
        <v>2.5689260911981721E-2</v>
      </c>
      <c r="N490" s="8">
        <f t="shared" si="164"/>
        <v>0.71535497938688797</v>
      </c>
      <c r="O490" s="48">
        <f t="shared" si="165"/>
        <v>3.3967394879425928E-3</v>
      </c>
      <c r="P490" s="48">
        <f t="shared" si="148"/>
        <v>25225404.955722041</v>
      </c>
      <c r="Q490" s="48">
        <f t="shared" si="166"/>
        <v>18045119.042126443</v>
      </c>
      <c r="R490" s="9">
        <f t="shared" si="149"/>
        <v>36.991735396613777</v>
      </c>
      <c r="S490" s="10">
        <f t="shared" si="150"/>
        <v>3.1676344739686697</v>
      </c>
      <c r="T490" s="10">
        <f t="shared" si="151"/>
        <v>1.8530485000334624</v>
      </c>
      <c r="U490" s="10">
        <f t="shared" si="152"/>
        <v>2.8440698877768029</v>
      </c>
      <c r="V490" s="10">
        <f t="shared" si="153"/>
        <v>4.6971183878102654</v>
      </c>
      <c r="W490" s="9">
        <f t="shared" si="154"/>
        <v>2.7138906240681533</v>
      </c>
      <c r="X490" s="49">
        <f t="shared" si="147"/>
        <v>27.213828652698545</v>
      </c>
      <c r="Y490" s="8">
        <f t="shared" si="167"/>
        <v>7.8285306463504422E-5</v>
      </c>
      <c r="Z490" s="29">
        <f t="shared" si="155"/>
        <v>7.95</v>
      </c>
    </row>
    <row r="491" spans="6:26" x14ac:dyDescent="0.25">
      <c r="F491" s="36">
        <f t="shared" si="156"/>
        <v>28680</v>
      </c>
      <c r="G491" s="16">
        <f t="shared" si="157"/>
        <v>24.499939525362453</v>
      </c>
      <c r="H491" s="48">
        <f t="shared" si="158"/>
        <v>294.39996976268122</v>
      </c>
      <c r="I491" s="8">
        <f t="shared" si="159"/>
        <v>1.1995970377535417</v>
      </c>
      <c r="J491" s="48">
        <f t="shared" si="160"/>
        <v>1.8264947446933452E-5</v>
      </c>
      <c r="K491" s="48">
        <f t="shared" si="161"/>
        <v>1.5225902425649374E-5</v>
      </c>
      <c r="L491" s="10">
        <f t="shared" si="162"/>
        <v>1006.1315971481695</v>
      </c>
      <c r="M491" s="29">
        <f t="shared" si="163"/>
        <v>2.5689260968045101E-2</v>
      </c>
      <c r="N491" s="8">
        <f t="shared" si="164"/>
        <v>0.71535497924481484</v>
      </c>
      <c r="O491" s="48">
        <f t="shared" si="165"/>
        <v>3.3967394793080652E-3</v>
      </c>
      <c r="P491" s="48">
        <f t="shared" si="148"/>
        <v>25225410.47274885</v>
      </c>
      <c r="Q491" s="48">
        <f t="shared" si="166"/>
        <v>18045122.985175189</v>
      </c>
      <c r="R491" s="9">
        <f t="shared" si="149"/>
        <v>36.991737724552827</v>
      </c>
      <c r="S491" s="10">
        <f t="shared" si="150"/>
        <v>3.167634680225055</v>
      </c>
      <c r="T491" s="10">
        <f t="shared" si="151"/>
        <v>1.8530490473913319</v>
      </c>
      <c r="U491" s="10">
        <f t="shared" si="152"/>
        <v>2.8440705645237427</v>
      </c>
      <c r="V491" s="10">
        <f t="shared" si="153"/>
        <v>4.6971196119150749</v>
      </c>
      <c r="W491" s="9">
        <f t="shared" si="154"/>
        <v>2.7138913313287101</v>
      </c>
      <c r="X491" s="49">
        <f t="shared" si="147"/>
        <v>27.213830856691164</v>
      </c>
      <c r="Y491" s="8">
        <f t="shared" si="167"/>
        <v>7.8285326865251256E-5</v>
      </c>
      <c r="Z491" s="29">
        <f t="shared" si="155"/>
        <v>7.9666666666666668</v>
      </c>
    </row>
    <row r="492" spans="6:26" x14ac:dyDescent="0.25">
      <c r="F492" s="36">
        <f t="shared" si="156"/>
        <v>28740</v>
      </c>
      <c r="G492" s="16">
        <f t="shared" si="157"/>
        <v>24.499940985945482</v>
      </c>
      <c r="H492" s="48">
        <f t="shared" si="158"/>
        <v>294.39997049297273</v>
      </c>
      <c r="I492" s="8">
        <f t="shared" si="159"/>
        <v>1.1995970347679394</v>
      </c>
      <c r="J492" s="48">
        <f t="shared" si="160"/>
        <v>1.8264947481838182E-5</v>
      </c>
      <c r="K492" s="48">
        <f t="shared" si="161"/>
        <v>1.5225902492641218E-5</v>
      </c>
      <c r="L492" s="10">
        <f t="shared" si="162"/>
        <v>1006.1315971731481</v>
      </c>
      <c r="M492" s="29">
        <f t="shared" si="163"/>
        <v>2.5689261022754439E-2</v>
      </c>
      <c r="N492" s="8">
        <f t="shared" si="164"/>
        <v>0.71535497910617274</v>
      </c>
      <c r="O492" s="48">
        <f t="shared" si="165"/>
        <v>3.3967394708820796E-3</v>
      </c>
      <c r="P492" s="48">
        <f t="shared" si="148"/>
        <v>25225415.856528472</v>
      </c>
      <c r="Q492" s="48">
        <f t="shared" si="166"/>
        <v>18045126.832991444</v>
      </c>
      <c r="R492" s="9">
        <f t="shared" si="149"/>
        <v>36.991739996267164</v>
      </c>
      <c r="S492" s="10">
        <f t="shared" si="150"/>
        <v>3.1676348814999082</v>
      </c>
      <c r="T492" s="10">
        <f t="shared" si="151"/>
        <v>1.8530495815294634</v>
      </c>
      <c r="U492" s="10">
        <f t="shared" si="152"/>
        <v>2.8440712249259339</v>
      </c>
      <c r="V492" s="10">
        <f t="shared" si="153"/>
        <v>4.6971208064553975</v>
      </c>
      <c r="W492" s="9">
        <f t="shared" si="154"/>
        <v>2.7138920215075628</v>
      </c>
      <c r="X492" s="49">
        <f t="shared" si="147"/>
        <v>27.213833007453044</v>
      </c>
      <c r="Y492" s="8">
        <f t="shared" si="167"/>
        <v>7.8285346774256622E-5</v>
      </c>
      <c r="Z492" s="29">
        <f t="shared" si="155"/>
        <v>7.9833333333333334</v>
      </c>
    </row>
    <row r="493" spans="6:26" x14ac:dyDescent="0.25">
      <c r="F493" s="36">
        <f t="shared" si="156"/>
        <v>28800</v>
      </c>
      <c r="G493" s="16">
        <f t="shared" si="157"/>
        <v>24.499942411252544</v>
      </c>
      <c r="H493" s="48">
        <f t="shared" si="158"/>
        <v>294.39997120562623</v>
      </c>
      <c r="I493" s="8">
        <f t="shared" si="159"/>
        <v>1.199597031854446</v>
      </c>
      <c r="J493" s="48">
        <f t="shared" si="160"/>
        <v>1.8264947515899888E-5</v>
      </c>
      <c r="K493" s="48">
        <f t="shared" si="161"/>
        <v>1.5225902558015065E-5</v>
      </c>
      <c r="L493" s="10">
        <f t="shared" si="162"/>
        <v>1006.1315971975235</v>
      </c>
      <c r="M493" s="29">
        <f t="shared" si="163"/>
        <v>2.5689261076142438E-2</v>
      </c>
      <c r="N493" s="8">
        <f t="shared" si="164"/>
        <v>0.71535497897087907</v>
      </c>
      <c r="O493" s="48">
        <f t="shared" si="165"/>
        <v>3.3967394626595983E-3</v>
      </c>
      <c r="P493" s="48">
        <f t="shared" si="148"/>
        <v>25225421.110279087</v>
      </c>
      <c r="Q493" s="48">
        <f t="shared" si="166"/>
        <v>18045130.587875266</v>
      </c>
      <c r="R493" s="9">
        <f t="shared" si="149"/>
        <v>36.991742213114705</v>
      </c>
      <c r="S493" s="10">
        <f t="shared" si="150"/>
        <v>3.1676350779135425</v>
      </c>
      <c r="T493" s="10">
        <f t="shared" si="151"/>
        <v>1.8530501027671342</v>
      </c>
      <c r="U493" s="10">
        <f t="shared" si="152"/>
        <v>2.8440718693780997</v>
      </c>
      <c r="V493" s="10">
        <f t="shared" si="153"/>
        <v>4.6971219721452337</v>
      </c>
      <c r="W493" s="9">
        <f t="shared" si="154"/>
        <v>2.7138926950172464</v>
      </c>
      <c r="X493" s="49">
        <f t="shared" si="147"/>
        <v>27.213835106269791</v>
      </c>
      <c r="Y493" s="8">
        <f t="shared" si="167"/>
        <v>7.828536620242056E-5</v>
      </c>
      <c r="Z493" s="29">
        <f t="shared" si="155"/>
        <v>8</v>
      </c>
    </row>
    <row r="494" spans="6:26" x14ac:dyDescent="0.25">
      <c r="F494" s="36"/>
      <c r="V494"/>
      <c r="Z494" s="29"/>
    </row>
    <row r="495" spans="6:26" x14ac:dyDescent="0.25">
      <c r="F495" s="36"/>
      <c r="V495"/>
      <c r="Z495" s="29"/>
    </row>
    <row r="496" spans="6:26" x14ac:dyDescent="0.25">
      <c r="F496" s="36"/>
      <c r="V496"/>
      <c r="Z496" s="29"/>
    </row>
    <row r="497" spans="6:26" x14ac:dyDescent="0.25">
      <c r="F497" s="36"/>
      <c r="V497"/>
      <c r="Z497" s="29"/>
    </row>
    <row r="498" spans="6:26" x14ac:dyDescent="0.25">
      <c r="F498" s="36"/>
      <c r="V498"/>
      <c r="Z498" s="29"/>
    </row>
    <row r="499" spans="6:26" x14ac:dyDescent="0.25">
      <c r="F499" s="36"/>
      <c r="V499"/>
      <c r="Z499" s="29"/>
    </row>
    <row r="500" spans="6:26" x14ac:dyDescent="0.25">
      <c r="F500" s="36"/>
      <c r="V500"/>
      <c r="Z500" s="29"/>
    </row>
    <row r="501" spans="6:26" x14ac:dyDescent="0.25">
      <c r="F501" s="36"/>
      <c r="V501"/>
      <c r="Z501" s="29"/>
    </row>
    <row r="502" spans="6:26" x14ac:dyDescent="0.25">
      <c r="F502" s="36"/>
      <c r="V502"/>
      <c r="Z502" s="29"/>
    </row>
    <row r="503" spans="6:26" x14ac:dyDescent="0.25">
      <c r="F503" s="36"/>
      <c r="V503"/>
      <c r="Z503" s="29"/>
    </row>
    <row r="504" spans="6:26" x14ac:dyDescent="0.25">
      <c r="F504" s="36"/>
      <c r="V504"/>
      <c r="Z504" s="29"/>
    </row>
    <row r="505" spans="6:26" x14ac:dyDescent="0.25">
      <c r="F505" s="36"/>
      <c r="V505"/>
      <c r="Z505" s="29"/>
    </row>
    <row r="506" spans="6:26" x14ac:dyDescent="0.25">
      <c r="F506" s="36"/>
      <c r="V506"/>
      <c r="Z506" s="29"/>
    </row>
    <row r="507" spans="6:26" x14ac:dyDescent="0.25">
      <c r="F507" s="36"/>
      <c r="V507"/>
      <c r="Z507" s="29"/>
    </row>
    <row r="508" spans="6:26" x14ac:dyDescent="0.25">
      <c r="F508" s="36"/>
      <c r="V508"/>
      <c r="Z508" s="29"/>
    </row>
    <row r="509" spans="6:26" x14ac:dyDescent="0.25">
      <c r="F509" s="36"/>
      <c r="V509"/>
      <c r="Z509" s="29"/>
    </row>
    <row r="510" spans="6:26" x14ac:dyDescent="0.25">
      <c r="F510" s="36"/>
      <c r="V510"/>
      <c r="Z510" s="29"/>
    </row>
    <row r="511" spans="6:26" x14ac:dyDescent="0.25">
      <c r="F511" s="36"/>
      <c r="V511"/>
      <c r="Z511" s="29"/>
    </row>
    <row r="512" spans="6:26" x14ac:dyDescent="0.25">
      <c r="F512" s="36"/>
      <c r="V512"/>
      <c r="Z512" s="29"/>
    </row>
    <row r="513" spans="6:26" x14ac:dyDescent="0.25">
      <c r="F513" s="36"/>
      <c r="V513"/>
      <c r="Z513" s="29"/>
    </row>
    <row r="514" spans="6:26" x14ac:dyDescent="0.25">
      <c r="F514" s="36"/>
      <c r="V514"/>
      <c r="Z514" s="29"/>
    </row>
    <row r="515" spans="6:26" x14ac:dyDescent="0.25">
      <c r="F515" s="36"/>
      <c r="V515"/>
      <c r="Z515" s="29"/>
    </row>
    <row r="516" spans="6:26" x14ac:dyDescent="0.25">
      <c r="F516" s="36"/>
      <c r="V516"/>
      <c r="Z516" s="29"/>
    </row>
    <row r="517" spans="6:26" x14ac:dyDescent="0.25">
      <c r="F517" s="36"/>
      <c r="V517"/>
      <c r="Z517" s="29"/>
    </row>
    <row r="518" spans="6:26" x14ac:dyDescent="0.25">
      <c r="F518" s="36"/>
      <c r="V518"/>
      <c r="Z518" s="29"/>
    </row>
    <row r="519" spans="6:26" x14ac:dyDescent="0.25">
      <c r="F519" s="36"/>
      <c r="V519"/>
      <c r="Z519" s="29"/>
    </row>
    <row r="520" spans="6:26" x14ac:dyDescent="0.25">
      <c r="F520" s="36"/>
      <c r="V520"/>
      <c r="Z520" s="29"/>
    </row>
    <row r="521" spans="6:26" x14ac:dyDescent="0.25">
      <c r="F521" s="36"/>
      <c r="V521"/>
      <c r="Z521" s="29"/>
    </row>
    <row r="522" spans="6:26" x14ac:dyDescent="0.25">
      <c r="F522" s="36"/>
      <c r="V522"/>
      <c r="Z522" s="29"/>
    </row>
    <row r="523" spans="6:26" x14ac:dyDescent="0.25">
      <c r="F523" s="36"/>
      <c r="V523"/>
      <c r="Z523" s="29"/>
    </row>
    <row r="524" spans="6:26" x14ac:dyDescent="0.25">
      <c r="F524" s="36"/>
      <c r="V524"/>
      <c r="Z524" s="29"/>
    </row>
    <row r="525" spans="6:26" x14ac:dyDescent="0.25">
      <c r="F525" s="36"/>
      <c r="V525"/>
      <c r="Z525" s="29"/>
    </row>
    <row r="526" spans="6:26" x14ac:dyDescent="0.25">
      <c r="F526" s="36"/>
      <c r="V526"/>
      <c r="Z526" s="29"/>
    </row>
    <row r="527" spans="6:26" x14ac:dyDescent="0.25">
      <c r="F527" s="36"/>
      <c r="V527"/>
      <c r="Z527" s="29"/>
    </row>
    <row r="528" spans="6:26" x14ac:dyDescent="0.25">
      <c r="F528" s="36"/>
      <c r="V528"/>
      <c r="Z528" s="29"/>
    </row>
    <row r="529" spans="6:26" x14ac:dyDescent="0.25">
      <c r="F529" s="36"/>
      <c r="V529"/>
      <c r="Z529" s="29"/>
    </row>
    <row r="530" spans="6:26" x14ac:dyDescent="0.25">
      <c r="F530" s="36"/>
      <c r="V530"/>
      <c r="Z530" s="29"/>
    </row>
    <row r="531" spans="6:26" x14ac:dyDescent="0.25">
      <c r="F531" s="36"/>
      <c r="V531"/>
      <c r="Z531" s="29"/>
    </row>
    <row r="532" spans="6:26" x14ac:dyDescent="0.25">
      <c r="F532" s="36"/>
      <c r="V532"/>
      <c r="Z532" s="29"/>
    </row>
    <row r="533" spans="6:26" x14ac:dyDescent="0.25">
      <c r="F533" s="36"/>
      <c r="V533"/>
      <c r="Z533" s="29"/>
    </row>
    <row r="534" spans="6:26" x14ac:dyDescent="0.25">
      <c r="F534" s="36"/>
      <c r="V534"/>
      <c r="Z534" s="29"/>
    </row>
    <row r="535" spans="6:26" x14ac:dyDescent="0.25">
      <c r="F535" s="36"/>
      <c r="V535"/>
      <c r="Z535" s="29"/>
    </row>
    <row r="536" spans="6:26" x14ac:dyDescent="0.25">
      <c r="F536" s="36"/>
      <c r="V536"/>
      <c r="Z536" s="29"/>
    </row>
    <row r="537" spans="6:26" x14ac:dyDescent="0.25">
      <c r="F537" s="36"/>
      <c r="V537"/>
      <c r="Z537" s="29"/>
    </row>
    <row r="538" spans="6:26" x14ac:dyDescent="0.25">
      <c r="F538" s="36"/>
      <c r="V538"/>
      <c r="Z538" s="29"/>
    </row>
    <row r="539" spans="6:26" x14ac:dyDescent="0.25">
      <c r="F539" s="36"/>
      <c r="V539"/>
      <c r="Z539" s="29"/>
    </row>
    <row r="540" spans="6:26" x14ac:dyDescent="0.25">
      <c r="F540" s="36"/>
      <c r="V540"/>
      <c r="Z540" s="29"/>
    </row>
    <row r="541" spans="6:26" x14ac:dyDescent="0.25">
      <c r="F541" s="36"/>
      <c r="V541"/>
      <c r="Z541" s="29"/>
    </row>
    <row r="542" spans="6:26" x14ac:dyDescent="0.25">
      <c r="F542" s="36"/>
      <c r="V542"/>
      <c r="Z542" s="29"/>
    </row>
    <row r="543" spans="6:26" x14ac:dyDescent="0.25">
      <c r="F543" s="36"/>
      <c r="V543"/>
      <c r="Z543" s="29"/>
    </row>
    <row r="544" spans="6:26" x14ac:dyDescent="0.25">
      <c r="F544" s="36"/>
      <c r="V544"/>
      <c r="Z544" s="29"/>
    </row>
    <row r="545" spans="6:26" x14ac:dyDescent="0.25">
      <c r="F545" s="36"/>
      <c r="V545"/>
      <c r="Z545" s="29"/>
    </row>
    <row r="546" spans="6:26" x14ac:dyDescent="0.25">
      <c r="F546" s="36"/>
      <c r="V546"/>
      <c r="Z546" s="29"/>
    </row>
    <row r="547" spans="6:26" x14ac:dyDescent="0.25">
      <c r="F547" s="36"/>
      <c r="V547"/>
      <c r="Z547" s="29"/>
    </row>
    <row r="548" spans="6:26" x14ac:dyDescent="0.25">
      <c r="F548" s="36"/>
      <c r="V548"/>
      <c r="Z548" s="29"/>
    </row>
    <row r="549" spans="6:26" x14ac:dyDescent="0.25">
      <c r="F549" s="36"/>
      <c r="V549"/>
      <c r="Z549" s="29"/>
    </row>
    <row r="550" spans="6:26" x14ac:dyDescent="0.25">
      <c r="F550" s="36"/>
      <c r="V550"/>
      <c r="Z550" s="29"/>
    </row>
    <row r="551" spans="6:26" x14ac:dyDescent="0.25">
      <c r="F551" s="36"/>
      <c r="V551"/>
      <c r="Z551" s="29"/>
    </row>
    <row r="552" spans="6:26" x14ac:dyDescent="0.25">
      <c r="F552" s="36"/>
      <c r="V552"/>
      <c r="Z552" s="29"/>
    </row>
    <row r="553" spans="6:26" x14ac:dyDescent="0.25">
      <c r="F553" s="36"/>
      <c r="V553"/>
      <c r="Z553" s="29"/>
    </row>
    <row r="554" spans="6:26" x14ac:dyDescent="0.25">
      <c r="F554" s="36"/>
      <c r="V554"/>
      <c r="Z554" s="29"/>
    </row>
    <row r="555" spans="6:26" x14ac:dyDescent="0.25">
      <c r="F555" s="36"/>
      <c r="V555"/>
      <c r="Z555" s="29"/>
    </row>
    <row r="556" spans="6:26" x14ac:dyDescent="0.25">
      <c r="F556" s="36"/>
      <c r="V556"/>
      <c r="Z556" s="29"/>
    </row>
    <row r="557" spans="6:26" x14ac:dyDescent="0.25">
      <c r="F557" s="36"/>
      <c r="V557"/>
      <c r="Z557" s="29"/>
    </row>
    <row r="558" spans="6:26" x14ac:dyDescent="0.25">
      <c r="F558" s="36"/>
      <c r="V558"/>
      <c r="Z558" s="29"/>
    </row>
    <row r="559" spans="6:26" x14ac:dyDescent="0.25">
      <c r="F559" s="36"/>
      <c r="V559"/>
      <c r="Z559" s="29"/>
    </row>
    <row r="560" spans="6:26" x14ac:dyDescent="0.25">
      <c r="F560" s="36"/>
      <c r="V560"/>
      <c r="Z560" s="29"/>
    </row>
    <row r="561" spans="6:26" x14ac:dyDescent="0.25">
      <c r="F561" s="36"/>
      <c r="V561"/>
      <c r="Z561" s="29"/>
    </row>
    <row r="562" spans="6:26" x14ac:dyDescent="0.25">
      <c r="F562" s="36"/>
      <c r="V562"/>
      <c r="Z562" s="29"/>
    </row>
    <row r="563" spans="6:26" x14ac:dyDescent="0.25">
      <c r="F563" s="36"/>
      <c r="V563"/>
      <c r="Z563" s="29"/>
    </row>
    <row r="564" spans="6:26" x14ac:dyDescent="0.25">
      <c r="F564" s="36"/>
      <c r="V564"/>
      <c r="Z564" s="29"/>
    </row>
    <row r="565" spans="6:26" x14ac:dyDescent="0.25">
      <c r="F565" s="36"/>
      <c r="V565"/>
      <c r="Z565" s="29"/>
    </row>
    <row r="566" spans="6:26" x14ac:dyDescent="0.25">
      <c r="F566" s="36"/>
      <c r="V566"/>
      <c r="Z566" s="29"/>
    </row>
    <row r="567" spans="6:26" x14ac:dyDescent="0.25">
      <c r="F567" s="36"/>
      <c r="V567"/>
      <c r="Z567" s="29"/>
    </row>
    <row r="568" spans="6:26" x14ac:dyDescent="0.25">
      <c r="F568" s="36"/>
      <c r="V568"/>
      <c r="Z568" s="29"/>
    </row>
    <row r="569" spans="6:26" x14ac:dyDescent="0.25">
      <c r="F569" s="36"/>
      <c r="V569"/>
      <c r="Z569" s="29"/>
    </row>
    <row r="570" spans="6:26" x14ac:dyDescent="0.25">
      <c r="F570" s="36"/>
      <c r="V570"/>
      <c r="Z570" s="29"/>
    </row>
    <row r="571" spans="6:26" x14ac:dyDescent="0.25">
      <c r="F571" s="36"/>
      <c r="V571"/>
      <c r="Z571" s="29"/>
    </row>
    <row r="572" spans="6:26" x14ac:dyDescent="0.25">
      <c r="F572" s="36"/>
      <c r="V572"/>
      <c r="Z572" s="29"/>
    </row>
    <row r="573" spans="6:26" x14ac:dyDescent="0.25">
      <c r="F573" s="36"/>
      <c r="V573"/>
      <c r="Z573" s="29"/>
    </row>
    <row r="574" spans="6:26" x14ac:dyDescent="0.25">
      <c r="F574" s="36"/>
      <c r="V574"/>
      <c r="Z574" s="29"/>
    </row>
    <row r="575" spans="6:26" x14ac:dyDescent="0.25">
      <c r="F575" s="36"/>
      <c r="V575"/>
      <c r="Z575" s="29"/>
    </row>
    <row r="576" spans="6:26" x14ac:dyDescent="0.25">
      <c r="F576" s="36"/>
      <c r="V576"/>
      <c r="Z576" s="29"/>
    </row>
    <row r="577" spans="6:26" x14ac:dyDescent="0.25">
      <c r="F577" s="36"/>
      <c r="V577"/>
      <c r="Z577" s="29"/>
    </row>
    <row r="578" spans="6:26" x14ac:dyDescent="0.25">
      <c r="F578" s="36"/>
      <c r="V578"/>
      <c r="Z578" s="29"/>
    </row>
    <row r="579" spans="6:26" x14ac:dyDescent="0.25">
      <c r="F579" s="36"/>
      <c r="V579"/>
      <c r="Z579" s="29"/>
    </row>
    <row r="580" spans="6:26" x14ac:dyDescent="0.25">
      <c r="F580" s="36"/>
      <c r="V580"/>
      <c r="Z580" s="29"/>
    </row>
    <row r="581" spans="6:26" x14ac:dyDescent="0.25">
      <c r="F581" s="36"/>
      <c r="V581"/>
      <c r="Z581" s="29"/>
    </row>
    <row r="582" spans="6:26" x14ac:dyDescent="0.25">
      <c r="F582" s="36"/>
      <c r="V582"/>
      <c r="Z582" s="29"/>
    </row>
    <row r="583" spans="6:26" x14ac:dyDescent="0.25">
      <c r="F583" s="36"/>
      <c r="V583"/>
      <c r="Z583" s="29"/>
    </row>
    <row r="584" spans="6:26" x14ac:dyDescent="0.25">
      <c r="F584" s="36"/>
      <c r="V584"/>
      <c r="Z584" s="29"/>
    </row>
    <row r="585" spans="6:26" x14ac:dyDescent="0.25">
      <c r="F585" s="36"/>
      <c r="V585"/>
      <c r="Z585" s="29"/>
    </row>
    <row r="586" spans="6:26" x14ac:dyDescent="0.25">
      <c r="F586" s="36"/>
      <c r="V586"/>
      <c r="Z586" s="29"/>
    </row>
    <row r="587" spans="6:26" x14ac:dyDescent="0.25">
      <c r="F587" s="36"/>
      <c r="V587"/>
      <c r="Z587" s="29"/>
    </row>
    <row r="588" spans="6:26" x14ac:dyDescent="0.25">
      <c r="F588" s="36"/>
      <c r="V588"/>
      <c r="Z588" s="29"/>
    </row>
    <row r="589" spans="6:26" x14ac:dyDescent="0.25">
      <c r="F589" s="36"/>
      <c r="V589"/>
      <c r="Z589" s="29"/>
    </row>
    <row r="590" spans="6:26" x14ac:dyDescent="0.25">
      <c r="F590" s="36"/>
      <c r="V590"/>
      <c r="Z590" s="29"/>
    </row>
    <row r="591" spans="6:26" x14ac:dyDescent="0.25">
      <c r="F591" s="36"/>
      <c r="V591"/>
      <c r="Z591" s="29"/>
    </row>
    <row r="592" spans="6:26" x14ac:dyDescent="0.25">
      <c r="F592" s="36"/>
      <c r="V592"/>
      <c r="Z592" s="29"/>
    </row>
    <row r="593" spans="6:26" x14ac:dyDescent="0.25">
      <c r="F593" s="36"/>
      <c r="V593"/>
      <c r="Z593" s="29"/>
    </row>
    <row r="594" spans="6:26" x14ac:dyDescent="0.25">
      <c r="F594" s="36"/>
      <c r="V594"/>
      <c r="Z594" s="29"/>
    </row>
    <row r="595" spans="6:26" x14ac:dyDescent="0.25">
      <c r="F595" s="36"/>
      <c r="V595"/>
      <c r="Z595" s="29"/>
    </row>
    <row r="596" spans="6:26" x14ac:dyDescent="0.25">
      <c r="F596" s="36"/>
      <c r="V596"/>
      <c r="Z596" s="29"/>
    </row>
    <row r="597" spans="6:26" x14ac:dyDescent="0.25">
      <c r="F597" s="36"/>
      <c r="V597"/>
      <c r="Z597" s="29"/>
    </row>
    <row r="598" spans="6:26" x14ac:dyDescent="0.25">
      <c r="F598" s="36"/>
      <c r="V598"/>
      <c r="Z598" s="29"/>
    </row>
    <row r="599" spans="6:26" x14ac:dyDescent="0.25">
      <c r="F599" s="36"/>
      <c r="V599"/>
      <c r="Z599" s="29"/>
    </row>
    <row r="600" spans="6:26" x14ac:dyDescent="0.25">
      <c r="F600" s="36"/>
      <c r="V600"/>
      <c r="Z600" s="29"/>
    </row>
    <row r="601" spans="6:26" x14ac:dyDescent="0.25">
      <c r="F601" s="36"/>
      <c r="V601"/>
      <c r="Z601" s="29"/>
    </row>
    <row r="602" spans="6:26" x14ac:dyDescent="0.25">
      <c r="F602" s="36"/>
      <c r="V602"/>
      <c r="Z602" s="29"/>
    </row>
    <row r="603" spans="6:26" x14ac:dyDescent="0.25">
      <c r="F603" s="36"/>
      <c r="V603"/>
      <c r="Z603" s="29"/>
    </row>
    <row r="604" spans="6:26" x14ac:dyDescent="0.25">
      <c r="F604" s="36"/>
      <c r="V604"/>
      <c r="Z604" s="29"/>
    </row>
    <row r="605" spans="6:26" x14ac:dyDescent="0.25">
      <c r="F605" s="36"/>
      <c r="V605"/>
      <c r="Z605" s="29"/>
    </row>
    <row r="606" spans="6:26" x14ac:dyDescent="0.25">
      <c r="F606" s="36"/>
      <c r="V606"/>
      <c r="Z606" s="29"/>
    </row>
    <row r="607" spans="6:26" x14ac:dyDescent="0.25">
      <c r="F607" s="36"/>
      <c r="V607"/>
      <c r="Z607" s="29"/>
    </row>
    <row r="608" spans="6:26" x14ac:dyDescent="0.25">
      <c r="F608" s="36"/>
      <c r="V608"/>
      <c r="Z608" s="29"/>
    </row>
    <row r="609" spans="6:26" x14ac:dyDescent="0.25">
      <c r="F609" s="36"/>
      <c r="V609"/>
      <c r="Z609" s="29"/>
    </row>
    <row r="610" spans="6:26" x14ac:dyDescent="0.25">
      <c r="F610" s="36"/>
      <c r="V610"/>
      <c r="Z610" s="29"/>
    </row>
    <row r="611" spans="6:26" x14ac:dyDescent="0.25">
      <c r="F611" s="36"/>
      <c r="V611"/>
      <c r="Z611" s="29"/>
    </row>
    <row r="612" spans="6:26" x14ac:dyDescent="0.25">
      <c r="F612" s="36"/>
      <c r="V612"/>
      <c r="Z612" s="29"/>
    </row>
    <row r="613" spans="6:26" x14ac:dyDescent="0.25">
      <c r="F613" s="36"/>
      <c r="V613"/>
      <c r="Z613" s="29"/>
    </row>
    <row r="614" spans="6:26" x14ac:dyDescent="0.25">
      <c r="F614" s="36"/>
      <c r="V614"/>
      <c r="Z614" s="29"/>
    </row>
    <row r="615" spans="6:26" x14ac:dyDescent="0.25">
      <c r="F615" s="36"/>
      <c r="V615"/>
      <c r="Z615" s="29"/>
    </row>
    <row r="616" spans="6:26" x14ac:dyDescent="0.25">
      <c r="F616" s="36"/>
      <c r="V616"/>
      <c r="Z616" s="29"/>
    </row>
    <row r="617" spans="6:26" x14ac:dyDescent="0.25">
      <c r="F617" s="36"/>
      <c r="V617"/>
      <c r="Z617" s="29"/>
    </row>
    <row r="618" spans="6:26" x14ac:dyDescent="0.25">
      <c r="F618" s="36"/>
      <c r="V618"/>
      <c r="Z618" s="29"/>
    </row>
    <row r="619" spans="6:26" x14ac:dyDescent="0.25">
      <c r="F619" s="36"/>
      <c r="V619"/>
      <c r="Z619" s="29"/>
    </row>
    <row r="620" spans="6:26" x14ac:dyDescent="0.25">
      <c r="F620" s="36"/>
      <c r="V620"/>
      <c r="Z620" s="29"/>
    </row>
    <row r="621" spans="6:26" x14ac:dyDescent="0.25">
      <c r="F621" s="36"/>
      <c r="V621"/>
      <c r="Z621" s="29"/>
    </row>
    <row r="622" spans="6:26" x14ac:dyDescent="0.25">
      <c r="F622" s="36"/>
      <c r="V622"/>
      <c r="Z622" s="29"/>
    </row>
    <row r="623" spans="6:26" x14ac:dyDescent="0.25">
      <c r="F623" s="36"/>
      <c r="V623"/>
      <c r="Z623" s="29"/>
    </row>
    <row r="624" spans="6:26" x14ac:dyDescent="0.25">
      <c r="F624" s="36"/>
      <c r="V624"/>
      <c r="Z624" s="29"/>
    </row>
    <row r="625" spans="6:26" x14ac:dyDescent="0.25">
      <c r="F625" s="36"/>
      <c r="V625"/>
      <c r="Z625" s="29"/>
    </row>
    <row r="626" spans="6:26" x14ac:dyDescent="0.25">
      <c r="F626" s="36"/>
      <c r="V626"/>
      <c r="Z626" s="29"/>
    </row>
    <row r="627" spans="6:26" x14ac:dyDescent="0.25">
      <c r="F627" s="36"/>
      <c r="V627"/>
      <c r="Z627" s="29"/>
    </row>
    <row r="628" spans="6:26" x14ac:dyDescent="0.25">
      <c r="F628" s="36"/>
      <c r="V628"/>
      <c r="Z628" s="29"/>
    </row>
    <row r="629" spans="6:26" x14ac:dyDescent="0.25">
      <c r="F629" s="36"/>
      <c r="V629"/>
      <c r="Z629" s="29"/>
    </row>
    <row r="630" spans="6:26" x14ac:dyDescent="0.25">
      <c r="F630" s="36"/>
      <c r="V630"/>
      <c r="Z630" s="29"/>
    </row>
    <row r="631" spans="6:26" x14ac:dyDescent="0.25">
      <c r="F631" s="36"/>
      <c r="V631"/>
      <c r="Z631" s="29"/>
    </row>
    <row r="632" spans="6:26" x14ac:dyDescent="0.25">
      <c r="F632" s="36"/>
      <c r="V632"/>
      <c r="Z632" s="29"/>
    </row>
    <row r="633" spans="6:26" x14ac:dyDescent="0.25">
      <c r="F633" s="36"/>
      <c r="V633"/>
      <c r="Z633" s="29"/>
    </row>
    <row r="634" spans="6:26" x14ac:dyDescent="0.25">
      <c r="F634" s="36"/>
      <c r="V634"/>
      <c r="Z634" s="29"/>
    </row>
    <row r="635" spans="6:26" x14ac:dyDescent="0.25">
      <c r="F635" s="36"/>
      <c r="V635"/>
      <c r="Z635" s="29"/>
    </row>
    <row r="636" spans="6:26" x14ac:dyDescent="0.25">
      <c r="F636" s="36"/>
      <c r="V636"/>
      <c r="Z636" s="29"/>
    </row>
    <row r="637" spans="6:26" x14ac:dyDescent="0.25">
      <c r="F637" s="36"/>
      <c r="V637"/>
      <c r="Z637" s="29"/>
    </row>
    <row r="638" spans="6:26" x14ac:dyDescent="0.25">
      <c r="F638" s="36"/>
      <c r="V638"/>
      <c r="Z638" s="29"/>
    </row>
    <row r="639" spans="6:26" x14ac:dyDescent="0.25">
      <c r="F639" s="36"/>
      <c r="V639"/>
      <c r="Z639" s="29"/>
    </row>
    <row r="640" spans="6:26" x14ac:dyDescent="0.25">
      <c r="F640" s="36"/>
      <c r="V640"/>
      <c r="Z640" s="29"/>
    </row>
    <row r="641" spans="6:26" x14ac:dyDescent="0.25">
      <c r="F641" s="36"/>
      <c r="V641"/>
      <c r="Z641" s="29"/>
    </row>
    <row r="642" spans="6:26" x14ac:dyDescent="0.25">
      <c r="F642" s="36"/>
      <c r="V642"/>
      <c r="Z642" s="29"/>
    </row>
    <row r="643" spans="6:26" x14ac:dyDescent="0.25">
      <c r="F643" s="36"/>
      <c r="V643"/>
      <c r="Z643" s="29"/>
    </row>
    <row r="644" spans="6:26" x14ac:dyDescent="0.25">
      <c r="F644" s="36"/>
      <c r="V644"/>
      <c r="Z644" s="29"/>
    </row>
    <row r="645" spans="6:26" x14ac:dyDescent="0.25">
      <c r="F645" s="36"/>
      <c r="V645"/>
      <c r="Z645" s="29"/>
    </row>
    <row r="646" spans="6:26" x14ac:dyDescent="0.25">
      <c r="F646" s="36"/>
      <c r="V646"/>
      <c r="Z646" s="29"/>
    </row>
    <row r="647" spans="6:26" x14ac:dyDescent="0.25">
      <c r="F647" s="36"/>
      <c r="V647"/>
      <c r="Z647" s="29"/>
    </row>
    <row r="648" spans="6:26" x14ac:dyDescent="0.25">
      <c r="F648" s="36"/>
      <c r="V648"/>
      <c r="Z648" s="29"/>
    </row>
    <row r="649" spans="6:26" x14ac:dyDescent="0.25">
      <c r="F649" s="36"/>
      <c r="V649"/>
      <c r="Z649" s="29"/>
    </row>
    <row r="650" spans="6:26" x14ac:dyDescent="0.25">
      <c r="F650" s="36"/>
      <c r="V650"/>
      <c r="Z650" s="29"/>
    </row>
    <row r="651" spans="6:26" x14ac:dyDescent="0.25">
      <c r="F651" s="36"/>
      <c r="V651"/>
      <c r="Z651" s="29"/>
    </row>
    <row r="652" spans="6:26" x14ac:dyDescent="0.25">
      <c r="F652" s="36"/>
      <c r="V652"/>
      <c r="Z652" s="29"/>
    </row>
    <row r="653" spans="6:26" x14ac:dyDescent="0.25">
      <c r="F653" s="36"/>
      <c r="V653"/>
      <c r="Z653" s="29"/>
    </row>
    <row r="654" spans="6:26" x14ac:dyDescent="0.25">
      <c r="F654" s="36"/>
      <c r="V654"/>
      <c r="Z654" s="29"/>
    </row>
    <row r="655" spans="6:26" x14ac:dyDescent="0.25">
      <c r="F655" s="36"/>
      <c r="V655"/>
      <c r="Z655" s="29"/>
    </row>
    <row r="656" spans="6:26" x14ac:dyDescent="0.25">
      <c r="F656" s="36"/>
      <c r="V656"/>
      <c r="Z656" s="29"/>
    </row>
    <row r="657" spans="6:26" x14ac:dyDescent="0.25">
      <c r="F657" s="36"/>
      <c r="V657"/>
      <c r="Z657" s="29"/>
    </row>
    <row r="658" spans="6:26" x14ac:dyDescent="0.25">
      <c r="F658" s="36"/>
      <c r="V658"/>
      <c r="Z658" s="29"/>
    </row>
    <row r="659" spans="6:26" x14ac:dyDescent="0.25">
      <c r="F659" s="36"/>
      <c r="V659"/>
      <c r="Z659" s="29"/>
    </row>
    <row r="660" spans="6:26" x14ac:dyDescent="0.25">
      <c r="F660" s="36"/>
      <c r="V660"/>
      <c r="Z660" s="29"/>
    </row>
    <row r="661" spans="6:26" x14ac:dyDescent="0.25">
      <c r="F661" s="36"/>
      <c r="V661"/>
      <c r="Z661" s="29"/>
    </row>
    <row r="662" spans="6:26" x14ac:dyDescent="0.25">
      <c r="F662" s="36"/>
      <c r="V662"/>
      <c r="Z662" s="29"/>
    </row>
    <row r="663" spans="6:26" x14ac:dyDescent="0.25">
      <c r="F663" s="36"/>
      <c r="V663"/>
      <c r="Z663" s="29"/>
    </row>
    <row r="664" spans="6:26" x14ac:dyDescent="0.25">
      <c r="F664" s="36"/>
      <c r="V664"/>
      <c r="Z664" s="29"/>
    </row>
    <row r="665" spans="6:26" x14ac:dyDescent="0.25">
      <c r="F665" s="36"/>
      <c r="V665"/>
      <c r="Z665" s="29"/>
    </row>
    <row r="666" spans="6:26" x14ac:dyDescent="0.25">
      <c r="F666" s="36"/>
      <c r="V666"/>
      <c r="Z666" s="29"/>
    </row>
    <row r="667" spans="6:26" x14ac:dyDescent="0.25">
      <c r="F667" s="36"/>
      <c r="V667"/>
      <c r="Z667" s="29"/>
    </row>
    <row r="668" spans="6:26" x14ac:dyDescent="0.25">
      <c r="F668" s="36"/>
      <c r="V668"/>
      <c r="Z668" s="29"/>
    </row>
    <row r="669" spans="6:26" x14ac:dyDescent="0.25">
      <c r="F669" s="36"/>
      <c r="V669"/>
      <c r="Z669" s="29"/>
    </row>
    <row r="670" spans="6:26" x14ac:dyDescent="0.25">
      <c r="F670" s="36"/>
      <c r="V670"/>
      <c r="Z670" s="29"/>
    </row>
    <row r="671" spans="6:26" x14ac:dyDescent="0.25">
      <c r="F671" s="36"/>
      <c r="V671"/>
      <c r="Z671" s="29"/>
    </row>
    <row r="672" spans="6:26" x14ac:dyDescent="0.25">
      <c r="F672" s="36"/>
      <c r="V672"/>
      <c r="Z672" s="29"/>
    </row>
    <row r="673" spans="6:26" x14ac:dyDescent="0.25">
      <c r="F673" s="36"/>
      <c r="V673"/>
      <c r="Z673" s="29"/>
    </row>
    <row r="674" spans="6:26" x14ac:dyDescent="0.25">
      <c r="F674" s="36"/>
      <c r="V674"/>
      <c r="Z674" s="29"/>
    </row>
    <row r="675" spans="6:26" x14ac:dyDescent="0.25">
      <c r="F675" s="36"/>
      <c r="V675"/>
      <c r="Z675" s="29"/>
    </row>
    <row r="676" spans="6:26" x14ac:dyDescent="0.25">
      <c r="F676" s="36"/>
      <c r="V676"/>
      <c r="Z676" s="29"/>
    </row>
    <row r="677" spans="6:26" x14ac:dyDescent="0.25">
      <c r="F677" s="36"/>
      <c r="V677"/>
      <c r="Z677" s="29"/>
    </row>
    <row r="678" spans="6:26" x14ac:dyDescent="0.25">
      <c r="F678" s="36"/>
      <c r="V678"/>
      <c r="Z678" s="29"/>
    </row>
    <row r="679" spans="6:26" x14ac:dyDescent="0.25">
      <c r="F679" s="36"/>
      <c r="V679"/>
      <c r="Z679" s="29"/>
    </row>
    <row r="680" spans="6:26" x14ac:dyDescent="0.25">
      <c r="F680" s="36"/>
      <c r="V680"/>
      <c r="Z680" s="29"/>
    </row>
    <row r="681" spans="6:26" x14ac:dyDescent="0.25">
      <c r="F681" s="36"/>
      <c r="V681"/>
      <c r="Z681" s="29"/>
    </row>
    <row r="682" spans="6:26" x14ac:dyDescent="0.25">
      <c r="F682" s="36"/>
      <c r="V682"/>
      <c r="Z682" s="29"/>
    </row>
    <row r="683" spans="6:26" x14ac:dyDescent="0.25">
      <c r="F683" s="36"/>
      <c r="V683"/>
      <c r="Z683" s="29"/>
    </row>
    <row r="684" spans="6:26" x14ac:dyDescent="0.25">
      <c r="F684" s="36"/>
      <c r="V684"/>
      <c r="Z684" s="29"/>
    </row>
    <row r="685" spans="6:26" x14ac:dyDescent="0.25">
      <c r="F685" s="36"/>
      <c r="V685"/>
      <c r="Z685" s="29"/>
    </row>
    <row r="686" spans="6:26" x14ac:dyDescent="0.25">
      <c r="F686" s="36"/>
      <c r="V686"/>
      <c r="Z686" s="29"/>
    </row>
    <row r="687" spans="6:26" x14ac:dyDescent="0.25">
      <c r="F687" s="36"/>
      <c r="V687"/>
      <c r="Z687" s="29"/>
    </row>
    <row r="688" spans="6:26" x14ac:dyDescent="0.25">
      <c r="F688" s="36"/>
      <c r="V688"/>
      <c r="Z688" s="29"/>
    </row>
    <row r="689" spans="6:26" x14ac:dyDescent="0.25">
      <c r="F689" s="36"/>
      <c r="V689"/>
      <c r="Z689" s="29"/>
    </row>
    <row r="690" spans="6:26" x14ac:dyDescent="0.25">
      <c r="F690" s="36"/>
      <c r="V690"/>
      <c r="Z690" s="29"/>
    </row>
    <row r="691" spans="6:26" x14ac:dyDescent="0.25">
      <c r="F691" s="36"/>
      <c r="V691"/>
      <c r="Z691" s="29"/>
    </row>
    <row r="692" spans="6:26" x14ac:dyDescent="0.25">
      <c r="F692" s="36"/>
      <c r="V692"/>
      <c r="Z692" s="29"/>
    </row>
    <row r="693" spans="6:26" x14ac:dyDescent="0.25">
      <c r="F693" s="36"/>
      <c r="V693"/>
      <c r="Z693" s="29"/>
    </row>
    <row r="694" spans="6:26" x14ac:dyDescent="0.25">
      <c r="F694" s="36"/>
      <c r="V694"/>
      <c r="Z694" s="29"/>
    </row>
    <row r="695" spans="6:26" x14ac:dyDescent="0.25">
      <c r="F695" s="36"/>
      <c r="V695"/>
      <c r="Z695" s="29"/>
    </row>
    <row r="696" spans="6:26" x14ac:dyDescent="0.25">
      <c r="F696" s="36"/>
      <c r="V696"/>
      <c r="Z696" s="29"/>
    </row>
    <row r="697" spans="6:26" x14ac:dyDescent="0.25">
      <c r="F697" s="36"/>
      <c r="V697"/>
      <c r="Z697" s="29"/>
    </row>
    <row r="698" spans="6:26" x14ac:dyDescent="0.25">
      <c r="F698" s="36"/>
      <c r="V698"/>
      <c r="Z698" s="29"/>
    </row>
    <row r="699" spans="6:26" x14ac:dyDescent="0.25">
      <c r="F699" s="36"/>
      <c r="V699"/>
      <c r="Z699" s="29"/>
    </row>
    <row r="700" spans="6:26" x14ac:dyDescent="0.25">
      <c r="F700" s="36"/>
      <c r="V700"/>
      <c r="Z700" s="29"/>
    </row>
    <row r="701" spans="6:26" x14ac:dyDescent="0.25">
      <c r="F701" s="36"/>
      <c r="V701"/>
      <c r="Z701" s="29"/>
    </row>
    <row r="702" spans="6:26" x14ac:dyDescent="0.25">
      <c r="F702" s="36"/>
      <c r="V702"/>
      <c r="Z702" s="29"/>
    </row>
    <row r="703" spans="6:26" x14ac:dyDescent="0.25">
      <c r="F703" s="36"/>
      <c r="V703"/>
      <c r="Z703" s="29"/>
    </row>
    <row r="704" spans="6:26" x14ac:dyDescent="0.25">
      <c r="F704" s="36"/>
      <c r="V704"/>
      <c r="Z704" s="29"/>
    </row>
    <row r="705" spans="6:26" x14ac:dyDescent="0.25">
      <c r="F705" s="36"/>
      <c r="V705"/>
      <c r="Z705" s="29"/>
    </row>
    <row r="706" spans="6:26" x14ac:dyDescent="0.25">
      <c r="F706" s="36"/>
      <c r="V706"/>
      <c r="Z706" s="29"/>
    </row>
    <row r="707" spans="6:26" x14ac:dyDescent="0.25">
      <c r="F707" s="36"/>
      <c r="V707"/>
      <c r="Z707" s="29"/>
    </row>
    <row r="708" spans="6:26" x14ac:dyDescent="0.25">
      <c r="F708" s="36"/>
      <c r="V708"/>
      <c r="Z708" s="29"/>
    </row>
    <row r="709" spans="6:26" x14ac:dyDescent="0.25">
      <c r="F709" s="36"/>
      <c r="V709"/>
      <c r="Z709" s="29"/>
    </row>
    <row r="710" spans="6:26" x14ac:dyDescent="0.25">
      <c r="F710" s="36"/>
      <c r="V710"/>
      <c r="Z710" s="29"/>
    </row>
    <row r="711" spans="6:26" x14ac:dyDescent="0.25">
      <c r="F711" s="36"/>
      <c r="V711"/>
      <c r="Z711" s="29"/>
    </row>
    <row r="712" spans="6:26" x14ac:dyDescent="0.25">
      <c r="F712" s="36"/>
      <c r="V712"/>
      <c r="Z712" s="29"/>
    </row>
    <row r="713" spans="6:26" x14ac:dyDescent="0.25">
      <c r="F713" s="36"/>
      <c r="V713"/>
      <c r="Z713" s="29"/>
    </row>
    <row r="714" spans="6:26" x14ac:dyDescent="0.25">
      <c r="F714" s="36"/>
      <c r="V714"/>
      <c r="Z714" s="29"/>
    </row>
    <row r="715" spans="6:26" x14ac:dyDescent="0.25">
      <c r="F715" s="36"/>
      <c r="V715"/>
      <c r="Z715" s="29"/>
    </row>
    <row r="716" spans="6:26" x14ac:dyDescent="0.25">
      <c r="F716" s="36"/>
      <c r="V716"/>
      <c r="Z716" s="29"/>
    </row>
    <row r="717" spans="6:26" x14ac:dyDescent="0.25">
      <c r="F717" s="36"/>
      <c r="V717"/>
      <c r="Z717" s="29"/>
    </row>
    <row r="718" spans="6:26" x14ac:dyDescent="0.25">
      <c r="F718" s="36"/>
      <c r="V718"/>
      <c r="Z718" s="29"/>
    </row>
    <row r="719" spans="6:26" x14ac:dyDescent="0.25">
      <c r="F719" s="36"/>
      <c r="V719"/>
      <c r="Z719" s="29"/>
    </row>
    <row r="720" spans="6:26" x14ac:dyDescent="0.25">
      <c r="F720" s="36"/>
      <c r="V720"/>
      <c r="Z720" s="29"/>
    </row>
    <row r="721" spans="6:26" x14ac:dyDescent="0.25">
      <c r="F721" s="36"/>
      <c r="V721"/>
      <c r="Z721" s="29"/>
    </row>
    <row r="722" spans="6:26" x14ac:dyDescent="0.25">
      <c r="F722" s="36"/>
      <c r="V722"/>
      <c r="Z722" s="29"/>
    </row>
    <row r="723" spans="6:26" x14ac:dyDescent="0.25">
      <c r="F723" s="36"/>
      <c r="V723"/>
      <c r="Z723" s="29"/>
    </row>
    <row r="724" spans="6:26" x14ac:dyDescent="0.25">
      <c r="F724" s="36"/>
      <c r="V724"/>
      <c r="Z724" s="29"/>
    </row>
    <row r="725" spans="6:26" x14ac:dyDescent="0.25">
      <c r="F725" s="36"/>
      <c r="V725"/>
      <c r="Z725" s="29"/>
    </row>
    <row r="726" spans="6:26" x14ac:dyDescent="0.25">
      <c r="F726" s="36"/>
      <c r="V726"/>
      <c r="Z726" s="29"/>
    </row>
    <row r="727" spans="6:26" x14ac:dyDescent="0.25">
      <c r="F727" s="36"/>
      <c r="V727"/>
      <c r="Z727" s="29"/>
    </row>
    <row r="728" spans="6:26" x14ac:dyDescent="0.25">
      <c r="F728" s="36"/>
      <c r="V728"/>
      <c r="Z728" s="29"/>
    </row>
    <row r="729" spans="6:26" x14ac:dyDescent="0.25">
      <c r="F729" s="36"/>
      <c r="V729"/>
      <c r="Z729" s="29"/>
    </row>
    <row r="730" spans="6:26" x14ac:dyDescent="0.25">
      <c r="F730" s="36"/>
      <c r="V730"/>
      <c r="Z730" s="29"/>
    </row>
    <row r="731" spans="6:26" x14ac:dyDescent="0.25">
      <c r="F731" s="36"/>
      <c r="V731"/>
      <c r="Z731" s="29"/>
    </row>
    <row r="732" spans="6:26" x14ac:dyDescent="0.25">
      <c r="F732" s="36"/>
      <c r="V732"/>
      <c r="Z732" s="29"/>
    </row>
    <row r="733" spans="6:26" x14ac:dyDescent="0.25">
      <c r="F733" s="36"/>
      <c r="V733"/>
      <c r="Z733" s="29"/>
    </row>
    <row r="734" spans="6:26" x14ac:dyDescent="0.25">
      <c r="F734" s="36"/>
      <c r="V734"/>
      <c r="Z734" s="29"/>
    </row>
    <row r="735" spans="6:26" x14ac:dyDescent="0.25">
      <c r="F735" s="36"/>
      <c r="V735"/>
      <c r="Z735" s="29"/>
    </row>
    <row r="736" spans="6:26" x14ac:dyDescent="0.25">
      <c r="F736" s="36"/>
      <c r="V736"/>
      <c r="Z736" s="29"/>
    </row>
    <row r="737" spans="6:26" x14ac:dyDescent="0.25">
      <c r="F737" s="36"/>
      <c r="V737"/>
      <c r="Z737" s="29"/>
    </row>
    <row r="738" spans="6:26" x14ac:dyDescent="0.25">
      <c r="F738" s="36"/>
      <c r="V738"/>
      <c r="Z738" s="29"/>
    </row>
    <row r="739" spans="6:26" x14ac:dyDescent="0.25">
      <c r="F739" s="36"/>
      <c r="V739"/>
      <c r="Z739" s="29"/>
    </row>
    <row r="740" spans="6:26" x14ac:dyDescent="0.25">
      <c r="F740" s="36"/>
      <c r="V740"/>
      <c r="Z740" s="29"/>
    </row>
    <row r="741" spans="6:26" x14ac:dyDescent="0.25">
      <c r="F741" s="36"/>
      <c r="V741"/>
      <c r="Z741" s="29"/>
    </row>
    <row r="742" spans="6:26" x14ac:dyDescent="0.25">
      <c r="F742" s="36"/>
      <c r="V742"/>
      <c r="Z742" s="29"/>
    </row>
    <row r="743" spans="6:26" x14ac:dyDescent="0.25">
      <c r="F743" s="36"/>
      <c r="V743"/>
      <c r="Z743" s="29"/>
    </row>
    <row r="744" spans="6:26" x14ac:dyDescent="0.25">
      <c r="F744" s="36"/>
      <c r="V744"/>
      <c r="Z744" s="29"/>
    </row>
    <row r="745" spans="6:26" x14ac:dyDescent="0.25">
      <c r="F745" s="36"/>
      <c r="V745"/>
      <c r="Z745" s="29"/>
    </row>
    <row r="746" spans="6:26" x14ac:dyDescent="0.25">
      <c r="F746" s="36"/>
      <c r="V746"/>
      <c r="Z746" s="29"/>
    </row>
    <row r="747" spans="6:26" x14ac:dyDescent="0.25">
      <c r="F747" s="36"/>
      <c r="V747"/>
      <c r="Z747" s="29"/>
    </row>
    <row r="748" spans="6:26" x14ac:dyDescent="0.25">
      <c r="F748" s="36"/>
      <c r="V748"/>
      <c r="Z748" s="29"/>
    </row>
    <row r="749" spans="6:26" x14ac:dyDescent="0.25">
      <c r="F749" s="36"/>
      <c r="V749"/>
      <c r="Z749" s="29"/>
    </row>
    <row r="750" spans="6:26" x14ac:dyDescent="0.25">
      <c r="F750" s="36"/>
      <c r="V750"/>
      <c r="Z750" s="29"/>
    </row>
    <row r="751" spans="6:26" x14ac:dyDescent="0.25">
      <c r="F751" s="36"/>
      <c r="V751"/>
      <c r="Z751" s="29"/>
    </row>
    <row r="752" spans="6:26" x14ac:dyDescent="0.25">
      <c r="F752" s="36"/>
      <c r="V752"/>
      <c r="Z752" s="29"/>
    </row>
    <row r="753" spans="6:26" x14ac:dyDescent="0.25">
      <c r="F753" s="36"/>
      <c r="V753"/>
      <c r="Z753" s="29"/>
    </row>
    <row r="754" spans="6:26" x14ac:dyDescent="0.25">
      <c r="F754" s="36"/>
      <c r="V754"/>
      <c r="Z754" s="29"/>
    </row>
    <row r="755" spans="6:26" x14ac:dyDescent="0.25">
      <c r="F755" s="36"/>
      <c r="V755"/>
      <c r="Z755" s="29"/>
    </row>
    <row r="756" spans="6:26" x14ac:dyDescent="0.25">
      <c r="F756" s="36"/>
      <c r="V756"/>
      <c r="Z756" s="29"/>
    </row>
    <row r="757" spans="6:26" x14ac:dyDescent="0.25">
      <c r="F757" s="36"/>
      <c r="V757"/>
      <c r="Z757" s="29"/>
    </row>
    <row r="758" spans="6:26" x14ac:dyDescent="0.25">
      <c r="F758" s="36"/>
      <c r="V758"/>
      <c r="Z758" s="29"/>
    </row>
    <row r="759" spans="6:26" x14ac:dyDescent="0.25">
      <c r="F759" s="36"/>
      <c r="V759"/>
      <c r="Z759" s="29"/>
    </row>
    <row r="760" spans="6:26" x14ac:dyDescent="0.25">
      <c r="F760" s="36"/>
      <c r="V760"/>
      <c r="Z760" s="29"/>
    </row>
    <row r="761" spans="6:26" x14ac:dyDescent="0.25">
      <c r="F761" s="36"/>
      <c r="V761"/>
      <c r="Z761" s="29"/>
    </row>
    <row r="762" spans="6:26" x14ac:dyDescent="0.25">
      <c r="F762" s="36"/>
      <c r="V762"/>
      <c r="Z762" s="29"/>
    </row>
    <row r="763" spans="6:26" x14ac:dyDescent="0.25">
      <c r="F763" s="36"/>
      <c r="V763"/>
      <c r="Z763" s="29"/>
    </row>
    <row r="764" spans="6:26" x14ac:dyDescent="0.25">
      <c r="F764" s="36"/>
      <c r="V764"/>
      <c r="Z764" s="29"/>
    </row>
    <row r="765" spans="6:26" x14ac:dyDescent="0.25">
      <c r="F765" s="36"/>
      <c r="V765"/>
      <c r="Z765" s="29"/>
    </row>
    <row r="766" spans="6:26" x14ac:dyDescent="0.25">
      <c r="F766" s="36"/>
      <c r="V766"/>
      <c r="Z766" s="29"/>
    </row>
    <row r="767" spans="6:26" x14ac:dyDescent="0.25">
      <c r="F767" s="36"/>
      <c r="V767"/>
      <c r="Z767" s="29"/>
    </row>
    <row r="768" spans="6:26" x14ac:dyDescent="0.25">
      <c r="F768" s="36"/>
      <c r="V768"/>
      <c r="Z768" s="29"/>
    </row>
    <row r="769" spans="6:26" x14ac:dyDescent="0.25">
      <c r="F769" s="36"/>
      <c r="V769"/>
      <c r="Z769" s="29"/>
    </row>
    <row r="770" spans="6:26" x14ac:dyDescent="0.25">
      <c r="F770" s="36"/>
      <c r="V770"/>
      <c r="Z770" s="29"/>
    </row>
    <row r="771" spans="6:26" x14ac:dyDescent="0.25">
      <c r="F771" s="36"/>
      <c r="V771"/>
      <c r="Z771" s="29"/>
    </row>
    <row r="772" spans="6:26" x14ac:dyDescent="0.25">
      <c r="F772" s="36"/>
      <c r="V772"/>
      <c r="Z772" s="29"/>
    </row>
    <row r="773" spans="6:26" x14ac:dyDescent="0.25">
      <c r="F773" s="36"/>
      <c r="V773"/>
      <c r="Z773" s="29"/>
    </row>
    <row r="774" spans="6:26" x14ac:dyDescent="0.25">
      <c r="F774" s="36"/>
      <c r="V774"/>
      <c r="Z774" s="29"/>
    </row>
    <row r="775" spans="6:26" x14ac:dyDescent="0.25">
      <c r="F775" s="36"/>
      <c r="V775"/>
      <c r="Z775" s="29"/>
    </row>
    <row r="776" spans="6:26" x14ac:dyDescent="0.25">
      <c r="F776" s="36"/>
      <c r="V776"/>
      <c r="Z776" s="29"/>
    </row>
    <row r="777" spans="6:26" x14ac:dyDescent="0.25">
      <c r="F777" s="36"/>
      <c r="V777"/>
      <c r="Z777" s="29"/>
    </row>
    <row r="778" spans="6:26" x14ac:dyDescent="0.25">
      <c r="F778" s="36"/>
      <c r="V778"/>
      <c r="Z778" s="29"/>
    </row>
    <row r="779" spans="6:26" x14ac:dyDescent="0.25">
      <c r="F779" s="36"/>
      <c r="V779"/>
      <c r="Z779" s="29"/>
    </row>
    <row r="780" spans="6:26" x14ac:dyDescent="0.25">
      <c r="F780" s="36"/>
      <c r="V780"/>
      <c r="Z780" s="29"/>
    </row>
    <row r="781" spans="6:26" x14ac:dyDescent="0.25">
      <c r="F781" s="36"/>
      <c r="V781"/>
      <c r="Z781" s="29"/>
    </row>
    <row r="782" spans="6:26" x14ac:dyDescent="0.25">
      <c r="F782" s="36"/>
      <c r="V782"/>
      <c r="Z782" s="29"/>
    </row>
    <row r="783" spans="6:26" x14ac:dyDescent="0.25">
      <c r="F783" s="36"/>
      <c r="V783"/>
      <c r="Z783" s="29"/>
    </row>
    <row r="784" spans="6:26" x14ac:dyDescent="0.25">
      <c r="F784" s="36"/>
      <c r="V784"/>
      <c r="Z784" s="29"/>
    </row>
    <row r="785" spans="6:26" x14ac:dyDescent="0.25">
      <c r="F785" s="36"/>
      <c r="V785"/>
      <c r="Z785" s="29"/>
    </row>
    <row r="786" spans="6:26" x14ac:dyDescent="0.25">
      <c r="F786" s="36"/>
      <c r="V786"/>
      <c r="Z786" s="29"/>
    </row>
    <row r="787" spans="6:26" x14ac:dyDescent="0.25">
      <c r="F787" s="36"/>
      <c r="V787"/>
      <c r="Z787" s="29"/>
    </row>
    <row r="788" spans="6:26" x14ac:dyDescent="0.25">
      <c r="F788" s="36"/>
      <c r="V788"/>
      <c r="Z788" s="29"/>
    </row>
    <row r="789" spans="6:26" x14ac:dyDescent="0.25">
      <c r="F789" s="36"/>
      <c r="V789"/>
      <c r="Z789" s="29"/>
    </row>
    <row r="790" spans="6:26" x14ac:dyDescent="0.25">
      <c r="F790" s="36"/>
      <c r="V790"/>
      <c r="Z790" s="29"/>
    </row>
    <row r="791" spans="6:26" x14ac:dyDescent="0.25">
      <c r="F791" s="36"/>
      <c r="V791"/>
      <c r="Z791" s="29"/>
    </row>
    <row r="792" spans="6:26" x14ac:dyDescent="0.25">
      <c r="F792" s="36"/>
      <c r="V792"/>
      <c r="Z792" s="29"/>
    </row>
    <row r="793" spans="6:26" x14ac:dyDescent="0.25">
      <c r="F793" s="36"/>
      <c r="V793"/>
      <c r="Z793" s="29"/>
    </row>
    <row r="794" spans="6:26" x14ac:dyDescent="0.25">
      <c r="F794" s="36"/>
      <c r="V794"/>
      <c r="Z794" s="29"/>
    </row>
    <row r="795" spans="6:26" x14ac:dyDescent="0.25">
      <c r="F795" s="36"/>
      <c r="V795"/>
      <c r="Z795" s="29"/>
    </row>
    <row r="796" spans="6:26" x14ac:dyDescent="0.25">
      <c r="F796" s="36"/>
      <c r="V796"/>
      <c r="Z796" s="29"/>
    </row>
    <row r="797" spans="6:26" x14ac:dyDescent="0.25">
      <c r="F797" s="36"/>
      <c r="V797"/>
      <c r="Z797" s="29"/>
    </row>
    <row r="798" spans="6:26" x14ac:dyDescent="0.25">
      <c r="F798" s="36"/>
      <c r="V798"/>
      <c r="Z798" s="29"/>
    </row>
    <row r="799" spans="6:26" x14ac:dyDescent="0.25">
      <c r="F799" s="36"/>
      <c r="V799"/>
      <c r="Z799" s="29"/>
    </row>
    <row r="800" spans="6:26" x14ac:dyDescent="0.25">
      <c r="F800" s="36"/>
      <c r="V800"/>
      <c r="Z800" s="29"/>
    </row>
    <row r="801" spans="6:26" x14ac:dyDescent="0.25">
      <c r="F801" s="36"/>
      <c r="V801"/>
      <c r="Z801" s="29"/>
    </row>
    <row r="802" spans="6:26" x14ac:dyDescent="0.25">
      <c r="F802" s="36"/>
      <c r="V802"/>
      <c r="Z802" s="29"/>
    </row>
    <row r="803" spans="6:26" x14ac:dyDescent="0.25">
      <c r="F803" s="36"/>
      <c r="V803"/>
      <c r="Z803" s="29"/>
    </row>
    <row r="804" spans="6:26" x14ac:dyDescent="0.25">
      <c r="F804" s="36"/>
      <c r="V804"/>
      <c r="Z804" s="29"/>
    </row>
    <row r="805" spans="6:26" x14ac:dyDescent="0.25">
      <c r="F805" s="36"/>
      <c r="V805"/>
      <c r="Z805" s="29"/>
    </row>
    <row r="806" spans="6:26" x14ac:dyDescent="0.25">
      <c r="F806" s="36"/>
      <c r="V806"/>
      <c r="Z806" s="29"/>
    </row>
    <row r="807" spans="6:26" x14ac:dyDescent="0.25">
      <c r="F807" s="36"/>
      <c r="V807"/>
      <c r="Z807" s="29"/>
    </row>
    <row r="808" spans="6:26" x14ac:dyDescent="0.25">
      <c r="F808" s="36"/>
      <c r="V808"/>
      <c r="Z808" s="29"/>
    </row>
    <row r="809" spans="6:26" x14ac:dyDescent="0.25">
      <c r="F809" s="36"/>
      <c r="V809"/>
      <c r="Z809" s="29"/>
    </row>
    <row r="810" spans="6:26" x14ac:dyDescent="0.25">
      <c r="F810" s="36"/>
      <c r="V810"/>
      <c r="Z810" s="29"/>
    </row>
    <row r="811" spans="6:26" x14ac:dyDescent="0.25">
      <c r="F811" s="36"/>
      <c r="V811"/>
      <c r="Z811" s="29"/>
    </row>
    <row r="812" spans="6:26" x14ac:dyDescent="0.25">
      <c r="F812" s="36"/>
      <c r="V812"/>
      <c r="Z812" s="29"/>
    </row>
    <row r="813" spans="6:26" x14ac:dyDescent="0.25">
      <c r="F813" s="36"/>
      <c r="V813"/>
      <c r="Z813" s="29"/>
    </row>
    <row r="814" spans="6:26" x14ac:dyDescent="0.25">
      <c r="F814" s="36"/>
      <c r="V814"/>
      <c r="Z814" s="29"/>
    </row>
    <row r="815" spans="6:26" x14ac:dyDescent="0.25">
      <c r="F815" s="36"/>
      <c r="V815"/>
      <c r="Z815" s="29"/>
    </row>
    <row r="816" spans="6:26" x14ac:dyDescent="0.25">
      <c r="F816" s="36"/>
      <c r="V816"/>
      <c r="Z816" s="29"/>
    </row>
    <row r="817" spans="6:26" x14ac:dyDescent="0.25">
      <c r="F817" s="36"/>
      <c r="V817"/>
      <c r="Z817" s="29"/>
    </row>
    <row r="818" spans="6:26" x14ac:dyDescent="0.25">
      <c r="F818" s="36"/>
      <c r="V818"/>
      <c r="Z818" s="29"/>
    </row>
    <row r="819" spans="6:26" x14ac:dyDescent="0.25">
      <c r="F819" s="36"/>
      <c r="V819"/>
      <c r="Z819" s="29"/>
    </row>
    <row r="820" spans="6:26" x14ac:dyDescent="0.25">
      <c r="F820" s="36"/>
      <c r="V820"/>
      <c r="Z820" s="29"/>
    </row>
    <row r="821" spans="6:26" x14ac:dyDescent="0.25">
      <c r="F821" s="36"/>
      <c r="V821"/>
      <c r="Z821" s="29"/>
    </row>
    <row r="822" spans="6:26" x14ac:dyDescent="0.25">
      <c r="F822" s="36"/>
      <c r="V822"/>
      <c r="Z822" s="29"/>
    </row>
    <row r="823" spans="6:26" x14ac:dyDescent="0.25">
      <c r="F823" s="36"/>
      <c r="V823"/>
      <c r="Z823" s="29"/>
    </row>
    <row r="824" spans="6:26" x14ac:dyDescent="0.25">
      <c r="F824" s="36"/>
      <c r="V824"/>
      <c r="Z824" s="29"/>
    </row>
    <row r="825" spans="6:26" x14ac:dyDescent="0.25">
      <c r="F825" s="36"/>
      <c r="V825"/>
      <c r="Z825" s="29"/>
    </row>
    <row r="826" spans="6:26" x14ac:dyDescent="0.25">
      <c r="F826" s="36"/>
      <c r="V826"/>
      <c r="Z826" s="29"/>
    </row>
    <row r="827" spans="6:26" x14ac:dyDescent="0.25">
      <c r="F827" s="36"/>
      <c r="V827"/>
      <c r="Z827" s="29"/>
    </row>
    <row r="828" spans="6:26" x14ac:dyDescent="0.25">
      <c r="F828" s="36"/>
      <c r="V828"/>
      <c r="Z828" s="29"/>
    </row>
    <row r="829" spans="6:26" x14ac:dyDescent="0.25">
      <c r="F829" s="36"/>
      <c r="V829"/>
      <c r="Z829" s="29"/>
    </row>
    <row r="830" spans="6:26" x14ac:dyDescent="0.25">
      <c r="F830" s="36"/>
      <c r="V830"/>
      <c r="Z830" s="29"/>
    </row>
    <row r="831" spans="6:26" x14ac:dyDescent="0.25">
      <c r="F831" s="36"/>
      <c r="V831"/>
      <c r="Z831" s="29"/>
    </row>
    <row r="832" spans="6:26" x14ac:dyDescent="0.25">
      <c r="F832" s="36"/>
      <c r="V832"/>
      <c r="Z832" s="29"/>
    </row>
    <row r="833" spans="6:26" x14ac:dyDescent="0.25">
      <c r="F833" s="36"/>
      <c r="V833"/>
      <c r="Z833" s="29"/>
    </row>
    <row r="834" spans="6:26" x14ac:dyDescent="0.25">
      <c r="F834" s="36"/>
      <c r="V834"/>
      <c r="Z834" s="29"/>
    </row>
    <row r="835" spans="6:26" x14ac:dyDescent="0.25">
      <c r="F835" s="36"/>
      <c r="V835"/>
      <c r="Z835" s="29"/>
    </row>
    <row r="836" spans="6:26" x14ac:dyDescent="0.25">
      <c r="F836" s="36"/>
      <c r="V836"/>
      <c r="Z836" s="29"/>
    </row>
    <row r="837" spans="6:26" x14ac:dyDescent="0.25">
      <c r="F837" s="36"/>
      <c r="V837"/>
      <c r="Z837" s="29"/>
    </row>
    <row r="838" spans="6:26" x14ac:dyDescent="0.25">
      <c r="F838" s="36"/>
      <c r="V838"/>
      <c r="Z838" s="29"/>
    </row>
    <row r="839" spans="6:26" x14ac:dyDescent="0.25">
      <c r="F839" s="36"/>
      <c r="V839"/>
      <c r="Z839" s="29"/>
    </row>
    <row r="840" spans="6:26" x14ac:dyDescent="0.25">
      <c r="F840" s="36"/>
      <c r="V840"/>
      <c r="Z840" s="29"/>
    </row>
    <row r="841" spans="6:26" x14ac:dyDescent="0.25">
      <c r="F841" s="36"/>
      <c r="V841"/>
      <c r="Z841" s="29"/>
    </row>
    <row r="842" spans="6:26" x14ac:dyDescent="0.25">
      <c r="F842" s="36"/>
      <c r="V842"/>
      <c r="Z842" s="29"/>
    </row>
    <row r="843" spans="6:26" x14ac:dyDescent="0.25">
      <c r="F843" s="36"/>
      <c r="V843"/>
      <c r="Z843" s="29"/>
    </row>
    <row r="844" spans="6:26" x14ac:dyDescent="0.25">
      <c r="F844" s="36"/>
      <c r="V844"/>
      <c r="Z844" s="29"/>
    </row>
    <row r="845" spans="6:26" x14ac:dyDescent="0.25">
      <c r="F845" s="36"/>
      <c r="V845"/>
      <c r="Z845" s="29"/>
    </row>
    <row r="846" spans="6:26" x14ac:dyDescent="0.25">
      <c r="F846" s="36"/>
      <c r="V846"/>
      <c r="Z846" s="29"/>
    </row>
    <row r="847" spans="6:26" x14ac:dyDescent="0.25">
      <c r="F847" s="36"/>
      <c r="V847"/>
      <c r="Z847" s="29"/>
    </row>
    <row r="848" spans="6:26" x14ac:dyDescent="0.25">
      <c r="F848" s="36"/>
      <c r="V848"/>
      <c r="Z848" s="29"/>
    </row>
    <row r="849" spans="6:26" x14ac:dyDescent="0.25">
      <c r="F849" s="36"/>
      <c r="V849"/>
      <c r="Z849" s="29"/>
    </row>
    <row r="850" spans="6:26" x14ac:dyDescent="0.25">
      <c r="F850" s="36"/>
      <c r="V850"/>
      <c r="Z850" s="29"/>
    </row>
    <row r="851" spans="6:26" x14ac:dyDescent="0.25">
      <c r="F851" s="36"/>
      <c r="V851"/>
      <c r="Z851" s="29"/>
    </row>
    <row r="852" spans="6:26" x14ac:dyDescent="0.25">
      <c r="F852" s="36"/>
      <c r="V852"/>
      <c r="Z852" s="29"/>
    </row>
    <row r="853" spans="6:26" x14ac:dyDescent="0.25">
      <c r="F853" s="36"/>
      <c r="V853"/>
      <c r="Z853" s="29"/>
    </row>
    <row r="854" spans="6:26" x14ac:dyDescent="0.25">
      <c r="F854" s="36"/>
      <c r="V854"/>
      <c r="Z854" s="29"/>
    </row>
    <row r="855" spans="6:26" x14ac:dyDescent="0.25">
      <c r="F855" s="36"/>
      <c r="V855"/>
      <c r="Z855" s="29"/>
    </row>
    <row r="856" spans="6:26" x14ac:dyDescent="0.25">
      <c r="F856" s="36"/>
      <c r="V856"/>
      <c r="Z856" s="29"/>
    </row>
    <row r="857" spans="6:26" x14ac:dyDescent="0.25">
      <c r="F857" s="36"/>
      <c r="V857"/>
      <c r="Z857" s="29"/>
    </row>
    <row r="858" spans="6:26" x14ac:dyDescent="0.25">
      <c r="F858" s="36"/>
      <c r="V858"/>
      <c r="Z858" s="29"/>
    </row>
    <row r="859" spans="6:26" x14ac:dyDescent="0.25">
      <c r="F859" s="36"/>
      <c r="V859"/>
      <c r="Z859" s="29"/>
    </row>
    <row r="860" spans="6:26" x14ac:dyDescent="0.25">
      <c r="F860" s="36"/>
      <c r="V860"/>
      <c r="Z860" s="29"/>
    </row>
    <row r="861" spans="6:26" x14ac:dyDescent="0.25">
      <c r="F861" s="36"/>
      <c r="V861"/>
      <c r="Z861" s="29"/>
    </row>
    <row r="862" spans="6:26" x14ac:dyDescent="0.25">
      <c r="F862" s="36"/>
      <c r="V862"/>
      <c r="Z862" s="29"/>
    </row>
    <row r="863" spans="6:26" x14ac:dyDescent="0.25">
      <c r="F863" s="36"/>
      <c r="V863"/>
      <c r="Z863" s="29"/>
    </row>
    <row r="864" spans="6:26" x14ac:dyDescent="0.25">
      <c r="F864" s="36"/>
      <c r="V864"/>
      <c r="Z864" s="29"/>
    </row>
    <row r="865" spans="6:26" x14ac:dyDescent="0.25">
      <c r="F865" s="36"/>
      <c r="V865"/>
      <c r="Z865" s="29"/>
    </row>
    <row r="866" spans="6:26" x14ac:dyDescent="0.25">
      <c r="F866" s="36"/>
      <c r="V866"/>
      <c r="Z866" s="29"/>
    </row>
    <row r="867" spans="6:26" x14ac:dyDescent="0.25">
      <c r="F867" s="36"/>
      <c r="V867"/>
      <c r="Z867" s="29"/>
    </row>
    <row r="868" spans="6:26" x14ac:dyDescent="0.25">
      <c r="F868" s="36"/>
      <c r="V868"/>
      <c r="Z868" s="29"/>
    </row>
    <row r="869" spans="6:26" x14ac:dyDescent="0.25">
      <c r="F869" s="36"/>
      <c r="V869"/>
      <c r="Z869" s="29"/>
    </row>
    <row r="870" spans="6:26" x14ac:dyDescent="0.25">
      <c r="F870" s="36"/>
      <c r="V870"/>
      <c r="Z870" s="29"/>
    </row>
    <row r="871" spans="6:26" x14ac:dyDescent="0.25">
      <c r="F871" s="36"/>
      <c r="V871"/>
      <c r="Z871" s="29"/>
    </row>
    <row r="872" spans="6:26" x14ac:dyDescent="0.25">
      <c r="F872" s="36"/>
      <c r="V872"/>
      <c r="Z872" s="29"/>
    </row>
    <row r="873" spans="6:26" x14ac:dyDescent="0.25">
      <c r="F873" s="36"/>
      <c r="V873"/>
      <c r="Z873" s="29"/>
    </row>
    <row r="874" spans="6:26" x14ac:dyDescent="0.25">
      <c r="F874" s="36"/>
      <c r="V874"/>
      <c r="Z874" s="29"/>
    </row>
    <row r="875" spans="6:26" x14ac:dyDescent="0.25">
      <c r="F875" s="36"/>
      <c r="V875"/>
      <c r="Z875" s="29"/>
    </row>
    <row r="876" spans="6:26" x14ac:dyDescent="0.25">
      <c r="F876" s="36"/>
      <c r="V876"/>
      <c r="Z876" s="29"/>
    </row>
    <row r="877" spans="6:26" x14ac:dyDescent="0.25">
      <c r="F877" s="36"/>
      <c r="V877"/>
      <c r="Z877" s="29"/>
    </row>
    <row r="878" spans="6:26" x14ac:dyDescent="0.25">
      <c r="F878" s="36"/>
      <c r="V878"/>
      <c r="Z878" s="29"/>
    </row>
    <row r="879" spans="6:26" x14ac:dyDescent="0.25">
      <c r="F879" s="36"/>
      <c r="V879"/>
      <c r="Z879" s="29"/>
    </row>
    <row r="880" spans="6:26" x14ac:dyDescent="0.25">
      <c r="F880" s="36"/>
      <c r="V880"/>
      <c r="Z880" s="29"/>
    </row>
    <row r="881" spans="6:26" x14ac:dyDescent="0.25">
      <c r="F881" s="36"/>
      <c r="V881"/>
      <c r="Z881" s="29"/>
    </row>
    <row r="882" spans="6:26" x14ac:dyDescent="0.25">
      <c r="F882" s="36"/>
      <c r="V882"/>
      <c r="Z882" s="29"/>
    </row>
    <row r="883" spans="6:26" x14ac:dyDescent="0.25">
      <c r="F883" s="36"/>
      <c r="V883"/>
      <c r="Z883" s="29"/>
    </row>
    <row r="884" spans="6:26" x14ac:dyDescent="0.25">
      <c r="F884" s="36"/>
      <c r="V884"/>
      <c r="Z884" s="29"/>
    </row>
    <row r="885" spans="6:26" x14ac:dyDescent="0.25">
      <c r="F885" s="36"/>
      <c r="V885"/>
      <c r="Z885" s="29"/>
    </row>
    <row r="886" spans="6:26" x14ac:dyDescent="0.25">
      <c r="F886" s="36"/>
      <c r="V886"/>
      <c r="Z886" s="29"/>
    </row>
    <row r="887" spans="6:26" x14ac:dyDescent="0.25">
      <c r="F887" s="36"/>
      <c r="V887"/>
      <c r="Z887" s="29"/>
    </row>
    <row r="888" spans="6:26" x14ac:dyDescent="0.25">
      <c r="F888" s="36"/>
      <c r="V888"/>
      <c r="Z888" s="29"/>
    </row>
    <row r="889" spans="6:26" x14ac:dyDescent="0.25">
      <c r="F889" s="36"/>
      <c r="V889"/>
      <c r="Z889" s="29"/>
    </row>
    <row r="890" spans="6:26" x14ac:dyDescent="0.25">
      <c r="F890" s="36"/>
      <c r="V890"/>
      <c r="Z890" s="29"/>
    </row>
    <row r="891" spans="6:26" x14ac:dyDescent="0.25">
      <c r="F891" s="36"/>
      <c r="V891"/>
      <c r="Z891" s="29"/>
    </row>
    <row r="892" spans="6:26" x14ac:dyDescent="0.25">
      <c r="F892" s="36"/>
      <c r="V892"/>
      <c r="Z892" s="29"/>
    </row>
    <row r="893" spans="6:26" x14ac:dyDescent="0.25">
      <c r="F893" s="36"/>
      <c r="V893"/>
      <c r="Z893" s="29"/>
    </row>
    <row r="894" spans="6:26" x14ac:dyDescent="0.25">
      <c r="F894" s="36"/>
      <c r="V894"/>
      <c r="Z894" s="29"/>
    </row>
    <row r="895" spans="6:26" x14ac:dyDescent="0.25">
      <c r="F895" s="36"/>
      <c r="V895"/>
      <c r="Z895" s="29"/>
    </row>
    <row r="896" spans="6:26" x14ac:dyDescent="0.25">
      <c r="F896" s="36"/>
      <c r="V896"/>
      <c r="Z896" s="29"/>
    </row>
    <row r="897" spans="6:26" x14ac:dyDescent="0.25">
      <c r="F897" s="36"/>
      <c r="V897"/>
      <c r="Z897" s="29"/>
    </row>
    <row r="898" spans="6:26" x14ac:dyDescent="0.25">
      <c r="F898" s="36"/>
      <c r="V898"/>
      <c r="Z898" s="29"/>
    </row>
    <row r="899" spans="6:26" x14ac:dyDescent="0.25">
      <c r="F899" s="36"/>
      <c r="V899"/>
      <c r="Z899" s="29"/>
    </row>
    <row r="900" spans="6:26" x14ac:dyDescent="0.25">
      <c r="F900" s="36"/>
      <c r="V900"/>
      <c r="Z900" s="29"/>
    </row>
    <row r="901" spans="6:26" x14ac:dyDescent="0.25">
      <c r="F901" s="36"/>
      <c r="V901"/>
      <c r="Z901" s="29"/>
    </row>
    <row r="902" spans="6:26" x14ac:dyDescent="0.25">
      <c r="F902" s="36"/>
      <c r="V902"/>
      <c r="Z902" s="29"/>
    </row>
    <row r="903" spans="6:26" x14ac:dyDescent="0.25">
      <c r="F903" s="36"/>
      <c r="V903"/>
      <c r="Z903" s="29"/>
    </row>
    <row r="904" spans="6:26" x14ac:dyDescent="0.25">
      <c r="F904" s="36"/>
      <c r="V904"/>
      <c r="Z904" s="29"/>
    </row>
    <row r="905" spans="6:26" x14ac:dyDescent="0.25">
      <c r="F905" s="36"/>
      <c r="V905"/>
      <c r="Z905" s="29"/>
    </row>
    <row r="906" spans="6:26" x14ac:dyDescent="0.25">
      <c r="F906" s="36"/>
      <c r="V906"/>
      <c r="Z906" s="29"/>
    </row>
    <row r="907" spans="6:26" x14ac:dyDescent="0.25">
      <c r="F907" s="36"/>
      <c r="V907"/>
      <c r="Z907" s="29"/>
    </row>
    <row r="908" spans="6:26" x14ac:dyDescent="0.25">
      <c r="F908" s="36"/>
      <c r="V908"/>
      <c r="Z908" s="29"/>
    </row>
    <row r="909" spans="6:26" x14ac:dyDescent="0.25">
      <c r="F909" s="36"/>
      <c r="V909"/>
      <c r="Z909" s="29"/>
    </row>
    <row r="910" spans="6:26" x14ac:dyDescent="0.25">
      <c r="F910" s="36"/>
      <c r="V910"/>
      <c r="Z910" s="29"/>
    </row>
    <row r="911" spans="6:26" x14ac:dyDescent="0.25">
      <c r="F911" s="36"/>
      <c r="V911"/>
      <c r="Z911" s="29"/>
    </row>
    <row r="912" spans="6:26" x14ac:dyDescent="0.25">
      <c r="F912" s="36"/>
      <c r="V912"/>
      <c r="Z912" s="29"/>
    </row>
    <row r="913" spans="6:26" x14ac:dyDescent="0.25">
      <c r="F913" s="36"/>
      <c r="V913"/>
      <c r="Z913" s="29"/>
    </row>
    <row r="914" spans="6:26" x14ac:dyDescent="0.25">
      <c r="F914" s="36"/>
      <c r="V914"/>
      <c r="Z914" s="29"/>
    </row>
    <row r="915" spans="6:26" x14ac:dyDescent="0.25">
      <c r="F915" s="36"/>
      <c r="V915"/>
      <c r="Z915" s="29"/>
    </row>
    <row r="916" spans="6:26" x14ac:dyDescent="0.25">
      <c r="F916" s="36"/>
      <c r="V916"/>
      <c r="Z916" s="29"/>
    </row>
    <row r="917" spans="6:26" x14ac:dyDescent="0.25">
      <c r="F917" s="36"/>
      <c r="V917"/>
      <c r="Z917" s="29"/>
    </row>
    <row r="918" spans="6:26" x14ac:dyDescent="0.25">
      <c r="F918" s="36"/>
      <c r="V918"/>
      <c r="Z918" s="29"/>
    </row>
    <row r="919" spans="6:26" x14ac:dyDescent="0.25">
      <c r="F919" s="36"/>
      <c r="V919"/>
      <c r="Z919" s="29"/>
    </row>
    <row r="920" spans="6:26" x14ac:dyDescent="0.25">
      <c r="F920" s="36"/>
      <c r="V920"/>
      <c r="Z920" s="29"/>
    </row>
    <row r="921" spans="6:26" x14ac:dyDescent="0.25">
      <c r="F921" s="36"/>
      <c r="V921"/>
      <c r="Z921" s="29"/>
    </row>
    <row r="922" spans="6:26" x14ac:dyDescent="0.25">
      <c r="F922" s="36"/>
      <c r="V922"/>
      <c r="Z922" s="29"/>
    </row>
    <row r="923" spans="6:26" x14ac:dyDescent="0.25">
      <c r="F923" s="36"/>
      <c r="V923"/>
      <c r="Z923" s="29"/>
    </row>
    <row r="924" spans="6:26" x14ac:dyDescent="0.25">
      <c r="F924" s="36"/>
      <c r="V924"/>
      <c r="Z924" s="29"/>
    </row>
    <row r="925" spans="6:26" x14ac:dyDescent="0.25">
      <c r="F925" s="36"/>
      <c r="V925"/>
      <c r="Z925" s="29"/>
    </row>
    <row r="926" spans="6:26" x14ac:dyDescent="0.25">
      <c r="F926" s="36"/>
      <c r="V926"/>
      <c r="Z926" s="29"/>
    </row>
    <row r="927" spans="6:26" x14ac:dyDescent="0.25">
      <c r="F927" s="36"/>
      <c r="V927"/>
      <c r="Z927" s="29"/>
    </row>
    <row r="928" spans="6:26" x14ac:dyDescent="0.25">
      <c r="F928" s="36"/>
      <c r="V928"/>
      <c r="Z928" s="29"/>
    </row>
    <row r="929" spans="6:26" x14ac:dyDescent="0.25">
      <c r="F929" s="36"/>
      <c r="V929"/>
      <c r="Z929" s="29"/>
    </row>
    <row r="930" spans="6:26" x14ac:dyDescent="0.25">
      <c r="F930" s="36"/>
      <c r="V930"/>
      <c r="Z930" s="29"/>
    </row>
    <row r="931" spans="6:26" x14ac:dyDescent="0.25">
      <c r="F931" s="36"/>
      <c r="V931"/>
      <c r="Z931" s="29"/>
    </row>
    <row r="932" spans="6:26" x14ac:dyDescent="0.25">
      <c r="F932" s="36"/>
      <c r="V932"/>
      <c r="Z932" s="29"/>
    </row>
    <row r="933" spans="6:26" x14ac:dyDescent="0.25">
      <c r="F933" s="36"/>
      <c r="V933"/>
      <c r="Z933" s="29"/>
    </row>
    <row r="934" spans="6:26" x14ac:dyDescent="0.25">
      <c r="F934" s="36"/>
      <c r="V934"/>
      <c r="Z934" s="29"/>
    </row>
    <row r="935" spans="6:26" x14ac:dyDescent="0.25">
      <c r="F935" s="36"/>
      <c r="V935"/>
      <c r="Z935" s="29"/>
    </row>
    <row r="936" spans="6:26" x14ac:dyDescent="0.25">
      <c r="F936" s="36"/>
      <c r="V936"/>
      <c r="Z936" s="29"/>
    </row>
    <row r="937" spans="6:26" x14ac:dyDescent="0.25">
      <c r="F937" s="36"/>
      <c r="V937"/>
      <c r="Z937" s="29"/>
    </row>
    <row r="938" spans="6:26" x14ac:dyDescent="0.25">
      <c r="F938" s="36"/>
      <c r="V938"/>
      <c r="Z938" s="29"/>
    </row>
    <row r="939" spans="6:26" x14ac:dyDescent="0.25">
      <c r="F939" s="36"/>
      <c r="V939"/>
      <c r="Z939" s="29"/>
    </row>
    <row r="940" spans="6:26" x14ac:dyDescent="0.25">
      <c r="F940" s="36"/>
      <c r="V940"/>
      <c r="Z940" s="29"/>
    </row>
    <row r="941" spans="6:26" x14ac:dyDescent="0.25">
      <c r="F941" s="36"/>
      <c r="V941"/>
      <c r="Z941" s="29"/>
    </row>
    <row r="942" spans="6:26" x14ac:dyDescent="0.25">
      <c r="F942" s="36"/>
      <c r="V942"/>
      <c r="Z942" s="29"/>
    </row>
    <row r="943" spans="6:26" x14ac:dyDescent="0.25">
      <c r="F943" s="36"/>
      <c r="V943"/>
      <c r="Z943" s="29"/>
    </row>
    <row r="944" spans="6:26" x14ac:dyDescent="0.25">
      <c r="F944" s="36"/>
      <c r="V944"/>
      <c r="Z944" s="29"/>
    </row>
    <row r="945" spans="6:26" x14ac:dyDescent="0.25">
      <c r="F945" s="36"/>
      <c r="V945"/>
      <c r="Z945" s="29"/>
    </row>
    <row r="946" spans="6:26" x14ac:dyDescent="0.25">
      <c r="F946" s="36"/>
      <c r="V946"/>
      <c r="Z946" s="29"/>
    </row>
    <row r="947" spans="6:26" x14ac:dyDescent="0.25">
      <c r="F947" s="36"/>
      <c r="V947"/>
      <c r="Z947" s="29"/>
    </row>
    <row r="948" spans="6:26" x14ac:dyDescent="0.25">
      <c r="F948" s="36"/>
      <c r="V948"/>
      <c r="Z948" s="29"/>
    </row>
    <row r="949" spans="6:26" x14ac:dyDescent="0.25">
      <c r="F949" s="36"/>
      <c r="V949"/>
      <c r="Z949" s="29"/>
    </row>
    <row r="950" spans="6:26" x14ac:dyDescent="0.25">
      <c r="F950" s="36"/>
      <c r="V950"/>
      <c r="Z950" s="29"/>
    </row>
    <row r="951" spans="6:26" x14ac:dyDescent="0.25">
      <c r="F951" s="36"/>
      <c r="V951"/>
      <c r="Z951" s="29"/>
    </row>
    <row r="952" spans="6:26" x14ac:dyDescent="0.25">
      <c r="F952" s="36"/>
      <c r="V952"/>
      <c r="Z952" s="29"/>
    </row>
    <row r="953" spans="6:26" x14ac:dyDescent="0.25">
      <c r="F953" s="36"/>
      <c r="V953"/>
      <c r="Z953" s="29"/>
    </row>
    <row r="954" spans="6:26" x14ac:dyDescent="0.25">
      <c r="F954" s="36"/>
      <c r="V954"/>
      <c r="Z954" s="29"/>
    </row>
    <row r="955" spans="6:26" x14ac:dyDescent="0.25">
      <c r="F955" s="36"/>
      <c r="V955"/>
      <c r="Z955" s="29"/>
    </row>
    <row r="956" spans="6:26" x14ac:dyDescent="0.25">
      <c r="F956" s="36"/>
      <c r="V956"/>
      <c r="Z956" s="29"/>
    </row>
    <row r="957" spans="6:26" x14ac:dyDescent="0.25">
      <c r="F957" s="36"/>
      <c r="V957"/>
      <c r="Z957" s="29"/>
    </row>
    <row r="958" spans="6:26" x14ac:dyDescent="0.25">
      <c r="F958" s="36"/>
      <c r="V958"/>
      <c r="Z958" s="29"/>
    </row>
    <row r="959" spans="6:26" x14ac:dyDescent="0.25">
      <c r="F959" s="36"/>
      <c r="V959"/>
      <c r="Z959" s="29"/>
    </row>
    <row r="960" spans="6:26" x14ac:dyDescent="0.25">
      <c r="F960" s="36"/>
      <c r="V960"/>
      <c r="Z960" s="29"/>
    </row>
    <row r="961" spans="6:26" x14ac:dyDescent="0.25">
      <c r="F961" s="36"/>
      <c r="V961"/>
      <c r="Z961" s="29"/>
    </row>
    <row r="962" spans="6:26" x14ac:dyDescent="0.25">
      <c r="F962" s="36"/>
      <c r="V962"/>
      <c r="Z962" s="29"/>
    </row>
    <row r="963" spans="6:26" x14ac:dyDescent="0.25">
      <c r="F963" s="36"/>
      <c r="V963"/>
      <c r="Z963" s="29"/>
    </row>
    <row r="964" spans="6:26" x14ac:dyDescent="0.25">
      <c r="F964" s="36"/>
      <c r="V964"/>
      <c r="Z964" s="29"/>
    </row>
    <row r="965" spans="6:26" x14ac:dyDescent="0.25">
      <c r="F965" s="36"/>
      <c r="V965"/>
      <c r="Z965" s="29"/>
    </row>
    <row r="966" spans="6:26" x14ac:dyDescent="0.25">
      <c r="F966" s="36"/>
      <c r="V966"/>
      <c r="Z966" s="29"/>
    </row>
    <row r="967" spans="6:26" x14ac:dyDescent="0.25">
      <c r="F967" s="36"/>
      <c r="V967"/>
      <c r="Z967" s="29"/>
    </row>
    <row r="968" spans="6:26" x14ac:dyDescent="0.25">
      <c r="F968" s="36"/>
      <c r="V968"/>
      <c r="Z968" s="29"/>
    </row>
    <row r="969" spans="6:26" x14ac:dyDescent="0.25">
      <c r="F969" s="36"/>
      <c r="V969"/>
      <c r="Z969" s="29"/>
    </row>
    <row r="970" spans="6:26" x14ac:dyDescent="0.25">
      <c r="F970" s="36"/>
      <c r="V970"/>
      <c r="Z970" s="29"/>
    </row>
    <row r="971" spans="6:26" x14ac:dyDescent="0.25">
      <c r="F971" s="36"/>
      <c r="V971"/>
      <c r="Z971" s="29"/>
    </row>
    <row r="972" spans="6:26" x14ac:dyDescent="0.25">
      <c r="F972" s="36"/>
      <c r="V972"/>
      <c r="Z972" s="29"/>
    </row>
    <row r="973" spans="6:26" x14ac:dyDescent="0.25">
      <c r="F973" s="36"/>
      <c r="V973"/>
      <c r="Z973" s="29"/>
    </row>
    <row r="974" spans="6:26" x14ac:dyDescent="0.25">
      <c r="F974" s="36"/>
      <c r="V974"/>
      <c r="Z974" s="29"/>
    </row>
    <row r="975" spans="6:26" x14ac:dyDescent="0.25">
      <c r="F975" s="36"/>
      <c r="V975"/>
      <c r="Z975" s="29"/>
    </row>
    <row r="976" spans="6:26" x14ac:dyDescent="0.25">
      <c r="F976" s="36"/>
      <c r="V976"/>
      <c r="Z976" s="29"/>
    </row>
    <row r="977" spans="6:26" x14ac:dyDescent="0.25">
      <c r="F977" s="36"/>
      <c r="V977"/>
      <c r="Z977" s="29"/>
    </row>
    <row r="978" spans="6:26" x14ac:dyDescent="0.25">
      <c r="F978" s="36"/>
      <c r="V978"/>
      <c r="Z978" s="29"/>
    </row>
    <row r="979" spans="6:26" x14ac:dyDescent="0.25">
      <c r="F979" s="36"/>
      <c r="V979"/>
      <c r="Z979" s="29"/>
    </row>
    <row r="980" spans="6:26" x14ac:dyDescent="0.25">
      <c r="F980" s="36"/>
      <c r="V980"/>
      <c r="Z980" s="29"/>
    </row>
    <row r="981" spans="6:26" x14ac:dyDescent="0.25">
      <c r="F981" s="36"/>
      <c r="V981"/>
      <c r="Z981" s="29"/>
    </row>
    <row r="982" spans="6:26" x14ac:dyDescent="0.25">
      <c r="F982" s="36"/>
      <c r="V982"/>
      <c r="Z982" s="29"/>
    </row>
    <row r="983" spans="6:26" x14ac:dyDescent="0.25">
      <c r="F983" s="36"/>
      <c r="V983"/>
      <c r="Z983" s="29"/>
    </row>
    <row r="984" spans="6:26" x14ac:dyDescent="0.25">
      <c r="F984" s="36"/>
      <c r="V984"/>
      <c r="Z984" s="29"/>
    </row>
    <row r="985" spans="6:26" x14ac:dyDescent="0.25">
      <c r="F985" s="36"/>
      <c r="V985"/>
      <c r="Z985" s="29"/>
    </row>
    <row r="986" spans="6:26" x14ac:dyDescent="0.25">
      <c r="F986" s="36"/>
      <c r="V986"/>
      <c r="Z986" s="29"/>
    </row>
    <row r="987" spans="6:26" x14ac:dyDescent="0.25">
      <c r="F987" s="36"/>
      <c r="V987"/>
      <c r="Z987" s="29"/>
    </row>
    <row r="988" spans="6:26" x14ac:dyDescent="0.25">
      <c r="F988" s="36"/>
      <c r="V988"/>
      <c r="Z988" s="29"/>
    </row>
    <row r="989" spans="6:26" x14ac:dyDescent="0.25">
      <c r="F989" s="36"/>
      <c r="V989"/>
      <c r="Z989" s="29"/>
    </row>
    <row r="990" spans="6:26" x14ac:dyDescent="0.25">
      <c r="F990" s="36"/>
      <c r="V990"/>
      <c r="Z990" s="29"/>
    </row>
    <row r="991" spans="6:26" x14ac:dyDescent="0.25">
      <c r="F991" s="36"/>
      <c r="V991"/>
      <c r="Z991" s="29"/>
    </row>
    <row r="992" spans="6:26" x14ac:dyDescent="0.25">
      <c r="F992" s="36"/>
      <c r="V992"/>
      <c r="Z992" s="29"/>
    </row>
    <row r="993" spans="6:26" x14ac:dyDescent="0.25">
      <c r="F993" s="36"/>
      <c r="V993"/>
      <c r="Z993" s="29"/>
    </row>
    <row r="994" spans="6:26" x14ac:dyDescent="0.25">
      <c r="F994" s="36"/>
      <c r="V994"/>
      <c r="Z994" s="29"/>
    </row>
    <row r="995" spans="6:26" x14ac:dyDescent="0.25">
      <c r="F995" s="36"/>
      <c r="V995"/>
      <c r="Z995" s="29"/>
    </row>
    <row r="996" spans="6:26" x14ac:dyDescent="0.25">
      <c r="F996" s="36"/>
      <c r="V996"/>
      <c r="Z996" s="29"/>
    </row>
    <row r="997" spans="6:26" x14ac:dyDescent="0.25">
      <c r="F997" s="36"/>
      <c r="V997"/>
      <c r="Z997" s="29"/>
    </row>
    <row r="998" spans="6:26" x14ac:dyDescent="0.25">
      <c r="F998" s="36"/>
      <c r="V998"/>
      <c r="Z998" s="29"/>
    </row>
    <row r="999" spans="6:26" x14ac:dyDescent="0.25">
      <c r="F999" s="36"/>
      <c r="V999"/>
      <c r="Z999" s="29"/>
    </row>
    <row r="1000" spans="6:26" x14ac:dyDescent="0.25">
      <c r="F1000" s="36"/>
      <c r="V1000"/>
      <c r="Z1000" s="29"/>
    </row>
    <row r="1001" spans="6:26" x14ac:dyDescent="0.25">
      <c r="F1001" s="36"/>
      <c r="V1001"/>
      <c r="Z1001" s="29"/>
    </row>
    <row r="1002" spans="6:26" x14ac:dyDescent="0.25">
      <c r="F1002" s="36"/>
      <c r="V1002"/>
      <c r="Z1002" s="29"/>
    </row>
    <row r="1003" spans="6:26" x14ac:dyDescent="0.25">
      <c r="F1003" s="36"/>
      <c r="V1003"/>
      <c r="Z1003" s="29"/>
    </row>
    <row r="1004" spans="6:26" x14ac:dyDescent="0.25">
      <c r="F1004" s="36"/>
      <c r="V1004"/>
      <c r="Z1004" s="29"/>
    </row>
    <row r="1005" spans="6:26" x14ac:dyDescent="0.25">
      <c r="F1005" s="36"/>
      <c r="V1005"/>
      <c r="Z1005" s="29"/>
    </row>
    <row r="1006" spans="6:26" x14ac:dyDescent="0.25">
      <c r="F1006" s="36"/>
      <c r="V1006"/>
      <c r="Z1006" s="29"/>
    </row>
    <row r="1007" spans="6:26" x14ac:dyDescent="0.25">
      <c r="F1007" s="36"/>
      <c r="V1007"/>
      <c r="Z1007" s="29"/>
    </row>
    <row r="1008" spans="6:26" x14ac:dyDescent="0.25">
      <c r="F1008" s="36"/>
      <c r="V1008"/>
      <c r="Z1008" s="29"/>
    </row>
    <row r="1009" spans="6:26" x14ac:dyDescent="0.25">
      <c r="F1009" s="36"/>
      <c r="V1009"/>
      <c r="Z1009" s="29"/>
    </row>
    <row r="1010" spans="6:26" x14ac:dyDescent="0.25">
      <c r="F1010" s="36"/>
      <c r="V1010"/>
      <c r="Z1010" s="29"/>
    </row>
    <row r="1011" spans="6:26" x14ac:dyDescent="0.25">
      <c r="F1011" s="36"/>
      <c r="V1011"/>
      <c r="Z1011" s="29"/>
    </row>
    <row r="1012" spans="6:26" x14ac:dyDescent="0.25">
      <c r="F1012" s="36"/>
      <c r="V1012"/>
      <c r="Z1012" s="29"/>
    </row>
    <row r="1013" spans="6:26" x14ac:dyDescent="0.25">
      <c r="F1013" s="36"/>
      <c r="V1013"/>
      <c r="Z1013" s="29"/>
    </row>
    <row r="1014" spans="6:26" x14ac:dyDescent="0.25">
      <c r="F1014" s="36"/>
      <c r="V1014"/>
      <c r="Z1014" s="29"/>
    </row>
    <row r="1015" spans="6:26" x14ac:dyDescent="0.25">
      <c r="F1015" s="36"/>
      <c r="V1015"/>
      <c r="Z1015" s="29"/>
    </row>
    <row r="1016" spans="6:26" x14ac:dyDescent="0.25">
      <c r="F1016" s="36"/>
      <c r="V1016"/>
      <c r="Z1016" s="29"/>
    </row>
    <row r="1017" spans="6:26" x14ac:dyDescent="0.25">
      <c r="F1017" s="36"/>
      <c r="V1017"/>
      <c r="Z1017" s="29"/>
    </row>
    <row r="1018" spans="6:26" x14ac:dyDescent="0.25">
      <c r="F1018" s="36"/>
      <c r="V1018"/>
      <c r="Z1018" s="29"/>
    </row>
    <row r="1019" spans="6:26" x14ac:dyDescent="0.25">
      <c r="F1019" s="36"/>
      <c r="V1019"/>
      <c r="Z1019" s="29"/>
    </row>
    <row r="1020" spans="6:26" x14ac:dyDescent="0.25">
      <c r="F1020" s="36"/>
      <c r="V1020"/>
      <c r="Z1020" s="29"/>
    </row>
    <row r="1021" spans="6:26" x14ac:dyDescent="0.25">
      <c r="F1021" s="36"/>
      <c r="V1021"/>
      <c r="Z1021" s="29"/>
    </row>
    <row r="1022" spans="6:26" x14ac:dyDescent="0.25">
      <c r="F1022" s="36"/>
      <c r="V1022"/>
      <c r="Z1022" s="29"/>
    </row>
    <row r="1023" spans="6:26" x14ac:dyDescent="0.25">
      <c r="F1023" s="36"/>
      <c r="V1023"/>
      <c r="Z1023" s="29"/>
    </row>
    <row r="1024" spans="6:26" x14ac:dyDescent="0.25">
      <c r="F1024" s="36"/>
      <c r="V1024"/>
      <c r="Z1024" s="29"/>
    </row>
    <row r="1025" spans="6:26" x14ac:dyDescent="0.25">
      <c r="F1025" s="36"/>
      <c r="V1025"/>
      <c r="Z1025" s="29"/>
    </row>
    <row r="1026" spans="6:26" x14ac:dyDescent="0.25">
      <c r="F1026" s="36"/>
      <c r="V1026"/>
      <c r="Z1026" s="29"/>
    </row>
    <row r="1027" spans="6:26" x14ac:dyDescent="0.25">
      <c r="F1027" s="36"/>
      <c r="V1027"/>
      <c r="Z1027" s="29"/>
    </row>
    <row r="1028" spans="6:26" x14ac:dyDescent="0.25">
      <c r="F1028" s="36"/>
      <c r="V1028"/>
      <c r="Z1028" s="29"/>
    </row>
    <row r="1029" spans="6:26" x14ac:dyDescent="0.25">
      <c r="F1029" s="36"/>
      <c r="V1029"/>
      <c r="Z1029" s="29"/>
    </row>
    <row r="1030" spans="6:26" x14ac:dyDescent="0.25">
      <c r="F1030" s="36"/>
      <c r="V1030"/>
      <c r="Z1030" s="29"/>
    </row>
    <row r="1031" spans="6:26" x14ac:dyDescent="0.25">
      <c r="F1031" s="36"/>
      <c r="V1031"/>
      <c r="Z1031" s="29"/>
    </row>
    <row r="1032" spans="6:26" x14ac:dyDescent="0.25">
      <c r="F1032" s="36"/>
      <c r="V1032"/>
      <c r="Z1032" s="29"/>
    </row>
    <row r="1033" spans="6:26" x14ac:dyDescent="0.25">
      <c r="F1033" s="36"/>
      <c r="V1033"/>
      <c r="Z1033" s="29"/>
    </row>
    <row r="1034" spans="6:26" x14ac:dyDescent="0.25">
      <c r="F1034" s="36"/>
      <c r="V1034"/>
      <c r="Z1034" s="29"/>
    </row>
    <row r="1035" spans="6:26" x14ac:dyDescent="0.25">
      <c r="F1035" s="36"/>
      <c r="V1035"/>
      <c r="Z1035" s="29"/>
    </row>
    <row r="1036" spans="6:26" x14ac:dyDescent="0.25">
      <c r="F1036" s="36"/>
      <c r="V1036"/>
      <c r="Z1036" s="29"/>
    </row>
    <row r="1037" spans="6:26" x14ac:dyDescent="0.25">
      <c r="F1037" s="36"/>
      <c r="V1037"/>
      <c r="Z1037" s="29"/>
    </row>
    <row r="1038" spans="6:26" x14ac:dyDescent="0.25">
      <c r="F1038" s="36"/>
      <c r="V1038"/>
      <c r="Z1038" s="29"/>
    </row>
    <row r="1039" spans="6:26" x14ac:dyDescent="0.25">
      <c r="F1039" s="36"/>
      <c r="V1039"/>
      <c r="Z1039" s="29"/>
    </row>
    <row r="1040" spans="6:26" x14ac:dyDescent="0.25">
      <c r="F1040" s="36"/>
      <c r="V1040"/>
      <c r="Z1040" s="29"/>
    </row>
    <row r="1041" spans="6:26" x14ac:dyDescent="0.25">
      <c r="F1041" s="36"/>
      <c r="V1041"/>
      <c r="Z1041" s="29"/>
    </row>
    <row r="1042" spans="6:26" x14ac:dyDescent="0.25">
      <c r="F1042" s="36"/>
      <c r="V1042"/>
      <c r="Z1042" s="29"/>
    </row>
    <row r="1043" spans="6:26" x14ac:dyDescent="0.25">
      <c r="F1043" s="36"/>
      <c r="V1043"/>
      <c r="Z1043" s="29"/>
    </row>
    <row r="1044" spans="6:26" x14ac:dyDescent="0.25">
      <c r="F1044" s="36"/>
      <c r="V1044"/>
      <c r="Z1044" s="29"/>
    </row>
    <row r="1045" spans="6:26" x14ac:dyDescent="0.25">
      <c r="F1045" s="36"/>
      <c r="V1045"/>
      <c r="Z1045" s="29"/>
    </row>
    <row r="1046" spans="6:26" x14ac:dyDescent="0.25">
      <c r="F1046" s="36"/>
      <c r="V1046"/>
      <c r="Z1046" s="29"/>
    </row>
    <row r="1047" spans="6:26" x14ac:dyDescent="0.25">
      <c r="F1047" s="36"/>
      <c r="V1047"/>
      <c r="Z1047" s="29"/>
    </row>
    <row r="1048" spans="6:26" x14ac:dyDescent="0.25">
      <c r="F1048" s="36"/>
      <c r="V1048"/>
      <c r="Z1048" s="29"/>
    </row>
    <row r="1049" spans="6:26" x14ac:dyDescent="0.25">
      <c r="F1049" s="36"/>
      <c r="V1049"/>
      <c r="Z1049" s="29"/>
    </row>
    <row r="1050" spans="6:26" x14ac:dyDescent="0.25">
      <c r="F1050" s="36"/>
      <c r="V1050"/>
      <c r="Z1050" s="29"/>
    </row>
    <row r="1051" spans="6:26" x14ac:dyDescent="0.25">
      <c r="F1051" s="36"/>
      <c r="V1051"/>
      <c r="Z1051" s="29"/>
    </row>
    <row r="1052" spans="6:26" x14ac:dyDescent="0.25">
      <c r="F1052" s="36"/>
      <c r="V1052"/>
      <c r="Z1052" s="29"/>
    </row>
    <row r="1053" spans="6:26" x14ac:dyDescent="0.25">
      <c r="F1053" s="36"/>
      <c r="V1053"/>
      <c r="Z1053" s="29"/>
    </row>
    <row r="1054" spans="6:26" x14ac:dyDescent="0.25">
      <c r="F1054" s="36"/>
      <c r="V1054"/>
      <c r="Z1054" s="29"/>
    </row>
    <row r="1055" spans="6:26" x14ac:dyDescent="0.25">
      <c r="F1055" s="36"/>
      <c r="V1055"/>
      <c r="Z1055" s="29"/>
    </row>
    <row r="1056" spans="6:26" x14ac:dyDescent="0.25">
      <c r="F1056" s="36"/>
      <c r="V1056"/>
      <c r="Z1056" s="29"/>
    </row>
    <row r="1057" spans="6:26" x14ac:dyDescent="0.25">
      <c r="F1057" s="36"/>
      <c r="V1057"/>
      <c r="Z1057" s="29"/>
    </row>
    <row r="1058" spans="6:26" x14ac:dyDescent="0.25">
      <c r="F1058" s="36"/>
      <c r="V1058"/>
      <c r="Z1058" s="29"/>
    </row>
    <row r="1059" spans="6:26" x14ac:dyDescent="0.25">
      <c r="F1059" s="36"/>
      <c r="V1059"/>
      <c r="Z1059" s="29"/>
    </row>
    <row r="1060" spans="6:26" x14ac:dyDescent="0.25">
      <c r="F1060" s="36"/>
      <c r="V1060"/>
      <c r="Z1060" s="29"/>
    </row>
    <row r="1061" spans="6:26" x14ac:dyDescent="0.25">
      <c r="F1061" s="36"/>
      <c r="V1061"/>
      <c r="Z1061" s="29"/>
    </row>
    <row r="1062" spans="6:26" x14ac:dyDescent="0.25">
      <c r="F1062" s="36"/>
      <c r="V1062"/>
      <c r="Z1062" s="29"/>
    </row>
    <row r="1063" spans="6:26" x14ac:dyDescent="0.25">
      <c r="F1063" s="36"/>
      <c r="V1063"/>
      <c r="Z1063" s="29"/>
    </row>
    <row r="1064" spans="6:26" x14ac:dyDescent="0.25">
      <c r="F1064" s="36"/>
      <c r="V1064"/>
      <c r="Z1064" s="29"/>
    </row>
    <row r="1065" spans="6:26" x14ac:dyDescent="0.25">
      <c r="F1065" s="36"/>
      <c r="V1065"/>
      <c r="Z1065" s="29"/>
    </row>
    <row r="1066" spans="6:26" x14ac:dyDescent="0.25">
      <c r="F1066" s="36"/>
      <c r="V1066"/>
      <c r="Z1066" s="29"/>
    </row>
    <row r="1067" spans="6:26" x14ac:dyDescent="0.25">
      <c r="F1067" s="36"/>
      <c r="V1067"/>
      <c r="Z1067" s="29"/>
    </row>
    <row r="1068" spans="6:26" x14ac:dyDescent="0.25">
      <c r="F1068" s="36"/>
      <c r="V1068"/>
      <c r="Z1068" s="29"/>
    </row>
    <row r="1069" spans="6:26" x14ac:dyDescent="0.25">
      <c r="F1069" s="36"/>
      <c r="V1069"/>
      <c r="Z1069" s="29"/>
    </row>
    <row r="1070" spans="6:26" x14ac:dyDescent="0.25">
      <c r="F1070" s="36"/>
      <c r="V1070"/>
      <c r="Z1070" s="29"/>
    </row>
    <row r="1071" spans="6:26" x14ac:dyDescent="0.25">
      <c r="F1071" s="36"/>
      <c r="V1071"/>
      <c r="Z1071" s="29"/>
    </row>
    <row r="1072" spans="6:26" x14ac:dyDescent="0.25">
      <c r="F1072" s="36"/>
      <c r="V1072"/>
      <c r="Z1072" s="29"/>
    </row>
    <row r="1073" spans="6:26" x14ac:dyDescent="0.25">
      <c r="F1073" s="36"/>
      <c r="V1073"/>
      <c r="Z1073" s="29"/>
    </row>
    <row r="1074" spans="6:26" x14ac:dyDescent="0.25">
      <c r="F1074" s="36"/>
      <c r="V1074"/>
      <c r="Z1074" s="29"/>
    </row>
    <row r="1075" spans="6:26" x14ac:dyDescent="0.25">
      <c r="F1075" s="36"/>
      <c r="V1075"/>
      <c r="Z1075" s="29"/>
    </row>
    <row r="1076" spans="6:26" x14ac:dyDescent="0.25">
      <c r="F1076" s="36"/>
      <c r="V1076"/>
      <c r="Z1076" s="29"/>
    </row>
    <row r="1077" spans="6:26" x14ac:dyDescent="0.25">
      <c r="F1077" s="36"/>
      <c r="V1077"/>
      <c r="Z1077" s="29"/>
    </row>
    <row r="1078" spans="6:26" x14ac:dyDescent="0.25">
      <c r="F1078" s="36"/>
      <c r="V1078"/>
      <c r="Z1078" s="29"/>
    </row>
    <row r="1079" spans="6:26" x14ac:dyDescent="0.25">
      <c r="F1079" s="36"/>
      <c r="V1079"/>
      <c r="Z1079" s="29"/>
    </row>
    <row r="1080" spans="6:26" x14ac:dyDescent="0.25">
      <c r="F1080" s="36"/>
      <c r="V1080"/>
      <c r="Z1080" s="29"/>
    </row>
    <row r="1081" spans="6:26" x14ac:dyDescent="0.25">
      <c r="F1081" s="36"/>
      <c r="V1081"/>
      <c r="Z1081" s="29"/>
    </row>
    <row r="1082" spans="6:26" x14ac:dyDescent="0.25">
      <c r="F1082" s="36"/>
      <c r="V1082"/>
      <c r="Z1082" s="29"/>
    </row>
    <row r="1083" spans="6:26" x14ac:dyDescent="0.25">
      <c r="F1083" s="36"/>
      <c r="V1083"/>
      <c r="Z1083" s="29"/>
    </row>
    <row r="1084" spans="6:26" x14ac:dyDescent="0.25">
      <c r="F1084" s="36"/>
      <c r="V1084"/>
      <c r="Z1084" s="29"/>
    </row>
    <row r="1085" spans="6:26" x14ac:dyDescent="0.25">
      <c r="F1085" s="36"/>
      <c r="V1085"/>
      <c r="Z1085" s="29"/>
    </row>
    <row r="1086" spans="6:26" x14ac:dyDescent="0.25">
      <c r="F1086" s="36"/>
      <c r="V1086"/>
      <c r="Z1086" s="29"/>
    </row>
    <row r="1087" spans="6:26" x14ac:dyDescent="0.25">
      <c r="F1087" s="36"/>
      <c r="V1087"/>
      <c r="Z1087" s="29"/>
    </row>
    <row r="1088" spans="6:26" x14ac:dyDescent="0.25">
      <c r="F1088" s="36"/>
      <c r="V1088"/>
      <c r="Z1088" s="29"/>
    </row>
    <row r="1089" spans="6:26" x14ac:dyDescent="0.25">
      <c r="F1089" s="36"/>
      <c r="V1089"/>
      <c r="Z1089" s="29"/>
    </row>
    <row r="1090" spans="6:26" x14ac:dyDescent="0.25">
      <c r="F1090" s="36"/>
      <c r="V1090"/>
      <c r="Z1090" s="29"/>
    </row>
    <row r="1091" spans="6:26" x14ac:dyDescent="0.25">
      <c r="F1091" s="36"/>
      <c r="V1091"/>
      <c r="Z1091" s="29"/>
    </row>
    <row r="1092" spans="6:26" x14ac:dyDescent="0.25">
      <c r="F1092" s="36"/>
      <c r="V1092"/>
      <c r="Z1092" s="29"/>
    </row>
    <row r="1093" spans="6:26" x14ac:dyDescent="0.25">
      <c r="F1093" s="36"/>
      <c r="V1093"/>
      <c r="Z1093" s="29"/>
    </row>
    <row r="1094" spans="6:26" x14ac:dyDescent="0.25">
      <c r="F1094" s="36"/>
      <c r="V1094"/>
      <c r="Z1094" s="29"/>
    </row>
    <row r="1095" spans="6:26" x14ac:dyDescent="0.25">
      <c r="F1095" s="36"/>
      <c r="V1095"/>
      <c r="Z1095" s="29"/>
    </row>
    <row r="1096" spans="6:26" x14ac:dyDescent="0.25">
      <c r="F1096" s="36"/>
      <c r="V1096"/>
      <c r="Z1096" s="29"/>
    </row>
    <row r="1097" spans="6:26" x14ac:dyDescent="0.25">
      <c r="F1097" s="36"/>
      <c r="V1097"/>
      <c r="Z1097" s="29"/>
    </row>
    <row r="1098" spans="6:26" x14ac:dyDescent="0.25">
      <c r="F1098" s="36"/>
      <c r="V1098"/>
      <c r="Z1098" s="29"/>
    </row>
    <row r="1099" spans="6:26" x14ac:dyDescent="0.25">
      <c r="F1099" s="36"/>
      <c r="V1099"/>
      <c r="Z1099" s="29"/>
    </row>
    <row r="1100" spans="6:26" x14ac:dyDescent="0.25">
      <c r="F1100" s="36"/>
      <c r="V1100"/>
      <c r="Z1100" s="29"/>
    </row>
    <row r="1101" spans="6:26" x14ac:dyDescent="0.25">
      <c r="F1101" s="36"/>
      <c r="V1101"/>
      <c r="Z1101" s="29"/>
    </row>
    <row r="1102" spans="6:26" x14ac:dyDescent="0.25">
      <c r="F1102" s="36"/>
      <c r="V1102"/>
      <c r="Z1102" s="29"/>
    </row>
    <row r="1103" spans="6:26" x14ac:dyDescent="0.25">
      <c r="F1103" s="36"/>
      <c r="V1103"/>
      <c r="Z1103" s="29"/>
    </row>
    <row r="1104" spans="6:26" x14ac:dyDescent="0.25">
      <c r="F1104" s="36"/>
      <c r="V1104"/>
      <c r="Z1104" s="29"/>
    </row>
    <row r="1105" spans="6:26" x14ac:dyDescent="0.25">
      <c r="F1105" s="36"/>
      <c r="V1105"/>
      <c r="Z1105" s="29"/>
    </row>
    <row r="1106" spans="6:26" x14ac:dyDescent="0.25">
      <c r="F1106" s="36"/>
      <c r="V1106"/>
      <c r="Z1106" s="29"/>
    </row>
    <row r="1107" spans="6:26" x14ac:dyDescent="0.25">
      <c r="F1107" s="36"/>
      <c r="V1107"/>
      <c r="Z1107" s="29"/>
    </row>
    <row r="1108" spans="6:26" x14ac:dyDescent="0.25">
      <c r="F1108" s="36"/>
      <c r="V1108"/>
      <c r="Z1108" s="29"/>
    </row>
    <row r="1109" spans="6:26" x14ac:dyDescent="0.25">
      <c r="F1109" s="36"/>
      <c r="V1109"/>
      <c r="Z1109" s="29"/>
    </row>
    <row r="1110" spans="6:26" x14ac:dyDescent="0.25">
      <c r="F1110" s="36"/>
      <c r="V1110"/>
      <c r="Z1110" s="29"/>
    </row>
    <row r="1111" spans="6:26" x14ac:dyDescent="0.25">
      <c r="F1111" s="36"/>
      <c r="V1111"/>
      <c r="Z1111" s="29"/>
    </row>
    <row r="1112" spans="6:26" x14ac:dyDescent="0.25">
      <c r="F1112" s="36"/>
      <c r="V1112"/>
      <c r="Z1112" s="29"/>
    </row>
    <row r="1113" spans="6:26" x14ac:dyDescent="0.25">
      <c r="F1113" s="36"/>
      <c r="V1113"/>
      <c r="Z1113" s="29"/>
    </row>
    <row r="1114" spans="6:26" x14ac:dyDescent="0.25">
      <c r="F1114" s="36"/>
      <c r="V1114"/>
      <c r="Z1114" s="29"/>
    </row>
    <row r="1115" spans="6:26" x14ac:dyDescent="0.25">
      <c r="F1115" s="36"/>
      <c r="V1115"/>
      <c r="Z1115" s="29"/>
    </row>
    <row r="1116" spans="6:26" x14ac:dyDescent="0.25">
      <c r="F1116" s="36"/>
      <c r="V1116"/>
      <c r="Z1116" s="29"/>
    </row>
    <row r="1117" spans="6:26" x14ac:dyDescent="0.25">
      <c r="F1117" s="36"/>
      <c r="V1117"/>
      <c r="Z1117" s="29"/>
    </row>
    <row r="1118" spans="6:26" x14ac:dyDescent="0.25">
      <c r="F1118" s="36"/>
      <c r="V1118"/>
      <c r="Z1118" s="29"/>
    </row>
    <row r="1119" spans="6:26" x14ac:dyDescent="0.25">
      <c r="F1119" s="36"/>
      <c r="V1119"/>
      <c r="Z1119" s="29"/>
    </row>
    <row r="1120" spans="6:26" x14ac:dyDescent="0.25">
      <c r="F1120" s="36"/>
      <c r="V1120"/>
      <c r="Z1120" s="29"/>
    </row>
    <row r="1121" spans="6:26" x14ac:dyDescent="0.25">
      <c r="F1121" s="36"/>
      <c r="V1121"/>
      <c r="Z1121" s="29"/>
    </row>
    <row r="1122" spans="6:26" x14ac:dyDescent="0.25">
      <c r="F1122" s="36"/>
      <c r="V1122"/>
      <c r="Z1122" s="29"/>
    </row>
    <row r="1123" spans="6:26" x14ac:dyDescent="0.25">
      <c r="F1123" s="36"/>
      <c r="V1123"/>
      <c r="Z1123" s="29"/>
    </row>
    <row r="1124" spans="6:26" x14ac:dyDescent="0.25">
      <c r="F1124" s="36"/>
      <c r="V1124"/>
      <c r="Z1124" s="29"/>
    </row>
    <row r="1125" spans="6:26" x14ac:dyDescent="0.25">
      <c r="F1125" s="36"/>
      <c r="V1125"/>
      <c r="Z1125" s="29"/>
    </row>
    <row r="1126" spans="6:26" x14ac:dyDescent="0.25">
      <c r="F1126" s="36"/>
      <c r="V1126"/>
      <c r="Z1126" s="29"/>
    </row>
    <row r="1127" spans="6:26" x14ac:dyDescent="0.25">
      <c r="F1127" s="36"/>
      <c r="V1127"/>
      <c r="Z1127" s="29"/>
    </row>
    <row r="1128" spans="6:26" x14ac:dyDescent="0.25">
      <c r="F1128" s="36"/>
      <c r="V1128"/>
      <c r="Z1128" s="29"/>
    </row>
    <row r="1129" spans="6:26" x14ac:dyDescent="0.25">
      <c r="F1129" s="36"/>
      <c r="V1129"/>
      <c r="Z1129" s="29"/>
    </row>
    <row r="1130" spans="6:26" x14ac:dyDescent="0.25">
      <c r="F1130" s="36"/>
      <c r="V1130"/>
      <c r="Z1130" s="29"/>
    </row>
    <row r="1131" spans="6:26" x14ac:dyDescent="0.25">
      <c r="F1131" s="36"/>
      <c r="V1131"/>
      <c r="Z1131" s="29"/>
    </row>
    <row r="1132" spans="6:26" x14ac:dyDescent="0.25">
      <c r="F1132" s="36"/>
      <c r="V1132"/>
      <c r="Z1132" s="29"/>
    </row>
    <row r="1133" spans="6:26" x14ac:dyDescent="0.25">
      <c r="F1133" s="36"/>
      <c r="V1133"/>
      <c r="Z1133" s="29"/>
    </row>
    <row r="1134" spans="6:26" x14ac:dyDescent="0.25">
      <c r="F1134" s="36"/>
      <c r="V1134"/>
      <c r="Z1134" s="29"/>
    </row>
    <row r="1135" spans="6:26" x14ac:dyDescent="0.25">
      <c r="F1135" s="36"/>
      <c r="V1135"/>
      <c r="Z1135" s="29"/>
    </row>
    <row r="1136" spans="6:26" x14ac:dyDescent="0.25">
      <c r="F1136" s="36"/>
      <c r="V1136"/>
      <c r="Z1136" s="29"/>
    </row>
    <row r="1137" spans="6:26" x14ac:dyDescent="0.25">
      <c r="F1137" s="36"/>
      <c r="V1137"/>
      <c r="Z1137" s="29"/>
    </row>
    <row r="1138" spans="6:26" x14ac:dyDescent="0.25">
      <c r="F1138" s="36"/>
      <c r="V1138"/>
      <c r="Z1138" s="29"/>
    </row>
    <row r="1139" spans="6:26" x14ac:dyDescent="0.25">
      <c r="F1139" s="36"/>
      <c r="V1139"/>
      <c r="Z1139" s="29"/>
    </row>
    <row r="1140" spans="6:26" x14ac:dyDescent="0.25">
      <c r="F1140" s="36"/>
      <c r="V1140"/>
      <c r="Z1140" s="29"/>
    </row>
    <row r="1141" spans="6:26" x14ac:dyDescent="0.25">
      <c r="F1141" s="36"/>
      <c r="V1141"/>
      <c r="Z1141" s="29"/>
    </row>
    <row r="1142" spans="6:26" x14ac:dyDescent="0.25">
      <c r="F1142" s="36"/>
      <c r="V1142"/>
      <c r="Z1142" s="29"/>
    </row>
    <row r="1143" spans="6:26" x14ac:dyDescent="0.25">
      <c r="F1143" s="36"/>
      <c r="V1143"/>
      <c r="Z1143" s="29"/>
    </row>
    <row r="1144" spans="6:26" x14ac:dyDescent="0.25">
      <c r="F1144" s="36"/>
      <c r="V1144"/>
      <c r="Z1144" s="29"/>
    </row>
    <row r="1145" spans="6:26" x14ac:dyDescent="0.25">
      <c r="F1145" s="36"/>
      <c r="V1145"/>
      <c r="Z1145" s="29"/>
    </row>
    <row r="1146" spans="6:26" x14ac:dyDescent="0.25">
      <c r="F1146" s="36"/>
      <c r="V1146"/>
      <c r="Z1146" s="29"/>
    </row>
    <row r="1147" spans="6:26" x14ac:dyDescent="0.25">
      <c r="F1147" s="36"/>
      <c r="V1147"/>
      <c r="Z1147" s="29"/>
    </row>
    <row r="1148" spans="6:26" x14ac:dyDescent="0.25">
      <c r="F1148" s="36"/>
      <c r="V1148"/>
      <c r="Z1148" s="29"/>
    </row>
    <row r="1149" spans="6:26" x14ac:dyDescent="0.25">
      <c r="F1149" s="36"/>
      <c r="V1149"/>
      <c r="Z1149" s="29"/>
    </row>
    <row r="1150" spans="6:26" x14ac:dyDescent="0.25">
      <c r="F1150" s="36"/>
      <c r="V1150"/>
      <c r="Z1150" s="29"/>
    </row>
    <row r="1151" spans="6:26" x14ac:dyDescent="0.25">
      <c r="F1151" s="36"/>
      <c r="V1151"/>
      <c r="Z1151" s="29"/>
    </row>
    <row r="1152" spans="6:26" x14ac:dyDescent="0.25">
      <c r="F1152" s="36"/>
      <c r="V1152"/>
      <c r="Z1152" s="29"/>
    </row>
    <row r="1153" spans="6:26" x14ac:dyDescent="0.25">
      <c r="F1153" s="36"/>
      <c r="V1153"/>
      <c r="Z1153" s="29"/>
    </row>
    <row r="1154" spans="6:26" x14ac:dyDescent="0.25">
      <c r="F1154" s="36"/>
      <c r="V1154"/>
      <c r="Z1154" s="29"/>
    </row>
    <row r="1155" spans="6:26" x14ac:dyDescent="0.25">
      <c r="F1155" s="36"/>
      <c r="V1155"/>
      <c r="Z1155" s="29"/>
    </row>
    <row r="1156" spans="6:26" x14ac:dyDescent="0.25">
      <c r="F1156" s="36"/>
      <c r="V1156"/>
      <c r="Z1156" s="29"/>
    </row>
    <row r="1157" spans="6:26" x14ac:dyDescent="0.25">
      <c r="F1157" s="36"/>
      <c r="V1157"/>
      <c r="Z1157" s="29"/>
    </row>
    <row r="1158" spans="6:26" x14ac:dyDescent="0.25">
      <c r="F1158" s="36"/>
      <c r="V1158"/>
      <c r="Z1158" s="29"/>
    </row>
    <row r="1159" spans="6:26" x14ac:dyDescent="0.25">
      <c r="F1159" s="36"/>
      <c r="V1159"/>
      <c r="Z1159" s="29"/>
    </row>
    <row r="1160" spans="6:26" x14ac:dyDescent="0.25">
      <c r="F1160" s="36"/>
      <c r="V1160"/>
      <c r="Z1160" s="29"/>
    </row>
    <row r="1161" spans="6:26" x14ac:dyDescent="0.25">
      <c r="F1161" s="36"/>
      <c r="V1161"/>
      <c r="Z1161" s="29"/>
    </row>
    <row r="1162" spans="6:26" x14ac:dyDescent="0.25">
      <c r="F1162" s="36"/>
      <c r="V1162"/>
      <c r="Z1162" s="29"/>
    </row>
    <row r="1163" spans="6:26" x14ac:dyDescent="0.25">
      <c r="F1163" s="36"/>
      <c r="V1163"/>
      <c r="Z1163" s="29"/>
    </row>
    <row r="1164" spans="6:26" x14ac:dyDescent="0.25">
      <c r="F1164" s="36"/>
      <c r="V1164"/>
      <c r="Z1164" s="29"/>
    </row>
    <row r="1165" spans="6:26" x14ac:dyDescent="0.25">
      <c r="F1165" s="36"/>
      <c r="V1165"/>
      <c r="Z1165" s="29"/>
    </row>
    <row r="1166" spans="6:26" x14ac:dyDescent="0.25">
      <c r="F1166" s="36"/>
      <c r="V1166"/>
      <c r="Z1166" s="29"/>
    </row>
    <row r="1167" spans="6:26" x14ac:dyDescent="0.25">
      <c r="F1167" s="36"/>
      <c r="V1167"/>
      <c r="Z1167" s="29"/>
    </row>
    <row r="1168" spans="6:26" x14ac:dyDescent="0.25">
      <c r="F1168" s="36"/>
      <c r="V1168"/>
      <c r="Z1168" s="29"/>
    </row>
    <row r="1169" spans="6:26" x14ac:dyDescent="0.25">
      <c r="F1169" s="36"/>
      <c r="V1169"/>
      <c r="Z1169" s="29"/>
    </row>
    <row r="1170" spans="6:26" x14ac:dyDescent="0.25">
      <c r="F1170" s="36"/>
      <c r="V1170"/>
      <c r="Z1170" s="29"/>
    </row>
    <row r="1171" spans="6:26" x14ac:dyDescent="0.25">
      <c r="F1171" s="36"/>
      <c r="V1171"/>
      <c r="Z1171" s="29"/>
    </row>
    <row r="1172" spans="6:26" x14ac:dyDescent="0.25">
      <c r="F1172" s="36"/>
      <c r="V1172"/>
      <c r="Z1172" s="29"/>
    </row>
    <row r="1173" spans="6:26" x14ac:dyDescent="0.25">
      <c r="F1173" s="36"/>
      <c r="V1173"/>
      <c r="Z1173" s="29"/>
    </row>
    <row r="1174" spans="6:26" x14ac:dyDescent="0.25">
      <c r="F1174" s="36"/>
      <c r="V1174"/>
      <c r="Z1174" s="29"/>
    </row>
    <row r="1175" spans="6:26" x14ac:dyDescent="0.25">
      <c r="F1175" s="36"/>
      <c r="V1175"/>
      <c r="Z1175" s="29"/>
    </row>
    <row r="1176" spans="6:26" x14ac:dyDescent="0.25">
      <c r="F1176" s="36"/>
      <c r="V1176"/>
      <c r="Z1176" s="29"/>
    </row>
    <row r="1177" spans="6:26" x14ac:dyDescent="0.25">
      <c r="F1177" s="36"/>
      <c r="V1177"/>
      <c r="Z1177" s="29"/>
    </row>
    <row r="1178" spans="6:26" x14ac:dyDescent="0.25">
      <c r="F1178" s="36"/>
      <c r="V1178"/>
      <c r="Z1178" s="29"/>
    </row>
    <row r="1179" spans="6:26" x14ac:dyDescent="0.25">
      <c r="F1179" s="36"/>
      <c r="V1179"/>
      <c r="Z1179" s="29"/>
    </row>
    <row r="1180" spans="6:26" x14ac:dyDescent="0.25">
      <c r="F1180" s="36"/>
      <c r="V1180"/>
      <c r="Z1180" s="29"/>
    </row>
    <row r="1181" spans="6:26" x14ac:dyDescent="0.25">
      <c r="F1181" s="36"/>
      <c r="V1181"/>
      <c r="Z1181" s="29"/>
    </row>
    <row r="1182" spans="6:26" x14ac:dyDescent="0.25">
      <c r="F1182" s="36"/>
      <c r="V1182"/>
      <c r="Z1182" s="29"/>
    </row>
    <row r="1183" spans="6:26" x14ac:dyDescent="0.25">
      <c r="F1183" s="36"/>
      <c r="V1183"/>
      <c r="Z1183" s="29"/>
    </row>
    <row r="1184" spans="6:26" x14ac:dyDescent="0.25">
      <c r="F1184" s="36"/>
      <c r="V1184"/>
      <c r="Z1184" s="29"/>
    </row>
    <row r="1185" spans="6:26" x14ac:dyDescent="0.25">
      <c r="F1185" s="36"/>
      <c r="V1185"/>
      <c r="Z1185" s="29"/>
    </row>
    <row r="1186" spans="6:26" x14ac:dyDescent="0.25">
      <c r="F1186" s="36"/>
      <c r="V1186"/>
      <c r="Z1186" s="29"/>
    </row>
    <row r="1187" spans="6:26" x14ac:dyDescent="0.25">
      <c r="F1187" s="36"/>
      <c r="V1187"/>
      <c r="Z1187" s="29"/>
    </row>
    <row r="1188" spans="6:26" x14ac:dyDescent="0.25">
      <c r="F1188" s="36"/>
      <c r="V1188"/>
      <c r="Z1188" s="29"/>
    </row>
    <row r="1189" spans="6:26" x14ac:dyDescent="0.25">
      <c r="F1189" s="36"/>
      <c r="V1189"/>
      <c r="Z1189" s="29"/>
    </row>
    <row r="1190" spans="6:26" x14ac:dyDescent="0.25">
      <c r="F1190" s="36"/>
      <c r="V1190"/>
      <c r="Z1190" s="29"/>
    </row>
    <row r="1191" spans="6:26" x14ac:dyDescent="0.25">
      <c r="F1191" s="36"/>
      <c r="V1191"/>
      <c r="Z1191" s="29"/>
    </row>
    <row r="1192" spans="6:26" x14ac:dyDescent="0.25">
      <c r="F1192" s="36"/>
      <c r="V1192"/>
      <c r="Z1192" s="29"/>
    </row>
    <row r="1193" spans="6:26" x14ac:dyDescent="0.25">
      <c r="F1193" s="36"/>
      <c r="V1193"/>
      <c r="Z1193" s="29"/>
    </row>
    <row r="1194" spans="6:26" x14ac:dyDescent="0.25">
      <c r="F1194" s="36"/>
      <c r="V1194"/>
      <c r="Z1194" s="29"/>
    </row>
    <row r="1195" spans="6:26" x14ac:dyDescent="0.25">
      <c r="F1195" s="36"/>
      <c r="V1195"/>
      <c r="Z1195" s="29"/>
    </row>
    <row r="1196" spans="6:26" x14ac:dyDescent="0.25">
      <c r="F1196" s="36"/>
      <c r="V1196"/>
      <c r="Z1196" s="29"/>
    </row>
    <row r="1197" spans="6:26" x14ac:dyDescent="0.25">
      <c r="F1197" s="36"/>
      <c r="V1197"/>
      <c r="Z1197" s="29"/>
    </row>
    <row r="1198" spans="6:26" x14ac:dyDescent="0.25">
      <c r="F1198" s="36"/>
      <c r="V1198"/>
      <c r="Z1198" s="29"/>
    </row>
    <row r="1199" spans="6:26" x14ac:dyDescent="0.25">
      <c r="F1199" s="36"/>
      <c r="V1199"/>
      <c r="Z1199" s="29"/>
    </row>
    <row r="1200" spans="6:26" x14ac:dyDescent="0.25">
      <c r="F1200" s="36"/>
      <c r="V1200"/>
      <c r="Z1200" s="29"/>
    </row>
    <row r="1201" spans="6:26" x14ac:dyDescent="0.25">
      <c r="F1201" s="36"/>
      <c r="V1201"/>
      <c r="Z1201" s="29"/>
    </row>
    <row r="1202" spans="6:26" x14ac:dyDescent="0.25">
      <c r="F1202" s="36"/>
      <c r="V1202"/>
      <c r="Z1202" s="29"/>
    </row>
    <row r="1203" spans="6:26" x14ac:dyDescent="0.25">
      <c r="F1203" s="36"/>
      <c r="V1203"/>
      <c r="Z1203" s="29"/>
    </row>
    <row r="1204" spans="6:26" x14ac:dyDescent="0.25">
      <c r="F1204" s="36"/>
      <c r="V1204"/>
      <c r="Z1204" s="29"/>
    </row>
    <row r="1205" spans="6:26" x14ac:dyDescent="0.25">
      <c r="F1205" s="36"/>
      <c r="V1205"/>
      <c r="Z1205" s="29"/>
    </row>
    <row r="1206" spans="6:26" x14ac:dyDescent="0.25">
      <c r="F1206" s="36"/>
      <c r="V1206"/>
      <c r="Z1206" s="29"/>
    </row>
    <row r="1207" spans="6:26" x14ac:dyDescent="0.25">
      <c r="F1207" s="36"/>
      <c r="V1207"/>
      <c r="Z1207" s="29"/>
    </row>
    <row r="1208" spans="6:26" x14ac:dyDescent="0.25">
      <c r="F1208" s="36"/>
      <c r="V1208"/>
      <c r="Z1208" s="29"/>
    </row>
    <row r="1209" spans="6:26" x14ac:dyDescent="0.25">
      <c r="F1209" s="36"/>
      <c r="V1209"/>
      <c r="Z1209" s="29"/>
    </row>
    <row r="1210" spans="6:26" x14ac:dyDescent="0.25">
      <c r="F1210" s="36"/>
      <c r="V1210"/>
      <c r="Z1210" s="29"/>
    </row>
    <row r="1211" spans="6:26" x14ac:dyDescent="0.25">
      <c r="F1211" s="36"/>
      <c r="V1211"/>
      <c r="Z1211" s="29"/>
    </row>
    <row r="1212" spans="6:26" x14ac:dyDescent="0.25">
      <c r="F1212" s="36"/>
      <c r="V1212"/>
      <c r="Z1212" s="29"/>
    </row>
    <row r="1213" spans="6:26" x14ac:dyDescent="0.25">
      <c r="F1213" s="36"/>
      <c r="V1213"/>
      <c r="Z1213" s="29"/>
    </row>
    <row r="1214" spans="6:26" x14ac:dyDescent="0.25">
      <c r="F1214" s="36"/>
      <c r="V1214"/>
      <c r="Z1214" s="29"/>
    </row>
    <row r="1215" spans="6:26" x14ac:dyDescent="0.25">
      <c r="F1215" s="36"/>
      <c r="V1215"/>
      <c r="Z1215" s="29"/>
    </row>
    <row r="1216" spans="6:26" x14ac:dyDescent="0.25">
      <c r="F1216" s="36"/>
      <c r="V1216"/>
      <c r="Z1216" s="29"/>
    </row>
    <row r="1217" spans="6:26" x14ac:dyDescent="0.25">
      <c r="F1217" s="36"/>
      <c r="V1217"/>
      <c r="Z1217" s="29"/>
    </row>
    <row r="1218" spans="6:26" x14ac:dyDescent="0.25">
      <c r="F1218" s="36"/>
      <c r="V1218"/>
      <c r="Z1218" s="29"/>
    </row>
    <row r="1219" spans="6:26" x14ac:dyDescent="0.25">
      <c r="F1219" s="36"/>
      <c r="V1219"/>
      <c r="Z1219" s="29"/>
    </row>
    <row r="1220" spans="6:26" x14ac:dyDescent="0.25">
      <c r="F1220" s="36"/>
      <c r="V1220"/>
      <c r="Z1220" s="29"/>
    </row>
    <row r="1221" spans="6:26" x14ac:dyDescent="0.25">
      <c r="F1221" s="36"/>
      <c r="V1221"/>
      <c r="Z1221" s="29"/>
    </row>
    <row r="1222" spans="6:26" x14ac:dyDescent="0.25">
      <c r="F1222" s="36"/>
      <c r="V1222"/>
      <c r="Z1222" s="29"/>
    </row>
    <row r="1223" spans="6:26" x14ac:dyDescent="0.25">
      <c r="F1223" s="36"/>
      <c r="V1223"/>
      <c r="Z1223" s="29"/>
    </row>
    <row r="1224" spans="6:26" x14ac:dyDescent="0.25">
      <c r="F1224" s="36"/>
      <c r="V1224"/>
      <c r="Z1224" s="29"/>
    </row>
    <row r="1225" spans="6:26" x14ac:dyDescent="0.25">
      <c r="F1225" s="36"/>
      <c r="V1225"/>
      <c r="Z1225" s="29"/>
    </row>
    <row r="1226" spans="6:26" x14ac:dyDescent="0.25">
      <c r="F1226" s="36"/>
      <c r="V1226"/>
      <c r="Z1226" s="29"/>
    </row>
    <row r="1227" spans="6:26" x14ac:dyDescent="0.25">
      <c r="F1227" s="36"/>
      <c r="V1227"/>
      <c r="Z1227" s="29"/>
    </row>
    <row r="1228" spans="6:26" x14ac:dyDescent="0.25">
      <c r="F1228" s="36"/>
      <c r="V1228"/>
      <c r="Z1228" s="29"/>
    </row>
    <row r="1229" spans="6:26" x14ac:dyDescent="0.25">
      <c r="F1229" s="36"/>
      <c r="V1229"/>
      <c r="Z1229" s="29"/>
    </row>
    <row r="1230" spans="6:26" x14ac:dyDescent="0.25">
      <c r="F1230" s="36"/>
      <c r="V1230"/>
      <c r="Z1230" s="29"/>
    </row>
    <row r="1231" spans="6:26" x14ac:dyDescent="0.25">
      <c r="F1231" s="36"/>
      <c r="V1231"/>
      <c r="Z1231" s="29"/>
    </row>
    <row r="1232" spans="6:26" x14ac:dyDescent="0.25">
      <c r="F1232" s="36"/>
      <c r="V1232"/>
      <c r="Z1232" s="29"/>
    </row>
    <row r="1233" spans="6:26" x14ac:dyDescent="0.25">
      <c r="F1233" s="36"/>
      <c r="V1233"/>
      <c r="Z1233" s="29"/>
    </row>
    <row r="1234" spans="6:26" x14ac:dyDescent="0.25">
      <c r="F1234" s="36"/>
      <c r="V1234"/>
      <c r="Z1234" s="29"/>
    </row>
    <row r="1235" spans="6:26" x14ac:dyDescent="0.25">
      <c r="F1235" s="36"/>
      <c r="V1235"/>
      <c r="Z1235" s="29"/>
    </row>
    <row r="1236" spans="6:26" x14ac:dyDescent="0.25">
      <c r="F1236" s="36"/>
      <c r="V1236"/>
      <c r="Z1236" s="29"/>
    </row>
    <row r="1237" spans="6:26" x14ac:dyDescent="0.25">
      <c r="F1237" s="36"/>
      <c r="V1237"/>
      <c r="Z1237" s="29"/>
    </row>
    <row r="1238" spans="6:26" x14ac:dyDescent="0.25">
      <c r="F1238" s="36"/>
      <c r="V1238"/>
      <c r="Z1238" s="29"/>
    </row>
    <row r="1239" spans="6:26" x14ac:dyDescent="0.25">
      <c r="F1239" s="36"/>
      <c r="V1239"/>
      <c r="Z1239" s="29"/>
    </row>
    <row r="1240" spans="6:26" x14ac:dyDescent="0.25">
      <c r="F1240" s="36"/>
      <c r="V1240"/>
      <c r="Z1240" s="29"/>
    </row>
    <row r="1241" spans="6:26" x14ac:dyDescent="0.25">
      <c r="F1241" s="36"/>
      <c r="V1241"/>
      <c r="Z1241" s="29"/>
    </row>
    <row r="1242" spans="6:26" x14ac:dyDescent="0.25">
      <c r="F1242" s="36"/>
      <c r="V1242"/>
      <c r="Z1242" s="29"/>
    </row>
    <row r="1243" spans="6:26" x14ac:dyDescent="0.25">
      <c r="F1243" s="36"/>
      <c r="V1243"/>
      <c r="Z1243" s="29"/>
    </row>
    <row r="1244" spans="6:26" x14ac:dyDescent="0.25">
      <c r="F1244" s="36"/>
      <c r="V1244"/>
      <c r="Z1244" s="29"/>
    </row>
    <row r="1245" spans="6:26" x14ac:dyDescent="0.25">
      <c r="F1245" s="36"/>
      <c r="V1245"/>
      <c r="Z1245" s="29"/>
    </row>
    <row r="1246" spans="6:26" x14ac:dyDescent="0.25">
      <c r="F1246" s="36"/>
      <c r="V1246"/>
      <c r="Z1246" s="29"/>
    </row>
    <row r="1247" spans="6:26" x14ac:dyDescent="0.25">
      <c r="F1247" s="36"/>
      <c r="V1247"/>
      <c r="Z1247" s="29"/>
    </row>
    <row r="1248" spans="6:26" x14ac:dyDescent="0.25">
      <c r="F1248" s="36"/>
      <c r="V1248"/>
      <c r="Z1248" s="29"/>
    </row>
    <row r="1249" spans="6:26" x14ac:dyDescent="0.25">
      <c r="F1249" s="36"/>
      <c r="V1249"/>
      <c r="Z1249" s="29"/>
    </row>
    <row r="1250" spans="6:26" x14ac:dyDescent="0.25">
      <c r="F1250" s="36"/>
      <c r="V1250"/>
      <c r="Z1250" s="29"/>
    </row>
    <row r="1251" spans="6:26" x14ac:dyDescent="0.25">
      <c r="F1251" s="36"/>
      <c r="V1251"/>
      <c r="Z1251" s="29"/>
    </row>
    <row r="1252" spans="6:26" x14ac:dyDescent="0.25">
      <c r="F1252" s="36"/>
      <c r="V1252"/>
      <c r="Z1252" s="29"/>
    </row>
    <row r="1253" spans="6:26" x14ac:dyDescent="0.25">
      <c r="F1253" s="36"/>
      <c r="V1253"/>
      <c r="Z1253" s="29"/>
    </row>
    <row r="1254" spans="6:26" x14ac:dyDescent="0.25">
      <c r="F1254" s="36"/>
      <c r="V1254"/>
      <c r="Z1254" s="29"/>
    </row>
    <row r="1255" spans="6:26" x14ac:dyDescent="0.25">
      <c r="F1255" s="36"/>
      <c r="V1255"/>
      <c r="Z1255" s="29"/>
    </row>
    <row r="1256" spans="6:26" x14ac:dyDescent="0.25">
      <c r="F1256" s="36"/>
      <c r="V1256"/>
      <c r="Z1256" s="29"/>
    </row>
    <row r="1257" spans="6:26" x14ac:dyDescent="0.25">
      <c r="F1257" s="36"/>
      <c r="V1257"/>
      <c r="Z1257" s="29"/>
    </row>
    <row r="1258" spans="6:26" x14ac:dyDescent="0.25">
      <c r="F1258" s="36"/>
      <c r="V1258"/>
      <c r="Z1258" s="29"/>
    </row>
    <row r="1259" spans="6:26" x14ac:dyDescent="0.25">
      <c r="F1259" s="36"/>
      <c r="V1259"/>
      <c r="Z1259" s="29"/>
    </row>
    <row r="1260" spans="6:26" x14ac:dyDescent="0.25">
      <c r="F1260" s="36"/>
      <c r="V1260"/>
      <c r="Z1260" s="29"/>
    </row>
    <row r="1261" spans="6:26" x14ac:dyDescent="0.25">
      <c r="F1261" s="36"/>
      <c r="V1261"/>
      <c r="Z1261" s="29"/>
    </row>
    <row r="1262" spans="6:26" x14ac:dyDescent="0.25">
      <c r="F1262" s="36"/>
      <c r="V1262"/>
      <c r="Z1262" s="29"/>
    </row>
    <row r="1263" spans="6:26" x14ac:dyDescent="0.25">
      <c r="F1263" s="36"/>
      <c r="V1263"/>
      <c r="Z1263" s="29"/>
    </row>
    <row r="1264" spans="6:26" x14ac:dyDescent="0.25">
      <c r="F1264" s="36"/>
      <c r="V1264"/>
      <c r="Z1264" s="29"/>
    </row>
    <row r="1265" spans="6:26" x14ac:dyDescent="0.25">
      <c r="F1265" s="36"/>
      <c r="V1265"/>
      <c r="Z1265" s="29"/>
    </row>
    <row r="1266" spans="6:26" x14ac:dyDescent="0.25">
      <c r="F1266" s="36"/>
      <c r="V1266"/>
      <c r="Z1266" s="29"/>
    </row>
    <row r="1267" spans="6:26" x14ac:dyDescent="0.25">
      <c r="F1267" s="36"/>
      <c r="V1267"/>
      <c r="Z1267" s="29"/>
    </row>
    <row r="1268" spans="6:26" x14ac:dyDescent="0.25">
      <c r="F1268" s="36"/>
      <c r="V1268"/>
      <c r="Z1268" s="29"/>
    </row>
    <row r="1269" spans="6:26" x14ac:dyDescent="0.25">
      <c r="F1269" s="36"/>
      <c r="V1269"/>
      <c r="Z1269" s="29"/>
    </row>
    <row r="1270" spans="6:26" x14ac:dyDescent="0.25">
      <c r="F1270" s="36"/>
      <c r="V1270"/>
      <c r="Z1270" s="29"/>
    </row>
    <row r="1271" spans="6:26" x14ac:dyDescent="0.25">
      <c r="F1271" s="36"/>
      <c r="V1271"/>
      <c r="Z1271" s="29"/>
    </row>
    <row r="1272" spans="6:26" x14ac:dyDescent="0.25">
      <c r="F1272" s="36"/>
      <c r="V1272"/>
      <c r="Z1272" s="29"/>
    </row>
    <row r="1273" spans="6:26" x14ac:dyDescent="0.25">
      <c r="F1273" s="36"/>
      <c r="V1273"/>
      <c r="Z1273" s="29"/>
    </row>
    <row r="1274" spans="6:26" x14ac:dyDescent="0.25">
      <c r="F1274" s="36"/>
      <c r="V1274"/>
      <c r="Z1274" s="29"/>
    </row>
    <row r="1275" spans="6:26" x14ac:dyDescent="0.25">
      <c r="F1275" s="36"/>
      <c r="V1275"/>
      <c r="Z1275" s="29"/>
    </row>
    <row r="1276" spans="6:26" x14ac:dyDescent="0.25">
      <c r="F1276" s="36"/>
      <c r="V1276"/>
      <c r="Z1276" s="29"/>
    </row>
    <row r="1277" spans="6:26" x14ac:dyDescent="0.25">
      <c r="F1277" s="36"/>
      <c r="V1277"/>
      <c r="Z1277" s="29"/>
    </row>
    <row r="1278" spans="6:26" x14ac:dyDescent="0.25">
      <c r="F1278" s="36"/>
      <c r="V1278"/>
      <c r="Z1278" s="29"/>
    </row>
    <row r="1279" spans="6:26" x14ac:dyDescent="0.25">
      <c r="F1279" s="36"/>
      <c r="V1279"/>
      <c r="Z1279" s="29"/>
    </row>
    <row r="1280" spans="6:26" x14ac:dyDescent="0.25">
      <c r="F1280" s="36"/>
      <c r="V1280"/>
      <c r="Z1280" s="29"/>
    </row>
    <row r="1281" spans="6:26" x14ac:dyDescent="0.25">
      <c r="F1281" s="36"/>
      <c r="V1281"/>
      <c r="Z1281" s="29"/>
    </row>
    <row r="1282" spans="6:26" x14ac:dyDescent="0.25">
      <c r="F1282" s="36"/>
      <c r="V1282"/>
      <c r="Z1282" s="29"/>
    </row>
    <row r="1283" spans="6:26" x14ac:dyDescent="0.25">
      <c r="F1283" s="36"/>
      <c r="V1283"/>
      <c r="Z1283" s="29"/>
    </row>
    <row r="1284" spans="6:26" x14ac:dyDescent="0.25">
      <c r="F1284" s="36"/>
      <c r="V1284"/>
      <c r="Z1284" s="29"/>
    </row>
    <row r="1285" spans="6:26" x14ac:dyDescent="0.25">
      <c r="F1285" s="36"/>
      <c r="V1285"/>
      <c r="Z1285" s="29"/>
    </row>
    <row r="1286" spans="6:26" x14ac:dyDescent="0.25">
      <c r="F1286" s="36"/>
      <c r="V1286"/>
      <c r="Z1286" s="29"/>
    </row>
    <row r="1287" spans="6:26" x14ac:dyDescent="0.25">
      <c r="F1287" s="36"/>
      <c r="V1287"/>
      <c r="Z1287" s="29"/>
    </row>
    <row r="1288" spans="6:26" x14ac:dyDescent="0.25">
      <c r="F1288" s="36"/>
      <c r="V1288"/>
      <c r="Z1288" s="29"/>
    </row>
    <row r="1289" spans="6:26" x14ac:dyDescent="0.25">
      <c r="F1289" s="36"/>
      <c r="V1289"/>
      <c r="Z1289" s="29"/>
    </row>
    <row r="1290" spans="6:26" x14ac:dyDescent="0.25">
      <c r="F1290" s="36"/>
      <c r="V1290"/>
      <c r="Z1290" s="29"/>
    </row>
    <row r="1291" spans="6:26" x14ac:dyDescent="0.25">
      <c r="F1291" s="36"/>
      <c r="V1291"/>
      <c r="Z1291" s="29"/>
    </row>
    <row r="1292" spans="6:26" x14ac:dyDescent="0.25">
      <c r="F1292" s="36"/>
      <c r="V1292"/>
      <c r="Z1292" s="29"/>
    </row>
    <row r="1293" spans="6:26" x14ac:dyDescent="0.25">
      <c r="F1293" s="36"/>
      <c r="V1293"/>
      <c r="Z1293" s="29"/>
    </row>
    <row r="1294" spans="6:26" x14ac:dyDescent="0.25">
      <c r="F1294" s="36"/>
      <c r="V1294"/>
      <c r="Z1294" s="29"/>
    </row>
    <row r="1295" spans="6:26" x14ac:dyDescent="0.25">
      <c r="F1295" s="36"/>
      <c r="V1295"/>
      <c r="Z1295" s="29"/>
    </row>
    <row r="1296" spans="6:26" x14ac:dyDescent="0.25">
      <c r="F1296" s="36"/>
      <c r="V1296"/>
      <c r="Z1296" s="29"/>
    </row>
    <row r="1297" spans="6:26" x14ac:dyDescent="0.25">
      <c r="F1297" s="36"/>
      <c r="V1297"/>
      <c r="Z1297" s="29"/>
    </row>
    <row r="1298" spans="6:26" x14ac:dyDescent="0.25">
      <c r="F1298" s="36"/>
      <c r="V1298"/>
      <c r="Z1298" s="29"/>
    </row>
    <row r="1299" spans="6:26" x14ac:dyDescent="0.25">
      <c r="F1299" s="36"/>
      <c r="V1299"/>
      <c r="Z1299" s="29"/>
    </row>
    <row r="1300" spans="6:26" x14ac:dyDescent="0.25">
      <c r="F1300" s="36"/>
      <c r="V1300"/>
      <c r="Z1300" s="29"/>
    </row>
    <row r="1301" spans="6:26" x14ac:dyDescent="0.25">
      <c r="F1301" s="36"/>
      <c r="V1301"/>
      <c r="Z1301" s="29"/>
    </row>
    <row r="1302" spans="6:26" x14ac:dyDescent="0.25">
      <c r="F1302" s="36"/>
      <c r="V1302"/>
      <c r="Z1302" s="29"/>
    </row>
    <row r="1303" spans="6:26" x14ac:dyDescent="0.25">
      <c r="F1303" s="36"/>
      <c r="V1303"/>
      <c r="Z1303" s="29"/>
    </row>
    <row r="1304" spans="6:26" x14ac:dyDescent="0.25">
      <c r="F1304" s="36"/>
      <c r="V1304"/>
      <c r="Z1304" s="29"/>
    </row>
    <row r="1305" spans="6:26" x14ac:dyDescent="0.25">
      <c r="F1305" s="36"/>
      <c r="V1305"/>
      <c r="Z1305" s="29"/>
    </row>
    <row r="1306" spans="6:26" x14ac:dyDescent="0.25">
      <c r="F1306" s="36"/>
      <c r="V1306"/>
      <c r="Z1306" s="29"/>
    </row>
    <row r="1307" spans="6:26" x14ac:dyDescent="0.25">
      <c r="F1307" s="36"/>
      <c r="V1307"/>
      <c r="Z1307" s="29"/>
    </row>
    <row r="1308" spans="6:26" x14ac:dyDescent="0.25">
      <c r="F1308" s="36"/>
      <c r="V1308"/>
      <c r="Z1308" s="29"/>
    </row>
    <row r="1309" spans="6:26" x14ac:dyDescent="0.25">
      <c r="F1309" s="36"/>
      <c r="V1309"/>
      <c r="Z1309" s="29"/>
    </row>
    <row r="1310" spans="6:26" x14ac:dyDescent="0.25">
      <c r="F1310" s="36"/>
      <c r="V1310"/>
      <c r="Z1310" s="29"/>
    </row>
    <row r="1311" spans="6:26" x14ac:dyDescent="0.25">
      <c r="F1311" s="36"/>
      <c r="V1311"/>
      <c r="Z1311" s="29"/>
    </row>
    <row r="1312" spans="6:26" x14ac:dyDescent="0.25">
      <c r="F1312" s="36"/>
      <c r="V1312"/>
      <c r="Z1312" s="29"/>
    </row>
    <row r="1313" spans="6:26" x14ac:dyDescent="0.25">
      <c r="F1313" s="36"/>
      <c r="V1313"/>
      <c r="Z1313" s="29"/>
    </row>
    <row r="1314" spans="6:26" x14ac:dyDescent="0.25">
      <c r="F1314" s="36"/>
      <c r="V1314"/>
      <c r="Z1314" s="29"/>
    </row>
    <row r="1315" spans="6:26" x14ac:dyDescent="0.25">
      <c r="F1315" s="36"/>
      <c r="V1315"/>
      <c r="Z1315" s="29"/>
    </row>
    <row r="1316" spans="6:26" x14ac:dyDescent="0.25">
      <c r="F1316" s="36"/>
      <c r="V1316"/>
      <c r="Z1316" s="29"/>
    </row>
    <row r="1317" spans="6:26" x14ac:dyDescent="0.25">
      <c r="F1317" s="36"/>
      <c r="V1317"/>
      <c r="Z1317" s="29"/>
    </row>
    <row r="1318" spans="6:26" x14ac:dyDescent="0.25">
      <c r="F1318" s="36"/>
      <c r="V1318"/>
      <c r="Z1318" s="29"/>
    </row>
    <row r="1319" spans="6:26" x14ac:dyDescent="0.25">
      <c r="F1319" s="36"/>
      <c r="V1319"/>
      <c r="Z1319" s="29"/>
    </row>
    <row r="1320" spans="6:26" x14ac:dyDescent="0.25">
      <c r="F1320" s="36"/>
      <c r="V1320"/>
      <c r="Z1320" s="29"/>
    </row>
    <row r="1321" spans="6:26" x14ac:dyDescent="0.25">
      <c r="F1321" s="36"/>
      <c r="V1321"/>
      <c r="Z1321" s="29"/>
    </row>
    <row r="1322" spans="6:26" x14ac:dyDescent="0.25">
      <c r="F1322" s="36"/>
      <c r="V1322"/>
      <c r="Z1322" s="29"/>
    </row>
    <row r="1323" spans="6:26" x14ac:dyDescent="0.25">
      <c r="F1323" s="36"/>
      <c r="V1323"/>
      <c r="Z1323" s="29"/>
    </row>
    <row r="1324" spans="6:26" x14ac:dyDescent="0.25">
      <c r="F1324" s="36"/>
      <c r="V1324"/>
      <c r="Z1324" s="29"/>
    </row>
    <row r="1325" spans="6:26" x14ac:dyDescent="0.25">
      <c r="F1325" s="36"/>
      <c r="V1325"/>
      <c r="Z1325" s="29"/>
    </row>
    <row r="1326" spans="6:26" x14ac:dyDescent="0.25">
      <c r="F1326" s="36"/>
      <c r="V1326"/>
      <c r="Z1326" s="29"/>
    </row>
    <row r="1327" spans="6:26" x14ac:dyDescent="0.25">
      <c r="F1327" s="36"/>
      <c r="V1327"/>
      <c r="Z1327" s="29"/>
    </row>
    <row r="1328" spans="6:26" x14ac:dyDescent="0.25">
      <c r="F1328" s="36"/>
      <c r="V1328"/>
      <c r="Z1328" s="29"/>
    </row>
    <row r="1329" spans="6:26" x14ac:dyDescent="0.25">
      <c r="F1329" s="36"/>
      <c r="V1329"/>
      <c r="Z1329" s="29"/>
    </row>
    <row r="1330" spans="6:26" x14ac:dyDescent="0.25">
      <c r="F1330" s="36"/>
      <c r="V1330"/>
      <c r="Z1330" s="29"/>
    </row>
    <row r="1331" spans="6:26" x14ac:dyDescent="0.25">
      <c r="F1331" s="36"/>
      <c r="V1331"/>
      <c r="Z1331" s="29"/>
    </row>
    <row r="1332" spans="6:26" x14ac:dyDescent="0.25">
      <c r="F1332" s="36"/>
      <c r="V1332"/>
      <c r="Z1332" s="29"/>
    </row>
    <row r="1333" spans="6:26" x14ac:dyDescent="0.25">
      <c r="F1333" s="36"/>
      <c r="V1333"/>
      <c r="Z1333" s="29"/>
    </row>
    <row r="1334" spans="6:26" x14ac:dyDescent="0.25">
      <c r="F1334" s="36"/>
      <c r="V1334"/>
      <c r="Z1334" s="29"/>
    </row>
    <row r="1335" spans="6:26" x14ac:dyDescent="0.25">
      <c r="F1335" s="36"/>
      <c r="V1335"/>
      <c r="Z1335" s="29"/>
    </row>
    <row r="1336" spans="6:26" x14ac:dyDescent="0.25">
      <c r="F1336" s="36"/>
      <c r="V1336"/>
      <c r="Z1336" s="29"/>
    </row>
    <row r="1337" spans="6:26" x14ac:dyDescent="0.25">
      <c r="F1337" s="36"/>
      <c r="V1337"/>
      <c r="Z1337" s="29"/>
    </row>
    <row r="1338" spans="6:26" x14ac:dyDescent="0.25">
      <c r="F1338" s="36"/>
      <c r="V1338"/>
      <c r="Z1338" s="29"/>
    </row>
    <row r="1339" spans="6:26" x14ac:dyDescent="0.25">
      <c r="F1339" s="36"/>
      <c r="V1339"/>
      <c r="Z1339" s="29"/>
    </row>
    <row r="1340" spans="6:26" x14ac:dyDescent="0.25">
      <c r="F1340" s="36"/>
      <c r="V1340"/>
      <c r="Z1340" s="29"/>
    </row>
    <row r="1341" spans="6:26" x14ac:dyDescent="0.25">
      <c r="F1341" s="36"/>
      <c r="V1341"/>
      <c r="Z1341" s="29"/>
    </row>
    <row r="1342" spans="6:26" x14ac:dyDescent="0.25">
      <c r="F1342" s="36"/>
      <c r="V1342"/>
      <c r="Z1342" s="29"/>
    </row>
    <row r="1343" spans="6:26" x14ac:dyDescent="0.25">
      <c r="F1343" s="36"/>
      <c r="V1343"/>
      <c r="Z1343" s="29"/>
    </row>
    <row r="1344" spans="6:26" x14ac:dyDescent="0.25">
      <c r="F1344" s="36"/>
      <c r="V1344"/>
      <c r="Z1344" s="29"/>
    </row>
    <row r="1345" spans="6:26" x14ac:dyDescent="0.25">
      <c r="F1345" s="36"/>
      <c r="V1345"/>
      <c r="Z1345" s="29"/>
    </row>
    <row r="1346" spans="6:26" x14ac:dyDescent="0.25">
      <c r="F1346" s="36"/>
      <c r="V1346"/>
      <c r="Z1346" s="29"/>
    </row>
    <row r="1347" spans="6:26" x14ac:dyDescent="0.25">
      <c r="F1347" s="36"/>
      <c r="V1347"/>
      <c r="Z1347" s="29"/>
    </row>
    <row r="1348" spans="6:26" x14ac:dyDescent="0.25">
      <c r="F1348" s="36"/>
      <c r="V1348"/>
      <c r="Z1348" s="29"/>
    </row>
    <row r="1349" spans="6:26" x14ac:dyDescent="0.25">
      <c r="F1349" s="36"/>
      <c r="V1349"/>
      <c r="Z1349" s="29"/>
    </row>
    <row r="1350" spans="6:26" x14ac:dyDescent="0.25">
      <c r="F1350" s="36"/>
      <c r="V1350"/>
      <c r="Z1350" s="29"/>
    </row>
    <row r="1351" spans="6:26" x14ac:dyDescent="0.25">
      <c r="F1351" s="36"/>
      <c r="V1351"/>
      <c r="Z1351" s="29"/>
    </row>
    <row r="1352" spans="6:26" x14ac:dyDescent="0.25">
      <c r="F1352" s="36"/>
      <c r="V1352"/>
      <c r="Z1352" s="29"/>
    </row>
    <row r="1353" spans="6:26" x14ac:dyDescent="0.25">
      <c r="F1353" s="36"/>
      <c r="V1353"/>
      <c r="Z1353" s="29"/>
    </row>
    <row r="1354" spans="6:26" x14ac:dyDescent="0.25">
      <c r="F1354" s="36"/>
      <c r="V1354"/>
      <c r="Z1354" s="29"/>
    </row>
    <row r="1355" spans="6:26" x14ac:dyDescent="0.25">
      <c r="F1355" s="36"/>
      <c r="V1355"/>
      <c r="Z1355" s="29"/>
    </row>
    <row r="1356" spans="6:26" x14ac:dyDescent="0.25">
      <c r="F1356" s="36"/>
      <c r="V1356"/>
      <c r="Z1356" s="29"/>
    </row>
    <row r="1357" spans="6:26" x14ac:dyDescent="0.25">
      <c r="F1357" s="36"/>
      <c r="V1357"/>
      <c r="Z1357" s="29"/>
    </row>
    <row r="1358" spans="6:26" x14ac:dyDescent="0.25">
      <c r="F1358" s="36"/>
      <c r="V1358"/>
      <c r="Z1358" s="29"/>
    </row>
    <row r="1359" spans="6:26" x14ac:dyDescent="0.25">
      <c r="F1359" s="36"/>
      <c r="V1359"/>
      <c r="Z1359" s="29"/>
    </row>
    <row r="1360" spans="6:26" x14ac:dyDescent="0.25">
      <c r="F1360" s="36"/>
      <c r="V1360"/>
      <c r="Z1360" s="29"/>
    </row>
    <row r="1361" spans="6:26" x14ac:dyDescent="0.25">
      <c r="F1361" s="36"/>
      <c r="V1361"/>
      <c r="Z1361" s="29"/>
    </row>
    <row r="1362" spans="6:26" x14ac:dyDescent="0.25">
      <c r="F1362" s="36"/>
      <c r="V1362"/>
      <c r="Z1362" s="29"/>
    </row>
    <row r="1363" spans="6:26" x14ac:dyDescent="0.25">
      <c r="F1363" s="36"/>
      <c r="V1363"/>
      <c r="Z1363" s="29"/>
    </row>
    <row r="1364" spans="6:26" x14ac:dyDescent="0.25">
      <c r="F1364" s="36"/>
      <c r="V1364"/>
      <c r="Z1364" s="29"/>
    </row>
    <row r="1365" spans="6:26" x14ac:dyDescent="0.25">
      <c r="F1365" s="36"/>
      <c r="V1365"/>
      <c r="Z1365" s="29"/>
    </row>
    <row r="1366" spans="6:26" x14ac:dyDescent="0.25">
      <c r="F1366" s="36"/>
      <c r="V1366"/>
      <c r="Z1366" s="29"/>
    </row>
    <row r="1367" spans="6:26" x14ac:dyDescent="0.25">
      <c r="F1367" s="36"/>
      <c r="V1367"/>
      <c r="Z1367" s="29"/>
    </row>
    <row r="1368" spans="6:26" x14ac:dyDescent="0.25">
      <c r="F1368" s="36"/>
      <c r="V1368"/>
      <c r="Z1368" s="29"/>
    </row>
    <row r="1369" spans="6:26" x14ac:dyDescent="0.25">
      <c r="F1369" s="36"/>
      <c r="V1369"/>
      <c r="Z1369" s="29"/>
    </row>
    <row r="1370" spans="6:26" x14ac:dyDescent="0.25">
      <c r="F1370" s="36"/>
      <c r="V1370"/>
      <c r="Z1370" s="29"/>
    </row>
    <row r="1371" spans="6:26" x14ac:dyDescent="0.25">
      <c r="F1371" s="36"/>
      <c r="V1371"/>
      <c r="Z1371" s="29"/>
    </row>
    <row r="1372" spans="6:26" x14ac:dyDescent="0.25">
      <c r="F1372" s="36"/>
      <c r="V1372"/>
      <c r="Z1372" s="29"/>
    </row>
    <row r="1373" spans="6:26" x14ac:dyDescent="0.25">
      <c r="F1373" s="36"/>
      <c r="V1373"/>
      <c r="Z1373" s="29"/>
    </row>
    <row r="1374" spans="6:26" x14ac:dyDescent="0.25">
      <c r="F1374" s="36"/>
      <c r="V1374"/>
      <c r="Z1374" s="29"/>
    </row>
    <row r="1375" spans="6:26" x14ac:dyDescent="0.25">
      <c r="F1375" s="36"/>
      <c r="V1375"/>
      <c r="Z1375" s="29"/>
    </row>
    <row r="1376" spans="6:26" x14ac:dyDescent="0.25">
      <c r="F1376" s="36"/>
      <c r="V1376"/>
      <c r="Z1376" s="29"/>
    </row>
    <row r="1377" spans="6:26" x14ac:dyDescent="0.25">
      <c r="F1377" s="36"/>
      <c r="V1377"/>
      <c r="Z1377" s="29"/>
    </row>
    <row r="1378" spans="6:26" x14ac:dyDescent="0.25">
      <c r="F1378" s="36"/>
      <c r="V1378"/>
      <c r="Z1378" s="29"/>
    </row>
    <row r="1379" spans="6:26" x14ac:dyDescent="0.25">
      <c r="F1379" s="36"/>
      <c r="V1379"/>
      <c r="Z1379" s="29"/>
    </row>
    <row r="1380" spans="6:26" x14ac:dyDescent="0.25">
      <c r="F1380" s="36"/>
      <c r="V1380"/>
      <c r="Z1380" s="29"/>
    </row>
    <row r="1381" spans="6:26" x14ac:dyDescent="0.25">
      <c r="F1381" s="36"/>
      <c r="V1381"/>
      <c r="Z1381" s="29"/>
    </row>
    <row r="1382" spans="6:26" x14ac:dyDescent="0.25">
      <c r="F1382" s="36"/>
      <c r="V1382"/>
      <c r="Z1382" s="29"/>
    </row>
    <row r="1383" spans="6:26" x14ac:dyDescent="0.25">
      <c r="F1383" s="36"/>
      <c r="V1383"/>
      <c r="Z1383" s="29"/>
    </row>
    <row r="1384" spans="6:26" x14ac:dyDescent="0.25">
      <c r="F1384" s="36"/>
      <c r="V1384"/>
      <c r="Z1384" s="29"/>
    </row>
    <row r="1385" spans="6:26" x14ac:dyDescent="0.25">
      <c r="F1385" s="36"/>
      <c r="V1385"/>
      <c r="Z1385" s="29"/>
    </row>
    <row r="1386" spans="6:26" x14ac:dyDescent="0.25">
      <c r="F1386" s="36"/>
      <c r="V1386"/>
      <c r="Z1386" s="29"/>
    </row>
    <row r="1387" spans="6:26" x14ac:dyDescent="0.25">
      <c r="F1387" s="36"/>
      <c r="V1387"/>
      <c r="Z1387" s="29"/>
    </row>
    <row r="1388" spans="6:26" x14ac:dyDescent="0.25">
      <c r="F1388" s="36"/>
      <c r="V1388"/>
      <c r="Z1388" s="29"/>
    </row>
    <row r="1389" spans="6:26" x14ac:dyDescent="0.25">
      <c r="F1389" s="36"/>
      <c r="V1389"/>
      <c r="Z1389" s="29"/>
    </row>
    <row r="1390" spans="6:26" x14ac:dyDescent="0.25">
      <c r="F1390" s="36"/>
      <c r="V1390"/>
      <c r="Z1390" s="29"/>
    </row>
    <row r="1391" spans="6:26" x14ac:dyDescent="0.25">
      <c r="F1391" s="36"/>
      <c r="V1391"/>
      <c r="Z1391" s="29"/>
    </row>
    <row r="1392" spans="6:26" x14ac:dyDescent="0.25">
      <c r="F1392" s="36"/>
      <c r="V1392"/>
      <c r="Z1392" s="29"/>
    </row>
    <row r="1393" spans="6:26" x14ac:dyDescent="0.25">
      <c r="F1393" s="36"/>
      <c r="V1393"/>
      <c r="Z1393" s="29"/>
    </row>
    <row r="1394" spans="6:26" x14ac:dyDescent="0.25">
      <c r="F1394" s="36"/>
      <c r="V1394"/>
      <c r="Z1394" s="29"/>
    </row>
    <row r="1395" spans="6:26" x14ac:dyDescent="0.25">
      <c r="F1395" s="36"/>
      <c r="V1395"/>
      <c r="Z1395" s="29"/>
    </row>
    <row r="1396" spans="6:26" x14ac:dyDescent="0.25">
      <c r="F1396" s="36"/>
      <c r="V1396"/>
      <c r="Z1396" s="29"/>
    </row>
    <row r="1397" spans="6:26" x14ac:dyDescent="0.25">
      <c r="F1397" s="36"/>
      <c r="V1397"/>
      <c r="Z1397" s="29"/>
    </row>
    <row r="1398" spans="6:26" x14ac:dyDescent="0.25">
      <c r="F1398" s="36"/>
      <c r="V1398"/>
      <c r="Z1398" s="29"/>
    </row>
    <row r="1399" spans="6:26" x14ac:dyDescent="0.25">
      <c r="F1399" s="36"/>
      <c r="V1399"/>
      <c r="Z1399" s="29"/>
    </row>
    <row r="1400" spans="6:26" x14ac:dyDescent="0.25">
      <c r="F1400" s="36"/>
      <c r="V1400"/>
      <c r="Z1400" s="29"/>
    </row>
    <row r="1401" spans="6:26" x14ac:dyDescent="0.25">
      <c r="F1401" s="36"/>
      <c r="V1401"/>
      <c r="Z1401" s="29"/>
    </row>
    <row r="1402" spans="6:26" x14ac:dyDescent="0.25">
      <c r="F1402" s="36"/>
      <c r="V1402"/>
      <c r="Z1402" s="29"/>
    </row>
    <row r="1403" spans="6:26" x14ac:dyDescent="0.25">
      <c r="F1403" s="36"/>
      <c r="V1403"/>
      <c r="Z1403" s="29"/>
    </row>
    <row r="1404" spans="6:26" x14ac:dyDescent="0.25">
      <c r="F1404" s="36"/>
      <c r="V1404"/>
      <c r="Z1404" s="29"/>
    </row>
    <row r="1405" spans="6:26" x14ac:dyDescent="0.25">
      <c r="F1405" s="36"/>
      <c r="V1405"/>
      <c r="Z1405" s="29"/>
    </row>
    <row r="1406" spans="6:26" x14ac:dyDescent="0.25">
      <c r="F1406" s="36"/>
      <c r="V1406"/>
      <c r="Z1406" s="29"/>
    </row>
    <row r="1407" spans="6:26" x14ac:dyDescent="0.25">
      <c r="F1407" s="36"/>
      <c r="V1407"/>
      <c r="Z1407" s="29"/>
    </row>
    <row r="1408" spans="6:26" x14ac:dyDescent="0.25">
      <c r="F1408" s="36"/>
      <c r="V1408"/>
      <c r="Z1408" s="29"/>
    </row>
    <row r="1409" spans="6:26" x14ac:dyDescent="0.25">
      <c r="F1409" s="36"/>
      <c r="V1409"/>
      <c r="Z1409" s="29"/>
    </row>
    <row r="1410" spans="6:26" x14ac:dyDescent="0.25">
      <c r="F1410" s="36"/>
      <c r="V1410"/>
      <c r="Z1410" s="29"/>
    </row>
    <row r="1411" spans="6:26" x14ac:dyDescent="0.25">
      <c r="F1411" s="36"/>
      <c r="V1411"/>
      <c r="Z1411" s="29"/>
    </row>
    <row r="1412" spans="6:26" x14ac:dyDescent="0.25">
      <c r="F1412" s="36"/>
      <c r="V1412"/>
      <c r="Z1412" s="29"/>
    </row>
    <row r="1413" spans="6:26" x14ac:dyDescent="0.25">
      <c r="F1413" s="36"/>
      <c r="V1413"/>
      <c r="Z1413" s="29"/>
    </row>
    <row r="1414" spans="6:26" x14ac:dyDescent="0.25">
      <c r="F1414" s="36"/>
      <c r="V1414"/>
      <c r="Z1414" s="29"/>
    </row>
    <row r="1415" spans="6:26" x14ac:dyDescent="0.25">
      <c r="F1415" s="36"/>
      <c r="V1415"/>
      <c r="Z1415" s="29"/>
    </row>
    <row r="1416" spans="6:26" x14ac:dyDescent="0.25">
      <c r="F1416" s="36"/>
      <c r="V1416"/>
      <c r="Z1416" s="29"/>
    </row>
    <row r="1417" spans="6:26" x14ac:dyDescent="0.25">
      <c r="F1417" s="36"/>
      <c r="V1417"/>
      <c r="Z1417" s="29"/>
    </row>
    <row r="1418" spans="6:26" x14ac:dyDescent="0.25">
      <c r="F1418" s="36"/>
      <c r="V1418"/>
      <c r="Z1418" s="29"/>
    </row>
    <row r="1419" spans="6:26" x14ac:dyDescent="0.25">
      <c r="F1419" s="36"/>
      <c r="V1419"/>
      <c r="Z1419" s="29"/>
    </row>
    <row r="1420" spans="6:26" x14ac:dyDescent="0.25">
      <c r="F1420" s="36"/>
      <c r="V1420"/>
      <c r="Z1420" s="29"/>
    </row>
    <row r="1421" spans="6:26" x14ac:dyDescent="0.25">
      <c r="F1421" s="36"/>
      <c r="V1421"/>
      <c r="Z1421" s="29"/>
    </row>
    <row r="1422" spans="6:26" x14ac:dyDescent="0.25">
      <c r="F1422" s="36"/>
      <c r="V1422"/>
      <c r="Z1422" s="29"/>
    </row>
    <row r="1423" spans="6:26" x14ac:dyDescent="0.25">
      <c r="F1423" s="36"/>
      <c r="V1423"/>
      <c r="Z1423" s="29"/>
    </row>
    <row r="1424" spans="6:26" x14ac:dyDescent="0.25">
      <c r="F1424" s="36"/>
      <c r="V1424"/>
      <c r="Z1424" s="29"/>
    </row>
    <row r="1425" spans="6:26" x14ac:dyDescent="0.25">
      <c r="F1425" s="36"/>
      <c r="V1425"/>
      <c r="Z1425" s="29"/>
    </row>
    <row r="1426" spans="6:26" x14ac:dyDescent="0.25">
      <c r="F1426" s="36"/>
      <c r="V1426"/>
      <c r="Z1426" s="29"/>
    </row>
    <row r="1427" spans="6:26" x14ac:dyDescent="0.25">
      <c r="F1427" s="36"/>
      <c r="V1427"/>
      <c r="Z1427" s="29"/>
    </row>
    <row r="1428" spans="6:26" x14ac:dyDescent="0.25">
      <c r="F1428" s="36"/>
      <c r="V1428"/>
      <c r="Z1428" s="29"/>
    </row>
    <row r="1429" spans="6:26" x14ac:dyDescent="0.25">
      <c r="F1429" s="36"/>
      <c r="V1429"/>
      <c r="Z1429" s="29"/>
    </row>
    <row r="1430" spans="6:26" x14ac:dyDescent="0.25">
      <c r="F1430" s="36"/>
      <c r="V1430"/>
      <c r="Z1430" s="29"/>
    </row>
    <row r="1431" spans="6:26" x14ac:dyDescent="0.25">
      <c r="F1431" s="36"/>
      <c r="V1431"/>
      <c r="Z1431" s="29"/>
    </row>
    <row r="1432" spans="6:26" x14ac:dyDescent="0.25">
      <c r="F1432" s="36"/>
      <c r="V1432"/>
      <c r="Z1432" s="29"/>
    </row>
    <row r="1433" spans="6:26" x14ac:dyDescent="0.25">
      <c r="F1433" s="36"/>
      <c r="V1433"/>
      <c r="Z1433" s="29"/>
    </row>
    <row r="1434" spans="6:26" x14ac:dyDescent="0.25">
      <c r="F1434" s="36"/>
      <c r="V1434"/>
      <c r="Z1434" s="29"/>
    </row>
    <row r="1435" spans="6:26" x14ac:dyDescent="0.25">
      <c r="F1435" s="36"/>
      <c r="V1435"/>
      <c r="Z1435" s="29"/>
    </row>
    <row r="1436" spans="6:26" x14ac:dyDescent="0.25">
      <c r="F1436" s="36"/>
      <c r="V1436"/>
      <c r="Z1436" s="29"/>
    </row>
    <row r="1437" spans="6:26" x14ac:dyDescent="0.25">
      <c r="F1437" s="36"/>
      <c r="V1437"/>
      <c r="Z1437" s="29"/>
    </row>
    <row r="1438" spans="6:26" x14ac:dyDescent="0.25">
      <c r="F1438" s="36"/>
      <c r="V1438"/>
      <c r="Z1438" s="29"/>
    </row>
    <row r="1439" spans="6:26" x14ac:dyDescent="0.25">
      <c r="F1439" s="36"/>
      <c r="V1439"/>
      <c r="Z1439" s="29"/>
    </row>
    <row r="1440" spans="6:26" x14ac:dyDescent="0.25">
      <c r="F1440" s="36"/>
      <c r="V1440"/>
      <c r="Z1440" s="29"/>
    </row>
    <row r="1441" spans="6:26" x14ac:dyDescent="0.25">
      <c r="F1441" s="36"/>
      <c r="V1441"/>
      <c r="Z1441" s="29"/>
    </row>
    <row r="1442" spans="6:26" x14ac:dyDescent="0.25">
      <c r="F1442" s="36"/>
      <c r="V1442"/>
      <c r="Z1442" s="29"/>
    </row>
    <row r="1443" spans="6:26" x14ac:dyDescent="0.25">
      <c r="F1443" s="36"/>
      <c r="V1443"/>
      <c r="Z1443" s="29"/>
    </row>
    <row r="1444" spans="6:26" x14ac:dyDescent="0.25">
      <c r="F1444" s="36"/>
      <c r="V1444"/>
      <c r="Z1444" s="29"/>
    </row>
    <row r="1445" spans="6:26" x14ac:dyDescent="0.25">
      <c r="F1445" s="36"/>
      <c r="V1445"/>
      <c r="Z1445" s="29"/>
    </row>
    <row r="1446" spans="6:26" x14ac:dyDescent="0.25">
      <c r="F1446" s="36"/>
      <c r="V1446"/>
      <c r="Z1446" s="29"/>
    </row>
    <row r="1447" spans="6:26" x14ac:dyDescent="0.25">
      <c r="F1447" s="36"/>
      <c r="V1447"/>
      <c r="Z1447" s="29"/>
    </row>
    <row r="1448" spans="6:26" x14ac:dyDescent="0.25">
      <c r="F1448" s="36"/>
      <c r="V1448"/>
      <c r="Z1448" s="29"/>
    </row>
    <row r="1449" spans="6:26" x14ac:dyDescent="0.25">
      <c r="F1449" s="36"/>
      <c r="V1449"/>
      <c r="Z1449" s="29"/>
    </row>
    <row r="1450" spans="6:26" x14ac:dyDescent="0.25">
      <c r="F1450" s="36"/>
      <c r="V1450"/>
      <c r="Z1450" s="29"/>
    </row>
    <row r="1451" spans="6:26" x14ac:dyDescent="0.25">
      <c r="F1451" s="36"/>
      <c r="V1451"/>
      <c r="Z1451" s="29"/>
    </row>
    <row r="1452" spans="6:26" x14ac:dyDescent="0.25">
      <c r="F1452" s="36"/>
      <c r="V1452"/>
      <c r="Z1452" s="29"/>
    </row>
    <row r="1453" spans="6:26" x14ac:dyDescent="0.25">
      <c r="F1453" s="36"/>
      <c r="V1453"/>
      <c r="Z1453" s="29"/>
    </row>
    <row r="1454" spans="6:26" x14ac:dyDescent="0.25">
      <c r="F1454" s="36"/>
      <c r="V1454"/>
      <c r="Z1454" s="29"/>
    </row>
    <row r="1455" spans="6:26" x14ac:dyDescent="0.25">
      <c r="F1455" s="36"/>
      <c r="V1455"/>
      <c r="Z1455" s="29"/>
    </row>
    <row r="1456" spans="6:26" x14ac:dyDescent="0.25">
      <c r="F1456" s="36"/>
      <c r="V1456"/>
      <c r="Z1456" s="29"/>
    </row>
    <row r="1457" spans="6:26" x14ac:dyDescent="0.25">
      <c r="F1457" s="36"/>
      <c r="V1457"/>
      <c r="Z1457" s="29"/>
    </row>
    <row r="1458" spans="6:26" x14ac:dyDescent="0.25">
      <c r="F1458" s="36"/>
      <c r="V1458"/>
      <c r="Z1458" s="29"/>
    </row>
    <row r="1459" spans="6:26" x14ac:dyDescent="0.25">
      <c r="F1459" s="36"/>
      <c r="V1459"/>
      <c r="Z1459" s="29"/>
    </row>
    <row r="1460" spans="6:26" x14ac:dyDescent="0.25">
      <c r="F1460" s="36"/>
      <c r="V1460"/>
      <c r="Z1460" s="29"/>
    </row>
    <row r="1461" spans="6:26" x14ac:dyDescent="0.25">
      <c r="F1461" s="36"/>
      <c r="V1461"/>
      <c r="Z1461" s="29"/>
    </row>
    <row r="1462" spans="6:26" x14ac:dyDescent="0.25">
      <c r="F1462" s="36"/>
      <c r="V1462"/>
      <c r="Z1462" s="29"/>
    </row>
    <row r="1463" spans="6:26" x14ac:dyDescent="0.25">
      <c r="F1463" s="36"/>
      <c r="V1463"/>
      <c r="Z1463" s="29"/>
    </row>
    <row r="1464" spans="6:26" x14ac:dyDescent="0.25">
      <c r="F1464" s="36"/>
      <c r="V1464"/>
      <c r="Z1464" s="29"/>
    </row>
    <row r="1465" spans="6:26" x14ac:dyDescent="0.25">
      <c r="F1465" s="36"/>
      <c r="V1465"/>
      <c r="Z1465" s="29"/>
    </row>
    <row r="1466" spans="6:26" x14ac:dyDescent="0.25">
      <c r="F1466" s="36"/>
      <c r="V1466"/>
      <c r="Z1466" s="29"/>
    </row>
    <row r="1467" spans="6:26" x14ac:dyDescent="0.25">
      <c r="F1467" s="36"/>
      <c r="V1467"/>
      <c r="Z1467" s="29"/>
    </row>
    <row r="1468" spans="6:26" x14ac:dyDescent="0.25">
      <c r="F1468" s="36"/>
      <c r="V1468"/>
      <c r="Z1468" s="29"/>
    </row>
    <row r="1469" spans="6:26" x14ac:dyDescent="0.25">
      <c r="F1469" s="36"/>
      <c r="V1469"/>
      <c r="Z1469" s="29"/>
    </row>
    <row r="1470" spans="6:26" x14ac:dyDescent="0.25">
      <c r="F1470" s="36"/>
      <c r="V1470"/>
      <c r="Z1470" s="29"/>
    </row>
    <row r="1471" spans="6:26" x14ac:dyDescent="0.25">
      <c r="F1471" s="36"/>
      <c r="V1471"/>
      <c r="Z1471" s="29"/>
    </row>
    <row r="1472" spans="6:26" x14ac:dyDescent="0.25">
      <c r="F1472" s="36"/>
      <c r="V1472"/>
      <c r="Z1472" s="29"/>
    </row>
    <row r="1473" spans="6:26" x14ac:dyDescent="0.25">
      <c r="F1473" s="36"/>
      <c r="V1473"/>
      <c r="Z1473" s="29"/>
    </row>
    <row r="1474" spans="6:26" x14ac:dyDescent="0.25">
      <c r="F1474" s="36"/>
      <c r="V1474"/>
      <c r="Z1474" s="29"/>
    </row>
    <row r="1475" spans="6:26" x14ac:dyDescent="0.25">
      <c r="F1475" s="36"/>
      <c r="V1475"/>
      <c r="Z1475" s="29"/>
    </row>
    <row r="1476" spans="6:26" x14ac:dyDescent="0.25">
      <c r="F1476" s="36"/>
      <c r="V1476"/>
      <c r="Z1476" s="29"/>
    </row>
    <row r="1477" spans="6:26" x14ac:dyDescent="0.25">
      <c r="F1477" s="36"/>
      <c r="V1477"/>
      <c r="Z1477" s="29"/>
    </row>
    <row r="1478" spans="6:26" x14ac:dyDescent="0.25">
      <c r="F1478" s="36"/>
      <c r="V1478"/>
      <c r="Z1478" s="29"/>
    </row>
    <row r="1479" spans="6:26" x14ac:dyDescent="0.25">
      <c r="F1479" s="36"/>
      <c r="V1479"/>
      <c r="Z1479" s="29"/>
    </row>
    <row r="1480" spans="6:26" x14ac:dyDescent="0.25">
      <c r="F1480" s="36"/>
      <c r="V1480"/>
      <c r="Z1480" s="29"/>
    </row>
    <row r="1481" spans="6:26" x14ac:dyDescent="0.25">
      <c r="F1481" s="36"/>
      <c r="V1481"/>
      <c r="Z1481" s="29"/>
    </row>
    <row r="1482" spans="6:26" x14ac:dyDescent="0.25">
      <c r="F1482" s="36"/>
      <c r="V1482"/>
      <c r="Z1482" s="29"/>
    </row>
    <row r="1483" spans="6:26" x14ac:dyDescent="0.25">
      <c r="F1483" s="36"/>
      <c r="V1483"/>
      <c r="Z1483" s="29"/>
    </row>
    <row r="1484" spans="6:26" x14ac:dyDescent="0.25">
      <c r="F1484" s="36"/>
      <c r="V1484"/>
      <c r="Z1484" s="29"/>
    </row>
    <row r="1485" spans="6:26" x14ac:dyDescent="0.25">
      <c r="F1485" s="36"/>
      <c r="V1485"/>
      <c r="Z1485" s="29"/>
    </row>
    <row r="1486" spans="6:26" x14ac:dyDescent="0.25">
      <c r="F1486" s="36"/>
      <c r="V1486"/>
      <c r="Z1486" s="29"/>
    </row>
    <row r="1487" spans="6:26" x14ac:dyDescent="0.25">
      <c r="F1487" s="36"/>
      <c r="V1487"/>
      <c r="Z1487" s="29"/>
    </row>
    <row r="1488" spans="6:26" x14ac:dyDescent="0.25">
      <c r="F1488" s="36"/>
      <c r="V1488"/>
      <c r="Z1488" s="29"/>
    </row>
    <row r="1489" spans="6:26" x14ac:dyDescent="0.25">
      <c r="F1489" s="36"/>
      <c r="V1489"/>
      <c r="Z1489" s="29"/>
    </row>
    <row r="1490" spans="6:26" x14ac:dyDescent="0.25">
      <c r="F1490" s="36"/>
      <c r="V1490"/>
      <c r="Z1490" s="29"/>
    </row>
    <row r="1491" spans="6:26" x14ac:dyDescent="0.25">
      <c r="F1491" s="36"/>
      <c r="V1491"/>
      <c r="Z1491" s="29"/>
    </row>
    <row r="1492" spans="6:26" x14ac:dyDescent="0.25">
      <c r="F1492" s="36"/>
      <c r="V1492"/>
      <c r="Z1492" s="29"/>
    </row>
    <row r="1493" spans="6:26" x14ac:dyDescent="0.25">
      <c r="F1493" s="36"/>
      <c r="V1493"/>
      <c r="Z1493" s="29"/>
    </row>
    <row r="1494" spans="6:26" x14ac:dyDescent="0.25">
      <c r="F1494" s="36"/>
      <c r="V1494"/>
      <c r="Z1494" s="29"/>
    </row>
    <row r="1495" spans="6:26" x14ac:dyDescent="0.25">
      <c r="F1495" s="36"/>
      <c r="V1495"/>
      <c r="Z1495" s="29"/>
    </row>
    <row r="1496" spans="6:26" x14ac:dyDescent="0.25">
      <c r="F1496" s="36"/>
      <c r="V1496"/>
      <c r="Z1496" s="29"/>
    </row>
    <row r="1497" spans="6:26" x14ac:dyDescent="0.25">
      <c r="F1497" s="36"/>
      <c r="V1497"/>
      <c r="Z1497" s="29"/>
    </row>
    <row r="1498" spans="6:26" x14ac:dyDescent="0.25">
      <c r="F1498" s="36"/>
      <c r="V1498"/>
      <c r="Z1498" s="29"/>
    </row>
    <row r="1499" spans="6:26" x14ac:dyDescent="0.25">
      <c r="F1499" s="36"/>
      <c r="V1499"/>
      <c r="Z1499" s="29"/>
    </row>
    <row r="1500" spans="6:26" x14ac:dyDescent="0.25">
      <c r="F1500" s="36"/>
      <c r="V1500"/>
      <c r="Z1500" s="29"/>
    </row>
    <row r="1501" spans="6:26" x14ac:dyDescent="0.25">
      <c r="F1501" s="36"/>
      <c r="V1501"/>
      <c r="Z1501" s="29"/>
    </row>
    <row r="1502" spans="6:26" x14ac:dyDescent="0.25">
      <c r="F1502" s="36"/>
      <c r="V1502"/>
      <c r="Z1502" s="29"/>
    </row>
    <row r="1503" spans="6:26" x14ac:dyDescent="0.25">
      <c r="F1503" s="36"/>
      <c r="V1503"/>
      <c r="Z1503" s="29"/>
    </row>
    <row r="1504" spans="6:26" x14ac:dyDescent="0.25">
      <c r="F1504" s="36"/>
      <c r="V1504"/>
      <c r="Z1504" s="29"/>
    </row>
    <row r="1505" spans="6:26" x14ac:dyDescent="0.25">
      <c r="F1505" s="36"/>
      <c r="V1505"/>
      <c r="Z1505" s="29"/>
    </row>
    <row r="1506" spans="6:26" x14ac:dyDescent="0.25">
      <c r="F1506" s="36"/>
      <c r="V1506"/>
      <c r="Z1506" s="29"/>
    </row>
    <row r="1507" spans="6:26" x14ac:dyDescent="0.25">
      <c r="F1507" s="36"/>
      <c r="V1507"/>
      <c r="Z1507" s="29"/>
    </row>
    <row r="1508" spans="6:26" x14ac:dyDescent="0.25">
      <c r="F1508" s="36"/>
      <c r="V1508"/>
      <c r="Z1508" s="29"/>
    </row>
    <row r="1509" spans="6:26" x14ac:dyDescent="0.25">
      <c r="F1509" s="36"/>
      <c r="V1509"/>
      <c r="Z1509" s="29"/>
    </row>
    <row r="1510" spans="6:26" x14ac:dyDescent="0.25">
      <c r="F1510" s="36"/>
      <c r="V1510"/>
      <c r="Z1510" s="29"/>
    </row>
    <row r="1511" spans="6:26" x14ac:dyDescent="0.25">
      <c r="F1511" s="36"/>
      <c r="V1511"/>
      <c r="Z1511" s="29"/>
    </row>
    <row r="1512" spans="6:26" x14ac:dyDescent="0.25">
      <c r="F1512" s="36"/>
      <c r="V1512"/>
      <c r="Z1512" s="29"/>
    </row>
    <row r="1513" spans="6:26" x14ac:dyDescent="0.25">
      <c r="F1513" s="36"/>
      <c r="V1513"/>
      <c r="Z1513" s="29"/>
    </row>
    <row r="1514" spans="6:26" x14ac:dyDescent="0.25">
      <c r="F1514" s="36"/>
      <c r="V1514"/>
      <c r="Z1514" s="29"/>
    </row>
    <row r="1515" spans="6:26" x14ac:dyDescent="0.25">
      <c r="F1515" s="36"/>
      <c r="V1515"/>
      <c r="Z1515" s="29"/>
    </row>
    <row r="1516" spans="6:26" x14ac:dyDescent="0.25">
      <c r="F1516" s="36"/>
      <c r="V1516"/>
      <c r="Z1516" s="29"/>
    </row>
    <row r="1517" spans="6:26" x14ac:dyDescent="0.25">
      <c r="F1517" s="36"/>
      <c r="V1517"/>
      <c r="Z1517" s="29"/>
    </row>
    <row r="1518" spans="6:26" x14ac:dyDescent="0.25">
      <c r="F1518" s="36"/>
      <c r="V1518"/>
      <c r="Z1518" s="29"/>
    </row>
    <row r="1519" spans="6:26" x14ac:dyDescent="0.25">
      <c r="F1519" s="36"/>
      <c r="V1519"/>
      <c r="Z1519" s="29"/>
    </row>
    <row r="1520" spans="6:26" x14ac:dyDescent="0.25">
      <c r="F1520" s="36"/>
      <c r="V1520"/>
      <c r="Z1520" s="29"/>
    </row>
    <row r="1521" spans="6:26" x14ac:dyDescent="0.25">
      <c r="F1521" s="36"/>
      <c r="V1521"/>
      <c r="Z1521" s="29"/>
    </row>
    <row r="1522" spans="6:26" x14ac:dyDescent="0.25">
      <c r="F1522" s="36"/>
      <c r="V1522"/>
      <c r="Z1522" s="29"/>
    </row>
    <row r="1523" spans="6:26" x14ac:dyDescent="0.25">
      <c r="F1523" s="36"/>
      <c r="V1523"/>
      <c r="Z1523" s="29"/>
    </row>
    <row r="1524" spans="6:26" x14ac:dyDescent="0.25">
      <c r="F1524" s="36"/>
      <c r="V1524"/>
      <c r="Z1524" s="29"/>
    </row>
    <row r="1525" spans="6:26" x14ac:dyDescent="0.25">
      <c r="F1525" s="36"/>
      <c r="V1525"/>
      <c r="Z1525" s="29"/>
    </row>
    <row r="1526" spans="6:26" x14ac:dyDescent="0.25">
      <c r="F1526" s="36"/>
      <c r="V1526"/>
      <c r="Z1526" s="29"/>
    </row>
    <row r="1527" spans="6:26" x14ac:dyDescent="0.25">
      <c r="F1527" s="36"/>
      <c r="V1527"/>
      <c r="Z1527" s="29"/>
    </row>
    <row r="1528" spans="6:26" x14ac:dyDescent="0.25">
      <c r="F1528" s="36"/>
      <c r="V1528"/>
      <c r="Z1528" s="29"/>
    </row>
    <row r="1529" spans="6:26" x14ac:dyDescent="0.25">
      <c r="F1529" s="36"/>
      <c r="V1529"/>
      <c r="Z1529" s="29"/>
    </row>
    <row r="1530" spans="6:26" x14ac:dyDescent="0.25">
      <c r="F1530" s="36"/>
      <c r="V1530"/>
      <c r="Z1530" s="29"/>
    </row>
    <row r="1531" spans="6:26" x14ac:dyDescent="0.25">
      <c r="F1531" s="36"/>
      <c r="V1531"/>
      <c r="Z1531" s="29"/>
    </row>
    <row r="1532" spans="6:26" x14ac:dyDescent="0.25">
      <c r="F1532" s="36"/>
      <c r="V1532"/>
      <c r="Z1532" s="29"/>
    </row>
    <row r="1533" spans="6:26" x14ac:dyDescent="0.25">
      <c r="F1533" s="36"/>
      <c r="V1533"/>
      <c r="Z1533" s="29"/>
    </row>
    <row r="1534" spans="6:26" x14ac:dyDescent="0.25">
      <c r="F1534" s="36"/>
      <c r="V1534"/>
      <c r="Z1534" s="29"/>
    </row>
    <row r="1535" spans="6:26" x14ac:dyDescent="0.25">
      <c r="F1535" s="36"/>
      <c r="V1535"/>
      <c r="Z1535" s="29"/>
    </row>
    <row r="1536" spans="6:26" x14ac:dyDescent="0.25">
      <c r="F1536" s="36"/>
      <c r="V1536"/>
      <c r="Z1536" s="29"/>
    </row>
    <row r="1537" spans="6:26" x14ac:dyDescent="0.25">
      <c r="F1537" s="36"/>
      <c r="V1537"/>
      <c r="Z1537" s="29"/>
    </row>
    <row r="1538" spans="6:26" x14ac:dyDescent="0.25">
      <c r="F1538" s="36"/>
      <c r="V1538"/>
      <c r="Z1538" s="29"/>
    </row>
    <row r="1539" spans="6:26" x14ac:dyDescent="0.25">
      <c r="F1539" s="36"/>
      <c r="V1539"/>
      <c r="Z1539" s="29"/>
    </row>
    <row r="1540" spans="6:26" x14ac:dyDescent="0.25">
      <c r="F1540" s="36"/>
      <c r="V1540"/>
      <c r="Z1540" s="29"/>
    </row>
    <row r="1541" spans="6:26" x14ac:dyDescent="0.25">
      <c r="F1541" s="36"/>
      <c r="V1541"/>
      <c r="Z1541" s="29"/>
    </row>
    <row r="1542" spans="6:26" x14ac:dyDescent="0.25">
      <c r="F1542" s="36"/>
      <c r="V1542"/>
      <c r="Z1542" s="29"/>
    </row>
    <row r="1543" spans="6:26" x14ac:dyDescent="0.25">
      <c r="F1543" s="36"/>
      <c r="V1543"/>
      <c r="Z1543" s="29"/>
    </row>
    <row r="1544" spans="6:26" x14ac:dyDescent="0.25">
      <c r="F1544" s="36"/>
      <c r="V1544"/>
      <c r="Z1544" s="29"/>
    </row>
    <row r="1545" spans="6:26" x14ac:dyDescent="0.25">
      <c r="F1545" s="36"/>
      <c r="V1545"/>
      <c r="Z1545" s="29"/>
    </row>
    <row r="1546" spans="6:26" x14ac:dyDescent="0.25">
      <c r="F1546" s="36"/>
      <c r="V1546"/>
      <c r="Z1546" s="29"/>
    </row>
    <row r="1547" spans="6:26" x14ac:dyDescent="0.25">
      <c r="F1547" s="36"/>
      <c r="V1547"/>
      <c r="Z1547" s="29"/>
    </row>
    <row r="1548" spans="6:26" x14ac:dyDescent="0.25">
      <c r="F1548" s="36"/>
      <c r="V1548"/>
      <c r="Z1548" s="29"/>
    </row>
    <row r="1549" spans="6:26" x14ac:dyDescent="0.25">
      <c r="F1549" s="36"/>
      <c r="V1549"/>
      <c r="Z1549" s="29"/>
    </row>
    <row r="1550" spans="6:26" x14ac:dyDescent="0.25">
      <c r="F1550" s="36"/>
      <c r="V1550"/>
      <c r="Z1550" s="29"/>
    </row>
    <row r="1551" spans="6:26" x14ac:dyDescent="0.25">
      <c r="F1551" s="36"/>
      <c r="V1551"/>
      <c r="Z1551" s="29"/>
    </row>
    <row r="1552" spans="6:26" x14ac:dyDescent="0.25">
      <c r="F1552" s="36"/>
      <c r="V1552"/>
      <c r="Z1552" s="29"/>
    </row>
    <row r="1553" spans="6:26" x14ac:dyDescent="0.25">
      <c r="F1553" s="36"/>
      <c r="V1553"/>
      <c r="Z1553" s="29"/>
    </row>
    <row r="1554" spans="6:26" x14ac:dyDescent="0.25">
      <c r="F1554" s="36"/>
      <c r="V1554"/>
      <c r="Z1554" s="29"/>
    </row>
    <row r="1555" spans="6:26" x14ac:dyDescent="0.25">
      <c r="F1555" s="36"/>
      <c r="V1555"/>
      <c r="Z1555" s="29"/>
    </row>
    <row r="1556" spans="6:26" x14ac:dyDescent="0.25">
      <c r="F1556" s="36"/>
      <c r="V1556"/>
      <c r="Z1556" s="29"/>
    </row>
    <row r="1557" spans="6:26" x14ac:dyDescent="0.25">
      <c r="F1557" s="36"/>
      <c r="V1557"/>
      <c r="Z1557" s="29"/>
    </row>
    <row r="1558" spans="6:26" x14ac:dyDescent="0.25">
      <c r="F1558" s="36"/>
      <c r="V1558"/>
      <c r="Z1558" s="29"/>
    </row>
    <row r="1559" spans="6:26" x14ac:dyDescent="0.25">
      <c r="F1559" s="36"/>
      <c r="V1559"/>
      <c r="Z1559" s="29"/>
    </row>
    <row r="1560" spans="6:26" x14ac:dyDescent="0.25">
      <c r="F1560" s="36"/>
      <c r="V1560"/>
      <c r="Z1560" s="29"/>
    </row>
    <row r="1561" spans="6:26" x14ac:dyDescent="0.25">
      <c r="F1561" s="36"/>
      <c r="V1561"/>
      <c r="Z1561" s="29"/>
    </row>
    <row r="1562" spans="6:26" x14ac:dyDescent="0.25">
      <c r="F1562" s="36"/>
      <c r="V1562"/>
      <c r="Z1562" s="29"/>
    </row>
    <row r="1563" spans="6:26" x14ac:dyDescent="0.25">
      <c r="F1563" s="36"/>
      <c r="V1563"/>
      <c r="Z1563" s="29"/>
    </row>
    <row r="1564" spans="6:26" x14ac:dyDescent="0.25">
      <c r="F1564" s="36"/>
      <c r="V1564"/>
      <c r="Z1564" s="29"/>
    </row>
    <row r="1565" spans="6:26" x14ac:dyDescent="0.25">
      <c r="F1565" s="36"/>
      <c r="V1565"/>
      <c r="Z1565" s="29"/>
    </row>
    <row r="1566" spans="6:26" x14ac:dyDescent="0.25">
      <c r="F1566" s="36"/>
      <c r="V1566"/>
      <c r="Z1566" s="29"/>
    </row>
    <row r="1567" spans="6:26" x14ac:dyDescent="0.25">
      <c r="F1567" s="36"/>
      <c r="V1567"/>
      <c r="Z1567" s="29"/>
    </row>
    <row r="1568" spans="6:26" x14ac:dyDescent="0.25">
      <c r="F1568" s="36"/>
      <c r="V1568"/>
      <c r="Z1568" s="29"/>
    </row>
    <row r="1569" spans="6:26" x14ac:dyDescent="0.25">
      <c r="F1569" s="36"/>
      <c r="V1569"/>
      <c r="Z1569" s="29"/>
    </row>
    <row r="1570" spans="6:26" x14ac:dyDescent="0.25">
      <c r="F1570" s="36"/>
      <c r="V1570"/>
      <c r="Z1570" s="29"/>
    </row>
    <row r="1571" spans="6:26" x14ac:dyDescent="0.25">
      <c r="F1571" s="36"/>
      <c r="V1571"/>
      <c r="Z1571" s="29"/>
    </row>
    <row r="1572" spans="6:26" x14ac:dyDescent="0.25">
      <c r="F1572" s="36"/>
      <c r="V1572"/>
      <c r="Z1572" s="29"/>
    </row>
    <row r="1573" spans="6:26" x14ac:dyDescent="0.25">
      <c r="F1573" s="36"/>
      <c r="V1573"/>
      <c r="Z1573" s="29"/>
    </row>
    <row r="1574" spans="6:26" x14ac:dyDescent="0.25">
      <c r="F1574" s="36"/>
      <c r="V1574"/>
      <c r="Z1574" s="29"/>
    </row>
    <row r="1575" spans="6:26" x14ac:dyDescent="0.25">
      <c r="F1575" s="36"/>
      <c r="V1575"/>
      <c r="Z1575" s="29"/>
    </row>
    <row r="1576" spans="6:26" x14ac:dyDescent="0.25">
      <c r="F1576" s="36"/>
      <c r="V1576"/>
      <c r="Z1576" s="29"/>
    </row>
    <row r="1577" spans="6:26" x14ac:dyDescent="0.25">
      <c r="F1577" s="36"/>
      <c r="V1577"/>
      <c r="Z1577" s="29"/>
    </row>
    <row r="1578" spans="6:26" x14ac:dyDescent="0.25">
      <c r="F1578" s="36"/>
      <c r="V1578"/>
      <c r="Z1578" s="29"/>
    </row>
    <row r="1579" spans="6:26" x14ac:dyDescent="0.25">
      <c r="F1579" s="36"/>
      <c r="V1579"/>
      <c r="Z1579" s="29"/>
    </row>
    <row r="1580" spans="6:26" x14ac:dyDescent="0.25">
      <c r="F1580" s="36"/>
      <c r="V1580"/>
      <c r="Z1580" s="29"/>
    </row>
    <row r="1581" spans="6:26" x14ac:dyDescent="0.25">
      <c r="F1581" s="36"/>
      <c r="V1581"/>
      <c r="Z1581" s="29"/>
    </row>
    <row r="1582" spans="6:26" x14ac:dyDescent="0.25">
      <c r="F1582" s="36"/>
      <c r="V1582"/>
      <c r="Z1582" s="29"/>
    </row>
    <row r="1583" spans="6:26" x14ac:dyDescent="0.25">
      <c r="F1583" s="36"/>
      <c r="V1583"/>
      <c r="Z1583" s="29"/>
    </row>
    <row r="1584" spans="6:26" x14ac:dyDescent="0.25">
      <c r="F1584" s="36"/>
      <c r="V1584"/>
      <c r="Z1584" s="29"/>
    </row>
    <row r="1585" spans="6:26" x14ac:dyDescent="0.25">
      <c r="F1585" s="36"/>
      <c r="V1585"/>
      <c r="Z1585" s="29"/>
    </row>
    <row r="1586" spans="6:26" x14ac:dyDescent="0.25">
      <c r="F1586" s="36"/>
      <c r="V1586"/>
      <c r="Z1586" s="29"/>
    </row>
    <row r="1587" spans="6:26" x14ac:dyDescent="0.25">
      <c r="F1587" s="36"/>
      <c r="V1587"/>
      <c r="Z1587" s="29"/>
    </row>
    <row r="1588" spans="6:26" x14ac:dyDescent="0.25">
      <c r="F1588" s="36"/>
      <c r="V1588"/>
      <c r="Z1588" s="29"/>
    </row>
    <row r="1589" spans="6:26" x14ac:dyDescent="0.25">
      <c r="F1589" s="36"/>
      <c r="V1589"/>
      <c r="Z1589" s="29"/>
    </row>
    <row r="1590" spans="6:26" x14ac:dyDescent="0.25">
      <c r="F1590" s="36"/>
      <c r="V1590"/>
      <c r="Z1590" s="29"/>
    </row>
    <row r="1591" spans="6:26" x14ac:dyDescent="0.25">
      <c r="F1591" s="36"/>
      <c r="V1591"/>
      <c r="Z1591" s="29"/>
    </row>
    <row r="1592" spans="6:26" x14ac:dyDescent="0.25">
      <c r="F1592" s="36"/>
      <c r="V1592"/>
      <c r="Z1592" s="29"/>
    </row>
    <row r="1593" spans="6:26" x14ac:dyDescent="0.25">
      <c r="F1593" s="36"/>
      <c r="V1593"/>
      <c r="Z1593" s="29"/>
    </row>
    <row r="1594" spans="6:26" x14ac:dyDescent="0.25">
      <c r="F1594" s="36"/>
      <c r="V1594"/>
      <c r="Z1594" s="29"/>
    </row>
    <row r="1595" spans="6:26" x14ac:dyDescent="0.25">
      <c r="F1595" s="36"/>
      <c r="V1595"/>
      <c r="Z1595" s="29"/>
    </row>
    <row r="1596" spans="6:26" x14ac:dyDescent="0.25">
      <c r="F1596" s="36"/>
      <c r="V1596"/>
      <c r="Z1596" s="29"/>
    </row>
    <row r="1597" spans="6:26" x14ac:dyDescent="0.25">
      <c r="F1597" s="36"/>
      <c r="V1597"/>
      <c r="Z1597" s="29"/>
    </row>
    <row r="1598" spans="6:26" x14ac:dyDescent="0.25">
      <c r="F1598" s="36"/>
      <c r="V1598"/>
      <c r="Z1598" s="29"/>
    </row>
    <row r="1599" spans="6:26" x14ac:dyDescent="0.25">
      <c r="F1599" s="36"/>
      <c r="V1599"/>
      <c r="Z1599" s="29"/>
    </row>
    <row r="1600" spans="6:26" x14ac:dyDescent="0.25">
      <c r="F1600" s="36"/>
      <c r="V1600"/>
      <c r="Z1600" s="29"/>
    </row>
    <row r="1601" spans="6:43" x14ac:dyDescent="0.25">
      <c r="F1601" s="36"/>
      <c r="V1601"/>
      <c r="Z1601" s="29"/>
    </row>
    <row r="1602" spans="6:43" x14ac:dyDescent="0.25">
      <c r="F1602" s="36"/>
      <c r="V1602"/>
      <c r="Z1602" s="29"/>
    </row>
    <row r="1603" spans="6:43" x14ac:dyDescent="0.25">
      <c r="F1603" s="36"/>
      <c r="V1603"/>
      <c r="Z1603" s="29"/>
    </row>
    <row r="1604" spans="6:43" x14ac:dyDescent="0.25">
      <c r="F1604" s="36"/>
      <c r="V1604"/>
      <c r="Z1604" s="29"/>
    </row>
    <row r="1605" spans="6:43" x14ac:dyDescent="0.25">
      <c r="F1605" s="36"/>
      <c r="V1605"/>
      <c r="Z1605" s="29"/>
    </row>
    <row r="1606" spans="6:43" x14ac:dyDescent="0.25">
      <c r="F1606" s="36"/>
      <c r="V1606"/>
      <c r="Z1606" s="29"/>
    </row>
    <row r="1607" spans="6:43" x14ac:dyDescent="0.25">
      <c r="F1607" s="36"/>
      <c r="V1607"/>
      <c r="Z1607" s="29"/>
    </row>
    <row r="1608" spans="6:43" x14ac:dyDescent="0.25">
      <c r="F1608" s="36"/>
      <c r="V1608"/>
      <c r="Z1608" s="29"/>
    </row>
    <row r="1609" spans="6:43" x14ac:dyDescent="0.25">
      <c r="F1609" s="36"/>
      <c r="V1609"/>
      <c r="Z1609" s="29"/>
    </row>
    <row r="1610" spans="6:43" x14ac:dyDescent="0.25">
      <c r="F1610" s="36"/>
      <c r="V1610"/>
      <c r="Z1610" s="29"/>
    </row>
    <row r="1611" spans="6:43" x14ac:dyDescent="0.25">
      <c r="F1611" s="36"/>
      <c r="V1611"/>
      <c r="Z1611" s="29"/>
    </row>
    <row r="1612" spans="6:43" x14ac:dyDescent="0.25">
      <c r="F1612" s="36"/>
      <c r="V1612"/>
      <c r="Z1612" s="29"/>
    </row>
    <row r="1613" spans="6:43" x14ac:dyDescent="0.25">
      <c r="F1613" s="36"/>
      <c r="V1613"/>
      <c r="Z1613" s="29"/>
    </row>
    <row r="1614" spans="6:43" x14ac:dyDescent="0.25">
      <c r="W1614" s="36"/>
      <c r="AQ1614" s="29"/>
    </row>
    <row r="1615" spans="6:43" x14ac:dyDescent="0.25">
      <c r="W1615" s="36"/>
      <c r="AQ1615" s="29"/>
    </row>
    <row r="1616" spans="6:43" x14ac:dyDescent="0.25">
      <c r="W1616" s="36"/>
      <c r="AQ1616" s="29"/>
    </row>
    <row r="1617" spans="1:43" x14ac:dyDescent="0.25">
      <c r="W1617" s="36"/>
      <c r="AQ1617" s="29"/>
    </row>
    <row r="1618" spans="1:43" x14ac:dyDescent="0.25">
      <c r="A1618" s="36"/>
      <c r="U1618" s="29"/>
    </row>
    <row r="1619" spans="1:43" x14ac:dyDescent="0.25">
      <c r="A1619" s="36"/>
      <c r="U1619" s="29"/>
    </row>
    <row r="1620" spans="1:43" x14ac:dyDescent="0.25">
      <c r="A1620" s="36"/>
      <c r="U1620" s="29"/>
    </row>
    <row r="1621" spans="1:43" x14ac:dyDescent="0.25">
      <c r="A1621" s="36"/>
      <c r="U1621" s="29"/>
    </row>
    <row r="1622" spans="1:43" x14ac:dyDescent="0.25">
      <c r="A1622" s="36"/>
      <c r="U1622" s="29"/>
    </row>
    <row r="1623" spans="1:43" x14ac:dyDescent="0.25">
      <c r="A1623" s="36"/>
    </row>
    <row r="1624" spans="1:43" x14ac:dyDescent="0.25">
      <c r="A1624" s="36"/>
    </row>
    <row r="1625" spans="1:43" x14ac:dyDescent="0.25">
      <c r="A1625" s="36"/>
    </row>
    <row r="1626" spans="1:43" x14ac:dyDescent="0.25">
      <c r="A1626" s="36"/>
    </row>
    <row r="1627" spans="1:43" x14ac:dyDescent="0.25">
      <c r="A1627" s="36"/>
    </row>
    <row r="1628" spans="1:43" x14ac:dyDescent="0.25">
      <c r="A1628" s="36"/>
    </row>
    <row r="1629" spans="1:43" x14ac:dyDescent="0.25">
      <c r="A1629" s="36"/>
    </row>
    <row r="1630" spans="1:43" x14ac:dyDescent="0.25">
      <c r="A1630" s="36"/>
    </row>
    <row r="1631" spans="1:43" x14ac:dyDescent="0.25">
      <c r="A1631" s="36"/>
    </row>
    <row r="1632" spans="1:43" x14ac:dyDescent="0.25">
      <c r="A1632" s="36"/>
    </row>
    <row r="1633" spans="1:1" x14ac:dyDescent="0.25">
      <c r="A1633" s="36"/>
    </row>
    <row r="1634" spans="1:1" x14ac:dyDescent="0.25">
      <c r="A1634" s="36"/>
    </row>
    <row r="1635" spans="1:1" x14ac:dyDescent="0.25">
      <c r="A1635" s="36"/>
    </row>
    <row r="1636" spans="1:1" x14ac:dyDescent="0.25">
      <c r="A1636" s="36"/>
    </row>
    <row r="1637" spans="1:1" x14ac:dyDescent="0.25">
      <c r="A1637" s="36"/>
    </row>
    <row r="1638" spans="1:1" x14ac:dyDescent="0.25">
      <c r="A1638" s="36"/>
    </row>
    <row r="1639" spans="1:1" x14ac:dyDescent="0.25">
      <c r="A1639" s="36"/>
    </row>
    <row r="1640" spans="1:1" x14ac:dyDescent="0.25">
      <c r="A1640" s="36"/>
    </row>
    <row r="1641" spans="1:1" x14ac:dyDescent="0.25">
      <c r="A1641" s="36"/>
    </row>
    <row r="1642" spans="1:1" x14ac:dyDescent="0.25">
      <c r="A1642" s="36"/>
    </row>
    <row r="1643" spans="1:1" x14ac:dyDescent="0.25">
      <c r="A1643" s="36"/>
    </row>
    <row r="1644" spans="1:1" x14ac:dyDescent="0.25">
      <c r="A1644" s="36"/>
    </row>
    <row r="1645" spans="1:1" x14ac:dyDescent="0.25">
      <c r="A1645" s="36"/>
    </row>
    <row r="1646" spans="1:1" x14ac:dyDescent="0.25">
      <c r="A1646" s="36"/>
    </row>
    <row r="1647" spans="1:1" x14ac:dyDescent="0.25">
      <c r="A1647" s="36"/>
    </row>
    <row r="1648" spans="1:1" x14ac:dyDescent="0.25">
      <c r="A1648" s="36"/>
    </row>
    <row r="1649" spans="1:1" x14ac:dyDescent="0.25">
      <c r="A1649" s="36"/>
    </row>
    <row r="1650" spans="1:1" x14ac:dyDescent="0.25">
      <c r="A1650" s="36"/>
    </row>
    <row r="1651" spans="1:1" x14ac:dyDescent="0.25">
      <c r="A1651" s="36"/>
    </row>
    <row r="1652" spans="1:1" x14ac:dyDescent="0.25">
      <c r="A1652" s="36"/>
    </row>
    <row r="1653" spans="1:1" x14ac:dyDescent="0.25">
      <c r="A1653" s="36"/>
    </row>
    <row r="1654" spans="1:1" x14ac:dyDescent="0.25">
      <c r="A1654" s="36"/>
    </row>
    <row r="1655" spans="1:1" x14ac:dyDescent="0.25">
      <c r="A1655" s="36"/>
    </row>
    <row r="1656" spans="1:1" x14ac:dyDescent="0.25">
      <c r="A1656" s="36"/>
    </row>
    <row r="1657" spans="1:1" x14ac:dyDescent="0.25">
      <c r="A1657" s="36"/>
    </row>
    <row r="1658" spans="1:1" x14ac:dyDescent="0.25">
      <c r="A1658" s="36"/>
    </row>
    <row r="1659" spans="1:1" x14ac:dyDescent="0.25">
      <c r="A1659" s="36"/>
    </row>
    <row r="1660" spans="1:1" x14ac:dyDescent="0.25">
      <c r="A1660" s="36"/>
    </row>
    <row r="1661" spans="1:1" x14ac:dyDescent="0.25">
      <c r="A1661" s="36"/>
    </row>
    <row r="1662" spans="1:1" x14ac:dyDescent="0.25">
      <c r="A1662" s="36"/>
    </row>
    <row r="1663" spans="1:1" x14ac:dyDescent="0.25">
      <c r="A1663" s="36"/>
    </row>
    <row r="1664" spans="1:1" x14ac:dyDescent="0.25">
      <c r="A1664" s="36"/>
    </row>
    <row r="1665" spans="1:1" x14ac:dyDescent="0.25">
      <c r="A1665" s="36"/>
    </row>
    <row r="1666" spans="1:1" x14ac:dyDescent="0.25">
      <c r="A1666" s="36"/>
    </row>
    <row r="1667" spans="1:1" x14ac:dyDescent="0.25">
      <c r="A1667" s="36"/>
    </row>
    <row r="1668" spans="1:1" x14ac:dyDescent="0.25">
      <c r="A1668" s="36"/>
    </row>
    <row r="1669" spans="1:1" x14ac:dyDescent="0.25">
      <c r="A1669" s="36"/>
    </row>
    <row r="1670" spans="1:1" x14ac:dyDescent="0.25">
      <c r="A1670" s="36"/>
    </row>
    <row r="1671" spans="1:1" x14ac:dyDescent="0.25">
      <c r="A1671" s="36"/>
    </row>
    <row r="1672" spans="1:1" x14ac:dyDescent="0.25">
      <c r="A1672" s="36"/>
    </row>
    <row r="1673" spans="1:1" x14ac:dyDescent="0.25">
      <c r="A1673" s="36"/>
    </row>
    <row r="1674" spans="1:1" x14ac:dyDescent="0.25">
      <c r="A1674" s="36"/>
    </row>
    <row r="1675" spans="1:1" x14ac:dyDescent="0.25">
      <c r="A1675" s="36"/>
    </row>
    <row r="1676" spans="1:1" x14ac:dyDescent="0.25">
      <c r="A1676" s="36"/>
    </row>
    <row r="1677" spans="1:1" x14ac:dyDescent="0.25">
      <c r="A1677" s="36"/>
    </row>
    <row r="1678" spans="1:1" x14ac:dyDescent="0.25">
      <c r="A1678" s="36"/>
    </row>
    <row r="1679" spans="1:1" x14ac:dyDescent="0.25">
      <c r="A1679" s="36"/>
    </row>
    <row r="1680" spans="1:1" x14ac:dyDescent="0.25">
      <c r="A1680" s="36"/>
    </row>
    <row r="1681" spans="1:1" x14ac:dyDescent="0.25">
      <c r="A1681" s="36"/>
    </row>
    <row r="1682" spans="1:1" x14ac:dyDescent="0.25">
      <c r="A1682" s="36"/>
    </row>
    <row r="1683" spans="1:1" x14ac:dyDescent="0.25">
      <c r="A1683" s="36"/>
    </row>
    <row r="1684" spans="1:1" x14ac:dyDescent="0.25">
      <c r="A1684" s="36"/>
    </row>
    <row r="1685" spans="1:1" x14ac:dyDescent="0.25">
      <c r="A1685" s="36"/>
    </row>
    <row r="1686" spans="1:1" x14ac:dyDescent="0.25">
      <c r="A1686" s="36"/>
    </row>
    <row r="1687" spans="1:1" x14ac:dyDescent="0.25">
      <c r="A1687" s="36"/>
    </row>
    <row r="1688" spans="1:1" x14ac:dyDescent="0.25">
      <c r="A1688" s="36"/>
    </row>
    <row r="1689" spans="1:1" x14ac:dyDescent="0.25">
      <c r="A1689" s="36"/>
    </row>
    <row r="1690" spans="1:1" x14ac:dyDescent="0.25">
      <c r="A1690" s="36"/>
    </row>
    <row r="1691" spans="1:1" x14ac:dyDescent="0.25">
      <c r="A1691" s="36"/>
    </row>
    <row r="1692" spans="1:1" x14ac:dyDescent="0.25">
      <c r="A1692" s="36"/>
    </row>
    <row r="1693" spans="1:1" x14ac:dyDescent="0.25">
      <c r="A1693" s="36"/>
    </row>
    <row r="1694" spans="1:1" x14ac:dyDescent="0.25">
      <c r="A1694" s="36"/>
    </row>
    <row r="1695" spans="1:1" x14ac:dyDescent="0.25">
      <c r="A1695" s="36"/>
    </row>
    <row r="1696" spans="1:1" x14ac:dyDescent="0.25">
      <c r="A1696" s="36"/>
    </row>
    <row r="1697" spans="1:1" x14ac:dyDescent="0.25">
      <c r="A1697" s="36"/>
    </row>
    <row r="1698" spans="1:1" x14ac:dyDescent="0.25">
      <c r="A1698" s="36"/>
    </row>
    <row r="1699" spans="1:1" x14ac:dyDescent="0.25">
      <c r="A1699" s="36"/>
    </row>
    <row r="1700" spans="1:1" x14ac:dyDescent="0.25">
      <c r="A1700" s="36"/>
    </row>
    <row r="1701" spans="1:1" x14ac:dyDescent="0.25">
      <c r="A1701" s="36"/>
    </row>
    <row r="1702" spans="1:1" x14ac:dyDescent="0.25">
      <c r="A1702" s="36"/>
    </row>
    <row r="1703" spans="1:1" x14ac:dyDescent="0.25">
      <c r="A1703" s="36"/>
    </row>
    <row r="1704" spans="1:1" x14ac:dyDescent="0.25">
      <c r="A1704" s="36"/>
    </row>
    <row r="1705" spans="1:1" x14ac:dyDescent="0.25">
      <c r="A1705" s="36"/>
    </row>
    <row r="1706" spans="1:1" x14ac:dyDescent="0.25">
      <c r="A1706" s="36"/>
    </row>
    <row r="1707" spans="1:1" x14ac:dyDescent="0.25">
      <c r="A1707" s="36"/>
    </row>
    <row r="1708" spans="1:1" x14ac:dyDescent="0.25">
      <c r="A1708" s="36"/>
    </row>
    <row r="1709" spans="1:1" x14ac:dyDescent="0.25">
      <c r="A1709" s="36"/>
    </row>
    <row r="1710" spans="1:1" x14ac:dyDescent="0.25">
      <c r="A1710" s="36"/>
    </row>
    <row r="1711" spans="1:1" x14ac:dyDescent="0.25">
      <c r="A1711" s="36"/>
    </row>
    <row r="1712" spans="1:1" x14ac:dyDescent="0.25">
      <c r="A1712" s="36"/>
    </row>
    <row r="1713" spans="1:1" x14ac:dyDescent="0.25">
      <c r="A1713" s="36"/>
    </row>
    <row r="1714" spans="1:1" x14ac:dyDescent="0.25">
      <c r="A1714" s="36"/>
    </row>
  </sheetData>
  <mergeCells count="11">
    <mergeCell ref="F9:Z9"/>
    <mergeCell ref="A1:D1"/>
    <mergeCell ref="F1:K1"/>
    <mergeCell ref="M1:M4"/>
    <mergeCell ref="AA2:AC2"/>
    <mergeCell ref="A7:D7"/>
    <mergeCell ref="A13:D13"/>
    <mergeCell ref="A22:D22"/>
    <mergeCell ref="A28:D28"/>
    <mergeCell ref="A33:D33"/>
    <mergeCell ref="A37:D37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E5052-7F1B-4C7B-BD8C-FEC7B6EAEB97}">
  <dimension ref="A1:AQ1714"/>
  <sheetViews>
    <sheetView topLeftCell="A7" workbookViewId="0">
      <selection activeCell="AJ14" sqref="AJ14"/>
    </sheetView>
  </sheetViews>
  <sheetFormatPr defaultRowHeight="13.8" x14ac:dyDescent="0.25"/>
  <cols>
    <col min="1" max="1" width="27.21875" bestFit="1" customWidth="1"/>
    <col min="2" max="2" width="6.88671875" bestFit="1" customWidth="1"/>
    <col min="3" max="3" width="13.109375" bestFit="1" customWidth="1"/>
    <col min="4" max="4" width="9.33203125" bestFit="1" customWidth="1"/>
    <col min="5" max="5" width="4.6640625" style="5" customWidth="1"/>
    <col min="6" max="6" width="20.33203125" customWidth="1"/>
    <col min="7" max="7" width="19.44140625" bestFit="1" customWidth="1"/>
    <col min="8" max="8" width="20.21875" bestFit="1" customWidth="1"/>
    <col min="9" max="9" width="7.77734375" bestFit="1" customWidth="1"/>
    <col min="10" max="10" width="17.33203125" bestFit="1" customWidth="1"/>
    <col min="11" max="11" width="9.88671875" bestFit="1" customWidth="1"/>
    <col min="12" max="12" width="12.44140625" bestFit="1" customWidth="1"/>
    <col min="13" max="13" width="20.44140625" bestFit="1" customWidth="1"/>
    <col min="14" max="14" width="21.33203125" bestFit="1" customWidth="1"/>
    <col min="15" max="15" width="17.88671875" bestFit="1" customWidth="1"/>
    <col min="16" max="16" width="8.5546875" bestFit="1" customWidth="1"/>
    <col min="17" max="17" width="8.6640625" bestFit="1" customWidth="1"/>
    <col min="18" max="18" width="24.44140625" bestFit="1" customWidth="1"/>
    <col min="19" max="19" width="18.6640625" bestFit="1" customWidth="1"/>
    <col min="20" max="20" width="11.77734375" bestFit="1" customWidth="1"/>
    <col min="21" max="21" width="9.5546875" bestFit="1" customWidth="1"/>
    <col min="22" max="22" width="12.5546875" style="5" bestFit="1" customWidth="1"/>
    <col min="23" max="23" width="11.77734375" bestFit="1" customWidth="1"/>
    <col min="24" max="24" width="12.88671875" bestFit="1" customWidth="1"/>
    <col min="25" max="26" width="9" bestFit="1" customWidth="1"/>
    <col min="27" max="27" width="42.6640625" customWidth="1"/>
    <col min="28" max="28" width="12.33203125" bestFit="1" customWidth="1"/>
    <col min="29" max="29" width="7.33203125" bestFit="1" customWidth="1"/>
    <col min="38" max="38" width="8.88671875" style="66"/>
  </cols>
  <sheetData>
    <row r="1" spans="1:38" x14ac:dyDescent="0.25">
      <c r="A1" s="70" t="s">
        <v>2</v>
      </c>
      <c r="B1" s="70"/>
      <c r="C1" s="70"/>
      <c r="D1" s="70"/>
      <c r="F1" s="73" t="s">
        <v>134</v>
      </c>
      <c r="G1" s="73"/>
      <c r="H1" s="73"/>
      <c r="I1" s="73"/>
      <c r="J1" s="73"/>
      <c r="K1" s="73"/>
      <c r="M1" s="84" t="s">
        <v>227</v>
      </c>
      <c r="N1" s="56" t="s">
        <v>229</v>
      </c>
      <c r="O1" s="57">
        <f>'25W'!R21</f>
        <v>1.1054215111652272</v>
      </c>
      <c r="P1" s="56" t="s">
        <v>0</v>
      </c>
      <c r="V1"/>
      <c r="AL1" s="66" t="s">
        <v>260</v>
      </c>
    </row>
    <row r="2" spans="1:38" ht="16.2" x14ac:dyDescent="0.25">
      <c r="A2" s="3" t="s">
        <v>3</v>
      </c>
      <c r="B2" s="48" t="s">
        <v>13</v>
      </c>
      <c r="C2" s="48">
        <v>0.25</v>
      </c>
      <c r="D2" s="48" t="s">
        <v>29</v>
      </c>
      <c r="F2" s="6" t="s">
        <v>232</v>
      </c>
      <c r="G2" s="4" t="s">
        <v>137</v>
      </c>
      <c r="H2" s="37">
        <v>60</v>
      </c>
      <c r="I2" s="48" t="s">
        <v>143</v>
      </c>
      <c r="J2" s="48"/>
      <c r="K2" s="48"/>
      <c r="M2" s="84"/>
      <c r="N2" s="56" t="s">
        <v>228</v>
      </c>
      <c r="O2" s="57">
        <f>'25W'!M10</f>
        <v>1.5695706557840552</v>
      </c>
      <c r="P2" s="56" t="s">
        <v>0</v>
      </c>
      <c r="V2"/>
      <c r="AA2" s="77" t="s">
        <v>147</v>
      </c>
      <c r="AB2" s="77"/>
      <c r="AC2" s="77"/>
    </row>
    <row r="3" spans="1:38" ht="27.6" x14ac:dyDescent="0.25">
      <c r="A3" s="3" t="s">
        <v>4</v>
      </c>
      <c r="B3" s="48" t="s">
        <v>14</v>
      </c>
      <c r="C3" s="48">
        <v>0.84</v>
      </c>
      <c r="D3" s="48" t="s">
        <v>5</v>
      </c>
      <c r="F3" s="7" t="s">
        <v>111</v>
      </c>
      <c r="G3" s="48" t="s">
        <v>109</v>
      </c>
      <c r="H3" s="48">
        <f>5.67*10^-8</f>
        <v>5.6699999999999998E-8</v>
      </c>
      <c r="I3" s="48" t="s">
        <v>110</v>
      </c>
      <c r="J3" s="48"/>
      <c r="K3" s="48"/>
      <c r="M3" s="84"/>
      <c r="N3" s="56" t="s">
        <v>230</v>
      </c>
      <c r="O3" s="57">
        <f>'25W'!M21</f>
        <v>4.6971690712364964</v>
      </c>
      <c r="P3" s="56" t="s">
        <v>0</v>
      </c>
      <c r="V3"/>
      <c r="AA3" s="50" t="s">
        <v>223</v>
      </c>
      <c r="AB3" s="51">
        <f>F493</f>
        <v>28800</v>
      </c>
      <c r="AC3" s="50" t="s">
        <v>143</v>
      </c>
    </row>
    <row r="4" spans="1:38" ht="27.6" x14ac:dyDescent="0.25">
      <c r="A4" s="3" t="s">
        <v>9</v>
      </c>
      <c r="B4" s="48" t="s">
        <v>15</v>
      </c>
      <c r="C4" s="48">
        <v>1530</v>
      </c>
      <c r="D4" s="48" t="s">
        <v>28</v>
      </c>
      <c r="F4" s="7" t="s">
        <v>226</v>
      </c>
      <c r="G4" s="48"/>
      <c r="H4" s="48">
        <v>18</v>
      </c>
      <c r="I4" s="8" t="s">
        <v>216</v>
      </c>
      <c r="J4" s="48"/>
      <c r="K4" s="48"/>
      <c r="M4" s="84"/>
      <c r="N4" s="56" t="s">
        <v>231</v>
      </c>
      <c r="O4" s="57">
        <f>'25W'!M32</f>
        <v>5.4491960349622737</v>
      </c>
      <c r="P4" s="56" t="s">
        <v>0</v>
      </c>
      <c r="V4"/>
      <c r="AA4" s="52"/>
      <c r="AB4" s="51">
        <f>AB3/3600</f>
        <v>8</v>
      </c>
      <c r="AC4" s="50" t="s">
        <v>153</v>
      </c>
    </row>
    <row r="5" spans="1:38" ht="16.2" x14ac:dyDescent="0.25">
      <c r="A5" s="3" t="s">
        <v>16</v>
      </c>
      <c r="B5" s="4" t="s">
        <v>19</v>
      </c>
      <c r="C5" s="48">
        <v>1135</v>
      </c>
      <c r="D5" s="48" t="s">
        <v>18</v>
      </c>
      <c r="F5" s="6" t="s">
        <v>83</v>
      </c>
      <c r="G5" s="48" t="s">
        <v>58</v>
      </c>
      <c r="H5" s="48">
        <v>9.81</v>
      </c>
      <c r="I5" s="48" t="s">
        <v>59</v>
      </c>
      <c r="M5" s="55"/>
      <c r="V5"/>
      <c r="AA5" s="50" t="s">
        <v>254</v>
      </c>
      <c r="AB5" s="64">
        <f>G493</f>
        <v>24.99994628042116</v>
      </c>
      <c r="AC5" s="50" t="s">
        <v>253</v>
      </c>
    </row>
    <row r="6" spans="1:38" ht="16.2" x14ac:dyDescent="0.25">
      <c r="A6" s="3" t="s">
        <v>11</v>
      </c>
      <c r="B6" s="48" t="s">
        <v>17</v>
      </c>
      <c r="C6" s="2">
        <f>C2/(C5*C4)</f>
        <v>1.4396360600040309E-7</v>
      </c>
      <c r="D6" s="48" t="s">
        <v>12</v>
      </c>
      <c r="V6"/>
      <c r="AA6" s="50" t="s">
        <v>240</v>
      </c>
      <c r="AB6" s="51">
        <f>SUM(Y13:Y493)</f>
        <v>3.9470391762371992E-2</v>
      </c>
      <c r="AC6" s="50" t="s">
        <v>151</v>
      </c>
    </row>
    <row r="7" spans="1:38" x14ac:dyDescent="0.25">
      <c r="A7" s="79" t="s">
        <v>21</v>
      </c>
      <c r="B7" s="79"/>
      <c r="C7" s="79"/>
      <c r="D7" s="79"/>
      <c r="V7"/>
      <c r="AA7" s="50"/>
      <c r="AB7" s="54">
        <f>AB6*3600</f>
        <v>142.09341034453917</v>
      </c>
      <c r="AC7" s="50" t="s">
        <v>222</v>
      </c>
    </row>
    <row r="8" spans="1:38" ht="16.2" x14ac:dyDescent="0.25">
      <c r="A8" s="3" t="s">
        <v>3</v>
      </c>
      <c r="B8" s="48" t="s">
        <v>22</v>
      </c>
      <c r="C8" s="48">
        <v>0.20899999999999999</v>
      </c>
      <c r="D8" s="48" t="s">
        <v>27</v>
      </c>
      <c r="V8"/>
      <c r="AA8" s="50" t="s">
        <v>150</v>
      </c>
      <c r="AB8" s="51">
        <v>25</v>
      </c>
      <c r="AC8" s="50" t="s">
        <v>0</v>
      </c>
    </row>
    <row r="9" spans="1:38" ht="16.2" x14ac:dyDescent="0.25">
      <c r="A9" s="3" t="s">
        <v>4</v>
      </c>
      <c r="B9" s="48" t="s">
        <v>23</v>
      </c>
      <c r="C9" s="48">
        <v>0.86</v>
      </c>
      <c r="D9" s="48" t="s">
        <v>5</v>
      </c>
      <c r="F9" s="83" t="s">
        <v>239</v>
      </c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50" t="s">
        <v>149</v>
      </c>
      <c r="AB9" s="51">
        <f>(AB8/1000)*(AB3/3600)</f>
        <v>0.2</v>
      </c>
      <c r="AC9" s="50" t="s">
        <v>151</v>
      </c>
    </row>
    <row r="10" spans="1:38" ht="30.6" customHeight="1" x14ac:dyDescent="0.25">
      <c r="A10" s="3" t="s">
        <v>9</v>
      </c>
      <c r="B10" s="48" t="s">
        <v>24</v>
      </c>
      <c r="C10" s="48">
        <v>1460</v>
      </c>
      <c r="D10" s="48" t="s">
        <v>28</v>
      </c>
      <c r="F10" s="28" t="s">
        <v>214</v>
      </c>
      <c r="G10" s="28" t="s">
        <v>251</v>
      </c>
      <c r="H10" s="48" t="s">
        <v>138</v>
      </c>
      <c r="I10" s="8" t="s">
        <v>16</v>
      </c>
      <c r="J10" s="28" t="s">
        <v>96</v>
      </c>
      <c r="K10" s="28" t="s">
        <v>113</v>
      </c>
      <c r="L10" s="28" t="s">
        <v>136</v>
      </c>
      <c r="M10" s="28" t="s">
        <v>3</v>
      </c>
      <c r="N10" s="28" t="s">
        <v>63</v>
      </c>
      <c r="O10" s="28" t="s">
        <v>215</v>
      </c>
      <c r="P10" s="28" t="s">
        <v>60</v>
      </c>
      <c r="Q10" s="28" t="s">
        <v>105</v>
      </c>
      <c r="R10" s="28" t="s">
        <v>66</v>
      </c>
      <c r="S10" s="28" t="s">
        <v>104</v>
      </c>
      <c r="T10" s="48" t="s">
        <v>107</v>
      </c>
      <c r="U10" s="48" t="s">
        <v>108</v>
      </c>
      <c r="V10" s="28" t="s">
        <v>220</v>
      </c>
      <c r="W10" s="28" t="s">
        <v>112</v>
      </c>
      <c r="X10" s="28" t="s">
        <v>122</v>
      </c>
      <c r="Y10" s="41" t="s">
        <v>144</v>
      </c>
      <c r="Z10" s="41" t="s">
        <v>217</v>
      </c>
      <c r="AA10" s="50"/>
      <c r="AB10" s="50">
        <f>AB9*3600</f>
        <v>720</v>
      </c>
      <c r="AC10" s="50" t="s">
        <v>222</v>
      </c>
    </row>
    <row r="11" spans="1:38" ht="27.6" x14ac:dyDescent="0.25">
      <c r="A11" s="3" t="s">
        <v>16</v>
      </c>
      <c r="B11" s="4" t="s">
        <v>25</v>
      </c>
      <c r="C11" s="48">
        <v>1185</v>
      </c>
      <c r="D11" s="48" t="s">
        <v>18</v>
      </c>
      <c r="F11" s="48" t="s">
        <v>86</v>
      </c>
      <c r="G11" s="48" t="s">
        <v>213</v>
      </c>
      <c r="H11" s="48" t="s">
        <v>90</v>
      </c>
      <c r="I11" s="4" t="s">
        <v>95</v>
      </c>
      <c r="J11" s="4" t="s">
        <v>97</v>
      </c>
      <c r="K11" s="48" t="s">
        <v>101</v>
      </c>
      <c r="L11" s="48" t="s">
        <v>92</v>
      </c>
      <c r="M11" s="48" t="s">
        <v>94</v>
      </c>
      <c r="N11" s="48" t="s">
        <v>64</v>
      </c>
      <c r="O11" s="28" t="s">
        <v>99</v>
      </c>
      <c r="P11" s="48" t="s">
        <v>62</v>
      </c>
      <c r="Q11" s="48" t="s">
        <v>61</v>
      </c>
      <c r="R11" s="48" t="s">
        <v>67</v>
      </c>
      <c r="S11" s="48" t="s">
        <v>103</v>
      </c>
      <c r="T11" s="48"/>
      <c r="U11" s="48"/>
      <c r="V11" s="48"/>
      <c r="W11" s="48"/>
      <c r="X11" s="48" t="s">
        <v>145</v>
      </c>
      <c r="Y11" s="2" t="s">
        <v>146</v>
      </c>
      <c r="Z11" s="2" t="s">
        <v>158</v>
      </c>
      <c r="AA11" s="53" t="s">
        <v>224</v>
      </c>
      <c r="AB11" s="51">
        <f>AB9-AB6</f>
        <v>0.16052960823762802</v>
      </c>
      <c r="AC11" s="50" t="s">
        <v>151</v>
      </c>
    </row>
    <row r="12" spans="1:38" ht="16.2" x14ac:dyDescent="0.25">
      <c r="A12" s="3" t="s">
        <v>11</v>
      </c>
      <c r="B12" s="48" t="s">
        <v>26</v>
      </c>
      <c r="C12" s="2">
        <f>C8/(C11*C10)</f>
        <v>1.2080226576498468E-7</v>
      </c>
      <c r="D12" s="48" t="s">
        <v>12</v>
      </c>
      <c r="F12" s="48" t="s">
        <v>143</v>
      </c>
      <c r="G12" s="48" t="s">
        <v>88</v>
      </c>
      <c r="H12" s="48" t="s">
        <v>91</v>
      </c>
      <c r="I12" s="48" t="s">
        <v>18</v>
      </c>
      <c r="J12" s="48" t="s">
        <v>98</v>
      </c>
      <c r="K12" s="48" t="s">
        <v>102</v>
      </c>
      <c r="L12" s="48" t="s">
        <v>93</v>
      </c>
      <c r="M12" s="48" t="s">
        <v>10</v>
      </c>
      <c r="N12" s="48" t="s">
        <v>5</v>
      </c>
      <c r="O12" s="48" t="s">
        <v>100</v>
      </c>
      <c r="P12" s="48" t="s">
        <v>5</v>
      </c>
      <c r="Q12" s="48" t="s">
        <v>5</v>
      </c>
      <c r="R12" s="48" t="s">
        <v>5</v>
      </c>
      <c r="S12" s="48" t="s">
        <v>106</v>
      </c>
      <c r="T12" s="48" t="s">
        <v>0</v>
      </c>
      <c r="U12" s="48" t="s">
        <v>0</v>
      </c>
      <c r="V12" s="48" t="s">
        <v>0</v>
      </c>
      <c r="W12" s="48" t="s">
        <v>88</v>
      </c>
      <c r="X12" s="48" t="s">
        <v>88</v>
      </c>
      <c r="Y12" s="42" t="s">
        <v>151</v>
      </c>
      <c r="Z12" s="2" t="s">
        <v>153</v>
      </c>
    </row>
    <row r="13" spans="1:38" x14ac:dyDescent="0.25">
      <c r="A13" s="79" t="s">
        <v>20</v>
      </c>
      <c r="B13" s="79"/>
      <c r="C13" s="79"/>
      <c r="D13" s="79"/>
      <c r="F13" s="48">
        <v>0</v>
      </c>
      <c r="G13" s="16">
        <v>18</v>
      </c>
      <c r="H13" s="48">
        <f>((G13+$H$4)/2)+273.15</f>
        <v>291.14999999999998</v>
      </c>
      <c r="I13" s="8">
        <f>(351.99/H13)+344.84/(H13^2)</f>
        <v>1.2130324803820438</v>
      </c>
      <c r="J13" s="48">
        <f>((1.459*10^-6)*H13^1.5)/(H13+109.1)</f>
        <v>1.8109194905124869E-5</v>
      </c>
      <c r="K13" s="48">
        <f>J13/I13</f>
        <v>1.4928862333036119E-5</v>
      </c>
      <c r="L13" s="10">
        <f>1030.5-0.19975*H13+(3.9734*10^-4)*H13^2</f>
        <v>1006.02463276215</v>
      </c>
      <c r="M13" s="29">
        <f>((2.334*10^-3)*(H13^1.5))/(H13+164.54)</f>
        <v>2.5445239628926759E-2</v>
      </c>
      <c r="N13" s="8">
        <f>L13*J13/M13</f>
        <v>0.71598052994303296</v>
      </c>
      <c r="O13" s="48">
        <f>1/H13</f>
        <v>3.4346556757685045E-3</v>
      </c>
      <c r="P13" s="48">
        <f>$H$5*O13*(G13-$H$4)*POWER($C$36,3)/K13^2</f>
        <v>0</v>
      </c>
      <c r="Q13" s="48">
        <f>P13*N13</f>
        <v>0</v>
      </c>
      <c r="R13" s="9">
        <f>POWER((0.825+(0.387*POWER(Q13,1/6))/POWER((1+(POWER((0.492/N13),9/16))),8/27)),2)</f>
        <v>0.68062499999999992</v>
      </c>
      <c r="S13" s="10">
        <f>R13*M13/$C$36</f>
        <v>5.772888740812758E-2</v>
      </c>
      <c r="T13" s="10">
        <f>S13*$C$21*(G13-$H$4)</f>
        <v>0</v>
      </c>
      <c r="U13" s="10">
        <f>$C$3*$H$3*$C$21*(POWER(G13+273.15,4)-POWER($H$4+273.15,4))</f>
        <v>0</v>
      </c>
      <c r="V13" s="10">
        <f>U13+T13</f>
        <v>0</v>
      </c>
      <c r="W13" s="9">
        <f>V13*$C$17/($C$2*$C$21)</f>
        <v>0</v>
      </c>
      <c r="X13" s="49">
        <f>G13+W13</f>
        <v>18</v>
      </c>
      <c r="Y13" s="8">
        <v>0</v>
      </c>
      <c r="Z13" s="29">
        <f>F13/3600</f>
        <v>0</v>
      </c>
    </row>
    <row r="14" spans="1:38" x14ac:dyDescent="0.25">
      <c r="A14" s="3" t="s">
        <v>7</v>
      </c>
      <c r="B14" s="48" t="s">
        <v>32</v>
      </c>
      <c r="C14" s="48">
        <v>0.32</v>
      </c>
      <c r="D14" s="48" t="s">
        <v>1</v>
      </c>
      <c r="F14" s="36">
        <f>F13+$H$2</f>
        <v>60</v>
      </c>
      <c r="G14" s="16">
        <f>G13+$H$2*($O$4-S13*$C$21*(G13-$H$4)-$C$3*$H$3*$C$21*(POWER(G13+273.15,4)-POWER($H$4+273.15,4)))/($C$32*$C$4)</f>
        <v>18.15086267519159</v>
      </c>
      <c r="H14" s="48">
        <f>((G14+$H$4)/2)+273.15</f>
        <v>291.22543133759575</v>
      </c>
      <c r="I14" s="8">
        <f>(351.99/H14)+344.84/(H14^2)</f>
        <v>1.2127172351113455</v>
      </c>
      <c r="J14" s="48">
        <f>((1.459*10^-6)*H14^1.5)/(H14+109.1)</f>
        <v>1.8112819422483716E-5</v>
      </c>
      <c r="K14" s="48">
        <f>J14/I14</f>
        <v>1.493573184091895E-5</v>
      </c>
      <c r="L14" s="10">
        <f>1030.5-0.19975*H14+(3.9734*10^-4)*H14^2</f>
        <v>1006.027020243481</v>
      </c>
      <c r="M14" s="29">
        <f>((2.334*10^-3)*(H14^1.5))/(H14+164.54)</f>
        <v>2.5450915879661088E-2</v>
      </c>
      <c r="N14" s="8">
        <f>L14*J14/M14</f>
        <v>0.71596581584600294</v>
      </c>
      <c r="O14" s="48">
        <f>1/H14</f>
        <v>3.4337660533525836E-3</v>
      </c>
      <c r="P14" s="48">
        <f t="shared" ref="P14:P77" si="0">$H$5*O14*(G14-$H$4)*POWER($C$36,3)/K14^2</f>
        <v>615080.9320443162</v>
      </c>
      <c r="Q14" s="48">
        <f>P14*N14</f>
        <v>440376.92132242874</v>
      </c>
      <c r="R14" s="9">
        <f t="shared" ref="R14:R77" si="1">POWER((0.825+(0.387*POWER(Q14,1/6))/POWER((1+(POWER((0.492/N14),9/16))),8/27)),2)</f>
        <v>13.36999510247027</v>
      </c>
      <c r="S14" s="10">
        <f t="shared" ref="S14:S77" si="2">R14*M14/$C$36</f>
        <v>1.1342620688815053</v>
      </c>
      <c r="T14" s="10">
        <f t="shared" ref="T14:T77" si="3">S14*$C$21*(G14-$H$4)</f>
        <v>1.6427309767661873E-2</v>
      </c>
      <c r="U14" s="10">
        <f t="shared" ref="U14:U77" si="4">$C$3*$H$3*$C$21*(POWER(G14+273.15,4)-POWER($H$4+273.15,4))</f>
        <v>6.8149597412005311E-2</v>
      </c>
      <c r="V14" s="10">
        <f t="shared" ref="V14:V77" si="5">U14+T14</f>
        <v>8.4576907179667177E-2</v>
      </c>
      <c r="W14" s="9">
        <f t="shared" ref="W14:W77" si="6">V14*$C$17/($C$2*$C$21)</f>
        <v>4.5812491388986389E-2</v>
      </c>
      <c r="X14" s="49">
        <f t="shared" ref="X14:X76" si="7">G14+W14</f>
        <v>18.196675166580576</v>
      </c>
      <c r="Y14" s="8">
        <f>V14*$H$2/(3.6*10^6)</f>
        <v>1.4096151196611197E-6</v>
      </c>
      <c r="Z14" s="29">
        <f t="shared" ref="Z14:Z77" si="8">F14/3600</f>
        <v>1.6666666666666666E-2</v>
      </c>
    </row>
    <row r="15" spans="1:38" x14ac:dyDescent="0.25">
      <c r="A15" s="3" t="s">
        <v>6</v>
      </c>
      <c r="B15" s="48" t="s">
        <v>33</v>
      </c>
      <c r="C15" s="48">
        <v>0.3</v>
      </c>
      <c r="D15" s="48" t="s">
        <v>1</v>
      </c>
      <c r="F15" s="36">
        <f t="shared" ref="F15:F78" si="9">F14+$H$2</f>
        <v>120</v>
      </c>
      <c r="G15" s="16">
        <f t="shared" ref="G15:G78" si="10">G14+$H$2*($O$4-S14*$C$21*(G14-$H$4)-$C$3*$H$3*$C$21*(POWER(G14+273.15,4)-POWER($H$4+273.15,4)))/($C$32*$C$4)</f>
        <v>18.299383812586651</v>
      </c>
      <c r="H15" s="48">
        <f t="shared" ref="H15:H78" si="11">((G15+$H$4)/2)+273.15</f>
        <v>291.29969190629333</v>
      </c>
      <c r="I15" s="8">
        <f t="shared" ref="I15:I78" si="12">(351.99/H15)+344.84/(H15^2)</f>
        <v>1.2124070427741538</v>
      </c>
      <c r="J15" s="48">
        <f t="shared" ref="J15:J78" si="13">((1.459*10^-6)*H15^1.5)/(H15+109.1)</f>
        <v>1.8116387239827292E-5</v>
      </c>
      <c r="K15" s="48">
        <f t="shared" ref="K15:K78" si="14">J15/I15</f>
        <v>1.4942495878590833E-5</v>
      </c>
      <c r="L15" s="10">
        <f t="shared" ref="L15:L78" si="15">1030.5-0.19975*H15+(3.9734*10^-4)*H15^2</f>
        <v>1006.0293750856561</v>
      </c>
      <c r="M15" s="29">
        <f t="shared" ref="M15:M78" si="16">((2.334*10^-3)*(H15^1.5))/(H15+164.54)</f>
        <v>2.5456503445024401E-2</v>
      </c>
      <c r="N15" s="8">
        <f t="shared" ref="N15:N78" si="17">L15*J15/M15</f>
        <v>0.7159513392345126</v>
      </c>
      <c r="O15" s="48">
        <f t="shared" ref="O15:O78" si="18">1/H15</f>
        <v>3.432890688815712E-3</v>
      </c>
      <c r="P15" s="48">
        <f t="shared" si="0"/>
        <v>1219199.4877749686</v>
      </c>
      <c r="Q15" s="48">
        <f t="shared" ref="Q15:Q78" si="19">P15*N15</f>
        <v>872887.50606652058</v>
      </c>
      <c r="R15" s="9">
        <f t="shared" si="1"/>
        <v>15.987987991992002</v>
      </c>
      <c r="S15" s="10">
        <f t="shared" si="2"/>
        <v>1.3566609046571774</v>
      </c>
      <c r="T15" s="10">
        <f t="shared" si="3"/>
        <v>3.8991582146257996E-2</v>
      </c>
      <c r="U15" s="10">
        <f t="shared" si="4"/>
        <v>0.13534495580863537</v>
      </c>
      <c r="V15" s="10">
        <f t="shared" si="5"/>
        <v>0.17433653795489337</v>
      </c>
      <c r="W15" s="9">
        <f t="shared" si="6"/>
        <v>9.44322913922339E-2</v>
      </c>
      <c r="X15" s="49">
        <f t="shared" si="7"/>
        <v>18.393816103978885</v>
      </c>
      <c r="Y15" s="8">
        <f t="shared" ref="Y15:Y78" si="20">V15*$H$2/(3.6*10^6)</f>
        <v>2.9056089659148896E-6</v>
      </c>
      <c r="Z15" s="29">
        <f t="shared" si="8"/>
        <v>3.3333333333333333E-2</v>
      </c>
    </row>
    <row r="16" spans="1:38" x14ac:dyDescent="0.25">
      <c r="A16" s="3" t="s">
        <v>31</v>
      </c>
      <c r="B16" s="48" t="s">
        <v>34</v>
      </c>
      <c r="C16" s="48">
        <v>0.3</v>
      </c>
      <c r="D16" s="48" t="s">
        <v>1</v>
      </c>
      <c r="F16" s="36">
        <f t="shared" si="9"/>
        <v>180</v>
      </c>
      <c r="G16" s="16">
        <f t="shared" si="10"/>
        <v>18.445419926881776</v>
      </c>
      <c r="H16" s="48">
        <f t="shared" si="11"/>
        <v>291.37270996344085</v>
      </c>
      <c r="I16" s="8">
        <f t="shared" si="12"/>
        <v>1.212102195189906</v>
      </c>
      <c r="J16" s="48">
        <f t="shared" si="13"/>
        <v>1.8119894931903059E-5</v>
      </c>
      <c r="K16" s="48">
        <f t="shared" si="14"/>
        <v>1.4949147855527254E-5</v>
      </c>
      <c r="L16" s="10">
        <f t="shared" si="15"/>
        <v>1006.031694800122</v>
      </c>
      <c r="M16" s="29">
        <f t="shared" si="16"/>
        <v>2.546199695528114E-2</v>
      </c>
      <c r="N16" s="8">
        <f t="shared" si="17"/>
        <v>0.71593711365053048</v>
      </c>
      <c r="O16" s="48">
        <f t="shared" si="18"/>
        <v>3.4320304057489531E-3</v>
      </c>
      <c r="P16" s="48">
        <f t="shared" si="0"/>
        <v>1811843.4318489255</v>
      </c>
      <c r="Q16" s="48">
        <f t="shared" si="19"/>
        <v>1297165.9569845914</v>
      </c>
      <c r="R16" s="9">
        <f t="shared" si="1"/>
        <v>17.766935319004951</v>
      </c>
      <c r="S16" s="10">
        <f t="shared" si="2"/>
        <v>1.5079388433239367</v>
      </c>
      <c r="T16" s="10">
        <f t="shared" si="3"/>
        <v>6.4479936896211634E-2</v>
      </c>
      <c r="U16" s="10">
        <f t="shared" si="4"/>
        <v>0.20151625564860703</v>
      </c>
      <c r="V16" s="10">
        <f t="shared" si="5"/>
        <v>0.26599619254481865</v>
      </c>
      <c r="W16" s="9">
        <f t="shared" si="6"/>
        <v>0.14408127096177675</v>
      </c>
      <c r="X16" s="49">
        <f t="shared" si="7"/>
        <v>18.589501197843553</v>
      </c>
      <c r="Y16" s="8">
        <f t="shared" si="20"/>
        <v>4.4332698757469777E-6</v>
      </c>
      <c r="Z16" s="29">
        <f t="shared" si="8"/>
        <v>0.05</v>
      </c>
    </row>
    <row r="17" spans="1:26" ht="16.2" x14ac:dyDescent="0.25">
      <c r="A17" s="3" t="s">
        <v>35</v>
      </c>
      <c r="B17" s="48" t="s">
        <v>56</v>
      </c>
      <c r="C17" s="48">
        <v>1.2999999999999999E-2</v>
      </c>
      <c r="D17" s="48" t="s">
        <v>1</v>
      </c>
      <c r="F17" s="36">
        <f t="shared" si="9"/>
        <v>240</v>
      </c>
      <c r="G17" s="16">
        <f t="shared" si="10"/>
        <v>18.588918415330841</v>
      </c>
      <c r="H17" s="48">
        <f t="shared" si="11"/>
        <v>291.44445920766537</v>
      </c>
      <c r="I17" s="8">
        <f t="shared" si="12"/>
        <v>1.2118027941413905</v>
      </c>
      <c r="J17" s="48">
        <f t="shared" si="13"/>
        <v>1.8123341257309529E-5</v>
      </c>
      <c r="K17" s="48">
        <f t="shared" si="14"/>
        <v>1.4955685318542795E-5</v>
      </c>
      <c r="L17" s="10">
        <f t="shared" si="15"/>
        <v>1006.0339783327527</v>
      </c>
      <c r="M17" s="29">
        <f t="shared" si="16"/>
        <v>2.5467394460672955E-2</v>
      </c>
      <c r="N17" s="8">
        <f t="shared" si="17"/>
        <v>0.71592314376440669</v>
      </c>
      <c r="O17" s="48">
        <f t="shared" si="18"/>
        <v>3.4311854914608675E-3</v>
      </c>
      <c r="P17" s="48">
        <f t="shared" si="0"/>
        <v>2392871.9894955293</v>
      </c>
      <c r="Q17" s="48">
        <f t="shared" si="19"/>
        <v>1713112.4373454298</v>
      </c>
      <c r="R17" s="9">
        <f t="shared" si="1"/>
        <v>19.148725478956596</v>
      </c>
      <c r="S17" s="10">
        <f t="shared" si="2"/>
        <v>1.6255604839724211</v>
      </c>
      <c r="T17" s="10">
        <f t="shared" si="3"/>
        <v>9.1902960407565487E-2</v>
      </c>
      <c r="U17" s="10">
        <f t="shared" si="4"/>
        <v>0.26663463173481627</v>
      </c>
      <c r="V17" s="10">
        <f t="shared" si="5"/>
        <v>0.35853759214238179</v>
      </c>
      <c r="W17" s="9">
        <f t="shared" si="6"/>
        <v>0.19420786241045679</v>
      </c>
      <c r="X17" s="49">
        <f t="shared" si="7"/>
        <v>18.7831262777413</v>
      </c>
      <c r="Y17" s="8">
        <f t="shared" si="20"/>
        <v>5.9756265357063639E-6</v>
      </c>
      <c r="Z17" s="29">
        <f t="shared" si="8"/>
        <v>6.6666666666666666E-2</v>
      </c>
    </row>
    <row r="18" spans="1:26" ht="16.2" x14ac:dyDescent="0.25">
      <c r="A18" s="3" t="s">
        <v>36</v>
      </c>
      <c r="B18" s="48" t="s">
        <v>57</v>
      </c>
      <c r="C18" s="48">
        <v>6.0000000000000001E-3</v>
      </c>
      <c r="D18" s="48" t="s">
        <v>1</v>
      </c>
      <c r="F18" s="36">
        <f t="shared" si="9"/>
        <v>300</v>
      </c>
      <c r="G18" s="16">
        <f t="shared" si="10"/>
        <v>18.729854866550987</v>
      </c>
      <c r="H18" s="48">
        <f t="shared" si="11"/>
        <v>291.51492743327549</v>
      </c>
      <c r="I18" s="8">
        <f t="shared" si="12"/>
        <v>1.2115088825667442</v>
      </c>
      <c r="J18" s="48">
        <f t="shared" si="13"/>
        <v>1.8126725651791818E-5</v>
      </c>
      <c r="K18" s="48">
        <f t="shared" si="14"/>
        <v>1.4962107098536428E-5</v>
      </c>
      <c r="L18" s="10">
        <f t="shared" si="15"/>
        <v>1006.0362250770166</v>
      </c>
      <c r="M18" s="29">
        <f t="shared" si="16"/>
        <v>2.5472695071945436E-2</v>
      </c>
      <c r="N18" s="8">
        <f t="shared" si="17"/>
        <v>0.71590943150023778</v>
      </c>
      <c r="O18" s="48">
        <f t="shared" si="18"/>
        <v>3.4303560671996424E-3</v>
      </c>
      <c r="P18" s="48">
        <f t="shared" si="0"/>
        <v>2962258.5605155141</v>
      </c>
      <c r="Q18" s="48">
        <f t="shared" si="19"/>
        <v>2120708.8420153745</v>
      </c>
      <c r="R18" s="9">
        <f t="shared" si="1"/>
        <v>20.290623333620758</v>
      </c>
      <c r="S18" s="10">
        <f t="shared" si="2"/>
        <v>1.7228562033234085</v>
      </c>
      <c r="T18" s="10">
        <f t="shared" si="3"/>
        <v>0.12071375849886205</v>
      </c>
      <c r="U18" s="10">
        <f t="shared" si="4"/>
        <v>0.33068397774547559</v>
      </c>
      <c r="V18" s="10">
        <f t="shared" si="5"/>
        <v>0.45139773624433766</v>
      </c>
      <c r="W18" s="9">
        <f t="shared" si="6"/>
        <v>0.24450710713234955</v>
      </c>
      <c r="X18" s="49">
        <f t="shared" si="7"/>
        <v>18.974361973683337</v>
      </c>
      <c r="Y18" s="8">
        <f t="shared" si="20"/>
        <v>7.5232956040722944E-6</v>
      </c>
      <c r="Z18" s="29">
        <f t="shared" si="8"/>
        <v>8.3333333333333329E-2</v>
      </c>
    </row>
    <row r="19" spans="1:26" ht="16.2" x14ac:dyDescent="0.25">
      <c r="A19" s="3" t="s">
        <v>37</v>
      </c>
      <c r="B19" s="48" t="s">
        <v>40</v>
      </c>
      <c r="C19" s="48">
        <f>C14*C15</f>
        <v>9.6000000000000002E-2</v>
      </c>
      <c r="D19" s="48" t="s">
        <v>8</v>
      </c>
      <c r="F19" s="36">
        <f t="shared" si="9"/>
        <v>360</v>
      </c>
      <c r="G19" s="16">
        <f t="shared" si="10"/>
        <v>18.868220456002163</v>
      </c>
      <c r="H19" s="48">
        <f t="shared" si="11"/>
        <v>291.58411022800107</v>
      </c>
      <c r="I19" s="8">
        <f t="shared" si="12"/>
        <v>1.2112204709756837</v>
      </c>
      <c r="J19" s="48">
        <f t="shared" si="13"/>
        <v>1.8130047925198028E-5</v>
      </c>
      <c r="K19" s="48">
        <f t="shared" si="14"/>
        <v>1.4968412737107713E-5</v>
      </c>
      <c r="L19" s="10">
        <f t="shared" si="15"/>
        <v>1006.0384346766612</v>
      </c>
      <c r="M19" s="29">
        <f t="shared" si="16"/>
        <v>2.5477898485814214E-2</v>
      </c>
      <c r="N19" s="8">
        <f t="shared" si="17"/>
        <v>0.71589597726965659</v>
      </c>
      <c r="O19" s="48">
        <f t="shared" si="18"/>
        <v>3.4295421626989917E-3</v>
      </c>
      <c r="P19" s="48">
        <f t="shared" si="0"/>
        <v>3520038.6516700024</v>
      </c>
      <c r="Q19" s="48">
        <f t="shared" si="19"/>
        <v>2519981.5105642607</v>
      </c>
      <c r="R19" s="9">
        <f t="shared" si="1"/>
        <v>21.26895916450103</v>
      </c>
      <c r="S19" s="10">
        <f t="shared" si="2"/>
        <v>1.8062946083069507</v>
      </c>
      <c r="T19" s="10">
        <f t="shared" si="3"/>
        <v>0.15055314513585691</v>
      </c>
      <c r="U19" s="10">
        <f t="shared" si="4"/>
        <v>0.39365530330790793</v>
      </c>
      <c r="V19" s="10">
        <f t="shared" si="5"/>
        <v>0.54420844844376481</v>
      </c>
      <c r="W19" s="9">
        <f t="shared" si="6"/>
        <v>0.2947795762403726</v>
      </c>
      <c r="X19" s="49">
        <f t="shared" si="7"/>
        <v>19.163000032242536</v>
      </c>
      <c r="Y19" s="8">
        <f t="shared" si="20"/>
        <v>9.0701408073960803E-6</v>
      </c>
      <c r="Z19" s="29">
        <f t="shared" si="8"/>
        <v>0.1</v>
      </c>
    </row>
    <row r="20" spans="1:26" ht="16.2" x14ac:dyDescent="0.25">
      <c r="A20" s="3" t="s">
        <v>38</v>
      </c>
      <c r="B20" s="48" t="s">
        <v>41</v>
      </c>
      <c r="C20" s="48">
        <f>C15*C16</f>
        <v>0.09</v>
      </c>
      <c r="D20" s="48" t="s">
        <v>8</v>
      </c>
      <c r="F20" s="36">
        <f t="shared" si="9"/>
        <v>420</v>
      </c>
      <c r="G20" s="16">
        <f t="shared" si="10"/>
        <v>19.004016552221859</v>
      </c>
      <c r="H20" s="48">
        <f t="shared" si="11"/>
        <v>291.65200827611091</v>
      </c>
      <c r="I20" s="8">
        <f t="shared" si="12"/>
        <v>1.2109375487644327</v>
      </c>
      <c r="J20" s="48">
        <f t="shared" si="13"/>
        <v>1.8133308131769737E-5</v>
      </c>
      <c r="K20" s="48">
        <f t="shared" si="14"/>
        <v>1.4974602241273191E-5</v>
      </c>
      <c r="L20" s="10">
        <f t="shared" si="15"/>
        <v>1006.0406069415845</v>
      </c>
      <c r="M20" s="29">
        <f t="shared" si="16"/>
        <v>2.548300478186119E-2</v>
      </c>
      <c r="N20" s="8">
        <f t="shared" si="17"/>
        <v>0.71588278050042431</v>
      </c>
      <c r="O20" s="48">
        <f t="shared" si="18"/>
        <v>3.4287437481084872E-3</v>
      </c>
      <c r="P20" s="48">
        <f t="shared" si="0"/>
        <v>4066287.5065269573</v>
      </c>
      <c r="Q20" s="48">
        <f t="shared" si="19"/>
        <v>2910985.2064866554</v>
      </c>
      <c r="R20" s="9">
        <f t="shared" si="1"/>
        <v>22.127251681363507</v>
      </c>
      <c r="S20" s="10">
        <f t="shared" si="2"/>
        <v>1.8795628680187746</v>
      </c>
      <c r="T20" s="10">
        <f t="shared" si="3"/>
        <v>0.18116277412151424</v>
      </c>
      <c r="U20" s="10">
        <f t="shared" si="4"/>
        <v>0.45554432682842816</v>
      </c>
      <c r="V20" s="10">
        <f t="shared" si="5"/>
        <v>0.63670710094994243</v>
      </c>
      <c r="W20" s="9">
        <f t="shared" si="6"/>
        <v>0.34488301301455215</v>
      </c>
      <c r="X20" s="49">
        <f t="shared" si="7"/>
        <v>19.348899565236412</v>
      </c>
      <c r="Y20" s="8">
        <f t="shared" si="20"/>
        <v>1.0611785015832374E-5</v>
      </c>
      <c r="Z20" s="29">
        <f t="shared" si="8"/>
        <v>0.11666666666666667</v>
      </c>
    </row>
    <row r="21" spans="1:26" ht="16.2" x14ac:dyDescent="0.25">
      <c r="A21" s="3" t="s">
        <v>39</v>
      </c>
      <c r="B21" s="48" t="s">
        <v>42</v>
      </c>
      <c r="C21" s="48">
        <f>C14*C16</f>
        <v>9.6000000000000002E-2</v>
      </c>
      <c r="D21" s="48" t="s">
        <v>8</v>
      </c>
      <c r="F21" s="36">
        <f t="shared" si="9"/>
        <v>480</v>
      </c>
      <c r="G21" s="16">
        <f t="shared" si="10"/>
        <v>19.137251794679063</v>
      </c>
      <c r="H21" s="48">
        <f t="shared" si="11"/>
        <v>291.71862589733951</v>
      </c>
      <c r="I21" s="8">
        <f t="shared" si="12"/>
        <v>1.2106600903494116</v>
      </c>
      <c r="J21" s="48">
        <f t="shared" si="13"/>
        <v>1.8136506499858989E-5</v>
      </c>
      <c r="K21" s="48">
        <f t="shared" si="14"/>
        <v>1.4980675950608538E-5</v>
      </c>
      <c r="L21" s="10">
        <f t="shared" si="15"/>
        <v>1006.0427418023694</v>
      </c>
      <c r="M21" s="29">
        <f t="shared" si="16"/>
        <v>2.5488014312485398E-2</v>
      </c>
      <c r="N21" s="8">
        <f t="shared" si="17"/>
        <v>0.71586983992302256</v>
      </c>
      <c r="O21" s="48">
        <f t="shared" si="18"/>
        <v>3.4279607513025795E-3</v>
      </c>
      <c r="P21" s="48">
        <f t="shared" si="0"/>
        <v>4601107.9589803545</v>
      </c>
      <c r="Q21" s="48">
        <f t="shared" si="19"/>
        <v>3293794.4180638115</v>
      </c>
      <c r="R21" s="9">
        <f t="shared" si="1"/>
        <v>22.892946062877829</v>
      </c>
      <c r="S21" s="10">
        <f t="shared" si="2"/>
        <v>1.9449857896852878</v>
      </c>
      <c r="T21" s="10">
        <f t="shared" si="3"/>
        <v>0.21234610367470733</v>
      </c>
      <c r="U21" s="10">
        <f t="shared" si="4"/>
        <v>0.51635017422546858</v>
      </c>
      <c r="V21" s="10">
        <f t="shared" si="5"/>
        <v>0.72869627790017588</v>
      </c>
      <c r="W21" s="9">
        <f t="shared" si="6"/>
        <v>0.39471048386259527</v>
      </c>
      <c r="X21" s="49">
        <f t="shared" si="7"/>
        <v>19.531962278541659</v>
      </c>
      <c r="Y21" s="8">
        <f t="shared" si="20"/>
        <v>1.2144937965002932E-5</v>
      </c>
      <c r="Z21" s="29">
        <f t="shared" si="8"/>
        <v>0.13333333333333333</v>
      </c>
    </row>
    <row r="22" spans="1:26" x14ac:dyDescent="0.25">
      <c r="A22" s="70" t="s">
        <v>46</v>
      </c>
      <c r="B22" s="70"/>
      <c r="C22" s="70"/>
      <c r="D22" s="70"/>
      <c r="F22" s="36">
        <f t="shared" si="9"/>
        <v>540</v>
      </c>
      <c r="G22" s="16">
        <f t="shared" si="10"/>
        <v>19.267940288361888</v>
      </c>
      <c r="H22" s="48">
        <f t="shared" si="11"/>
        <v>291.7839701441809</v>
      </c>
      <c r="I22" s="8">
        <f t="shared" si="12"/>
        <v>1.2103880589576366</v>
      </c>
      <c r="J22" s="48">
        <f t="shared" si="13"/>
        <v>1.8139643388502333E-5</v>
      </c>
      <c r="K22" s="48">
        <f t="shared" si="14"/>
        <v>1.4986634455171223E-5</v>
      </c>
      <c r="L22" s="10">
        <f t="shared" si="15"/>
        <v>1006.04483928222</v>
      </c>
      <c r="M22" s="29">
        <f t="shared" si="16"/>
        <v>2.5492927634907278E-2</v>
      </c>
      <c r="N22" s="8">
        <f t="shared" si="17"/>
        <v>0.7158571537477707</v>
      </c>
      <c r="O22" s="48">
        <f t="shared" si="18"/>
        <v>3.4271930685769482E-3</v>
      </c>
      <c r="P22" s="48">
        <f t="shared" si="0"/>
        <v>5124622.9262040099</v>
      </c>
      <c r="Q22" s="48">
        <f t="shared" si="19"/>
        <v>3668497.9819829743</v>
      </c>
      <c r="R22" s="9">
        <f t="shared" si="1"/>
        <v>23.58460059147037</v>
      </c>
      <c r="S22" s="10">
        <f t="shared" si="2"/>
        <v>2.0041350539218183</v>
      </c>
      <c r="T22" s="10">
        <f t="shared" si="3"/>
        <v>0.24394786350583675</v>
      </c>
      <c r="U22" s="10">
        <f t="shared" si="4"/>
        <v>0.57607457585157895</v>
      </c>
      <c r="V22" s="10">
        <f t="shared" si="5"/>
        <v>0.8200224393574157</v>
      </c>
      <c r="W22" s="9">
        <f t="shared" si="6"/>
        <v>0.44417882131860015</v>
      </c>
      <c r="X22" s="49">
        <f t="shared" si="7"/>
        <v>19.71211910968049</v>
      </c>
      <c r="Y22" s="8">
        <f t="shared" si="20"/>
        <v>1.3667040655956928E-5</v>
      </c>
      <c r="Z22" s="29">
        <f t="shared" si="8"/>
        <v>0.15</v>
      </c>
    </row>
    <row r="23" spans="1:26" ht="16.2" x14ac:dyDescent="0.25">
      <c r="A23" s="3" t="s">
        <v>44</v>
      </c>
      <c r="B23" s="48" t="s">
        <v>43</v>
      </c>
      <c r="C23" s="48">
        <f>C14*C15*C16</f>
        <v>2.8799999999999999E-2</v>
      </c>
      <c r="D23" s="48" t="s">
        <v>45</v>
      </c>
      <c r="F23" s="36">
        <f t="shared" si="9"/>
        <v>600</v>
      </c>
      <c r="G23" s="16">
        <f t="shared" si="10"/>
        <v>19.396100389059029</v>
      </c>
      <c r="H23" s="48">
        <f t="shared" si="11"/>
        <v>291.84805019452949</v>
      </c>
      <c r="I23" s="8">
        <f t="shared" si="12"/>
        <v>1.2101214091764199</v>
      </c>
      <c r="J23" s="48">
        <f t="shared" si="13"/>
        <v>1.8142719258204076E-5</v>
      </c>
      <c r="K23" s="48">
        <f t="shared" si="14"/>
        <v>1.4992478540274388E-5</v>
      </c>
      <c r="L23" s="10">
        <f t="shared" si="15"/>
        <v>1006.046899478072</v>
      </c>
      <c r="M23" s="29">
        <f t="shared" si="16"/>
        <v>2.5497745465421044E-2</v>
      </c>
      <c r="N23" s="8">
        <f t="shared" si="17"/>
        <v>0.71584471978396991</v>
      </c>
      <c r="O23" s="48">
        <f t="shared" si="18"/>
        <v>3.4264405718436573E-3</v>
      </c>
      <c r="P23" s="48">
        <f t="shared" si="0"/>
        <v>5636970.366266882</v>
      </c>
      <c r="Q23" s="48">
        <f t="shared" si="19"/>
        <v>4035195.4722708585</v>
      </c>
      <c r="R23" s="9">
        <f t="shared" si="1"/>
        <v>24.215424525537813</v>
      </c>
      <c r="S23" s="10">
        <f t="shared" si="2"/>
        <v>2.0581291029642577</v>
      </c>
      <c r="T23" s="10">
        <f t="shared" si="3"/>
        <v>0.27584206477268264</v>
      </c>
      <c r="U23" s="10">
        <f t="shared" si="4"/>
        <v>0.63472132613037369</v>
      </c>
      <c r="V23" s="10">
        <f t="shared" si="5"/>
        <v>0.91056339090305638</v>
      </c>
      <c r="W23" s="9">
        <f t="shared" si="6"/>
        <v>0.49322183673915554</v>
      </c>
      <c r="X23" s="49">
        <f t="shared" si="7"/>
        <v>19.889322225798185</v>
      </c>
      <c r="Y23" s="8">
        <f t="shared" si="20"/>
        <v>1.5176056515050938E-5</v>
      </c>
      <c r="Z23" s="29">
        <f t="shared" si="8"/>
        <v>0.16666666666666666</v>
      </c>
    </row>
    <row r="24" spans="1:26" ht="27.6" x14ac:dyDescent="0.25">
      <c r="A24" s="13" t="s">
        <v>76</v>
      </c>
      <c r="B24" s="48" t="s">
        <v>47</v>
      </c>
      <c r="C24" s="48">
        <f>C17*C19</f>
        <v>1.248E-3</v>
      </c>
      <c r="D24" s="48" t="s">
        <v>45</v>
      </c>
      <c r="F24" s="36">
        <f t="shared" si="9"/>
        <v>660</v>
      </c>
      <c r="G24" s="16">
        <f t="shared" si="10"/>
        <v>19.521753835549397</v>
      </c>
      <c r="H24" s="48">
        <f t="shared" si="11"/>
        <v>291.91087691777466</v>
      </c>
      <c r="I24" s="8">
        <f t="shared" si="12"/>
        <v>1.209860088773715</v>
      </c>
      <c r="J24" s="48">
        <f t="shared" si="13"/>
        <v>1.8145734650066614E-5</v>
      </c>
      <c r="K24" s="48">
        <f t="shared" si="14"/>
        <v>1.4998209147025168E-5</v>
      </c>
      <c r="L24" s="10">
        <f t="shared" si="15"/>
        <v>1006.0489225470689</v>
      </c>
      <c r="M24" s="29">
        <f t="shared" si="16"/>
        <v>2.5502468646716164E-2</v>
      </c>
      <c r="N24" s="8">
        <f t="shared" si="17"/>
        <v>0.71583253552495618</v>
      </c>
      <c r="O24" s="48">
        <f t="shared" si="18"/>
        <v>3.4257031137681095E-3</v>
      </c>
      <c r="P24" s="48">
        <f t="shared" si="0"/>
        <v>6138299.68929072</v>
      </c>
      <c r="Q24" s="48">
        <f t="shared" si="19"/>
        <v>4393994.6303970264</v>
      </c>
      <c r="R24" s="9">
        <f t="shared" si="1"/>
        <v>24.795197445721158</v>
      </c>
      <c r="S24" s="10">
        <f t="shared" si="2"/>
        <v>2.1077958181621352</v>
      </c>
      <c r="T24" s="10">
        <f t="shared" si="3"/>
        <v>0.30792445160094806</v>
      </c>
      <c r="U24" s="10">
        <f t="shared" si="4"/>
        <v>0.69229589701070005</v>
      </c>
      <c r="V24" s="10">
        <f t="shared" si="5"/>
        <v>1.0002203486116481</v>
      </c>
      <c r="W24" s="9">
        <f t="shared" si="6"/>
        <v>0.54178602216464267</v>
      </c>
      <c r="X24" s="49">
        <f t="shared" si="7"/>
        <v>20.063539857714041</v>
      </c>
      <c r="Y24" s="8">
        <f t="shared" si="20"/>
        <v>1.6670339143527468E-5</v>
      </c>
      <c r="Z24" s="29">
        <f t="shared" si="8"/>
        <v>0.18333333333333332</v>
      </c>
    </row>
    <row r="25" spans="1:26" ht="16.2" x14ac:dyDescent="0.25">
      <c r="A25" s="13" t="s">
        <v>75</v>
      </c>
      <c r="B25" s="48" t="s">
        <v>48</v>
      </c>
      <c r="C25" s="48">
        <f>C20*C18</f>
        <v>5.4000000000000001E-4</v>
      </c>
      <c r="D25" s="48" t="s">
        <v>45</v>
      </c>
      <c r="F25" s="36">
        <f t="shared" si="9"/>
        <v>720</v>
      </c>
      <c r="G25" s="16">
        <f t="shared" si="10"/>
        <v>19.644925101475387</v>
      </c>
      <c r="H25" s="48">
        <f t="shared" si="11"/>
        <v>291.97246255073765</v>
      </c>
      <c r="I25" s="8">
        <f t="shared" si="12"/>
        <v>1.2096040400561576</v>
      </c>
      <c r="J25" s="48">
        <f t="shared" si="13"/>
        <v>1.8148690170207582E-5</v>
      </c>
      <c r="K25" s="48">
        <f t="shared" si="14"/>
        <v>1.5003827342842707E-5</v>
      </c>
      <c r="L25" s="10">
        <f t="shared" si="15"/>
        <v>1006.050908696425</v>
      </c>
      <c r="M25" s="29">
        <f t="shared" si="16"/>
        <v>2.5507098123476062E-2</v>
      </c>
      <c r="N25" s="8">
        <f t="shared" si="17"/>
        <v>0.71582059821154509</v>
      </c>
      <c r="O25" s="48">
        <f t="shared" si="18"/>
        <v>3.4249805316014163E-3</v>
      </c>
      <c r="P25" s="48">
        <f t="shared" si="0"/>
        <v>6628769.0926795127</v>
      </c>
      <c r="Q25" s="48">
        <f t="shared" si="19"/>
        <v>4745009.4573280495</v>
      </c>
      <c r="R25" s="9">
        <f t="shared" si="1"/>
        <v>25.331389409320224</v>
      </c>
      <c r="S25" s="10">
        <f t="shared" si="2"/>
        <v>2.1537674508917108</v>
      </c>
      <c r="T25" s="10">
        <f t="shared" si="3"/>
        <v>0.34010746970039357</v>
      </c>
      <c r="U25" s="10">
        <f t="shared" si="4"/>
        <v>0.74880514853485902</v>
      </c>
      <c r="V25" s="10">
        <f t="shared" si="5"/>
        <v>1.0889126182352526</v>
      </c>
      <c r="W25" s="9">
        <f t="shared" si="6"/>
        <v>0.58982766821076182</v>
      </c>
      <c r="X25" s="49">
        <f t="shared" si="7"/>
        <v>20.23475276968615</v>
      </c>
      <c r="Y25" s="8">
        <f t="shared" si="20"/>
        <v>1.8148543637254211E-5</v>
      </c>
      <c r="Z25" s="29">
        <f t="shared" si="8"/>
        <v>0.2</v>
      </c>
    </row>
    <row r="26" spans="1:26" ht="16.2" x14ac:dyDescent="0.25">
      <c r="A26" s="13" t="s">
        <v>74</v>
      </c>
      <c r="B26" s="48" t="s">
        <v>49</v>
      </c>
      <c r="C26" s="48">
        <f>C20*C17</f>
        <v>1.1699999999999998E-3</v>
      </c>
      <c r="D26" s="48" t="s">
        <v>45</v>
      </c>
      <c r="F26" s="36">
        <f t="shared" si="9"/>
        <v>780</v>
      </c>
      <c r="G26" s="16">
        <f t="shared" si="10"/>
        <v>19.765640894524577</v>
      </c>
      <c r="H26" s="48">
        <f t="shared" si="11"/>
        <v>292.03282044726228</v>
      </c>
      <c r="I26" s="8">
        <f t="shared" si="12"/>
        <v>1.2093532009168533</v>
      </c>
      <c r="J26" s="48">
        <f t="shared" si="13"/>
        <v>1.8151586477723007E-5</v>
      </c>
      <c r="K26" s="48">
        <f t="shared" si="14"/>
        <v>1.5009334298666138E-5</v>
      </c>
      <c r="L26" s="10">
        <f t="shared" si="15"/>
        <v>1006.0528581755516</v>
      </c>
      <c r="M26" s="29">
        <f t="shared" si="16"/>
        <v>2.5511634923528481E-2</v>
      </c>
      <c r="N26" s="8">
        <f t="shared" si="17"/>
        <v>0.71580890488096582</v>
      </c>
      <c r="O26" s="48">
        <f t="shared" si="18"/>
        <v>3.4242726501372413E-3</v>
      </c>
      <c r="P26" s="48">
        <f t="shared" si="0"/>
        <v>7108543.5181354918</v>
      </c>
      <c r="Q26" s="48">
        <f t="shared" si="19"/>
        <v>5088358.7510152543</v>
      </c>
      <c r="R26" s="9">
        <f t="shared" si="1"/>
        <v>25.829853088865377</v>
      </c>
      <c r="S26" s="10">
        <f t="shared" si="2"/>
        <v>2.1965392737716933</v>
      </c>
      <c r="T26" s="10">
        <f t="shared" si="3"/>
        <v>0.37231675854725915</v>
      </c>
      <c r="U26" s="10">
        <f t="shared" si="4"/>
        <v>0.80425710434111208</v>
      </c>
      <c r="V26" s="10">
        <f t="shared" si="5"/>
        <v>1.1765738628883713</v>
      </c>
      <c r="W26" s="9">
        <f t="shared" si="6"/>
        <v>0.63731084239786773</v>
      </c>
      <c r="X26" s="49">
        <f t="shared" si="7"/>
        <v>20.402951736922443</v>
      </c>
      <c r="Y26" s="8">
        <f t="shared" si="20"/>
        <v>1.9609564381472856E-5</v>
      </c>
      <c r="Z26" s="29">
        <f t="shared" si="8"/>
        <v>0.21666666666666667</v>
      </c>
    </row>
    <row r="27" spans="1:26" ht="27.6" x14ac:dyDescent="0.25">
      <c r="A27" s="13" t="s">
        <v>73</v>
      </c>
      <c r="B27" s="48" t="s">
        <v>50</v>
      </c>
      <c r="C27" s="48">
        <f>C21*C17</f>
        <v>1.248E-3</v>
      </c>
      <c r="D27" s="48" t="s">
        <v>45</v>
      </c>
      <c r="F27" s="36">
        <f t="shared" si="9"/>
        <v>840</v>
      </c>
      <c r="G27" s="16">
        <f t="shared" si="10"/>
        <v>19.883929758941697</v>
      </c>
      <c r="H27" s="48">
        <f t="shared" si="11"/>
        <v>292.09196487947082</v>
      </c>
      <c r="I27" s="8">
        <f t="shared" si="12"/>
        <v>1.2091075056653677</v>
      </c>
      <c r="J27" s="48">
        <f t="shared" si="13"/>
        <v>1.815442427513809E-5</v>
      </c>
      <c r="K27" s="48">
        <f t="shared" si="14"/>
        <v>1.501473127085401E-5</v>
      </c>
      <c r="L27" s="10">
        <f t="shared" si="15"/>
        <v>1006.0547712697662</v>
      </c>
      <c r="M27" s="29">
        <f t="shared" si="16"/>
        <v>2.5516080142890345E-2</v>
      </c>
      <c r="N27" s="8">
        <f t="shared" si="17"/>
        <v>0.71579745240561232</v>
      </c>
      <c r="O27" s="48">
        <f t="shared" si="18"/>
        <v>3.4235792840540519E-3</v>
      </c>
      <c r="P27" s="48">
        <f t="shared" si="0"/>
        <v>7577793.0460904352</v>
      </c>
      <c r="Q27" s="48">
        <f t="shared" si="19"/>
        <v>5424164.9572484987</v>
      </c>
      <c r="R27" s="9">
        <f t="shared" si="1"/>
        <v>26.295271548759796</v>
      </c>
      <c r="S27" s="10">
        <f t="shared" si="2"/>
        <v>2.2365075207240643</v>
      </c>
      <c r="T27" s="10">
        <f t="shared" si="3"/>
        <v>0.40448861514134204</v>
      </c>
      <c r="U27" s="10">
        <f t="shared" si="4"/>
        <v>0.85866077259623041</v>
      </c>
      <c r="V27" s="10">
        <f t="shared" si="5"/>
        <v>1.2631493877375726</v>
      </c>
      <c r="W27" s="9">
        <f t="shared" si="6"/>
        <v>0.68420591835785183</v>
      </c>
      <c r="X27" s="49">
        <f t="shared" si="7"/>
        <v>20.568135677299548</v>
      </c>
      <c r="Y27" s="8">
        <f t="shared" si="20"/>
        <v>2.1052489795626208E-5</v>
      </c>
      <c r="Z27" s="29">
        <f t="shared" si="8"/>
        <v>0.23333333333333334</v>
      </c>
    </row>
    <row r="28" spans="1:26" x14ac:dyDescent="0.25">
      <c r="A28" s="79" t="s">
        <v>30</v>
      </c>
      <c r="B28" s="79"/>
      <c r="C28" s="79"/>
      <c r="D28" s="79"/>
      <c r="F28" s="36">
        <f t="shared" si="9"/>
        <v>900</v>
      </c>
      <c r="G28" s="16">
        <f t="shared" si="10"/>
        <v>19.999821753214846</v>
      </c>
      <c r="H28" s="48">
        <f t="shared" si="11"/>
        <v>292.14991087660741</v>
      </c>
      <c r="I28" s="8">
        <f t="shared" si="12"/>
        <v>1.2088668856991756</v>
      </c>
      <c r="J28" s="48">
        <f t="shared" si="13"/>
        <v>1.8157204300668602E-5</v>
      </c>
      <c r="K28" s="48">
        <f t="shared" si="14"/>
        <v>1.5020019586496467E-5</v>
      </c>
      <c r="L28" s="10">
        <f t="shared" si="15"/>
        <v>1006.0566482951505</v>
      </c>
      <c r="M28" s="29">
        <f t="shared" si="16"/>
        <v>2.5520434933647064E-2</v>
      </c>
      <c r="N28" s="8">
        <f t="shared" si="17"/>
        <v>0.71578623752437853</v>
      </c>
      <c r="O28" s="48">
        <f t="shared" si="18"/>
        <v>3.422900239809967E-3</v>
      </c>
      <c r="P28" s="48">
        <f t="shared" si="0"/>
        <v>8036691.6090522353</v>
      </c>
      <c r="Q28" s="48">
        <f t="shared" si="19"/>
        <v>5752553.2489872435</v>
      </c>
      <c r="R28" s="9">
        <f t="shared" si="1"/>
        <v>26.731459100873778</v>
      </c>
      <c r="S28" s="10">
        <f t="shared" si="2"/>
        <v>2.27399487555099</v>
      </c>
      <c r="T28" s="10">
        <f t="shared" si="3"/>
        <v>0.43656810420729181</v>
      </c>
      <c r="U28" s="10">
        <f t="shared" si="4"/>
        <v>0.91202599990441091</v>
      </c>
      <c r="V28" s="10">
        <f t="shared" si="5"/>
        <v>1.3485941041117027</v>
      </c>
      <c r="W28" s="9">
        <f t="shared" si="6"/>
        <v>0.73048847306050557</v>
      </c>
      <c r="X28" s="49">
        <f t="shared" si="7"/>
        <v>20.73031022627535</v>
      </c>
      <c r="Y28" s="8">
        <f t="shared" si="20"/>
        <v>2.247656840186171E-5</v>
      </c>
      <c r="Z28" s="29">
        <f t="shared" si="8"/>
        <v>0.25</v>
      </c>
    </row>
    <row r="29" spans="1:26" ht="27.6" x14ac:dyDescent="0.25">
      <c r="A29" s="13" t="s">
        <v>69</v>
      </c>
      <c r="B29" s="48" t="s">
        <v>52</v>
      </c>
      <c r="C29" s="48">
        <f>C4*C24</f>
        <v>1.90944</v>
      </c>
      <c r="D29" s="48" t="s">
        <v>51</v>
      </c>
      <c r="F29" s="36">
        <f t="shared" si="9"/>
        <v>960</v>
      </c>
      <c r="G29" s="16">
        <f t="shared" si="10"/>
        <v>20.113348184125897</v>
      </c>
      <c r="H29" s="48">
        <f t="shared" si="11"/>
        <v>292.20667409206294</v>
      </c>
      <c r="I29" s="8">
        <f t="shared" si="12"/>
        <v>1.2086312700561856</v>
      </c>
      <c r="J29" s="48">
        <f t="shared" si="13"/>
        <v>1.8159927321839058E-5</v>
      </c>
      <c r="K29" s="48">
        <f t="shared" si="14"/>
        <v>1.5025200631285055E-5</v>
      </c>
      <c r="L29" s="10">
        <f t="shared" si="15"/>
        <v>1006.0584895942673</v>
      </c>
      <c r="M29" s="29">
        <f t="shared" si="16"/>
        <v>2.5524700493955998E-2</v>
      </c>
      <c r="N29" s="8">
        <f t="shared" si="17"/>
        <v>0.71577525686842891</v>
      </c>
      <c r="O29" s="48">
        <f t="shared" si="18"/>
        <v>3.422235317202026E-3</v>
      </c>
      <c r="P29" s="48">
        <f t="shared" si="0"/>
        <v>8485415.9443863072</v>
      </c>
      <c r="Q29" s="48">
        <f t="shared" si="19"/>
        <v>6073650.7772285715</v>
      </c>
      <c r="R29" s="9">
        <f t="shared" si="1"/>
        <v>27.141569959760357</v>
      </c>
      <c r="S29" s="10">
        <f t="shared" si="2"/>
        <v>2.3092681471954553</v>
      </c>
      <c r="T29" s="10">
        <f t="shared" si="3"/>
        <v>0.46850761397138785</v>
      </c>
      <c r="U29" s="10">
        <f t="shared" si="4"/>
        <v>0.96436334989661976</v>
      </c>
      <c r="V29" s="10">
        <f t="shared" si="5"/>
        <v>1.4328709638680075</v>
      </c>
      <c r="W29" s="9">
        <f t="shared" si="6"/>
        <v>0.7761384387618373</v>
      </c>
      <c r="X29" s="49">
        <f t="shared" si="7"/>
        <v>20.889486622887734</v>
      </c>
      <c r="Y29" s="8">
        <f t="shared" si="20"/>
        <v>2.3881182731133458E-5</v>
      </c>
      <c r="Z29" s="29">
        <f t="shared" si="8"/>
        <v>0.26666666666666666</v>
      </c>
    </row>
    <row r="30" spans="1:26" ht="16.2" x14ac:dyDescent="0.25">
      <c r="A30" s="13" t="s">
        <v>70</v>
      </c>
      <c r="B30" s="48" t="s">
        <v>53</v>
      </c>
      <c r="C30" s="48">
        <f>C11*C25</f>
        <v>0.63990000000000002</v>
      </c>
      <c r="D30" s="48" t="s">
        <v>51</v>
      </c>
      <c r="F30" s="36">
        <f t="shared" si="9"/>
        <v>1020</v>
      </c>
      <c r="G30" s="16">
        <f t="shared" si="10"/>
        <v>20.224541384146004</v>
      </c>
      <c r="H30" s="48">
        <f t="shared" si="11"/>
        <v>292.262270692073</v>
      </c>
      <c r="I30" s="8">
        <f t="shared" si="12"/>
        <v>1.2084005858757927</v>
      </c>
      <c r="J30" s="48">
        <f t="shared" si="13"/>
        <v>1.8162594130145289E-5</v>
      </c>
      <c r="K30" s="48">
        <f t="shared" si="14"/>
        <v>1.5030275839349981E-5</v>
      </c>
      <c r="L30" s="10">
        <f t="shared" si="15"/>
        <v>1006.0602955325386</v>
      </c>
      <c r="M30" s="29">
        <f t="shared" si="16"/>
        <v>2.552887805968479E-2</v>
      </c>
      <c r="N30" s="8">
        <f t="shared" si="17"/>
        <v>0.71576450698269101</v>
      </c>
      <c r="O30" s="48">
        <f t="shared" si="18"/>
        <v>3.4215843106673123E-3</v>
      </c>
      <c r="P30" s="48">
        <f t="shared" si="0"/>
        <v>8924144.731297262</v>
      </c>
      <c r="Q30" s="48">
        <f t="shared" si="19"/>
        <v>6387586.0538391639</v>
      </c>
      <c r="R30" s="9">
        <f t="shared" si="1"/>
        <v>27.52824691286823</v>
      </c>
      <c r="S30" s="10">
        <f t="shared" si="2"/>
        <v>2.3425508621183577</v>
      </c>
      <c r="T30" s="10">
        <f t="shared" si="3"/>
        <v>0.50026572837592198</v>
      </c>
      <c r="U30" s="10">
        <f t="shared" si="4"/>
        <v>1.015684000774951</v>
      </c>
      <c r="V30" s="10">
        <f t="shared" si="5"/>
        <v>1.515949729150873</v>
      </c>
      <c r="W30" s="9">
        <f t="shared" si="6"/>
        <v>0.8211394366233894</v>
      </c>
      <c r="X30" s="49">
        <f t="shared" si="7"/>
        <v>21.045680820769395</v>
      </c>
      <c r="Y30" s="8">
        <f t="shared" si="20"/>
        <v>2.5265828819181218E-5</v>
      </c>
      <c r="Z30" s="29">
        <f t="shared" si="8"/>
        <v>0.28333333333333333</v>
      </c>
    </row>
    <row r="31" spans="1:26" ht="16.2" x14ac:dyDescent="0.25">
      <c r="A31" s="13" t="s">
        <v>71</v>
      </c>
      <c r="B31" s="48" t="s">
        <v>54</v>
      </c>
      <c r="C31" s="48">
        <f>C5*C26</f>
        <v>1.3279499999999997</v>
      </c>
      <c r="D31" s="48" t="s">
        <v>51</v>
      </c>
      <c r="F31" s="36">
        <f t="shared" si="9"/>
        <v>1080</v>
      </c>
      <c r="G31" s="16">
        <f t="shared" si="10"/>
        <v>20.333434522890691</v>
      </c>
      <c r="H31" s="48">
        <f t="shared" si="11"/>
        <v>292.31671726144532</v>
      </c>
      <c r="I31" s="8">
        <f t="shared" si="12"/>
        <v>1.2081747587880449</v>
      </c>
      <c r="J31" s="48">
        <f t="shared" si="13"/>
        <v>1.8165205536537127E-5</v>
      </c>
      <c r="K31" s="48">
        <f t="shared" si="14"/>
        <v>1.5035246684642851E-5</v>
      </c>
      <c r="L31" s="10">
        <f t="shared" si="15"/>
        <v>1006.0620664951426</v>
      </c>
      <c r="M31" s="29">
        <f t="shared" si="16"/>
        <v>2.5532968897333634E-2</v>
      </c>
      <c r="N31" s="8">
        <f t="shared" si="17"/>
        <v>0.7157539843439833</v>
      </c>
      <c r="O31" s="48">
        <f t="shared" si="18"/>
        <v>3.4209470103812416E-3</v>
      </c>
      <c r="P31" s="48">
        <f t="shared" si="0"/>
        <v>9353057.8724597935</v>
      </c>
      <c r="Q31" s="48">
        <f t="shared" si="19"/>
        <v>6694488.4380129566</v>
      </c>
      <c r="R31" s="9">
        <f t="shared" si="1"/>
        <v>27.893729743854788</v>
      </c>
      <c r="S31" s="10">
        <f t="shared" si="2"/>
        <v>2.3740324466015812</v>
      </c>
      <c r="T31" s="10">
        <f t="shared" si="3"/>
        <v>0.53180632985882692</v>
      </c>
      <c r="U31" s="10">
        <f t="shared" si="4"/>
        <v>1.0659996577409641</v>
      </c>
      <c r="V31" s="10">
        <f t="shared" si="5"/>
        <v>1.597805987599791</v>
      </c>
      <c r="W31" s="9">
        <f t="shared" si="6"/>
        <v>0.86547824328322009</v>
      </c>
      <c r="X31" s="49">
        <f t="shared" si="7"/>
        <v>21.198912766173912</v>
      </c>
      <c r="Y31" s="8">
        <f t="shared" si="20"/>
        <v>2.6630099793329851E-5</v>
      </c>
      <c r="Z31" s="29">
        <f t="shared" si="8"/>
        <v>0.3</v>
      </c>
    </row>
    <row r="32" spans="1:26" ht="27.6" x14ac:dyDescent="0.25">
      <c r="A32" s="13" t="s">
        <v>72</v>
      </c>
      <c r="B32" s="48" t="s">
        <v>55</v>
      </c>
      <c r="C32" s="48">
        <f>C5*C27</f>
        <v>1.41648</v>
      </c>
      <c r="D32" s="48" t="s">
        <v>51</v>
      </c>
      <c r="F32" s="36">
        <f t="shared" si="9"/>
        <v>1140</v>
      </c>
      <c r="G32" s="16">
        <f t="shared" si="10"/>
        <v>20.440061445839223</v>
      </c>
      <c r="H32" s="48">
        <f t="shared" si="11"/>
        <v>292.37003072291958</v>
      </c>
      <c r="I32" s="8">
        <f t="shared" si="12"/>
        <v>1.2079537132452867</v>
      </c>
      <c r="J32" s="48">
        <f t="shared" si="13"/>
        <v>1.8167762367557762E-5</v>
      </c>
      <c r="K32" s="48">
        <f t="shared" si="14"/>
        <v>1.504011467355672E-5</v>
      </c>
      <c r="L32" s="10">
        <f t="shared" si="15"/>
        <v>1006.0638028843246</v>
      </c>
      <c r="M32" s="29">
        <f t="shared" si="16"/>
        <v>2.5536974297985481E-2</v>
      </c>
      <c r="N32" s="8">
        <f t="shared" si="17"/>
        <v>0.71574368537645283</v>
      </c>
      <c r="O32" s="48">
        <f t="shared" si="18"/>
        <v>3.4203232031935057E-3</v>
      </c>
      <c r="P32" s="48">
        <f t="shared" si="0"/>
        <v>9772335.8912408594</v>
      </c>
      <c r="Q32" s="48">
        <f t="shared" si="19"/>
        <v>6994487.7055333154</v>
      </c>
      <c r="R32" s="9">
        <f t="shared" si="1"/>
        <v>28.239935923215025</v>
      </c>
      <c r="S32" s="10">
        <f t="shared" si="2"/>
        <v>2.4038750594929965</v>
      </c>
      <c r="T32" s="10">
        <f t="shared" si="3"/>
        <v>0.56309787391519972</v>
      </c>
      <c r="U32" s="10">
        <f t="shared" si="4"/>
        <v>1.115322477337751</v>
      </c>
      <c r="V32" s="10">
        <f t="shared" si="5"/>
        <v>1.6784203512529507</v>
      </c>
      <c r="W32" s="9">
        <f t="shared" si="6"/>
        <v>0.90914435692868167</v>
      </c>
      <c r="X32" s="49">
        <f t="shared" si="7"/>
        <v>21.349205802767905</v>
      </c>
      <c r="Y32" s="8">
        <f t="shared" si="20"/>
        <v>2.7973672520882514E-5</v>
      </c>
      <c r="Z32" s="29">
        <f t="shared" si="8"/>
        <v>0.31666666666666665</v>
      </c>
    </row>
    <row r="33" spans="1:26" x14ac:dyDescent="0.25">
      <c r="A33" s="70" t="s">
        <v>68</v>
      </c>
      <c r="B33" s="70"/>
      <c r="C33" s="70"/>
      <c r="D33" s="70"/>
      <c r="F33" s="36">
        <f t="shared" si="9"/>
        <v>1200</v>
      </c>
      <c r="G33" s="16">
        <f t="shared" si="10"/>
        <v>20.544456535232577</v>
      </c>
      <c r="H33" s="48">
        <f t="shared" si="11"/>
        <v>292.42222826761628</v>
      </c>
      <c r="I33" s="8">
        <f t="shared" si="12"/>
        <v>1.2077373728070226</v>
      </c>
      <c r="J33" s="48">
        <f t="shared" si="13"/>
        <v>1.8170265462017027E-5</v>
      </c>
      <c r="K33" s="48">
        <f t="shared" si="14"/>
        <v>1.5044881338552689E-5</v>
      </c>
      <c r="L33" s="10">
        <f t="shared" si="15"/>
        <v>1006.0655051170468</v>
      </c>
      <c r="M33" s="29">
        <f t="shared" si="16"/>
        <v>2.5540895572092229E-2</v>
      </c>
      <c r="N33" s="8">
        <f t="shared" si="17"/>
        <v>0.71573360646482265</v>
      </c>
      <c r="O33" s="48">
        <f t="shared" si="18"/>
        <v>3.4197126734320251E-3</v>
      </c>
      <c r="P33" s="48">
        <f t="shared" si="0"/>
        <v>10182159.42268499</v>
      </c>
      <c r="Q33" s="48">
        <f t="shared" si="19"/>
        <v>7287713.685198104</v>
      </c>
      <c r="R33" s="9">
        <f t="shared" si="1"/>
        <v>28.568521739328332</v>
      </c>
      <c r="S33" s="10">
        <f t="shared" si="2"/>
        <v>2.4322187679774387</v>
      </c>
      <c r="T33" s="10">
        <f t="shared" si="3"/>
        <v>0.59411279417236995</v>
      </c>
      <c r="U33" s="10">
        <f t="shared" si="4"/>
        <v>1.1636650014900329</v>
      </c>
      <c r="V33" s="10">
        <f t="shared" si="5"/>
        <v>1.757777795662403</v>
      </c>
      <c r="W33" s="9">
        <f t="shared" si="6"/>
        <v>0.9521296393171349</v>
      </c>
      <c r="X33" s="49">
        <f t="shared" si="7"/>
        <v>21.496586174549712</v>
      </c>
      <c r="Y33" s="8">
        <f t="shared" si="20"/>
        <v>2.9296296594373385E-5</v>
      </c>
      <c r="Z33" s="29">
        <f t="shared" si="8"/>
        <v>0.33333333333333331</v>
      </c>
    </row>
    <row r="34" spans="1:26" ht="16.2" x14ac:dyDescent="0.25">
      <c r="A34" s="14" t="s">
        <v>78</v>
      </c>
      <c r="B34" s="48" t="s">
        <v>80</v>
      </c>
      <c r="C34" s="9">
        <f>C19/((C14+C15)*2)</f>
        <v>7.7419354838709681E-2</v>
      </c>
      <c r="D34" s="48" t="s">
        <v>1</v>
      </c>
      <c r="F34" s="36">
        <f t="shared" si="9"/>
        <v>1260</v>
      </c>
      <c r="G34" s="16">
        <f t="shared" si="10"/>
        <v>20.646654589268206</v>
      </c>
      <c r="H34" s="48">
        <f t="shared" si="11"/>
        <v>292.47332729463409</v>
      </c>
      <c r="I34" s="8">
        <f t="shared" si="12"/>
        <v>1.2075256603862223</v>
      </c>
      <c r="J34" s="48">
        <f t="shared" si="13"/>
        <v>1.8172715668105623E-5</v>
      </c>
      <c r="K34" s="48">
        <f t="shared" si="14"/>
        <v>1.5049548232617394E-5</v>
      </c>
      <c r="L34" s="10">
        <f t="shared" si="15"/>
        <v>1006.0671736229189</v>
      </c>
      <c r="M34" s="29">
        <f t="shared" si="16"/>
        <v>2.5544734044951029E-2</v>
      </c>
      <c r="N34" s="8">
        <f t="shared" si="17"/>
        <v>0.71572374396583816</v>
      </c>
      <c r="O34" s="48">
        <f t="shared" si="18"/>
        <v>3.4191152035980775E-3</v>
      </c>
      <c r="P34" s="48">
        <f t="shared" si="0"/>
        <v>10582708.781543093</v>
      </c>
      <c r="Q34" s="48">
        <f t="shared" si="19"/>
        <v>7574295.9504261753</v>
      </c>
      <c r="R34" s="9">
        <f t="shared" si="1"/>
        <v>28.880929348378153</v>
      </c>
      <c r="S34" s="10">
        <f t="shared" si="2"/>
        <v>2.459185530584469</v>
      </c>
      <c r="T34" s="10">
        <f t="shared" si="3"/>
        <v>0.62482700835680183</v>
      </c>
      <c r="U34" s="10">
        <f t="shared" si="4"/>
        <v>1.2110400995552708</v>
      </c>
      <c r="V34" s="10">
        <f t="shared" si="5"/>
        <v>1.8358671079120725</v>
      </c>
      <c r="W34" s="9">
        <f t="shared" si="6"/>
        <v>0.99442801678570591</v>
      </c>
      <c r="X34" s="49">
        <f t="shared" si="7"/>
        <v>21.64108260605391</v>
      </c>
      <c r="Y34" s="8">
        <f t="shared" si="20"/>
        <v>3.0597785131867877E-5</v>
      </c>
      <c r="Z34" s="29">
        <f t="shared" si="8"/>
        <v>0.35</v>
      </c>
    </row>
    <row r="35" spans="1:26" ht="16.2" x14ac:dyDescent="0.25">
      <c r="A35" s="14" t="s">
        <v>77</v>
      </c>
      <c r="B35" s="48" t="s">
        <v>81</v>
      </c>
      <c r="C35" s="48">
        <f>C16</f>
        <v>0.3</v>
      </c>
      <c r="D35" s="48" t="s">
        <v>1</v>
      </c>
      <c r="F35" s="36">
        <f t="shared" si="9"/>
        <v>1320</v>
      </c>
      <c r="G35" s="16">
        <f t="shared" si="10"/>
        <v>20.746690716576612</v>
      </c>
      <c r="H35" s="48">
        <f t="shared" si="11"/>
        <v>292.52334535828828</v>
      </c>
      <c r="I35" s="8">
        <f t="shared" si="12"/>
        <v>1.2073184984634466</v>
      </c>
      <c r="J35" s="48">
        <f t="shared" si="13"/>
        <v>1.8175113840876746E-5</v>
      </c>
      <c r="K35" s="48">
        <f t="shared" si="14"/>
        <v>1.5054116924414063E-5</v>
      </c>
      <c r="L35" s="10">
        <f t="shared" si="15"/>
        <v>1006.0688088423619</v>
      </c>
      <c r="M35" s="29">
        <f t="shared" si="16"/>
        <v>2.5548491052756042E-2</v>
      </c>
      <c r="N35" s="8">
        <f t="shared" si="17"/>
        <v>0.71571409421820453</v>
      </c>
      <c r="O35" s="48">
        <f t="shared" si="18"/>
        <v>3.4185305749706253E-3</v>
      </c>
      <c r="P35" s="48">
        <f t="shared" si="0"/>
        <v>10974163.594319116</v>
      </c>
      <c r="Q35" s="48">
        <f t="shared" si="19"/>
        <v>7854363.5567105021</v>
      </c>
      <c r="R35" s="9">
        <f t="shared" si="1"/>
        <v>29.178423500683873</v>
      </c>
      <c r="S35" s="10">
        <f t="shared" si="2"/>
        <v>2.4848823058024956</v>
      </c>
      <c r="T35" s="10">
        <f t="shared" si="3"/>
        <v>0.65521950346878743</v>
      </c>
      <c r="U35" s="10">
        <f t="shared" si="4"/>
        <v>1.2574609170806701</v>
      </c>
      <c r="V35" s="10">
        <f t="shared" si="5"/>
        <v>1.9126804205494574</v>
      </c>
      <c r="W35" s="9">
        <f t="shared" si="6"/>
        <v>1.0360352277976228</v>
      </c>
      <c r="X35" s="49">
        <f t="shared" si="7"/>
        <v>21.782725944374235</v>
      </c>
      <c r="Y35" s="8">
        <f t="shared" si="20"/>
        <v>3.1878007009157627E-5</v>
      </c>
      <c r="Z35" s="29">
        <f t="shared" si="8"/>
        <v>0.36666666666666664</v>
      </c>
    </row>
    <row r="36" spans="1:26" ht="16.2" x14ac:dyDescent="0.25">
      <c r="A36" s="14" t="s">
        <v>79</v>
      </c>
      <c r="B36" s="48" t="s">
        <v>82</v>
      </c>
      <c r="C36" s="48">
        <f>C16</f>
        <v>0.3</v>
      </c>
      <c r="D36" s="48" t="s">
        <v>1</v>
      </c>
      <c r="F36" s="36">
        <f t="shared" si="9"/>
        <v>1380</v>
      </c>
      <c r="G36" s="16">
        <f t="shared" si="10"/>
        <v>20.84460024360115</v>
      </c>
      <c r="H36" s="48">
        <f t="shared" si="11"/>
        <v>292.57230012180054</v>
      </c>
      <c r="I36" s="8">
        <f t="shared" si="12"/>
        <v>1.2071158092738377</v>
      </c>
      <c r="J36" s="48">
        <f t="shared" si="13"/>
        <v>1.8177460840038563E-5</v>
      </c>
      <c r="K36" s="48">
        <f t="shared" si="14"/>
        <v>1.5058588994020005E-5</v>
      </c>
      <c r="L36" s="10">
        <f t="shared" si="15"/>
        <v>1006.0704112249705</v>
      </c>
      <c r="M36" s="29">
        <f t="shared" si="16"/>
        <v>2.5552167939136693E-2</v>
      </c>
      <c r="N36" s="8">
        <f t="shared" si="17"/>
        <v>0.71570465355125823</v>
      </c>
      <c r="O36" s="48">
        <f t="shared" si="18"/>
        <v>3.4179585681340676E-3</v>
      </c>
      <c r="P36" s="48">
        <f t="shared" si="0"/>
        <v>11356702.485028816</v>
      </c>
      <c r="Q36" s="48">
        <f t="shared" si="19"/>
        <v>8128044.8175322628</v>
      </c>
      <c r="R36" s="9">
        <f t="shared" si="1"/>
        <v>29.462120573888377</v>
      </c>
      <c r="S36" s="10">
        <f t="shared" si="2"/>
        <v>2.5094035091569671</v>
      </c>
      <c r="T36" s="10">
        <f t="shared" si="3"/>
        <v>0.68527198401038292</v>
      </c>
      <c r="U36" s="10">
        <f t="shared" si="4"/>
        <v>1.3029408302376395</v>
      </c>
      <c r="V36" s="10">
        <f t="shared" si="5"/>
        <v>1.9882128142480224</v>
      </c>
      <c r="W36" s="9">
        <f t="shared" si="6"/>
        <v>1.0769486077176786</v>
      </c>
      <c r="X36" s="49">
        <f t="shared" si="7"/>
        <v>21.921548851318828</v>
      </c>
      <c r="Y36" s="8">
        <f t="shared" si="20"/>
        <v>3.3136880237467038E-5</v>
      </c>
      <c r="Z36" s="29">
        <f t="shared" si="8"/>
        <v>0.38333333333333336</v>
      </c>
    </row>
    <row r="37" spans="1:26" x14ac:dyDescent="0.25">
      <c r="A37" s="70" t="s">
        <v>140</v>
      </c>
      <c r="B37" s="70"/>
      <c r="C37" s="70"/>
      <c r="D37" s="70"/>
      <c r="F37" s="36">
        <f t="shared" si="9"/>
        <v>1440</v>
      </c>
      <c r="G37" s="16">
        <f t="shared" si="10"/>
        <v>20.940418632978247</v>
      </c>
      <c r="H37" s="48">
        <f t="shared" si="11"/>
        <v>292.62020931648908</v>
      </c>
      <c r="I37" s="8">
        <f t="shared" si="12"/>
        <v>1.206917514971007</v>
      </c>
      <c r="J37" s="48">
        <f t="shared" si="13"/>
        <v>1.8179757528011233E-5</v>
      </c>
      <c r="K37" s="48">
        <f t="shared" si="14"/>
        <v>1.5062966029163936E-5</v>
      </c>
      <c r="L37" s="10">
        <f t="shared" si="15"/>
        <v>1006.0719812280465</v>
      </c>
      <c r="M37" s="29">
        <f t="shared" si="16"/>
        <v>2.5555766052110265E-2</v>
      </c>
      <c r="N37" s="8">
        <f t="shared" si="17"/>
        <v>0.71569541829255579</v>
      </c>
      <c r="O37" s="48">
        <f t="shared" si="18"/>
        <v>3.417398963440801E-3</v>
      </c>
      <c r="P37" s="48">
        <f t="shared" si="0"/>
        <v>11730502.80640896</v>
      </c>
      <c r="Q37" s="48">
        <f t="shared" si="19"/>
        <v>8395467.1128148604</v>
      </c>
      <c r="R37" s="9">
        <f t="shared" si="1"/>
        <v>29.733011788485321</v>
      </c>
      <c r="S37" s="10">
        <f t="shared" si="2"/>
        <v>2.5328329776372249</v>
      </c>
      <c r="T37" s="10">
        <f t="shared" si="3"/>
        <v>0.71496857103996203</v>
      </c>
      <c r="U37" s="10">
        <f t="shared" si="4"/>
        <v>1.3474934051145937</v>
      </c>
      <c r="V37" s="10">
        <f t="shared" si="5"/>
        <v>2.0624619761545557</v>
      </c>
      <c r="W37" s="9">
        <f t="shared" si="6"/>
        <v>1.1171669037503842</v>
      </c>
      <c r="X37" s="49">
        <f t="shared" si="7"/>
        <v>22.057585536728631</v>
      </c>
      <c r="Y37" s="8">
        <f t="shared" si="20"/>
        <v>3.4374366269242596E-5</v>
      </c>
      <c r="Z37" s="29">
        <f t="shared" si="8"/>
        <v>0.4</v>
      </c>
    </row>
    <row r="38" spans="1:26" ht="16.8" x14ac:dyDescent="0.25">
      <c r="A38" s="3" t="s">
        <v>139</v>
      </c>
      <c r="B38" s="48" t="s">
        <v>141</v>
      </c>
      <c r="C38" s="10">
        <f>(((C29+C31+C32)*C4)+(C30*C10))/(SUM(C29:C32))</f>
        <v>1521.5385443644134</v>
      </c>
      <c r="D38" s="48" t="s">
        <v>28</v>
      </c>
      <c r="F38" s="36">
        <f t="shared" si="9"/>
        <v>1500</v>
      </c>
      <c r="G38" s="16">
        <f t="shared" si="10"/>
        <v>21.034181411376391</v>
      </c>
      <c r="H38" s="48">
        <f t="shared" si="11"/>
        <v>292.66709070568817</v>
      </c>
      <c r="I38" s="8">
        <f t="shared" si="12"/>
        <v>1.2067235377710968</v>
      </c>
      <c r="J38" s="48">
        <f t="shared" si="13"/>
        <v>1.8182004768211355E-5</v>
      </c>
      <c r="K38" s="48">
        <f t="shared" si="14"/>
        <v>1.5067249621893343E-5</v>
      </c>
      <c r="L38" s="10">
        <f t="shared" si="15"/>
        <v>1006.073519315279</v>
      </c>
      <c r="M38" s="29">
        <f t="shared" si="16"/>
        <v>2.5559286741390498E-2</v>
      </c>
      <c r="N38" s="8">
        <f t="shared" si="17"/>
        <v>0.71568638477453927</v>
      </c>
      <c r="O38" s="48">
        <f t="shared" si="18"/>
        <v>3.4168515414178214E-3</v>
      </c>
      <c r="P38" s="48">
        <f t="shared" si="0"/>
        <v>12095740.409871718</v>
      </c>
      <c r="Q38" s="48">
        <f t="shared" si="19"/>
        <v>8656756.7251123935</v>
      </c>
      <c r="R38" s="9">
        <f t="shared" si="1"/>
        <v>29.99198196516587</v>
      </c>
      <c r="S38" s="10">
        <f t="shared" si="2"/>
        <v>2.55524555663429</v>
      </c>
      <c r="T38" s="10">
        <f t="shared" si="3"/>
        <v>0.74429554266642073</v>
      </c>
      <c r="U38" s="10">
        <f t="shared" si="4"/>
        <v>1.3911323612046718</v>
      </c>
      <c r="V38" s="10">
        <f t="shared" si="5"/>
        <v>2.1354279038710926</v>
      </c>
      <c r="W38" s="9">
        <f t="shared" si="6"/>
        <v>1.1566901145968418</v>
      </c>
      <c r="X38" s="49">
        <f t="shared" si="7"/>
        <v>22.190871525973233</v>
      </c>
      <c r="Y38" s="8">
        <f t="shared" si="20"/>
        <v>3.559046506451821E-5</v>
      </c>
      <c r="Z38" s="29">
        <f t="shared" si="8"/>
        <v>0.41666666666666669</v>
      </c>
    </row>
    <row r="39" spans="1:26" x14ac:dyDescent="0.25">
      <c r="F39" s="36">
        <f t="shared" si="9"/>
        <v>1560</v>
      </c>
      <c r="G39" s="16">
        <f t="shared" si="10"/>
        <v>21.125924105530448</v>
      </c>
      <c r="H39" s="48">
        <f t="shared" si="11"/>
        <v>292.71296205276519</v>
      </c>
      <c r="I39" s="8">
        <f t="shared" si="12"/>
        <v>1.2065338000796897</v>
      </c>
      <c r="J39" s="48">
        <f t="shared" si="13"/>
        <v>1.8184203423533488E-5</v>
      </c>
      <c r="K39" s="48">
        <f t="shared" si="14"/>
        <v>1.5071441365614829E-5</v>
      </c>
      <c r="L39" s="10">
        <f t="shared" si="15"/>
        <v>1006.0750259555527</v>
      </c>
      <c r="M39" s="29">
        <f t="shared" si="16"/>
        <v>2.5562731356004988E-2</v>
      </c>
      <c r="N39" s="8">
        <f t="shared" si="17"/>
        <v>0.71567754934039429</v>
      </c>
      <c r="O39" s="48">
        <f t="shared" si="18"/>
        <v>3.4163160831249331E-3</v>
      </c>
      <c r="P39" s="48">
        <f t="shared" si="0"/>
        <v>12452589.448703019</v>
      </c>
      <c r="Q39" s="48">
        <f t="shared" si="19"/>
        <v>8912038.699589828</v>
      </c>
      <c r="R39" s="9">
        <f t="shared" si="1"/>
        <v>30.239824824294772</v>
      </c>
      <c r="S39" s="10">
        <f t="shared" si="2"/>
        <v>2.5767083941203266</v>
      </c>
      <c r="T39" s="10">
        <f t="shared" si="3"/>
        <v>0.77324110868192431</v>
      </c>
      <c r="U39" s="10">
        <f t="shared" si="4"/>
        <v>1.4338715385470473</v>
      </c>
      <c r="V39" s="10">
        <f t="shared" si="5"/>
        <v>2.2071126472289717</v>
      </c>
      <c r="W39" s="9">
        <f t="shared" si="6"/>
        <v>1.1955193505823596</v>
      </c>
      <c r="X39" s="49">
        <f t="shared" si="7"/>
        <v>22.321443456112807</v>
      </c>
      <c r="Y39" s="8">
        <f t="shared" si="20"/>
        <v>3.6785210787149523E-5</v>
      </c>
      <c r="Z39" s="29">
        <f t="shared" si="8"/>
        <v>0.43333333333333335</v>
      </c>
    </row>
    <row r="40" spans="1:26" x14ac:dyDescent="0.25">
      <c r="F40" s="36">
        <f t="shared" si="9"/>
        <v>1620</v>
      </c>
      <c r="G40" s="16">
        <f t="shared" si="10"/>
        <v>21.215682185425081</v>
      </c>
      <c r="H40" s="48">
        <f t="shared" si="11"/>
        <v>292.75784109271251</v>
      </c>
      <c r="I40" s="8">
        <f t="shared" si="12"/>
        <v>1.2063482246037933</v>
      </c>
      <c r="J40" s="48">
        <f t="shared" si="13"/>
        <v>1.8186354355003441E-5</v>
      </c>
      <c r="K40" s="48">
        <f t="shared" si="14"/>
        <v>1.5075542852459929E-5</v>
      </c>
      <c r="L40" s="10">
        <f t="shared" si="15"/>
        <v>1006.0765016218705</v>
      </c>
      <c r="M40" s="29">
        <f t="shared" si="16"/>
        <v>2.5566101242181311E-2</v>
      </c>
      <c r="N40" s="8">
        <f t="shared" si="17"/>
        <v>0.71566890834921981</v>
      </c>
      <c r="O40" s="48">
        <f t="shared" si="18"/>
        <v>3.4157923704708332E-3</v>
      </c>
      <c r="P40" s="48">
        <f t="shared" si="0"/>
        <v>12801222.209948149</v>
      </c>
      <c r="Q40" s="48">
        <f t="shared" si="19"/>
        <v>9161436.7245293781</v>
      </c>
      <c r="R40" s="9">
        <f t="shared" si="1"/>
        <v>30.477255573653739</v>
      </c>
      <c r="S40" s="10">
        <f t="shared" si="2"/>
        <v>2.5972820052662207</v>
      </c>
      <c r="T40" s="10">
        <f t="shared" si="3"/>
        <v>0.80179521358653283</v>
      </c>
      <c r="U40" s="10">
        <f t="shared" si="4"/>
        <v>1.4757248680726036</v>
      </c>
      <c r="V40" s="10">
        <f t="shared" si="5"/>
        <v>2.2775200816591363</v>
      </c>
      <c r="W40" s="9">
        <f t="shared" si="6"/>
        <v>1.2336567108986987</v>
      </c>
      <c r="X40" s="49">
        <f t="shared" si="7"/>
        <v>22.449338896323781</v>
      </c>
      <c r="Y40" s="8">
        <f t="shared" si="20"/>
        <v>3.7958668027652277E-5</v>
      </c>
      <c r="Z40" s="29">
        <f t="shared" si="8"/>
        <v>0.45</v>
      </c>
    </row>
    <row r="41" spans="1:26" x14ac:dyDescent="0.25">
      <c r="F41" s="36">
        <f t="shared" si="9"/>
        <v>1680</v>
      </c>
      <c r="G41" s="16">
        <f t="shared" si="10"/>
        <v>21.303491013752442</v>
      </c>
      <c r="H41" s="48">
        <f t="shared" si="11"/>
        <v>292.80174550687622</v>
      </c>
      <c r="I41" s="8">
        <f t="shared" si="12"/>
        <v>1.2061667344507554</v>
      </c>
      <c r="J41" s="48">
        <f t="shared" si="13"/>
        <v>1.8188458420582096E-5</v>
      </c>
      <c r="K41" s="48">
        <f t="shared" si="14"/>
        <v>1.5079555670936706E-5</v>
      </c>
      <c r="L41" s="10">
        <f t="shared" si="15"/>
        <v>1006.0779467903736</v>
      </c>
      <c r="M41" s="29">
        <f t="shared" si="16"/>
        <v>2.5569397741469227E-2</v>
      </c>
      <c r="N41" s="8">
        <f t="shared" si="17"/>
        <v>0.71566045818057855</v>
      </c>
      <c r="O41" s="48">
        <f t="shared" si="18"/>
        <v>3.4152801864923165E-3</v>
      </c>
      <c r="P41" s="48">
        <f t="shared" si="0"/>
        <v>13141808.971175583</v>
      </c>
      <c r="Q41" s="48">
        <f t="shared" si="19"/>
        <v>9405073.0296331551</v>
      </c>
      <c r="R41" s="9">
        <f t="shared" si="1"/>
        <v>30.704921347983422</v>
      </c>
      <c r="S41" s="10">
        <f t="shared" si="2"/>
        <v>2.6170211552237252</v>
      </c>
      <c r="T41" s="10">
        <f t="shared" si="3"/>
        <v>0.82994936343183467</v>
      </c>
      <c r="U41" s="10">
        <f t="shared" si="4"/>
        <v>1.516706344780532</v>
      </c>
      <c r="V41" s="10">
        <f t="shared" si="5"/>
        <v>2.3466557082123667</v>
      </c>
      <c r="W41" s="9">
        <f t="shared" si="6"/>
        <v>1.2711051752816984</v>
      </c>
      <c r="X41" s="49">
        <f t="shared" si="7"/>
        <v>22.574596189034139</v>
      </c>
      <c r="Y41" s="8">
        <f t="shared" si="20"/>
        <v>3.9110928470206111E-5</v>
      </c>
      <c r="Z41" s="29">
        <f t="shared" si="8"/>
        <v>0.46666666666666667</v>
      </c>
    </row>
    <row r="42" spans="1:26" x14ac:dyDescent="0.25">
      <c r="F42" s="36">
        <f t="shared" si="9"/>
        <v>1740</v>
      </c>
      <c r="G42" s="16">
        <f t="shared" si="10"/>
        <v>21.3893858009064</v>
      </c>
      <c r="H42" s="48">
        <f t="shared" si="11"/>
        <v>292.8446929004532</v>
      </c>
      <c r="I42" s="8">
        <f t="shared" si="12"/>
        <v>1.2059892532156771</v>
      </c>
      <c r="J42" s="48">
        <f t="shared" si="13"/>
        <v>1.8190516474102283E-5</v>
      </c>
      <c r="K42" s="48">
        <f t="shared" si="14"/>
        <v>1.5083481403833971E-5</v>
      </c>
      <c r="L42" s="10">
        <f t="shared" si="15"/>
        <v>1006.0793619394533</v>
      </c>
      <c r="M42" s="29">
        <f t="shared" si="16"/>
        <v>2.5572622189071123E-2</v>
      </c>
      <c r="N42" s="8">
        <f t="shared" si="17"/>
        <v>0.7156521952385162</v>
      </c>
      <c r="O42" s="48">
        <f t="shared" si="18"/>
        <v>3.4147793156010186E-3</v>
      </c>
      <c r="P42" s="48">
        <f t="shared" si="0"/>
        <v>13474517.878910158</v>
      </c>
      <c r="Q42" s="48">
        <f t="shared" si="19"/>
        <v>9643068.29982269</v>
      </c>
      <c r="R42" s="9">
        <f t="shared" si="1"/>
        <v>30.923409930841302</v>
      </c>
      <c r="S42" s="10">
        <f t="shared" si="2"/>
        <v>2.635975596530582</v>
      </c>
      <c r="T42" s="10">
        <f t="shared" si="3"/>
        <v>0.857696472807987</v>
      </c>
      <c r="U42" s="10">
        <f t="shared" si="4"/>
        <v>1.5568300034296993</v>
      </c>
      <c r="V42" s="10">
        <f t="shared" si="5"/>
        <v>2.4145264762376861</v>
      </c>
      <c r="W42" s="9">
        <f t="shared" si="6"/>
        <v>1.30786850796208</v>
      </c>
      <c r="X42" s="49">
        <f t="shared" si="7"/>
        <v>22.69725430886848</v>
      </c>
      <c r="Y42" s="8">
        <f t="shared" si="20"/>
        <v>4.0242107937294775E-5</v>
      </c>
      <c r="Z42" s="29">
        <f t="shared" si="8"/>
        <v>0.48333333333333334</v>
      </c>
    </row>
    <row r="43" spans="1:26" x14ac:dyDescent="0.25">
      <c r="F43" s="36">
        <f t="shared" si="9"/>
        <v>1800</v>
      </c>
      <c r="G43" s="16">
        <f t="shared" si="10"/>
        <v>21.473401564885947</v>
      </c>
      <c r="H43" s="48">
        <f t="shared" si="11"/>
        <v>292.88670078244297</v>
      </c>
      <c r="I43" s="8">
        <f t="shared" si="12"/>
        <v>1.205815705058654</v>
      </c>
      <c r="J43" s="48">
        <f t="shared" si="13"/>
        <v>1.8192529364323147E-5</v>
      </c>
      <c r="K43" s="48">
        <f t="shared" si="14"/>
        <v>1.5087321626349373E-5</v>
      </c>
      <c r="L43" s="10">
        <f t="shared" si="15"/>
        <v>1006.0807475489395</v>
      </c>
      <c r="M43" s="29">
        <f t="shared" si="16"/>
        <v>2.5575775912356508E-2</v>
      </c>
      <c r="N43" s="8">
        <f t="shared" si="17"/>
        <v>0.7156441159551058</v>
      </c>
      <c r="O43" s="48">
        <f t="shared" si="18"/>
        <v>3.4142895438014536E-3</v>
      </c>
      <c r="P43" s="48">
        <f t="shared" si="0"/>
        <v>13799514.846012849</v>
      </c>
      <c r="Q43" s="48">
        <f t="shared" si="19"/>
        <v>9875541.6025842242</v>
      </c>
      <c r="R43" s="9">
        <f t="shared" si="1"/>
        <v>31.133257091162879</v>
      </c>
      <c r="S43" s="10">
        <f t="shared" si="2"/>
        <v>2.6541906892845537</v>
      </c>
      <c r="T43" s="10">
        <f t="shared" si="3"/>
        <v>0.88503072899200119</v>
      </c>
      <c r="U43" s="10">
        <f t="shared" si="4"/>
        <v>1.59610989647673</v>
      </c>
      <c r="V43" s="10">
        <f t="shared" si="5"/>
        <v>2.4811406254687309</v>
      </c>
      <c r="W43" s="9">
        <f t="shared" si="6"/>
        <v>1.3439511721288959</v>
      </c>
      <c r="X43" s="49">
        <f t="shared" si="7"/>
        <v>22.817352737014843</v>
      </c>
      <c r="Y43" s="8">
        <f t="shared" si="20"/>
        <v>4.135234375781218E-5</v>
      </c>
      <c r="Z43" s="29">
        <f t="shared" si="8"/>
        <v>0.5</v>
      </c>
    </row>
    <row r="44" spans="1:26" x14ac:dyDescent="0.25">
      <c r="F44" s="36">
        <f t="shared" si="9"/>
        <v>1860</v>
      </c>
      <c r="G44" s="16">
        <f t="shared" si="10"/>
        <v>21.555573095570502</v>
      </c>
      <c r="H44" s="48">
        <f t="shared" si="11"/>
        <v>292.92778654778522</v>
      </c>
      <c r="I44" s="8">
        <f t="shared" si="12"/>
        <v>1.2056460147729871</v>
      </c>
      <c r="J44" s="48">
        <f t="shared" si="13"/>
        <v>1.8194497934089637E-5</v>
      </c>
      <c r="K44" s="48">
        <f t="shared" si="14"/>
        <v>1.5091077904417497E-5</v>
      </c>
      <c r="L44" s="10">
        <f t="shared" si="15"/>
        <v>1006.0821040993633</v>
      </c>
      <c r="M44" s="29">
        <f t="shared" si="16"/>
        <v>2.5578860229541298E-2</v>
      </c>
      <c r="N44" s="8">
        <f t="shared" si="17"/>
        <v>0.71563621679356915</v>
      </c>
      <c r="O44" s="48">
        <f t="shared" si="18"/>
        <v>3.4138106588835686E-3</v>
      </c>
      <c r="P44" s="48">
        <f t="shared" si="0"/>
        <v>14116963.465680486</v>
      </c>
      <c r="Q44" s="48">
        <f t="shared" si="19"/>
        <v>10102610.327192616</v>
      </c>
      <c r="R44" s="9">
        <f t="shared" si="1"/>
        <v>31.334952793666112</v>
      </c>
      <c r="S44" s="10">
        <f t="shared" si="2"/>
        <v>2.6717079260282004</v>
      </c>
      <c r="T44" s="10">
        <f t="shared" si="3"/>
        <v>0.91194747081679994</v>
      </c>
      <c r="U44" s="10">
        <f t="shared" si="4"/>
        <v>1.6345600740309629</v>
      </c>
      <c r="V44" s="10">
        <f t="shared" si="5"/>
        <v>2.546507544847763</v>
      </c>
      <c r="W44" s="9">
        <f t="shared" si="6"/>
        <v>1.3793582534592048</v>
      </c>
      <c r="X44" s="49">
        <f t="shared" si="7"/>
        <v>22.934931349029707</v>
      </c>
      <c r="Y44" s="8">
        <f t="shared" si="20"/>
        <v>4.2441792414129386E-5</v>
      </c>
      <c r="Z44" s="29">
        <f t="shared" si="8"/>
        <v>0.51666666666666672</v>
      </c>
    </row>
    <row r="45" spans="1:26" x14ac:dyDescent="0.25">
      <c r="F45" s="36">
        <f t="shared" si="9"/>
        <v>1920</v>
      </c>
      <c r="G45" s="16">
        <f t="shared" si="10"/>
        <v>21.635934922903722</v>
      </c>
      <c r="H45" s="48">
        <f t="shared" si="11"/>
        <v>292.96796746145185</v>
      </c>
      <c r="I45" s="8">
        <f t="shared" si="12"/>
        <v>1.2054801078453445</v>
      </c>
      <c r="J45" s="48">
        <f t="shared" si="13"/>
        <v>1.8196423019585255E-5</v>
      </c>
      <c r="K45" s="48">
        <f t="shared" si="14"/>
        <v>1.5094751793216435E-5</v>
      </c>
      <c r="L45" s="10">
        <f t="shared" si="15"/>
        <v>1006.0834320712831</v>
      </c>
      <c r="M45" s="29">
        <f t="shared" si="16"/>
        <v>2.5581876448513164E-2</v>
      </c>
      <c r="N45" s="8">
        <f t="shared" si="17"/>
        <v>0.71562849425102504</v>
      </c>
      <c r="O45" s="48">
        <f t="shared" si="18"/>
        <v>3.4133424505925825E-3</v>
      </c>
      <c r="P45" s="48">
        <f t="shared" si="0"/>
        <v>14427024.940067543</v>
      </c>
      <c r="Q45" s="48">
        <f t="shared" si="19"/>
        <v>10324390.13438252</v>
      </c>
      <c r="R45" s="9">
        <f t="shared" si="1"/>
        <v>31.528946486969268</v>
      </c>
      <c r="S45" s="10">
        <f t="shared" si="2"/>
        <v>2.6885653786047699</v>
      </c>
      <c r="T45" s="10">
        <f t="shared" si="3"/>
        <v>0.93844308024757928</v>
      </c>
      <c r="U45" s="10">
        <f t="shared" si="4"/>
        <v>1.6721945656278006</v>
      </c>
      <c r="V45" s="10">
        <f t="shared" si="5"/>
        <v>2.6106376458753799</v>
      </c>
      <c r="W45" s="9">
        <f t="shared" si="6"/>
        <v>1.4140953915158307</v>
      </c>
      <c r="X45" s="49">
        <f t="shared" si="7"/>
        <v>23.050030314419551</v>
      </c>
      <c r="Y45" s="8">
        <f t="shared" si="20"/>
        <v>4.3510627431256332E-5</v>
      </c>
      <c r="Z45" s="29">
        <f t="shared" si="8"/>
        <v>0.53333333333333333</v>
      </c>
    </row>
    <row r="46" spans="1:26" x14ac:dyDescent="0.25">
      <c r="F46" s="36">
        <f t="shared" si="9"/>
        <v>1980</v>
      </c>
      <c r="G46" s="16">
        <f t="shared" si="10"/>
        <v>21.714521288583654</v>
      </c>
      <c r="H46" s="48">
        <f t="shared" si="11"/>
        <v>293.00726064429182</v>
      </c>
      <c r="I46" s="8">
        <f t="shared" si="12"/>
        <v>1.2053179105087306</v>
      </c>
      <c r="J46" s="48">
        <f t="shared" si="13"/>
        <v>1.8198305449668818E-5</v>
      </c>
      <c r="K46" s="48">
        <f t="shared" si="14"/>
        <v>1.509834483583491E-5</v>
      </c>
      <c r="L46" s="10">
        <f t="shared" si="15"/>
        <v>1006.0847319446693</v>
      </c>
      <c r="M46" s="29">
        <f t="shared" si="16"/>
        <v>2.5584825865788603E-2</v>
      </c>
      <c r="N46" s="8">
        <f t="shared" si="17"/>
        <v>0.71562094486090133</v>
      </c>
      <c r="O46" s="48">
        <f t="shared" si="18"/>
        <v>3.4128847107785191E-3</v>
      </c>
      <c r="P46" s="48">
        <f t="shared" si="0"/>
        <v>14729858.021802476</v>
      </c>
      <c r="Q46" s="48">
        <f t="shared" si="19"/>
        <v>10540994.915229214</v>
      </c>
      <c r="R46" s="9">
        <f t="shared" si="1"/>
        <v>31.715651631163762</v>
      </c>
      <c r="S46" s="10">
        <f t="shared" si="2"/>
        <v>2.7047980806777971</v>
      </c>
      <c r="T46" s="10">
        <f t="shared" si="3"/>
        <v>0.96451488499179716</v>
      </c>
      <c r="U46" s="10">
        <f t="shared" si="4"/>
        <v>1.7090273636478219</v>
      </c>
      <c r="V46" s="10">
        <f t="shared" si="5"/>
        <v>2.673542248639619</v>
      </c>
      <c r="W46" s="9">
        <f t="shared" si="6"/>
        <v>1.4481687180131269</v>
      </c>
      <c r="X46" s="49">
        <f t="shared" si="7"/>
        <v>23.16269000659678</v>
      </c>
      <c r="Y46" s="8">
        <f t="shared" si="20"/>
        <v>4.4559037477326979E-5</v>
      </c>
      <c r="Z46" s="29">
        <f t="shared" si="8"/>
        <v>0.55000000000000004</v>
      </c>
    </row>
    <row r="47" spans="1:26" x14ac:dyDescent="0.25">
      <c r="F47" s="36">
        <f t="shared" si="9"/>
        <v>2040</v>
      </c>
      <c r="G47" s="16">
        <f t="shared" si="10"/>
        <v>21.791366120908208</v>
      </c>
      <c r="H47" s="48">
        <f t="shared" si="11"/>
        <v>293.04568306045405</v>
      </c>
      <c r="I47" s="8">
        <f t="shared" si="12"/>
        <v>1.2051593497889983</v>
      </c>
      <c r="J47" s="48">
        <f t="shared" si="13"/>
        <v>1.820014604528678E-5</v>
      </c>
      <c r="K47" s="48">
        <f t="shared" si="14"/>
        <v>1.5101858562084174E-5</v>
      </c>
      <c r="L47" s="10">
        <f t="shared" si="15"/>
        <v>1006.0860041983429</v>
      </c>
      <c r="M47" s="29">
        <f t="shared" si="16"/>
        <v>2.5587709765588378E-2</v>
      </c>
      <c r="N47" s="8">
        <f t="shared" si="17"/>
        <v>0.71561356519504815</v>
      </c>
      <c r="O47" s="48">
        <f t="shared" si="18"/>
        <v>3.4124372335275258E-3</v>
      </c>
      <c r="P47" s="48">
        <f t="shared" si="0"/>
        <v>15025618.966898838</v>
      </c>
      <c r="Q47" s="48">
        <f t="shared" si="19"/>
        <v>10752536.758164814</v>
      </c>
      <c r="R47" s="9">
        <f t="shared" si="1"/>
        <v>31.895449594172735</v>
      </c>
      <c r="S47" s="10">
        <f t="shared" si="2"/>
        <v>2.720438356862152</v>
      </c>
      <c r="T47" s="10">
        <f t="shared" si="3"/>
        <v>0.99016107074173021</v>
      </c>
      <c r="U47" s="10">
        <f t="shared" si="4"/>
        <v>1.7450724082309557</v>
      </c>
      <c r="V47" s="10">
        <f t="shared" si="5"/>
        <v>2.735233478972686</v>
      </c>
      <c r="W47" s="9">
        <f t="shared" si="6"/>
        <v>1.4815848011102046</v>
      </c>
      <c r="X47" s="49">
        <f t="shared" si="7"/>
        <v>23.272950922018413</v>
      </c>
      <c r="Y47" s="8">
        <f t="shared" si="20"/>
        <v>4.5587224649544764E-5</v>
      </c>
      <c r="Z47" s="29">
        <f t="shared" si="8"/>
        <v>0.56666666666666665</v>
      </c>
    </row>
    <row r="48" spans="1:26" x14ac:dyDescent="0.25">
      <c r="F48" s="36">
        <f t="shared" si="9"/>
        <v>2100</v>
      </c>
      <c r="G48" s="16">
        <f t="shared" si="10"/>
        <v>21.866503012467888</v>
      </c>
      <c r="H48" s="48">
        <f t="shared" si="11"/>
        <v>293.08325150623392</v>
      </c>
      <c r="I48" s="8">
        <f t="shared" si="12"/>
        <v>1.2050043535455595</v>
      </c>
      <c r="J48" s="48">
        <f t="shared" si="13"/>
        <v>1.8201945618953377E-5</v>
      </c>
      <c r="K48" s="48">
        <f t="shared" si="14"/>
        <v>1.5105294487440362E-5</v>
      </c>
      <c r="L48" s="10">
        <f t="shared" si="15"/>
        <v>1006.0872493094625</v>
      </c>
      <c r="M48" s="29">
        <f t="shared" si="16"/>
        <v>2.5590529419019303E-2</v>
      </c>
      <c r="N48" s="8">
        <f t="shared" si="17"/>
        <v>0.71560635186558086</v>
      </c>
      <c r="O48" s="48">
        <f t="shared" si="18"/>
        <v>3.4119998152768202E-3</v>
      </c>
      <c r="P48" s="48">
        <f t="shared" si="0"/>
        <v>15314461.497753961</v>
      </c>
      <c r="Q48" s="48">
        <f t="shared" si="19"/>
        <v>10959125.923193611</v>
      </c>
      <c r="R48" s="9">
        <f t="shared" si="1"/>
        <v>32.06869302106854</v>
      </c>
      <c r="S48" s="10">
        <f t="shared" si="2"/>
        <v>2.735516107283845</v>
      </c>
      <c r="T48" s="10">
        <f t="shared" si="3"/>
        <v>1.0153806018688718</v>
      </c>
      <c r="U48" s="10">
        <f t="shared" si="4"/>
        <v>1.7803435735528841</v>
      </c>
      <c r="V48" s="10">
        <f t="shared" si="5"/>
        <v>2.7957241754217561</v>
      </c>
      <c r="W48" s="9">
        <f t="shared" si="6"/>
        <v>1.5143505950201179</v>
      </c>
      <c r="X48" s="49">
        <f t="shared" si="7"/>
        <v>23.380853607488007</v>
      </c>
      <c r="Y48" s="8">
        <f t="shared" si="20"/>
        <v>4.6595402923695938E-5</v>
      </c>
      <c r="Z48" s="29">
        <f t="shared" si="8"/>
        <v>0.58333333333333337</v>
      </c>
    </row>
    <row r="49" spans="6:26" x14ac:dyDescent="0.25">
      <c r="F49" s="36">
        <f t="shared" si="9"/>
        <v>2160</v>
      </c>
      <c r="G49" s="16">
        <f t="shared" si="10"/>
        <v>21.939965200414051</v>
      </c>
      <c r="H49" s="48">
        <f t="shared" si="11"/>
        <v>293.11998260020698</v>
      </c>
      <c r="I49" s="8">
        <f t="shared" si="12"/>
        <v>1.2048528505068745</v>
      </c>
      <c r="J49" s="48">
        <f t="shared" si="13"/>
        <v>1.820370497429256E-5</v>
      </c>
      <c r="K49" s="48">
        <f t="shared" si="14"/>
        <v>1.5108654112105365E-5</v>
      </c>
      <c r="L49" s="10">
        <f t="shared" si="15"/>
        <v>1006.0884677530562</v>
      </c>
      <c r="M49" s="29">
        <f t="shared" si="16"/>
        <v>2.5593286083352897E-2</v>
      </c>
      <c r="N49" s="8">
        <f t="shared" si="17"/>
        <v>0.71559930152647899</v>
      </c>
      <c r="O49" s="48">
        <f t="shared" si="18"/>
        <v>3.4115722549148851E-3</v>
      </c>
      <c r="P49" s="48">
        <f t="shared" si="0"/>
        <v>15596536.775088852</v>
      </c>
      <c r="Q49" s="48">
        <f t="shared" si="19"/>
        <v>11160870.822485626</v>
      </c>
      <c r="R49" s="9">
        <f t="shared" si="1"/>
        <v>32.23570876083874</v>
      </c>
      <c r="S49" s="10">
        <f t="shared" si="2"/>
        <v>2.7500590547193045</v>
      </c>
      <c r="T49" s="10">
        <f t="shared" si="3"/>
        <v>1.0401731495690514</v>
      </c>
      <c r="U49" s="10">
        <f t="shared" si="4"/>
        <v>1.8148546553458995</v>
      </c>
      <c r="V49" s="10">
        <f t="shared" si="5"/>
        <v>2.8550278049149509</v>
      </c>
      <c r="W49" s="9">
        <f t="shared" si="6"/>
        <v>1.5464733943289317</v>
      </c>
      <c r="X49" s="49">
        <f t="shared" si="7"/>
        <v>23.486438594742982</v>
      </c>
      <c r="Y49" s="8">
        <f t="shared" si="20"/>
        <v>4.758379674858251E-5</v>
      </c>
      <c r="Z49" s="29">
        <f t="shared" si="8"/>
        <v>0.6</v>
      </c>
    </row>
    <row r="50" spans="6:26" x14ac:dyDescent="0.25">
      <c r="F50" s="36">
        <f t="shared" si="9"/>
        <v>2220</v>
      </c>
      <c r="G50" s="16">
        <f t="shared" si="10"/>
        <v>22.011785549061994</v>
      </c>
      <c r="H50" s="48">
        <f t="shared" si="11"/>
        <v>293.15589277453097</v>
      </c>
      <c r="I50" s="8">
        <f t="shared" si="12"/>
        <v>1.2047047703012117</v>
      </c>
      <c r="J50" s="48">
        <f t="shared" si="13"/>
        <v>1.8205424905635033E-5</v>
      </c>
      <c r="K50" s="48">
        <f t="shared" si="14"/>
        <v>1.5111938920174724E-5</v>
      </c>
      <c r="L50" s="10">
        <f t="shared" si="15"/>
        <v>1006.0896600015943</v>
      </c>
      <c r="M50" s="29">
        <f t="shared" si="16"/>
        <v>2.5595981001390444E-2</v>
      </c>
      <c r="N50" s="8">
        <f t="shared" si="17"/>
        <v>0.71559241087496972</v>
      </c>
      <c r="O50" s="48">
        <f t="shared" si="18"/>
        <v>3.4111543538683348E-3</v>
      </c>
      <c r="P50" s="48">
        <f t="shared" si="0"/>
        <v>15871993.377823524</v>
      </c>
      <c r="Q50" s="48">
        <f t="shared" si="19"/>
        <v>11357878.00662829</v>
      </c>
      <c r="R50" s="9">
        <f t="shared" si="1"/>
        <v>32.396800419566794</v>
      </c>
      <c r="S50" s="10">
        <f t="shared" si="2"/>
        <v>2.7640929601502324</v>
      </c>
      <c r="T50" s="10">
        <f t="shared" si="3"/>
        <v>1.0645390266042905</v>
      </c>
      <c r="U50" s="10">
        <f t="shared" si="4"/>
        <v>1.8486193595600808</v>
      </c>
      <c r="V50" s="10">
        <f t="shared" si="5"/>
        <v>2.9131583861643713</v>
      </c>
      <c r="W50" s="9">
        <f t="shared" si="6"/>
        <v>1.5779607925057011</v>
      </c>
      <c r="X50" s="49">
        <f t="shared" si="7"/>
        <v>23.589746341567697</v>
      </c>
      <c r="Y50" s="8">
        <f t="shared" si="20"/>
        <v>4.8552639769406193E-5</v>
      </c>
      <c r="Z50" s="29">
        <f t="shared" si="8"/>
        <v>0.6166666666666667</v>
      </c>
    </row>
    <row r="51" spans="6:26" x14ac:dyDescent="0.25">
      <c r="F51" s="36">
        <f t="shared" si="9"/>
        <v>2280</v>
      </c>
      <c r="G51" s="16">
        <f t="shared" si="10"/>
        <v>22.081996534614635</v>
      </c>
      <c r="H51" s="48">
        <f t="shared" si="11"/>
        <v>293.19099826730729</v>
      </c>
      <c r="I51" s="8">
        <f t="shared" si="12"/>
        <v>1.2045600434831452</v>
      </c>
      <c r="J51" s="48">
        <f t="shared" si="13"/>
        <v>1.8207106197666462E-5</v>
      </c>
      <c r="K51" s="48">
        <f t="shared" si="14"/>
        <v>1.5115150378903652E-5</v>
      </c>
      <c r="L51" s="10">
        <f t="shared" si="15"/>
        <v>1006.0908265246005</v>
      </c>
      <c r="M51" s="29">
        <f t="shared" si="16"/>
        <v>2.5598615400908329E-2</v>
      </c>
      <c r="N51" s="8">
        <f t="shared" si="17"/>
        <v>0.71558567665270834</v>
      </c>
      <c r="O51" s="48">
        <f t="shared" si="18"/>
        <v>3.4107459161767401E-3</v>
      </c>
      <c r="P51" s="48">
        <f t="shared" si="0"/>
        <v>16140977.289997589</v>
      </c>
      <c r="Q51" s="48">
        <f t="shared" si="19"/>
        <v>11550252.155898923</v>
      </c>
      <c r="R51" s="9">
        <f t="shared" si="1"/>
        <v>32.552250596665374</v>
      </c>
      <c r="S51" s="10">
        <f t="shared" si="2"/>
        <v>2.777641811526752</v>
      </c>
      <c r="T51" s="10">
        <f t="shared" si="3"/>
        <v>1.0884791279090804</v>
      </c>
      <c r="U51" s="10">
        <f t="shared" si="4"/>
        <v>1.8816512920711064</v>
      </c>
      <c r="V51" s="10">
        <f t="shared" si="5"/>
        <v>2.9701304199801868</v>
      </c>
      <c r="W51" s="9">
        <f t="shared" si="6"/>
        <v>1.6088206441559343</v>
      </c>
      <c r="X51" s="49">
        <f t="shared" si="7"/>
        <v>23.690817178770569</v>
      </c>
      <c r="Y51" s="8">
        <f t="shared" si="20"/>
        <v>4.9502173666336447E-5</v>
      </c>
      <c r="Z51" s="29">
        <f t="shared" si="8"/>
        <v>0.6333333333333333</v>
      </c>
    </row>
    <row r="52" spans="6:26" x14ac:dyDescent="0.25">
      <c r="F52" s="36">
        <f t="shared" si="9"/>
        <v>2340</v>
      </c>
      <c r="G52" s="16">
        <f t="shared" si="10"/>
        <v>22.150630231815487</v>
      </c>
      <c r="H52" s="48">
        <f t="shared" si="11"/>
        <v>293.22531511590773</v>
      </c>
      <c r="I52" s="8">
        <f t="shared" si="12"/>
        <v>1.2044186015561813</v>
      </c>
      <c r="J52" s="48">
        <f t="shared" si="13"/>
        <v>1.8208749625121175E-5</v>
      </c>
      <c r="K52" s="48">
        <f t="shared" si="14"/>
        <v>1.5118289938061713E-5</v>
      </c>
      <c r="L52" s="10">
        <f t="shared" si="15"/>
        <v>1006.0919677882968</v>
      </c>
      <c r="M52" s="29">
        <f t="shared" si="16"/>
        <v>2.5601190494174669E-2</v>
      </c>
      <c r="N52" s="8">
        <f t="shared" si="17"/>
        <v>0.7155790956467849</v>
      </c>
      <c r="O52" s="48">
        <f t="shared" si="18"/>
        <v>3.4103467485565304E-3</v>
      </c>
      <c r="P52" s="48">
        <f t="shared" si="0"/>
        <v>16403631.893951761</v>
      </c>
      <c r="Q52" s="48">
        <f t="shared" si="19"/>
        <v>11738096.075996758</v>
      </c>
      <c r="R52" s="9">
        <f t="shared" si="1"/>
        <v>32.702322850942998</v>
      </c>
      <c r="S52" s="10">
        <f t="shared" si="2"/>
        <v>2.7907279896966433</v>
      </c>
      <c r="T52" s="10">
        <f t="shared" si="3"/>
        <v>1.1119948764296206</v>
      </c>
      <c r="U52" s="10">
        <f t="shared" si="4"/>
        <v>1.9139639493508642</v>
      </c>
      <c r="V52" s="10">
        <f t="shared" si="5"/>
        <v>3.025958825780485</v>
      </c>
      <c r="W52" s="9">
        <f t="shared" si="6"/>
        <v>1.6390610306310958</v>
      </c>
      <c r="X52" s="49">
        <f t="shared" si="7"/>
        <v>23.789691262446581</v>
      </c>
      <c r="Y52" s="8">
        <f t="shared" si="20"/>
        <v>5.0432647096341416E-5</v>
      </c>
      <c r="Z52" s="29">
        <f t="shared" si="8"/>
        <v>0.65</v>
      </c>
    </row>
    <row r="53" spans="6:26" x14ac:dyDescent="0.25">
      <c r="F53" s="36">
        <f t="shared" si="9"/>
        <v>2400</v>
      </c>
      <c r="G53" s="16">
        <f t="shared" si="10"/>
        <v>22.217718302359366</v>
      </c>
      <c r="H53" s="48">
        <f t="shared" si="11"/>
        <v>293.25885915117965</v>
      </c>
      <c r="I53" s="8">
        <f t="shared" si="12"/>
        <v>1.2042803769918802</v>
      </c>
      <c r="J53" s="48">
        <f t="shared" si="13"/>
        <v>1.8210355952517766E-5</v>
      </c>
      <c r="K53" s="48">
        <f t="shared" si="14"/>
        <v>1.5121359029368747E-5</v>
      </c>
      <c r="L53" s="10">
        <f t="shared" si="15"/>
        <v>1006.0930842552805</v>
      </c>
      <c r="M53" s="29">
        <f t="shared" si="16"/>
        <v>2.5603707477531736E-2</v>
      </c>
      <c r="N53" s="8">
        <f t="shared" si="17"/>
        <v>0.71557266469056402</v>
      </c>
      <c r="O53" s="48">
        <f t="shared" si="18"/>
        <v>3.4099566604550006E-3</v>
      </c>
      <c r="P53" s="48">
        <f t="shared" si="0"/>
        <v>16660097.969071878</v>
      </c>
      <c r="Q53" s="48">
        <f t="shared" si="19"/>
        <v>11921510.697734619</v>
      </c>
      <c r="R53" s="9">
        <f t="shared" si="1"/>
        <v>32.84726343535042</v>
      </c>
      <c r="S53" s="10">
        <f t="shared" si="2"/>
        <v>2.8033724147871215</v>
      </c>
      <c r="T53" s="10">
        <f t="shared" si="3"/>
        <v>1.1350881736489933</v>
      </c>
      <c r="U53" s="10">
        <f t="shared" si="4"/>
        <v>1.9455707100253041</v>
      </c>
      <c r="V53" s="10">
        <f t="shared" si="5"/>
        <v>3.0806588836742974</v>
      </c>
      <c r="W53" s="9">
        <f t="shared" si="6"/>
        <v>1.668690228656911</v>
      </c>
      <c r="X53" s="49">
        <f t="shared" si="7"/>
        <v>23.886408531016276</v>
      </c>
      <c r="Y53" s="8">
        <f t="shared" si="20"/>
        <v>5.134431472790496E-5</v>
      </c>
      <c r="Z53" s="29">
        <f t="shared" si="8"/>
        <v>0.66666666666666663</v>
      </c>
    </row>
    <row r="54" spans="6:26" x14ac:dyDescent="0.25">
      <c r="F54" s="36">
        <f t="shared" si="9"/>
        <v>2460</v>
      </c>
      <c r="G54" s="16">
        <f t="shared" si="10"/>
        <v>22.283291984906548</v>
      </c>
      <c r="H54" s="48">
        <f t="shared" si="11"/>
        <v>293.29164599245325</v>
      </c>
      <c r="I54" s="8">
        <f t="shared" si="12"/>
        <v>1.2041453032457872</v>
      </c>
      <c r="J54" s="48">
        <f t="shared" si="13"/>
        <v>1.8211925933932842E-5</v>
      </c>
      <c r="K54" s="48">
        <f t="shared" si="14"/>
        <v>1.5124359066005066E-5</v>
      </c>
      <c r="L54" s="10">
        <f t="shared" si="15"/>
        <v>1006.0941763842326</v>
      </c>
      <c r="M54" s="29">
        <f t="shared" si="16"/>
        <v>2.5606167531038213E-2</v>
      </c>
      <c r="N54" s="8">
        <f t="shared" si="17"/>
        <v>0.71556638066438116</v>
      </c>
      <c r="O54" s="48">
        <f t="shared" si="18"/>
        <v>3.4095754640953231E-3</v>
      </c>
      <c r="P54" s="48">
        <f t="shared" si="0"/>
        <v>16910513.69547461</v>
      </c>
      <c r="Q54" s="48">
        <f t="shared" si="19"/>
        <v>12100595.080246216</v>
      </c>
      <c r="R54" s="9">
        <f t="shared" si="1"/>
        <v>32.987302832829947</v>
      </c>
      <c r="S54" s="10">
        <f t="shared" si="2"/>
        <v>2.8155946757817834</v>
      </c>
      <c r="T54" s="10">
        <f t="shared" si="3"/>
        <v>1.1577613543220797</v>
      </c>
      <c r="U54" s="10">
        <f t="shared" si="4"/>
        <v>1.9764848272512663</v>
      </c>
      <c r="V54" s="10">
        <f t="shared" si="5"/>
        <v>3.1342461815733458</v>
      </c>
      <c r="W54" s="9">
        <f t="shared" si="6"/>
        <v>1.6977166816855622</v>
      </c>
      <c r="X54" s="49">
        <f t="shared" si="7"/>
        <v>23.981008666592111</v>
      </c>
      <c r="Y54" s="8">
        <f t="shared" si="20"/>
        <v>5.2237436359555763E-5</v>
      </c>
      <c r="Z54" s="29">
        <f t="shared" si="8"/>
        <v>0.68333333333333335</v>
      </c>
    </row>
    <row r="55" spans="6:26" x14ac:dyDescent="0.25">
      <c r="F55" s="36">
        <f t="shared" si="9"/>
        <v>2520</v>
      </c>
      <c r="G55" s="16">
        <f t="shared" si="10"/>
        <v>22.347382086561158</v>
      </c>
      <c r="H55" s="48">
        <f t="shared" si="11"/>
        <v>293.32369104328058</v>
      </c>
      <c r="I55" s="8">
        <f t="shared" si="12"/>
        <v>1.2040133147704761</v>
      </c>
      <c r="J55" s="48">
        <f t="shared" si="13"/>
        <v>1.821346031280934E-5</v>
      </c>
      <c r="K55" s="48">
        <f t="shared" si="14"/>
        <v>1.5127291442189254E-5</v>
      </c>
      <c r="L55" s="10">
        <f t="shared" si="15"/>
        <v>1006.0952446296517</v>
      </c>
      <c r="M55" s="29">
        <f t="shared" si="16"/>
        <v>2.5608571818165705E-2</v>
      </c>
      <c r="N55" s="8">
        <f t="shared" si="17"/>
        <v>0.71556024049610245</v>
      </c>
      <c r="O55" s="48">
        <f t="shared" si="18"/>
        <v>3.4092029745133941E-3</v>
      </c>
      <c r="P55" s="48">
        <f t="shared" si="0"/>
        <v>17155014.662082277</v>
      </c>
      <c r="Q55" s="48">
        <f t="shared" si="19"/>
        <v>12275446.417313758</v>
      </c>
      <c r="R55" s="9">
        <f t="shared" si="1"/>
        <v>33.122657120462094</v>
      </c>
      <c r="S55" s="10">
        <f t="shared" si="2"/>
        <v>2.8274131455927707</v>
      </c>
      <c r="T55" s="10">
        <f t="shared" si="3"/>
        <v>1.1800171450039245</v>
      </c>
      <c r="U55" s="10">
        <f t="shared" si="4"/>
        <v>2.0067194218495978</v>
      </c>
      <c r="V55" s="10">
        <f t="shared" si="5"/>
        <v>3.1867365668535221</v>
      </c>
      <c r="W55" s="9">
        <f t="shared" si="6"/>
        <v>1.7261489737123243</v>
      </c>
      <c r="X55" s="49">
        <f t="shared" si="7"/>
        <v>24.073531060273481</v>
      </c>
      <c r="Y55" s="8">
        <f t="shared" si="20"/>
        <v>5.3112276114225365E-5</v>
      </c>
      <c r="Z55" s="29">
        <f t="shared" si="8"/>
        <v>0.7</v>
      </c>
    </row>
    <row r="56" spans="6:26" x14ac:dyDescent="0.25">
      <c r="F56" s="36">
        <f t="shared" si="9"/>
        <v>2580</v>
      </c>
      <c r="G56" s="16">
        <f t="shared" si="10"/>
        <v>22.41001897568783</v>
      </c>
      <c r="H56" s="48">
        <f t="shared" si="11"/>
        <v>293.35500948784392</v>
      </c>
      <c r="I56" s="8">
        <f t="shared" si="12"/>
        <v>1.2038843470259559</v>
      </c>
      <c r="J56" s="48">
        <f t="shared" si="13"/>
        <v>1.8214959821796745E-5</v>
      </c>
      <c r="K56" s="48">
        <f t="shared" si="14"/>
        <v>1.5130157532818247E-5</v>
      </c>
      <c r="L56" s="10">
        <f t="shared" si="15"/>
        <v>1006.0962894416147</v>
      </c>
      <c r="M56" s="29">
        <f t="shared" si="16"/>
        <v>2.5610921485545335E-2</v>
      </c>
      <c r="N56" s="8">
        <f t="shared" si="17"/>
        <v>0.71555424116156452</v>
      </c>
      <c r="O56" s="48">
        <f t="shared" si="18"/>
        <v>3.4088390095872493E-3</v>
      </c>
      <c r="P56" s="48">
        <f t="shared" si="0"/>
        <v>17393733.878591232</v>
      </c>
      <c r="Q56" s="48">
        <f t="shared" si="19"/>
        <v>12446160.046461545</v>
      </c>
      <c r="R56" s="9">
        <f t="shared" si="1"/>
        <v>33.253529184820351</v>
      </c>
      <c r="S56" s="10">
        <f t="shared" si="2"/>
        <v>2.8388450835657482</v>
      </c>
      <c r="T56" s="10">
        <f t="shared" si="3"/>
        <v>1.2018586260060531</v>
      </c>
      <c r="U56" s="10">
        <f t="shared" si="4"/>
        <v>2.0362874761388556</v>
      </c>
      <c r="V56" s="10">
        <f t="shared" si="5"/>
        <v>3.2381461021449089</v>
      </c>
      <c r="W56" s="9">
        <f t="shared" si="6"/>
        <v>1.7539958053284923</v>
      </c>
      <c r="X56" s="49">
        <f t="shared" si="7"/>
        <v>24.164014781016323</v>
      </c>
      <c r="Y56" s="8">
        <f t="shared" si="20"/>
        <v>5.396910170241515E-5</v>
      </c>
      <c r="Z56" s="29">
        <f t="shared" si="8"/>
        <v>0.71666666666666667</v>
      </c>
    </row>
    <row r="57" spans="6:26" x14ac:dyDescent="0.25">
      <c r="F57" s="36">
        <f t="shared" si="9"/>
        <v>2640</v>
      </c>
      <c r="G57" s="16">
        <f t="shared" si="10"/>
        <v>22.471232575952317</v>
      </c>
      <c r="H57" s="48">
        <f t="shared" si="11"/>
        <v>293.38561628797612</v>
      </c>
      <c r="I57" s="8">
        <f t="shared" si="12"/>
        <v>1.2037583364876845</v>
      </c>
      <c r="J57" s="48">
        <f t="shared" si="13"/>
        <v>1.8216425182620109E-5</v>
      </c>
      <c r="K57" s="48">
        <f t="shared" si="14"/>
        <v>1.513295869316414E-5</v>
      </c>
      <c r="L57" s="10">
        <f t="shared" si="15"/>
        <v>1006.0973112655602</v>
      </c>
      <c r="M57" s="29">
        <f t="shared" si="16"/>
        <v>2.5613217662759504E-2</v>
      </c>
      <c r="N57" s="8">
        <f t="shared" si="17"/>
        <v>0.71554837968490426</v>
      </c>
      <c r="O57" s="48">
        <f t="shared" si="18"/>
        <v>3.4084833900597162E-3</v>
      </c>
      <c r="P57" s="48">
        <f t="shared" si="0"/>
        <v>17626801.790891547</v>
      </c>
      <c r="Q57" s="48">
        <f t="shared" si="19"/>
        <v>12612829.460499415</v>
      </c>
      <c r="R57" s="9">
        <f t="shared" si="1"/>
        <v>33.380109807922246</v>
      </c>
      <c r="S57" s="10">
        <f t="shared" si="2"/>
        <v>2.8499067270570864</v>
      </c>
      <c r="T57" s="10">
        <f t="shared" si="3"/>
        <v>1.2232891964585562</v>
      </c>
      <c r="U57" s="10">
        <f t="shared" si="4"/>
        <v>2.0652018284169777</v>
      </c>
      <c r="V57" s="10">
        <f t="shared" si="5"/>
        <v>3.2884910248755341</v>
      </c>
      <c r="W57" s="9">
        <f t="shared" si="6"/>
        <v>1.781265971807581</v>
      </c>
      <c r="X57" s="49">
        <f t="shared" si="7"/>
        <v>24.252498547759899</v>
      </c>
      <c r="Y57" s="8">
        <f t="shared" si="20"/>
        <v>5.4808183747925568E-5</v>
      </c>
      <c r="Z57" s="29">
        <f t="shared" si="8"/>
        <v>0.73333333333333328</v>
      </c>
    </row>
    <row r="58" spans="6:26" x14ac:dyDescent="0.25">
      <c r="F58" s="36">
        <f t="shared" si="9"/>
        <v>2700</v>
      </c>
      <c r="G58" s="16">
        <f t="shared" si="10"/>
        <v>22.531052361482168</v>
      </c>
      <c r="H58" s="48">
        <f t="shared" si="11"/>
        <v>293.41552618074104</v>
      </c>
      <c r="I58" s="8">
        <f t="shared" si="12"/>
        <v>1.2036352206523995</v>
      </c>
      <c r="J58" s="48">
        <f t="shared" si="13"/>
        <v>1.8217857105975775E-5</v>
      </c>
      <c r="K58" s="48">
        <f t="shared" si="14"/>
        <v>1.5135696258623318E-5</v>
      </c>
      <c r="L58" s="10">
        <f t="shared" si="15"/>
        <v>1006.098310542095</v>
      </c>
      <c r="M58" s="29">
        <f t="shared" si="16"/>
        <v>2.5615461462175644E-2</v>
      </c>
      <c r="N58" s="8">
        <f t="shared" si="17"/>
        <v>0.71554265313878751</v>
      </c>
      <c r="O58" s="48">
        <f t="shared" si="18"/>
        <v>3.4081359395549161E-3</v>
      </c>
      <c r="P58" s="48">
        <f t="shared" si="0"/>
        <v>17854346.299540214</v>
      </c>
      <c r="Q58" s="48">
        <f t="shared" si="19"/>
        <v>12775546.321231699</v>
      </c>
      <c r="R58" s="9">
        <f t="shared" si="1"/>
        <v>33.5025786402514</v>
      </c>
      <c r="S58" s="10">
        <f t="shared" si="2"/>
        <v>2.8606133734762289</v>
      </c>
      <c r="T58" s="10">
        <f t="shared" si="3"/>
        <v>1.2443125421929859</v>
      </c>
      <c r="U58" s="10">
        <f t="shared" si="4"/>
        <v>2.0934751680439994</v>
      </c>
      <c r="V58" s="10">
        <f t="shared" si="5"/>
        <v>3.3377877102369853</v>
      </c>
      <c r="W58" s="9">
        <f t="shared" si="6"/>
        <v>1.8079683430450337</v>
      </c>
      <c r="X58" s="49">
        <f t="shared" si="7"/>
        <v>24.339020704527201</v>
      </c>
      <c r="Y58" s="8">
        <f t="shared" si="20"/>
        <v>5.5629795170616417E-5</v>
      </c>
      <c r="Z58" s="29">
        <f t="shared" si="8"/>
        <v>0.75</v>
      </c>
    </row>
    <row r="59" spans="6:26" x14ac:dyDescent="0.25">
      <c r="F59" s="36">
        <f t="shared" si="9"/>
        <v>2760</v>
      </c>
      <c r="G59" s="16">
        <f t="shared" si="10"/>
        <v>22.589507353052692</v>
      </c>
      <c r="H59" s="48">
        <f t="shared" si="11"/>
        <v>293.44475367652632</v>
      </c>
      <c r="I59" s="8">
        <f t="shared" si="12"/>
        <v>1.2035149380419701</v>
      </c>
      <c r="J59" s="48">
        <f t="shared" si="13"/>
        <v>1.8219256291450877E-5</v>
      </c>
      <c r="K59" s="48">
        <f t="shared" si="14"/>
        <v>1.5138371544512994E-5</v>
      </c>
      <c r="L59" s="10">
        <f t="shared" si="15"/>
        <v>1006.0992877068204</v>
      </c>
      <c r="M59" s="29">
        <f t="shared" si="16"/>
        <v>2.5617653978817302E-2</v>
      </c>
      <c r="N59" s="8">
        <f t="shared" si="17"/>
        <v>0.71553705864454797</v>
      </c>
      <c r="O59" s="48">
        <f t="shared" si="18"/>
        <v>3.4077964845891655E-3</v>
      </c>
      <c r="P59" s="48">
        <f t="shared" si="0"/>
        <v>18076492.780932311</v>
      </c>
      <c r="Q59" s="48">
        <f t="shared" si="19"/>
        <v>12934400.475077711</v>
      </c>
      <c r="R59" s="9">
        <f t="shared" si="1"/>
        <v>33.621105074904925</v>
      </c>
      <c r="S59" s="10">
        <f t="shared" si="2"/>
        <v>2.8709794539812425</v>
      </c>
      <c r="T59" s="10">
        <f t="shared" si="3"/>
        <v>1.2649326061929711</v>
      </c>
      <c r="U59" s="10">
        <f t="shared" si="4"/>
        <v>2.1211200310824165</v>
      </c>
      <c r="V59" s="10">
        <f t="shared" si="5"/>
        <v>3.3860526372753874</v>
      </c>
      <c r="W59" s="9">
        <f t="shared" si="6"/>
        <v>1.8341118451908347</v>
      </c>
      <c r="X59" s="49">
        <f t="shared" si="7"/>
        <v>24.423619198243529</v>
      </c>
      <c r="Y59" s="8">
        <f t="shared" si="20"/>
        <v>5.6434210621256461E-5</v>
      </c>
      <c r="Z59" s="29">
        <f t="shared" si="8"/>
        <v>0.76666666666666672</v>
      </c>
    </row>
    <row r="60" spans="6:26" x14ac:dyDescent="0.25">
      <c r="F60" s="36">
        <f t="shared" si="9"/>
        <v>2820</v>
      </c>
      <c r="G60" s="16">
        <f t="shared" si="10"/>
        <v>22.646626115211717</v>
      </c>
      <c r="H60" s="48">
        <f t="shared" si="11"/>
        <v>293.47331305760582</v>
      </c>
      <c r="I60" s="8">
        <f t="shared" si="12"/>
        <v>1.203397428205438</v>
      </c>
      <c r="J60" s="48">
        <f t="shared" si="13"/>
        <v>1.8220623427465466E-5</v>
      </c>
      <c r="K60" s="48">
        <f t="shared" si="14"/>
        <v>1.5140985845912021E-5</v>
      </c>
      <c r="L60" s="10">
        <f t="shared" si="15"/>
        <v>1006.1002431901774</v>
      </c>
      <c r="M60" s="29">
        <f t="shared" si="16"/>
        <v>2.5619796290270749E-2</v>
      </c>
      <c r="N60" s="8">
        <f t="shared" si="17"/>
        <v>0.71553159337224059</v>
      </c>
      <c r="O60" s="48">
        <f t="shared" si="18"/>
        <v>3.4074648545767776E-3</v>
      </c>
      <c r="P60" s="48">
        <f t="shared" si="0"/>
        <v>18293364.110847108</v>
      </c>
      <c r="Q60" s="48">
        <f t="shared" si="19"/>
        <v>13089479.970372992</v>
      </c>
      <c r="R60" s="9">
        <f t="shared" si="1"/>
        <v>33.73584903489872</v>
      </c>
      <c r="S60" s="10">
        <f t="shared" si="2"/>
        <v>2.8810185998447744</v>
      </c>
      <c r="T60" s="10">
        <f t="shared" si="3"/>
        <v>1.2851535613871445</v>
      </c>
      <c r="U60" s="10">
        <f t="shared" si="4"/>
        <v>2.1481487964544845</v>
      </c>
      <c r="V60" s="10">
        <f t="shared" si="5"/>
        <v>3.4333023578416291</v>
      </c>
      <c r="W60" s="9">
        <f t="shared" si="6"/>
        <v>1.8597054438308822</v>
      </c>
      <c r="X60" s="49">
        <f t="shared" si="7"/>
        <v>24.5063315590426</v>
      </c>
      <c r="Y60" s="8">
        <f t="shared" si="20"/>
        <v>5.7221705964027152E-5</v>
      </c>
      <c r="Z60" s="29">
        <f t="shared" si="8"/>
        <v>0.78333333333333333</v>
      </c>
    </row>
    <row r="61" spans="6:26" x14ac:dyDescent="0.25">
      <c r="F61" s="36">
        <f t="shared" si="9"/>
        <v>2880</v>
      </c>
      <c r="G61" s="16">
        <f t="shared" si="10"/>
        <v>22.702436754263967</v>
      </c>
      <c r="H61" s="48">
        <f t="shared" si="11"/>
        <v>293.50121837713198</v>
      </c>
      <c r="I61" s="8">
        <f t="shared" si="12"/>
        <v>1.2032826317194172</v>
      </c>
      <c r="J61" s="48">
        <f t="shared" si="13"/>
        <v>1.8221959191234599E-5</v>
      </c>
      <c r="K61" s="48">
        <f t="shared" si="14"/>
        <v>1.5143540437541706E-5</v>
      </c>
      <c r="L61" s="10">
        <f t="shared" si="15"/>
        <v>1006.1011774173099</v>
      </c>
      <c r="M61" s="29">
        <f t="shared" si="16"/>
        <v>2.5621889456622984E-2</v>
      </c>
      <c r="N61" s="8">
        <f t="shared" si="17"/>
        <v>0.71552625454062224</v>
      </c>
      <c r="O61" s="48">
        <f t="shared" si="18"/>
        <v>3.4071408818312238E-3</v>
      </c>
      <c r="P61" s="48">
        <f t="shared" si="0"/>
        <v>18505080.690081704</v>
      </c>
      <c r="Q61" s="48">
        <f t="shared" si="19"/>
        <v>13240871.076146156</v>
      </c>
      <c r="R61" s="9">
        <f t="shared" si="1"/>
        <v>33.846961683973468</v>
      </c>
      <c r="S61" s="10">
        <f t="shared" si="2"/>
        <v>2.8907437023644063</v>
      </c>
      <c r="T61" s="10">
        <f t="shared" si="3"/>
        <v>1.3049797855829264</v>
      </c>
      <c r="U61" s="10">
        <f t="shared" si="4"/>
        <v>2.1745736825801245</v>
      </c>
      <c r="V61" s="10">
        <f t="shared" si="5"/>
        <v>3.4795534681630507</v>
      </c>
      <c r="W61" s="9">
        <f t="shared" si="6"/>
        <v>1.884758128588319</v>
      </c>
      <c r="X61" s="49">
        <f t="shared" si="7"/>
        <v>24.587194882852287</v>
      </c>
      <c r="Y61" s="8">
        <f t="shared" si="20"/>
        <v>5.7992557802717512E-5</v>
      </c>
      <c r="Z61" s="29">
        <f t="shared" si="8"/>
        <v>0.8</v>
      </c>
    </row>
    <row r="62" spans="6:26" x14ac:dyDescent="0.25">
      <c r="F62" s="36">
        <f t="shared" si="9"/>
        <v>2940</v>
      </c>
      <c r="G62" s="16">
        <f t="shared" si="10"/>
        <v>22.756966917042487</v>
      </c>
      <c r="H62" s="48">
        <f t="shared" si="11"/>
        <v>293.52848345852124</v>
      </c>
      <c r="I62" s="8">
        <f t="shared" si="12"/>
        <v>1.2031704901869964</v>
      </c>
      <c r="J62" s="48">
        <f t="shared" si="13"/>
        <v>1.8223264248748905E-5</v>
      </c>
      <c r="K62" s="48">
        <f t="shared" si="14"/>
        <v>1.5146036573683461E-5</v>
      </c>
      <c r="L62" s="10">
        <f t="shared" si="15"/>
        <v>1006.1020908079443</v>
      </c>
      <c r="M62" s="29">
        <f t="shared" si="16"/>
        <v>2.5623934520428708E-2</v>
      </c>
      <c r="N62" s="8">
        <f t="shared" si="17"/>
        <v>0.71552103941706391</v>
      </c>
      <c r="O62" s="48">
        <f t="shared" si="18"/>
        <v>3.406824401562075E-3</v>
      </c>
      <c r="P62" s="48">
        <f t="shared" si="0"/>
        <v>18711760.471911021</v>
      </c>
      <c r="Q62" s="48">
        <f t="shared" si="19"/>
        <v>13388658.302184904</v>
      </c>
      <c r="R62" s="9">
        <f t="shared" si="1"/>
        <v>33.954586069818276</v>
      </c>
      <c r="S62" s="10">
        <f t="shared" si="2"/>
        <v>2.9001669670709478</v>
      </c>
      <c r="T62" s="10">
        <f t="shared" si="3"/>
        <v>1.3244158383605709</v>
      </c>
      <c r="U62" s="10">
        <f t="shared" si="4"/>
        <v>2.2004067444607118</v>
      </c>
      <c r="V62" s="10">
        <f t="shared" si="5"/>
        <v>3.5248225828212827</v>
      </c>
      <c r="W62" s="9">
        <f t="shared" si="6"/>
        <v>1.9092788990281948</v>
      </c>
      <c r="X62" s="49">
        <f t="shared" si="7"/>
        <v>24.666245816070681</v>
      </c>
      <c r="Y62" s="8">
        <f t="shared" si="20"/>
        <v>5.8747043047021383E-5</v>
      </c>
      <c r="Z62" s="29">
        <f t="shared" si="8"/>
        <v>0.81666666666666665</v>
      </c>
    </row>
    <row r="63" spans="6:26" x14ac:dyDescent="0.25">
      <c r="F63" s="36">
        <f t="shared" si="9"/>
        <v>3000</v>
      </c>
      <c r="G63" s="16">
        <f t="shared" si="10"/>
        <v>22.810243790400499</v>
      </c>
      <c r="H63" s="48">
        <f t="shared" si="11"/>
        <v>293.55512189520022</v>
      </c>
      <c r="I63" s="8">
        <f t="shared" si="12"/>
        <v>1.2030609462352857</v>
      </c>
      <c r="J63" s="48">
        <f t="shared" si="13"/>
        <v>1.8224539254772228E-5</v>
      </c>
      <c r="K63" s="48">
        <f t="shared" si="14"/>
        <v>1.5148475488130431E-5</v>
      </c>
      <c r="L63" s="10">
        <f t="shared" si="15"/>
        <v>1006.1029837762843</v>
      </c>
      <c r="M63" s="29">
        <f t="shared" si="16"/>
        <v>2.5625932506704262E-2</v>
      </c>
      <c r="N63" s="8">
        <f t="shared" si="17"/>
        <v>0.7155159453173987</v>
      </c>
      <c r="O63" s="48">
        <f t="shared" si="18"/>
        <v>3.4065152518681042E-3</v>
      </c>
      <c r="P63" s="48">
        <f t="shared" si="0"/>
        <v>18913518.991138455</v>
      </c>
      <c r="Q63" s="48">
        <f t="shared" si="19"/>
        <v>13532924.420223005</v>
      </c>
      <c r="R63" s="9">
        <f t="shared" si="1"/>
        <v>34.058857707426682</v>
      </c>
      <c r="S63" s="10">
        <f t="shared" si="2"/>
        <v>2.9092999628865348</v>
      </c>
      <c r="T63" s="10">
        <f t="shared" si="3"/>
        <v>1.3434664397651861</v>
      </c>
      <c r="U63" s="10">
        <f t="shared" si="4"/>
        <v>2.2256598711774003</v>
      </c>
      <c r="V63" s="10">
        <f t="shared" si="5"/>
        <v>3.5691263109425861</v>
      </c>
      <c r="W63" s="9">
        <f t="shared" si="6"/>
        <v>1.9332767517605676</v>
      </c>
      <c r="X63" s="49">
        <f t="shared" si="7"/>
        <v>24.743520542161065</v>
      </c>
      <c r="Y63" s="8">
        <f t="shared" si="20"/>
        <v>5.9485438515709771E-5</v>
      </c>
      <c r="Z63" s="29">
        <f t="shared" si="8"/>
        <v>0.83333333333333337</v>
      </c>
    </row>
    <row r="64" spans="6:26" x14ac:dyDescent="0.25">
      <c r="F64" s="36">
        <f t="shared" si="9"/>
        <v>3060</v>
      </c>
      <c r="G64" s="16">
        <f t="shared" si="10"/>
        <v>22.862294101362433</v>
      </c>
      <c r="H64" s="48">
        <f t="shared" si="11"/>
        <v>293.58114705068118</v>
      </c>
      <c r="I64" s="8">
        <f t="shared" si="12"/>
        <v>1.2029539435117231</v>
      </c>
      <c r="J64" s="48">
        <f t="shared" si="13"/>
        <v>1.8225784852854504E-5</v>
      </c>
      <c r="K64" s="48">
        <f t="shared" si="14"/>
        <v>1.5150858394170007E-5</v>
      </c>
      <c r="L64" s="10">
        <f t="shared" si="15"/>
        <v>1006.1038567309204</v>
      </c>
      <c r="M64" s="29">
        <f t="shared" si="16"/>
        <v>2.5627884422945418E-2</v>
      </c>
      <c r="N64" s="8">
        <f t="shared" si="17"/>
        <v>0.71551096960571614</v>
      </c>
      <c r="O64" s="48">
        <f t="shared" si="18"/>
        <v>3.4062132737269026E-3</v>
      </c>
      <c r="P64" s="48">
        <f t="shared" si="0"/>
        <v>19110469.394525401</v>
      </c>
      <c r="Q64" s="48">
        <f t="shared" si="19"/>
        <v>13673750.486097233</v>
      </c>
      <c r="R64" s="9">
        <f t="shared" si="1"/>
        <v>34.15990510927984</v>
      </c>
      <c r="S64" s="10">
        <f t="shared" si="2"/>
        <v>2.9181536667980219</v>
      </c>
      <c r="T64" s="10">
        <f t="shared" si="3"/>
        <v>1.3621364506503533</v>
      </c>
      <c r="U64" s="10">
        <f t="shared" si="4"/>
        <v>2.2503447837743704</v>
      </c>
      <c r="V64" s="10">
        <f t="shared" si="5"/>
        <v>3.6124812344247239</v>
      </c>
      <c r="W64" s="9">
        <f t="shared" si="6"/>
        <v>1.9567606686467254</v>
      </c>
      <c r="X64" s="49">
        <f t="shared" si="7"/>
        <v>24.81905477000916</v>
      </c>
      <c r="Y64" s="8">
        <f t="shared" si="20"/>
        <v>6.0208020573745402E-5</v>
      </c>
      <c r="Z64" s="29">
        <f t="shared" si="8"/>
        <v>0.85</v>
      </c>
    </row>
    <row r="65" spans="6:26" x14ac:dyDescent="0.25">
      <c r="F65" s="36">
        <f t="shared" si="9"/>
        <v>3120</v>
      </c>
      <c r="G65" s="16">
        <f t="shared" si="10"/>
        <v>22.91314411787776</v>
      </c>
      <c r="H65" s="48">
        <f t="shared" si="11"/>
        <v>293.60657205893887</v>
      </c>
      <c r="I65" s="8">
        <f t="shared" si="12"/>
        <v>1.2028494266792646</v>
      </c>
      <c r="J65" s="48">
        <f t="shared" si="13"/>
        <v>1.8227001675358976E-5</v>
      </c>
      <c r="K65" s="48">
        <f t="shared" si="14"/>
        <v>1.5153186484594916E-5</v>
      </c>
      <c r="L65" s="10">
        <f t="shared" si="15"/>
        <v>1006.1047100747518</v>
      </c>
      <c r="M65" s="29">
        <f t="shared" si="16"/>
        <v>2.5629791259167777E-2</v>
      </c>
      <c r="N65" s="8">
        <f t="shared" si="17"/>
        <v>0.71550610969410289</v>
      </c>
      <c r="O65" s="48">
        <f t="shared" si="18"/>
        <v>3.4059183109813327E-3</v>
      </c>
      <c r="P65" s="48">
        <f t="shared" si="0"/>
        <v>19302722.47240692</v>
      </c>
      <c r="Q65" s="48">
        <f t="shared" si="19"/>
        <v>13811215.86273681</v>
      </c>
      <c r="R65" s="9">
        <f t="shared" si="1"/>
        <v>34.25785026818496</v>
      </c>
      <c r="S65" s="10">
        <f t="shared" si="2"/>
        <v>2.9267385045380179</v>
      </c>
      <c r="T65" s="10">
        <f t="shared" si="3"/>
        <v>1.3804308545411821</v>
      </c>
      <c r="U65" s="10">
        <f t="shared" si="4"/>
        <v>2.2744730334997314</v>
      </c>
      <c r="V65" s="10">
        <f t="shared" si="5"/>
        <v>3.6549038880409137</v>
      </c>
      <c r="W65" s="9">
        <f t="shared" si="6"/>
        <v>1.9797396060221615</v>
      </c>
      <c r="X65" s="49">
        <f t="shared" si="7"/>
        <v>24.892883723899921</v>
      </c>
      <c r="Y65" s="8">
        <f t="shared" si="20"/>
        <v>6.0915064800681899E-5</v>
      </c>
      <c r="Z65" s="29">
        <f t="shared" si="8"/>
        <v>0.8666666666666667</v>
      </c>
    </row>
    <row r="66" spans="6:26" x14ac:dyDescent="0.25">
      <c r="F66" s="36">
        <f t="shared" si="9"/>
        <v>3180</v>
      </c>
      <c r="G66" s="16">
        <f t="shared" si="10"/>
        <v>22.962819650125645</v>
      </c>
      <c r="H66" s="48">
        <f t="shared" si="11"/>
        <v>293.6314098250628</v>
      </c>
      <c r="I66" s="8">
        <f t="shared" si="12"/>
        <v>1.2027473414105565</v>
      </c>
      <c r="J66" s="48">
        <f t="shared" si="13"/>
        <v>1.8228190343502142E-5</v>
      </c>
      <c r="K66" s="48">
        <f t="shared" si="14"/>
        <v>1.515546093174025E-5</v>
      </c>
      <c r="L66" s="10">
        <f t="shared" si="15"/>
        <v>1006.1055442049219</v>
      </c>
      <c r="M66" s="29">
        <f t="shared" si="16"/>
        <v>2.5631653987967143E-2</v>
      </c>
      <c r="N66" s="8">
        <f t="shared" si="17"/>
        <v>0.71550136304234013</v>
      </c>
      <c r="O66" s="48">
        <f t="shared" si="18"/>
        <v>3.4056302103231103E-3</v>
      </c>
      <c r="P66" s="48">
        <f t="shared" si="0"/>
        <v>19490386.691320505</v>
      </c>
      <c r="Q66" s="48">
        <f t="shared" si="19"/>
        <v>13945398.243862107</v>
      </c>
      <c r="R66" s="9">
        <f t="shared" si="1"/>
        <v>34.35280909785638</v>
      </c>
      <c r="S66" s="10">
        <f t="shared" si="2"/>
        <v>2.9350643877031479</v>
      </c>
      <c r="T66" s="10">
        <f t="shared" si="3"/>
        <v>1.3983547408970092</v>
      </c>
      <c r="U66" s="10">
        <f t="shared" si="4"/>
        <v>2.2980560003785206</v>
      </c>
      <c r="V66" s="10">
        <f t="shared" si="5"/>
        <v>3.69641074127553</v>
      </c>
      <c r="W66" s="9">
        <f t="shared" si="6"/>
        <v>2.0022224848575787</v>
      </c>
      <c r="X66" s="49">
        <f t="shared" si="7"/>
        <v>24.965042134983225</v>
      </c>
      <c r="Y66" s="8">
        <f t="shared" si="20"/>
        <v>6.1606845687925497E-5</v>
      </c>
      <c r="Z66" s="29">
        <f t="shared" si="8"/>
        <v>0.8833333333333333</v>
      </c>
    </row>
    <row r="67" spans="6:26" x14ac:dyDescent="0.25">
      <c r="F67" s="36">
        <f t="shared" si="9"/>
        <v>3240</v>
      </c>
      <c r="G67" s="16">
        <f t="shared" si="10"/>
        <v>23.011346052322494</v>
      </c>
      <c r="H67" s="48">
        <f t="shared" si="11"/>
        <v>293.65567302616125</v>
      </c>
      <c r="I67" s="8">
        <f t="shared" si="12"/>
        <v>1.2026476343811867</v>
      </c>
      <c r="J67" s="48">
        <f t="shared" si="13"/>
        <v>1.8229351467405402E-5</v>
      </c>
      <c r="K67" s="48">
        <f t="shared" si="14"/>
        <v>1.5157682887544346E-5</v>
      </c>
      <c r="L67" s="10">
        <f t="shared" si="15"/>
        <v>1006.1063595127641</v>
      </c>
      <c r="M67" s="29">
        <f t="shared" si="16"/>
        <v>2.5633473564598389E-2</v>
      </c>
      <c r="N67" s="8">
        <f t="shared" si="17"/>
        <v>0.71549672715755741</v>
      </c>
      <c r="O67" s="48">
        <f t="shared" si="18"/>
        <v>3.405348821273791E-3</v>
      </c>
      <c r="P67" s="48">
        <f t="shared" si="0"/>
        <v>19673568.227490615</v>
      </c>
      <c r="Q67" s="48">
        <f t="shared" si="19"/>
        <v>14076373.678280443</v>
      </c>
      <c r="R67" s="9">
        <f t="shared" si="1"/>
        <v>34.444891835692665</v>
      </c>
      <c r="S67" s="10">
        <f t="shared" si="2"/>
        <v>2.9431407476855962</v>
      </c>
      <c r="T67" s="10">
        <f t="shared" si="3"/>
        <v>1.415913289664994</v>
      </c>
      <c r="U67" s="10">
        <f t="shared" si="4"/>
        <v>2.3211048920946</v>
      </c>
      <c r="V67" s="10">
        <f t="shared" si="5"/>
        <v>3.737018181759594</v>
      </c>
      <c r="W67" s="9">
        <f t="shared" si="6"/>
        <v>2.0242181817864466</v>
      </c>
      <c r="X67" s="49">
        <f t="shared" si="7"/>
        <v>25.035564234108939</v>
      </c>
      <c r="Y67" s="8">
        <f t="shared" si="20"/>
        <v>6.22836363626599E-5</v>
      </c>
      <c r="Z67" s="29">
        <f t="shared" si="8"/>
        <v>0.9</v>
      </c>
    </row>
    <row r="68" spans="6:26" x14ac:dyDescent="0.25">
      <c r="F68" s="36">
        <f t="shared" si="9"/>
        <v>3300</v>
      </c>
      <c r="G68" s="16">
        <f t="shared" si="10"/>
        <v>23.058748224988086</v>
      </c>
      <c r="H68" s="48">
        <f t="shared" si="11"/>
        <v>293.67937411249403</v>
      </c>
      <c r="I68" s="8">
        <f t="shared" si="12"/>
        <v>1.2025502532621077</v>
      </c>
      <c r="J68" s="48">
        <f t="shared" si="13"/>
        <v>1.8230485646157295E-5</v>
      </c>
      <c r="K68" s="48">
        <f t="shared" si="14"/>
        <v>1.5159853483631324E-5</v>
      </c>
      <c r="L68" s="10">
        <f t="shared" si="15"/>
        <v>1006.1071563837594</v>
      </c>
      <c r="M68" s="29">
        <f t="shared" si="16"/>
        <v>2.5635250927070936E-2</v>
      </c>
      <c r="N68" s="8">
        <f t="shared" si="17"/>
        <v>0.71549219959384969</v>
      </c>
      <c r="O68" s="48">
        <f t="shared" si="18"/>
        <v>3.4050739961634128E-3</v>
      </c>
      <c r="P68" s="48">
        <f t="shared" si="0"/>
        <v>19852371.001027137</v>
      </c>
      <c r="Q68" s="48">
        <f t="shared" si="19"/>
        <v>14204216.594678061</v>
      </c>
      <c r="R68" s="9">
        <f t="shared" si="1"/>
        <v>34.534203411658389</v>
      </c>
      <c r="S68" s="10">
        <f t="shared" si="2"/>
        <v>2.9509765667479066</v>
      </c>
      <c r="T68" s="10">
        <f t="shared" si="3"/>
        <v>1.4331117570256713</v>
      </c>
      <c r="U68" s="10">
        <f t="shared" si="4"/>
        <v>2.3436307431586045</v>
      </c>
      <c r="V68" s="10">
        <f t="shared" si="5"/>
        <v>3.7767425001842758</v>
      </c>
      <c r="W68" s="9">
        <f t="shared" si="6"/>
        <v>2.0457355209331491</v>
      </c>
      <c r="X68" s="49">
        <f t="shared" si="7"/>
        <v>25.104483745921236</v>
      </c>
      <c r="Y68" s="8">
        <f t="shared" si="20"/>
        <v>6.2945708336404601E-5</v>
      </c>
      <c r="Z68" s="29">
        <f t="shared" si="8"/>
        <v>0.91666666666666663</v>
      </c>
    </row>
    <row r="69" spans="6:26" x14ac:dyDescent="0.25">
      <c r="F69" s="36">
        <f t="shared" si="9"/>
        <v>3360</v>
      </c>
      <c r="G69" s="16">
        <f t="shared" si="10"/>
        <v>23.105050617629388</v>
      </c>
      <c r="H69" s="48">
        <f t="shared" si="11"/>
        <v>293.70252530881464</v>
      </c>
      <c r="I69" s="8">
        <f t="shared" si="12"/>
        <v>1.2024551467113085</v>
      </c>
      <c r="J69" s="48">
        <f t="shared" si="13"/>
        <v>1.8231593467885785E-5</v>
      </c>
      <c r="K69" s="48">
        <f t="shared" si="14"/>
        <v>1.5161973831413869E-5</v>
      </c>
      <c r="L69" s="10">
        <f t="shared" si="15"/>
        <v>1006.1079351975027</v>
      </c>
      <c r="M69" s="29">
        <f t="shared" si="16"/>
        <v>2.5636986996260099E-2</v>
      </c>
      <c r="N69" s="8">
        <f t="shared" si="17"/>
        <v>0.71548777795185903</v>
      </c>
      <c r="O69" s="48">
        <f t="shared" si="18"/>
        <v>3.4048055901070178E-3</v>
      </c>
      <c r="P69" s="48">
        <f t="shared" si="0"/>
        <v>20026896.710708104</v>
      </c>
      <c r="Q69" s="48">
        <f t="shared" si="19"/>
        <v>14328999.826815937</v>
      </c>
      <c r="R69" s="9">
        <f t="shared" si="1"/>
        <v>34.620843786709884</v>
      </c>
      <c r="S69" s="10">
        <f t="shared" si="2"/>
        <v>2.9585804065314454</v>
      </c>
      <c r="T69" s="10">
        <f t="shared" si="3"/>
        <v>1.4499554622402779</v>
      </c>
      <c r="U69" s="10">
        <f t="shared" si="4"/>
        <v>2.3656444143418605</v>
      </c>
      <c r="V69" s="10">
        <f t="shared" si="5"/>
        <v>3.8155998765821382</v>
      </c>
      <c r="W69" s="9">
        <f t="shared" si="6"/>
        <v>2.0667832664819916</v>
      </c>
      <c r="X69" s="49">
        <f t="shared" si="7"/>
        <v>25.171833884111379</v>
      </c>
      <c r="Y69" s="8">
        <f t="shared" si="20"/>
        <v>6.3593331276368966E-5</v>
      </c>
      <c r="Z69" s="29">
        <f t="shared" si="8"/>
        <v>0.93333333333333335</v>
      </c>
    </row>
    <row r="70" spans="6:26" x14ac:dyDescent="0.25">
      <c r="F70" s="36">
        <f t="shared" si="9"/>
        <v>3420</v>
      </c>
      <c r="G70" s="16">
        <f t="shared" si="10"/>
        <v>23.150277231804161</v>
      </c>
      <c r="H70" s="48">
        <f t="shared" si="11"/>
        <v>293.72513861590204</v>
      </c>
      <c r="I70" s="8">
        <f t="shared" si="12"/>
        <v>1.2023622643648115</v>
      </c>
      <c r="J70" s="48">
        <f t="shared" si="13"/>
        <v>1.8232675509838995E-5</v>
      </c>
      <c r="K70" s="48">
        <f t="shared" si="14"/>
        <v>1.5164045022213851E-5</v>
      </c>
      <c r="L70" s="10">
        <f t="shared" si="15"/>
        <v>1006.1086963276798</v>
      </c>
      <c r="M70" s="29">
        <f t="shared" si="16"/>
        <v>2.5638682676031633E-2</v>
      </c>
      <c r="N70" s="8">
        <f t="shared" si="17"/>
        <v>0.71548345987833051</v>
      </c>
      <c r="O70" s="48">
        <f t="shared" si="18"/>
        <v>3.4045434609792737E-3</v>
      </c>
      <c r="P70" s="48">
        <f t="shared" si="0"/>
        <v>20197244.869231753</v>
      </c>
      <c r="Q70" s="48">
        <f t="shared" si="19"/>
        <v>14450794.639047794</v>
      </c>
      <c r="R70" s="9">
        <f t="shared" si="1"/>
        <v>34.704908263800043</v>
      </c>
      <c r="S70" s="10">
        <f t="shared" si="2"/>
        <v>2.9659604342545238</v>
      </c>
      <c r="T70" s="10">
        <f t="shared" si="3"/>
        <v>1.4664497755174133</v>
      </c>
      <c r="U70" s="10">
        <f t="shared" si="4"/>
        <v>2.3871565923569968</v>
      </c>
      <c r="V70" s="10">
        <f t="shared" si="5"/>
        <v>3.8536063678744101</v>
      </c>
      <c r="W70" s="9">
        <f t="shared" si="6"/>
        <v>2.087370115931972</v>
      </c>
      <c r="X70" s="49">
        <f t="shared" si="7"/>
        <v>25.237647347736132</v>
      </c>
      <c r="Y70" s="8">
        <f t="shared" si="20"/>
        <v>6.4226772797906835E-5</v>
      </c>
      <c r="Z70" s="29">
        <f t="shared" si="8"/>
        <v>0.95</v>
      </c>
    </row>
    <row r="71" spans="6:26" x14ac:dyDescent="0.25">
      <c r="F71" s="36">
        <f t="shared" si="9"/>
        <v>3480</v>
      </c>
      <c r="G71" s="16">
        <f t="shared" si="10"/>
        <v>23.194451624529343</v>
      </c>
      <c r="H71" s="48">
        <f t="shared" si="11"/>
        <v>293.74722581226467</v>
      </c>
      <c r="I71" s="8">
        <f t="shared" si="12"/>
        <v>1.2022715568270674</v>
      </c>
      <c r="J71" s="48">
        <f t="shared" si="13"/>
        <v>1.8233732338473924E-5</v>
      </c>
      <c r="K71" s="48">
        <f t="shared" si="14"/>
        <v>1.5166068127399467E-5</v>
      </c>
      <c r="L71" s="10">
        <f t="shared" si="15"/>
        <v>1006.1094401420521</v>
      </c>
      <c r="M71" s="29">
        <f t="shared" si="16"/>
        <v>2.5640338853379102E-2</v>
      </c>
      <c r="N71" s="8">
        <f t="shared" si="17"/>
        <v>0.71547924306563337</v>
      </c>
      <c r="O71" s="48">
        <f t="shared" si="18"/>
        <v>3.4042874693873877E-3</v>
      </c>
      <c r="P71" s="48">
        <f t="shared" si="0"/>
        <v>20363512.838831995</v>
      </c>
      <c r="Q71" s="48">
        <f t="shared" si="19"/>
        <v>14569670.752084823</v>
      </c>
      <c r="R71" s="9">
        <f t="shared" si="1"/>
        <v>34.786487774143652</v>
      </c>
      <c r="S71" s="10">
        <f t="shared" si="2"/>
        <v>2.9731244468265756</v>
      </c>
      <c r="T71" s="10">
        <f t="shared" si="3"/>
        <v>1.4826001068236361</v>
      </c>
      <c r="U71" s="10">
        <f t="shared" si="4"/>
        <v>2.4081777897667958</v>
      </c>
      <c r="V71" s="10">
        <f t="shared" si="5"/>
        <v>3.8907778965904321</v>
      </c>
      <c r="W71" s="9">
        <f t="shared" si="6"/>
        <v>2.1075046939864839</v>
      </c>
      <c r="X71" s="49">
        <f t="shared" si="7"/>
        <v>25.301956318515828</v>
      </c>
      <c r="Y71" s="8">
        <f t="shared" si="20"/>
        <v>6.4846298276507194E-5</v>
      </c>
      <c r="Z71" s="29">
        <f t="shared" si="8"/>
        <v>0.96666666666666667</v>
      </c>
    </row>
    <row r="72" spans="6:26" x14ac:dyDescent="0.25">
      <c r="F72" s="36">
        <f t="shared" si="9"/>
        <v>3540</v>
      </c>
      <c r="G72" s="16">
        <f t="shared" si="10"/>
        <v>23.237596912001734</v>
      </c>
      <c r="H72" s="48">
        <f t="shared" si="11"/>
        <v>293.76879845600087</v>
      </c>
      <c r="I72" s="8">
        <f t="shared" si="12"/>
        <v>1.2021829756608073</v>
      </c>
      <c r="J72" s="48">
        <f t="shared" si="13"/>
        <v>1.8234764509552549E-5</v>
      </c>
      <c r="K72" s="48">
        <f t="shared" si="14"/>
        <v>1.5168044198537577E-5</v>
      </c>
      <c r="L72" s="10">
        <f t="shared" si="15"/>
        <v>1006.1101670024498</v>
      </c>
      <c r="M72" s="29">
        <f t="shared" si="16"/>
        <v>2.5641956398572575E-2</v>
      </c>
      <c r="N72" s="8">
        <f t="shared" si="17"/>
        <v>0.71547512525126777</v>
      </c>
      <c r="O72" s="48">
        <f t="shared" si="18"/>
        <v>3.4040374786424932E-3</v>
      </c>
      <c r="P72" s="48">
        <f t="shared" si="0"/>
        <v>20525795.86716162</v>
      </c>
      <c r="Q72" s="48">
        <f t="shared" si="19"/>
        <v>14685696.368939415</v>
      </c>
      <c r="R72" s="9">
        <f t="shared" si="1"/>
        <v>34.865669141122005</v>
      </c>
      <c r="S72" s="10">
        <f t="shared" si="2"/>
        <v>2.9800798930790258</v>
      </c>
      <c r="T72" s="10">
        <f t="shared" si="3"/>
        <v>1.4984118955688797</v>
      </c>
      <c r="U72" s="10">
        <f t="shared" si="4"/>
        <v>2.4287183451050609</v>
      </c>
      <c r="V72" s="10">
        <f t="shared" si="5"/>
        <v>3.9271302406739403</v>
      </c>
      <c r="W72" s="9">
        <f t="shared" si="6"/>
        <v>2.1271955470317176</v>
      </c>
      <c r="X72" s="49">
        <f t="shared" si="7"/>
        <v>25.364792459033453</v>
      </c>
      <c r="Y72" s="8">
        <f t="shared" si="20"/>
        <v>6.5452170677899002E-5</v>
      </c>
      <c r="Z72" s="29">
        <f t="shared" si="8"/>
        <v>0.98333333333333328</v>
      </c>
    </row>
    <row r="73" spans="6:26" x14ac:dyDescent="0.25">
      <c r="F73" s="36">
        <f t="shared" si="9"/>
        <v>3600</v>
      </c>
      <c r="G73" s="16">
        <f t="shared" si="10"/>
        <v>23.279735773600891</v>
      </c>
      <c r="H73" s="48">
        <f t="shared" si="11"/>
        <v>293.78986788680044</v>
      </c>
      <c r="I73" s="8">
        <f t="shared" si="12"/>
        <v>1.2020964733764126</v>
      </c>
      <c r="J73" s="48">
        <f t="shared" si="13"/>
        <v>1.8235772568244317E-5</v>
      </c>
      <c r="K73" s="48">
        <f t="shared" si="14"/>
        <v>1.5169974267559596E-5</v>
      </c>
      <c r="L73" s="10">
        <f t="shared" si="15"/>
        <v>1006.1108772647711</v>
      </c>
      <c r="M73" s="29">
        <f t="shared" si="16"/>
        <v>2.5643536165317664E-2</v>
      </c>
      <c r="N73" s="8">
        <f t="shared" si="17"/>
        <v>0.71547110421734073</v>
      </c>
      <c r="O73" s="48">
        <f t="shared" si="18"/>
        <v>3.4037933547296736E-3</v>
      </c>
      <c r="P73" s="48">
        <f t="shared" si="0"/>
        <v>20684187.123357415</v>
      </c>
      <c r="Q73" s="48">
        <f t="shared" si="19"/>
        <v>14798938.200986629</v>
      </c>
      <c r="R73" s="9">
        <f t="shared" si="1"/>
        <v>34.942535323937449</v>
      </c>
      <c r="S73" s="10">
        <f t="shared" si="2"/>
        <v>2.9868338942909332</v>
      </c>
      <c r="T73" s="10">
        <f t="shared" si="3"/>
        <v>1.5138906011031841</v>
      </c>
      <c r="U73" s="10">
        <f t="shared" si="4"/>
        <v>2.448788423193081</v>
      </c>
      <c r="V73" s="10">
        <f t="shared" si="5"/>
        <v>3.9626790242962651</v>
      </c>
      <c r="W73" s="9">
        <f t="shared" si="6"/>
        <v>2.1464511381604767</v>
      </c>
      <c r="X73" s="49">
        <f t="shared" si="7"/>
        <v>25.426186911761366</v>
      </c>
      <c r="Y73" s="8">
        <f t="shared" si="20"/>
        <v>6.6044650404937746E-5</v>
      </c>
      <c r="Z73" s="29">
        <f t="shared" si="8"/>
        <v>1</v>
      </c>
    </row>
    <row r="74" spans="6:26" x14ac:dyDescent="0.25">
      <c r="F74" s="36">
        <f t="shared" si="9"/>
        <v>3660</v>
      </c>
      <c r="G74" s="16">
        <f t="shared" si="10"/>
        <v>23.320890456146355</v>
      </c>
      <c r="H74" s="48">
        <f t="shared" si="11"/>
        <v>293.81044522807315</v>
      </c>
      <c r="I74" s="8">
        <f t="shared" si="12"/>
        <v>1.2020120034208595</v>
      </c>
      <c r="J74" s="48">
        <f t="shared" si="13"/>
        <v>1.823675704923438E-5</v>
      </c>
      <c r="K74" s="48">
        <f t="shared" si="14"/>
        <v>1.5171859346939615E-5</v>
      </c>
      <c r="L74" s="10">
        <f t="shared" si="15"/>
        <v>1006.1115712789911</v>
      </c>
      <c r="M74" s="29">
        <f t="shared" si="16"/>
        <v>2.5645078990923543E-2</v>
      </c>
      <c r="N74" s="8">
        <f t="shared" si="17"/>
        <v>0.71546717779002855</v>
      </c>
      <c r="O74" s="48">
        <f t="shared" si="18"/>
        <v>3.4035549662767791E-3</v>
      </c>
      <c r="P74" s="48">
        <f t="shared" si="0"/>
        <v>20838777.734209843</v>
      </c>
      <c r="Q74" s="48">
        <f t="shared" si="19"/>
        <v>14909461.494088802</v>
      </c>
      <c r="R74" s="9">
        <f t="shared" si="1"/>
        <v>35.017165642898263</v>
      </c>
      <c r="S74" s="10">
        <f t="shared" si="2"/>
        <v>2.9933932631679334</v>
      </c>
      <c r="T74" s="10">
        <f t="shared" si="3"/>
        <v>1.5290416939663729</v>
      </c>
      <c r="U74" s="10">
        <f t="shared" si="4"/>
        <v>2.4683980156372356</v>
      </c>
      <c r="V74" s="10">
        <f t="shared" si="5"/>
        <v>3.9974397096036087</v>
      </c>
      <c r="W74" s="9">
        <f t="shared" si="6"/>
        <v>2.1652798427019544</v>
      </c>
      <c r="X74" s="49">
        <f t="shared" si="7"/>
        <v>25.486170298848307</v>
      </c>
      <c r="Y74" s="8">
        <f t="shared" si="20"/>
        <v>6.6623995160060141E-5</v>
      </c>
      <c r="Z74" s="29">
        <f t="shared" si="8"/>
        <v>1.0166666666666666</v>
      </c>
    </row>
    <row r="75" spans="6:26" x14ac:dyDescent="0.25">
      <c r="F75" s="36">
        <f t="shared" si="9"/>
        <v>3720</v>
      </c>
      <c r="G75" s="16">
        <f t="shared" si="10"/>
        <v>23.361082778383381</v>
      </c>
      <c r="H75" s="48">
        <f t="shared" si="11"/>
        <v>293.83054138919169</v>
      </c>
      <c r="I75" s="8">
        <f t="shared" si="12"/>
        <v>1.2019295201662841</v>
      </c>
      <c r="J75" s="48">
        <f t="shared" si="13"/>
        <v>1.82377184768372E-5</v>
      </c>
      <c r="K75" s="48">
        <f t="shared" si="14"/>
        <v>1.5173700429883822E-5</v>
      </c>
      <c r="L75" s="10">
        <f t="shared" si="15"/>
        <v>1006.1122493891741</v>
      </c>
      <c r="M75" s="29">
        <f t="shared" si="16"/>
        <v>2.5646585696479332E-2</v>
      </c>
      <c r="N75" s="8">
        <f t="shared" si="17"/>
        <v>0.71546334383902355</v>
      </c>
      <c r="O75" s="48">
        <f t="shared" si="18"/>
        <v>3.4033221845221843E-3</v>
      </c>
      <c r="P75" s="48">
        <f t="shared" si="0"/>
        <v>20989656.820366018</v>
      </c>
      <c r="Q75" s="48">
        <f t="shared" si="19"/>
        <v>15017330.054732637</v>
      </c>
      <c r="R75" s="9">
        <f t="shared" si="1"/>
        <v>35.089635988009647</v>
      </c>
      <c r="S75" s="10">
        <f t="shared" si="2"/>
        <v>2.9997645214158486</v>
      </c>
      <c r="T75" s="10">
        <f t="shared" si="3"/>
        <v>1.5438706478369253</v>
      </c>
      <c r="U75" s="10">
        <f t="shared" si="4"/>
        <v>2.4875569414941459</v>
      </c>
      <c r="V75" s="10">
        <f t="shared" si="5"/>
        <v>4.0314275893310709</v>
      </c>
      <c r="W75" s="9">
        <f t="shared" si="6"/>
        <v>2.1836899442209967</v>
      </c>
      <c r="X75" s="49">
        <f t="shared" si="7"/>
        <v>25.544772722604378</v>
      </c>
      <c r="Y75" s="8">
        <f t="shared" si="20"/>
        <v>6.7190459822184519E-5</v>
      </c>
      <c r="Z75" s="29">
        <f t="shared" si="8"/>
        <v>1.0333333333333334</v>
      </c>
    </row>
    <row r="76" spans="6:26" x14ac:dyDescent="0.25">
      <c r="F76" s="36">
        <f t="shared" si="9"/>
        <v>3780</v>
      </c>
      <c r="G76" s="16">
        <f t="shared" si="10"/>
        <v>23.400334135673123</v>
      </c>
      <c r="H76" s="48">
        <f t="shared" si="11"/>
        <v>293.85016706783654</v>
      </c>
      <c r="I76" s="8">
        <f t="shared" si="12"/>
        <v>1.2018489788982205</v>
      </c>
      <c r="J76" s="48">
        <f t="shared" si="13"/>
        <v>1.8238657365114624E-5</v>
      </c>
      <c r="K76" s="48">
        <f t="shared" si="14"/>
        <v>1.5175498490529714E-5</v>
      </c>
      <c r="L76" s="10">
        <f t="shared" si="15"/>
        <v>1006.1129119334937</v>
      </c>
      <c r="M76" s="29">
        <f t="shared" si="16"/>
        <v>2.564805708703775E-2</v>
      </c>
      <c r="N76" s="8">
        <f t="shared" si="17"/>
        <v>0.7154596002769622</v>
      </c>
      <c r="O76" s="48">
        <f t="shared" si="18"/>
        <v>3.4030948832816073E-3</v>
      </c>
      <c r="P76" s="48">
        <f t="shared" si="0"/>
        <v>21136911.532503653</v>
      </c>
      <c r="Q76" s="48">
        <f t="shared" si="19"/>
        <v>15122606.276134577</v>
      </c>
      <c r="R76" s="9">
        <f t="shared" si="1"/>
        <v>35.160019012369503</v>
      </c>
      <c r="S76" s="10">
        <f t="shared" si="2"/>
        <v>3.0059539160352857</v>
      </c>
      <c r="T76" s="10">
        <f t="shared" si="3"/>
        <v>1.558382932130463</v>
      </c>
      <c r="U76" s="10">
        <f t="shared" si="4"/>
        <v>2.5062748480895713</v>
      </c>
      <c r="V76" s="10">
        <f t="shared" si="5"/>
        <v>4.0646577802200348</v>
      </c>
      <c r="W76" s="9">
        <f t="shared" si="6"/>
        <v>2.2016896309525187</v>
      </c>
      <c r="X76" s="49">
        <f t="shared" si="7"/>
        <v>25.602023766625642</v>
      </c>
      <c r="Y76" s="8">
        <f t="shared" si="20"/>
        <v>6.7744296337000586E-5</v>
      </c>
      <c r="Z76" s="29">
        <f t="shared" si="8"/>
        <v>1.05</v>
      </c>
    </row>
    <row r="77" spans="6:26" x14ac:dyDescent="0.25">
      <c r="F77" s="36">
        <f t="shared" si="9"/>
        <v>3840</v>
      </c>
      <c r="G77" s="16">
        <f t="shared" si="10"/>
        <v>23.438665504865085</v>
      </c>
      <c r="H77" s="48">
        <f t="shared" si="11"/>
        <v>293.86933275243251</v>
      </c>
      <c r="I77" s="8">
        <f t="shared" si="12"/>
        <v>1.201770335803547</v>
      </c>
      <c r="J77" s="48">
        <f t="shared" si="13"/>
        <v>1.8239574217998206E-5</v>
      </c>
      <c r="K77" s="48">
        <f t="shared" si="14"/>
        <v>1.517725448415447E-5</v>
      </c>
      <c r="L77" s="10">
        <f t="shared" si="15"/>
        <v>1006.1135592442575</v>
      </c>
      <c r="M77" s="29">
        <f t="shared" si="16"/>
        <v>2.5649493951805349E-2</v>
      </c>
      <c r="N77" s="8">
        <f t="shared" si="17"/>
        <v>0.71545594505884291</v>
      </c>
      <c r="O77" s="48">
        <f t="shared" si="18"/>
        <v>3.4028729389141148E-3</v>
      </c>
      <c r="P77" s="48">
        <f t="shared" si="0"/>
        <v>21280627.087417819</v>
      </c>
      <c r="Q77" s="48">
        <f t="shared" si="19"/>
        <v>15225351.164273327</v>
      </c>
      <c r="R77" s="9">
        <f t="shared" si="1"/>
        <v>35.228384311709931</v>
      </c>
      <c r="S77" s="10">
        <f t="shared" si="2"/>
        <v>3.0119674344502614</v>
      </c>
      <c r="T77" s="10">
        <f t="shared" si="3"/>
        <v>1.5725840052020761</v>
      </c>
      <c r="U77" s="10">
        <f t="shared" si="4"/>
        <v>2.5245612119797118</v>
      </c>
      <c r="V77" s="10">
        <f t="shared" si="5"/>
        <v>4.0971452171817884</v>
      </c>
      <c r="W77" s="9">
        <f t="shared" si="6"/>
        <v>2.2192869926401353</v>
      </c>
      <c r="X77" s="49">
        <f t="shared" ref="X77:X140" si="21">G77+W77</f>
        <v>25.657952497505221</v>
      </c>
      <c r="Y77" s="8">
        <f t="shared" si="20"/>
        <v>6.8285753619696474E-5</v>
      </c>
      <c r="Z77" s="29">
        <f t="shared" si="8"/>
        <v>1.0666666666666667</v>
      </c>
    </row>
    <row r="78" spans="6:26" x14ac:dyDescent="0.25">
      <c r="F78" s="36">
        <f t="shared" si="9"/>
        <v>3900</v>
      </c>
      <c r="G78" s="16">
        <f t="shared" si="10"/>
        <v>23.476097449331139</v>
      </c>
      <c r="H78" s="48">
        <f t="shared" si="11"/>
        <v>293.88804872466557</v>
      </c>
      <c r="I78" s="8">
        <f t="shared" si="12"/>
        <v>1.2016935479581885</v>
      </c>
      <c r="J78" s="48">
        <f t="shared" si="13"/>
        <v>1.8240469529415156E-5</v>
      </c>
      <c r="K78" s="48">
        <f t="shared" si="14"/>
        <v>1.5178969347391231E-5</v>
      </c>
      <c r="L78" s="10">
        <f t="shared" si="15"/>
        <v>1006.1141916479373</v>
      </c>
      <c r="M78" s="29">
        <f t="shared" si="16"/>
        <v>2.5650897064338533E-2</v>
      </c>
      <c r="N78" s="8">
        <f t="shared" si="17"/>
        <v>0.71545237618143354</v>
      </c>
      <c r="O78" s="48">
        <f t="shared" si="18"/>
        <v>3.4026562302874332E-3</v>
      </c>
      <c r="P78" s="48">
        <f t="shared" ref="P78:P141" si="22">$H$5*O78*(G78-$H$4)*POWER($C$36,3)/K78^2</f>
        <v>21420886.803969756</v>
      </c>
      <c r="Q78" s="48">
        <f t="shared" si="19"/>
        <v>15325624.363813676</v>
      </c>
      <c r="R78" s="9">
        <f t="shared" ref="R78:R141" si="23">POWER((0.825+(0.387*POWER(Q78,1/6))/POWER((1+(POWER((0.492/N78),9/16))),8/27)),2)</f>
        <v>35.294798591287687</v>
      </c>
      <c r="S78" s="10">
        <f t="shared" ref="S78:S141" si="24">R78*M78/$C$36</f>
        <v>3.0178108185722703</v>
      </c>
      <c r="T78" s="10">
        <f t="shared" ref="T78:T141" si="25">S78*$C$21*(G78-$H$4)</f>
        <v>1.5864793081101625</v>
      </c>
      <c r="U78" s="10">
        <f t="shared" ref="U78:U141" si="26">$C$3*$H$3*$C$21*(POWER(G78+273.15,4)-POWER($H$4+273.15,4))</f>
        <v>2.5424253400430636</v>
      </c>
      <c r="V78" s="10">
        <f t="shared" ref="V78:V141" si="27">U78+T78</f>
        <v>4.1289046481532257</v>
      </c>
      <c r="W78" s="9">
        <f t="shared" ref="W78:W141" si="28">V78*$C$17/($C$2*$C$21)</f>
        <v>2.2364900177496638</v>
      </c>
      <c r="X78" s="49">
        <f t="shared" si="21"/>
        <v>25.712587467080802</v>
      </c>
      <c r="Y78" s="8">
        <f t="shared" si="20"/>
        <v>6.8815077469220435E-5</v>
      </c>
      <c r="Z78" s="29">
        <f t="shared" ref="Z78:Z141" si="29">F78/3600</f>
        <v>1.0833333333333333</v>
      </c>
    </row>
    <row r="79" spans="6:26" x14ac:dyDescent="0.25">
      <c r="F79" s="36">
        <f t="shared" ref="F79:F142" si="30">F78+$H$2</f>
        <v>3960</v>
      </c>
      <c r="G79" s="16">
        <f t="shared" ref="G79:G142" si="31">G78+$H$2*($O$4-S78*$C$21*(G78-$H$4)-$C$3*$H$3*$C$21*(POWER(G78+273.15,4)-POWER($H$4+273.15,4)))/($C$32*$C$4)</f>
        <v>23.512650124141967</v>
      </c>
      <c r="H79" s="48">
        <f t="shared" ref="H79:H142" si="32">((G79+$H$4)/2)+273.15</f>
        <v>293.90632506207095</v>
      </c>
      <c r="I79" s="8">
        <f t="shared" ref="I79:I142" si="33">(351.99/H79)+344.84/(H79^2)</f>
        <v>1.2016185733146043</v>
      </c>
      <c r="J79" s="48">
        <f t="shared" ref="J79:J142" si="34">((1.459*10^-6)*H79^1.5)/(H79+109.1)</f>
        <v>1.824134378341739E-5</v>
      </c>
      <c r="K79" s="48">
        <f t="shared" ref="K79:K142" si="35">J79/I79</f>
        <v>1.518064399845249E-5</v>
      </c>
      <c r="L79" s="10">
        <f t="shared" ref="L79:L142" si="36">1030.5-0.19975*H79+(3.9734*10^-4)*H79^2</f>
        <v>1006.1148094652035</v>
      </c>
      <c r="M79" s="29">
        <f t="shared" ref="M79:M142" si="37">((2.334*10^-3)*(H79^1.5))/(H79+164.54)</f>
        <v>2.5652267182744465E-2</v>
      </c>
      <c r="N79" s="8">
        <f t="shared" ref="N79:N142" si="38">L79*J79/M79</f>
        <v>0.71544889168267034</v>
      </c>
      <c r="O79" s="48">
        <f t="shared" ref="O79:O142" si="39">1/H79</f>
        <v>3.4024446387426574E-3</v>
      </c>
      <c r="P79" s="48">
        <f t="shared" si="22"/>
        <v>21557772.138851326</v>
      </c>
      <c r="Q79" s="48">
        <f t="shared" ref="Q79:Q142" si="40">P79*N79</f>
        <v>15423484.183888732</v>
      </c>
      <c r="R79" s="9">
        <f t="shared" si="23"/>
        <v>35.359325821205715</v>
      </c>
      <c r="S79" s="10">
        <f t="shared" si="24"/>
        <v>3.0234895778909476</v>
      </c>
      <c r="T79" s="10">
        <f t="shared" si="25"/>
        <v>1.6000742589026375</v>
      </c>
      <c r="U79" s="10">
        <f t="shared" si="26"/>
        <v>2.5598763706921241</v>
      </c>
      <c r="V79" s="10">
        <f t="shared" si="27"/>
        <v>4.1599506295947615</v>
      </c>
      <c r="W79" s="9">
        <f t="shared" si="28"/>
        <v>2.2533065910304955</v>
      </c>
      <c r="X79" s="49">
        <f t="shared" si="21"/>
        <v>25.765956715172461</v>
      </c>
      <c r="Y79" s="8">
        <f t="shared" ref="Y79:Y142" si="41">V79*$H$2/(3.6*10^6)</f>
        <v>6.933251049324603E-5</v>
      </c>
      <c r="Z79" s="29">
        <f t="shared" si="29"/>
        <v>1.1000000000000001</v>
      </c>
    </row>
    <row r="80" spans="6:26" x14ac:dyDescent="0.25">
      <c r="F80" s="36">
        <f t="shared" si="30"/>
        <v>4020</v>
      </c>
      <c r="G80" s="16">
        <f t="shared" si="31"/>
        <v>23.548343281368151</v>
      </c>
      <c r="H80" s="48">
        <f t="shared" si="32"/>
        <v>293.92417164068405</v>
      </c>
      <c r="I80" s="8">
        <f t="shared" si="33"/>
        <v>1.2015453706891004</v>
      </c>
      <c r="J80" s="48">
        <f t="shared" si="34"/>
        <v>1.8242197454313468E-5</v>
      </c>
      <c r="K80" s="48">
        <f t="shared" si="35"/>
        <v>1.5182279337359816E-5</v>
      </c>
      <c r="L80" s="10">
        <f t="shared" si="36"/>
        <v>1006.1154130109636</v>
      </c>
      <c r="M80" s="29">
        <f t="shared" si="37"/>
        <v>2.5653605049886574E-2</v>
      </c>
      <c r="N80" s="8">
        <f t="shared" si="38"/>
        <v>0.71544548964104737</v>
      </c>
      <c r="O80" s="48">
        <f t="shared" si="39"/>
        <v>3.4022380480584575E-3</v>
      </c>
      <c r="P80" s="48">
        <f t="shared" si="22"/>
        <v>21691362.722123366</v>
      </c>
      <c r="Q80" s="48">
        <f t="shared" si="40"/>
        <v>15518987.623711113</v>
      </c>
      <c r="R80" s="9">
        <f t="shared" si="23"/>
        <v>35.42202738113776</v>
      </c>
      <c r="S80" s="10">
        <f t="shared" si="24"/>
        <v>3.0290090016732538</v>
      </c>
      <c r="T80" s="10">
        <f t="shared" si="25"/>
        <v>1.613374247389195</v>
      </c>
      <c r="U80" s="10">
        <f t="shared" si="26"/>
        <v>2.5769232751948787</v>
      </c>
      <c r="V80" s="10">
        <f t="shared" si="27"/>
        <v>4.190297522584074</v>
      </c>
      <c r="W80" s="9">
        <f t="shared" si="28"/>
        <v>2.2697444913997065</v>
      </c>
      <c r="X80" s="49">
        <f t="shared" si="21"/>
        <v>25.818087772767857</v>
      </c>
      <c r="Y80" s="8">
        <f t="shared" si="41"/>
        <v>6.9838292043067902E-5</v>
      </c>
      <c r="Z80" s="29">
        <f t="shared" si="29"/>
        <v>1.1166666666666667</v>
      </c>
    </row>
    <row r="81" spans="6:26" x14ac:dyDescent="0.25">
      <c r="F81" s="36">
        <f t="shared" si="30"/>
        <v>4080</v>
      </c>
      <c r="G81" s="16">
        <f t="shared" si="31"/>
        <v>23.583196275489403</v>
      </c>
      <c r="H81" s="48">
        <f t="shared" si="32"/>
        <v>293.94159813774468</v>
      </c>
      <c r="I81" s="8">
        <f t="shared" si="33"/>
        <v>1.2014738997489951</v>
      </c>
      <c r="J81" s="48">
        <f t="shared" si="34"/>
        <v>1.8243031006802714E-5</v>
      </c>
      <c r="K81" s="48">
        <f t="shared" si="35"/>
        <v>1.5183876246178915E-5</v>
      </c>
      <c r="L81" s="10">
        <f t="shared" si="36"/>
        <v>1006.116002594406</v>
      </c>
      <c r="M81" s="29">
        <f t="shared" si="37"/>
        <v>2.5654911393593584E-2</v>
      </c>
      <c r="N81" s="8">
        <f t="shared" si="38"/>
        <v>0.71544216817500184</v>
      </c>
      <c r="O81" s="48">
        <f t="shared" si="39"/>
        <v>3.4020363444148779E-3</v>
      </c>
      <c r="P81" s="48">
        <f t="shared" si="22"/>
        <v>21821736.392491713</v>
      </c>
      <c r="Q81" s="48">
        <f t="shared" si="40"/>
        <v>15612190.397987613</v>
      </c>
      <c r="R81" s="9">
        <f t="shared" si="23"/>
        <v>35.482962195335844</v>
      </c>
      <c r="S81" s="10">
        <f t="shared" si="24"/>
        <v>3.0343741703452398</v>
      </c>
      <c r="T81" s="10">
        <f t="shared" si="25"/>
        <v>1.6263846303660277</v>
      </c>
      <c r="U81" s="10">
        <f t="shared" si="26"/>
        <v>2.5935748590968095</v>
      </c>
      <c r="V81" s="10">
        <f t="shared" si="27"/>
        <v>4.2199594894628376</v>
      </c>
      <c r="W81" s="9">
        <f t="shared" si="28"/>
        <v>2.2858113901257036</v>
      </c>
      <c r="X81" s="49">
        <f t="shared" si="21"/>
        <v>25.869007665615108</v>
      </c>
      <c r="Y81" s="8">
        <f t="shared" si="41"/>
        <v>7.033265815771396E-5</v>
      </c>
      <c r="Z81" s="29">
        <f t="shared" si="29"/>
        <v>1.1333333333333333</v>
      </c>
    </row>
    <row r="82" spans="6:26" x14ac:dyDescent="0.25">
      <c r="F82" s="36">
        <f t="shared" si="30"/>
        <v>4140</v>
      </c>
      <c r="G82" s="16">
        <f t="shared" si="31"/>
        <v>23.61722806889663</v>
      </c>
      <c r="H82" s="48">
        <f t="shared" si="32"/>
        <v>293.95861403444832</v>
      </c>
      <c r="I82" s="8">
        <f t="shared" si="33"/>
        <v>1.201404120999666</v>
      </c>
      <c r="J82" s="48">
        <f t="shared" si="34"/>
        <v>1.8243844896111575E-5</v>
      </c>
      <c r="K82" s="48">
        <f t="shared" si="35"/>
        <v>1.5185435589259684E-5</v>
      </c>
      <c r="L82" s="10">
        <f t="shared" si="36"/>
        <v>1006.1165785190453</v>
      </c>
      <c r="M82" s="29">
        <f t="shared" si="37"/>
        <v>2.5656186926871969E-2</v>
      </c>
      <c r="N82" s="8">
        <f t="shared" si="38"/>
        <v>0.71543892544229448</v>
      </c>
      <c r="O82" s="48">
        <f t="shared" si="39"/>
        <v>3.4018394163567948E-3</v>
      </c>
      <c r="P82" s="48">
        <f t="shared" si="22"/>
        <v>21948969.232286319</v>
      </c>
      <c r="Q82" s="48">
        <f t="shared" si="40"/>
        <v>15703146.962112907</v>
      </c>
      <c r="R82" s="9">
        <f t="shared" si="23"/>
        <v>35.542186858710856</v>
      </c>
      <c r="S82" s="10">
        <f t="shared" si="24"/>
        <v>3.0395899661229939</v>
      </c>
      <c r="T82" s="10">
        <f t="shared" si="25"/>
        <v>1.6391107272616932</v>
      </c>
      <c r="U82" s="10">
        <f t="shared" si="26"/>
        <v>2.6098397637343047</v>
      </c>
      <c r="V82" s="10">
        <f t="shared" si="27"/>
        <v>4.2489504909959983</v>
      </c>
      <c r="W82" s="9">
        <f t="shared" si="28"/>
        <v>2.3015148492894988</v>
      </c>
      <c r="X82" s="49">
        <f t="shared" si="21"/>
        <v>25.91874291818613</v>
      </c>
      <c r="Y82" s="8">
        <f t="shared" si="41"/>
        <v>7.081584151659998E-5</v>
      </c>
      <c r="Z82" s="29">
        <f t="shared" si="29"/>
        <v>1.1499999999999999</v>
      </c>
    </row>
    <row r="83" spans="6:26" x14ac:dyDescent="0.25">
      <c r="F83" s="36">
        <f t="shared" si="30"/>
        <v>4200</v>
      </c>
      <c r="G83" s="16">
        <f t="shared" si="31"/>
        <v>23.650457237472651</v>
      </c>
      <c r="H83" s="48">
        <f t="shared" si="32"/>
        <v>293.97522861873631</v>
      </c>
      <c r="I83" s="8">
        <f t="shared" si="33"/>
        <v>1.2013359957715084</v>
      </c>
      <c r="J83" s="48">
        <f t="shared" si="34"/>
        <v>1.8244639568131528E-5</v>
      </c>
      <c r="K83" s="48">
        <f t="shared" si="35"/>
        <v>1.5186958213480203E-5</v>
      </c>
      <c r="L83" s="10">
        <f t="shared" si="36"/>
        <v>1006.1171410827725</v>
      </c>
      <c r="M83" s="29">
        <f t="shared" si="37"/>
        <v>2.5657432348121071E-2</v>
      </c>
      <c r="N83" s="8">
        <f t="shared" si="38"/>
        <v>0.71543575963938477</v>
      </c>
      <c r="O83" s="48">
        <f t="shared" si="39"/>
        <v>3.4016471547571258E-3</v>
      </c>
      <c r="P83" s="48">
        <f t="shared" si="22"/>
        <v>22073135.60211543</v>
      </c>
      <c r="Q83" s="48">
        <f t="shared" si="40"/>
        <v>15791910.537122602</v>
      </c>
      <c r="R83" s="9">
        <f t="shared" si="23"/>
        <v>35.599755754706045</v>
      </c>
      <c r="S83" s="10">
        <f t="shared" si="24"/>
        <v>3.0446610829533474</v>
      </c>
      <c r="T83" s="10">
        <f t="shared" si="25"/>
        <v>1.6515578161752058</v>
      </c>
      <c r="U83" s="10">
        <f t="shared" si="26"/>
        <v>2.6257264678313628</v>
      </c>
      <c r="V83" s="10">
        <f t="shared" si="27"/>
        <v>4.2772842840065683</v>
      </c>
      <c r="W83" s="9">
        <f t="shared" si="28"/>
        <v>2.3168623205035574</v>
      </c>
      <c r="X83" s="49">
        <f t="shared" si="21"/>
        <v>25.967319557976207</v>
      </c>
      <c r="Y83" s="8">
        <f t="shared" si="41"/>
        <v>7.128807140010947E-5</v>
      </c>
      <c r="Z83" s="29">
        <f t="shared" si="29"/>
        <v>1.1666666666666667</v>
      </c>
    </row>
    <row r="84" spans="6:26" x14ac:dyDescent="0.25">
      <c r="F84" s="36">
        <f t="shared" si="30"/>
        <v>4260</v>
      </c>
      <c r="G84" s="16">
        <f t="shared" si="31"/>
        <v>23.682901976238387</v>
      </c>
      <c r="H84" s="48">
        <f t="shared" si="32"/>
        <v>293.99145098811914</v>
      </c>
      <c r="I84" s="8">
        <f t="shared" si="33"/>
        <v>1.2012694862068241</v>
      </c>
      <c r="J84" s="48">
        <f t="shared" si="34"/>
        <v>1.8245415459558421E-5</v>
      </c>
      <c r="K84" s="48">
        <f t="shared" si="35"/>
        <v>1.5188444948494334E-5</v>
      </c>
      <c r="L84" s="10">
        <f t="shared" si="36"/>
        <v>1006.1176905779071</v>
      </c>
      <c r="M84" s="29">
        <f t="shared" si="37"/>
        <v>2.5658648341350319E-2</v>
      </c>
      <c r="N84" s="8">
        <f t="shared" si="38"/>
        <v>0.71543266900080593</v>
      </c>
      <c r="O84" s="48">
        <f t="shared" si="39"/>
        <v>3.4014594527798439E-3</v>
      </c>
      <c r="P84" s="48">
        <f t="shared" si="22"/>
        <v>22194308.175167501</v>
      </c>
      <c r="Q84" s="48">
        <f t="shared" si="40"/>
        <v>15878533.134386491</v>
      </c>
      <c r="R84" s="9">
        <f t="shared" si="23"/>
        <v>35.655721165611162</v>
      </c>
      <c r="S84" s="10">
        <f t="shared" si="24"/>
        <v>3.0495920358188613</v>
      </c>
      <c r="T84" s="10">
        <f t="shared" si="25"/>
        <v>1.6637311302792821</v>
      </c>
      <c r="U84" s="10">
        <f t="shared" si="26"/>
        <v>2.6412432891715518</v>
      </c>
      <c r="V84" s="10">
        <f t="shared" si="27"/>
        <v>4.3049744194508337</v>
      </c>
      <c r="W84" s="9">
        <f t="shared" si="28"/>
        <v>2.3318611438692014</v>
      </c>
      <c r="X84" s="49">
        <f t="shared" si="21"/>
        <v>26.014763120107588</v>
      </c>
      <c r="Y84" s="8">
        <f t="shared" si="41"/>
        <v>7.17495736575139E-5</v>
      </c>
      <c r="Z84" s="29">
        <f t="shared" si="29"/>
        <v>1.1833333333333333</v>
      </c>
    </row>
    <row r="85" spans="6:26" x14ac:dyDescent="0.25">
      <c r="F85" s="36">
        <f t="shared" si="30"/>
        <v>4320</v>
      </c>
      <c r="G85" s="16">
        <f t="shared" si="31"/>
        <v>23.714580105052356</v>
      </c>
      <c r="H85" s="48">
        <f t="shared" si="32"/>
        <v>294.00729005252617</v>
      </c>
      <c r="I85" s="8">
        <f t="shared" si="33"/>
        <v>1.2012045552466681</v>
      </c>
      <c r="J85" s="48">
        <f t="shared" si="34"/>
        <v>1.8246172998032855E-5</v>
      </c>
      <c r="K85" s="48">
        <f t="shared" si="35"/>
        <v>1.518989660698214E-5</v>
      </c>
      <c r="L85" s="10">
        <f t="shared" si="36"/>
        <v>1006.1182272912533</v>
      </c>
      <c r="M85" s="29">
        <f t="shared" si="37"/>
        <v>2.5659835576398261E-2</v>
      </c>
      <c r="N85" s="8">
        <f t="shared" si="38"/>
        <v>0.71542965179853824</v>
      </c>
      <c r="O85" s="48">
        <f t="shared" si="39"/>
        <v>3.4012762058428687E-3</v>
      </c>
      <c r="P85" s="48">
        <f t="shared" si="22"/>
        <v>22312557.971138526</v>
      </c>
      <c r="Q85" s="48">
        <f t="shared" si="40"/>
        <v>15963065.580026334</v>
      </c>
      <c r="R85" s="9">
        <f t="shared" si="23"/>
        <v>35.710133375908171</v>
      </c>
      <c r="S85" s="10">
        <f t="shared" si="24"/>
        <v>3.0543871694568514</v>
      </c>
      <c r="T85" s="10">
        <f t="shared" si="25"/>
        <v>1.6756358545637091</v>
      </c>
      <c r="U85" s="10">
        <f t="shared" si="26"/>
        <v>2.6563983863382452</v>
      </c>
      <c r="V85" s="10">
        <f t="shared" si="27"/>
        <v>4.3320342409019545</v>
      </c>
      <c r="W85" s="9">
        <f t="shared" si="28"/>
        <v>2.3465185471552252</v>
      </c>
      <c r="X85" s="49">
        <f t="shared" si="21"/>
        <v>26.06109865220758</v>
      </c>
      <c r="Y85" s="8">
        <f t="shared" si="41"/>
        <v>7.220057068169925E-5</v>
      </c>
      <c r="Z85" s="29">
        <f t="shared" si="29"/>
        <v>1.2</v>
      </c>
    </row>
    <row r="86" spans="6:26" x14ac:dyDescent="0.25">
      <c r="F86" s="36">
        <f t="shared" si="30"/>
        <v>4380</v>
      </c>
      <c r="G86" s="16">
        <f t="shared" si="31"/>
        <v>23.745509074352125</v>
      </c>
      <c r="H86" s="48">
        <f t="shared" si="32"/>
        <v>294.02275453717607</v>
      </c>
      <c r="I86" s="8">
        <f t="shared" si="33"/>
        <v>1.2011411666176737</v>
      </c>
      <c r="J86" s="48">
        <f t="shared" si="34"/>
        <v>1.8246912602281472E-5</v>
      </c>
      <c r="K86" s="48">
        <f t="shared" si="35"/>
        <v>1.5191313984902752E-5</v>
      </c>
      <c r="L86" s="10">
        <f t="shared" si="36"/>
        <v>1006.1187515041568</v>
      </c>
      <c r="M86" s="29">
        <f t="shared" si="37"/>
        <v>2.5660994709153E-2</v>
      </c>
      <c r="N86" s="8">
        <f t="shared" si="38"/>
        <v>0.7154267063413795</v>
      </c>
      <c r="O86" s="48">
        <f t="shared" si="39"/>
        <v>3.4010973115808987E-3</v>
      </c>
      <c r="P86" s="48">
        <f t="shared" si="22"/>
        <v>22427954.389763858</v>
      </c>
      <c r="Q86" s="48">
        <f t="shared" si="40"/>
        <v>16045557.539043441</v>
      </c>
      <c r="R86" s="9">
        <f t="shared" si="23"/>
        <v>35.763040769183569</v>
      </c>
      <c r="S86" s="10">
        <f t="shared" si="24"/>
        <v>3.0590506665374755</v>
      </c>
      <c r="T86" s="10">
        <f t="shared" si="25"/>
        <v>1.6872771228954222</v>
      </c>
      <c r="U86" s="10">
        <f t="shared" si="26"/>
        <v>2.6711997605159206</v>
      </c>
      <c r="V86" s="10">
        <f t="shared" si="27"/>
        <v>4.3584768834113428</v>
      </c>
      <c r="W86" s="9">
        <f t="shared" si="28"/>
        <v>2.3608416451811438</v>
      </c>
      <c r="X86" s="49">
        <f t="shared" si="21"/>
        <v>26.106350719533268</v>
      </c>
      <c r="Y86" s="8">
        <f t="shared" si="41"/>
        <v>7.2641281390189047E-5</v>
      </c>
      <c r="Z86" s="29">
        <f t="shared" si="29"/>
        <v>1.2166666666666666</v>
      </c>
    </row>
    <row r="87" spans="6:26" x14ac:dyDescent="0.25">
      <c r="F87" s="36">
        <f t="shared" si="30"/>
        <v>4440</v>
      </c>
      <c r="G87" s="16">
        <f t="shared" si="31"/>
        <v>23.775705970927312</v>
      </c>
      <c r="H87" s="48">
        <f t="shared" si="32"/>
        <v>294.03785298546364</v>
      </c>
      <c r="I87" s="8">
        <f t="shared" si="33"/>
        <v>1.2010792848188701</v>
      </c>
      <c r="J87" s="48">
        <f t="shared" si="34"/>
        <v>1.8247634682258802E-5</v>
      </c>
      <c r="K87" s="48">
        <f t="shared" si="35"/>
        <v>1.5192697861749114E-5</v>
      </c>
      <c r="L87" s="10">
        <f t="shared" si="36"/>
        <v>1006.1192634925652</v>
      </c>
      <c r="M87" s="29">
        <f t="shared" si="37"/>
        <v>2.5662126381773558E-2</v>
      </c>
      <c r="N87" s="8">
        <f t="shared" si="38"/>
        <v>0.7154238309743205</v>
      </c>
      <c r="O87" s="48">
        <f t="shared" si="39"/>
        <v>3.4009226698082204E-3</v>
      </c>
      <c r="P87" s="48">
        <f t="shared" si="22"/>
        <v>22540565.24393677</v>
      </c>
      <c r="Q87" s="48">
        <f t="shared" si="40"/>
        <v>16126057.539143862</v>
      </c>
      <c r="R87" s="9">
        <f t="shared" si="23"/>
        <v>35.814489919094996</v>
      </c>
      <c r="S87" s="10">
        <f t="shared" si="24"/>
        <v>3.0635865553419031</v>
      </c>
      <c r="T87" s="10">
        <f t="shared" si="25"/>
        <v>1.6986600153735234</v>
      </c>
      <c r="U87" s="10">
        <f t="shared" si="26"/>
        <v>2.6856552573461605</v>
      </c>
      <c r="V87" s="10">
        <f t="shared" si="27"/>
        <v>4.3843152727196841</v>
      </c>
      <c r="W87" s="9">
        <f t="shared" si="28"/>
        <v>2.3748374393898288</v>
      </c>
      <c r="X87" s="49">
        <f t="shared" si="21"/>
        <v>26.150543410317141</v>
      </c>
      <c r="Y87" s="8">
        <f t="shared" si="41"/>
        <v>7.3071921211994727E-5</v>
      </c>
      <c r="Z87" s="29">
        <f t="shared" si="29"/>
        <v>1.2333333333333334</v>
      </c>
    </row>
    <row r="88" spans="6:26" x14ac:dyDescent="0.25">
      <c r="F88" s="36">
        <f t="shared" si="30"/>
        <v>4500</v>
      </c>
      <c r="G88" s="16">
        <f t="shared" si="31"/>
        <v>23.805187523714409</v>
      </c>
      <c r="H88" s="48">
        <f t="shared" si="32"/>
        <v>294.05259376185717</v>
      </c>
      <c r="I88" s="8">
        <f t="shared" si="33"/>
        <v>1.2010188751085156</v>
      </c>
      <c r="J88" s="48">
        <f t="shared" si="34"/>
        <v>1.8248339639289328E-5</v>
      </c>
      <c r="K88" s="48">
        <f t="shared" si="35"/>
        <v>1.5194049000804035E-5</v>
      </c>
      <c r="L88" s="10">
        <f t="shared" si="36"/>
        <v>1006.1197635270905</v>
      </c>
      <c r="M88" s="29">
        <f t="shared" si="37"/>
        <v>2.566323122291166E-2</v>
      </c>
      <c r="N88" s="8">
        <f t="shared" si="38"/>
        <v>0.71542102407791619</v>
      </c>
      <c r="O88" s="48">
        <f t="shared" si="39"/>
        <v>3.4007521824815624E-3</v>
      </c>
      <c r="P88" s="48">
        <f t="shared" si="22"/>
        <v>22650456.792398773</v>
      </c>
      <c r="Q88" s="48">
        <f t="shared" si="40"/>
        <v>16204612.994250523</v>
      </c>
      <c r="R88" s="9">
        <f t="shared" si="23"/>
        <v>35.864525674836869</v>
      </c>
      <c r="S88" s="10">
        <f t="shared" si="24"/>
        <v>3.0679987169779683</v>
      </c>
      <c r="T88" s="10">
        <f t="shared" si="25"/>
        <v>1.7097895559589422</v>
      </c>
      <c r="U88" s="10">
        <f t="shared" si="26"/>
        <v>2.6997725688325458</v>
      </c>
      <c r="V88" s="10">
        <f t="shared" si="27"/>
        <v>4.4095621247914885</v>
      </c>
      <c r="W88" s="9">
        <f t="shared" si="28"/>
        <v>2.3885128175953896</v>
      </c>
      <c r="X88" s="49">
        <f t="shared" si="21"/>
        <v>26.1937003413098</v>
      </c>
      <c r="Y88" s="8">
        <f t="shared" si="41"/>
        <v>7.3492702079858138E-5</v>
      </c>
      <c r="Z88" s="29">
        <f t="shared" si="29"/>
        <v>1.25</v>
      </c>
    </row>
    <row r="89" spans="6:26" x14ac:dyDescent="0.25">
      <c r="F89" s="36">
        <f t="shared" si="30"/>
        <v>4560</v>
      </c>
      <c r="G89" s="16">
        <f t="shared" si="31"/>
        <v>23.8339701096045</v>
      </c>
      <c r="H89" s="48">
        <f t="shared" si="32"/>
        <v>294.06698505480222</v>
      </c>
      <c r="I89" s="8">
        <f t="shared" si="33"/>
        <v>1.200959903490961</v>
      </c>
      <c r="J89" s="48">
        <f t="shared" si="34"/>
        <v>1.8249027866209941E-5</v>
      </c>
      <c r="K89" s="48">
        <f t="shared" si="35"/>
        <v>1.5195368149397412E-5</v>
      </c>
      <c r="L89" s="10">
        <f t="shared" si="36"/>
        <v>1006.1202518730719</v>
      </c>
      <c r="M89" s="29">
        <f t="shared" si="37"/>
        <v>2.5664309847934094E-2</v>
      </c>
      <c r="N89" s="8">
        <f t="shared" si="38"/>
        <v>0.71541828406766372</v>
      </c>
      <c r="O89" s="48">
        <f t="shared" si="39"/>
        <v>3.4005857536630315E-3</v>
      </c>
      <c r="P89" s="48">
        <f t="shared" si="22"/>
        <v>22757693.771987349</v>
      </c>
      <c r="Q89" s="48">
        <f t="shared" si="40"/>
        <v>16281270.227692546</v>
      </c>
      <c r="R89" s="9">
        <f t="shared" si="23"/>
        <v>35.913191241509494</v>
      </c>
      <c r="S89" s="10">
        <f t="shared" si="24"/>
        <v>3.0722908921673753</v>
      </c>
      <c r="T89" s="10">
        <f t="shared" si="25"/>
        <v>1.7206707103598027</v>
      </c>
      <c r="U89" s="10">
        <f t="shared" si="26"/>
        <v>2.7135592352886082</v>
      </c>
      <c r="V89" s="10">
        <f t="shared" si="27"/>
        <v>4.4342299456484113</v>
      </c>
      <c r="W89" s="9">
        <f t="shared" si="28"/>
        <v>2.4018745538928892</v>
      </c>
      <c r="X89" s="49">
        <f t="shared" si="21"/>
        <v>26.235844663497389</v>
      </c>
      <c r="Y89" s="8">
        <f t="shared" si="41"/>
        <v>7.3903832427473523E-5</v>
      </c>
      <c r="Z89" s="29">
        <f t="shared" si="29"/>
        <v>1.2666666666666666</v>
      </c>
    </row>
    <row r="90" spans="6:26" x14ac:dyDescent="0.25">
      <c r="F90" s="36">
        <f t="shared" si="30"/>
        <v>4620</v>
      </c>
      <c r="G90" s="16">
        <f t="shared" si="31"/>
        <v>23.862069759255608</v>
      </c>
      <c r="H90" s="48">
        <f t="shared" si="32"/>
        <v>294.08103487962779</v>
      </c>
      <c r="I90" s="8">
        <f t="shared" si="33"/>
        <v>1.2009023367035574</v>
      </c>
      <c r="J90" s="48">
        <f t="shared" si="34"/>
        <v>1.8249699747512288E-5</v>
      </c>
      <c r="K90" s="48">
        <f t="shared" si="35"/>
        <v>1.5196656039164011E-5</v>
      </c>
      <c r="L90" s="10">
        <f t="shared" si="36"/>
        <v>1006.1207287906417</v>
      </c>
      <c r="M90" s="29">
        <f t="shared" si="37"/>
        <v>2.5665362859144968E-2</v>
      </c>
      <c r="N90" s="8">
        <f t="shared" si="38"/>
        <v>0.71541560939338122</v>
      </c>
      <c r="O90" s="48">
        <f t="shared" si="39"/>
        <v>3.4004232894831741E-3</v>
      </c>
      <c r="P90" s="48">
        <f t="shared" si="22"/>
        <v>22862339.429430321</v>
      </c>
      <c r="Q90" s="48">
        <f t="shared" si="40"/>
        <v>16356074.495064221</v>
      </c>
      <c r="R90" s="9">
        <f t="shared" si="23"/>
        <v>35.960528255762554</v>
      </c>
      <c r="S90" s="10">
        <f t="shared" si="24"/>
        <v>3.0764666876356048</v>
      </c>
      <c r="T90" s="10">
        <f t="shared" si="25"/>
        <v>1.7313083841548107</v>
      </c>
      <c r="U90" s="10">
        <f t="shared" si="26"/>
        <v>2.7270226473232775</v>
      </c>
      <c r="V90" s="10">
        <f t="shared" si="27"/>
        <v>4.458331031478088</v>
      </c>
      <c r="W90" s="9">
        <f t="shared" si="28"/>
        <v>2.4149293087172974</v>
      </c>
      <c r="X90" s="49">
        <f t="shared" si="21"/>
        <v>26.276999067972906</v>
      </c>
      <c r="Y90" s="8">
        <f t="shared" si="41"/>
        <v>7.4305517191301478E-5</v>
      </c>
      <c r="Z90" s="29">
        <f t="shared" si="29"/>
        <v>1.2833333333333334</v>
      </c>
    </row>
    <row r="91" spans="6:26" x14ac:dyDescent="0.25">
      <c r="F91" s="36">
        <f t="shared" si="30"/>
        <v>4680</v>
      </c>
      <c r="G91" s="16">
        <f t="shared" si="31"/>
        <v>23.889502162901991</v>
      </c>
      <c r="H91" s="48">
        <f t="shared" si="32"/>
        <v>294.09475108145097</v>
      </c>
      <c r="I91" s="8">
        <f t="shared" si="33"/>
        <v>1.2008461422036198</v>
      </c>
      <c r="J91" s="48">
        <f t="shared" si="34"/>
        <v>1.8250355659484658E-5</v>
      </c>
      <c r="K91" s="48">
        <f t="shared" si="35"/>
        <v>1.5197913386301291E-5</v>
      </c>
      <c r="L91" s="10">
        <f t="shared" si="36"/>
        <v>1006.121194534792</v>
      </c>
      <c r="M91" s="29">
        <f t="shared" si="37"/>
        <v>2.5666390846007373E-2</v>
      </c>
      <c r="N91" s="8">
        <f t="shared" si="38"/>
        <v>0.7154129985385882</v>
      </c>
      <c r="O91" s="48">
        <f t="shared" si="39"/>
        <v>3.4002646981042008E-3</v>
      </c>
      <c r="P91" s="48">
        <f t="shared" si="22"/>
        <v>22964455.552677467</v>
      </c>
      <c r="Q91" s="48">
        <f t="shared" si="40"/>
        <v>16429070.006747119</v>
      </c>
      <c r="R91" s="9">
        <f t="shared" si="23"/>
        <v>36.006576857051712</v>
      </c>
      <c r="S91" s="10">
        <f t="shared" si="24"/>
        <v>3.0805295821329768</v>
      </c>
      <c r="T91" s="10">
        <f t="shared" si="25"/>
        <v>1.7417074211381505</v>
      </c>
      <c r="U91" s="10">
        <f t="shared" si="26"/>
        <v>2.7401700478594084</v>
      </c>
      <c r="V91" s="10">
        <f t="shared" si="27"/>
        <v>4.4818774689975589</v>
      </c>
      <c r="W91" s="9">
        <f t="shared" si="28"/>
        <v>2.4276836290403443</v>
      </c>
      <c r="X91" s="49">
        <f t="shared" si="21"/>
        <v>26.317185791942336</v>
      </c>
      <c r="Y91" s="8">
        <f t="shared" si="41"/>
        <v>7.4697957816625987E-5</v>
      </c>
      <c r="Z91" s="29">
        <f t="shared" si="29"/>
        <v>1.3</v>
      </c>
    </row>
    <row r="92" spans="6:26" x14ac:dyDescent="0.25">
      <c r="F92" s="36">
        <f t="shared" si="30"/>
        <v>4740</v>
      </c>
      <c r="G92" s="16">
        <f t="shared" si="31"/>
        <v>23.916282676153418</v>
      </c>
      <c r="H92" s="48">
        <f t="shared" si="32"/>
        <v>294.10814133807668</v>
      </c>
      <c r="I92" s="8">
        <f t="shared" si="33"/>
        <v>1.2007912881554643</v>
      </c>
      <c r="J92" s="48">
        <f t="shared" si="34"/>
        <v>1.8250995970353926E-5</v>
      </c>
      <c r="K92" s="48">
        <f t="shared" si="35"/>
        <v>1.5199140891827491E-5</v>
      </c>
      <c r="L92" s="10">
        <f t="shared" si="36"/>
        <v>1006.121649355443</v>
      </c>
      <c r="M92" s="29">
        <f t="shared" si="37"/>
        <v>2.5667394385365E-2</v>
      </c>
      <c r="N92" s="8">
        <f t="shared" si="38"/>
        <v>0.71541045001989234</v>
      </c>
      <c r="O92" s="48">
        <f t="shared" si="39"/>
        <v>3.4001098896834078E-3</v>
      </c>
      <c r="P92" s="48">
        <f t="shared" si="22"/>
        <v>23064102.501760054</v>
      </c>
      <c r="Q92" s="48">
        <f t="shared" si="40"/>
        <v>16500299.950089086</v>
      </c>
      <c r="R92" s="9">
        <f t="shared" si="23"/>
        <v>36.051375754818423</v>
      </c>
      <c r="S92" s="10">
        <f t="shared" si="24"/>
        <v>3.0844829321130347</v>
      </c>
      <c r="T92" s="10">
        <f t="shared" si="25"/>
        <v>1.75187260187052</v>
      </c>
      <c r="U92" s="10">
        <f t="shared" si="26"/>
        <v>2.7530085341804016</v>
      </c>
      <c r="V92" s="10">
        <f t="shared" si="27"/>
        <v>4.5048811360509218</v>
      </c>
      <c r="W92" s="9">
        <f t="shared" si="28"/>
        <v>2.4401439486942493</v>
      </c>
      <c r="X92" s="49">
        <f t="shared" si="21"/>
        <v>26.356426624847668</v>
      </c>
      <c r="Y92" s="8">
        <f t="shared" si="41"/>
        <v>7.5081352267515364E-5</v>
      </c>
      <c r="Z92" s="29">
        <f t="shared" si="29"/>
        <v>1.3166666666666667</v>
      </c>
    </row>
    <row r="93" spans="6:26" x14ac:dyDescent="0.25">
      <c r="F93" s="36">
        <f t="shared" si="30"/>
        <v>4800</v>
      </c>
      <c r="G93" s="16">
        <f t="shared" si="31"/>
        <v>23.942426325777877</v>
      </c>
      <c r="H93" s="48">
        <f t="shared" si="32"/>
        <v>294.12121316288892</v>
      </c>
      <c r="I93" s="8">
        <f t="shared" si="33"/>
        <v>1.2007377434175246</v>
      </c>
      <c r="J93" s="48">
        <f t="shared" si="34"/>
        <v>1.8251621040426495E-5</v>
      </c>
      <c r="K93" s="48">
        <f t="shared" si="35"/>
        <v>1.5200339241838905E-5</v>
      </c>
      <c r="L93" s="10">
        <f t="shared" si="36"/>
        <v>1006.1220934975106</v>
      </c>
      <c r="M93" s="29">
        <f t="shared" si="37"/>
        <v>2.5668374041662376E-2</v>
      </c>
      <c r="N93" s="8">
        <f t="shared" si="38"/>
        <v>0.71540796238637949</v>
      </c>
      <c r="O93" s="48">
        <f t="shared" si="39"/>
        <v>3.399958776336831E-3</v>
      </c>
      <c r="P93" s="48">
        <f t="shared" si="22"/>
        <v>23161339.239173546</v>
      </c>
      <c r="Q93" s="48">
        <f t="shared" si="40"/>
        <v>16569806.511236845</v>
      </c>
      <c r="R93" s="9">
        <f t="shared" si="23"/>
        <v>36.094962291877351</v>
      </c>
      <c r="S93" s="10">
        <f t="shared" si="24"/>
        <v>3.0883299770920232</v>
      </c>
      <c r="T93" s="10">
        <f t="shared" si="25"/>
        <v>1.7618086424218202</v>
      </c>
      <c r="U93" s="10">
        <f t="shared" si="26"/>
        <v>2.7655450600004272</v>
      </c>
      <c r="V93" s="10">
        <f t="shared" si="27"/>
        <v>4.5273537024222472</v>
      </c>
      <c r="W93" s="9">
        <f t="shared" si="28"/>
        <v>2.4523165888120504</v>
      </c>
      <c r="X93" s="49">
        <f t="shared" si="21"/>
        <v>26.394742914589926</v>
      </c>
      <c r="Y93" s="8">
        <f t="shared" si="41"/>
        <v>7.5455895040370786E-5</v>
      </c>
      <c r="Z93" s="29">
        <f t="shared" si="29"/>
        <v>1.3333333333333333</v>
      </c>
    </row>
    <row r="94" spans="6:26" x14ac:dyDescent="0.25">
      <c r="F94" s="36">
        <f t="shared" si="30"/>
        <v>4860</v>
      </c>
      <c r="G94" s="16">
        <f t="shared" si="31"/>
        <v>23.967947815461777</v>
      </c>
      <c r="H94" s="48">
        <f t="shared" si="32"/>
        <v>294.13397390773088</v>
      </c>
      <c r="I94" s="8">
        <f t="shared" si="33"/>
        <v>1.2006854775295637</v>
      </c>
      <c r="J94" s="48">
        <f t="shared" si="34"/>
        <v>1.8252231222229017E-5</v>
      </c>
      <c r="K94" s="48">
        <f t="shared" si="35"/>
        <v>1.5201509107766821E-5</v>
      </c>
      <c r="L94" s="10">
        <f t="shared" si="36"/>
        <v>1006.1225272009783</v>
      </c>
      <c r="M94" s="29">
        <f t="shared" si="37"/>
        <v>2.566933036716465E-2</v>
      </c>
      <c r="N94" s="8">
        <f t="shared" si="38"/>
        <v>0.7154055342190091</v>
      </c>
      <c r="O94" s="48">
        <f t="shared" si="39"/>
        <v>3.3998112721031594E-3</v>
      </c>
      <c r="P94" s="48">
        <f t="shared" si="22"/>
        <v>23256223.359776333</v>
      </c>
      <c r="Q94" s="48">
        <f t="shared" si="40"/>
        <v>16637630.896617386</v>
      </c>
      <c r="R94" s="9">
        <f t="shared" si="23"/>
        <v>36.137372504272754</v>
      </c>
      <c r="S94" s="10">
        <f t="shared" si="24"/>
        <v>3.0920738447115648</v>
      </c>
      <c r="T94" s="10">
        <f t="shared" si="25"/>
        <v>1.7715201932921165</v>
      </c>
      <c r="U94" s="10">
        <f t="shared" si="26"/>
        <v>2.7777864375545782</v>
      </c>
      <c r="V94" s="10">
        <f t="shared" si="27"/>
        <v>4.5493066308466945</v>
      </c>
      <c r="W94" s="9">
        <f t="shared" si="28"/>
        <v>2.4642077583752924</v>
      </c>
      <c r="X94" s="49">
        <f t="shared" si="21"/>
        <v>26.432155573837068</v>
      </c>
      <c r="Y94" s="8">
        <f t="shared" si="41"/>
        <v>7.5821777180778234E-5</v>
      </c>
      <c r="Z94" s="29">
        <f t="shared" si="29"/>
        <v>1.35</v>
      </c>
    </row>
    <row r="95" spans="6:26" x14ac:dyDescent="0.25">
      <c r="F95" s="36">
        <f t="shared" si="30"/>
        <v>4920</v>
      </c>
      <c r="G95" s="16">
        <f t="shared" si="31"/>
        <v>23.992861531542168</v>
      </c>
      <c r="H95" s="48">
        <f t="shared" si="32"/>
        <v>294.14643076577107</v>
      </c>
      <c r="I95" s="8">
        <f t="shared" si="33"/>
        <v>1.2006344606999828</v>
      </c>
      <c r="J95" s="48">
        <f t="shared" si="34"/>
        <v>1.8252826860647989E-5</v>
      </c>
      <c r="K95" s="48">
        <f t="shared" si="35"/>
        <v>1.5202651146633252E-5</v>
      </c>
      <c r="L95" s="10">
        <f t="shared" si="36"/>
        <v>1006.1229507009665</v>
      </c>
      <c r="M95" s="29">
        <f t="shared" si="37"/>
        <v>2.5670263902175826E-2</v>
      </c>
      <c r="N95" s="8">
        <f t="shared" si="38"/>
        <v>0.71540316413001193</v>
      </c>
      <c r="O95" s="48">
        <f t="shared" si="39"/>
        <v>3.3996672929079339E-3</v>
      </c>
      <c r="P95" s="48">
        <f t="shared" si="22"/>
        <v>23348811.120202139</v>
      </c>
      <c r="Q95" s="48">
        <f t="shared" si="40"/>
        <v>16703813.354066618</v>
      </c>
      <c r="R95" s="9">
        <f t="shared" si="23"/>
        <v>36.178641177843673</v>
      </c>
      <c r="S95" s="10">
        <f t="shared" si="24"/>
        <v>3.0957175555245748</v>
      </c>
      <c r="T95" s="10">
        <f t="shared" si="25"/>
        <v>1.7810118384982061</v>
      </c>
      <c r="U95" s="10">
        <f t="shared" si="26"/>
        <v>2.7897393397048749</v>
      </c>
      <c r="V95" s="10">
        <f t="shared" si="27"/>
        <v>4.5707511782030812</v>
      </c>
      <c r="W95" s="9">
        <f t="shared" si="28"/>
        <v>2.4758235548600021</v>
      </c>
      <c r="X95" s="49">
        <f t="shared" si="21"/>
        <v>26.468685086402171</v>
      </c>
      <c r="Y95" s="8">
        <f t="shared" si="41"/>
        <v>7.6179186303384683E-5</v>
      </c>
      <c r="Z95" s="29">
        <f t="shared" si="29"/>
        <v>1.3666666666666667</v>
      </c>
    </row>
    <row r="96" spans="6:26" x14ac:dyDescent="0.25">
      <c r="F96" s="36">
        <f t="shared" si="30"/>
        <v>4980</v>
      </c>
      <c r="G96" s="16">
        <f t="shared" si="31"/>
        <v>24.017181548705931</v>
      </c>
      <c r="H96" s="48">
        <f t="shared" si="32"/>
        <v>294.15859077435294</v>
      </c>
      <c r="I96" s="8">
        <f t="shared" si="33"/>
        <v>1.2005846637932447</v>
      </c>
      <c r="J96" s="48">
        <f t="shared" si="34"/>
        <v>1.8253408293068554E-5</v>
      </c>
      <c r="K96" s="48">
        <f t="shared" si="35"/>
        <v>1.5203766001305522E-5</v>
      </c>
      <c r="L96" s="10">
        <f t="shared" si="36"/>
        <v>1006.1233642278041</v>
      </c>
      <c r="M96" s="29">
        <f t="shared" si="37"/>
        <v>2.5671175175255561E-2</v>
      </c>
      <c r="N96" s="8">
        <f t="shared" si="38"/>
        <v>0.71540085076229887</v>
      </c>
      <c r="O96" s="48">
        <f t="shared" si="39"/>
        <v>3.3995267565280567E-3</v>
      </c>
      <c r="P96" s="48">
        <f t="shared" si="22"/>
        <v>23439157.467782393</v>
      </c>
      <c r="Q96" s="48">
        <f t="shared" si="40"/>
        <v>16768393.193603015</v>
      </c>
      <c r="R96" s="9">
        <f t="shared" si="23"/>
        <v>36.21880190171936</v>
      </c>
      <c r="S96" s="10">
        <f t="shared" si="24"/>
        <v>3.0992640275230565</v>
      </c>
      <c r="T96" s="10">
        <f t="shared" si="25"/>
        <v>1.7902880948140576</v>
      </c>
      <c r="U96" s="10">
        <f t="shared" si="26"/>
        <v>2.8014103020585988</v>
      </c>
      <c r="V96" s="10">
        <f t="shared" si="27"/>
        <v>4.5916983968726566</v>
      </c>
      <c r="W96" s="9">
        <f t="shared" si="28"/>
        <v>2.4871699649726886</v>
      </c>
      <c r="X96" s="49">
        <f t="shared" si="21"/>
        <v>26.504351513678621</v>
      </c>
      <c r="Y96" s="8">
        <f t="shared" si="41"/>
        <v>7.652830661454427E-5</v>
      </c>
      <c r="Z96" s="29">
        <f t="shared" si="29"/>
        <v>1.3833333333333333</v>
      </c>
    </row>
    <row r="97" spans="6:26" x14ac:dyDescent="0.25">
      <c r="F97" s="36">
        <f t="shared" si="30"/>
        <v>5040</v>
      </c>
      <c r="G97" s="16">
        <f t="shared" si="31"/>
        <v>24.040921635651355</v>
      </c>
      <c r="H97" s="48">
        <f t="shared" si="32"/>
        <v>294.17046081782564</v>
      </c>
      <c r="I97" s="8">
        <f t="shared" si="33"/>
        <v>1.2005360583174109</v>
      </c>
      <c r="J97" s="48">
        <f t="shared" si="34"/>
        <v>1.8253975849512328E-5</v>
      </c>
      <c r="K97" s="48">
        <f t="shared" si="35"/>
        <v>1.5204854300749492E-5</v>
      </c>
      <c r="L97" s="10">
        <f t="shared" si="36"/>
        <v>1006.1237680071008</v>
      </c>
      <c r="M97" s="29">
        <f t="shared" si="37"/>
        <v>2.5672064703434652E-2</v>
      </c>
      <c r="N97" s="8">
        <f t="shared" si="38"/>
        <v>0.71539859278886975</v>
      </c>
      <c r="O97" s="48">
        <f t="shared" si="39"/>
        <v>3.3993895825566306E-3</v>
      </c>
      <c r="P97" s="48">
        <f t="shared" si="22"/>
        <v>23527316.068976641</v>
      </c>
      <c r="Q97" s="48">
        <f t="shared" si="40"/>
        <v>16831408.807844851</v>
      </c>
      <c r="R97" s="9">
        <f t="shared" si="23"/>
        <v>36.257887118946947</v>
      </c>
      <c r="S97" s="10">
        <f t="shared" si="24"/>
        <v>3.1027160804247864</v>
      </c>
      <c r="T97" s="10">
        <f t="shared" si="25"/>
        <v>1.7993534111540601</v>
      </c>
      <c r="U97" s="10">
        <f t="shared" si="26"/>
        <v>2.8128057250957523</v>
      </c>
      <c r="V97" s="10">
        <f t="shared" si="27"/>
        <v>4.6121591362498124</v>
      </c>
      <c r="W97" s="9">
        <f t="shared" si="28"/>
        <v>2.4982528654686482</v>
      </c>
      <c r="X97" s="49">
        <f t="shared" si="21"/>
        <v>26.539174501120002</v>
      </c>
      <c r="Y97" s="8">
        <f t="shared" si="41"/>
        <v>7.6869318937496868E-5</v>
      </c>
      <c r="Z97" s="29">
        <f t="shared" si="29"/>
        <v>1.4</v>
      </c>
    </row>
    <row r="98" spans="6:26" x14ac:dyDescent="0.25">
      <c r="F98" s="36">
        <f t="shared" si="30"/>
        <v>5100</v>
      </c>
      <c r="G98" s="16">
        <f t="shared" si="31"/>
        <v>24.064095260707902</v>
      </c>
      <c r="H98" s="48">
        <f t="shared" si="32"/>
        <v>294.18204763035391</v>
      </c>
      <c r="I98" s="8">
        <f t="shared" si="33"/>
        <v>1.2004886164118083</v>
      </c>
      <c r="J98" s="48">
        <f t="shared" si="34"/>
        <v>1.8254529852774091E-5</v>
      </c>
      <c r="K98" s="48">
        <f t="shared" si="35"/>
        <v>1.5205916660281075E-5</v>
      </c>
      <c r="L98" s="10">
        <f t="shared" si="36"/>
        <v>1006.1241622598184</v>
      </c>
      <c r="M98" s="29">
        <f t="shared" si="37"/>
        <v>2.5672932992428614E-2</v>
      </c>
      <c r="N98" s="8">
        <f t="shared" si="38"/>
        <v>0.71539638891223378</v>
      </c>
      <c r="O98" s="48">
        <f t="shared" si="39"/>
        <v>3.3992556923681545E-3</v>
      </c>
      <c r="P98" s="48">
        <f t="shared" si="22"/>
        <v>23613339.337310776</v>
      </c>
      <c r="Q98" s="48">
        <f t="shared" si="40"/>
        <v>16892897.69207133</v>
      </c>
      <c r="R98" s="9">
        <f t="shared" si="23"/>
        <v>36.295928174440917</v>
      </c>
      <c r="S98" s="10">
        <f t="shared" si="24"/>
        <v>3.1060764397347453</v>
      </c>
      <c r="T98" s="10">
        <f t="shared" si="25"/>
        <v>1.8082121680888266</v>
      </c>
      <c r="U98" s="10">
        <f t="shared" si="26"/>
        <v>2.8239318763025207</v>
      </c>
      <c r="V98" s="10">
        <f t="shared" si="27"/>
        <v>4.6321440443913477</v>
      </c>
      <c r="W98" s="9">
        <f t="shared" si="28"/>
        <v>2.509078024045313</v>
      </c>
      <c r="X98" s="49">
        <f t="shared" si="21"/>
        <v>26.573173284753214</v>
      </c>
      <c r="Y98" s="8">
        <f t="shared" si="41"/>
        <v>7.7202400739855793E-5</v>
      </c>
      <c r="Z98" s="29">
        <f t="shared" si="29"/>
        <v>1.4166666666666667</v>
      </c>
    </row>
    <row r="99" spans="6:26" x14ac:dyDescent="0.25">
      <c r="F99" s="36">
        <f t="shared" si="30"/>
        <v>5160</v>
      </c>
      <c r="G99" s="16">
        <f t="shared" si="31"/>
        <v>24.086715597410286</v>
      </c>
      <c r="H99" s="48">
        <f t="shared" si="32"/>
        <v>294.19335779870511</v>
      </c>
      <c r="I99" s="8">
        <f t="shared" si="33"/>
        <v>1.2004423108348199</v>
      </c>
      <c r="J99" s="48">
        <f t="shared" si="34"/>
        <v>1.8255070618557338E-5</v>
      </c>
      <c r="K99" s="48">
        <f t="shared" si="35"/>
        <v>1.5206953681816056E-5</v>
      </c>
      <c r="L99" s="10">
        <f t="shared" si="36"/>
        <v>1006.1245472023436</v>
      </c>
      <c r="M99" s="29">
        <f t="shared" si="37"/>
        <v>2.5673780536849683E-2</v>
      </c>
      <c r="N99" s="8">
        <f t="shared" si="38"/>
        <v>0.71539423786382983</v>
      </c>
      <c r="O99" s="48">
        <f t="shared" si="39"/>
        <v>3.3991250090840818E-3</v>
      </c>
      <c r="P99" s="48">
        <f t="shared" si="22"/>
        <v>23697278.460822016</v>
      </c>
      <c r="Q99" s="48">
        <f t="shared" si="40"/>
        <v>16952896.463926718</v>
      </c>
      <c r="R99" s="9">
        <f t="shared" si="23"/>
        <v>36.332955360425615</v>
      </c>
      <c r="S99" s="10">
        <f t="shared" si="24"/>
        <v>3.1093477405957453</v>
      </c>
      <c r="T99" s="10">
        <f t="shared" si="25"/>
        <v>1.8168686774838294</v>
      </c>
      <c r="U99" s="10">
        <f t="shared" si="26"/>
        <v>2.8347948923076185</v>
      </c>
      <c r="V99" s="10">
        <f t="shared" si="27"/>
        <v>4.6516635697914479</v>
      </c>
      <c r="W99" s="9">
        <f t="shared" si="28"/>
        <v>2.519651100303701</v>
      </c>
      <c r="X99" s="49">
        <f t="shared" si="21"/>
        <v>26.606366697713987</v>
      </c>
      <c r="Y99" s="8">
        <f t="shared" si="41"/>
        <v>7.7527726163190795E-5</v>
      </c>
      <c r="Z99" s="29">
        <f t="shared" si="29"/>
        <v>1.4333333333333333</v>
      </c>
    </row>
    <row r="100" spans="6:26" x14ac:dyDescent="0.25">
      <c r="F100" s="36">
        <f t="shared" si="30"/>
        <v>5220</v>
      </c>
      <c r="G100" s="16">
        <f t="shared" si="31"/>
        <v>24.108795530023436</v>
      </c>
      <c r="H100" s="48">
        <f t="shared" si="32"/>
        <v>294.20439776501172</v>
      </c>
      <c r="I100" s="8">
        <f t="shared" si="33"/>
        <v>1.2003971149518198</v>
      </c>
      <c r="J100" s="48">
        <f t="shared" si="34"/>
        <v>1.8255598455608302E-5</v>
      </c>
      <c r="K100" s="48">
        <f t="shared" si="35"/>
        <v>1.5207965954117629E-5</v>
      </c>
      <c r="L100" s="10">
        <f t="shared" si="36"/>
        <v>1006.1249230465613</v>
      </c>
      <c r="M100" s="29">
        <f t="shared" si="37"/>
        <v>2.5674607820416247E-2</v>
      </c>
      <c r="N100" s="8">
        <f t="shared" si="38"/>
        <v>0.71539213840346194</v>
      </c>
      <c r="O100" s="48">
        <f t="shared" si="39"/>
        <v>3.3989974575387707E-3</v>
      </c>
      <c r="P100" s="48">
        <f t="shared" si="22"/>
        <v>23779183.429013006</v>
      </c>
      <c r="Q100" s="48">
        <f t="shared" si="40"/>
        <v>17011440.882769782</v>
      </c>
      <c r="R100" s="9">
        <f t="shared" si="23"/>
        <v>36.368997959532223</v>
      </c>
      <c r="S100" s="10">
        <f t="shared" si="24"/>
        <v>3.1125325314416954</v>
      </c>
      <c r="T100" s="10">
        <f t="shared" si="25"/>
        <v>1.8253271822518617</v>
      </c>
      <c r="U100" s="10">
        <f t="shared" si="26"/>
        <v>2.845400781019412</v>
      </c>
      <c r="V100" s="10">
        <f t="shared" si="27"/>
        <v>4.6707279632712737</v>
      </c>
      <c r="W100" s="9">
        <f t="shared" si="28"/>
        <v>2.5299776467719397</v>
      </c>
      <c r="X100" s="49">
        <f t="shared" si="21"/>
        <v>26.638773176795375</v>
      </c>
      <c r="Y100" s="8">
        <f t="shared" si="41"/>
        <v>7.7845466054521226E-5</v>
      </c>
      <c r="Z100" s="29">
        <f t="shared" si="29"/>
        <v>1.45</v>
      </c>
    </row>
    <row r="101" spans="6:26" x14ac:dyDescent="0.25">
      <c r="F101" s="36">
        <f t="shared" si="30"/>
        <v>5280</v>
      </c>
      <c r="G101" s="16">
        <f t="shared" si="31"/>
        <v>24.130347659015133</v>
      </c>
      <c r="H101" s="48">
        <f t="shared" si="32"/>
        <v>294.21517382950753</v>
      </c>
      <c r="I101" s="8">
        <f t="shared" si="33"/>
        <v>1.2003530027232439</v>
      </c>
      <c r="J101" s="48">
        <f t="shared" si="34"/>
        <v>1.8256113665849E-5</v>
      </c>
      <c r="K101" s="48">
        <f t="shared" si="35"/>
        <v>1.5208954053042154E-5</v>
      </c>
      <c r="L101" s="10">
        <f t="shared" si="36"/>
        <v>1006.1252899999261</v>
      </c>
      <c r="M101" s="29">
        <f t="shared" si="37"/>
        <v>2.5675415316160924E-2</v>
      </c>
      <c r="N101" s="8">
        <f t="shared" si="38"/>
        <v>0.71539008931873338</v>
      </c>
      <c r="O101" s="48">
        <f t="shared" si="39"/>
        <v>3.3988729642458284E-3</v>
      </c>
      <c r="P101" s="48">
        <f t="shared" si="22"/>
        <v>23859103.059314352</v>
      </c>
      <c r="Q101" s="48">
        <f t="shared" si="40"/>
        <v>17068565.868667759</v>
      </c>
      <c r="R101" s="9">
        <f t="shared" si="23"/>
        <v>36.404084285696825</v>
      </c>
      <c r="S101" s="10">
        <f t="shared" si="24"/>
        <v>3.1156332774659785</v>
      </c>
      <c r="T101" s="10">
        <f t="shared" si="25"/>
        <v>1.833591856210868</v>
      </c>
      <c r="U101" s="10">
        <f t="shared" si="26"/>
        <v>2.8557554237606593</v>
      </c>
      <c r="V101" s="10">
        <f t="shared" si="27"/>
        <v>4.6893472799715274</v>
      </c>
      <c r="W101" s="9">
        <f t="shared" si="28"/>
        <v>2.5400631099845774</v>
      </c>
      <c r="X101" s="49">
        <f t="shared" si="21"/>
        <v>26.670410768999709</v>
      </c>
      <c r="Y101" s="8">
        <f t="shared" si="41"/>
        <v>7.8155787999525453E-5</v>
      </c>
      <c r="Z101" s="29">
        <f t="shared" si="29"/>
        <v>1.4666666666666666</v>
      </c>
    </row>
    <row r="102" spans="6:26" x14ac:dyDescent="0.25">
      <c r="F102" s="36">
        <f t="shared" si="30"/>
        <v>5340</v>
      </c>
      <c r="G102" s="16">
        <f t="shared" si="31"/>
        <v>24.151384306473474</v>
      </c>
      <c r="H102" s="48">
        <f t="shared" si="32"/>
        <v>294.22569215323671</v>
      </c>
      <c r="I102" s="8">
        <f t="shared" si="33"/>
        <v>1.2003099486928088</v>
      </c>
      <c r="J102" s="48">
        <f t="shared" si="34"/>
        <v>1.8256616544508596E-5</v>
      </c>
      <c r="K102" s="48">
        <f t="shared" si="35"/>
        <v>1.5209918541782367E-5</v>
      </c>
      <c r="L102" s="10">
        <f t="shared" si="36"/>
        <v>1006.1256482655361</v>
      </c>
      <c r="M102" s="29">
        <f t="shared" si="37"/>
        <v>2.5676203486635907E-2</v>
      </c>
      <c r="N102" s="8">
        <f t="shared" si="38"/>
        <v>0.71538808942449517</v>
      </c>
      <c r="O102" s="48">
        <f t="shared" si="39"/>
        <v>3.3987514573648671E-3</v>
      </c>
      <c r="P102" s="48">
        <f t="shared" si="22"/>
        <v>23937085.023059253</v>
      </c>
      <c r="Q102" s="48">
        <f t="shared" si="40"/>
        <v>17124305.521038055</v>
      </c>
      <c r="R102" s="9">
        <f t="shared" si="23"/>
        <v>36.438241722997709</v>
      </c>
      <c r="S102" s="10">
        <f t="shared" si="24"/>
        <v>3.1186523639163859</v>
      </c>
      <c r="T102" s="10">
        <f t="shared" si="25"/>
        <v>1.8416668040391995</v>
      </c>
      <c r="U102" s="10">
        <f t="shared" si="26"/>
        <v>2.8658645773990656</v>
      </c>
      <c r="V102" s="10">
        <f t="shared" si="27"/>
        <v>4.7075313814382653</v>
      </c>
      <c r="W102" s="9">
        <f t="shared" si="28"/>
        <v>2.5499128316123936</v>
      </c>
      <c r="X102" s="49">
        <f t="shared" si="21"/>
        <v>26.701297138085867</v>
      </c>
      <c r="Y102" s="8">
        <f t="shared" si="41"/>
        <v>7.8458856357304431E-5</v>
      </c>
      <c r="Z102" s="29">
        <f t="shared" si="29"/>
        <v>1.4833333333333334</v>
      </c>
    </row>
    <row r="103" spans="6:26" x14ac:dyDescent="0.25">
      <c r="F103" s="36">
        <f t="shared" si="30"/>
        <v>5400</v>
      </c>
      <c r="G103" s="16">
        <f t="shared" si="31"/>
        <v>24.171917521466618</v>
      </c>
      <c r="H103" s="48">
        <f t="shared" si="32"/>
        <v>294.2359587607333</v>
      </c>
      <c r="I103" s="8">
        <f t="shared" si="33"/>
        <v>1.2002679279758806</v>
      </c>
      <c r="J103" s="48">
        <f t="shared" si="34"/>
        <v>1.8257107380253511E-5</v>
      </c>
      <c r="K103" s="48">
        <f t="shared" si="35"/>
        <v>1.5210859971108375E-5</v>
      </c>
      <c r="L103" s="10">
        <f t="shared" si="36"/>
        <v>1006.1259980422046</v>
      </c>
      <c r="M103" s="29">
        <f t="shared" si="37"/>
        <v>2.5676972784116511E-2</v>
      </c>
      <c r="N103" s="8">
        <f t="shared" si="38"/>
        <v>0.71538613756229441</v>
      </c>
      <c r="O103" s="48">
        <f t="shared" si="39"/>
        <v>3.3986328666686851E-3</v>
      </c>
      <c r="P103" s="48">
        <f t="shared" si="22"/>
        <v>24013175.870972075</v>
      </c>
      <c r="Q103" s="48">
        <f t="shared" si="40"/>
        <v>17178693.136938799</v>
      </c>
      <c r="R103" s="9">
        <f t="shared" si="23"/>
        <v>36.471496762557635</v>
      </c>
      <c r="S103" s="10">
        <f t="shared" si="24"/>
        <v>3.1215920992272861</v>
      </c>
      <c r="T103" s="10">
        <f t="shared" si="25"/>
        <v>1.8495560613208943</v>
      </c>
      <c r="U103" s="10">
        <f t="shared" si="26"/>
        <v>2.875733876471199</v>
      </c>
      <c r="V103" s="10">
        <f t="shared" si="27"/>
        <v>4.7252899377920929</v>
      </c>
      <c r="W103" s="9">
        <f t="shared" si="28"/>
        <v>2.5595320496373835</v>
      </c>
      <c r="X103" s="49">
        <f t="shared" si="21"/>
        <v>26.731449571104001</v>
      </c>
      <c r="Y103" s="8">
        <f t="shared" si="41"/>
        <v>7.8754832296534872E-5</v>
      </c>
      <c r="Z103" s="29">
        <f t="shared" si="29"/>
        <v>1.5</v>
      </c>
    </row>
    <row r="104" spans="6:26" x14ac:dyDescent="0.25">
      <c r="F104" s="36">
        <f t="shared" si="30"/>
        <v>5460</v>
      </c>
      <c r="G104" s="16">
        <f t="shared" si="31"/>
        <v>24.191959085342443</v>
      </c>
      <c r="H104" s="48">
        <f t="shared" si="32"/>
        <v>294.24597954267119</v>
      </c>
      <c r="I104" s="8">
        <f t="shared" si="33"/>
        <v>1.2002269162479973</v>
      </c>
      <c r="J104" s="48">
        <f t="shared" si="34"/>
        <v>1.8257586455315684E-5</v>
      </c>
      <c r="K104" s="48">
        <f t="shared" si="35"/>
        <v>1.52117788796058E-5</v>
      </c>
      <c r="L104" s="10">
        <f t="shared" si="36"/>
        <v>1006.1263395245329</v>
      </c>
      <c r="M104" s="29">
        <f t="shared" si="37"/>
        <v>2.5677723650801666E-2</v>
      </c>
      <c r="N104" s="8">
        <f t="shared" si="38"/>
        <v>0.71538423259983808</v>
      </c>
      <c r="O104" s="48">
        <f t="shared" si="39"/>
        <v>3.3985171235108797E-3</v>
      </c>
      <c r="P104" s="48">
        <f t="shared" si="22"/>
        <v>24087421.058174931</v>
      </c>
      <c r="Q104" s="48">
        <f t="shared" si="40"/>
        <v>17231761.229011651</v>
      </c>
      <c r="R104" s="9">
        <f t="shared" si="23"/>
        <v>36.50387503763011</v>
      </c>
      <c r="S104" s="10">
        <f t="shared" si="24"/>
        <v>3.1244547179988773</v>
      </c>
      <c r="T104" s="10">
        <f t="shared" si="25"/>
        <v>1.8572635946740041</v>
      </c>
      <c r="U104" s="10">
        <f t="shared" si="26"/>
        <v>2.8853688352979674</v>
      </c>
      <c r="V104" s="10">
        <f t="shared" si="27"/>
        <v>4.7426324299719713</v>
      </c>
      <c r="W104" s="9">
        <f t="shared" si="28"/>
        <v>2.5689258995681512</v>
      </c>
      <c r="X104" s="49">
        <f t="shared" si="21"/>
        <v>26.760884984910593</v>
      </c>
      <c r="Y104" s="8">
        <f t="shared" si="41"/>
        <v>7.9043873832866182E-5</v>
      </c>
      <c r="Z104" s="29">
        <f t="shared" si="29"/>
        <v>1.5166666666666666</v>
      </c>
    </row>
    <row r="105" spans="6:26" x14ac:dyDescent="0.25">
      <c r="F105" s="36">
        <f t="shared" si="30"/>
        <v>5520</v>
      </c>
      <c r="G105" s="16">
        <f t="shared" si="31"/>
        <v>24.211520516966107</v>
      </c>
      <c r="H105" s="48">
        <f t="shared" si="32"/>
        <v>294.25576025848301</v>
      </c>
      <c r="I105" s="8">
        <f t="shared" si="33"/>
        <v>1.2001868897335441</v>
      </c>
      <c r="J105" s="48">
        <f t="shared" si="34"/>
        <v>1.8258054045619648E-5</v>
      </c>
      <c r="K105" s="48">
        <f t="shared" si="35"/>
        <v>1.5212675793911692E-5</v>
      </c>
      <c r="L105" s="10">
        <f t="shared" si="36"/>
        <v>1006.1266729029826</v>
      </c>
      <c r="M105" s="29">
        <f t="shared" si="37"/>
        <v>2.5678456519012731E-2</v>
      </c>
      <c r="N105" s="8">
        <f t="shared" si="38"/>
        <v>0.71538237343045774</v>
      </c>
      <c r="O105" s="48">
        <f t="shared" si="39"/>
        <v>3.3984041607938967E-3</v>
      </c>
      <c r="P105" s="48">
        <f t="shared" si="22"/>
        <v>24159864.968714174</v>
      </c>
      <c r="Q105" s="48">
        <f t="shared" si="40"/>
        <v>17283541.543078117</v>
      </c>
      <c r="R105" s="9">
        <f t="shared" si="23"/>
        <v>36.535401356976912</v>
      </c>
      <c r="S105" s="10">
        <f t="shared" si="24"/>
        <v>3.1272423838327015</v>
      </c>
      <c r="T105" s="10">
        <f t="shared" si="25"/>
        <v>1.8647933019554712</v>
      </c>
      <c r="U105" s="10">
        <f t="shared" si="26"/>
        <v>2.8947748500898651</v>
      </c>
      <c r="V105" s="10">
        <f t="shared" si="27"/>
        <v>4.7595681520453361</v>
      </c>
      <c r="W105" s="9">
        <f t="shared" si="28"/>
        <v>2.5780994156912236</v>
      </c>
      <c r="X105" s="49">
        <f t="shared" si="21"/>
        <v>26.789619932657331</v>
      </c>
      <c r="Y105" s="8">
        <f t="shared" si="41"/>
        <v>7.9326135867422272E-5</v>
      </c>
      <c r="Z105" s="29">
        <f t="shared" si="29"/>
        <v>1.5333333333333334</v>
      </c>
    </row>
    <row r="106" spans="6:26" x14ac:dyDescent="0.25">
      <c r="F106" s="36">
        <f t="shared" si="30"/>
        <v>5580</v>
      </c>
      <c r="G106" s="16">
        <f t="shared" si="31"/>
        <v>24.230613077893636</v>
      </c>
      <c r="H106" s="48">
        <f t="shared" si="32"/>
        <v>294.26530653894679</v>
      </c>
      <c r="I106" s="8">
        <f t="shared" si="33"/>
        <v>1.2001478251945936</v>
      </c>
      <c r="J106" s="48">
        <f t="shared" si="34"/>
        <v>1.825851042090778E-5</v>
      </c>
      <c r="K106" s="48">
        <f t="shared" si="35"/>
        <v>1.5213551228947417E-5</v>
      </c>
      <c r="L106" s="10">
        <f t="shared" si="36"/>
        <v>1006.1269983639472</v>
      </c>
      <c r="M106" s="29">
        <f t="shared" si="37"/>
        <v>2.5679171811389397E-2</v>
      </c>
      <c r="N106" s="8">
        <f t="shared" si="38"/>
        <v>0.71538055897258501</v>
      </c>
      <c r="O106" s="48">
        <f t="shared" si="39"/>
        <v>3.3982939129375326E-3</v>
      </c>
      <c r="P106" s="48">
        <f t="shared" si="22"/>
        <v>24230550.93961262</v>
      </c>
      <c r="Q106" s="48">
        <f t="shared" si="40"/>
        <v>17334065.07539377</v>
      </c>
      <c r="R106" s="9">
        <f t="shared" si="23"/>
        <v>36.56609973664083</v>
      </c>
      <c r="S106" s="10">
        <f t="shared" si="24"/>
        <v>3.129957192032002</v>
      </c>
      <c r="T106" s="10">
        <f t="shared" si="25"/>
        <v>1.8721490125364961</v>
      </c>
      <c r="U106" s="10">
        <f t="shared" si="26"/>
        <v>2.9039572010398564</v>
      </c>
      <c r="V106" s="10">
        <f t="shared" si="27"/>
        <v>4.7761062135763526</v>
      </c>
      <c r="W106" s="9">
        <f t="shared" si="28"/>
        <v>2.5870575323538572</v>
      </c>
      <c r="X106" s="49">
        <f t="shared" si="21"/>
        <v>26.817670610247493</v>
      </c>
      <c r="Y106" s="8">
        <f t="shared" si="41"/>
        <v>7.9601770226272545E-5</v>
      </c>
      <c r="Z106" s="29">
        <f t="shared" si="29"/>
        <v>1.55</v>
      </c>
    </row>
    <row r="107" spans="6:26" x14ac:dyDescent="0.25">
      <c r="F107" s="36">
        <f t="shared" si="30"/>
        <v>5640</v>
      </c>
      <c r="G107" s="16">
        <f t="shared" si="31"/>
        <v>24.249247777479962</v>
      </c>
      <c r="H107" s="48">
        <f t="shared" si="32"/>
        <v>294.27462388873994</v>
      </c>
      <c r="I107" s="8">
        <f t="shared" si="33"/>
        <v>1.2001096999198997</v>
      </c>
      <c r="J107" s="48">
        <f t="shared" si="34"/>
        <v>1.8258955844863824E-5</v>
      </c>
      <c r="K107" s="48">
        <f t="shared" si="35"/>
        <v>1.521440568814876E-5</v>
      </c>
      <c r="L107" s="10">
        <f t="shared" si="36"/>
        <v>1006.1273160898234</v>
      </c>
      <c r="M107" s="29">
        <f t="shared" si="37"/>
        <v>2.5679869941082852E-2</v>
      </c>
      <c r="N107" s="8">
        <f t="shared" si="38"/>
        <v>0.71537878816923572</v>
      </c>
      <c r="O107" s="48">
        <f t="shared" si="39"/>
        <v>3.3981863158478879E-3</v>
      </c>
      <c r="P107" s="48">
        <f t="shared" si="22"/>
        <v>24299521.28445125</v>
      </c>
      <c r="Q107" s="48">
        <f t="shared" si="40"/>
        <v>17383362.089563284</v>
      </c>
      <c r="R107" s="9">
        <f t="shared" si="23"/>
        <v>36.595993430205738</v>
      </c>
      <c r="S107" s="10">
        <f t="shared" si="24"/>
        <v>3.1326011721746863</v>
      </c>
      <c r="T107" s="10">
        <f t="shared" si="25"/>
        <v>1.879334487642603</v>
      </c>
      <c r="U107" s="10">
        <f t="shared" si="26"/>
        <v>2.9129210544031592</v>
      </c>
      <c r="V107" s="10">
        <f t="shared" si="27"/>
        <v>4.792255542045762</v>
      </c>
      <c r="W107" s="9">
        <f t="shared" si="28"/>
        <v>2.5958050852747876</v>
      </c>
      <c r="X107" s="49">
        <f t="shared" si="21"/>
        <v>26.845052862754748</v>
      </c>
      <c r="Y107" s="8">
        <f t="shared" si="41"/>
        <v>7.98709257007627E-5</v>
      </c>
      <c r="Z107" s="29">
        <f t="shared" si="29"/>
        <v>1.5666666666666667</v>
      </c>
    </row>
    <row r="108" spans="6:26" x14ac:dyDescent="0.25">
      <c r="F108" s="36">
        <f t="shared" si="30"/>
        <v>5700</v>
      </c>
      <c r="G108" s="16">
        <f t="shared" si="31"/>
        <v>24.267435377919952</v>
      </c>
      <c r="H108" s="48">
        <f t="shared" si="32"/>
        <v>294.28371768895994</v>
      </c>
      <c r="I108" s="8">
        <f t="shared" si="33"/>
        <v>1.2000724917140591</v>
      </c>
      <c r="J108" s="48">
        <f t="shared" si="34"/>
        <v>1.8259390575235141E-5</v>
      </c>
      <c r="K108" s="48">
        <f t="shared" si="35"/>
        <v>1.5215239663693418E-5</v>
      </c>
      <c r="L108" s="10">
        <f t="shared" si="36"/>
        <v>1006.1276262590828</v>
      </c>
      <c r="M108" s="29">
        <f t="shared" si="37"/>
        <v>2.5680551311947058E-2</v>
      </c>
      <c r="N108" s="8">
        <f t="shared" si="38"/>
        <v>0.71537705998749912</v>
      </c>
      <c r="O108" s="48">
        <f t="shared" si="39"/>
        <v>3.3980813068867758E-3</v>
      </c>
      <c r="P108" s="48">
        <f t="shared" si="22"/>
        <v>24366817.316484023</v>
      </c>
      <c r="Q108" s="48">
        <f t="shared" si="40"/>
        <v>17431462.133118823</v>
      </c>
      <c r="R108" s="9">
        <f t="shared" si="23"/>
        <v>36.625104957632757</v>
      </c>
      <c r="S108" s="10">
        <f t="shared" si="24"/>
        <v>3.1351762905664486</v>
      </c>
      <c r="T108" s="10">
        <f t="shared" si="25"/>
        <v>1.8863534207531525</v>
      </c>
      <c r="U108" s="10">
        <f t="shared" si="26"/>
        <v>2.9216714645614381</v>
      </c>
      <c r="V108" s="10">
        <f t="shared" si="27"/>
        <v>4.808024885314591</v>
      </c>
      <c r="W108" s="9">
        <f t="shared" si="28"/>
        <v>2.6043468128787368</v>
      </c>
      <c r="X108" s="49">
        <f t="shared" si="21"/>
        <v>26.87178219079869</v>
      </c>
      <c r="Y108" s="8">
        <f t="shared" si="41"/>
        <v>8.0133748088576518E-5</v>
      </c>
      <c r="Z108" s="29">
        <f t="shared" si="29"/>
        <v>1.5833333333333333</v>
      </c>
    </row>
    <row r="109" spans="6:26" x14ac:dyDescent="0.25">
      <c r="F109" s="36">
        <f t="shared" si="30"/>
        <v>5760</v>
      </c>
      <c r="G109" s="16">
        <f t="shared" si="31"/>
        <v>24.285186399221242</v>
      </c>
      <c r="H109" s="48">
        <f t="shared" si="32"/>
        <v>294.29259319961062</v>
      </c>
      <c r="I109" s="8">
        <f t="shared" si="33"/>
        <v>1.2000361788868348</v>
      </c>
      <c r="J109" s="48">
        <f t="shared" si="34"/>
        <v>1.8259814863952704E-5</v>
      </c>
      <c r="K109" s="48">
        <f t="shared" si="35"/>
        <v>1.5216053636725091E-5</v>
      </c>
      <c r="L109" s="10">
        <f t="shared" si="36"/>
        <v>1006.127929046342</v>
      </c>
      <c r="M109" s="29">
        <f t="shared" si="37"/>
        <v>2.5681216318726496E-2</v>
      </c>
      <c r="N109" s="8">
        <f t="shared" si="38"/>
        <v>0.71537537341803692</v>
      </c>
      <c r="O109" s="48">
        <f t="shared" si="39"/>
        <v>3.3979788248416003E-3</v>
      </c>
      <c r="P109" s="48">
        <f t="shared" si="22"/>
        <v>24432479.371293366</v>
      </c>
      <c r="Q109" s="48">
        <f t="shared" si="40"/>
        <v>17478394.053767476</v>
      </c>
      <c r="R109" s="9">
        <f t="shared" si="23"/>
        <v>36.653456132754812</v>
      </c>
      <c r="S109" s="10">
        <f t="shared" si="24"/>
        <v>3.1376844525807623</v>
      </c>
      <c r="T109" s="10">
        <f t="shared" si="25"/>
        <v>1.8932094380552213</v>
      </c>
      <c r="U109" s="10">
        <f t="shared" si="26"/>
        <v>2.9302133760712477</v>
      </c>
      <c r="V109" s="10">
        <f t="shared" si="27"/>
        <v>4.8234228141264692</v>
      </c>
      <c r="W109" s="9">
        <f t="shared" si="28"/>
        <v>2.6126873576518377</v>
      </c>
      <c r="X109" s="49">
        <f t="shared" si="21"/>
        <v>26.897873756873079</v>
      </c>
      <c r="Y109" s="8">
        <f t="shared" si="41"/>
        <v>8.039038023544115E-5</v>
      </c>
      <c r="Z109" s="29">
        <f t="shared" si="29"/>
        <v>1.6</v>
      </c>
    </row>
    <row r="110" spans="6:26" x14ac:dyDescent="0.25">
      <c r="F110" s="36">
        <f t="shared" si="30"/>
        <v>5820</v>
      </c>
      <c r="G110" s="16">
        <f t="shared" si="31"/>
        <v>24.302511124107781</v>
      </c>
      <c r="H110" s="48">
        <f t="shared" si="32"/>
        <v>294.30125556205388</v>
      </c>
      <c r="I110" s="8">
        <f t="shared" si="33"/>
        <v>1.2000007402426447</v>
      </c>
      <c r="J110" s="48">
        <f t="shared" si="34"/>
        <v>1.8260228957249781E-5</v>
      </c>
      <c r="K110" s="48">
        <f t="shared" si="35"/>
        <v>1.5216848077574929E-5</v>
      </c>
      <c r="L110" s="10">
        <f t="shared" si="36"/>
        <v>1006.1282246224328</v>
      </c>
      <c r="M110" s="29">
        <f t="shared" si="37"/>
        <v>2.568186534724181E-2</v>
      </c>
      <c r="N110" s="8">
        <f t="shared" si="38"/>
        <v>0.71537372747458916</v>
      </c>
      <c r="O110" s="48">
        <f t="shared" si="39"/>
        <v>3.3978788098956935E-3</v>
      </c>
      <c r="P110" s="48">
        <f t="shared" si="22"/>
        <v>24496546.828988962</v>
      </c>
      <c r="Q110" s="48">
        <f t="shared" si="40"/>
        <v>17524186.015309662</v>
      </c>
      <c r="R110" s="9">
        <f t="shared" si="23"/>
        <v>36.681068089504791</v>
      </c>
      <c r="S110" s="10">
        <f t="shared" si="24"/>
        <v>3.1401275048922348</v>
      </c>
      <c r="T110" s="10">
        <f t="shared" si="25"/>
        <v>1.8999060989472114</v>
      </c>
      <c r="U110" s="10">
        <f t="shared" si="26"/>
        <v>2.9385516256943989</v>
      </c>
      <c r="V110" s="10">
        <f t="shared" si="27"/>
        <v>4.8384577246416107</v>
      </c>
      <c r="W110" s="9">
        <f t="shared" si="28"/>
        <v>2.6208312675142058</v>
      </c>
      <c r="X110" s="49">
        <f t="shared" si="21"/>
        <v>26.923342391621986</v>
      </c>
      <c r="Y110" s="8">
        <f t="shared" si="41"/>
        <v>8.0640962077360175E-5</v>
      </c>
      <c r="Z110" s="29">
        <f t="shared" si="29"/>
        <v>1.6166666666666667</v>
      </c>
    </row>
    <row r="111" spans="6:26" x14ac:dyDescent="0.25">
      <c r="F111" s="36">
        <f t="shared" si="30"/>
        <v>5880</v>
      </c>
      <c r="G111" s="16">
        <f t="shared" si="31"/>
        <v>24.319419602853234</v>
      </c>
      <c r="H111" s="48">
        <f t="shared" si="32"/>
        <v>294.30970980142661</v>
      </c>
      <c r="I111" s="8">
        <f t="shared" si="33"/>
        <v>1.1999661550702165</v>
      </c>
      <c r="J111" s="48">
        <f t="shared" si="34"/>
        <v>1.8260633095778833E-5</v>
      </c>
      <c r="K111" s="48">
        <f t="shared" si="35"/>
        <v>1.5217623445979861E-5</v>
      </c>
      <c r="L111" s="10">
        <f t="shared" si="36"/>
        <v>1006.1285131544712</v>
      </c>
      <c r="M111" s="29">
        <f t="shared" si="37"/>
        <v>2.568249877457272E-2</v>
      </c>
      <c r="N111" s="8">
        <f t="shared" si="38"/>
        <v>0.7153721211934897</v>
      </c>
      <c r="O111" s="48">
        <f t="shared" si="39"/>
        <v>3.3977812035991231E-3</v>
      </c>
      <c r="P111" s="48">
        <f t="shared" si="22"/>
        <v>24559058.135956701</v>
      </c>
      <c r="Q111" s="48">
        <f t="shared" si="40"/>
        <v>17568865.513233576</v>
      </c>
      <c r="R111" s="9">
        <f t="shared" si="23"/>
        <v>36.707961306948938</v>
      </c>
      <c r="S111" s="10">
        <f t="shared" si="24"/>
        <v>3.1425072376092631</v>
      </c>
      <c r="T111" s="10">
        <f t="shared" si="25"/>
        <v>1.9064468965877897</v>
      </c>
      <c r="U111" s="10">
        <f t="shared" si="26"/>
        <v>2.9466909444099487</v>
      </c>
      <c r="V111" s="10">
        <f t="shared" si="27"/>
        <v>4.8531378409977384</v>
      </c>
      <c r="W111" s="9">
        <f t="shared" si="28"/>
        <v>2.6287829972071082</v>
      </c>
      <c r="X111" s="49">
        <f t="shared" si="21"/>
        <v>26.948202600060341</v>
      </c>
      <c r="Y111" s="8">
        <f t="shared" si="41"/>
        <v>8.088563068329565E-5</v>
      </c>
      <c r="Z111" s="29">
        <f t="shared" si="29"/>
        <v>1.6333333333333333</v>
      </c>
    </row>
    <row r="112" spans="6:26" x14ac:dyDescent="0.25">
      <c r="F112" s="36">
        <f t="shared" si="30"/>
        <v>5940</v>
      </c>
      <c r="G112" s="16">
        <f t="shared" si="31"/>
        <v>24.335921658043468</v>
      </c>
      <c r="H112" s="48">
        <f t="shared" si="32"/>
        <v>294.31796082902173</v>
      </c>
      <c r="I112" s="8">
        <f t="shared" si="33"/>
        <v>1.1999324031324081</v>
      </c>
      <c r="J112" s="48">
        <f t="shared" si="34"/>
        <v>1.8261027514726412E-5</v>
      </c>
      <c r="K112" s="48">
        <f t="shared" si="35"/>
        <v>1.5218380191297638E-5</v>
      </c>
      <c r="L112" s="10">
        <f t="shared" si="36"/>
        <v>1006.1287948059273</v>
      </c>
      <c r="M112" s="29">
        <f t="shared" si="37"/>
        <v>2.5683116969237779E-2</v>
      </c>
      <c r="N112" s="8">
        <f t="shared" si="38"/>
        <v>0.71537055363318836</v>
      </c>
      <c r="O112" s="48">
        <f t="shared" si="39"/>
        <v>3.3976859488399707E-3</v>
      </c>
      <c r="P112" s="48">
        <f t="shared" si="22"/>
        <v>24620050.826163951</v>
      </c>
      <c r="Q112" s="48">
        <f t="shared" si="40"/>
        <v>17612459.389990143</v>
      </c>
      <c r="R112" s="9">
        <f t="shared" si="23"/>
        <v>36.734155633191811</v>
      </c>
      <c r="S112" s="10">
        <f t="shared" si="24"/>
        <v>3.1448253863115005</v>
      </c>
      <c r="T112" s="10">
        <f t="shared" si="25"/>
        <v>1.9128352584860113</v>
      </c>
      <c r="U112" s="10">
        <f t="shared" si="26"/>
        <v>2.9546359594065796</v>
      </c>
      <c r="V112" s="10">
        <f t="shared" si="27"/>
        <v>4.8674712178925912</v>
      </c>
      <c r="W112" s="9">
        <f t="shared" si="28"/>
        <v>2.6365469096918202</v>
      </c>
      <c r="X112" s="49">
        <f t="shared" si="21"/>
        <v>26.972468567735287</v>
      </c>
      <c r="Y112" s="8">
        <f t="shared" si="41"/>
        <v>8.1124520298209862E-5</v>
      </c>
      <c r="Z112" s="29">
        <f t="shared" si="29"/>
        <v>1.65</v>
      </c>
    </row>
    <row r="113" spans="6:26" x14ac:dyDescent="0.25">
      <c r="F113" s="36">
        <f t="shared" si="30"/>
        <v>6000</v>
      </c>
      <c r="G113" s="16">
        <f t="shared" si="31"/>
        <v>24.35202688926756</v>
      </c>
      <c r="H113" s="48">
        <f t="shared" si="32"/>
        <v>294.32601344463376</v>
      </c>
      <c r="I113" s="8">
        <f t="shared" si="33"/>
        <v>1.1998994646561953</v>
      </c>
      <c r="J113" s="48">
        <f t="shared" si="34"/>
        <v>1.8261412443926556E-5</v>
      </c>
      <c r="K113" s="48">
        <f t="shared" si="35"/>
        <v>1.521911875271897E-5</v>
      </c>
      <c r="L113" s="10">
        <f t="shared" si="36"/>
        <v>1006.1290697366927</v>
      </c>
      <c r="M113" s="29">
        <f t="shared" si="37"/>
        <v>2.5683720291371902E-2</v>
      </c>
      <c r="N113" s="8">
        <f t="shared" si="38"/>
        <v>0.7153690238737791</v>
      </c>
      <c r="O113" s="48">
        <f t="shared" si="39"/>
        <v>3.3975929898160768E-3</v>
      </c>
      <c r="P113" s="48">
        <f t="shared" si="22"/>
        <v>24679561.542025805</v>
      </c>
      <c r="Q113" s="48">
        <f t="shared" si="40"/>
        <v>17654993.84995186</v>
      </c>
      <c r="R113" s="9">
        <f t="shared" si="23"/>
        <v>36.759670308214908</v>
      </c>
      <c r="S113" s="10">
        <f t="shared" si="24"/>
        <v>3.1470836339974686</v>
      </c>
      <c r="T113" s="10">
        <f t="shared" si="25"/>
        <v>1.9190745471288757</v>
      </c>
      <c r="U113" s="10">
        <f t="shared" si="26"/>
        <v>2.9623911960542801</v>
      </c>
      <c r="V113" s="10">
        <f t="shared" si="27"/>
        <v>4.8814657431831563</v>
      </c>
      <c r="W113" s="9">
        <f t="shared" si="28"/>
        <v>2.6441272775575428</v>
      </c>
      <c r="X113" s="49">
        <f t="shared" si="21"/>
        <v>26.996154166825104</v>
      </c>
      <c r="Y113" s="8">
        <f t="shared" si="41"/>
        <v>8.1357762386385942E-5</v>
      </c>
      <c r="Z113" s="29">
        <f t="shared" si="29"/>
        <v>1.6666666666666667</v>
      </c>
    </row>
    <row r="114" spans="6:26" x14ac:dyDescent="0.25">
      <c r="F114" s="36">
        <f t="shared" si="30"/>
        <v>6060</v>
      </c>
      <c r="G114" s="16">
        <f t="shared" si="31"/>
        <v>24.367744677736827</v>
      </c>
      <c r="H114" s="48">
        <f t="shared" si="32"/>
        <v>294.33387233886839</v>
      </c>
      <c r="I114" s="8">
        <f t="shared" si="33"/>
        <v>1.1998673203228267</v>
      </c>
      <c r="J114" s="48">
        <f t="shared" si="34"/>
        <v>1.8261788107972309E-5</v>
      </c>
      <c r="K114" s="48">
        <f t="shared" si="35"/>
        <v>1.5219839559476408E-5</v>
      </c>
      <c r="L114" s="10">
        <f t="shared" si="36"/>
        <v>1006.1293381031485</v>
      </c>
      <c r="M114" s="29">
        <f t="shared" si="37"/>
        <v>2.5684309092900742E-2</v>
      </c>
      <c r="N114" s="8">
        <f t="shared" si="38"/>
        <v>0.71536753101654216</v>
      </c>
      <c r="O114" s="48">
        <f t="shared" si="39"/>
        <v>3.3975022720072593E-3</v>
      </c>
      <c r="P114" s="48">
        <f t="shared" si="22"/>
        <v>24737626.054839253</v>
      </c>
      <c r="Q114" s="48">
        <f t="shared" si="40"/>
        <v>17696494.474060841</v>
      </c>
      <c r="R114" s="9">
        <f t="shared" si="23"/>
        <v>36.784523985706713</v>
      </c>
      <c r="S114" s="10">
        <f t="shared" si="24"/>
        <v>3.1492836129470412</v>
      </c>
      <c r="T114" s="10">
        <f t="shared" si="25"/>
        <v>1.9251680606426234</v>
      </c>
      <c r="U114" s="10">
        <f t="shared" si="26"/>
        <v>2.9699610798545963</v>
      </c>
      <c r="V114" s="10">
        <f t="shared" si="27"/>
        <v>4.8951291404972199</v>
      </c>
      <c r="W114" s="9">
        <f t="shared" si="28"/>
        <v>2.6515282844359942</v>
      </c>
      <c r="X114" s="49">
        <f t="shared" si="21"/>
        <v>27.01927296217282</v>
      </c>
      <c r="Y114" s="8">
        <f t="shared" si="41"/>
        <v>8.1585485674953663E-5</v>
      </c>
      <c r="Z114" s="29">
        <f t="shared" si="29"/>
        <v>1.6833333333333333</v>
      </c>
    </row>
    <row r="115" spans="6:26" x14ac:dyDescent="0.25">
      <c r="F115" s="36">
        <f t="shared" si="30"/>
        <v>6120</v>
      </c>
      <c r="G115" s="16">
        <f t="shared" si="31"/>
        <v>24.383084190831564</v>
      </c>
      <c r="H115" s="48">
        <f t="shared" si="32"/>
        <v>294.34154209541578</v>
      </c>
      <c r="I115" s="8">
        <f t="shared" si="33"/>
        <v>1.1998359512581442</v>
      </c>
      <c r="J115" s="48">
        <f t="shared" si="34"/>
        <v>1.8262154726325528E-5</v>
      </c>
      <c r="K115" s="48">
        <f t="shared" si="35"/>
        <v>1.5220543031050111E-5</v>
      </c>
      <c r="L115" s="10">
        <f t="shared" si="36"/>
        <v>1006.1296000582314</v>
      </c>
      <c r="M115" s="29">
        <f t="shared" si="37"/>
        <v>2.5684883717712652E-2</v>
      </c>
      <c r="N115" s="8">
        <f t="shared" si="38"/>
        <v>0.71536607418348619</v>
      </c>
      <c r="O115" s="48">
        <f t="shared" si="39"/>
        <v>3.3974137421480016E-3</v>
      </c>
      <c r="P115" s="48">
        <f t="shared" si="22"/>
        <v>24794279.284791056</v>
      </c>
      <c r="Q115" s="48">
        <f t="shared" si="40"/>
        <v>17736986.234169915</v>
      </c>
      <c r="R115" s="9">
        <f t="shared" si="23"/>
        <v>36.808734753938495</v>
      </c>
      <c r="S115" s="10">
        <f t="shared" si="24"/>
        <v>3.1514269065034624</v>
      </c>
      <c r="T115" s="10">
        <f t="shared" si="25"/>
        <v>1.9311190334844934</v>
      </c>
      <c r="U115" s="10">
        <f t="shared" si="26"/>
        <v>2.9773499383689379</v>
      </c>
      <c r="V115" s="10">
        <f t="shared" si="27"/>
        <v>4.9084689718534316</v>
      </c>
      <c r="W115" s="9">
        <f t="shared" si="28"/>
        <v>2.6587540264206084</v>
      </c>
      <c r="X115" s="49">
        <f t="shared" si="21"/>
        <v>27.041838217252174</v>
      </c>
      <c r="Y115" s="8">
        <f t="shared" si="41"/>
        <v>8.1807816197557184E-5</v>
      </c>
      <c r="Z115" s="29">
        <f t="shared" si="29"/>
        <v>1.7</v>
      </c>
    </row>
    <row r="116" spans="6:26" x14ac:dyDescent="0.25">
      <c r="F116" s="36">
        <f t="shared" si="30"/>
        <v>6180</v>
      </c>
      <c r="G116" s="16">
        <f t="shared" si="31"/>
        <v>24.398054386575247</v>
      </c>
      <c r="H116" s="48">
        <f t="shared" si="32"/>
        <v>294.34902719328761</v>
      </c>
      <c r="I116" s="8">
        <f t="shared" si="33"/>
        <v>1.1998053390230707</v>
      </c>
      <c r="J116" s="48">
        <f t="shared" si="34"/>
        <v>1.826251251342465E-5</v>
      </c>
      <c r="K116" s="48">
        <f t="shared" si="35"/>
        <v>1.5221229577370205E-5</v>
      </c>
      <c r="L116" s="10">
        <f t="shared" si="36"/>
        <v>1006.1298557515011</v>
      </c>
      <c r="M116" s="29">
        <f t="shared" si="37"/>
        <v>2.5685444501827269E-2</v>
      </c>
      <c r="N116" s="8">
        <f t="shared" si="38"/>
        <v>0.71536465251690551</v>
      </c>
      <c r="O116" s="48">
        <f t="shared" si="39"/>
        <v>3.3973273482006063E-3</v>
      </c>
      <c r="P116" s="48">
        <f t="shared" si="22"/>
        <v>24849555.320546456</v>
      </c>
      <c r="Q116" s="48">
        <f t="shared" si="40"/>
        <v>17776493.507082336</v>
      </c>
      <c r="R116" s="9">
        <f t="shared" si="23"/>
        <v>36.832320155736987</v>
      </c>
      <c r="S116" s="10">
        <f t="shared" si="24"/>
        <v>3.1535150507790544</v>
      </c>
      <c r="T116" s="10">
        <f t="shared" si="25"/>
        <v>1.936930637161727</v>
      </c>
      <c r="U116" s="10">
        <f t="shared" si="26"/>
        <v>2.9845620031240108</v>
      </c>
      <c r="V116" s="10">
        <f t="shared" si="27"/>
        <v>4.921492640285738</v>
      </c>
      <c r="W116" s="9">
        <f t="shared" si="28"/>
        <v>2.6658085134881078</v>
      </c>
      <c r="X116" s="49">
        <f t="shared" si="21"/>
        <v>27.063862900063356</v>
      </c>
      <c r="Y116" s="8">
        <f t="shared" si="41"/>
        <v>8.2024877338095632E-5</v>
      </c>
      <c r="Z116" s="29">
        <f t="shared" si="29"/>
        <v>1.7166666666666666</v>
      </c>
    </row>
    <row r="117" spans="6:26" x14ac:dyDescent="0.25">
      <c r="F117" s="36">
        <f t="shared" si="30"/>
        <v>6240</v>
      </c>
      <c r="G117" s="16">
        <f t="shared" si="31"/>
        <v>24.412664018036072</v>
      </c>
      <c r="H117" s="48">
        <f t="shared" si="32"/>
        <v>294.35633200901799</v>
      </c>
      <c r="I117" s="8">
        <f t="shared" si="33"/>
        <v>1.1997754656042616</v>
      </c>
      <c r="J117" s="48">
        <f t="shared" si="34"/>
        <v>1.8262861678790965E-5</v>
      </c>
      <c r="K117" s="48">
        <f t="shared" si="35"/>
        <v>1.5221899599016184E-5</v>
      </c>
      <c r="L117" s="10">
        <f t="shared" si="36"/>
        <v>1006.1301053292044</v>
      </c>
      <c r="M117" s="29">
        <f t="shared" si="37"/>
        <v>2.568599177356188E-2</v>
      </c>
      <c r="N117" s="8">
        <f t="shared" si="38"/>
        <v>0.71536326517894111</v>
      </c>
      <c r="O117" s="48">
        <f t="shared" si="39"/>
        <v>3.3972430393288218E-3</v>
      </c>
      <c r="P117" s="48">
        <f t="shared" si="22"/>
        <v>24903487.438423686</v>
      </c>
      <c r="Q117" s="48">
        <f t="shared" si="40"/>
        <v>17815040.088293511</v>
      </c>
      <c r="R117" s="9">
        <f t="shared" si="23"/>
        <v>36.855297207601083</v>
      </c>
      <c r="S117" s="10">
        <f t="shared" si="24"/>
        <v>3.1555495362887318</v>
      </c>
      <c r="T117" s="10">
        <f t="shared" si="25"/>
        <v>1.9426059809749596</v>
      </c>
      <c r="U117" s="10">
        <f t="shared" si="26"/>
        <v>2.9916014114937166</v>
      </c>
      <c r="V117" s="10">
        <f t="shared" si="27"/>
        <v>4.934207392468676</v>
      </c>
      <c r="W117" s="9">
        <f t="shared" si="28"/>
        <v>2.6726956709205325</v>
      </c>
      <c r="X117" s="49">
        <f t="shared" si="21"/>
        <v>27.085359688956604</v>
      </c>
      <c r="Y117" s="8">
        <f t="shared" si="41"/>
        <v>8.2236789874477935E-5</v>
      </c>
      <c r="Z117" s="29">
        <f t="shared" si="29"/>
        <v>1.7333333333333334</v>
      </c>
    </row>
    <row r="118" spans="6:26" x14ac:dyDescent="0.25">
      <c r="F118" s="36">
        <f t="shared" si="30"/>
        <v>6300</v>
      </c>
      <c r="G118" s="16">
        <f t="shared" si="31"/>
        <v>24.426921637655809</v>
      </c>
      <c r="H118" s="48">
        <f t="shared" si="32"/>
        <v>294.36346081882789</v>
      </c>
      <c r="I118" s="8">
        <f t="shared" si="33"/>
        <v>1.1997463134049231</v>
      </c>
      <c r="J118" s="48">
        <f t="shared" si="34"/>
        <v>1.8263202427133189E-5</v>
      </c>
      <c r="K118" s="48">
        <f t="shared" si="35"/>
        <v>1.5222553487413157E-5</v>
      </c>
      <c r="L118" s="10">
        <f t="shared" si="36"/>
        <v>1006.1303489343406</v>
      </c>
      <c r="M118" s="29">
        <f t="shared" si="37"/>
        <v>2.5686525853695085E-2</v>
      </c>
      <c r="N118" s="8">
        <f t="shared" si="38"/>
        <v>0.71536191135114868</v>
      </c>
      <c r="O118" s="48">
        <f t="shared" si="39"/>
        <v>3.397160765871926E-3</v>
      </c>
      <c r="P118" s="48">
        <f t="shared" si="22"/>
        <v>24956108.121161159</v>
      </c>
      <c r="Q118" s="48">
        <f t="shared" si="40"/>
        <v>17852649.205439772</v>
      </c>
      <c r="R118" s="9">
        <f t="shared" si="23"/>
        <v>36.877682418006977</v>
      </c>
      <c r="S118" s="10">
        <f t="shared" si="24"/>
        <v>3.1575318095149765</v>
      </c>
      <c r="T118" s="10">
        <f t="shared" si="25"/>
        <v>1.948148112783197</v>
      </c>
      <c r="U118" s="10">
        <f t="shared" si="26"/>
        <v>2.9984722085574398</v>
      </c>
      <c r="V118" s="10">
        <f t="shared" si="27"/>
        <v>4.946620321340637</v>
      </c>
      <c r="W118" s="9">
        <f t="shared" si="28"/>
        <v>2.6794193407261782</v>
      </c>
      <c r="X118" s="49">
        <f t="shared" si="21"/>
        <v>27.106340978381986</v>
      </c>
      <c r="Y118" s="8">
        <f t="shared" si="41"/>
        <v>8.2443672022343951E-5</v>
      </c>
      <c r="Z118" s="29">
        <f t="shared" si="29"/>
        <v>1.75</v>
      </c>
    </row>
    <row r="119" spans="6:26" x14ac:dyDescent="0.25">
      <c r="F119" s="36">
        <f t="shared" si="30"/>
        <v>6360</v>
      </c>
      <c r="G119" s="16">
        <f t="shared" si="31"/>
        <v>24.440835601506038</v>
      </c>
      <c r="H119" s="48">
        <f t="shared" si="32"/>
        <v>294.37041780075299</v>
      </c>
      <c r="I119" s="8">
        <f t="shared" si="33"/>
        <v>1.1997178652357949</v>
      </c>
      <c r="J119" s="48">
        <f t="shared" si="34"/>
        <v>1.8263534958449708E-5</v>
      </c>
      <c r="K119" s="48">
        <f t="shared" si="35"/>
        <v>1.5223191625024403E-5</v>
      </c>
      <c r="L119" s="10">
        <f t="shared" si="36"/>
        <v>1006.1305867067249</v>
      </c>
      <c r="M119" s="29">
        <f t="shared" si="37"/>
        <v>2.5687047055626824E-2</v>
      </c>
      <c r="N119" s="8">
        <f t="shared" si="38"/>
        <v>0.71536059023407983</v>
      </c>
      <c r="O119" s="48">
        <f t="shared" si="39"/>
        <v>3.3970804793192846E-3</v>
      </c>
      <c r="P119" s="48">
        <f t="shared" si="22"/>
        <v>25007449.076285906</v>
      </c>
      <c r="Q119" s="48">
        <f t="shared" si="40"/>
        <v>17889343.531460579</v>
      </c>
      <c r="R119" s="9">
        <f t="shared" si="23"/>
        <v>36.89949180494466</v>
      </c>
      <c r="S119" s="10">
        <f t="shared" si="24"/>
        <v>3.1594632744077664</v>
      </c>
      <c r="T119" s="10">
        <f t="shared" si="25"/>
        <v>1.9535600197878125</v>
      </c>
      <c r="U119" s="10">
        <f t="shared" si="26"/>
        <v>3.0051783489337311</v>
      </c>
      <c r="V119" s="10">
        <f t="shared" si="27"/>
        <v>4.9587383687215434</v>
      </c>
      <c r="W119" s="9">
        <f t="shared" si="28"/>
        <v>2.6859832830575026</v>
      </c>
      <c r="X119" s="49">
        <f t="shared" si="21"/>
        <v>27.126818884563541</v>
      </c>
      <c r="Y119" s="8">
        <f t="shared" si="41"/>
        <v>8.264563947869239E-5</v>
      </c>
      <c r="Z119" s="29">
        <f t="shared" si="29"/>
        <v>1.7666666666666666</v>
      </c>
    </row>
    <row r="120" spans="6:26" x14ac:dyDescent="0.25">
      <c r="F120" s="36">
        <f t="shared" si="30"/>
        <v>6420</v>
      </c>
      <c r="G120" s="16">
        <f t="shared" si="31"/>
        <v>24.454414073471913</v>
      </c>
      <c r="H120" s="48">
        <f t="shared" si="32"/>
        <v>294.37720703673591</v>
      </c>
      <c r="I120" s="8">
        <f t="shared" si="33"/>
        <v>1.1996901043062944</v>
      </c>
      <c r="J120" s="48">
        <f t="shared" si="34"/>
        <v>1.8263859468129754E-5</v>
      </c>
      <c r="K120" s="48">
        <f t="shared" si="35"/>
        <v>1.5223814385541339E-5</v>
      </c>
      <c r="L120" s="10">
        <f t="shared" si="36"/>
        <v>1006.1308187830513</v>
      </c>
      <c r="M120" s="29">
        <f t="shared" si="37"/>
        <v>2.5687555685536743E-2</v>
      </c>
      <c r="N120" s="8">
        <f t="shared" si="38"/>
        <v>0.71535930104686452</v>
      </c>
      <c r="O120" s="48">
        <f t="shared" si="39"/>
        <v>3.3970021322853572E-3</v>
      </c>
      <c r="P120" s="48">
        <f t="shared" si="22"/>
        <v>25057541.254085902</v>
      </c>
      <c r="Q120" s="48">
        <f t="shared" si="40"/>
        <v>17925145.197475865</v>
      </c>
      <c r="R120" s="9">
        <f t="shared" si="23"/>
        <v>36.920740912724007</v>
      </c>
      <c r="S120" s="10">
        <f t="shared" si="24"/>
        <v>3.161345293822909</v>
      </c>
      <c r="T120" s="10">
        <f t="shared" si="25"/>
        <v>1.9588446293332593</v>
      </c>
      <c r="U120" s="10">
        <f t="shared" si="26"/>
        <v>3.0117236985893814</v>
      </c>
      <c r="V120" s="10">
        <f t="shared" si="27"/>
        <v>4.9705683279226403</v>
      </c>
      <c r="W120" s="9">
        <f t="shared" si="28"/>
        <v>2.6923911776247631</v>
      </c>
      <c r="X120" s="49">
        <f t="shared" si="21"/>
        <v>27.146805251096676</v>
      </c>
      <c r="Y120" s="8">
        <f t="shared" si="41"/>
        <v>8.2842805465377343E-5</v>
      </c>
      <c r="Z120" s="29">
        <f t="shared" si="29"/>
        <v>1.7833333333333334</v>
      </c>
    </row>
    <row r="121" spans="6:26" x14ac:dyDescent="0.25">
      <c r="F121" s="36">
        <f t="shared" si="30"/>
        <v>6480</v>
      </c>
      <c r="G121" s="16">
        <f t="shared" si="31"/>
        <v>24.467665029363669</v>
      </c>
      <c r="H121" s="48">
        <f t="shared" si="32"/>
        <v>294.38383251468179</v>
      </c>
      <c r="I121" s="8">
        <f t="shared" si="33"/>
        <v>1.199663014215822</v>
      </c>
      <c r="J121" s="48">
        <f t="shared" si="34"/>
        <v>1.8264176147052236E-5</v>
      </c>
      <c r="K121" s="48">
        <f t="shared" si="35"/>
        <v>1.5224422134069786E-5</v>
      </c>
      <c r="L121" s="10">
        <f t="shared" si="36"/>
        <v>1006.1310452969548</v>
      </c>
      <c r="M121" s="29">
        <f t="shared" si="37"/>
        <v>2.5688052042538958E-2</v>
      </c>
      <c r="N121" s="8">
        <f t="shared" si="38"/>
        <v>0.71535804302680439</v>
      </c>
      <c r="O121" s="48">
        <f t="shared" si="39"/>
        <v>3.3969256784851698E-3</v>
      </c>
      <c r="P121" s="48">
        <f t="shared" si="22"/>
        <v>25106414.865196716</v>
      </c>
      <c r="Q121" s="48">
        <f t="shared" si="40"/>
        <v>17960075.805386193</v>
      </c>
      <c r="R121" s="9">
        <f t="shared" si="23"/>
        <v>36.941444828087619</v>
      </c>
      <c r="S121" s="10">
        <f t="shared" si="24"/>
        <v>3.1631791909016544</v>
      </c>
      <c r="T121" s="10">
        <f t="shared" si="25"/>
        <v>1.9640048097221279</v>
      </c>
      <c r="U121" s="10">
        <f t="shared" si="26"/>
        <v>3.0181120366232341</v>
      </c>
      <c r="V121" s="10">
        <f t="shared" si="27"/>
        <v>4.9821168463453622</v>
      </c>
      <c r="W121" s="9">
        <f t="shared" si="28"/>
        <v>2.6986466251037378</v>
      </c>
      <c r="X121" s="49">
        <f t="shared" si="21"/>
        <v>27.166311654467407</v>
      </c>
      <c r="Y121" s="8">
        <f t="shared" si="41"/>
        <v>8.3035280772422707E-5</v>
      </c>
      <c r="Z121" s="29">
        <f t="shared" si="29"/>
        <v>1.8</v>
      </c>
    </row>
    <row r="122" spans="6:26" x14ac:dyDescent="0.25">
      <c r="F122" s="36">
        <f t="shared" si="30"/>
        <v>6540</v>
      </c>
      <c r="G122" s="16">
        <f t="shared" si="31"/>
        <v>24.480596260956176</v>
      </c>
      <c r="H122" s="48">
        <f t="shared" si="32"/>
        <v>294.39029813047807</v>
      </c>
      <c r="I122" s="8">
        <f t="shared" si="33"/>
        <v>1.1996365789452312</v>
      </c>
      <c r="J122" s="48">
        <f t="shared" si="34"/>
        <v>1.8264485181683326E-5</v>
      </c>
      <c r="K122" s="48">
        <f t="shared" si="35"/>
        <v>1.5225015227313423E-5</v>
      </c>
      <c r="L122" s="10">
        <f t="shared" si="36"/>
        <v>1006.1312663790731</v>
      </c>
      <c r="M122" s="29">
        <f t="shared" si="37"/>
        <v>2.5688536418834691E-2</v>
      </c>
      <c r="N122" s="8">
        <f t="shared" si="38"/>
        <v>0.71535681542897611</v>
      </c>
      <c r="O122" s="48">
        <f t="shared" si="39"/>
        <v>3.3968510727102339E-3</v>
      </c>
      <c r="P122" s="48">
        <f t="shared" si="22"/>
        <v>25154099.397806112</v>
      </c>
      <c r="Q122" s="48">
        <f t="shared" si="40"/>
        <v>17994156.440198507</v>
      </c>
      <c r="R122" s="9">
        <f t="shared" si="23"/>
        <v>36.961618195665352</v>
      </c>
      <c r="S122" s="10">
        <f t="shared" si="24"/>
        <v>3.1649662503947078</v>
      </c>
      <c r="T122" s="10">
        <f t="shared" si="25"/>
        <v>1.9690433710426014</v>
      </c>
      <c r="U122" s="10">
        <f t="shared" si="26"/>
        <v>3.0243470570247939</v>
      </c>
      <c r="V122" s="10">
        <f t="shared" si="27"/>
        <v>4.9933904280673955</v>
      </c>
      <c r="W122" s="9">
        <f t="shared" si="28"/>
        <v>2.7047531485365055</v>
      </c>
      <c r="X122" s="49">
        <f t="shared" si="21"/>
        <v>27.18534940949268</v>
      </c>
      <c r="Y122" s="8">
        <f t="shared" si="41"/>
        <v>8.3223173801123259E-5</v>
      </c>
      <c r="Z122" s="29">
        <f t="shared" si="29"/>
        <v>1.8166666666666667</v>
      </c>
    </row>
    <row r="123" spans="6:26" x14ac:dyDescent="0.25">
      <c r="F123" s="36">
        <f t="shared" si="30"/>
        <v>6600</v>
      </c>
      <c r="G123" s="16">
        <f t="shared" si="31"/>
        <v>24.493215379956904</v>
      </c>
      <c r="H123" s="48">
        <f t="shared" si="32"/>
        <v>294.39660768997845</v>
      </c>
      <c r="I123" s="8">
        <f t="shared" si="33"/>
        <v>1.1996107828484546</v>
      </c>
      <c r="J123" s="48">
        <f t="shared" si="34"/>
        <v>1.8264786754171644E-5</v>
      </c>
      <c r="K123" s="48">
        <f t="shared" si="35"/>
        <v>1.5225594013753554E-5</v>
      </c>
      <c r="L123" s="10">
        <f t="shared" si="36"/>
        <v>1006.1314821571061</v>
      </c>
      <c r="M123" s="29">
        <f t="shared" si="37"/>
        <v>2.5689009099861434E-2</v>
      </c>
      <c r="N123" s="8">
        <f t="shared" si="38"/>
        <v>0.71535561752583599</v>
      </c>
      <c r="O123" s="48">
        <f t="shared" si="39"/>
        <v>3.3967782708049219E-3</v>
      </c>
      <c r="P123" s="48">
        <f t="shared" si="22"/>
        <v>25200623.634486225</v>
      </c>
      <c r="Q123" s="48">
        <f t="shared" si="40"/>
        <v>18027407.682084069</v>
      </c>
      <c r="R123" s="9">
        <f t="shared" si="23"/>
        <v>36.98127523280349</v>
      </c>
      <c r="S123" s="10">
        <f t="shared" si="24"/>
        <v>3.1667077199332305</v>
      </c>
      <c r="T123" s="10">
        <f t="shared" si="25"/>
        <v>1.9739630660062766</v>
      </c>
      <c r="U123" s="10">
        <f t="shared" si="26"/>
        <v>3.0304323704070422</v>
      </c>
      <c r="V123" s="10">
        <f t="shared" si="27"/>
        <v>5.0043954364133185</v>
      </c>
      <c r="W123" s="9">
        <f t="shared" si="28"/>
        <v>2.7107141947238804</v>
      </c>
      <c r="X123" s="49">
        <f t="shared" si="21"/>
        <v>27.203929574680785</v>
      </c>
      <c r="Y123" s="8">
        <f t="shared" si="41"/>
        <v>8.3406590606888639E-5</v>
      </c>
      <c r="Z123" s="29">
        <f t="shared" si="29"/>
        <v>1.8333333333333333</v>
      </c>
    </row>
    <row r="124" spans="6:26" x14ac:dyDescent="0.25">
      <c r="F124" s="36">
        <f t="shared" si="30"/>
        <v>6660</v>
      </c>
      <c r="G124" s="16">
        <f t="shared" si="31"/>
        <v>24.505529821902719</v>
      </c>
      <c r="H124" s="48">
        <f t="shared" si="32"/>
        <v>294.40276491095136</v>
      </c>
      <c r="I124" s="8">
        <f t="shared" si="33"/>
        <v>1.1995856106442875</v>
      </c>
      <c r="J124" s="48">
        <f t="shared" si="34"/>
        <v>1.8265081042442416E-5</v>
      </c>
      <c r="K124" s="48">
        <f t="shared" si="35"/>
        <v>1.5226158833826284E-5</v>
      </c>
      <c r="L124" s="10">
        <f t="shared" si="36"/>
        <v>1006.1316927558767</v>
      </c>
      <c r="M124" s="29">
        <f t="shared" si="37"/>
        <v>2.5689470364440244E-2</v>
      </c>
      <c r="N124" s="8">
        <f t="shared" si="38"/>
        <v>0.71535444860683806</v>
      </c>
      <c r="O124" s="48">
        <f t="shared" si="39"/>
        <v>3.3967072296432819E-3</v>
      </c>
      <c r="P124" s="48">
        <f t="shared" si="22"/>
        <v>25246015.668656167</v>
      </c>
      <c r="Q124" s="48">
        <f t="shared" si="40"/>
        <v>18059849.618171126</v>
      </c>
      <c r="R124" s="9">
        <f t="shared" si="23"/>
        <v>37.000429743798328</v>
      </c>
      <c r="S124" s="10">
        <f t="shared" si="24"/>
        <v>3.1684048112495349</v>
      </c>
      <c r="T124" s="10">
        <f t="shared" si="25"/>
        <v>1.9787665907946148</v>
      </c>
      <c r="U124" s="10">
        <f t="shared" si="26"/>
        <v>3.0363715057136083</v>
      </c>
      <c r="V124" s="10">
        <f t="shared" si="27"/>
        <v>5.0151380965082231</v>
      </c>
      <c r="W124" s="9">
        <f t="shared" si="28"/>
        <v>2.7165331356086204</v>
      </c>
      <c r="X124" s="49">
        <f t="shared" si="21"/>
        <v>27.222062957511341</v>
      </c>
      <c r="Y124" s="8">
        <f t="shared" si="41"/>
        <v>8.3585634941803718E-5</v>
      </c>
      <c r="Z124" s="29">
        <f t="shared" si="29"/>
        <v>1.85</v>
      </c>
    </row>
    <row r="125" spans="6:26" x14ac:dyDescent="0.25">
      <c r="F125" s="36">
        <f t="shared" si="30"/>
        <v>6720</v>
      </c>
      <c r="G125" s="16">
        <f t="shared" si="31"/>
        <v>24.51754684998598</v>
      </c>
      <c r="H125" s="48">
        <f t="shared" si="32"/>
        <v>294.40877342499294</v>
      </c>
      <c r="I125" s="8">
        <f t="shared" si="33"/>
        <v>1.1995610474083309</v>
      </c>
      <c r="J125" s="48">
        <f t="shared" si="34"/>
        <v>1.8265368220289426E-5</v>
      </c>
      <c r="K125" s="48">
        <f t="shared" si="35"/>
        <v>1.5226710020096118E-5</v>
      </c>
      <c r="L125" s="10">
        <f t="shared" si="36"/>
        <v>1006.131898297388</v>
      </c>
      <c r="M125" s="29">
        <f t="shared" si="37"/>
        <v>2.5689920484919752E-2</v>
      </c>
      <c r="N125" s="8">
        <f t="shared" si="38"/>
        <v>0.71535330797805652</v>
      </c>
      <c r="O125" s="48">
        <f t="shared" si="39"/>
        <v>3.3966379071062969E-3</v>
      </c>
      <c r="P125" s="48">
        <f t="shared" si="22"/>
        <v>25290302.92068515</v>
      </c>
      <c r="Q125" s="48">
        <f t="shared" si="40"/>
        <v>18091501.854079228</v>
      </c>
      <c r="R125" s="9">
        <f t="shared" si="23"/>
        <v>37.01909513356366</v>
      </c>
      <c r="S125" s="10">
        <f t="shared" si="24"/>
        <v>3.1700587013497672</v>
      </c>
      <c r="T125" s="10">
        <f t="shared" si="25"/>
        <v>1.983456585912271</v>
      </c>
      <c r="U125" s="10">
        <f t="shared" si="26"/>
        <v>3.0421679118997025</v>
      </c>
      <c r="V125" s="10">
        <f t="shared" si="27"/>
        <v>5.0256244978119735</v>
      </c>
      <c r="W125" s="9">
        <f t="shared" si="28"/>
        <v>2.7222132696481522</v>
      </c>
      <c r="X125" s="49">
        <f t="shared" si="21"/>
        <v>27.239760119634131</v>
      </c>
      <c r="Y125" s="8">
        <f t="shared" si="41"/>
        <v>8.3760408296866217E-5</v>
      </c>
      <c r="Z125" s="29">
        <f t="shared" si="29"/>
        <v>1.8666666666666667</v>
      </c>
    </row>
    <row r="126" spans="6:26" x14ac:dyDescent="0.25">
      <c r="F126" s="36">
        <f t="shared" si="30"/>
        <v>6780</v>
      </c>
      <c r="G126" s="16">
        <f t="shared" si="31"/>
        <v>24.529273558810459</v>
      </c>
      <c r="H126" s="48">
        <f t="shared" si="32"/>
        <v>294.41463677940521</v>
      </c>
      <c r="I126" s="8">
        <f t="shared" si="33"/>
        <v>1.1995370785650858</v>
      </c>
      <c r="J126" s="48">
        <f t="shared" si="34"/>
        <v>1.8265648457465474E-5</v>
      </c>
      <c r="K126" s="48">
        <f t="shared" si="35"/>
        <v>1.5227247897426621E-5</v>
      </c>
      <c r="L126" s="10">
        <f t="shared" si="36"/>
        <v>1006.1320989008826</v>
      </c>
      <c r="M126" s="29">
        <f t="shared" si="37"/>
        <v>2.5690359727317782E-2</v>
      </c>
      <c r="N126" s="8">
        <f t="shared" si="38"/>
        <v>0.71535219496181568</v>
      </c>
      <c r="O126" s="48">
        <f t="shared" si="39"/>
        <v>3.3965702620595787E-3</v>
      </c>
      <c r="P126" s="48">
        <f t="shared" si="22"/>
        <v>25333512.153640419</v>
      </c>
      <c r="Q126" s="48">
        <f t="shared" si="40"/>
        <v>18122383.525198508</v>
      </c>
      <c r="R126" s="9">
        <f t="shared" si="23"/>
        <v>37.037284420759676</v>
      </c>
      <c r="S126" s="10">
        <f t="shared" si="24"/>
        <v>3.1716705336409956</v>
      </c>
      <c r="T126" s="10">
        <f t="shared" si="25"/>
        <v>1.9880356370457994</v>
      </c>
      <c r="U126" s="10">
        <f t="shared" si="26"/>
        <v>3.0478249595872242</v>
      </c>
      <c r="V126" s="10">
        <f t="shared" si="27"/>
        <v>5.0358605966330234</v>
      </c>
      <c r="W126" s="9">
        <f t="shared" si="28"/>
        <v>2.7277578231762205</v>
      </c>
      <c r="X126" s="49">
        <f t="shared" si="21"/>
        <v>27.257031381986678</v>
      </c>
      <c r="Y126" s="8">
        <f t="shared" si="41"/>
        <v>8.3931009943883722E-5</v>
      </c>
      <c r="Z126" s="29">
        <f t="shared" si="29"/>
        <v>1.8833333333333333</v>
      </c>
    </row>
    <row r="127" spans="6:26" x14ac:dyDescent="0.25">
      <c r="F127" s="36">
        <f t="shared" si="30"/>
        <v>6840</v>
      </c>
      <c r="G127" s="16">
        <f t="shared" si="31"/>
        <v>24.540716878077696</v>
      </c>
      <c r="H127" s="48">
        <f t="shared" si="32"/>
        <v>294.42035843903881</v>
      </c>
      <c r="I127" s="8">
        <f t="shared" si="33"/>
        <v>1.1995136898802039</v>
      </c>
      <c r="J127" s="48">
        <f t="shared" si="34"/>
        <v>1.8265921919771043E-5</v>
      </c>
      <c r="K127" s="48">
        <f t="shared" si="35"/>
        <v>1.5227772783147869E-5</v>
      </c>
      <c r="L127" s="10">
        <f t="shared" si="36"/>
        <v>1006.1322946828983</v>
      </c>
      <c r="M127" s="29">
        <f t="shared" si="37"/>
        <v>2.5690788351460148E-2</v>
      </c>
      <c r="N127" s="8">
        <f t="shared" si="38"/>
        <v>0.71535110889632825</v>
      </c>
      <c r="O127" s="48">
        <f t="shared" si="39"/>
        <v>3.3965042543314984E-3</v>
      </c>
      <c r="P127" s="48">
        <f t="shared" si="22"/>
        <v>25375669.488687851</v>
      </c>
      <c r="Q127" s="48">
        <f t="shared" si="40"/>
        <v>18152513.307719577</v>
      </c>
      <c r="R127" s="9">
        <f t="shared" si="23"/>
        <v>37.055010250408756</v>
      </c>
      <c r="S127" s="10">
        <f t="shared" si="24"/>
        <v>3.1732414190147922</v>
      </c>
      <c r="T127" s="10">
        <f t="shared" si="25"/>
        <v>1.9925062759262659</v>
      </c>
      <c r="U127" s="10">
        <f t="shared" si="26"/>
        <v>3.053345942693571</v>
      </c>
      <c r="V127" s="10">
        <f t="shared" si="27"/>
        <v>5.0458522186198369</v>
      </c>
      <c r="W127" s="9">
        <f t="shared" si="28"/>
        <v>2.7331699517524113</v>
      </c>
      <c r="X127" s="49">
        <f t="shared" si="21"/>
        <v>27.273886829830108</v>
      </c>
      <c r="Y127" s="8">
        <f t="shared" si="41"/>
        <v>8.4097536976997282E-5</v>
      </c>
      <c r="Z127" s="29">
        <f t="shared" si="29"/>
        <v>1.9</v>
      </c>
    </row>
    <row r="128" spans="6:26" x14ac:dyDescent="0.25">
      <c r="F128" s="36">
        <f t="shared" si="30"/>
        <v>6900</v>
      </c>
      <c r="G128" s="16">
        <f t="shared" si="31"/>
        <v>24.551883576204354</v>
      </c>
      <c r="H128" s="48">
        <f t="shared" si="32"/>
        <v>294.42594178810214</v>
      </c>
      <c r="I128" s="8">
        <f t="shared" si="33"/>
        <v>1.1994908674528859</v>
      </c>
      <c r="J128" s="48">
        <f t="shared" si="34"/>
        <v>1.8266188769141331E-5</v>
      </c>
      <c r="K128" s="48">
        <f t="shared" si="35"/>
        <v>1.5228284987220878E-5</v>
      </c>
      <c r="L128" s="10">
        <f t="shared" si="36"/>
        <v>1006.1324857573247</v>
      </c>
      <c r="M128" s="29">
        <f t="shared" si="37"/>
        <v>2.5691206611116974E-2</v>
      </c>
      <c r="N128" s="8">
        <f t="shared" si="38"/>
        <v>0.71535004913533984</v>
      </c>
      <c r="O128" s="48">
        <f t="shared" si="39"/>
        <v>3.3964398446917369E-3</v>
      </c>
      <c r="P128" s="48">
        <f t="shared" si="22"/>
        <v>25416800.420150723</v>
      </c>
      <c r="Q128" s="48">
        <f t="shared" si="40"/>
        <v>18181909.429417945</v>
      </c>
      <c r="R128" s="9">
        <f t="shared" si="23"/>
        <v>37.072284906021942</v>
      </c>
      <c r="S128" s="10">
        <f t="shared" si="24"/>
        <v>3.1747724368893433</v>
      </c>
      <c r="T128" s="10">
        <f t="shared" si="25"/>
        <v>1.9968709811943899</v>
      </c>
      <c r="U128" s="10">
        <f t="shared" si="26"/>
        <v>3.0587340800342981</v>
      </c>
      <c r="V128" s="10">
        <f t="shared" si="27"/>
        <v>5.0556050612286878</v>
      </c>
      <c r="W128" s="9">
        <f t="shared" si="28"/>
        <v>2.7384527414988722</v>
      </c>
      <c r="X128" s="49">
        <f t="shared" si="21"/>
        <v>27.290336317703225</v>
      </c>
      <c r="Y128" s="8">
        <f t="shared" si="41"/>
        <v>8.4260084353811462E-5</v>
      </c>
      <c r="Z128" s="29">
        <f t="shared" si="29"/>
        <v>1.9166666666666667</v>
      </c>
    </row>
    <row r="129" spans="6:26" x14ac:dyDescent="0.25">
      <c r="F129" s="36">
        <f t="shared" si="30"/>
        <v>6960</v>
      </c>
      <c r="G129" s="16">
        <f t="shared" si="31"/>
        <v>24.562780263871257</v>
      </c>
      <c r="H129" s="48">
        <f t="shared" si="32"/>
        <v>294.43139013193559</v>
      </c>
      <c r="I129" s="8">
        <f t="shared" si="33"/>
        <v>1.1994685977084329</v>
      </c>
      <c r="J129" s="48">
        <f t="shared" si="34"/>
        <v>1.826644916373158E-5</v>
      </c>
      <c r="K129" s="48">
        <f t="shared" si="35"/>
        <v>1.5228784812398892E-5</v>
      </c>
      <c r="L129" s="10">
        <f t="shared" si="36"/>
        <v>1006.1326722354588</v>
      </c>
      <c r="M129" s="29">
        <f t="shared" si="37"/>
        <v>2.5691614754136276E-2</v>
      </c>
      <c r="N129" s="8">
        <f t="shared" si="38"/>
        <v>0.71534901504778081</v>
      </c>
      <c r="O129" s="48">
        <f t="shared" si="39"/>
        <v>3.3963769948302624E-3</v>
      </c>
      <c r="P129" s="48">
        <f t="shared" si="22"/>
        <v>25456929.830233902</v>
      </c>
      <c r="Q129" s="48">
        <f t="shared" si="40"/>
        <v>18210589.680198293</v>
      </c>
      <c r="R129" s="9">
        <f t="shared" si="23"/>
        <v>37.089120321259756</v>
      </c>
      <c r="S129" s="10">
        <f t="shared" si="24"/>
        <v>3.1762646362120424</v>
      </c>
      <c r="T129" s="10">
        <f t="shared" si="25"/>
        <v>2.0011321792670027</v>
      </c>
      <c r="U129" s="10">
        <f t="shared" si="26"/>
        <v>3.0639925168995537</v>
      </c>
      <c r="V129" s="10">
        <f t="shared" si="27"/>
        <v>5.0651246961665564</v>
      </c>
      <c r="W129" s="9">
        <f t="shared" si="28"/>
        <v>2.7436092104235512</v>
      </c>
      <c r="X129" s="49">
        <f t="shared" si="21"/>
        <v>27.306389474294807</v>
      </c>
      <c r="Y129" s="8">
        <f t="shared" si="41"/>
        <v>8.4418744936109276E-5</v>
      </c>
      <c r="Z129" s="29">
        <f t="shared" si="29"/>
        <v>1.9333333333333333</v>
      </c>
    </row>
    <row r="130" spans="6:26" x14ac:dyDescent="0.25">
      <c r="F130" s="36">
        <f t="shared" si="30"/>
        <v>7020</v>
      </c>
      <c r="G130" s="16">
        <f t="shared" si="31"/>
        <v>24.573413397504801</v>
      </c>
      <c r="H130" s="48">
        <f t="shared" si="32"/>
        <v>294.4367066987524</v>
      </c>
      <c r="I130" s="8">
        <f t="shared" si="33"/>
        <v>1.1994468673909429</v>
      </c>
      <c r="J130" s="48">
        <f t="shared" si="34"/>
        <v>1.8266703258000964E-5</v>
      </c>
      <c r="K130" s="48">
        <f t="shared" si="35"/>
        <v>1.5229272554385846E-5</v>
      </c>
      <c r="L130" s="10">
        <f t="shared" si="36"/>
        <v>1006.1328542260578</v>
      </c>
      <c r="M130" s="29">
        <f t="shared" si="37"/>
        <v>2.5692013022575278E-2</v>
      </c>
      <c r="N130" s="8">
        <f t="shared" si="38"/>
        <v>0.71534800601742488</v>
      </c>
      <c r="O130" s="48">
        <f t="shared" si="39"/>
        <v>3.3963156673367224E-3</v>
      </c>
      <c r="P130" s="48">
        <f t="shared" si="22"/>
        <v>25496082.003418744</v>
      </c>
      <c r="Q130" s="48">
        <f t="shared" si="40"/>
        <v>18238571.422402348</v>
      </c>
      <c r="R130" s="9">
        <f t="shared" si="23"/>
        <v>37.105528091148138</v>
      </c>
      <c r="S130" s="10">
        <f t="shared" si="24"/>
        <v>3.177719036424369</v>
      </c>
      <c r="T130" s="10">
        <f t="shared" si="25"/>
        <v>2.0052922452036475</v>
      </c>
      <c r="U130" s="10">
        <f t="shared" si="26"/>
        <v>3.0691243266043382</v>
      </c>
      <c r="V130" s="10">
        <f t="shared" si="27"/>
        <v>5.0744165718079852</v>
      </c>
      <c r="W130" s="9">
        <f t="shared" si="28"/>
        <v>2.7486423097293251</v>
      </c>
      <c r="X130" s="49">
        <f t="shared" si="21"/>
        <v>27.322055707234128</v>
      </c>
      <c r="Y130" s="8">
        <f t="shared" si="41"/>
        <v>8.4573609530133091E-5</v>
      </c>
      <c r="Z130" s="29">
        <f t="shared" si="29"/>
        <v>1.95</v>
      </c>
    </row>
    <row r="131" spans="6:26" x14ac:dyDescent="0.25">
      <c r="F131" s="36">
        <f t="shared" si="30"/>
        <v>7080</v>
      </c>
      <c r="G131" s="16">
        <f t="shared" si="31"/>
        <v>24.583789282691452</v>
      </c>
      <c r="H131" s="48">
        <f t="shared" si="32"/>
        <v>294.4418946413457</v>
      </c>
      <c r="I131" s="8">
        <f t="shared" si="33"/>
        <v>1.1994256635561551</v>
      </c>
      <c r="J131" s="48">
        <f t="shared" si="34"/>
        <v>1.8266951202794452E-5</v>
      </c>
      <c r="K131" s="48">
        <f t="shared" si="35"/>
        <v>1.5229748501991449E-5</v>
      </c>
      <c r="L131" s="10">
        <f t="shared" si="36"/>
        <v>1006.1330318353941</v>
      </c>
      <c r="M131" s="29">
        <f t="shared" si="37"/>
        <v>2.5692401652828694E-2</v>
      </c>
      <c r="N131" s="8">
        <f t="shared" si="38"/>
        <v>0.71534702144255491</v>
      </c>
      <c r="O131" s="48">
        <f t="shared" si="39"/>
        <v>3.3962558256802476E-3</v>
      </c>
      <c r="P131" s="48">
        <f t="shared" si="22"/>
        <v>25534280.640537124</v>
      </c>
      <c r="Q131" s="48">
        <f t="shared" si="40"/>
        <v>18265871.600886524</v>
      </c>
      <c r="R131" s="9">
        <f t="shared" si="23"/>
        <v>37.121519482871186</v>
      </c>
      <c r="S131" s="10">
        <f t="shared" si="24"/>
        <v>3.1791366283907743</v>
      </c>
      <c r="T131" s="10">
        <f t="shared" si="25"/>
        <v>2.0093535035722576</v>
      </c>
      <c r="U131" s="10">
        <f t="shared" si="26"/>
        <v>3.0741325120127323</v>
      </c>
      <c r="V131" s="10">
        <f t="shared" si="27"/>
        <v>5.0834860155849899</v>
      </c>
      <c r="W131" s="9">
        <f t="shared" si="28"/>
        <v>2.7535549251085363</v>
      </c>
      <c r="X131" s="49">
        <f t="shared" si="21"/>
        <v>27.337344207799987</v>
      </c>
      <c r="Y131" s="8">
        <f t="shared" si="41"/>
        <v>8.4724766926416495E-5</v>
      </c>
      <c r="Z131" s="29">
        <f t="shared" si="29"/>
        <v>1.9666666666666666</v>
      </c>
    </row>
    <row r="132" spans="6:26" x14ac:dyDescent="0.25">
      <c r="F132" s="36">
        <f t="shared" si="30"/>
        <v>7140</v>
      </c>
      <c r="G132" s="16">
        <f t="shared" si="31"/>
        <v>24.593914077526073</v>
      </c>
      <c r="H132" s="48">
        <f t="shared" si="32"/>
        <v>294.446957038763</v>
      </c>
      <c r="I132" s="8">
        <f t="shared" si="33"/>
        <v>1.1994049735644352</v>
      </c>
      <c r="J132" s="48">
        <f t="shared" si="34"/>
        <v>1.8267193145423449E-5</v>
      </c>
      <c r="K132" s="48">
        <f t="shared" si="35"/>
        <v>1.5230212937283677E-5</v>
      </c>
      <c r="L132" s="10">
        <f t="shared" si="36"/>
        <v>1006.133205167307</v>
      </c>
      <c r="M132" s="29">
        <f t="shared" si="37"/>
        <v>2.5692780875754898E-2</v>
      </c>
      <c r="N132" s="8">
        <f t="shared" si="38"/>
        <v>0.71534606073563611</v>
      </c>
      <c r="O132" s="48">
        <f t="shared" si="39"/>
        <v>3.39619743418966E-3</v>
      </c>
      <c r="P132" s="48">
        <f t="shared" si="22"/>
        <v>25571548.872528121</v>
      </c>
      <c r="Q132" s="48">
        <f t="shared" si="40"/>
        <v>18292506.752871789</v>
      </c>
      <c r="R132" s="9">
        <f t="shared" si="23"/>
        <v>37.137105446158195</v>
      </c>
      <c r="S132" s="10">
        <f t="shared" si="24"/>
        <v>3.1805183752931545</v>
      </c>
      <c r="T132" s="10">
        <f t="shared" si="25"/>
        <v>2.0133182293128846</v>
      </c>
      <c r="U132" s="10">
        <f t="shared" si="26"/>
        <v>3.0790200070359264</v>
      </c>
      <c r="V132" s="10">
        <f t="shared" si="27"/>
        <v>5.0923382363488106</v>
      </c>
      <c r="W132" s="9">
        <f t="shared" si="28"/>
        <v>2.7583498780222722</v>
      </c>
      <c r="X132" s="49">
        <f t="shared" si="21"/>
        <v>27.352263955548345</v>
      </c>
      <c r="Y132" s="8">
        <f t="shared" si="41"/>
        <v>8.4872303939146851E-5</v>
      </c>
      <c r="Z132" s="29">
        <f t="shared" si="29"/>
        <v>1.9833333333333334</v>
      </c>
    </row>
    <row r="133" spans="6:26" x14ac:dyDescent="0.25">
      <c r="F133" s="36">
        <f t="shared" si="30"/>
        <v>7200</v>
      </c>
      <c r="G133" s="16">
        <f t="shared" si="31"/>
        <v>24.603793795894873</v>
      </c>
      <c r="H133" s="48">
        <f t="shared" si="32"/>
        <v>294.45189689794739</v>
      </c>
      <c r="I133" s="8">
        <f t="shared" si="33"/>
        <v>1.1993847850739057</v>
      </c>
      <c r="J133" s="48">
        <f t="shared" si="34"/>
        <v>1.8267429229744721E-5</v>
      </c>
      <c r="K133" s="48">
        <f t="shared" si="35"/>
        <v>1.5230666135738155E-5</v>
      </c>
      <c r="L133" s="10">
        <f t="shared" si="36"/>
        <v>1006.1333743232539</v>
      </c>
      <c r="M133" s="29">
        <f t="shared" si="37"/>
        <v>2.5693150916799599E-2</v>
      </c>
      <c r="N133" s="8">
        <f t="shared" si="38"/>
        <v>0.71534512332299349</v>
      </c>
      <c r="O133" s="48">
        <f t="shared" si="39"/>
        <v>3.3961404580340844E-3</v>
      </c>
      <c r="P133" s="48">
        <f t="shared" si="22"/>
        <v>25607909.273885675</v>
      </c>
      <c r="Q133" s="48">
        <f t="shared" si="40"/>
        <v>18318493.017571777</v>
      </c>
      <c r="R133" s="9">
        <f t="shared" si="23"/>
        <v>37.152296623284947</v>
      </c>
      <c r="S133" s="10">
        <f t="shared" si="24"/>
        <v>3.1818652134925478</v>
      </c>
      <c r="T133" s="10">
        <f t="shared" si="25"/>
        <v>2.017188648598637</v>
      </c>
      <c r="U133" s="10">
        <f t="shared" si="26"/>
        <v>3.0837896781044627</v>
      </c>
      <c r="V133" s="10">
        <f t="shared" si="27"/>
        <v>5.1009783267030997</v>
      </c>
      <c r="W133" s="9">
        <f t="shared" si="28"/>
        <v>2.7630299269641787</v>
      </c>
      <c r="X133" s="49">
        <f t="shared" si="21"/>
        <v>27.366823722859053</v>
      </c>
      <c r="Y133" s="8">
        <f t="shared" si="41"/>
        <v>8.5016305445051658E-5</v>
      </c>
      <c r="Z133" s="29">
        <f t="shared" si="29"/>
        <v>2</v>
      </c>
    </row>
    <row r="134" spans="6:26" x14ac:dyDescent="0.25">
      <c r="F134" s="36">
        <f t="shared" si="30"/>
        <v>7260</v>
      </c>
      <c r="G134" s="16">
        <f t="shared" si="31"/>
        <v>24.613434310693755</v>
      </c>
      <c r="H134" s="48">
        <f t="shared" si="32"/>
        <v>294.45671715534684</v>
      </c>
      <c r="I134" s="8">
        <f t="shared" si="33"/>
        <v>1.1993650860337131</v>
      </c>
      <c r="J134" s="48">
        <f t="shared" si="34"/>
        <v>1.8267659596237604E-5</v>
      </c>
      <c r="K134" s="48">
        <f t="shared" si="35"/>
        <v>1.5231108366384543E-5</v>
      </c>
      <c r="L134" s="10">
        <f t="shared" si="36"/>
        <v>1006.1335394023619</v>
      </c>
      <c r="M134" s="29">
        <f t="shared" si="37"/>
        <v>2.569351199611674E-2</v>
      </c>
      <c r="N134" s="8">
        <f t="shared" si="38"/>
        <v>0.71534420864449866</v>
      </c>
      <c r="O134" s="48">
        <f t="shared" si="39"/>
        <v>3.396084863203949E-3</v>
      </c>
      <c r="P134" s="48">
        <f t="shared" si="22"/>
        <v>25643383.87580286</v>
      </c>
      <c r="Q134" s="48">
        <f t="shared" si="40"/>
        <v>18343846.145603292</v>
      </c>
      <c r="R134" s="9">
        <f t="shared" si="23"/>
        <v>37.16710335870566</v>
      </c>
      <c r="S134" s="10">
        <f t="shared" si="24"/>
        <v>3.1831780533593825</v>
      </c>
      <c r="T134" s="10">
        <f t="shared" si="25"/>
        <v>2.0209669396928924</v>
      </c>
      <c r="U134" s="10">
        <f t="shared" si="26"/>
        <v>3.088444325614546</v>
      </c>
      <c r="V134" s="10">
        <f t="shared" si="27"/>
        <v>5.1094112653074379</v>
      </c>
      <c r="W134" s="9">
        <f t="shared" si="28"/>
        <v>2.7675977687081956</v>
      </c>
      <c r="X134" s="49">
        <f t="shared" si="21"/>
        <v>27.381032079401951</v>
      </c>
      <c r="Y134" s="8">
        <f t="shared" si="41"/>
        <v>8.5156854421790626E-5</v>
      </c>
      <c r="Z134" s="29">
        <f t="shared" si="29"/>
        <v>2.0166666666666666</v>
      </c>
    </row>
    <row r="135" spans="6:26" x14ac:dyDescent="0.25">
      <c r="F135" s="36">
        <f t="shared" si="30"/>
        <v>7320</v>
      </c>
      <c r="G135" s="16">
        <f t="shared" si="31"/>
        <v>24.622841356982896</v>
      </c>
      <c r="H135" s="48">
        <f t="shared" si="32"/>
        <v>294.46142067849144</v>
      </c>
      <c r="I135" s="8">
        <f t="shared" si="33"/>
        <v>1.1993458646774349</v>
      </c>
      <c r="J135" s="48">
        <f t="shared" si="34"/>
        <v>1.8267884382079965E-5</v>
      </c>
      <c r="K135" s="48">
        <f t="shared" si="35"/>
        <v>1.5231539891950291E-5</v>
      </c>
      <c r="L135" s="10">
        <f t="shared" si="36"/>
        <v>1006.1337005014766</v>
      </c>
      <c r="M135" s="29">
        <f t="shared" si="37"/>
        <v>2.5693864328687401E-2</v>
      </c>
      <c r="N135" s="8">
        <f t="shared" si="38"/>
        <v>0.71534331615326174</v>
      </c>
      <c r="O135" s="48">
        <f t="shared" si="39"/>
        <v>3.3960306164923823E-3</v>
      </c>
      <c r="P135" s="48">
        <f t="shared" si="22"/>
        <v>25677994.179017995</v>
      </c>
      <c r="Q135" s="48">
        <f t="shared" si="40"/>
        <v>18368581.508182883</v>
      </c>
      <c r="R135" s="9">
        <f t="shared" si="23"/>
        <v>37.181535708331879</v>
      </c>
      <c r="S135" s="10">
        <f t="shared" si="24"/>
        <v>3.184457780073751</v>
      </c>
      <c r="T135" s="10">
        <f t="shared" si="25"/>
        <v>2.0246552338020845</v>
      </c>
      <c r="U135" s="10">
        <f t="shared" si="26"/>
        <v>3.0929866853488397</v>
      </c>
      <c r="V135" s="10">
        <f t="shared" si="27"/>
        <v>5.1176419191509241</v>
      </c>
      <c r="W135" s="9">
        <f t="shared" si="28"/>
        <v>2.7720560395400837</v>
      </c>
      <c r="X135" s="49">
        <f t="shared" si="21"/>
        <v>27.394897396522978</v>
      </c>
      <c r="Y135" s="8">
        <f t="shared" si="41"/>
        <v>8.529403198584873E-5</v>
      </c>
      <c r="Z135" s="29">
        <f t="shared" si="29"/>
        <v>2.0333333333333332</v>
      </c>
    </row>
    <row r="136" spans="6:26" x14ac:dyDescent="0.25">
      <c r="F136" s="36">
        <f t="shared" si="30"/>
        <v>7380</v>
      </c>
      <c r="G136" s="16">
        <f t="shared" si="31"/>
        <v>24.632020535078372</v>
      </c>
      <c r="H136" s="48">
        <f t="shared" si="32"/>
        <v>294.46601026753916</v>
      </c>
      <c r="I136" s="8">
        <f t="shared" si="33"/>
        <v>1.1993271095166227</v>
      </c>
      <c r="J136" s="48">
        <f t="shared" si="34"/>
        <v>1.8268103721222405E-5</v>
      </c>
      <c r="K136" s="48">
        <f t="shared" si="35"/>
        <v>1.5231960969001351E-5</v>
      </c>
      <c r="L136" s="10">
        <f t="shared" si="36"/>
        <v>1006.1338577152123</v>
      </c>
      <c r="M136" s="29">
        <f t="shared" si="37"/>
        <v>2.5694208124436051E-2</v>
      </c>
      <c r="N136" s="8">
        <f t="shared" si="38"/>
        <v>0.71534244531533087</v>
      </c>
      <c r="O136" s="48">
        <f t="shared" si="39"/>
        <v>3.395977685476986E-3</v>
      </c>
      <c r="P136" s="48">
        <f t="shared" si="22"/>
        <v>25711761.166369796</v>
      </c>
      <c r="Q136" s="48">
        <f t="shared" si="40"/>
        <v>18392714.106114734</v>
      </c>
      <c r="R136" s="9">
        <f t="shared" si="23"/>
        <v>37.195603448474422</v>
      </c>
      <c r="S136" s="10">
        <f t="shared" si="24"/>
        <v>3.1857052543969773</v>
      </c>
      <c r="T136" s="10">
        <f t="shared" si="25"/>
        <v>2.0282556159233107</v>
      </c>
      <c r="U136" s="10">
        <f t="shared" si="26"/>
        <v>3.09741942987162</v>
      </c>
      <c r="V136" s="10">
        <f t="shared" si="27"/>
        <v>5.1256750457949307</v>
      </c>
      <c r="W136" s="9">
        <f t="shared" si="28"/>
        <v>2.776407316472254</v>
      </c>
      <c r="X136" s="49">
        <f t="shared" si="21"/>
        <v>27.408427851550627</v>
      </c>
      <c r="Y136" s="8">
        <f t="shared" si="41"/>
        <v>8.5427917429915505E-5</v>
      </c>
      <c r="Z136" s="29">
        <f t="shared" si="29"/>
        <v>2.0499999999999998</v>
      </c>
    </row>
    <row r="137" spans="6:26" x14ac:dyDescent="0.25">
      <c r="F137" s="36">
        <f t="shared" si="30"/>
        <v>7440</v>
      </c>
      <c r="G137" s="16">
        <f t="shared" si="31"/>
        <v>24.640977313581708</v>
      </c>
      <c r="H137" s="48">
        <f t="shared" si="32"/>
        <v>294.47048865679085</v>
      </c>
      <c r="I137" s="8">
        <f t="shared" si="33"/>
        <v>1.1993088093344755</v>
      </c>
      <c r="J137" s="48">
        <f t="shared" si="34"/>
        <v>1.8268317744460943E-5</v>
      </c>
      <c r="K137" s="48">
        <f t="shared" si="35"/>
        <v>1.5232371848080111E-5</v>
      </c>
      <c r="L137" s="10">
        <f t="shared" si="36"/>
        <v>1006.1340111359989</v>
      </c>
      <c r="M137" s="29">
        <f t="shared" si="37"/>
        <v>2.5694543588344422E-2</v>
      </c>
      <c r="N137" s="8">
        <f t="shared" si="38"/>
        <v>0.71534159560939437</v>
      </c>
      <c r="O137" s="48">
        <f t="shared" si="39"/>
        <v>3.3959260385019868E-3</v>
      </c>
      <c r="P137" s="48">
        <f t="shared" si="22"/>
        <v>25744705.315067019</v>
      </c>
      <c r="Q137" s="48">
        <f t="shared" si="40"/>
        <v>18416258.578573696</v>
      </c>
      <c r="R137" s="9">
        <f t="shared" si="23"/>
        <v>37.209316084462579</v>
      </c>
      <c r="S137" s="10">
        <f t="shared" si="24"/>
        <v>3.1869213134156964</v>
      </c>
      <c r="T137" s="10">
        <f t="shared" si="25"/>
        <v>2.0317701256861116</v>
      </c>
      <c r="U137" s="10">
        <f t="shared" si="26"/>
        <v>3.1017451698987459</v>
      </c>
      <c r="V137" s="10">
        <f t="shared" si="27"/>
        <v>5.1335152955848571</v>
      </c>
      <c r="W137" s="9">
        <f t="shared" si="28"/>
        <v>2.7806541184417974</v>
      </c>
      <c r="X137" s="49">
        <f t="shared" si="21"/>
        <v>27.421631432023506</v>
      </c>
      <c r="Y137" s="8">
        <f t="shared" si="41"/>
        <v>8.5558588259747618E-5</v>
      </c>
      <c r="Z137" s="29">
        <f t="shared" si="29"/>
        <v>2.0666666666666669</v>
      </c>
    </row>
    <row r="138" spans="6:26" x14ac:dyDescent="0.25">
      <c r="F138" s="36">
        <f t="shared" si="30"/>
        <v>7500</v>
      </c>
      <c r="G138" s="16">
        <f t="shared" si="31"/>
        <v>24.649717032348178</v>
      </c>
      <c r="H138" s="48">
        <f t="shared" si="32"/>
        <v>294.47485851617409</v>
      </c>
      <c r="I138" s="8">
        <f t="shared" si="33"/>
        <v>1.1992909531796494</v>
      </c>
      <c r="J138" s="48">
        <f t="shared" si="34"/>
        <v>1.8268526579508444E-5</v>
      </c>
      <c r="K138" s="48">
        <f t="shared" si="35"/>
        <v>1.5232772773840716E-5</v>
      </c>
      <c r="L138" s="10">
        <f t="shared" si="36"/>
        <v>1006.1341608541295</v>
      </c>
      <c r="M138" s="29">
        <f t="shared" si="37"/>
        <v>2.5694870920563277E-2</v>
      </c>
      <c r="N138" s="8">
        <f t="shared" si="38"/>
        <v>0.71534076652649525</v>
      </c>
      <c r="O138" s="48">
        <f t="shared" si="39"/>
        <v>3.395875644660764E-3</v>
      </c>
      <c r="P138" s="48">
        <f t="shared" si="22"/>
        <v>25776846.608677801</v>
      </c>
      <c r="Q138" s="48">
        <f t="shared" si="40"/>
        <v>18439229.211687468</v>
      </c>
      <c r="R138" s="9">
        <f t="shared" si="23"/>
        <v>37.222682858954308</v>
      </c>
      <c r="S138" s="10">
        <f t="shared" si="24"/>
        <v>3.1881067712596471</v>
      </c>
      <c r="T138" s="10">
        <f t="shared" si="25"/>
        <v>2.0352007581878242</v>
      </c>
      <c r="U138" s="10">
        <f t="shared" si="26"/>
        <v>3.1059664556424695</v>
      </c>
      <c r="V138" s="10">
        <f t="shared" si="27"/>
        <v>5.1411672138302933</v>
      </c>
      <c r="W138" s="9">
        <f t="shared" si="28"/>
        <v>2.7847989074914086</v>
      </c>
      <c r="X138" s="49">
        <f t="shared" si="21"/>
        <v>27.434515939839585</v>
      </c>
      <c r="Y138" s="8">
        <f t="shared" si="41"/>
        <v>8.5686120230504879E-5</v>
      </c>
      <c r="Z138" s="29">
        <f t="shared" si="29"/>
        <v>2.0833333333333335</v>
      </c>
    </row>
    <row r="139" spans="6:26" x14ac:dyDescent="0.25">
      <c r="F139" s="36">
        <f t="shared" si="30"/>
        <v>7560</v>
      </c>
      <c r="G139" s="16">
        <f t="shared" si="31"/>
        <v>24.658244905394756</v>
      </c>
      <c r="H139" s="48">
        <f t="shared" si="32"/>
        <v>294.47912245269737</v>
      </c>
      <c r="I139" s="8">
        <f t="shared" si="33"/>
        <v>1.1992735303601927</v>
      </c>
      <c r="J139" s="48">
        <f t="shared" si="34"/>
        <v>1.8268730351064415E-5</v>
      </c>
      <c r="K139" s="48">
        <f t="shared" si="35"/>
        <v>1.5233163985181546E-5</v>
      </c>
      <c r="L139" s="10">
        <f t="shared" si="36"/>
        <v>1006.1343069578071</v>
      </c>
      <c r="M139" s="29">
        <f t="shared" si="37"/>
        <v>2.5695190316521798E-2</v>
      </c>
      <c r="N139" s="8">
        <f t="shared" si="38"/>
        <v>0.715339957569746</v>
      </c>
      <c r="O139" s="48">
        <f t="shared" si="39"/>
        <v>3.3958264737787365E-3</v>
      </c>
      <c r="P139" s="48">
        <f t="shared" si="22"/>
        <v>25808204.54884547</v>
      </c>
      <c r="Q139" s="48">
        <f t="shared" si="40"/>
        <v>18461639.946922444</v>
      </c>
      <c r="R139" s="9">
        <f t="shared" si="23"/>
        <v>37.235712759951582</v>
      </c>
      <c r="S139" s="10">
        <f t="shared" si="24"/>
        <v>3.1892624197943169</v>
      </c>
      <c r="T139" s="10">
        <f t="shared" si="25"/>
        <v>2.0385494648219962</v>
      </c>
      <c r="U139" s="10">
        <f t="shared" si="26"/>
        <v>3.1100857781312916</v>
      </c>
      <c r="V139" s="10">
        <f t="shared" si="27"/>
        <v>5.1486352429532882</v>
      </c>
      <c r="W139" s="9">
        <f t="shared" si="28"/>
        <v>2.7888440899330309</v>
      </c>
      <c r="X139" s="49">
        <f t="shared" si="21"/>
        <v>27.447088995327789</v>
      </c>
      <c r="Y139" s="8">
        <f t="shared" si="41"/>
        <v>8.5810587382554806E-5</v>
      </c>
      <c r="Z139" s="29">
        <f t="shared" si="29"/>
        <v>2.1</v>
      </c>
    </row>
    <row r="140" spans="6:26" x14ac:dyDescent="0.25">
      <c r="F140" s="36">
        <f t="shared" si="30"/>
        <v>7620</v>
      </c>
      <c r="G140" s="16">
        <f t="shared" si="31"/>
        <v>24.666566023748594</v>
      </c>
      <c r="H140" s="48">
        <f t="shared" si="32"/>
        <v>294.48328301187428</v>
      </c>
      <c r="I140" s="8">
        <f t="shared" si="33"/>
        <v>1.199256530437611</v>
      </c>
      <c r="J140" s="48">
        <f t="shared" si="34"/>
        <v>1.8268929180883276E-5</v>
      </c>
      <c r="K140" s="48">
        <f t="shared" si="35"/>
        <v>1.5233545715374932E-5</v>
      </c>
      <c r="L140" s="10">
        <f t="shared" si="36"/>
        <v>1006.1344495331894</v>
      </c>
      <c r="M140" s="29">
        <f t="shared" si="37"/>
        <v>2.5695501967034535E-2</v>
      </c>
      <c r="N140" s="8">
        <f t="shared" si="38"/>
        <v>0.71533916825405097</v>
      </c>
      <c r="O140" s="48">
        <f t="shared" si="39"/>
        <v>3.3957784963966108E-3</v>
      </c>
      <c r="P140" s="48">
        <f t="shared" si="22"/>
        <v>25838798.166736353</v>
      </c>
      <c r="Q140" s="48">
        <f t="shared" si="40"/>
        <v>18483504.389277481</v>
      </c>
      <c r="R140" s="9">
        <f t="shared" si="23"/>
        <v>37.24841452853218</v>
      </c>
      <c r="S140" s="10">
        <f t="shared" si="24"/>
        <v>3.1903890292893884</v>
      </c>
      <c r="T140" s="10">
        <f t="shared" si="25"/>
        <v>2.0418181540992859</v>
      </c>
      <c r="U140" s="10">
        <f t="shared" si="26"/>
        <v>3.1141055705051919</v>
      </c>
      <c r="V140" s="10">
        <f t="shared" si="27"/>
        <v>5.1559237246044773</v>
      </c>
      <c r="W140" s="9">
        <f t="shared" si="28"/>
        <v>2.7927920174940919</v>
      </c>
      <c r="X140" s="49">
        <f t="shared" si="21"/>
        <v>27.459358041242687</v>
      </c>
      <c r="Y140" s="8">
        <f t="shared" si="41"/>
        <v>8.5932062076741293E-5</v>
      </c>
      <c r="Z140" s="29">
        <f t="shared" si="29"/>
        <v>2.1166666666666667</v>
      </c>
    </row>
    <row r="141" spans="6:26" x14ac:dyDescent="0.25">
      <c r="F141" s="36">
        <f t="shared" si="30"/>
        <v>7680</v>
      </c>
      <c r="G141" s="16">
        <f t="shared" si="31"/>
        <v>24.674685358236896</v>
      </c>
      <c r="H141" s="48">
        <f t="shared" si="32"/>
        <v>294.48734267911846</v>
      </c>
      <c r="I141" s="8">
        <f t="shared" si="33"/>
        <v>1.1992399432210563</v>
      </c>
      <c r="J141" s="48">
        <f t="shared" si="34"/>
        <v>1.8269123187841584E-5</v>
      </c>
      <c r="K141" s="48">
        <f t="shared" si="35"/>
        <v>1.5233918192194529E-5</v>
      </c>
      <c r="L141" s="10">
        <f t="shared" si="36"/>
        <v>1006.1345886644342</v>
      </c>
      <c r="M141" s="29">
        <f t="shared" si="37"/>
        <v>2.5695806058406587E-2</v>
      </c>
      <c r="N141" s="8">
        <f t="shared" si="38"/>
        <v>0.71533839810583855</v>
      </c>
      <c r="O141" s="48">
        <f t="shared" si="39"/>
        <v>3.3957316837539861E-3</v>
      </c>
      <c r="P141" s="48">
        <f t="shared" si="22"/>
        <v>25868646.034223847</v>
      </c>
      <c r="Q141" s="48">
        <f t="shared" si="40"/>
        <v>18504835.815288641</v>
      </c>
      <c r="R141" s="9">
        <f t="shared" si="23"/>
        <v>37.260796666310753</v>
      </c>
      <c r="S141" s="10">
        <f t="shared" si="24"/>
        <v>3.191487349064146</v>
      </c>
      <c r="T141" s="10">
        <f t="shared" si="25"/>
        <v>2.0450086924604873</v>
      </c>
      <c r="U141" s="10">
        <f t="shared" si="26"/>
        <v>3.1180282092866567</v>
      </c>
      <c r="V141" s="10">
        <f t="shared" si="27"/>
        <v>5.1630369017471445</v>
      </c>
      <c r="W141" s="9">
        <f t="shared" si="28"/>
        <v>2.7966449884463698</v>
      </c>
      <c r="X141" s="49">
        <f t="shared" ref="X141:X204" si="42">G141+W141</f>
        <v>27.471330346683267</v>
      </c>
      <c r="Y141" s="8">
        <f t="shared" si="41"/>
        <v>8.6050615029119068E-5</v>
      </c>
      <c r="Z141" s="29">
        <f t="shared" si="29"/>
        <v>2.1333333333333333</v>
      </c>
    </row>
    <row r="142" spans="6:26" x14ac:dyDescent="0.25">
      <c r="F142" s="36">
        <f t="shared" si="30"/>
        <v>7740</v>
      </c>
      <c r="G142" s="16">
        <f t="shared" si="31"/>
        <v>24.682607762219128</v>
      </c>
      <c r="H142" s="48">
        <f t="shared" si="32"/>
        <v>294.49130388110956</v>
      </c>
      <c r="I142" s="8">
        <f t="shared" si="33"/>
        <v>1.1992237587616399</v>
      </c>
      <c r="J142" s="48">
        <f t="shared" si="34"/>
        <v>1.8269312488003343E-5</v>
      </c>
      <c r="K142" s="48">
        <f t="shared" si="35"/>
        <v>1.523428163803965E-5</v>
      </c>
      <c r="L142" s="10">
        <f t="shared" si="36"/>
        <v>1006.1347244337429</v>
      </c>
      <c r="M142" s="29">
        <f t="shared" si="37"/>
        <v>2.5696102772536002E-2</v>
      </c>
      <c r="N142" s="8">
        <f t="shared" si="38"/>
        <v>0.7153376466627932</v>
      </c>
      <c r="O142" s="48">
        <f t="shared" si="39"/>
        <v>3.3956860077733048E-3</v>
      </c>
      <c r="P142" s="48">
        <f t="shared" ref="P142:P205" si="43">$H$5*O142*(G142-$H$4)*POWER($C$36,3)/K142^2</f>
        <v>25897766.274816852</v>
      </c>
      <c r="Q142" s="48">
        <f t="shared" si="40"/>
        <v>18525647.180850539</v>
      </c>
      <c r="R142" s="9">
        <f t="shared" ref="R142:R205" si="44">POWER((0.825+(0.387*POWER(Q142,1/6))/POWER((1+(POWER((0.492/N142),9/16))),8/27)),2)</f>
        <v>37.272867442640191</v>
      </c>
      <c r="S142" s="10">
        <f t="shared" ref="S142:S205" si="45">R142*M142/$C$36</f>
        <v>3.1925581081106453</v>
      </c>
      <c r="T142" s="10">
        <f t="shared" ref="T142:T205" si="46">S142*$C$21*(G142-$H$4)</f>
        <v>2.0481229050811978</v>
      </c>
      <c r="U142" s="10">
        <f t="shared" ref="U142:U205" si="47">$C$3*$H$3*$C$21*(POWER(G142+273.15,4)-POWER($H$4+273.15,4))</f>
        <v>3.1218560156271109</v>
      </c>
      <c r="V142" s="10">
        <f t="shared" ref="V142:V205" si="48">U142+T142</f>
        <v>5.1699789207083082</v>
      </c>
      <c r="W142" s="9">
        <f t="shared" ref="W142:W205" si="49">V142*$C$17/($C$2*$C$21)</f>
        <v>2.8004052487169999</v>
      </c>
      <c r="X142" s="49">
        <f t="shared" si="42"/>
        <v>27.483013010936126</v>
      </c>
      <c r="Y142" s="8">
        <f t="shared" si="41"/>
        <v>8.6166315345138472E-5</v>
      </c>
      <c r="Z142" s="29">
        <f t="shared" ref="Z142:Z205" si="50">F142/3600</f>
        <v>2.15</v>
      </c>
    </row>
    <row r="143" spans="6:26" x14ac:dyDescent="0.25">
      <c r="F143" s="36">
        <f t="shared" ref="F143:F206" si="51">F142+$H$2</f>
        <v>7800</v>
      </c>
      <c r="G143" s="16">
        <f t="shared" ref="G143:G206" si="52">G142+$H$2*($O$4-S142*$C$21*(G142-$H$4)-$C$3*$H$3*$C$21*(POWER(G142+273.15,4)-POWER($H$4+273.15,4)))/($C$32*$C$4)</f>
        <v>24.690337974262402</v>
      </c>
      <c r="H143" s="48">
        <f t="shared" ref="H143:H206" si="53">((G143+$H$4)/2)+273.15</f>
        <v>294.49516898713119</v>
      </c>
      <c r="I143" s="8">
        <f t="shared" ref="I143:I206" si="54">(351.99/H143)+344.84/(H143^2)</f>
        <v>1.199207967346867</v>
      </c>
      <c r="J143" s="48">
        <f t="shared" ref="J143:J206" si="55">((1.459*10^-6)*H143^1.5)/(H143+109.1)</f>
        <v>1.8269497194684347E-5</v>
      </c>
      <c r="K143" s="48">
        <f t="shared" ref="K143:K206" si="56">J143/I143</f>
        <v>1.5234636270057365E-5</v>
      </c>
      <c r="L143" s="10">
        <f t="shared" ref="L143:L206" si="57">1030.5-0.19975*H143+(3.9734*10^-4)*H143^2</f>
        <v>1006.1348569214031</v>
      </c>
      <c r="M143" s="29">
        <f t="shared" ref="M143:M206" si="58">((2.334*10^-3)*(H143^1.5))/(H143+164.54)</f>
        <v>2.569639228701456E-2</v>
      </c>
      <c r="N143" s="8">
        <f t="shared" ref="N143:N206" si="59">L143*J143/M143</f>
        <v>0.71533691347359585</v>
      </c>
      <c r="O143" s="48">
        <f t="shared" ref="O143:O206" si="60">1/H143</f>
        <v>3.3956414410441409E-3</v>
      </c>
      <c r="P143" s="48">
        <f t="shared" si="43"/>
        <v>25926176.574335258</v>
      </c>
      <c r="Q143" s="48">
        <f t="shared" ref="Q143:Q206" si="61">P143*N143</f>
        <v>18545951.128856428</v>
      </c>
      <c r="R143" s="9">
        <f t="shared" si="44"/>
        <v>37.284634901563876</v>
      </c>
      <c r="S143" s="10">
        <f t="shared" si="45"/>
        <v>3.1936020156956664</v>
      </c>
      <c r="T143" s="10">
        <f t="shared" si="46"/>
        <v>2.0511625766678083</v>
      </c>
      <c r="U143" s="10">
        <f t="shared" si="47"/>
        <v>3.1255912565298121</v>
      </c>
      <c r="V143" s="10">
        <f t="shared" si="48"/>
        <v>5.1767538331976208</v>
      </c>
      <c r="W143" s="9">
        <f t="shared" si="49"/>
        <v>2.8040749929820445</v>
      </c>
      <c r="X143" s="49">
        <f t="shared" si="42"/>
        <v>27.494412967244447</v>
      </c>
      <c r="Y143" s="8">
        <f t="shared" ref="Y143:Y206" si="62">V143*$H$2/(3.6*10^6)</f>
        <v>8.6279230553293679E-5</v>
      </c>
      <c r="Z143" s="29">
        <f t="shared" si="50"/>
        <v>2.1666666666666665</v>
      </c>
    </row>
    <row r="144" spans="6:26" x14ac:dyDescent="0.25">
      <c r="F144" s="36">
        <f t="shared" si="51"/>
        <v>7860</v>
      </c>
      <c r="G144" s="16">
        <f t="shared" si="52"/>
        <v>24.697880620761005</v>
      </c>
      <c r="H144" s="48">
        <f t="shared" si="53"/>
        <v>294.49894031038048</v>
      </c>
      <c r="I144" s="8">
        <f t="shared" si="54"/>
        <v>1.1991925594951875</v>
      </c>
      <c r="J144" s="48">
        <f t="shared" si="55"/>
        <v>1.8269677418515092E-5</v>
      </c>
      <c r="K144" s="48">
        <f t="shared" si="56"/>
        <v>1.5234982300262021E-5</v>
      </c>
      <c r="L144" s="10">
        <f t="shared" si="57"/>
        <v>1006.1349862058314</v>
      </c>
      <c r="M144" s="29">
        <f t="shared" si="58"/>
        <v>2.569667477522624E-2</v>
      </c>
      <c r="N144" s="8">
        <f t="shared" si="59"/>
        <v>0.71533619809767135</v>
      </c>
      <c r="O144" s="48">
        <f t="shared" si="60"/>
        <v>3.3955979568078332E-3</v>
      </c>
      <c r="P144" s="48">
        <f t="shared" si="43"/>
        <v>25953894.191339344</v>
      </c>
      <c r="Q144" s="48">
        <f t="shared" si="61"/>
        <v>18565759.996661924</v>
      </c>
      <c r="R144" s="9">
        <f t="shared" si="44"/>
        <v>37.296106868529193</v>
      </c>
      <c r="S144" s="10">
        <f t="shared" si="45"/>
        <v>3.1946197619422541</v>
      </c>
      <c r="T144" s="10">
        <f t="shared" si="46"/>
        <v>2.0541294522444633</v>
      </c>
      <c r="U144" s="10">
        <f t="shared" si="47"/>
        <v>3.1292361460489713</v>
      </c>
      <c r="V144" s="10">
        <f t="shared" si="48"/>
        <v>5.1833655982934346</v>
      </c>
      <c r="W144" s="9">
        <f t="shared" si="49"/>
        <v>2.8076563657422771</v>
      </c>
      <c r="X144" s="49">
        <f t="shared" si="42"/>
        <v>27.50553698650328</v>
      </c>
      <c r="Y144" s="8">
        <f t="shared" si="62"/>
        <v>8.6389426638223911E-5</v>
      </c>
      <c r="Z144" s="29">
        <f t="shared" si="50"/>
        <v>2.1833333333333331</v>
      </c>
    </row>
    <row r="145" spans="6:26" x14ac:dyDescent="0.25">
      <c r="F145" s="36">
        <f t="shared" si="51"/>
        <v>7920</v>
      </c>
      <c r="G145" s="16">
        <f t="shared" si="52"/>
        <v>24.705240218500911</v>
      </c>
      <c r="H145" s="48">
        <f t="shared" si="53"/>
        <v>294.50262010925042</v>
      </c>
      <c r="I145" s="8">
        <f t="shared" si="54"/>
        <v>1.1991775259506685</v>
      </c>
      <c r="J145" s="48">
        <f t="shared" si="55"/>
        <v>1.8269853267502208E-5</v>
      </c>
      <c r="K145" s="48">
        <f t="shared" si="56"/>
        <v>1.5235319935652121E-5</v>
      </c>
      <c r="L145" s="10">
        <f t="shared" si="57"/>
        <v>1006.1351123636143</v>
      </c>
      <c r="M145" s="29">
        <f t="shared" si="58"/>
        <v>2.5696950406443483E-2</v>
      </c>
      <c r="N145" s="8">
        <f t="shared" si="59"/>
        <v>0.71533550010493974</v>
      </c>
      <c r="O145" s="48">
        <f t="shared" si="60"/>
        <v>3.3955555289424391E-3</v>
      </c>
      <c r="P145" s="48">
        <f t="shared" si="43"/>
        <v>25980935.967318457</v>
      </c>
      <c r="Q145" s="48">
        <f t="shared" si="61"/>
        <v>18585085.823376164</v>
      </c>
      <c r="R145" s="9">
        <f t="shared" si="44"/>
        <v>37.307290956872279</v>
      </c>
      <c r="S145" s="10">
        <f t="shared" si="45"/>
        <v>3.1956120183916816</v>
      </c>
      <c r="T145" s="10">
        <f t="shared" si="46"/>
        <v>2.0570252379306986</v>
      </c>
      <c r="U145" s="10">
        <f t="shared" si="47"/>
        <v>3.1327928464654247</v>
      </c>
      <c r="V145" s="10">
        <f t="shared" si="48"/>
        <v>5.1898180843961228</v>
      </c>
      <c r="W145" s="9">
        <f t="shared" si="49"/>
        <v>2.811151462381233</v>
      </c>
      <c r="X145" s="49">
        <f t="shared" si="42"/>
        <v>27.516391680882144</v>
      </c>
      <c r="Y145" s="8">
        <f t="shared" si="62"/>
        <v>8.6496968073268717E-5</v>
      </c>
      <c r="Z145" s="29">
        <f t="shared" si="50"/>
        <v>2.2000000000000002</v>
      </c>
    </row>
    <row r="146" spans="6:26" x14ac:dyDescent="0.25">
      <c r="F146" s="36">
        <f t="shared" si="51"/>
        <v>7980</v>
      </c>
      <c r="G146" s="16">
        <f t="shared" si="52"/>
        <v>24.712421177170238</v>
      </c>
      <c r="H146" s="48">
        <f t="shared" si="53"/>
        <v>294.50621058858508</v>
      </c>
      <c r="I146" s="8">
        <f t="shared" si="54"/>
        <v>1.1991628576777773</v>
      </c>
      <c r="J146" s="48">
        <f t="shared" si="55"/>
        <v>1.8270024847088816E-5</v>
      </c>
      <c r="K146" s="48">
        <f t="shared" si="56"/>
        <v>1.5235649378324965E-5</v>
      </c>
      <c r="L146" s="10">
        <f t="shared" si="57"/>
        <v>1006.1352354695491</v>
      </c>
      <c r="M146" s="29">
        <f t="shared" si="58"/>
        <v>2.569721934592176E-2</v>
      </c>
      <c r="N146" s="8">
        <f t="shared" si="59"/>
        <v>0.7153348190755715</v>
      </c>
      <c r="O146" s="48">
        <f t="shared" si="60"/>
        <v>3.395514131948019E-3</v>
      </c>
      <c r="P146" s="48">
        <f t="shared" si="43"/>
        <v>26007318.336643059</v>
      </c>
      <c r="Q146" s="48">
        <f t="shared" si="61"/>
        <v>18603940.356983356</v>
      </c>
      <c r="R146" s="9">
        <f t="shared" si="44"/>
        <v>37.318194574082526</v>
      </c>
      <c r="S146" s="10">
        <f t="shared" si="45"/>
        <v>3.1965794385466202</v>
      </c>
      <c r="T146" s="10">
        <f t="shared" si="46"/>
        <v>2.0598516017094992</v>
      </c>
      <c r="U146" s="10">
        <f t="shared" si="47"/>
        <v>3.1362634694394473</v>
      </c>
      <c r="V146" s="10">
        <f t="shared" si="48"/>
        <v>5.196115071148947</v>
      </c>
      <c r="W146" s="9">
        <f t="shared" si="49"/>
        <v>2.8145623302056797</v>
      </c>
      <c r="X146" s="49">
        <f t="shared" si="42"/>
        <v>27.526983507375917</v>
      </c>
      <c r="Y146" s="8">
        <f t="shared" si="62"/>
        <v>8.6601917852482447E-5</v>
      </c>
      <c r="Z146" s="29">
        <f t="shared" si="50"/>
        <v>2.2166666666666668</v>
      </c>
    </row>
    <row r="147" spans="6:26" x14ac:dyDescent="0.25">
      <c r="F147" s="36">
        <f t="shared" si="51"/>
        <v>8040</v>
      </c>
      <c r="G147" s="16">
        <f t="shared" si="52"/>
        <v>24.719427801816511</v>
      </c>
      <c r="H147" s="48">
        <f t="shared" si="53"/>
        <v>294.50971390090825</v>
      </c>
      <c r="I147" s="8">
        <f t="shared" si="54"/>
        <v>1.1991485458562796</v>
      </c>
      <c r="J147" s="48">
        <f t="shared" si="55"/>
        <v>1.8270192260213229E-5</v>
      </c>
      <c r="K147" s="48">
        <f t="shared" si="56"/>
        <v>1.5235970825588566E-5</v>
      </c>
      <c r="L147" s="10">
        <f t="shared" si="57"/>
        <v>1006.1353555966833</v>
      </c>
      <c r="M147" s="29">
        <f t="shared" si="58"/>
        <v>2.5697481754991515E-2</v>
      </c>
      <c r="N147" s="8">
        <f t="shared" si="59"/>
        <v>0.71533415459975203</v>
      </c>
      <c r="O147" s="48">
        <f t="shared" si="60"/>
        <v>3.3954737409322379E-3</v>
      </c>
      <c r="P147" s="48">
        <f t="shared" si="43"/>
        <v>26033057.336287033</v>
      </c>
      <c r="Q147" s="48">
        <f t="shared" si="61"/>
        <v>18622335.061299756</v>
      </c>
      <c r="R147" s="9">
        <f t="shared" si="44"/>
        <v>37.328824927856758</v>
      </c>
      <c r="S147" s="10">
        <f t="shared" si="45"/>
        <v>3.1975226583962386</v>
      </c>
      <c r="T147" s="10">
        <f t="shared" si="46"/>
        <v>2.0626101741855289</v>
      </c>
      <c r="U147" s="10">
        <f t="shared" si="47"/>
        <v>3.1396500771406495</v>
      </c>
      <c r="V147" s="10">
        <f t="shared" si="48"/>
        <v>5.2022602513261784</v>
      </c>
      <c r="W147" s="9">
        <f t="shared" si="49"/>
        <v>2.8178909694683463</v>
      </c>
      <c r="X147" s="49">
        <f t="shared" si="42"/>
        <v>27.537318771284859</v>
      </c>
      <c r="Y147" s="8">
        <f t="shared" si="62"/>
        <v>8.6704337522102974E-5</v>
      </c>
      <c r="Z147" s="29">
        <f t="shared" si="50"/>
        <v>2.2333333333333334</v>
      </c>
    </row>
    <row r="148" spans="6:26" x14ac:dyDescent="0.25">
      <c r="F148" s="36">
        <f t="shared" si="51"/>
        <v>8100</v>
      </c>
      <c r="G148" s="16">
        <f t="shared" si="52"/>
        <v>24.726264295251664</v>
      </c>
      <c r="H148" s="48">
        <f t="shared" si="53"/>
        <v>294.51313214762581</v>
      </c>
      <c r="I148" s="8">
        <f t="shared" si="54"/>
        <v>1.1991345818762487</v>
      </c>
      <c r="J148" s="48">
        <f t="shared" si="55"/>
        <v>1.8270355607366944E-5</v>
      </c>
      <c r="K148" s="48">
        <f t="shared" si="56"/>
        <v>1.5236284470071645E-5</v>
      </c>
      <c r="L148" s="10">
        <f t="shared" si="57"/>
        <v>1006.135472816354</v>
      </c>
      <c r="M148" s="29">
        <f t="shared" si="58"/>
        <v>2.5697737791148999E-2</v>
      </c>
      <c r="N148" s="8">
        <f t="shared" si="59"/>
        <v>0.71533350627744685</v>
      </c>
      <c r="O148" s="48">
        <f t="shared" si="60"/>
        <v>3.3954343315962775E-3</v>
      </c>
      <c r="P148" s="48">
        <f t="shared" si="43"/>
        <v>26058168.615322508</v>
      </c>
      <c r="Q148" s="48">
        <f t="shared" si="61"/>
        <v>18640281.122767571</v>
      </c>
      <c r="R148" s="9">
        <f t="shared" si="44"/>
        <v>37.339189031950013</v>
      </c>
      <c r="S148" s="10">
        <f t="shared" si="45"/>
        <v>3.1984422969239934</v>
      </c>
      <c r="T148" s="10">
        <f t="shared" si="46"/>
        <v>2.0653025493333672</v>
      </c>
      <c r="U148" s="10">
        <f t="shared" si="47"/>
        <v>3.1429546833554589</v>
      </c>
      <c r="V148" s="10">
        <f t="shared" si="48"/>
        <v>5.2082572326888261</v>
      </c>
      <c r="W148" s="9">
        <f t="shared" si="49"/>
        <v>2.8211393343731137</v>
      </c>
      <c r="X148" s="49">
        <f t="shared" si="42"/>
        <v>27.547403629624778</v>
      </c>
      <c r="Y148" s="8">
        <f t="shared" si="62"/>
        <v>8.6804287211480433E-5</v>
      </c>
      <c r="Z148" s="29">
        <f t="shared" si="50"/>
        <v>2.25</v>
      </c>
    </row>
    <row r="149" spans="6:26" x14ac:dyDescent="0.25">
      <c r="F149" s="36">
        <f t="shared" si="51"/>
        <v>8160</v>
      </c>
      <c r="G149" s="16">
        <f t="shared" si="52"/>
        <v>24.732934760405644</v>
      </c>
      <c r="H149" s="48">
        <f t="shared" si="53"/>
        <v>294.51646738020281</v>
      </c>
      <c r="I149" s="8">
        <f t="shared" si="54"/>
        <v>1.1991209573331811</v>
      </c>
      <c r="J149" s="48">
        <f t="shared" si="55"/>
        <v>1.8270514986650959E-5</v>
      </c>
      <c r="K149" s="48">
        <f t="shared" si="56"/>
        <v>1.5236590499830964E-5</v>
      </c>
      <c r="L149" s="10">
        <f t="shared" si="57"/>
        <v>1006.1355871982256</v>
      </c>
      <c r="M149" s="29">
        <f t="shared" si="58"/>
        <v>2.5697987608144453E-2</v>
      </c>
      <c r="N149" s="8">
        <f t="shared" si="59"/>
        <v>0.71533287371817578</v>
      </c>
      <c r="O149" s="48">
        <f t="shared" si="60"/>
        <v>3.3953958802210573E-3</v>
      </c>
      <c r="P149" s="48">
        <f t="shared" si="43"/>
        <v>26082667.444194879</v>
      </c>
      <c r="Q149" s="48">
        <f t="shared" si="61"/>
        <v>18657789.457091428</v>
      </c>
      <c r="R149" s="9">
        <f t="shared" si="44"/>
        <v>37.349293711832615</v>
      </c>
      <c r="S149" s="10">
        <f t="shared" si="45"/>
        <v>3.1993389565987402</v>
      </c>
      <c r="T149" s="10">
        <f t="shared" si="46"/>
        <v>2.0679302852355441</v>
      </c>
      <c r="U149" s="10">
        <f t="shared" si="47"/>
        <v>3.1461792545723415</v>
      </c>
      <c r="V149" s="10">
        <f t="shared" si="48"/>
        <v>5.2141095398078861</v>
      </c>
      <c r="W149" s="9">
        <f t="shared" si="49"/>
        <v>2.8243093340626051</v>
      </c>
      <c r="X149" s="49">
        <f t="shared" si="42"/>
        <v>27.557244094468249</v>
      </c>
      <c r="Y149" s="8">
        <f t="shared" si="62"/>
        <v>8.6901825663464777E-5</v>
      </c>
      <c r="Z149" s="29">
        <f t="shared" si="50"/>
        <v>2.2666666666666666</v>
      </c>
    </row>
    <row r="150" spans="6:26" x14ac:dyDescent="0.25">
      <c r="F150" s="36">
        <f t="shared" si="51"/>
        <v>8220</v>
      </c>
      <c r="G150" s="16">
        <f t="shared" si="52"/>
        <v>24.739443202629573</v>
      </c>
      <c r="H150" s="48">
        <f t="shared" si="53"/>
        <v>294.51972160131476</v>
      </c>
      <c r="I150" s="8">
        <f t="shared" si="54"/>
        <v>1.1991076640232226</v>
      </c>
      <c r="J150" s="48">
        <f t="shared" si="55"/>
        <v>1.8270670493830846E-5</v>
      </c>
      <c r="K150" s="48">
        <f t="shared" si="56"/>
        <v>1.5236889098456306E-5</v>
      </c>
      <c r="L150" s="10">
        <f t="shared" si="57"/>
        <v>1006.1356988103274</v>
      </c>
      <c r="M150" s="29">
        <f t="shared" si="58"/>
        <v>2.5698231356068465E-2</v>
      </c>
      <c r="N150" s="8">
        <f t="shared" si="59"/>
        <v>0.71533225654078958</v>
      </c>
      <c r="O150" s="48">
        <f t="shared" si="60"/>
        <v>3.3953583636537566E-3</v>
      </c>
      <c r="P150" s="48">
        <f t="shared" si="43"/>
        <v>26106568.723781921</v>
      </c>
      <c r="Q150" s="48">
        <f t="shared" si="61"/>
        <v>18674870.715720125</v>
      </c>
      <c r="R150" s="9">
        <f t="shared" si="44"/>
        <v>37.359145610159672</v>
      </c>
      <c r="S150" s="10">
        <f t="shared" si="45"/>
        <v>3.2002132238497762</v>
      </c>
      <c r="T150" s="10">
        <f t="shared" si="46"/>
        <v>2.0704949048102064</v>
      </c>
      <c r="U150" s="10">
        <f t="shared" si="47"/>
        <v>3.1493257110452335</v>
      </c>
      <c r="V150" s="10">
        <f t="shared" si="48"/>
        <v>5.2198206158554399</v>
      </c>
      <c r="W150" s="9">
        <f t="shared" si="49"/>
        <v>2.827402833588363</v>
      </c>
      <c r="X150" s="49">
        <f t="shared" si="42"/>
        <v>27.566846036217935</v>
      </c>
      <c r="Y150" s="8">
        <f t="shared" si="62"/>
        <v>8.6997010264257334E-5</v>
      </c>
      <c r="Z150" s="29">
        <f t="shared" si="50"/>
        <v>2.2833333333333332</v>
      </c>
    </row>
    <row r="151" spans="6:26" x14ac:dyDescent="0.25">
      <c r="F151" s="36">
        <f t="shared" si="51"/>
        <v>8280</v>
      </c>
      <c r="G151" s="16">
        <f t="shared" si="52"/>
        <v>24.745793531949278</v>
      </c>
      <c r="H151" s="48">
        <f t="shared" si="53"/>
        <v>294.52289676597462</v>
      </c>
      <c r="I151" s="8">
        <f t="shared" si="54"/>
        <v>1.1990946939384945</v>
      </c>
      <c r="J151" s="48">
        <f t="shared" si="55"/>
        <v>1.827082222239109E-5</v>
      </c>
      <c r="K151" s="48">
        <f t="shared" si="56"/>
        <v>1.5237180445173631E-5</v>
      </c>
      <c r="L151" s="10">
        <f t="shared" si="57"/>
        <v>1006.1358077190913</v>
      </c>
      <c r="M151" s="29">
        <f t="shared" si="58"/>
        <v>2.5698469181437051E-2</v>
      </c>
      <c r="N151" s="8">
        <f t="shared" si="59"/>
        <v>0.71533165437325152</v>
      </c>
      <c r="O151" s="48">
        <f t="shared" si="60"/>
        <v>3.3953217592946313E-3</v>
      </c>
      <c r="P151" s="48">
        <f t="shared" si="43"/>
        <v>26129886.994239997</v>
      </c>
      <c r="Q151" s="48">
        <f t="shared" si="61"/>
        <v>18691535.292175807</v>
      </c>
      <c r="R151" s="9">
        <f t="shared" si="44"/>
        <v>37.368751192061019</v>
      </c>
      <c r="S151" s="10">
        <f t="shared" si="45"/>
        <v>3.2010656695265638</v>
      </c>
      <c r="T151" s="10">
        <f t="shared" si="46"/>
        <v>2.0729978965283693</v>
      </c>
      <c r="U151" s="10">
        <f t="shared" si="47"/>
        <v>3.1523959278355687</v>
      </c>
      <c r="V151" s="10">
        <f t="shared" si="48"/>
        <v>5.2253938243639375</v>
      </c>
      <c r="W151" s="9">
        <f t="shared" si="49"/>
        <v>2.8304216548637995</v>
      </c>
      <c r="X151" s="49">
        <f t="shared" si="42"/>
        <v>27.576215186813076</v>
      </c>
      <c r="Y151" s="8">
        <f t="shared" si="62"/>
        <v>8.7089897072732293E-5</v>
      </c>
      <c r="Z151" s="29">
        <f t="shared" si="50"/>
        <v>2.2999999999999998</v>
      </c>
    </row>
    <row r="152" spans="6:26" x14ac:dyDescent="0.25">
      <c r="F152" s="36">
        <f t="shared" si="51"/>
        <v>8340</v>
      </c>
      <c r="G152" s="16">
        <f t="shared" si="52"/>
        <v>24.751989565270161</v>
      </c>
      <c r="H152" s="48">
        <f t="shared" si="53"/>
        <v>294.52599478263505</v>
      </c>
      <c r="I152" s="8">
        <f t="shared" si="54"/>
        <v>1.1990820392625283</v>
      </c>
      <c r="J152" s="48">
        <f t="shared" si="55"/>
        <v>1.8270970263587779E-5</v>
      </c>
      <c r="K152" s="48">
        <f t="shared" si="56"/>
        <v>1.5237464714945592E-5</v>
      </c>
      <c r="L152" s="10">
        <f t="shared" si="57"/>
        <v>1006.1359139893857</v>
      </c>
      <c r="M152" s="29">
        <f t="shared" si="58"/>
        <v>2.5698701227274159E-2</v>
      </c>
      <c r="N152" s="8">
        <f t="shared" si="59"/>
        <v>0.7153310668524262</v>
      </c>
      <c r="O152" s="48">
        <f t="shared" si="60"/>
        <v>3.395286045084123E-3</v>
      </c>
      <c r="P152" s="48">
        <f t="shared" si="43"/>
        <v>26152636.443645053</v>
      </c>
      <c r="Q152" s="48">
        <f t="shared" si="61"/>
        <v>18707793.328236256</v>
      </c>
      <c r="R152" s="9">
        <f t="shared" si="44"/>
        <v>37.378116750258634</v>
      </c>
      <c r="S152" s="10">
        <f t="shared" si="45"/>
        <v>3.2018968493435613</v>
      </c>
      <c r="T152" s="10">
        <f t="shared" si="46"/>
        <v>2.0754407151205565</v>
      </c>
      <c r="U152" s="10">
        <f t="shared" si="47"/>
        <v>3.1553917358326604</v>
      </c>
      <c r="V152" s="10">
        <f t="shared" si="48"/>
        <v>5.2308324509532174</v>
      </c>
      <c r="W152" s="9">
        <f t="shared" si="49"/>
        <v>2.8333675775996596</v>
      </c>
      <c r="X152" s="49">
        <f t="shared" si="42"/>
        <v>27.585357142869821</v>
      </c>
      <c r="Y152" s="8">
        <f t="shared" si="62"/>
        <v>8.7180540849220297E-5</v>
      </c>
      <c r="Z152" s="29">
        <f t="shared" si="50"/>
        <v>2.3166666666666669</v>
      </c>
    </row>
    <row r="153" spans="6:26" x14ac:dyDescent="0.25">
      <c r="F153" s="36">
        <f t="shared" si="51"/>
        <v>8400</v>
      </c>
      <c r="G153" s="16">
        <f t="shared" si="52"/>
        <v>24.758035028534223</v>
      </c>
      <c r="H153" s="48">
        <f t="shared" si="53"/>
        <v>294.52901751426708</v>
      </c>
      <c r="I153" s="8">
        <f t="shared" si="54"/>
        <v>1.1990696923657955</v>
      </c>
      <c r="J153" s="48">
        <f t="shared" si="55"/>
        <v>1.8271114706500244E-5</v>
      </c>
      <c r="K153" s="48">
        <f t="shared" si="56"/>
        <v>1.523774207856998E-5</v>
      </c>
      <c r="L153" s="10">
        <f t="shared" si="57"/>
        <v>1006.1360176845528</v>
      </c>
      <c r="M153" s="29">
        <f t="shared" si="58"/>
        <v>2.569892763319263E-2</v>
      </c>
      <c r="N153" s="8">
        <f t="shared" si="59"/>
        <v>0.71533049362387102</v>
      </c>
      <c r="O153" s="48">
        <f t="shared" si="60"/>
        <v>3.3952511994902496E-3</v>
      </c>
      <c r="P153" s="48">
        <f t="shared" si="43"/>
        <v>26174830.916430932</v>
      </c>
      <c r="Q153" s="48">
        <f t="shared" si="61"/>
        <v>18723654.719971899</v>
      </c>
      <c r="R153" s="9">
        <f t="shared" si="44"/>
        <v>37.387248410017662</v>
      </c>
      <c r="S153" s="10">
        <f t="shared" si="45"/>
        <v>3.2027073043108008</v>
      </c>
      <c r="T153" s="10">
        <f t="shared" si="46"/>
        <v>2.0778247822727818</v>
      </c>
      <c r="U153" s="10">
        <f t="shared" si="47"/>
        <v>3.1583149227536618</v>
      </c>
      <c r="V153" s="10">
        <f t="shared" si="48"/>
        <v>5.236139705026444</v>
      </c>
      <c r="W153" s="9">
        <f t="shared" si="49"/>
        <v>2.8362423402226571</v>
      </c>
      <c r="X153" s="49">
        <f t="shared" si="42"/>
        <v>27.594277368756881</v>
      </c>
      <c r="Y153" s="8">
        <f t="shared" si="62"/>
        <v>8.7268995083774066E-5</v>
      </c>
      <c r="Z153" s="29">
        <f t="shared" si="50"/>
        <v>2.3333333333333335</v>
      </c>
    </row>
    <row r="154" spans="6:26" x14ac:dyDescent="0.25">
      <c r="F154" s="36">
        <f t="shared" si="51"/>
        <v>8460</v>
      </c>
      <c r="G154" s="16">
        <f t="shared" si="52"/>
        <v>24.763933558830143</v>
      </c>
      <c r="H154" s="48">
        <f t="shared" si="53"/>
        <v>294.53196677941503</v>
      </c>
      <c r="I154" s="8">
        <f t="shared" si="54"/>
        <v>1.1990576458013404</v>
      </c>
      <c r="J154" s="48">
        <f t="shared" si="55"/>
        <v>1.8271255638081889E-5</v>
      </c>
      <c r="K154" s="48">
        <f t="shared" si="56"/>
        <v>1.5238012702776314E-5</v>
      </c>
      <c r="L154" s="10">
        <f t="shared" si="57"/>
        <v>1006.1361188664418</v>
      </c>
      <c r="M154" s="29">
        <f t="shared" si="58"/>
        <v>2.5699148535473823E-2</v>
      </c>
      <c r="N154" s="8">
        <f t="shared" si="59"/>
        <v>0.71532993434163072</v>
      </c>
      <c r="O154" s="48">
        <f t="shared" si="60"/>
        <v>3.3952172014962774E-3</v>
      </c>
      <c r="P154" s="48">
        <f t="shared" si="43"/>
        <v>26196483.921629161</v>
      </c>
      <c r="Q154" s="48">
        <f t="shared" si="61"/>
        <v>18739129.123640571</v>
      </c>
      <c r="R154" s="9">
        <f t="shared" si="44"/>
        <v>37.396152133937456</v>
      </c>
      <c r="S154" s="10">
        <f t="shared" si="45"/>
        <v>3.2034975611507837</v>
      </c>
      <c r="T154" s="10">
        <f t="shared" si="46"/>
        <v>2.0801514873118374</v>
      </c>
      <c r="U154" s="10">
        <f t="shared" si="47"/>
        <v>3.1611672341225567</v>
      </c>
      <c r="V154" s="10">
        <f t="shared" si="48"/>
        <v>5.2413187214343946</v>
      </c>
      <c r="W154" s="9">
        <f t="shared" si="49"/>
        <v>2.8390476407769634</v>
      </c>
      <c r="X154" s="49">
        <f t="shared" si="42"/>
        <v>27.602981199607107</v>
      </c>
      <c r="Y154" s="8">
        <f t="shared" si="62"/>
        <v>8.735531202390657E-5</v>
      </c>
      <c r="Z154" s="29">
        <f t="shared" si="50"/>
        <v>2.35</v>
      </c>
    </row>
    <row r="155" spans="6:26" x14ac:dyDescent="0.25">
      <c r="F155" s="36">
        <f t="shared" si="51"/>
        <v>8520</v>
      </c>
      <c r="G155" s="16">
        <f t="shared" si="52"/>
        <v>24.769688706457288</v>
      </c>
      <c r="H155" s="48">
        <f t="shared" si="53"/>
        <v>294.53484435322861</v>
      </c>
      <c r="I155" s="8">
        <f t="shared" si="54"/>
        <v>1.1990458923005078</v>
      </c>
      <c r="J155" s="48">
        <f t="shared" si="55"/>
        <v>1.8271393143209378E-5</v>
      </c>
      <c r="K155" s="48">
        <f t="shared" si="56"/>
        <v>1.5238276750319876E-5</v>
      </c>
      <c r="L155" s="10">
        <f t="shared" si="57"/>
        <v>1006.1362175954432</v>
      </c>
      <c r="M155" s="29">
        <f t="shared" si="58"/>
        <v>2.5699364067144622E-2</v>
      </c>
      <c r="N155" s="8">
        <f t="shared" si="59"/>
        <v>0.71532938866804174</v>
      </c>
      <c r="O155" s="48">
        <f t="shared" si="60"/>
        <v>3.3951840305886656E-3</v>
      </c>
      <c r="P155" s="48">
        <f t="shared" si="43"/>
        <v>26217608.64091688</v>
      </c>
      <c r="Q155" s="48">
        <f t="shared" si="61"/>
        <v>18754225.961445041</v>
      </c>
      <c r="R155" s="9">
        <f t="shared" si="44"/>
        <v>37.40483372658943</v>
      </c>
      <c r="S155" s="10">
        <f t="shared" si="45"/>
        <v>3.2042681327021056</v>
      </c>
      <c r="T155" s="10">
        <f t="shared" si="46"/>
        <v>2.0824221878797853</v>
      </c>
      <c r="U155" s="10">
        <f t="shared" si="47"/>
        <v>3.1639503742289699</v>
      </c>
      <c r="V155" s="10">
        <f t="shared" si="48"/>
        <v>5.2463725621087551</v>
      </c>
      <c r="W155" s="9">
        <f t="shared" si="49"/>
        <v>2.841785137808909</v>
      </c>
      <c r="X155" s="49">
        <f t="shared" si="42"/>
        <v>27.611473844266197</v>
      </c>
      <c r="Y155" s="8">
        <f t="shared" si="62"/>
        <v>8.7439542701812581E-5</v>
      </c>
      <c r="Z155" s="29">
        <f t="shared" si="50"/>
        <v>2.3666666666666667</v>
      </c>
    </row>
    <row r="156" spans="6:26" x14ac:dyDescent="0.25">
      <c r="F156" s="36">
        <f t="shared" si="51"/>
        <v>8580</v>
      </c>
      <c r="G156" s="16">
        <f t="shared" si="52"/>
        <v>24.775303936944503</v>
      </c>
      <c r="H156" s="48">
        <f t="shared" si="53"/>
        <v>294.53765196847223</v>
      </c>
      <c r="I156" s="8">
        <f t="shared" si="54"/>
        <v>1.1990344247687672</v>
      </c>
      <c r="J156" s="48">
        <f t="shared" si="55"/>
        <v>1.8271527304731273E-5</v>
      </c>
      <c r="K156" s="48">
        <f t="shared" si="56"/>
        <v>1.5238534380074135E-5</v>
      </c>
      <c r="L156" s="10">
        <f t="shared" si="57"/>
        <v>1006.136313930522</v>
      </c>
      <c r="M156" s="29">
        <f t="shared" si="58"/>
        <v>2.5699574358053704E-2</v>
      </c>
      <c r="N156" s="8">
        <f t="shared" si="59"/>
        <v>0.71532885627353437</v>
      </c>
      <c r="O156" s="48">
        <f t="shared" si="60"/>
        <v>3.3951516667452808E-3</v>
      </c>
      <c r="P156" s="48">
        <f t="shared" si="43"/>
        <v>26238217.936474308</v>
      </c>
      <c r="Q156" s="48">
        <f t="shared" si="61"/>
        <v>18768954.427153904</v>
      </c>
      <c r="R156" s="9">
        <f t="shared" si="44"/>
        <v>37.413298839005954</v>
      </c>
      <c r="S156" s="10">
        <f t="shared" si="45"/>
        <v>3.2050195183103929</v>
      </c>
      <c r="T156" s="10">
        <f t="shared" si="46"/>
        <v>2.0846382105976686</v>
      </c>
      <c r="U156" s="10">
        <f t="shared" si="47"/>
        <v>3.1666660070672656</v>
      </c>
      <c r="V156" s="10">
        <f t="shared" si="48"/>
        <v>5.2513042176649343</v>
      </c>
      <c r="W156" s="9">
        <f t="shared" si="49"/>
        <v>2.8444564512351724</v>
      </c>
      <c r="X156" s="49">
        <f t="shared" si="42"/>
        <v>27.619760388179674</v>
      </c>
      <c r="Y156" s="8">
        <f t="shared" si="62"/>
        <v>8.7521736961082238E-5</v>
      </c>
      <c r="Z156" s="29">
        <f t="shared" si="50"/>
        <v>2.3833333333333333</v>
      </c>
    </row>
    <row r="157" spans="6:26" x14ac:dyDescent="0.25">
      <c r="F157" s="36">
        <f t="shared" si="51"/>
        <v>8640</v>
      </c>
      <c r="G157" s="16">
        <f t="shared" si="52"/>
        <v>24.780782633024522</v>
      </c>
      <c r="H157" s="48">
        <f t="shared" si="53"/>
        <v>294.54039131651223</v>
      </c>
      <c r="I157" s="8">
        <f t="shared" si="54"/>
        <v>1.1990232362816284</v>
      </c>
      <c r="J157" s="48">
        <f t="shared" si="55"/>
        <v>1.8271658203515127E-5</v>
      </c>
      <c r="K157" s="48">
        <f t="shared" si="56"/>
        <v>1.5238785747120794E-5</v>
      </c>
      <c r="L157" s="10">
        <f t="shared" si="57"/>
        <v>1006.1364079292495</v>
      </c>
      <c r="M157" s="29">
        <f t="shared" si="58"/>
        <v>2.5699779534945268E-2</v>
      </c>
      <c r="N157" s="8">
        <f t="shared" si="59"/>
        <v>0.71532833683644526</v>
      </c>
      <c r="O157" s="48">
        <f t="shared" si="60"/>
        <v>3.3951200904238734E-3</v>
      </c>
      <c r="P157" s="48">
        <f t="shared" si="43"/>
        <v>26258324.358658578</v>
      </c>
      <c r="Q157" s="48">
        <f t="shared" si="61"/>
        <v>18783323.491591159</v>
      </c>
      <c r="R157" s="9">
        <f t="shared" si="44"/>
        <v>37.421552973027758</v>
      </c>
      <c r="S157" s="10">
        <f t="shared" si="45"/>
        <v>3.2057522042069637</v>
      </c>
      <c r="T157" s="10">
        <f t="shared" si="46"/>
        <v>2.0868008517183996</v>
      </c>
      <c r="U157" s="10">
        <f t="shared" si="47"/>
        <v>3.1693157572554806</v>
      </c>
      <c r="V157" s="10">
        <f t="shared" si="48"/>
        <v>5.2561166089738798</v>
      </c>
      <c r="W157" s="9">
        <f t="shared" si="49"/>
        <v>2.8470631631941847</v>
      </c>
      <c r="X157" s="49">
        <f t="shared" si="42"/>
        <v>27.627845796218708</v>
      </c>
      <c r="Y157" s="8">
        <f t="shared" si="62"/>
        <v>8.7601943482897986E-5</v>
      </c>
      <c r="Z157" s="29">
        <f t="shared" si="50"/>
        <v>2.4</v>
      </c>
    </row>
    <row r="158" spans="6:26" x14ac:dyDescent="0.25">
      <c r="F158" s="36">
        <f t="shared" si="51"/>
        <v>8700</v>
      </c>
      <c r="G158" s="16">
        <f t="shared" si="52"/>
        <v>24.786128096564862</v>
      </c>
      <c r="H158" s="48">
        <f t="shared" si="53"/>
        <v>294.54306404828242</v>
      </c>
      <c r="I158" s="8">
        <f t="shared" si="54"/>
        <v>1.1990123200806508</v>
      </c>
      <c r="J158" s="48">
        <f t="shared" si="55"/>
        <v>1.8271785918493982E-5</v>
      </c>
      <c r="K158" s="48">
        <f t="shared" si="56"/>
        <v>1.5239031002838188E-5</v>
      </c>
      <c r="L158" s="10">
        <f t="shared" si="57"/>
        <v>1006.1364996478359</v>
      </c>
      <c r="M158" s="29">
        <f t="shared" si="58"/>
        <v>2.5699979721531895E-2</v>
      </c>
      <c r="N158" s="8">
        <f t="shared" si="59"/>
        <v>0.71532783004283029</v>
      </c>
      <c r="O158" s="48">
        <f t="shared" si="60"/>
        <v>3.3950892825508087E-3</v>
      </c>
      <c r="P158" s="48">
        <f t="shared" si="43"/>
        <v>26277940.153495807</v>
      </c>
      <c r="Q158" s="48">
        <f t="shared" si="61"/>
        <v>18797341.907995515</v>
      </c>
      <c r="R158" s="9">
        <f t="shared" si="44"/>
        <v>37.429601485512826</v>
      </c>
      <c r="S158" s="10">
        <f t="shared" si="45"/>
        <v>3.2064666638756658</v>
      </c>
      <c r="T158" s="10">
        <f t="shared" si="46"/>
        <v>2.0889113777688246</v>
      </c>
      <c r="U158" s="10">
        <f t="shared" si="47"/>
        <v>3.1719012109355686</v>
      </c>
      <c r="V158" s="10">
        <f t="shared" si="48"/>
        <v>5.2608125887043933</v>
      </c>
      <c r="W158" s="9">
        <f t="shared" si="49"/>
        <v>2.8496068188815462</v>
      </c>
      <c r="X158" s="49">
        <f t="shared" si="42"/>
        <v>27.63573491544641</v>
      </c>
      <c r="Y158" s="8">
        <f t="shared" si="62"/>
        <v>8.7680209811739882E-5</v>
      </c>
      <c r="Z158" s="29">
        <f t="shared" si="50"/>
        <v>2.4166666666666665</v>
      </c>
    </row>
    <row r="159" spans="6:26" x14ac:dyDescent="0.25">
      <c r="F159" s="36">
        <f t="shared" si="51"/>
        <v>8760</v>
      </c>
      <c r="G159" s="16">
        <f t="shared" si="52"/>
        <v>24.79134355045603</v>
      </c>
      <c r="H159" s="48">
        <f t="shared" si="53"/>
        <v>294.54567177522802</v>
      </c>
      <c r="I159" s="8">
        <f t="shared" si="54"/>
        <v>1.1990016695695398</v>
      </c>
      <c r="J159" s="48">
        <f t="shared" si="55"/>
        <v>1.8271910526711396E-5</v>
      </c>
      <c r="K159" s="48">
        <f t="shared" si="56"/>
        <v>1.5239270294987409E-5</v>
      </c>
      <c r="L159" s="10">
        <f t="shared" si="57"/>
        <v>1006.1365891411607</v>
      </c>
      <c r="M159" s="29">
        <f t="shared" si="58"/>
        <v>2.5700175038565119E-2</v>
      </c>
      <c r="N159" s="8">
        <f t="shared" si="59"/>
        <v>0.71532733558628259</v>
      </c>
      <c r="O159" s="48">
        <f t="shared" si="60"/>
        <v>3.3950592245100592E-3</v>
      </c>
      <c r="P159" s="48">
        <f t="shared" si="43"/>
        <v>26297077.269997746</v>
      </c>
      <c r="Q159" s="48">
        <f t="shared" si="61"/>
        <v>18811018.21725408</v>
      </c>
      <c r="R159" s="9">
        <f t="shared" si="44"/>
        <v>37.437449592414346</v>
      </c>
      <c r="S159" s="10">
        <f t="shared" si="45"/>
        <v>3.2071633584083572</v>
      </c>
      <c r="T159" s="10">
        <f t="shared" si="46"/>
        <v>2.0909710261810082</v>
      </c>
      <c r="U159" s="10">
        <f t="shared" si="47"/>
        <v>3.1744239166540646</v>
      </c>
      <c r="V159" s="10">
        <f t="shared" si="48"/>
        <v>5.2653949428350728</v>
      </c>
      <c r="W159" s="9">
        <f t="shared" si="49"/>
        <v>2.8520889273689978</v>
      </c>
      <c r="X159" s="49">
        <f t="shared" si="42"/>
        <v>27.64343247782503</v>
      </c>
      <c r="Y159" s="8">
        <f t="shared" si="62"/>
        <v>8.7756582380584544E-5</v>
      </c>
      <c r="Z159" s="29">
        <f t="shared" si="50"/>
        <v>2.4333333333333331</v>
      </c>
    </row>
    <row r="160" spans="6:26" x14ac:dyDescent="0.25">
      <c r="F160" s="36">
        <f t="shared" si="51"/>
        <v>8820</v>
      </c>
      <c r="G160" s="16">
        <f t="shared" si="52"/>
        <v>24.796432140457846</v>
      </c>
      <c r="H160" s="48">
        <f t="shared" si="53"/>
        <v>294.54821607022888</v>
      </c>
      <c r="I160" s="8">
        <f t="shared" si="54"/>
        <v>1.1989912783103334</v>
      </c>
      <c r="J160" s="48">
        <f t="shared" si="55"/>
        <v>1.8272032103365838E-5</v>
      </c>
      <c r="K160" s="48">
        <f t="shared" si="56"/>
        <v>1.5239503767796808E-5</v>
      </c>
      <c r="L160" s="10">
        <f t="shared" si="57"/>
        <v>1006.1366764628037</v>
      </c>
      <c r="M160" s="29">
        <f t="shared" si="58"/>
        <v>2.5700365603904957E-2</v>
      </c>
      <c r="N160" s="8">
        <f t="shared" si="59"/>
        <v>0.71532685316775557</v>
      </c>
      <c r="O160" s="48">
        <f t="shared" si="60"/>
        <v>3.3950298981324364E-3</v>
      </c>
      <c r="P160" s="48">
        <f t="shared" si="43"/>
        <v>26315747.367304776</v>
      </c>
      <c r="Q160" s="48">
        <f t="shared" si="61"/>
        <v>18824360.753011774</v>
      </c>
      <c r="R160" s="9">
        <f t="shared" si="44"/>
        <v>37.445102372730318</v>
      </c>
      <c r="S160" s="10">
        <f t="shared" si="45"/>
        <v>3.2078427368493938</v>
      </c>
      <c r="T160" s="10">
        <f t="shared" si="46"/>
        <v>2.0929810059127183</v>
      </c>
      <c r="U160" s="10">
        <f t="shared" si="47"/>
        <v>3.1768853862246074</v>
      </c>
      <c r="V160" s="10">
        <f t="shared" si="48"/>
        <v>5.2698663921373257</v>
      </c>
      <c r="W160" s="9">
        <f t="shared" si="49"/>
        <v>2.8545109624077174</v>
      </c>
      <c r="X160" s="49">
        <f t="shared" si="42"/>
        <v>27.650943102865561</v>
      </c>
      <c r="Y160" s="8">
        <f t="shared" si="62"/>
        <v>8.7831106535622087E-5</v>
      </c>
      <c r="Z160" s="29">
        <f t="shared" si="50"/>
        <v>2.4500000000000002</v>
      </c>
    </row>
    <row r="161" spans="6:26" x14ac:dyDescent="0.25">
      <c r="F161" s="36">
        <f t="shared" si="51"/>
        <v>8880</v>
      </c>
      <c r="G161" s="16">
        <f t="shared" si="52"/>
        <v>24.801396937004739</v>
      </c>
      <c r="H161" s="48">
        <f t="shared" si="53"/>
        <v>294.55069846850233</v>
      </c>
      <c r="I161" s="8">
        <f t="shared" si="54"/>
        <v>1.1989811400196722</v>
      </c>
      <c r="J161" s="48">
        <f t="shared" si="55"/>
        <v>1.8272150721853872E-5</v>
      </c>
      <c r="K161" s="48">
        <f t="shared" si="56"/>
        <v>1.5239731562044483E-5</v>
      </c>
      <c r="L161" s="10">
        <f t="shared" si="57"/>
        <v>1006.136761665074</v>
      </c>
      <c r="M161" s="29">
        <f t="shared" si="58"/>
        <v>2.5700551532587591E-2</v>
      </c>
      <c r="N161" s="8">
        <f t="shared" si="59"/>
        <v>0.71532638249538871</v>
      </c>
      <c r="O161" s="48">
        <f t="shared" si="60"/>
        <v>3.3950012856850671E-3</v>
      </c>
      <c r="P161" s="48">
        <f t="shared" si="43"/>
        <v>26333961.821660742</v>
      </c>
      <c r="Q161" s="48">
        <f t="shared" si="61"/>
        <v>18837377.646660257</v>
      </c>
      <c r="R161" s="9">
        <f t="shared" si="44"/>
        <v>37.452564772330469</v>
      </c>
      <c r="S161" s="10">
        <f t="shared" si="45"/>
        <v>3.2085052365295126</v>
      </c>
      <c r="T161" s="10">
        <f t="shared" si="46"/>
        <v>2.0949424980571676</v>
      </c>
      <c r="U161" s="10">
        <f t="shared" si="47"/>
        <v>3.1792870955716341</v>
      </c>
      <c r="V161" s="10">
        <f t="shared" si="48"/>
        <v>5.2742295936288013</v>
      </c>
      <c r="W161" s="9">
        <f t="shared" si="49"/>
        <v>2.8568743632156006</v>
      </c>
      <c r="X161" s="49">
        <f t="shared" si="42"/>
        <v>27.658271300220338</v>
      </c>
      <c r="Y161" s="8">
        <f t="shared" si="62"/>
        <v>8.7903826560480015E-5</v>
      </c>
      <c r="Z161" s="29">
        <f t="shared" si="50"/>
        <v>2.4666666666666668</v>
      </c>
    </row>
    <row r="162" spans="6:26" x14ac:dyDescent="0.25">
      <c r="F162" s="36">
        <f t="shared" si="51"/>
        <v>8940</v>
      </c>
      <c r="G162" s="16">
        <f t="shared" si="52"/>
        <v>24.806240936970781</v>
      </c>
      <c r="H162" s="48">
        <f t="shared" si="53"/>
        <v>294.55312046848536</v>
      </c>
      <c r="I162" s="8">
        <f t="shared" si="54"/>
        <v>1.1989712485651569</v>
      </c>
      <c r="J162" s="48">
        <f t="shared" si="55"/>
        <v>1.8272266453812462E-5</v>
      </c>
      <c r="K162" s="48">
        <f t="shared" si="56"/>
        <v>1.5239953815138941E-5</v>
      </c>
      <c r="L162" s="10">
        <f t="shared" si="57"/>
        <v>1006.1368447990401</v>
      </c>
      <c r="M162" s="29">
        <f t="shared" si="58"/>
        <v>2.5700732936891599E-2</v>
      </c>
      <c r="N162" s="8">
        <f t="shared" si="59"/>
        <v>0.71532592328433942</v>
      </c>
      <c r="O162" s="48">
        <f t="shared" si="60"/>
        <v>3.3949733698611126E-3</v>
      </c>
      <c r="P162" s="48">
        <f t="shared" si="43"/>
        <v>26351731.733222876</v>
      </c>
      <c r="Q162" s="48">
        <f t="shared" si="61"/>
        <v>18850076.832208879</v>
      </c>
      <c r="R162" s="9">
        <f t="shared" si="44"/>
        <v>37.459841607665197</v>
      </c>
      <c r="S162" s="10">
        <f t="shared" si="45"/>
        <v>3.2091512833895446</v>
      </c>
      <c r="T162" s="10">
        <f t="shared" si="46"/>
        <v>2.0968566564420712</v>
      </c>
      <c r="U162" s="10">
        <f t="shared" si="47"/>
        <v>3.1816304855564397</v>
      </c>
      <c r="V162" s="10">
        <f t="shared" si="48"/>
        <v>5.2784871419985109</v>
      </c>
      <c r="W162" s="9">
        <f t="shared" si="49"/>
        <v>2.8591805352491932</v>
      </c>
      <c r="X162" s="49">
        <f t="shared" si="42"/>
        <v>27.665421472219975</v>
      </c>
      <c r="Y162" s="8">
        <f t="shared" si="62"/>
        <v>8.7974785699975182E-5</v>
      </c>
      <c r="Z162" s="29">
        <f t="shared" si="50"/>
        <v>2.4833333333333334</v>
      </c>
    </row>
    <row r="163" spans="6:26" x14ac:dyDescent="0.25">
      <c r="F163" s="36">
        <f t="shared" si="51"/>
        <v>9000</v>
      </c>
      <c r="G163" s="16">
        <f t="shared" si="52"/>
        <v>24.810967065395282</v>
      </c>
      <c r="H163" s="48">
        <f t="shared" si="53"/>
        <v>294.55548353269762</v>
      </c>
      <c r="I163" s="8">
        <f t="shared" si="54"/>
        <v>1.1989615979617843</v>
      </c>
      <c r="J163" s="48">
        <f t="shared" si="55"/>
        <v>1.8272379369160242E-5</v>
      </c>
      <c r="K163" s="48">
        <f t="shared" si="56"/>
        <v>1.5240170661197989E-5</v>
      </c>
      <c r="L163" s="10">
        <f t="shared" si="57"/>
        <v>1006.1369259145575</v>
      </c>
      <c r="M163" s="29">
        <f t="shared" si="58"/>
        <v>2.5700909926402705E-2</v>
      </c>
      <c r="N163" s="8">
        <f t="shared" si="59"/>
        <v>0.71532547525661505</v>
      </c>
      <c r="O163" s="48">
        <f t="shared" si="60"/>
        <v>3.3949461337697126E-3</v>
      </c>
      <c r="P163" s="48">
        <f t="shared" si="43"/>
        <v>26369067.932710454</v>
      </c>
      <c r="Q163" s="48">
        <f t="shared" si="61"/>
        <v>18862466.051040072</v>
      </c>
      <c r="R163" s="9">
        <f t="shared" si="44"/>
        <v>37.466937569359899</v>
      </c>
      <c r="S163" s="10">
        <f t="shared" si="45"/>
        <v>3.2097812922942413</v>
      </c>
      <c r="T163" s="10">
        <f t="shared" si="46"/>
        <v>2.0987246082180468</v>
      </c>
      <c r="U163" s="10">
        <f t="shared" si="47"/>
        <v>3.1839169627851995</v>
      </c>
      <c r="V163" s="10">
        <f t="shared" si="48"/>
        <v>5.2826415710032464</v>
      </c>
      <c r="W163" s="9">
        <f t="shared" si="49"/>
        <v>2.8614308509600916</v>
      </c>
      <c r="X163" s="49">
        <f t="shared" si="42"/>
        <v>27.672397916355372</v>
      </c>
      <c r="Y163" s="8">
        <f t="shared" si="62"/>
        <v>8.8044026183387448E-5</v>
      </c>
      <c r="Z163" s="29">
        <f t="shared" si="50"/>
        <v>2.5</v>
      </c>
    </row>
    <row r="164" spans="6:26" x14ac:dyDescent="0.25">
      <c r="F164" s="36">
        <f t="shared" si="51"/>
        <v>9060</v>
      </c>
      <c r="G164" s="16">
        <f t="shared" si="52"/>
        <v>24.815578177169705</v>
      </c>
      <c r="H164" s="48">
        <f t="shared" si="53"/>
        <v>294.55778908858485</v>
      </c>
      <c r="I164" s="8">
        <f t="shared" si="54"/>
        <v>1.1989521823684683</v>
      </c>
      <c r="J164" s="48">
        <f t="shared" si="55"/>
        <v>1.8272489536138091E-5</v>
      </c>
      <c r="K164" s="48">
        <f t="shared" si="56"/>
        <v>1.5240382231125955E-5</v>
      </c>
      <c r="L164" s="10">
        <f t="shared" si="57"/>
        <v>1006.1370050602973</v>
      </c>
      <c r="M164" s="29">
        <f t="shared" si="58"/>
        <v>2.5701082608077248E-2</v>
      </c>
      <c r="N164" s="8">
        <f t="shared" si="59"/>
        <v>0.71532503814091253</v>
      </c>
      <c r="O164" s="48">
        <f t="shared" si="60"/>
        <v>3.3949195609261637E-3</v>
      </c>
      <c r="P164" s="48">
        <f t="shared" si="43"/>
        <v>26385980.98789566</v>
      </c>
      <c r="Q164" s="48">
        <f t="shared" si="61"/>
        <v>18874552.856551856</v>
      </c>
      <c r="R164" s="9">
        <f t="shared" si="44"/>
        <v>37.473857225699234</v>
      </c>
      <c r="S164" s="10">
        <f t="shared" si="45"/>
        <v>3.2103956673366287</v>
      </c>
      <c r="T164" s="10">
        <f t="shared" si="46"/>
        <v>2.1005474544364513</v>
      </c>
      <c r="U164" s="10">
        <f t="shared" si="47"/>
        <v>3.1861479003997832</v>
      </c>
      <c r="V164" s="10">
        <f t="shared" si="48"/>
        <v>5.286695354836235</v>
      </c>
      <c r="W164" s="9">
        <f t="shared" si="49"/>
        <v>2.8636266505362937</v>
      </c>
      <c r="X164" s="49">
        <f t="shared" si="42"/>
        <v>27.679204827705998</v>
      </c>
      <c r="Y164" s="8">
        <f t="shared" si="62"/>
        <v>8.8111589247270576E-5</v>
      </c>
      <c r="Z164" s="29">
        <f t="shared" si="50"/>
        <v>2.5166666666666666</v>
      </c>
    </row>
    <row r="165" spans="6:26" x14ac:dyDescent="0.25">
      <c r="F165" s="36">
        <f t="shared" si="51"/>
        <v>9120</v>
      </c>
      <c r="G165" s="16">
        <f t="shared" si="52"/>
        <v>24.820077058686717</v>
      </c>
      <c r="H165" s="48">
        <f t="shared" si="53"/>
        <v>294.56003852934333</v>
      </c>
      <c r="I165" s="8">
        <f t="shared" si="54"/>
        <v>1.1989429960846367</v>
      </c>
      <c r="J165" s="48">
        <f t="shared" si="55"/>
        <v>1.8272597021348429E-5</v>
      </c>
      <c r="K165" s="48">
        <f t="shared" si="56"/>
        <v>1.5240588652688969E-5</v>
      </c>
      <c r="L165" s="10">
        <f t="shared" si="57"/>
        <v>1006.1370822837732</v>
      </c>
      <c r="M165" s="29">
        <f t="shared" si="58"/>
        <v>2.5701251086303837E-2</v>
      </c>
      <c r="N165" s="8">
        <f t="shared" si="59"/>
        <v>0.71532461167245964</v>
      </c>
      <c r="O165" s="48">
        <f t="shared" si="60"/>
        <v>3.3948936352423192E-3</v>
      </c>
      <c r="P165" s="48">
        <f t="shared" si="43"/>
        <v>26402481.209941383</v>
      </c>
      <c r="Q165" s="48">
        <f t="shared" si="61"/>
        <v>18886344.618690733</v>
      </c>
      <c r="R165" s="9">
        <f t="shared" si="44"/>
        <v>37.480605026005307</v>
      </c>
      <c r="S165" s="10">
        <f t="shared" si="45"/>
        <v>3.2109948021331465</v>
      </c>
      <c r="T165" s="10">
        <f t="shared" si="46"/>
        <v>2.1023262706166945</v>
      </c>
      <c r="U165" s="10">
        <f t="shared" si="47"/>
        <v>3.1883246388514497</v>
      </c>
      <c r="V165" s="10">
        <f t="shared" si="48"/>
        <v>5.2906509094681446</v>
      </c>
      <c r="W165" s="9">
        <f t="shared" si="49"/>
        <v>2.8657692426285779</v>
      </c>
      <c r="X165" s="49">
        <f t="shared" si="42"/>
        <v>27.685846301315294</v>
      </c>
      <c r="Y165" s="8">
        <f t="shared" si="62"/>
        <v>8.8177515157802409E-5</v>
      </c>
      <c r="Z165" s="29">
        <f t="shared" si="50"/>
        <v>2.5333333333333332</v>
      </c>
    </row>
    <row r="166" spans="6:26" x14ac:dyDescent="0.25">
      <c r="F166" s="36">
        <f t="shared" si="51"/>
        <v>9180</v>
      </c>
      <c r="G166" s="16">
        <f t="shared" si="52"/>
        <v>24.824466429452087</v>
      </c>
      <c r="H166" s="48">
        <f t="shared" si="53"/>
        <v>294.56223321472601</v>
      </c>
      <c r="I166" s="8">
        <f t="shared" si="54"/>
        <v>1.1989340335469076</v>
      </c>
      <c r="J166" s="48">
        <f t="shared" si="55"/>
        <v>1.8272701889793865E-5</v>
      </c>
      <c r="K166" s="48">
        <f t="shared" si="56"/>
        <v>1.5240790050588681E-5</v>
      </c>
      <c r="L166" s="10">
        <f t="shared" si="57"/>
        <v>1006.1371576313682</v>
      </c>
      <c r="M166" s="29">
        <f t="shared" si="58"/>
        <v>2.5701415462963905E-2</v>
      </c>
      <c r="N166" s="8">
        <f t="shared" si="59"/>
        <v>0.7153241955928592</v>
      </c>
      <c r="O166" s="48">
        <f t="shared" si="60"/>
        <v>3.3948683410172055E-3</v>
      </c>
      <c r="P166" s="48">
        <f t="shared" si="43"/>
        <v>26418578.659588069</v>
      </c>
      <c r="Q166" s="48">
        <f t="shared" si="61"/>
        <v>18897848.528376512</v>
      </c>
      <c r="R166" s="9">
        <f t="shared" si="44"/>
        <v>37.487185303913215</v>
      </c>
      <c r="S166" s="10">
        <f t="shared" si="45"/>
        <v>3.2115790801099613</v>
      </c>
      <c r="T166" s="10">
        <f t="shared" si="46"/>
        <v>2.1040621073031405</v>
      </c>
      <c r="U166" s="10">
        <f t="shared" si="47"/>
        <v>3.1904484866576821</v>
      </c>
      <c r="V166" s="10">
        <f t="shared" si="48"/>
        <v>5.2945105939608226</v>
      </c>
      <c r="W166" s="9">
        <f t="shared" si="49"/>
        <v>2.8678599050621116</v>
      </c>
      <c r="X166" s="49">
        <f t="shared" si="42"/>
        <v>27.692326334514199</v>
      </c>
      <c r="Y166" s="8">
        <f t="shared" si="62"/>
        <v>8.8241843232680374E-5</v>
      </c>
      <c r="Z166" s="29">
        <f t="shared" si="50"/>
        <v>2.5499999999999998</v>
      </c>
    </row>
    <row r="167" spans="6:26" x14ac:dyDescent="0.25">
      <c r="F167" s="36">
        <f t="shared" si="51"/>
        <v>9240</v>
      </c>
      <c r="G167" s="16">
        <f t="shared" si="52"/>
        <v>24.828748943660226</v>
      </c>
      <c r="H167" s="48">
        <f t="shared" si="53"/>
        <v>294.56437447183009</v>
      </c>
      <c r="I167" s="8">
        <f t="shared" si="54"/>
        <v>1.1989252893258404</v>
      </c>
      <c r="J167" s="48">
        <f t="shared" si="55"/>
        <v>1.8272804204915098E-5</v>
      </c>
      <c r="K167" s="48">
        <f t="shared" si="56"/>
        <v>1.5240986546534484E-5</v>
      </c>
      <c r="L167" s="10">
        <f t="shared" si="57"/>
        <v>1006.1372311483609</v>
      </c>
      <c r="M167" s="29">
        <f t="shared" si="58"/>
        <v>2.5701575837491004E-2</v>
      </c>
      <c r="N167" s="8">
        <f t="shared" si="59"/>
        <v>0.71532378964994026</v>
      </c>
      <c r="O167" s="48">
        <f t="shared" si="60"/>
        <v>3.3948436629278548E-3</v>
      </c>
      <c r="P167" s="48">
        <f t="shared" si="43"/>
        <v>26434283.153193165</v>
      </c>
      <c r="Q167" s="48">
        <f t="shared" si="61"/>
        <v>18909071.601821706</v>
      </c>
      <c r="R167" s="9">
        <f t="shared" si="44"/>
        <v>37.493602280547442</v>
      </c>
      <c r="S167" s="10">
        <f t="shared" si="45"/>
        <v>3.2121488747807194</v>
      </c>
      <c r="T167" s="10">
        <f t="shared" si="46"/>
        <v>2.1057559906116694</v>
      </c>
      <c r="U167" s="10">
        <f t="shared" si="47"/>
        <v>3.1925207211426612</v>
      </c>
      <c r="V167" s="10">
        <f t="shared" si="48"/>
        <v>5.2982767117543306</v>
      </c>
      <c r="W167" s="9">
        <f t="shared" si="49"/>
        <v>2.8698998855335951</v>
      </c>
      <c r="X167" s="49">
        <f t="shared" si="42"/>
        <v>27.698648829193822</v>
      </c>
      <c r="Y167" s="8">
        <f t="shared" si="62"/>
        <v>8.8304611862572178E-5</v>
      </c>
      <c r="Z167" s="29">
        <f t="shared" si="50"/>
        <v>2.5666666666666669</v>
      </c>
    </row>
    <row r="168" spans="6:26" x14ac:dyDescent="0.25">
      <c r="F168" s="36">
        <f t="shared" si="51"/>
        <v>9300</v>
      </c>
      <c r="G168" s="16">
        <f t="shared" si="52"/>
        <v>24.832927191734104</v>
      </c>
      <c r="H168" s="48">
        <f t="shared" si="53"/>
        <v>294.56646359586705</v>
      </c>
      <c r="I168" s="8">
        <f t="shared" si="54"/>
        <v>1.1989167581227611</v>
      </c>
      <c r="J168" s="48">
        <f t="shared" si="55"/>
        <v>1.8272904028627596E-5</v>
      </c>
      <c r="K168" s="48">
        <f t="shared" si="56"/>
        <v>1.5241178259313789E-5</v>
      </c>
      <c r="L168" s="10">
        <f t="shared" si="57"/>
        <v>1006.1373028789511</v>
      </c>
      <c r="M168" s="29">
        <f t="shared" si="58"/>
        <v>2.570173230692838E-2</v>
      </c>
      <c r="N168" s="8">
        <f t="shared" si="59"/>
        <v>0.7153233935976081</v>
      </c>
      <c r="O168" s="48">
        <f t="shared" si="60"/>
        <v>3.3948195860203506E-3</v>
      </c>
      <c r="P168" s="48">
        <f t="shared" si="43"/>
        <v>26449604.268628195</v>
      </c>
      <c r="Q168" s="48">
        <f t="shared" si="61"/>
        <v>18920020.684748903</v>
      </c>
      <c r="R168" s="9">
        <f t="shared" si="44"/>
        <v>37.499860067603052</v>
      </c>
      <c r="S168" s="10">
        <f t="shared" si="45"/>
        <v>3.212704550016023</v>
      </c>
      <c r="T168" s="10">
        <f t="shared" si="46"/>
        <v>2.1074089227659867</v>
      </c>
      <c r="U168" s="10">
        <f t="shared" si="47"/>
        <v>3.1945425891614225</v>
      </c>
      <c r="V168" s="10">
        <f t="shared" si="48"/>
        <v>5.3019515119274097</v>
      </c>
      <c r="W168" s="9">
        <f t="shared" si="49"/>
        <v>2.8718904022940137</v>
      </c>
      <c r="X168" s="49">
        <f t="shared" si="42"/>
        <v>27.704817594028118</v>
      </c>
      <c r="Y168" s="8">
        <f t="shared" si="62"/>
        <v>8.8365858532123484E-5</v>
      </c>
      <c r="Z168" s="29">
        <f t="shared" si="50"/>
        <v>2.5833333333333335</v>
      </c>
    </row>
    <row r="169" spans="6:26" x14ac:dyDescent="0.25">
      <c r="F169" s="36">
        <f t="shared" si="51"/>
        <v>9360</v>
      </c>
      <c r="G169" s="16">
        <f t="shared" si="52"/>
        <v>24.837003701830241</v>
      </c>
      <c r="H169" s="48">
        <f t="shared" si="53"/>
        <v>294.56850185091508</v>
      </c>
      <c r="I169" s="8">
        <f t="shared" si="54"/>
        <v>1.1989084347666634</v>
      </c>
      <c r="J169" s="48">
        <f t="shared" si="55"/>
        <v>1.8273001421357687E-5</v>
      </c>
      <c r="K169" s="48">
        <f t="shared" si="56"/>
        <v>1.524136530486088E-5</v>
      </c>
      <c r="L169" s="10">
        <f t="shared" si="57"/>
        <v>1006.1373728662849</v>
      </c>
      <c r="M169" s="29">
        <f t="shared" si="58"/>
        <v>2.570188496598547E-2</v>
      </c>
      <c r="N169" s="8">
        <f t="shared" si="59"/>
        <v>0.7153230071957013</v>
      </c>
      <c r="O169" s="48">
        <f t="shared" si="60"/>
        <v>3.3947960957010702E-3</v>
      </c>
      <c r="P169" s="48">
        <f t="shared" si="43"/>
        <v>26464551.351034801</v>
      </c>
      <c r="Q169" s="48">
        <f t="shared" si="61"/>
        <v>18930702.456507273</v>
      </c>
      <c r="R169" s="9">
        <f t="shared" si="44"/>
        <v>37.505962670334135</v>
      </c>
      <c r="S169" s="10">
        <f t="shared" si="45"/>
        <v>3.2132464603049105</v>
      </c>
      <c r="T169" s="10">
        <f t="shared" si="46"/>
        <v>2.109021882623769</v>
      </c>
      <c r="U169" s="10">
        <f t="shared" si="47"/>
        <v>3.196515307808355</v>
      </c>
      <c r="V169" s="10">
        <f t="shared" si="48"/>
        <v>5.3055371904321245</v>
      </c>
      <c r="W169" s="9">
        <f t="shared" si="49"/>
        <v>2.8738326448174005</v>
      </c>
      <c r="X169" s="49">
        <f t="shared" si="42"/>
        <v>27.710836346647643</v>
      </c>
      <c r="Y169" s="8">
        <f t="shared" si="62"/>
        <v>8.842561984053542E-5</v>
      </c>
      <c r="Z169" s="29">
        <f t="shared" si="50"/>
        <v>2.6</v>
      </c>
    </row>
    <row r="170" spans="6:26" x14ac:dyDescent="0.25">
      <c r="F170" s="36">
        <f t="shared" si="51"/>
        <v>9420</v>
      </c>
      <c r="G170" s="16">
        <f t="shared" si="52"/>
        <v>24.840980941309549</v>
      </c>
      <c r="H170" s="48">
        <f t="shared" si="53"/>
        <v>294.57049047065476</v>
      </c>
      <c r="I170" s="8">
        <f t="shared" si="54"/>
        <v>1.1989003142111745</v>
      </c>
      <c r="J170" s="48">
        <f t="shared" si="55"/>
        <v>1.827309644207778E-5</v>
      </c>
      <c r="K170" s="48">
        <f t="shared" si="56"/>
        <v>1.5241547796324253E-5</v>
      </c>
      <c r="L170" s="10">
        <f t="shared" si="57"/>
        <v>1006.1374411524782</v>
      </c>
      <c r="M170" s="29">
        <f t="shared" si="58"/>
        <v>2.5702033907093139E-2</v>
      </c>
      <c r="N170" s="8">
        <f t="shared" si="59"/>
        <v>0.71532263020984932</v>
      </c>
      <c r="O170" s="48">
        <f t="shared" si="60"/>
        <v>3.394773177728135E-3</v>
      </c>
      <c r="P170" s="48">
        <f t="shared" si="43"/>
        <v>26479133.518443812</v>
      </c>
      <c r="Q170" s="48">
        <f t="shared" si="61"/>
        <v>18941123.434091009</v>
      </c>
      <c r="R170" s="9">
        <f t="shared" si="44"/>
        <v>37.51191399045387</v>
      </c>
      <c r="S170" s="10">
        <f t="shared" si="45"/>
        <v>3.2137749510086895</v>
      </c>
      <c r="T170" s="10">
        <f t="shared" si="46"/>
        <v>2.1105958261928137</v>
      </c>
      <c r="U170" s="10">
        <f t="shared" si="47"/>
        <v>3.1984400651099536</v>
      </c>
      <c r="V170" s="10">
        <f t="shared" si="48"/>
        <v>5.3090358913027673</v>
      </c>
      <c r="W170" s="9">
        <f t="shared" si="49"/>
        <v>2.8757277744556653</v>
      </c>
      <c r="X170" s="49">
        <f t="shared" si="42"/>
        <v>27.716708715765215</v>
      </c>
      <c r="Y170" s="8">
        <f t="shared" si="62"/>
        <v>8.8483931521712779E-5</v>
      </c>
      <c r="Z170" s="29">
        <f t="shared" si="50"/>
        <v>2.6166666666666667</v>
      </c>
    </row>
    <row r="171" spans="6:26" x14ac:dyDescent="0.25">
      <c r="F171" s="36">
        <f t="shared" si="51"/>
        <v>9480</v>
      </c>
      <c r="G171" s="16">
        <f t="shared" si="52"/>
        <v>24.844861318174694</v>
      </c>
      <c r="H171" s="48">
        <f t="shared" si="53"/>
        <v>294.57243065908733</v>
      </c>
      <c r="I171" s="8">
        <f t="shared" si="54"/>
        <v>1.1988923915315983</v>
      </c>
      <c r="J171" s="48">
        <f t="shared" si="55"/>
        <v>1.8273189148340924E-5</v>
      </c>
      <c r="K171" s="48">
        <f t="shared" si="56"/>
        <v>1.5241725844132451E-5</v>
      </c>
      <c r="L171" s="10">
        <f t="shared" si="57"/>
        <v>1006.1375077786427</v>
      </c>
      <c r="M171" s="29">
        <f t="shared" si="58"/>
        <v>2.5702179220457744E-2</v>
      </c>
      <c r="N171" s="8">
        <f t="shared" si="59"/>
        <v>0.71532226241133645</v>
      </c>
      <c r="O171" s="48">
        <f t="shared" si="60"/>
        <v>3.3947508182030572E-3</v>
      </c>
      <c r="P171" s="48">
        <f t="shared" si="43"/>
        <v>26493359.6672603</v>
      </c>
      <c r="Q171" s="48">
        <f t="shared" si="61"/>
        <v>18951289.976061892</v>
      </c>
      <c r="R171" s="9">
        <f t="shared" si="44"/>
        <v>37.517717828947355</v>
      </c>
      <c r="S171" s="10">
        <f t="shared" si="45"/>
        <v>3.2142903586072258</v>
      </c>
      <c r="T171" s="10">
        <f t="shared" si="46"/>
        <v>2.1121316871371967</v>
      </c>
      <c r="U171" s="10">
        <f t="shared" si="47"/>
        <v>3.2003180207023356</v>
      </c>
      <c r="V171" s="10">
        <f t="shared" si="48"/>
        <v>5.3124497078395319</v>
      </c>
      <c r="W171" s="9">
        <f t="shared" si="49"/>
        <v>2.8775769250797465</v>
      </c>
      <c r="X171" s="49">
        <f t="shared" si="42"/>
        <v>27.722438243254441</v>
      </c>
      <c r="Y171" s="8">
        <f t="shared" si="62"/>
        <v>8.8540828463992195E-5</v>
      </c>
      <c r="Z171" s="29">
        <f t="shared" si="50"/>
        <v>2.6333333333333333</v>
      </c>
    </row>
    <row r="172" spans="6:26" x14ac:dyDescent="0.25">
      <c r="F172" s="36">
        <f t="shared" si="51"/>
        <v>9540</v>
      </c>
      <c r="G172" s="16">
        <f t="shared" si="52"/>
        <v>24.848647182474675</v>
      </c>
      <c r="H172" s="48">
        <f t="shared" si="53"/>
        <v>294.57432359123732</v>
      </c>
      <c r="I172" s="8">
        <f t="shared" si="54"/>
        <v>1.198884661922021</v>
      </c>
      <c r="J172" s="48">
        <f t="shared" si="55"/>
        <v>1.8273279596314077E-5</v>
      </c>
      <c r="K172" s="48">
        <f t="shared" si="56"/>
        <v>1.5241899556058066E-5</v>
      </c>
      <c r="L172" s="10">
        <f t="shared" si="57"/>
        <v>1006.1375727849072</v>
      </c>
      <c r="M172" s="29">
        <f t="shared" si="58"/>
        <v>2.5702320994113365E-2</v>
      </c>
      <c r="N172" s="8">
        <f t="shared" si="59"/>
        <v>0.71532190357696701</v>
      </c>
      <c r="O172" s="48">
        <f t="shared" si="60"/>
        <v>3.394729003562573E-3</v>
      </c>
      <c r="P172" s="48">
        <f t="shared" si="43"/>
        <v>26507238.477619033</v>
      </c>
      <c r="Q172" s="48">
        <f t="shared" si="61"/>
        <v>18961208.286379073</v>
      </c>
      <c r="R172" s="9">
        <f t="shared" si="44"/>
        <v>37.523377888802621</v>
      </c>
      <c r="S172" s="10">
        <f t="shared" si="45"/>
        <v>3.2147930109380698</v>
      </c>
      <c r="T172" s="10">
        <f t="shared" si="46"/>
        <v>2.1136303772736276</v>
      </c>
      <c r="U172" s="10">
        <f t="shared" si="47"/>
        <v>3.2021503064939085</v>
      </c>
      <c r="V172" s="10">
        <f t="shared" si="48"/>
        <v>5.3157806837675361</v>
      </c>
      <c r="W172" s="9">
        <f t="shared" si="49"/>
        <v>2.8793812037074153</v>
      </c>
      <c r="X172" s="49">
        <f t="shared" si="42"/>
        <v>27.728028386182089</v>
      </c>
      <c r="Y172" s="8">
        <f t="shared" si="62"/>
        <v>8.8596344729458931E-5</v>
      </c>
      <c r="Z172" s="29">
        <f t="shared" si="50"/>
        <v>2.65</v>
      </c>
    </row>
    <row r="173" spans="6:26" x14ac:dyDescent="0.25">
      <c r="F173" s="36">
        <f t="shared" si="51"/>
        <v>9600</v>
      </c>
      <c r="G173" s="16">
        <f t="shared" si="52"/>
        <v>24.852340827677331</v>
      </c>
      <c r="H173" s="48">
        <f t="shared" si="53"/>
        <v>294.57617041383867</v>
      </c>
      <c r="I173" s="8">
        <f t="shared" si="54"/>
        <v>1.1988771206924846</v>
      </c>
      <c r="J173" s="48">
        <f t="shared" si="55"/>
        <v>1.8273367840811416E-5</v>
      </c>
      <c r="K173" s="48">
        <f t="shared" si="56"/>
        <v>1.5242069037280916E-5</v>
      </c>
      <c r="L173" s="10">
        <f t="shared" si="57"/>
        <v>1006.1376362104415</v>
      </c>
      <c r="M173" s="29">
        <f t="shared" si="58"/>
        <v>2.5702459313973903E-2</v>
      </c>
      <c r="N173" s="8">
        <f t="shared" si="59"/>
        <v>0.71532155348893267</v>
      </c>
      <c r="O173" s="48">
        <f t="shared" si="60"/>
        <v>3.3947077205706716E-3</v>
      </c>
      <c r="P173" s="48">
        <f t="shared" si="43"/>
        <v>26520778.418609977</v>
      </c>
      <c r="Q173" s="48">
        <f t="shared" si="61"/>
        <v>18970884.418135848</v>
      </c>
      <c r="R173" s="9">
        <f t="shared" si="44"/>
        <v>37.528897777659907</v>
      </c>
      <c r="S173" s="10">
        <f t="shared" si="45"/>
        <v>3.2152832274286314</v>
      </c>
      <c r="T173" s="10">
        <f t="shared" si="46"/>
        <v>2.1150927870581135</v>
      </c>
      <c r="U173" s="10">
        <f t="shared" si="47"/>
        <v>3.2039380273132254</v>
      </c>
      <c r="V173" s="10">
        <f t="shared" si="48"/>
        <v>5.319030814371339</v>
      </c>
      <c r="W173" s="9">
        <f t="shared" si="49"/>
        <v>2.8811416911178083</v>
      </c>
      <c r="X173" s="49">
        <f t="shared" si="42"/>
        <v>27.733482518795139</v>
      </c>
      <c r="Y173" s="8">
        <f t="shared" si="62"/>
        <v>8.8650513572855643E-5</v>
      </c>
      <c r="Z173" s="29">
        <f t="shared" si="50"/>
        <v>2.6666666666666665</v>
      </c>
    </row>
    <row r="174" spans="6:26" x14ac:dyDescent="0.25">
      <c r="F174" s="36">
        <f t="shared" si="51"/>
        <v>9660</v>
      </c>
      <c r="G174" s="16">
        <f t="shared" si="52"/>
        <v>24.85594449201043</v>
      </c>
      <c r="H174" s="48">
        <f t="shared" si="53"/>
        <v>294.57797224600517</v>
      </c>
      <c r="I174" s="8">
        <f t="shared" si="54"/>
        <v>1.1988697632662297</v>
      </c>
      <c r="J174" s="48">
        <f t="shared" si="55"/>
        <v>1.8273453935326017E-5</v>
      </c>
      <c r="K174" s="48">
        <f t="shared" si="56"/>
        <v>1.5242234390449032E-5</v>
      </c>
      <c r="L174" s="10">
        <f t="shared" si="57"/>
        <v>1006.1376980934791</v>
      </c>
      <c r="M174" s="29">
        <f t="shared" si="58"/>
        <v>2.5702594263882831E-2</v>
      </c>
      <c r="N174" s="8">
        <f t="shared" si="59"/>
        <v>0.7153212119346849</v>
      </c>
      <c r="O174" s="48">
        <f t="shared" si="60"/>
        <v>3.3946869563108045E-3</v>
      </c>
      <c r="P174" s="48">
        <f t="shared" si="43"/>
        <v>26533987.753381684</v>
      </c>
      <c r="Q174" s="48">
        <f t="shared" si="61"/>
        <v>18980324.277209073</v>
      </c>
      <c r="R174" s="9">
        <f t="shared" si="44"/>
        <v>37.534281010384291</v>
      </c>
      <c r="S174" s="10">
        <f t="shared" si="45"/>
        <v>3.2157613193215653</v>
      </c>
      <c r="T174" s="10">
        <f t="shared" si="46"/>
        <v>2.1165197860629963</v>
      </c>
      <c r="U174" s="10">
        <f t="shared" si="47"/>
        <v>3.2056822615424845</v>
      </c>
      <c r="V174" s="10">
        <f t="shared" si="48"/>
        <v>5.3222020476054812</v>
      </c>
      <c r="W174" s="9">
        <f t="shared" si="49"/>
        <v>2.8828594424529688</v>
      </c>
      <c r="X174" s="49">
        <f t="shared" si="42"/>
        <v>27.738803934463398</v>
      </c>
      <c r="Y174" s="8">
        <f t="shared" si="62"/>
        <v>8.8703367460091348E-5</v>
      </c>
      <c r="Z174" s="29">
        <f t="shared" si="50"/>
        <v>2.6833333333333331</v>
      </c>
    </row>
    <row r="175" spans="6:26" x14ac:dyDescent="0.25">
      <c r="F175" s="36">
        <f t="shared" si="51"/>
        <v>9720</v>
      </c>
      <c r="G175" s="16">
        <f t="shared" si="52"/>
        <v>24.859460359772019</v>
      </c>
      <c r="H175" s="48">
        <f t="shared" si="53"/>
        <v>294.57973017988598</v>
      </c>
      <c r="I175" s="8">
        <f t="shared" si="54"/>
        <v>1.1988625851769952</v>
      </c>
      <c r="J175" s="48">
        <f t="shared" si="55"/>
        <v>1.8273537932061562E-5</v>
      </c>
      <c r="K175" s="48">
        <f t="shared" si="56"/>
        <v>1.5242395715738957E-5</v>
      </c>
      <c r="L175" s="10">
        <f t="shared" si="57"/>
        <v>1006.1377584713382</v>
      </c>
      <c r="M175" s="29">
        <f t="shared" si="58"/>
        <v>2.5702725925662764E-2</v>
      </c>
      <c r="N175" s="8">
        <f t="shared" si="59"/>
        <v>0.71532087870680983</v>
      </c>
      <c r="O175" s="48">
        <f t="shared" si="60"/>
        <v>3.3946666981782728E-3</v>
      </c>
      <c r="P175" s="48">
        <f t="shared" si="43"/>
        <v>26546874.544120308</v>
      </c>
      <c r="Q175" s="48">
        <f t="shared" si="61"/>
        <v>18989533.625819579</v>
      </c>
      <c r="R175" s="9">
        <f t="shared" si="44"/>
        <v>37.53953101156231</v>
      </c>
      <c r="S175" s="10">
        <f t="shared" si="45"/>
        <v>3.2162275898936801</v>
      </c>
      <c r="T175" s="10">
        <f t="shared" si="46"/>
        <v>2.1179122234445562</v>
      </c>
      <c r="U175" s="10">
        <f t="shared" si="47"/>
        <v>3.2073840617368372</v>
      </c>
      <c r="V175" s="10">
        <f t="shared" si="48"/>
        <v>5.325296285181393</v>
      </c>
      <c r="W175" s="9">
        <f t="shared" si="49"/>
        <v>2.8845354878065881</v>
      </c>
      <c r="X175" s="49">
        <f t="shared" si="42"/>
        <v>27.743995847578606</v>
      </c>
      <c r="Y175" s="8">
        <f t="shared" si="62"/>
        <v>8.8754938086356544E-5</v>
      </c>
      <c r="Z175" s="29">
        <f t="shared" si="50"/>
        <v>2.7</v>
      </c>
    </row>
    <row r="176" spans="6:26" x14ac:dyDescent="0.25">
      <c r="F176" s="36">
        <f t="shared" si="51"/>
        <v>9780</v>
      </c>
      <c r="G176" s="16">
        <f t="shared" si="52"/>
        <v>24.862890562610673</v>
      </c>
      <c r="H176" s="48">
        <f t="shared" si="53"/>
        <v>294.58144528130532</v>
      </c>
      <c r="I176" s="8">
        <f t="shared" si="54"/>
        <v>1.1988555820663866</v>
      </c>
      <c r="J176" s="48">
        <f t="shared" si="55"/>
        <v>1.8273619881962701E-5</v>
      </c>
      <c r="K176" s="48">
        <f t="shared" si="56"/>
        <v>1.524255311091407E-5</v>
      </c>
      <c r="L176" s="10">
        <f t="shared" si="57"/>
        <v>1006.1378173804436</v>
      </c>
      <c r="M176" s="29">
        <f t="shared" si="58"/>
        <v>2.570285437916317E-2</v>
      </c>
      <c r="N176" s="8">
        <f t="shared" si="59"/>
        <v>0.71532055360290425</v>
      </c>
      <c r="O176" s="48">
        <f t="shared" si="60"/>
        <v>3.3946469338727962E-3</v>
      </c>
      <c r="P176" s="48">
        <f t="shared" si="43"/>
        <v>26559446.656911675</v>
      </c>
      <c r="Q176" s="48">
        <f t="shared" si="61"/>
        <v>18998518.086008865</v>
      </c>
      <c r="R176" s="9">
        <f t="shared" si="44"/>
        <v>37.544651117926577</v>
      </c>
      <c r="S176" s="10">
        <f t="shared" si="45"/>
        <v>3.2166823346685085</v>
      </c>
      <c r="T176" s="10">
        <f t="shared" si="46"/>
        <v>2.1192709284012454</v>
      </c>
      <c r="U176" s="10">
        <f t="shared" si="47"/>
        <v>3.2090444552300803</v>
      </c>
      <c r="V176" s="10">
        <f t="shared" si="48"/>
        <v>5.3283153836313257</v>
      </c>
      <c r="W176" s="9">
        <f t="shared" si="49"/>
        <v>2.8861708328003011</v>
      </c>
      <c r="X176" s="49">
        <f t="shared" si="42"/>
        <v>27.749061395410973</v>
      </c>
      <c r="Y176" s="8">
        <f t="shared" si="62"/>
        <v>8.8805256393855434E-5</v>
      </c>
      <c r="Z176" s="29">
        <f t="shared" si="50"/>
        <v>2.7166666666666668</v>
      </c>
    </row>
    <row r="177" spans="6:26" x14ac:dyDescent="0.25">
      <c r="F177" s="36">
        <f t="shared" si="51"/>
        <v>9840</v>
      </c>
      <c r="G177" s="16">
        <f t="shared" si="52"/>
        <v>24.866237180776302</v>
      </c>
      <c r="H177" s="48">
        <f t="shared" si="53"/>
        <v>294.58311859038815</v>
      </c>
      <c r="I177" s="8">
        <f t="shared" si="54"/>
        <v>1.1988487496813027</v>
      </c>
      <c r="J177" s="48">
        <f t="shared" si="55"/>
        <v>1.8273699834745255E-5</v>
      </c>
      <c r="K177" s="48">
        <f t="shared" si="56"/>
        <v>1.5242706671382077E-5</v>
      </c>
      <c r="L177" s="10">
        <f t="shared" si="57"/>
        <v>1006.1378748563479</v>
      </c>
      <c r="M177" s="29">
        <f t="shared" si="58"/>
        <v>2.5702979702307536E-2</v>
      </c>
      <c r="N177" s="8">
        <f t="shared" si="59"/>
        <v>0.7153202364254585</v>
      </c>
      <c r="O177" s="48">
        <f t="shared" si="60"/>
        <v>3.394627651391252E-3</v>
      </c>
      <c r="P177" s="48">
        <f t="shared" si="43"/>
        <v>26571711.766485315</v>
      </c>
      <c r="Q177" s="48">
        <f t="shared" si="61"/>
        <v>19007283.143031415</v>
      </c>
      <c r="R177" s="9">
        <f t="shared" si="44"/>
        <v>37.549644580709604</v>
      </c>
      <c r="S177" s="10">
        <f t="shared" si="45"/>
        <v>3.2171258416228037</v>
      </c>
      <c r="T177" s="10">
        <f t="shared" si="46"/>
        <v>2.1205967106227281</v>
      </c>
      <c r="U177" s="10">
        <f t="shared" si="47"/>
        <v>3.2106644447264605</v>
      </c>
      <c r="V177" s="10">
        <f t="shared" si="48"/>
        <v>5.3312611553491891</v>
      </c>
      <c r="W177" s="9">
        <f t="shared" si="49"/>
        <v>2.8877664591474774</v>
      </c>
      <c r="X177" s="49">
        <f t="shared" si="42"/>
        <v>27.754003639923781</v>
      </c>
      <c r="Y177" s="8">
        <f t="shared" si="62"/>
        <v>8.885435258915316E-5</v>
      </c>
      <c r="Z177" s="29">
        <f t="shared" si="50"/>
        <v>2.7333333333333334</v>
      </c>
    </row>
    <row r="178" spans="6:26" x14ac:dyDescent="0.25">
      <c r="F178" s="36">
        <f t="shared" si="51"/>
        <v>9900</v>
      </c>
      <c r="G178" s="16">
        <f t="shared" si="52"/>
        <v>24.869502244342133</v>
      </c>
      <c r="H178" s="48">
        <f t="shared" si="53"/>
        <v>294.58475112217104</v>
      </c>
      <c r="I178" s="8">
        <f t="shared" si="54"/>
        <v>1.1988420838714224</v>
      </c>
      <c r="J178" s="48">
        <f t="shared" si="55"/>
        <v>1.8273777838925248E-5</v>
      </c>
      <c r="K178" s="48">
        <f t="shared" si="56"/>
        <v>1.5242856490250751E-5</v>
      </c>
      <c r="L178" s="10">
        <f t="shared" si="57"/>
        <v>1006.1379309337517</v>
      </c>
      <c r="M178" s="29">
        <f t="shared" si="58"/>
        <v>2.5703101971138984E-2</v>
      </c>
      <c r="N178" s="8">
        <f t="shared" si="59"/>
        <v>0.71531992698173763</v>
      </c>
      <c r="O178" s="48">
        <f t="shared" si="60"/>
        <v>3.3946088390205817E-3</v>
      </c>
      <c r="P178" s="48">
        <f t="shared" si="43"/>
        <v>26583677.360846467</v>
      </c>
      <c r="Q178" s="48">
        <f t="shared" si="61"/>
        <v>19015834.148666766</v>
      </c>
      <c r="R178" s="9">
        <f t="shared" si="44"/>
        <v>37.554514567929935</v>
      </c>
      <c r="S178" s="10">
        <f t="shared" si="45"/>
        <v>3.217558391387092</v>
      </c>
      <c r="T178" s="10">
        <f t="shared" si="46"/>
        <v>2.1218903607298074</v>
      </c>
      <c r="U178" s="10">
        <f t="shared" si="47"/>
        <v>3.2122450088795698</v>
      </c>
      <c r="V178" s="10">
        <f t="shared" si="48"/>
        <v>5.3341353696093776</v>
      </c>
      <c r="W178" s="9">
        <f t="shared" si="49"/>
        <v>2.8893233252050794</v>
      </c>
      <c r="X178" s="49">
        <f t="shared" si="42"/>
        <v>27.758825569547213</v>
      </c>
      <c r="Y178" s="8">
        <f t="shared" si="62"/>
        <v>8.8902256160156289E-5</v>
      </c>
      <c r="Z178" s="29">
        <f t="shared" si="50"/>
        <v>2.75</v>
      </c>
    </row>
    <row r="179" spans="6:26" x14ac:dyDescent="0.25">
      <c r="F179" s="36">
        <f t="shared" si="51"/>
        <v>9960</v>
      </c>
      <c r="G179" s="16">
        <f t="shared" si="52"/>
        <v>24.872687734398482</v>
      </c>
      <c r="H179" s="48">
        <f t="shared" si="53"/>
        <v>294.58634386719922</v>
      </c>
      <c r="I179" s="8">
        <f t="shared" si="54"/>
        <v>1.198835580586749</v>
      </c>
      <c r="J179" s="48">
        <f t="shared" si="55"/>
        <v>1.8273853941847562E-5</v>
      </c>
      <c r="K179" s="48">
        <f t="shared" si="56"/>
        <v>1.5243002658382682E-5</v>
      </c>
      <c r="L179" s="10">
        <f t="shared" si="57"/>
        <v>1006.1379856465229</v>
      </c>
      <c r="M179" s="29">
        <f t="shared" si="58"/>
        <v>2.5703221259865149E-2</v>
      </c>
      <c r="N179" s="8">
        <f t="shared" si="59"/>
        <v>0.71531962508366698</v>
      </c>
      <c r="O179" s="48">
        <f t="shared" si="60"/>
        <v>3.3945904853308622E-3</v>
      </c>
      <c r="P179" s="48">
        <f t="shared" si="43"/>
        <v>26595350.745796107</v>
      </c>
      <c r="Q179" s="48">
        <f t="shared" si="61"/>
        <v>19024176.324451495</v>
      </c>
      <c r="R179" s="9">
        <f t="shared" si="44"/>
        <v>37.559264166612408</v>
      </c>
      <c r="S179" s="10">
        <f t="shared" si="45"/>
        <v>3.2179802574405443</v>
      </c>
      <c r="T179" s="10">
        <f t="shared" si="46"/>
        <v>2.1231526507054177</v>
      </c>
      <c r="U179" s="10">
        <f t="shared" si="47"/>
        <v>3.213787102857828</v>
      </c>
      <c r="V179" s="10">
        <f t="shared" si="48"/>
        <v>5.3369397535632457</v>
      </c>
      <c r="W179" s="9">
        <f t="shared" si="49"/>
        <v>2.8908423665134246</v>
      </c>
      <c r="X179" s="49">
        <f t="shared" si="42"/>
        <v>27.763530100911908</v>
      </c>
      <c r="Y179" s="8">
        <f t="shared" si="62"/>
        <v>8.8948995892720764E-5</v>
      </c>
      <c r="Z179" s="29">
        <f t="shared" si="50"/>
        <v>2.7666666666666666</v>
      </c>
    </row>
    <row r="180" spans="6:26" x14ac:dyDescent="0.25">
      <c r="F180" s="36">
        <f t="shared" si="51"/>
        <v>10020</v>
      </c>
      <c r="G180" s="16">
        <f t="shared" si="52"/>
        <v>24.875795584218945</v>
      </c>
      <c r="H180" s="48">
        <f t="shared" si="53"/>
        <v>294.58789779210946</v>
      </c>
      <c r="I180" s="8">
        <f t="shared" si="54"/>
        <v>1.1988292358752148</v>
      </c>
      <c r="J180" s="48">
        <f t="shared" si="55"/>
        <v>1.827392818971387E-5</v>
      </c>
      <c r="K180" s="48">
        <f t="shared" si="56"/>
        <v>1.5243145264448646E-5</v>
      </c>
      <c r="L180" s="10">
        <f t="shared" si="57"/>
        <v>1006.1380390277179</v>
      </c>
      <c r="M180" s="29">
        <f t="shared" si="58"/>
        <v>2.5703337640901925E-2</v>
      </c>
      <c r="N180" s="8">
        <f t="shared" si="59"/>
        <v>0.71531933054772279</v>
      </c>
      <c r="O180" s="48">
        <f t="shared" si="60"/>
        <v>3.3945725791685423E-3</v>
      </c>
      <c r="P180" s="48">
        <f t="shared" si="43"/>
        <v>26606739.049343131</v>
      </c>
      <c r="Q180" s="48">
        <f t="shared" si="61"/>
        <v>19032314.764834084</v>
      </c>
      <c r="R180" s="9">
        <f t="shared" si="44"/>
        <v>37.563896384944542</v>
      </c>
      <c r="S180" s="10">
        <f t="shared" si="45"/>
        <v>3.2183917063002827</v>
      </c>
      <c r="T180" s="10">
        <f t="shared" si="46"/>
        <v>2.1243843343167703</v>
      </c>
      <c r="U180" s="10">
        <f t="shared" si="47"/>
        <v>3.2152916588975202</v>
      </c>
      <c r="V180" s="10">
        <f t="shared" si="48"/>
        <v>5.339675993214291</v>
      </c>
      <c r="W180" s="9">
        <f t="shared" si="49"/>
        <v>2.8923244963244072</v>
      </c>
      <c r="X180" s="49">
        <f t="shared" si="42"/>
        <v>27.768120080543351</v>
      </c>
      <c r="Y180" s="8">
        <f t="shared" si="62"/>
        <v>8.8994599886904862E-5</v>
      </c>
      <c r="Z180" s="29">
        <f t="shared" si="50"/>
        <v>2.7833333333333332</v>
      </c>
    </row>
    <row r="181" spans="6:26" x14ac:dyDescent="0.25">
      <c r="F181" s="36">
        <f t="shared" si="51"/>
        <v>10080</v>
      </c>
      <c r="G181" s="16">
        <f t="shared" si="52"/>
        <v>24.878827680399592</v>
      </c>
      <c r="H181" s="48">
        <f t="shared" si="53"/>
        <v>294.58941384019977</v>
      </c>
      <c r="I181" s="8">
        <f t="shared" si="54"/>
        <v>1.1988230458803379</v>
      </c>
      <c r="J181" s="48">
        <f t="shared" si="55"/>
        <v>1.827400062760985E-5</v>
      </c>
      <c r="K181" s="48">
        <f t="shared" si="56"/>
        <v>1.5243284394979752E-5</v>
      </c>
      <c r="L181" s="10">
        <f t="shared" si="57"/>
        <v>1006.1380911095988</v>
      </c>
      <c r="M181" s="29">
        <f t="shared" si="58"/>
        <v>2.5703451184916133E-2</v>
      </c>
      <c r="N181" s="8">
        <f t="shared" si="59"/>
        <v>0.71531904319482054</v>
      </c>
      <c r="O181" s="48">
        <f t="shared" si="60"/>
        <v>3.3945551096498353E-3</v>
      </c>
      <c r="P181" s="48">
        <f t="shared" si="43"/>
        <v>26617849.226010766</v>
      </c>
      <c r="Q181" s="48">
        <f t="shared" si="61"/>
        <v>19040254.440254014</v>
      </c>
      <c r="R181" s="9">
        <f t="shared" si="44"/>
        <v>37.568414154371673</v>
      </c>
      <c r="S181" s="10">
        <f t="shared" si="45"/>
        <v>3.2187929977053487</v>
      </c>
      <c r="T181" s="10">
        <f t="shared" si="46"/>
        <v>2.1255861475288258</v>
      </c>
      <c r="U181" s="10">
        <f t="shared" si="47"/>
        <v>3.2167595868431484</v>
      </c>
      <c r="V181" s="10">
        <f t="shared" si="48"/>
        <v>5.3423457343719747</v>
      </c>
      <c r="W181" s="9">
        <f t="shared" si="49"/>
        <v>2.8937706061181525</v>
      </c>
      <c r="X181" s="49">
        <f t="shared" si="42"/>
        <v>27.772598286517745</v>
      </c>
      <c r="Y181" s="8">
        <f t="shared" si="62"/>
        <v>8.9039095572866243E-5</v>
      </c>
      <c r="Z181" s="29">
        <f t="shared" si="50"/>
        <v>2.8</v>
      </c>
    </row>
    <row r="182" spans="6:26" x14ac:dyDescent="0.25">
      <c r="F182" s="36">
        <f t="shared" si="51"/>
        <v>10140</v>
      </c>
      <c r="G182" s="16">
        <f t="shared" si="52"/>
        <v>24.881785863971746</v>
      </c>
      <c r="H182" s="48">
        <f t="shared" si="53"/>
        <v>294.59089293198588</v>
      </c>
      <c r="I182" s="8">
        <f t="shared" si="54"/>
        <v>1.1988170068389357</v>
      </c>
      <c r="J182" s="48">
        <f t="shared" si="55"/>
        <v>1.8274071299531822E-5</v>
      </c>
      <c r="K182" s="48">
        <f t="shared" si="56"/>
        <v>1.5243420134418391E-5</v>
      </c>
      <c r="L182" s="10">
        <f t="shared" si="57"/>
        <v>1006.1381419236537</v>
      </c>
      <c r="M182" s="29">
        <f t="shared" si="58"/>
        <v>2.5703561960867243E-2</v>
      </c>
      <c r="N182" s="8">
        <f t="shared" si="59"/>
        <v>0.71531876285021156</v>
      </c>
      <c r="O182" s="48">
        <f t="shared" si="60"/>
        <v>3.3945380661542599E-3</v>
      </c>
      <c r="P182" s="48">
        <f t="shared" si="43"/>
        <v>26628688.061039552</v>
      </c>
      <c r="Q182" s="48">
        <f t="shared" si="61"/>
        <v>19048000.20014701</v>
      </c>
      <c r="R182" s="9">
        <f t="shared" si="44"/>
        <v>37.572820331631995</v>
      </c>
      <c r="S182" s="10">
        <f t="shared" si="45"/>
        <v>3.2191843847954518</v>
      </c>
      <c r="T182" s="10">
        <f t="shared" si="46"/>
        <v>2.1267588089091767</v>
      </c>
      <c r="U182" s="10">
        <f t="shared" si="47"/>
        <v>3.2181917746757134</v>
      </c>
      <c r="V182" s="10">
        <f t="shared" si="48"/>
        <v>5.3449505835848896</v>
      </c>
      <c r="W182" s="9">
        <f t="shared" si="49"/>
        <v>2.8951815661084819</v>
      </c>
      <c r="X182" s="49">
        <f t="shared" si="42"/>
        <v>27.776967430080227</v>
      </c>
      <c r="Y182" s="8">
        <f t="shared" si="62"/>
        <v>8.908250972641483E-5</v>
      </c>
      <c r="Z182" s="29">
        <f t="shared" si="50"/>
        <v>2.8166666666666669</v>
      </c>
    </row>
    <row r="183" spans="6:26" x14ac:dyDescent="0.25">
      <c r="F183" s="36">
        <f t="shared" si="51"/>
        <v>10200</v>
      </c>
      <c r="G183" s="16">
        <f t="shared" si="52"/>
        <v>24.884671931488946</v>
      </c>
      <c r="H183" s="48">
        <f t="shared" si="53"/>
        <v>294.59233596574444</v>
      </c>
      <c r="I183" s="8">
        <f t="shared" si="54"/>
        <v>1.198811115078892</v>
      </c>
      <c r="J183" s="48">
        <f t="shared" si="55"/>
        <v>1.8274140248412769E-5</v>
      </c>
      <c r="K183" s="48">
        <f t="shared" si="56"/>
        <v>1.5243552565168012E-5</v>
      </c>
      <c r="L183" s="10">
        <f t="shared" si="57"/>
        <v>1006.1381915006142</v>
      </c>
      <c r="M183" s="29">
        <f t="shared" si="58"/>
        <v>2.5703670036048183E-2</v>
      </c>
      <c r="N183" s="8">
        <f t="shared" si="59"/>
        <v>0.71531848934337694</v>
      </c>
      <c r="O183" s="48">
        <f t="shared" si="60"/>
        <v>3.3945214383183453E-3</v>
      </c>
      <c r="P183" s="48">
        <f t="shared" si="43"/>
        <v>26639262.17448964</v>
      </c>
      <c r="Q183" s="48">
        <f t="shared" si="61"/>
        <v>19055556.77587809</v>
      </c>
      <c r="R183" s="9">
        <f t="shared" si="44"/>
        <v>37.577117700734036</v>
      </c>
      <c r="S183" s="10">
        <f t="shared" si="45"/>
        <v>3.2195661142847105</v>
      </c>
      <c r="T183" s="10">
        <f t="shared" si="46"/>
        <v>2.1279030200245326</v>
      </c>
      <c r="U183" s="10">
        <f t="shared" si="47"/>
        <v>3.2195890890287706</v>
      </c>
      <c r="V183" s="10">
        <f t="shared" si="48"/>
        <v>5.3474921090533032</v>
      </c>
      <c r="W183" s="9">
        <f t="shared" si="49"/>
        <v>2.896558225737206</v>
      </c>
      <c r="X183" s="49">
        <f t="shared" si="42"/>
        <v>27.781230157226151</v>
      </c>
      <c r="Y183" s="8">
        <f t="shared" si="62"/>
        <v>8.9124868484221723E-5</v>
      </c>
      <c r="Z183" s="29">
        <f t="shared" si="50"/>
        <v>2.8333333333333335</v>
      </c>
    </row>
    <row r="184" spans="6:26" x14ac:dyDescent="0.25">
      <c r="F184" s="36">
        <f t="shared" si="51"/>
        <v>10260</v>
      </c>
      <c r="G184" s="16">
        <f t="shared" si="52"/>
        <v>24.887487636088611</v>
      </c>
      <c r="H184" s="48">
        <f t="shared" si="53"/>
        <v>294.59374381804429</v>
      </c>
      <c r="I184" s="8">
        <f t="shared" si="54"/>
        <v>1.198805367016976</v>
      </c>
      <c r="J184" s="48">
        <f t="shared" si="55"/>
        <v>1.8274207516147771E-5</v>
      </c>
      <c r="K184" s="48">
        <f t="shared" si="56"/>
        <v>1.5243681767641765E-5</v>
      </c>
      <c r="L184" s="10">
        <f t="shared" si="57"/>
        <v>1006.1382398704729</v>
      </c>
      <c r="M184" s="29">
        <f t="shared" si="58"/>
        <v>2.5703775476125165E-2</v>
      </c>
      <c r="N184" s="8">
        <f t="shared" si="59"/>
        <v>0.71531822250792643</v>
      </c>
      <c r="O184" s="48">
        <f t="shared" si="60"/>
        <v>3.3945052160294672E-3</v>
      </c>
      <c r="P184" s="48">
        <f t="shared" si="43"/>
        <v>26649578.025244266</v>
      </c>
      <c r="Q184" s="48">
        <f t="shared" si="61"/>
        <v>19062928.783604026</v>
      </c>
      <c r="R184" s="9">
        <f t="shared" si="44"/>
        <v>37.581308974878333</v>
      </c>
      <c r="S184" s="10">
        <f t="shared" si="45"/>
        <v>3.2199384266305344</v>
      </c>
      <c r="T184" s="10">
        <f t="shared" si="46"/>
        <v>2.1290194658289043</v>
      </c>
      <c r="U184" s="10">
        <f t="shared" si="47"/>
        <v>3.2209523756930483</v>
      </c>
      <c r="V184" s="10">
        <f t="shared" si="48"/>
        <v>5.3499718415219526</v>
      </c>
      <c r="W184" s="9">
        <f t="shared" si="49"/>
        <v>2.8979014141577237</v>
      </c>
      <c r="X184" s="49">
        <f t="shared" si="42"/>
        <v>27.785389050246334</v>
      </c>
      <c r="Y184" s="8">
        <f t="shared" si="62"/>
        <v>8.9166197358699214E-5</v>
      </c>
      <c r="Z184" s="29">
        <f t="shared" si="50"/>
        <v>2.85</v>
      </c>
    </row>
    <row r="185" spans="6:26" x14ac:dyDescent="0.25">
      <c r="F185" s="36">
        <f t="shared" si="51"/>
        <v>10320</v>
      </c>
      <c r="G185" s="16">
        <f t="shared" si="52"/>
        <v>24.890234688529024</v>
      </c>
      <c r="H185" s="48">
        <f t="shared" si="53"/>
        <v>294.59511734426451</v>
      </c>
      <c r="I185" s="8">
        <f t="shared" si="54"/>
        <v>1.1987997591567117</v>
      </c>
      <c r="J185" s="48">
        <f t="shared" si="55"/>
        <v>1.8274273143618734E-5</v>
      </c>
      <c r="K185" s="48">
        <f t="shared" si="56"/>
        <v>1.5243807820309924E-5</v>
      </c>
      <c r="L185" s="10">
        <f t="shared" si="57"/>
        <v>1006.1382870625018</v>
      </c>
      <c r="M185" s="29">
        <f t="shared" si="58"/>
        <v>2.5703878345176467E-2</v>
      </c>
      <c r="N185" s="8">
        <f t="shared" si="59"/>
        <v>0.71531796218150068</v>
      </c>
      <c r="O185" s="48">
        <f t="shared" si="60"/>
        <v>3.394489389419845E-3</v>
      </c>
      <c r="P185" s="48">
        <f t="shared" si="43"/>
        <v>26659641.914917581</v>
      </c>
      <c r="Q185" s="48">
        <f t="shared" si="61"/>
        <v>19070120.727067363</v>
      </c>
      <c r="R185" s="9">
        <f t="shared" si="44"/>
        <v>37.585396798324581</v>
      </c>
      <c r="S185" s="10">
        <f t="shared" si="45"/>
        <v>3.2203015561977337</v>
      </c>
      <c r="T185" s="10">
        <f t="shared" si="46"/>
        <v>2.1301088150436116</v>
      </c>
      <c r="U185" s="10">
        <f t="shared" si="47"/>
        <v>3.2222824601092177</v>
      </c>
      <c r="V185" s="10">
        <f t="shared" si="48"/>
        <v>5.3523912751528293</v>
      </c>
      <c r="W185" s="9">
        <f t="shared" si="49"/>
        <v>2.8992119407077825</v>
      </c>
      <c r="X185" s="49">
        <f t="shared" si="42"/>
        <v>27.789446629236807</v>
      </c>
      <c r="Y185" s="8">
        <f t="shared" si="62"/>
        <v>8.920652125254716E-5</v>
      </c>
      <c r="Z185" s="29">
        <f t="shared" si="50"/>
        <v>2.8666666666666667</v>
      </c>
    </row>
    <row r="186" spans="6:26" x14ac:dyDescent="0.25">
      <c r="F186" s="36">
        <f t="shared" si="51"/>
        <v>10380</v>
      </c>
      <c r="G186" s="16">
        <f t="shared" si="52"/>
        <v>24.892914758202132</v>
      </c>
      <c r="H186" s="48">
        <f t="shared" si="53"/>
        <v>294.59645737910103</v>
      </c>
      <c r="I186" s="8">
        <f t="shared" si="54"/>
        <v>1.198794288086299</v>
      </c>
      <c r="J186" s="48">
        <f t="shared" si="55"/>
        <v>1.827433717071866E-5</v>
      </c>
      <c r="K186" s="48">
        <f t="shared" si="56"/>
        <v>1.5243930799746291E-5</v>
      </c>
      <c r="L186" s="10">
        <f t="shared" si="57"/>
        <v>1006.1383331052683</v>
      </c>
      <c r="M186" s="29">
        <f t="shared" si="58"/>
        <v>2.5703978705730414E-2</v>
      </c>
      <c r="N186" s="8">
        <f t="shared" si="59"/>
        <v>0.71531770820567364</v>
      </c>
      <c r="O186" s="48">
        <f t="shared" si="60"/>
        <v>3.3944739488606661E-3</v>
      </c>
      <c r="P186" s="48">
        <f t="shared" si="43"/>
        <v>26669459.991668224</v>
      </c>
      <c r="Q186" s="48">
        <f t="shared" si="61"/>
        <v>19077137.00032302</v>
      </c>
      <c r="R186" s="9">
        <f t="shared" si="44"/>
        <v>37.589383748206664</v>
      </c>
      <c r="S186" s="10">
        <f t="shared" si="45"/>
        <v>3.2206557314181099</v>
      </c>
      <c r="T186" s="10">
        <f t="shared" si="46"/>
        <v>2.1311717205292964</v>
      </c>
      <c r="U186" s="10">
        <f t="shared" si="47"/>
        <v>3.2235801478498227</v>
      </c>
      <c r="V186" s="10">
        <f t="shared" si="48"/>
        <v>5.3547518683791191</v>
      </c>
      <c r="W186" s="9">
        <f t="shared" si="49"/>
        <v>2.9004905953720228</v>
      </c>
      <c r="X186" s="49">
        <f t="shared" si="42"/>
        <v>27.793405353574155</v>
      </c>
      <c r="Y186" s="8">
        <f t="shared" si="62"/>
        <v>8.9245864472985305E-5</v>
      </c>
      <c r="Z186" s="29">
        <f t="shared" si="50"/>
        <v>2.8833333333333333</v>
      </c>
    </row>
    <row r="187" spans="6:26" x14ac:dyDescent="0.25">
      <c r="F187" s="36">
        <f t="shared" si="51"/>
        <v>10440</v>
      </c>
      <c r="G187" s="16">
        <f t="shared" si="52"/>
        <v>24.895529474122711</v>
      </c>
      <c r="H187" s="48">
        <f t="shared" si="53"/>
        <v>294.59776473706131</v>
      </c>
      <c r="I187" s="8">
        <f t="shared" si="54"/>
        <v>1.1987889504765807</v>
      </c>
      <c r="J187" s="48">
        <f t="shared" si="55"/>
        <v>1.8274399636375318E-5</v>
      </c>
      <c r="K187" s="48">
        <f t="shared" si="56"/>
        <v>1.5244050780673527E-5</v>
      </c>
      <c r="L187" s="10">
        <f t="shared" si="57"/>
        <v>1006.138378026653</v>
      </c>
      <c r="M187" s="29">
        <f t="shared" si="58"/>
        <v>2.570407661880255E-2</v>
      </c>
      <c r="N187" s="8">
        <f t="shared" si="59"/>
        <v>0.71531746042585809</v>
      </c>
      <c r="O187" s="48">
        <f t="shared" si="60"/>
        <v>3.394458884956356E-3</v>
      </c>
      <c r="P187" s="48">
        <f t="shared" si="43"/>
        <v>26679038.253921103</v>
      </c>
      <c r="Q187" s="48">
        <f t="shared" si="61"/>
        <v>19083981.890399162</v>
      </c>
      <c r="R187" s="9">
        <f t="shared" si="44"/>
        <v>37.593272336296302</v>
      </c>
      <c r="S187" s="10">
        <f t="shared" si="45"/>
        <v>3.2210011749455685</v>
      </c>
      <c r="T187" s="10">
        <f t="shared" si="46"/>
        <v>2.1322088196500206</v>
      </c>
      <c r="U187" s="10">
        <f t="shared" si="47"/>
        <v>3.2248462250897676</v>
      </c>
      <c r="V187" s="10">
        <f t="shared" si="48"/>
        <v>5.3570550447397878</v>
      </c>
      <c r="W187" s="9">
        <f t="shared" si="49"/>
        <v>2.9017381492340513</v>
      </c>
      <c r="X187" s="49">
        <f t="shared" si="42"/>
        <v>27.797267623356763</v>
      </c>
      <c r="Y187" s="8">
        <f t="shared" si="62"/>
        <v>8.9284250745663132E-5</v>
      </c>
      <c r="Z187" s="29">
        <f t="shared" si="50"/>
        <v>2.9</v>
      </c>
    </row>
    <row r="188" spans="6:26" x14ac:dyDescent="0.25">
      <c r="F188" s="36">
        <f t="shared" si="51"/>
        <v>10500</v>
      </c>
      <c r="G188" s="16">
        <f t="shared" si="52"/>
        <v>24.898080425894417</v>
      </c>
      <c r="H188" s="48">
        <f t="shared" si="53"/>
        <v>294.59904021294722</v>
      </c>
      <c r="I188" s="8">
        <f t="shared" si="54"/>
        <v>1.1987837430790613</v>
      </c>
      <c r="J188" s="48">
        <f t="shared" si="55"/>
        <v>1.827446057857444E-5</v>
      </c>
      <c r="K188" s="48">
        <f t="shared" si="56"/>
        <v>1.5244167836007445E-5</v>
      </c>
      <c r="L188" s="10">
        <f t="shared" si="57"/>
        <v>1006.1384218538647</v>
      </c>
      <c r="M188" s="29">
        <f t="shared" si="58"/>
        <v>2.5704172143931926E-2</v>
      </c>
      <c r="N188" s="8">
        <f t="shared" si="59"/>
        <v>0.71531721869121345</v>
      </c>
      <c r="O188" s="48">
        <f t="shared" si="60"/>
        <v>3.3944441885389804E-3</v>
      </c>
      <c r="P188" s="48">
        <f t="shared" si="43"/>
        <v>26688382.553999666</v>
      </c>
      <c r="Q188" s="48">
        <f t="shared" si="61"/>
        <v>19090659.579894144</v>
      </c>
      <c r="R188" s="9">
        <f t="shared" si="44"/>
        <v>37.597065010717877</v>
      </c>
      <c r="S188" s="10">
        <f t="shared" si="45"/>
        <v>3.2213381038069739</v>
      </c>
      <c r="T188" s="10">
        <f t="shared" si="46"/>
        <v>2.1332207346296377</v>
      </c>
      <c r="U188" s="10">
        <f t="shared" si="47"/>
        <v>3.2260814590664006</v>
      </c>
      <c r="V188" s="10">
        <f t="shared" si="48"/>
        <v>5.3593021936960383</v>
      </c>
      <c r="W188" s="9">
        <f t="shared" si="49"/>
        <v>2.9029553549186873</v>
      </c>
      <c r="X188" s="49">
        <f t="shared" si="42"/>
        <v>27.801035780813105</v>
      </c>
      <c r="Y188" s="8">
        <f t="shared" si="62"/>
        <v>8.9321703228267306E-5</v>
      </c>
      <c r="Z188" s="29">
        <f t="shared" si="50"/>
        <v>2.9166666666666665</v>
      </c>
    </row>
    <row r="189" spans="6:26" x14ac:dyDescent="0.25">
      <c r="F189" s="36">
        <f t="shared" si="51"/>
        <v>10560</v>
      </c>
      <c r="G189" s="16">
        <f t="shared" si="52"/>
        <v>24.900569164653248</v>
      </c>
      <c r="H189" s="48">
        <f t="shared" si="53"/>
        <v>294.60028458232659</v>
      </c>
      <c r="I189" s="8">
        <f t="shared" si="54"/>
        <v>1.1987786627239703</v>
      </c>
      <c r="J189" s="48">
        <f t="shared" si="55"/>
        <v>1.8274520034382095E-5</v>
      </c>
      <c r="K189" s="48">
        <f t="shared" si="56"/>
        <v>1.5244282036900058E-5</v>
      </c>
      <c r="L189" s="10">
        <f t="shared" si="57"/>
        <v>1006.1384646134572</v>
      </c>
      <c r="M189" s="29">
        <f t="shared" si="58"/>
        <v>2.5704265339216194E-2</v>
      </c>
      <c r="N189" s="8">
        <f t="shared" si="59"/>
        <v>0.71531698285455592</v>
      </c>
      <c r="O189" s="48">
        <f t="shared" si="60"/>
        <v>3.394429850662782E-3</v>
      </c>
      <c r="P189" s="48">
        <f t="shared" si="43"/>
        <v>26697498.601671513</v>
      </c>
      <c r="Q189" s="48">
        <f t="shared" si="61"/>
        <v>19097174.149511393</v>
      </c>
      <c r="R189" s="9">
        <f t="shared" si="44"/>
        <v>37.600764157615536</v>
      </c>
      <c r="S189" s="10">
        <f t="shared" si="45"/>
        <v>3.2216667295487991</v>
      </c>
      <c r="T189" s="10">
        <f t="shared" si="46"/>
        <v>2.1342080729005168</v>
      </c>
      <c r="U189" s="10">
        <f t="shared" si="47"/>
        <v>3.2272865985287273</v>
      </c>
      <c r="V189" s="10">
        <f t="shared" si="48"/>
        <v>5.3614946714292442</v>
      </c>
      <c r="W189" s="9">
        <f t="shared" si="49"/>
        <v>2.904142947024174</v>
      </c>
      <c r="X189" s="49">
        <f t="shared" si="42"/>
        <v>27.804712111677421</v>
      </c>
      <c r="Y189" s="8">
        <f t="shared" si="62"/>
        <v>8.9358244523820741E-5</v>
      </c>
      <c r="Z189" s="29">
        <f t="shared" si="50"/>
        <v>2.9333333333333331</v>
      </c>
    </row>
    <row r="190" spans="6:26" x14ac:dyDescent="0.25">
      <c r="F190" s="36">
        <f t="shared" si="51"/>
        <v>10620</v>
      </c>
      <c r="G190" s="16">
        <f t="shared" si="52"/>
        <v>24.902997203988896</v>
      </c>
      <c r="H190" s="48">
        <f t="shared" si="53"/>
        <v>294.60149860199442</v>
      </c>
      <c r="I190" s="8">
        <f t="shared" si="54"/>
        <v>1.1987737063183688</v>
      </c>
      <c r="J190" s="48">
        <f t="shared" si="55"/>
        <v>1.8274578039966897E-5</v>
      </c>
      <c r="K190" s="48">
        <f t="shared" si="56"/>
        <v>1.5244393452781953E-5</v>
      </c>
      <c r="L190" s="10">
        <f t="shared" si="57"/>
        <v>1006.1385063313451</v>
      </c>
      <c r="M190" s="29">
        <f t="shared" si="58"/>
        <v>2.5704356261346404E-2</v>
      </c>
      <c r="N190" s="8">
        <f t="shared" si="59"/>
        <v>0.71531675277227058</v>
      </c>
      <c r="O190" s="48">
        <f t="shared" si="60"/>
        <v>3.3944158625988405E-3</v>
      </c>
      <c r="P190" s="48">
        <f t="shared" si="43"/>
        <v>26706391.967607375</v>
      </c>
      <c r="Q190" s="48">
        <f t="shared" si="61"/>
        <v>19103529.580532357</v>
      </c>
      <c r="R190" s="9">
        <f t="shared" si="44"/>
        <v>37.604372102773418</v>
      </c>
      <c r="S190" s="10">
        <f t="shared" si="45"/>
        <v>3.2219872583797464</v>
      </c>
      <c r="T190" s="10">
        <f t="shared" si="46"/>
        <v>2.1351714274447908</v>
      </c>
      <c r="U190" s="10">
        <f t="shared" si="47"/>
        <v>3.2284623741765639</v>
      </c>
      <c r="V190" s="10">
        <f t="shared" si="48"/>
        <v>5.3636338016213543</v>
      </c>
      <c r="W190" s="9">
        <f t="shared" si="49"/>
        <v>2.9053016425449001</v>
      </c>
      <c r="X190" s="49">
        <f t="shared" si="42"/>
        <v>27.808298846533795</v>
      </c>
      <c r="Y190" s="8">
        <f t="shared" si="62"/>
        <v>8.9393896693689247E-5</v>
      </c>
      <c r="Z190" s="29">
        <f t="shared" si="50"/>
        <v>2.95</v>
      </c>
    </row>
    <row r="191" spans="6:26" x14ac:dyDescent="0.25">
      <c r="F191" s="36">
        <f t="shared" si="51"/>
        <v>10680</v>
      </c>
      <c r="G191" s="16">
        <f t="shared" si="52"/>
        <v>24.905366020844514</v>
      </c>
      <c r="H191" s="48">
        <f t="shared" si="53"/>
        <v>294.60268301042225</v>
      </c>
      <c r="I191" s="8">
        <f t="shared" si="54"/>
        <v>1.1987688708443056</v>
      </c>
      <c r="J191" s="48">
        <f t="shared" si="55"/>
        <v>1.8274634630621432E-5</v>
      </c>
      <c r="K191" s="48">
        <f t="shared" si="56"/>
        <v>1.5244502151403392E-5</v>
      </c>
      <c r="L191" s="10">
        <f t="shared" si="57"/>
        <v>1006.1385470328177</v>
      </c>
      <c r="M191" s="29">
        <f t="shared" si="58"/>
        <v>2.5704444965640567E-2</v>
      </c>
      <c r="N191" s="8">
        <f t="shared" si="59"/>
        <v>0.71531652830422643</v>
      </c>
      <c r="O191" s="48">
        <f t="shared" si="60"/>
        <v>3.394402215829863E-3</v>
      </c>
      <c r="P191" s="48">
        <f t="shared" si="43"/>
        <v>26715068.086757924</v>
      </c>
      <c r="Q191" s="48">
        <f t="shared" si="61"/>
        <v>19109729.75723071</v>
      </c>
      <c r="R191" s="9">
        <f t="shared" si="44"/>
        <v>37.60789111319157</v>
      </c>
      <c r="S191" s="10">
        <f t="shared" si="45"/>
        <v>3.2222998913094525</v>
      </c>
      <c r="T191" s="10">
        <f t="shared" si="46"/>
        <v>2.1361113771282496</v>
      </c>
      <c r="U191" s="10">
        <f t="shared" si="47"/>
        <v>3.2296094990893516</v>
      </c>
      <c r="V191" s="10">
        <f t="shared" si="48"/>
        <v>5.3657208762176012</v>
      </c>
      <c r="W191" s="9">
        <f t="shared" si="49"/>
        <v>2.9064321412845335</v>
      </c>
      <c r="X191" s="49">
        <f t="shared" si="42"/>
        <v>27.811798162129048</v>
      </c>
      <c r="Y191" s="8">
        <f t="shared" si="62"/>
        <v>8.9428681270293351E-5</v>
      </c>
      <c r="Z191" s="29">
        <f t="shared" si="50"/>
        <v>2.9666666666666668</v>
      </c>
    </row>
    <row r="192" spans="6:26" x14ac:dyDescent="0.25">
      <c r="F192" s="36">
        <f t="shared" si="51"/>
        <v>10740</v>
      </c>
      <c r="G192" s="16">
        <f t="shared" si="52"/>
        <v>24.90767705639535</v>
      </c>
      <c r="H192" s="48">
        <f t="shared" si="53"/>
        <v>294.60383852819763</v>
      </c>
      <c r="I192" s="8">
        <f t="shared" si="54"/>
        <v>1.1987641533570139</v>
      </c>
      <c r="J192" s="48">
        <f t="shared" si="55"/>
        <v>1.8274689840783412E-5</v>
      </c>
      <c r="K192" s="48">
        <f t="shared" si="56"/>
        <v>1.5244608198874691E-5</v>
      </c>
      <c r="L192" s="10">
        <f t="shared" si="57"/>
        <v>1006.1385867425549</v>
      </c>
      <c r="M192" s="29">
        <f t="shared" si="58"/>
        <v>2.5704531506076839E-2</v>
      </c>
      <c r="N192" s="8">
        <f t="shared" si="59"/>
        <v>0.71531630931368995</v>
      </c>
      <c r="O192" s="48">
        <f t="shared" si="60"/>
        <v>3.3943889020450978E-3</v>
      </c>
      <c r="P192" s="48">
        <f t="shared" si="43"/>
        <v>26723532.261648308</v>
      </c>
      <c r="Q192" s="48">
        <f t="shared" si="61"/>
        <v>19115778.469227593</v>
      </c>
      <c r="R192" s="9">
        <f t="shared" si="44"/>
        <v>37.611323398618111</v>
      </c>
      <c r="S192" s="10">
        <f t="shared" si="45"/>
        <v>3.2226048242834144</v>
      </c>
      <c r="T192" s="10">
        <f t="shared" si="46"/>
        <v>2.1370284870270253</v>
      </c>
      <c r="U192" s="10">
        <f t="shared" si="47"/>
        <v>3.2307286691452455</v>
      </c>
      <c r="V192" s="10">
        <f t="shared" si="48"/>
        <v>5.3677571561722708</v>
      </c>
      <c r="W192" s="9">
        <f t="shared" si="49"/>
        <v>2.9075351262599796</v>
      </c>
      <c r="X192" s="49">
        <f t="shared" si="42"/>
        <v>27.81521218265533</v>
      </c>
      <c r="Y192" s="8">
        <f t="shared" si="62"/>
        <v>8.9462619269537849E-5</v>
      </c>
      <c r="Z192" s="29">
        <f t="shared" si="50"/>
        <v>2.9833333333333334</v>
      </c>
    </row>
    <row r="193" spans="6:26" x14ac:dyDescent="0.25">
      <c r="F193" s="36">
        <f t="shared" si="51"/>
        <v>10800</v>
      </c>
      <c r="G193" s="16">
        <f t="shared" si="52"/>
        <v>24.909931716906744</v>
      </c>
      <c r="H193" s="48">
        <f t="shared" si="53"/>
        <v>294.60496585845334</v>
      </c>
      <c r="I193" s="8">
        <f t="shared" si="54"/>
        <v>1.1987595509831495</v>
      </c>
      <c r="J193" s="48">
        <f t="shared" si="55"/>
        <v>1.827474370405589E-5</v>
      </c>
      <c r="K193" s="48">
        <f t="shared" si="56"/>
        <v>1.5244711659705285E-5</v>
      </c>
      <c r="L193" s="10">
        <f t="shared" si="57"/>
        <v>1006.1386254846416</v>
      </c>
      <c r="M193" s="29">
        <f t="shared" si="58"/>
        <v>2.5704615935325199E-2</v>
      </c>
      <c r="N193" s="8">
        <f t="shared" si="59"/>
        <v>0.71531609566724608</v>
      </c>
      <c r="O193" s="48">
        <f t="shared" si="60"/>
        <v>3.3943759131353632E-3</v>
      </c>
      <c r="P193" s="48">
        <f t="shared" si="43"/>
        <v>26731789.665594485</v>
      </c>
      <c r="Q193" s="48">
        <f t="shared" si="61"/>
        <v>19121679.413791083</v>
      </c>
      <c r="R193" s="9">
        <f t="shared" si="44"/>
        <v>37.614671113039286</v>
      </c>
      <c r="S193" s="10">
        <f t="shared" si="45"/>
        <v>3.2229022483141541</v>
      </c>
      <c r="T193" s="10">
        <f t="shared" si="46"/>
        <v>2.1379233087471388</v>
      </c>
      <c r="U193" s="10">
        <f t="shared" si="47"/>
        <v>3.2318205634304289</v>
      </c>
      <c r="V193" s="10">
        <f t="shared" si="48"/>
        <v>5.3697438721775672</v>
      </c>
      <c r="W193" s="9">
        <f t="shared" si="49"/>
        <v>2.9086112640961819</v>
      </c>
      <c r="X193" s="49">
        <f t="shared" si="42"/>
        <v>27.818542981002928</v>
      </c>
      <c r="Y193" s="8">
        <f t="shared" si="62"/>
        <v>8.9495731202959451E-5</v>
      </c>
      <c r="Z193" s="29">
        <f t="shared" si="50"/>
        <v>3</v>
      </c>
    </row>
    <row r="194" spans="6:26" x14ac:dyDescent="0.25">
      <c r="F194" s="36">
        <f t="shared" si="51"/>
        <v>10860</v>
      </c>
      <c r="G194" s="16">
        <f t="shared" si="52"/>
        <v>24.912131374571938</v>
      </c>
      <c r="H194" s="48">
        <f t="shared" si="53"/>
        <v>294.60606568728593</v>
      </c>
      <c r="I194" s="8">
        <f t="shared" si="54"/>
        <v>1.1987550609190745</v>
      </c>
      <c r="J194" s="48">
        <f t="shared" si="55"/>
        <v>1.8274796253227749E-5</v>
      </c>
      <c r="K194" s="48">
        <f t="shared" si="56"/>
        <v>1.5244812596842454E-5</v>
      </c>
      <c r="L194" s="10">
        <f t="shared" si="57"/>
        <v>1006.1386632825815</v>
      </c>
      <c r="M194" s="29">
        <f t="shared" si="58"/>
        <v>2.5704698304779495E-2</v>
      </c>
      <c r="N194" s="8">
        <f t="shared" si="59"/>
        <v>0.71531588723471806</v>
      </c>
      <c r="O194" s="48">
        <f t="shared" si="60"/>
        <v>3.3943632411882014E-3</v>
      </c>
      <c r="P194" s="48">
        <f t="shared" si="43"/>
        <v>26739845.345840152</v>
      </c>
      <c r="Q194" s="48">
        <f t="shared" si="61"/>
        <v>19127436.198078796</v>
      </c>
      <c r="R194" s="9">
        <f t="shared" si="44"/>
        <v>37.617936356128226</v>
      </c>
      <c r="S194" s="10">
        <f t="shared" si="45"/>
        <v>3.2231923496089072</v>
      </c>
      <c r="T194" s="10">
        <f t="shared" si="46"/>
        <v>2.1387963807371495</v>
      </c>
      <c r="U194" s="10">
        <f t="shared" si="47"/>
        <v>3.2328858446390099</v>
      </c>
      <c r="V194" s="10">
        <f t="shared" si="48"/>
        <v>5.3716822253761594</v>
      </c>
      <c r="W194" s="9">
        <f t="shared" si="49"/>
        <v>2.9096612054120863</v>
      </c>
      <c r="X194" s="49">
        <f t="shared" si="42"/>
        <v>27.821792579984024</v>
      </c>
      <c r="Y194" s="8">
        <f t="shared" si="62"/>
        <v>8.9528037089602657E-5</v>
      </c>
      <c r="Z194" s="29">
        <f t="shared" si="50"/>
        <v>3.0166666666666666</v>
      </c>
    </row>
    <row r="195" spans="6:26" x14ac:dyDescent="0.25">
      <c r="F195" s="36">
        <f t="shared" si="51"/>
        <v>10920</v>
      </c>
      <c r="G195" s="16">
        <f t="shared" si="52"/>
        <v>24.914277368330179</v>
      </c>
      <c r="H195" s="48">
        <f t="shared" si="53"/>
        <v>294.60713868416508</v>
      </c>
      <c r="I195" s="8">
        <f t="shared" si="54"/>
        <v>1.1987506804291781</v>
      </c>
      <c r="J195" s="48">
        <f t="shared" si="55"/>
        <v>1.8274847520292853E-5</v>
      </c>
      <c r="K195" s="48">
        <f t="shared" si="56"/>
        <v>1.5244911071708482E-5</v>
      </c>
      <c r="L195" s="10">
        <f t="shared" si="57"/>
        <v>1006.1387001593109</v>
      </c>
      <c r="M195" s="29">
        <f t="shared" si="58"/>
        <v>2.5704778664587553E-2</v>
      </c>
      <c r="N195" s="8">
        <f t="shared" si="59"/>
        <v>0.71531568388908706</v>
      </c>
      <c r="O195" s="48">
        <f t="shared" si="60"/>
        <v>3.3943508784831399E-3</v>
      </c>
      <c r="P195" s="48">
        <f t="shared" si="43"/>
        <v>26747704.226620182</v>
      </c>
      <c r="Q195" s="48">
        <f t="shared" si="61"/>
        <v>19133052.341327839</v>
      </c>
      <c r="R195" s="9">
        <f t="shared" si="44"/>
        <v>37.621121174654704</v>
      </c>
      <c r="S195" s="10">
        <f t="shared" si="45"/>
        <v>3.2234753096937574</v>
      </c>
      <c r="T195" s="10">
        <f t="shared" si="46"/>
        <v>2.1396482285939196</v>
      </c>
      <c r="U195" s="10">
        <f t="shared" si="47"/>
        <v>3.2339251594636762</v>
      </c>
      <c r="V195" s="10">
        <f t="shared" si="48"/>
        <v>5.3735733880575953</v>
      </c>
      <c r="W195" s="9">
        <f t="shared" si="49"/>
        <v>2.9106855851978639</v>
      </c>
      <c r="X195" s="49">
        <f t="shared" si="42"/>
        <v>27.824962953528043</v>
      </c>
      <c r="Y195" s="8">
        <f t="shared" si="62"/>
        <v>8.955955646762659E-5</v>
      </c>
      <c r="Z195" s="29">
        <f t="shared" si="50"/>
        <v>3.0333333333333332</v>
      </c>
    </row>
    <row r="196" spans="6:26" x14ac:dyDescent="0.25">
      <c r="F196" s="36">
        <f t="shared" si="51"/>
        <v>10980</v>
      </c>
      <c r="G196" s="16">
        <f t="shared" si="52"/>
        <v>24.916371004665503</v>
      </c>
      <c r="H196" s="48">
        <f t="shared" si="53"/>
        <v>294.60818550233273</v>
      </c>
      <c r="I196" s="8">
        <f t="shared" si="54"/>
        <v>1.1987464068442386</v>
      </c>
      <c r="J196" s="48">
        <f t="shared" si="55"/>
        <v>1.8274897536469471E-5</v>
      </c>
      <c r="K196" s="48">
        <f t="shared" si="56"/>
        <v>1.5245007144237517E-5</v>
      </c>
      <c r="L196" s="10">
        <f t="shared" si="57"/>
        <v>1006.138736137213</v>
      </c>
      <c r="M196" s="29">
        <f t="shared" si="58"/>
        <v>2.570485706368153E-2</v>
      </c>
      <c r="N196" s="8">
        <f t="shared" si="59"/>
        <v>0.7153154855064191</v>
      </c>
      <c r="O196" s="48">
        <f t="shared" si="60"/>
        <v>3.3943388174870717E-3</v>
      </c>
      <c r="P196" s="48">
        <f t="shared" si="43"/>
        <v>26755371.11214814</v>
      </c>
      <c r="Q196" s="48">
        <f t="shared" si="61"/>
        <v>19138531.276990667</v>
      </c>
      <c r="R196" s="9">
        <f t="shared" si="44"/>
        <v>37.624227563855541</v>
      </c>
      <c r="S196" s="10">
        <f t="shared" si="45"/>
        <v>3.2237513055344449</v>
      </c>
      <c r="T196" s="10">
        <f t="shared" si="46"/>
        <v>2.1404793653616956</v>
      </c>
      <c r="U196" s="10">
        <f t="shared" si="47"/>
        <v>3.2349391389771145</v>
      </c>
      <c r="V196" s="10">
        <f t="shared" si="48"/>
        <v>5.3754185043388105</v>
      </c>
      <c r="W196" s="9">
        <f t="shared" si="49"/>
        <v>2.9116850231835221</v>
      </c>
      <c r="X196" s="49">
        <f t="shared" si="42"/>
        <v>27.828056027849026</v>
      </c>
      <c r="Y196" s="8">
        <f t="shared" si="62"/>
        <v>8.9590308405646847E-5</v>
      </c>
      <c r="Z196" s="29">
        <f t="shared" si="50"/>
        <v>3.05</v>
      </c>
    </row>
    <row r="197" spans="6:26" x14ac:dyDescent="0.25">
      <c r="F197" s="36">
        <f t="shared" si="51"/>
        <v>11040</v>
      </c>
      <c r="G197" s="16">
        <f t="shared" si="52"/>
        <v>24.918413558386725</v>
      </c>
      <c r="H197" s="48">
        <f t="shared" si="53"/>
        <v>294.60920677919336</v>
      </c>
      <c r="I197" s="8">
        <f t="shared" si="54"/>
        <v>1.1987422375598236</v>
      </c>
      <c r="J197" s="48">
        <f t="shared" si="55"/>
        <v>1.82749463322186E-5</v>
      </c>
      <c r="K197" s="48">
        <f t="shared" si="56"/>
        <v>1.524510087291104E-5</v>
      </c>
      <c r="L197" s="10">
        <f t="shared" si="57"/>
        <v>1006.1387712381296</v>
      </c>
      <c r="M197" s="29">
        <f t="shared" si="58"/>
        <v>2.570493354980671E-2</v>
      </c>
      <c r="N197" s="8">
        <f t="shared" si="59"/>
        <v>0.71531529196578869</v>
      </c>
      <c r="O197" s="48">
        <f t="shared" si="60"/>
        <v>3.394327050849738E-3</v>
      </c>
      <c r="P197" s="48">
        <f t="shared" si="43"/>
        <v>26762850.689533576</v>
      </c>
      <c r="Q197" s="48">
        <f t="shared" si="61"/>
        <v>19143876.35482052</v>
      </c>
      <c r="R197" s="9">
        <f t="shared" si="44"/>
        <v>37.627257468768477</v>
      </c>
      <c r="S197" s="10">
        <f t="shared" si="45"/>
        <v>3.2240205096538732</v>
      </c>
      <c r="T197" s="10">
        <f t="shared" si="46"/>
        <v>2.1412902918245984</v>
      </c>
      <c r="U197" s="10">
        <f t="shared" si="47"/>
        <v>3.2359283990048593</v>
      </c>
      <c r="V197" s="10">
        <f t="shared" si="48"/>
        <v>5.3772186908294577</v>
      </c>
      <c r="W197" s="9">
        <f t="shared" si="49"/>
        <v>2.9126601241992893</v>
      </c>
      <c r="X197" s="49">
        <f t="shared" si="42"/>
        <v>27.831073682586013</v>
      </c>
      <c r="Y197" s="8">
        <f t="shared" si="62"/>
        <v>8.9620311513824297E-5</v>
      </c>
      <c r="Z197" s="29">
        <f t="shared" si="50"/>
        <v>3.0666666666666669</v>
      </c>
    </row>
    <row r="198" spans="6:26" x14ac:dyDescent="0.25">
      <c r="F198" s="36">
        <f t="shared" si="51"/>
        <v>11100</v>
      </c>
      <c r="G198" s="16">
        <f t="shared" si="52"/>
        <v>24.920406273388974</v>
      </c>
      <c r="H198" s="48">
        <f t="shared" si="53"/>
        <v>294.61020313669445</v>
      </c>
      <c r="I198" s="8">
        <f t="shared" si="54"/>
        <v>1.1987381700347306</v>
      </c>
      <c r="J198" s="48">
        <f t="shared" si="55"/>
        <v>1.8274993937262513E-5</v>
      </c>
      <c r="K198" s="48">
        <f t="shared" si="56"/>
        <v>1.5245192314793011E-5</v>
      </c>
      <c r="L198" s="10">
        <f t="shared" si="57"/>
        <v>1006.1388054833757</v>
      </c>
      <c r="M198" s="29">
        <f t="shared" si="58"/>
        <v>2.5705008169550517E-2</v>
      </c>
      <c r="N198" s="8">
        <f t="shared" si="59"/>
        <v>0.71531510314920699</v>
      </c>
      <c r="O198" s="48">
        <f t="shared" si="60"/>
        <v>3.3943155713993243E-3</v>
      </c>
      <c r="P198" s="48">
        <f t="shared" si="43"/>
        <v>26770147.531627059</v>
      </c>
      <c r="Q198" s="48">
        <f t="shared" si="61"/>
        <v>19149090.842905298</v>
      </c>
      <c r="R198" s="9">
        <f t="shared" si="44"/>
        <v>37.630212785529054</v>
      </c>
      <c r="S198" s="10">
        <f t="shared" si="45"/>
        <v>3.2242830902464954</v>
      </c>
      <c r="T198" s="10">
        <f t="shared" si="46"/>
        <v>2.142081496792688</v>
      </c>
      <c r="U198" s="10">
        <f t="shared" si="47"/>
        <v>3.2368935404892696</v>
      </c>
      <c r="V198" s="10">
        <f t="shared" si="48"/>
        <v>5.3789750372819576</v>
      </c>
      <c r="W198" s="9">
        <f t="shared" si="49"/>
        <v>2.9136114785277267</v>
      </c>
      <c r="X198" s="49">
        <f t="shared" si="42"/>
        <v>27.834017751916701</v>
      </c>
      <c r="Y198" s="8">
        <f t="shared" si="62"/>
        <v>8.9649583954699288E-5</v>
      </c>
      <c r="Z198" s="29">
        <f t="shared" si="50"/>
        <v>3.0833333333333335</v>
      </c>
    </row>
    <row r="199" spans="6:26" x14ac:dyDescent="0.25">
      <c r="F199" s="36">
        <f t="shared" si="51"/>
        <v>11160</v>
      </c>
      <c r="G199" s="16">
        <f t="shared" si="52"/>
        <v>24.922350363397243</v>
      </c>
      <c r="H199" s="48">
        <f t="shared" si="53"/>
        <v>294.61117518169863</v>
      </c>
      <c r="I199" s="8">
        <f t="shared" si="54"/>
        <v>1.1987342017894596</v>
      </c>
      <c r="J199" s="48">
        <f t="shared" si="55"/>
        <v>1.8275040380602322E-5</v>
      </c>
      <c r="K199" s="48">
        <f t="shared" si="56"/>
        <v>1.5245281525563804E-5</v>
      </c>
      <c r="L199" s="10">
        <f t="shared" si="57"/>
        <v>1006.1388388937507</v>
      </c>
      <c r="M199" s="29">
        <f t="shared" si="58"/>
        <v>2.5705080968370077E-2</v>
      </c>
      <c r="N199" s="8">
        <f t="shared" si="59"/>
        <v>0.7153149189415503</v>
      </c>
      <c r="O199" s="48">
        <f t="shared" si="60"/>
        <v>3.3943043721381566E-3</v>
      </c>
      <c r="P199" s="48">
        <f t="shared" si="43"/>
        <v>26777266.099797722</v>
      </c>
      <c r="Q199" s="48">
        <f t="shared" si="61"/>
        <v>19154177.92965313</v>
      </c>
      <c r="R199" s="9">
        <f t="shared" si="44"/>
        <v>37.633095362632623</v>
      </c>
      <c r="S199" s="10">
        <f t="shared" si="45"/>
        <v>3.2245392112895472</v>
      </c>
      <c r="T199" s="10">
        <f t="shared" si="46"/>
        <v>2.1428534573816505</v>
      </c>
      <c r="U199" s="10">
        <f t="shared" si="47"/>
        <v>3.2378351498450271</v>
      </c>
      <c r="V199" s="10">
        <f t="shared" si="48"/>
        <v>5.3806886072266771</v>
      </c>
      <c r="W199" s="9">
        <f t="shared" si="49"/>
        <v>2.9145396622477833</v>
      </c>
      <c r="X199" s="49">
        <f t="shared" si="42"/>
        <v>27.836890025645026</v>
      </c>
      <c r="Y199" s="8">
        <f t="shared" si="62"/>
        <v>8.9678143453777954E-5</v>
      </c>
      <c r="Z199" s="29">
        <f t="shared" si="50"/>
        <v>3.1</v>
      </c>
    </row>
    <row r="200" spans="6:26" x14ac:dyDescent="0.25">
      <c r="F200" s="36">
        <f t="shared" si="51"/>
        <v>11220</v>
      </c>
      <c r="G200" s="16">
        <f t="shared" si="52"/>
        <v>24.924247012692362</v>
      </c>
      <c r="H200" s="48">
        <f t="shared" si="53"/>
        <v>294.61212350634617</v>
      </c>
      <c r="I200" s="8">
        <f t="shared" si="54"/>
        <v>1.1987303304047281</v>
      </c>
      <c r="J200" s="48">
        <f t="shared" si="55"/>
        <v>1.8275085690535461E-5</v>
      </c>
      <c r="K200" s="48">
        <f t="shared" si="56"/>
        <v>1.5245368559553533E-5</v>
      </c>
      <c r="L200" s="10">
        <f t="shared" si="57"/>
        <v>1006.1388714895518</v>
      </c>
      <c r="M200" s="29">
        <f t="shared" si="58"/>
        <v>2.5705151990619551E-2</v>
      </c>
      <c r="N200" s="8">
        <f t="shared" si="59"/>
        <v>0.71531473923049271</v>
      </c>
      <c r="O200" s="48">
        <f t="shared" si="60"/>
        <v>3.3942934462385058E-3</v>
      </c>
      <c r="P200" s="48">
        <f t="shared" si="43"/>
        <v>26784210.746643271</v>
      </c>
      <c r="Q200" s="48">
        <f t="shared" si="61"/>
        <v>19159140.725729693</v>
      </c>
      <c r="R200" s="9">
        <f t="shared" si="44"/>
        <v>37.635907002162398</v>
      </c>
      <c r="S200" s="10">
        <f t="shared" si="45"/>
        <v>3.2247890326513571</v>
      </c>
      <c r="T200" s="10">
        <f t="shared" si="46"/>
        <v>2.143606639286328</v>
      </c>
      <c r="U200" s="10">
        <f t="shared" si="47"/>
        <v>3.2387537993063917</v>
      </c>
      <c r="V200" s="10">
        <f t="shared" si="48"/>
        <v>5.3823604385927197</v>
      </c>
      <c r="W200" s="9">
        <f t="shared" si="49"/>
        <v>2.9154452375710562</v>
      </c>
      <c r="X200" s="49">
        <f t="shared" si="42"/>
        <v>27.839692250263418</v>
      </c>
      <c r="Y200" s="8">
        <f t="shared" si="62"/>
        <v>8.9706007309878666E-5</v>
      </c>
      <c r="Z200" s="29">
        <f t="shared" si="50"/>
        <v>3.1166666666666667</v>
      </c>
    </row>
    <row r="201" spans="6:26" x14ac:dyDescent="0.25">
      <c r="F201" s="36">
        <f t="shared" si="51"/>
        <v>11280</v>
      </c>
      <c r="G201" s="16">
        <f t="shared" si="52"/>
        <v>24.926097376819776</v>
      </c>
      <c r="H201" s="48">
        <f t="shared" si="53"/>
        <v>294.61304868840989</v>
      </c>
      <c r="I201" s="8">
        <f t="shared" si="54"/>
        <v>1.1987265535200162</v>
      </c>
      <c r="J201" s="48">
        <f t="shared" si="55"/>
        <v>1.8275129894672523E-5</v>
      </c>
      <c r="K201" s="48">
        <f t="shared" si="56"/>
        <v>1.5245453469774469E-5</v>
      </c>
      <c r="L201" s="10">
        <f t="shared" si="57"/>
        <v>1006.1389032905849</v>
      </c>
      <c r="M201" s="29">
        <f t="shared" si="58"/>
        <v>2.5705221279576609E-2</v>
      </c>
      <c r="N201" s="8">
        <f t="shared" si="59"/>
        <v>0.71531456390643655</v>
      </c>
      <c r="O201" s="48">
        <f t="shared" si="60"/>
        <v>3.3942827870384823E-3</v>
      </c>
      <c r="P201" s="48">
        <f t="shared" si="43"/>
        <v>26790985.718634676</v>
      </c>
      <c r="Q201" s="48">
        <f t="shared" si="61"/>
        <v>19163982.265948731</v>
      </c>
      <c r="R201" s="9">
        <f t="shared" si="44"/>
        <v>37.638649460984105</v>
      </c>
      <c r="S201" s="10">
        <f t="shared" si="45"/>
        <v>3.2250327101967109</v>
      </c>
      <c r="T201" s="10">
        <f t="shared" si="46"/>
        <v>2.1443414970481354</v>
      </c>
      <c r="U201" s="10">
        <f t="shared" si="47"/>
        <v>3.239650047266355</v>
      </c>
      <c r="V201" s="10">
        <f t="shared" si="48"/>
        <v>5.3839915443144903</v>
      </c>
      <c r="W201" s="9">
        <f t="shared" si="49"/>
        <v>2.9163287531703488</v>
      </c>
      <c r="X201" s="49">
        <f t="shared" si="42"/>
        <v>27.842426129990123</v>
      </c>
      <c r="Y201" s="8">
        <f t="shared" si="62"/>
        <v>8.9733192405241509E-5</v>
      </c>
      <c r="Z201" s="29">
        <f t="shared" si="50"/>
        <v>3.1333333333333333</v>
      </c>
    </row>
    <row r="202" spans="6:26" x14ac:dyDescent="0.25">
      <c r="F202" s="36">
        <f t="shared" si="51"/>
        <v>11340</v>
      </c>
      <c r="G202" s="16">
        <f t="shared" si="52"/>
        <v>24.927902583281522</v>
      </c>
      <c r="H202" s="48">
        <f t="shared" si="53"/>
        <v>294.61395129164072</v>
      </c>
      <c r="I202" s="8">
        <f t="shared" si="54"/>
        <v>1.1987228688321505</v>
      </c>
      <c r="J202" s="48">
        <f t="shared" si="55"/>
        <v>1.8275173019953867E-5</v>
      </c>
      <c r="K202" s="48">
        <f t="shared" si="56"/>
        <v>1.5245536307952779E-5</v>
      </c>
      <c r="L202" s="10">
        <f t="shared" si="57"/>
        <v>1006.1389343161776</v>
      </c>
      <c r="M202" s="29">
        <f t="shared" si="58"/>
        <v>2.5705288877468396E-2</v>
      </c>
      <c r="N202" s="8">
        <f t="shared" si="59"/>
        <v>0.71531439286244802</v>
      </c>
      <c r="O202" s="48">
        <f t="shared" si="60"/>
        <v>3.3942723880380395E-3</v>
      </c>
      <c r="P202" s="48">
        <f t="shared" si="43"/>
        <v>26797595.158696722</v>
      </c>
      <c r="Q202" s="48">
        <f t="shared" si="61"/>
        <v>19168705.511116821</v>
      </c>
      <c r="R202" s="9">
        <f t="shared" si="44"/>
        <v>37.641324451908375</v>
      </c>
      <c r="S202" s="10">
        <f t="shared" si="45"/>
        <v>3.2252703958893987</v>
      </c>
      <c r="T202" s="10">
        <f t="shared" si="46"/>
        <v>2.145058474316504</v>
      </c>
      <c r="U202" s="10">
        <f t="shared" si="47"/>
        <v>3.2405244386079497</v>
      </c>
      <c r="V202" s="10">
        <f t="shared" si="48"/>
        <v>5.3855829129244537</v>
      </c>
      <c r="W202" s="9">
        <f t="shared" si="49"/>
        <v>2.9171907445007457</v>
      </c>
      <c r="X202" s="49">
        <f t="shared" si="42"/>
        <v>27.845093327782269</v>
      </c>
      <c r="Y202" s="8">
        <f t="shared" si="62"/>
        <v>8.9759715215407561E-5</v>
      </c>
      <c r="Z202" s="29">
        <f t="shared" si="50"/>
        <v>3.15</v>
      </c>
    </row>
    <row r="203" spans="6:26" x14ac:dyDescent="0.25">
      <c r="F203" s="36">
        <f t="shared" si="51"/>
        <v>11400</v>
      </c>
      <c r="G203" s="16">
        <f t="shared" si="52"/>
        <v>24.929663732211811</v>
      </c>
      <c r="H203" s="48">
        <f t="shared" si="53"/>
        <v>294.61483186610587</v>
      </c>
      <c r="I203" s="8">
        <f t="shared" si="54"/>
        <v>1.1987192740939172</v>
      </c>
      <c r="J203" s="48">
        <f t="shared" si="55"/>
        <v>1.8275215092665803E-5</v>
      </c>
      <c r="K203" s="48">
        <f t="shared" si="56"/>
        <v>1.5245617124559537E-5</v>
      </c>
      <c r="L203" s="10">
        <f t="shared" si="57"/>
        <v>1006.1389645851893</v>
      </c>
      <c r="M203" s="29">
        <f t="shared" si="58"/>
        <v>2.5705354825496959E-2</v>
      </c>
      <c r="N203" s="8">
        <f t="shared" si="59"/>
        <v>0.71531422599419081</v>
      </c>
      <c r="O203" s="48">
        <f t="shared" si="60"/>
        <v>3.3942622428950616E-3</v>
      </c>
      <c r="P203" s="48">
        <f t="shared" si="43"/>
        <v>26804043.108726043</v>
      </c>
      <c r="Q203" s="48">
        <f t="shared" si="61"/>
        <v>19173313.349833295</v>
      </c>
      <c r="R203" s="9">
        <f t="shared" si="44"/>
        <v>37.643933644821999</v>
      </c>
      <c r="S203" s="10">
        <f t="shared" si="45"/>
        <v>3.2255022378920417</v>
      </c>
      <c r="T203" s="10">
        <f t="shared" si="46"/>
        <v>2.1457580041044975</v>
      </c>
      <c r="U203" s="10">
        <f t="shared" si="47"/>
        <v>3.2413775050275291</v>
      </c>
      <c r="V203" s="10">
        <f t="shared" si="48"/>
        <v>5.3871355091320261</v>
      </c>
      <c r="W203" s="9">
        <f t="shared" si="49"/>
        <v>2.918031734113181</v>
      </c>
      <c r="X203" s="49">
        <f t="shared" si="42"/>
        <v>27.847695466324993</v>
      </c>
      <c r="Y203" s="8">
        <f t="shared" si="62"/>
        <v>8.9785591818867101E-5</v>
      </c>
      <c r="Z203" s="29">
        <f t="shared" si="50"/>
        <v>3.1666666666666665</v>
      </c>
    </row>
    <row r="204" spans="6:26" x14ac:dyDescent="0.25">
      <c r="F204" s="36">
        <f t="shared" si="51"/>
        <v>11460</v>
      </c>
      <c r="G204" s="16">
        <f t="shared" si="52"/>
        <v>24.93138189703658</v>
      </c>
      <c r="H204" s="48">
        <f t="shared" si="53"/>
        <v>294.61569094851825</v>
      </c>
      <c r="I204" s="8">
        <f t="shared" si="54"/>
        <v>1.1987157671127135</v>
      </c>
      <c r="J204" s="48">
        <f t="shared" si="55"/>
        <v>1.8275256138456318E-5</v>
      </c>
      <c r="K204" s="48">
        <f t="shared" si="56"/>
        <v>1.5245695968840895E-5</v>
      </c>
      <c r="L204" s="10">
        <f t="shared" si="57"/>
        <v>1006.1389941160234</v>
      </c>
      <c r="M204" s="29">
        <f t="shared" si="58"/>
        <v>2.5705419163863798E-2</v>
      </c>
      <c r="N204" s="8">
        <f t="shared" si="59"/>
        <v>0.71531406319986623</v>
      </c>
      <c r="O204" s="48">
        <f t="shared" si="60"/>
        <v>3.3942523454215546E-3</v>
      </c>
      <c r="P204" s="48">
        <f t="shared" si="43"/>
        <v>26810333.512048736</v>
      </c>
      <c r="Q204" s="48">
        <f t="shared" si="61"/>
        <v>19177808.600247122</v>
      </c>
      <c r="R204" s="9">
        <f t="shared" si="44"/>
        <v>37.646478667789054</v>
      </c>
      <c r="S204" s="10">
        <f t="shared" si="45"/>
        <v>3.2257283806632482</v>
      </c>
      <c r="T204" s="10">
        <f t="shared" si="46"/>
        <v>2.1464405090386904</v>
      </c>
      <c r="U204" s="10">
        <f t="shared" si="47"/>
        <v>3.2422097653508777</v>
      </c>
      <c r="V204" s="10">
        <f t="shared" si="48"/>
        <v>5.3886502743895681</v>
      </c>
      <c r="W204" s="9">
        <f t="shared" si="49"/>
        <v>2.918852231961016</v>
      </c>
      <c r="X204" s="49">
        <f t="shared" si="42"/>
        <v>27.850234128997595</v>
      </c>
      <c r="Y204" s="8">
        <f t="shared" si="62"/>
        <v>8.9810837906492816E-5</v>
      </c>
      <c r="Z204" s="29">
        <f t="shared" si="50"/>
        <v>3.1833333333333331</v>
      </c>
    </row>
    <row r="205" spans="6:26" x14ac:dyDescent="0.25">
      <c r="F205" s="36">
        <f t="shared" si="51"/>
        <v>11520</v>
      </c>
      <c r="G205" s="16">
        <f t="shared" si="52"/>
        <v>24.933058125117366</v>
      </c>
      <c r="H205" s="48">
        <f t="shared" si="53"/>
        <v>294.61652906255864</v>
      </c>
      <c r="I205" s="8">
        <f t="shared" si="54"/>
        <v>1.1987123457492261</v>
      </c>
      <c r="J205" s="48">
        <f t="shared" si="55"/>
        <v>1.8275296182350517E-5</v>
      </c>
      <c r="K205" s="48">
        <f t="shared" si="56"/>
        <v>1.5245772888847646E-5</v>
      </c>
      <c r="L205" s="10">
        <f t="shared" si="57"/>
        <v>1006.1390229266381</v>
      </c>
      <c r="M205" s="29">
        <f t="shared" si="58"/>
        <v>2.5705481931794144E-2</v>
      </c>
      <c r="N205" s="8">
        <f t="shared" si="59"/>
        <v>0.71531390438014997</v>
      </c>
      <c r="O205" s="48">
        <f t="shared" si="60"/>
        <v>3.3942426895799209E-3</v>
      </c>
      <c r="P205" s="48">
        <f t="shared" si="43"/>
        <v>26816470.215817891</v>
      </c>
      <c r="Q205" s="48">
        <f t="shared" si="61"/>
        <v>19182194.011770699</v>
      </c>
      <c r="R205" s="9">
        <f t="shared" si="44"/>
        <v>37.648961108122137</v>
      </c>
      <c r="S205" s="10">
        <f t="shared" si="45"/>
        <v>3.2259489650521802</v>
      </c>
      <c r="T205" s="10">
        <f t="shared" si="46"/>
        <v>2.147106401603422</v>
      </c>
      <c r="U205" s="10">
        <f t="shared" si="47"/>
        <v>3.2430217258414151</v>
      </c>
      <c r="V205" s="10">
        <f t="shared" si="48"/>
        <v>5.3901281274448376</v>
      </c>
      <c r="W205" s="9">
        <f t="shared" si="49"/>
        <v>2.919652735699287</v>
      </c>
      <c r="X205" s="49">
        <f t="shared" ref="X205:X268" si="63">G205+W205</f>
        <v>27.852710860816654</v>
      </c>
      <c r="Y205" s="8">
        <f t="shared" si="62"/>
        <v>8.9835468790747293E-5</v>
      </c>
      <c r="Z205" s="29">
        <f t="shared" si="50"/>
        <v>3.2</v>
      </c>
    </row>
    <row r="206" spans="6:26" x14ac:dyDescent="0.25">
      <c r="F206" s="36">
        <f t="shared" si="51"/>
        <v>11580</v>
      </c>
      <c r="G206" s="16">
        <f t="shared" si="52"/>
        <v>24.934693438379888</v>
      </c>
      <c r="H206" s="48">
        <f t="shared" si="53"/>
        <v>294.61734671918992</v>
      </c>
      <c r="I206" s="8">
        <f t="shared" si="54"/>
        <v>1.1987090079161458</v>
      </c>
      <c r="J206" s="48">
        <f t="shared" si="55"/>
        <v>1.8275335248765472E-5</v>
      </c>
      <c r="K206" s="48">
        <f t="shared" si="56"/>
        <v>1.5245847931463864E-5</v>
      </c>
      <c r="L206" s="10">
        <f t="shared" si="57"/>
        <v>1006.1390510345562</v>
      </c>
      <c r="M206" s="29">
        <f t="shared" si="58"/>
        <v>2.5705543167560251E-2</v>
      </c>
      <c r="N206" s="8">
        <f t="shared" si="59"/>
        <v>0.71531374943813153</v>
      </c>
      <c r="O206" s="48">
        <f t="shared" si="60"/>
        <v>3.3942332694793251E-3</v>
      </c>
      <c r="P206" s="48">
        <f t="shared" ref="P206:P269" si="64">$H$5*O206*(G206-$H$4)*POWER($C$36,3)/K206^2</f>
        <v>26822456.973354112</v>
      </c>
      <c r="Q206" s="48">
        <f t="shared" si="61"/>
        <v>19186472.266752888</v>
      </c>
      <c r="R206" s="9">
        <f t="shared" ref="R206:R269" si="65">POWER((0.825+(0.387*POWER(Q206,1/6))/POWER((1+(POWER((0.492/N206),9/16))),8/27)),2)</f>
        <v>37.651382513425375</v>
      </c>
      <c r="S206" s="10">
        <f t="shared" ref="S206:S269" si="66">R206*M206/$C$36</f>
        <v>3.2261641283905975</v>
      </c>
      <c r="T206" s="10">
        <f t="shared" ref="T206:T269" si="67">S206*$C$21*(G206-$H$4)</f>
        <v>2.1477560843795374</v>
      </c>
      <c r="U206" s="10">
        <f t="shared" ref="U206:U269" si="68">$C$3*$H$3*$C$21*(POWER(G206+273.15,4)-POWER($H$4+273.15,4))</f>
        <v>3.2438138805016821</v>
      </c>
      <c r="V206" s="10">
        <f t="shared" ref="V206:V269" si="69">U206+T206</f>
        <v>5.391569964881219</v>
      </c>
      <c r="W206" s="9">
        <f t="shared" ref="W206:W269" si="70">V206*$C$17/($C$2*$C$21)</f>
        <v>2.9204337309773267</v>
      </c>
      <c r="X206" s="49">
        <f t="shared" si="63"/>
        <v>27.855127169357214</v>
      </c>
      <c r="Y206" s="8">
        <f t="shared" si="62"/>
        <v>8.9859499414686995E-5</v>
      </c>
      <c r="Z206" s="29">
        <f t="shared" ref="Z206:Z269" si="71">F206/3600</f>
        <v>3.2166666666666668</v>
      </c>
    </row>
    <row r="207" spans="6:26" x14ac:dyDescent="0.25">
      <c r="F207" s="36">
        <f t="shared" ref="F207:F270" si="72">F206+$H$2</f>
        <v>11640</v>
      </c>
      <c r="G207" s="16">
        <f t="shared" ref="G207:G270" si="73">G206+$H$2*($O$4-S206*$C$21*(G206-$H$4)-$C$3*$H$3*$C$21*(POWER(G206+273.15,4)-POWER($H$4+273.15,4)))/($C$32*$C$4)</f>
        <v>24.936288833927676</v>
      </c>
      <c r="H207" s="48">
        <f t="shared" ref="H207:H270" si="74">((G207+$H$4)/2)+273.15</f>
        <v>294.61814441696379</v>
      </c>
      <c r="I207" s="8">
        <f t="shared" ref="I207:I270" si="75">(351.99/H207)+344.84/(H207^2)</f>
        <v>1.1987057515769084</v>
      </c>
      <c r="J207" s="48">
        <f t="shared" ref="J207:J270" si="76">((1.459*10^-6)*H207^1.5)/(H207+109.1)</f>
        <v>1.8275373361525257E-5</v>
      </c>
      <c r="K207" s="48">
        <f t="shared" ref="K207:K270" si="77">J207/I207</f>
        <v>1.5245921142435361E-5</v>
      </c>
      <c r="L207" s="10">
        <f t="shared" ref="L207:L270" si="78">1030.5-0.19975*H207+(3.9734*10^-4)*H207^2</f>
        <v>1006.1390784568771</v>
      </c>
      <c r="M207" s="29">
        <f t="shared" ref="M207:M270" si="79">((2.334*10^-3)*(H207^1.5))/(H207+164.54)</f>
        <v>2.5705602908504849E-2</v>
      </c>
      <c r="N207" s="8">
        <f t="shared" ref="N207:N270" si="80">L207*J207/M207</f>
        <v>0.71531359827925867</v>
      </c>
      <c r="O207" s="48">
        <f t="shared" ref="O207:O270" si="81">1/H207</f>
        <v>3.3942240793721499E-3</v>
      </c>
      <c r="P207" s="48">
        <f t="shared" si="64"/>
        <v>26828297.446427464</v>
      </c>
      <c r="Q207" s="48">
        <f t="shared" ref="Q207:Q270" si="82">P207*N207</f>
        <v>19190645.982110277</v>
      </c>
      <c r="R207" s="9">
        <f t="shared" si="65"/>
        <v>37.653744392609227</v>
      </c>
      <c r="S207" s="10">
        <f t="shared" si="66"/>
        <v>3.2263740045825129</v>
      </c>
      <c r="T207" s="10">
        <f t="shared" si="67"/>
        <v>2.1483899502777799</v>
      </c>
      <c r="U207" s="10">
        <f t="shared" si="68"/>
        <v>3.2445867113673788</v>
      </c>
      <c r="V207" s="10">
        <f t="shared" si="69"/>
        <v>5.3929766616451591</v>
      </c>
      <c r="W207" s="9">
        <f t="shared" si="70"/>
        <v>2.9211956917244608</v>
      </c>
      <c r="X207" s="49">
        <f t="shared" si="63"/>
        <v>27.857484525652136</v>
      </c>
      <c r="Y207" s="8">
        <f t="shared" ref="Y207:Y270" si="83">V207*$H$2/(3.6*10^6)</f>
        <v>8.9882944360752647E-5</v>
      </c>
      <c r="Z207" s="29">
        <f t="shared" si="71"/>
        <v>3.2333333333333334</v>
      </c>
    </row>
    <row r="208" spans="6:26" x14ac:dyDescent="0.25">
      <c r="F208" s="36">
        <f t="shared" si="72"/>
        <v>11700</v>
      </c>
      <c r="G208" s="16">
        <f t="shared" si="73"/>
        <v>24.937845284641103</v>
      </c>
      <c r="H208" s="48">
        <f t="shared" si="74"/>
        <v>294.61892264232051</v>
      </c>
      <c r="I208" s="8">
        <f t="shared" si="75"/>
        <v>1.1987025747444693</v>
      </c>
      <c r="J208" s="48">
        <f t="shared" si="76"/>
        <v>1.8275410543874873E-5</v>
      </c>
      <c r="K208" s="48">
        <f t="shared" si="77"/>
        <v>1.5245992566396792E-5</v>
      </c>
      <c r="L208" s="10">
        <f t="shared" si="78"/>
        <v>1006.1391052102852</v>
      </c>
      <c r="M208" s="29">
        <f t="shared" si="79"/>
        <v>2.5705661191063087E-2</v>
      </c>
      <c r="N208" s="8">
        <f t="shared" si="80"/>
        <v>0.71531345081127773</v>
      </c>
      <c r="O208" s="48">
        <f t="shared" si="81"/>
        <v>3.3942151136505277E-3</v>
      </c>
      <c r="P208" s="48">
        <f t="shared" si="64"/>
        <v>26833995.207486644</v>
      </c>
      <c r="Q208" s="48">
        <f t="shared" si="82"/>
        <v>19194717.710920561</v>
      </c>
      <c r="R208" s="9">
        <f t="shared" si="65"/>
        <v>37.656048216878865</v>
      </c>
      <c r="S208" s="10">
        <f t="shared" si="66"/>
        <v>3.2265787241914112</v>
      </c>
      <c r="T208" s="10">
        <f t="shared" si="67"/>
        <v>2.14900838276685</v>
      </c>
      <c r="U208" s="10">
        <f t="shared" si="68"/>
        <v>3.245340688794581</v>
      </c>
      <c r="V208" s="10">
        <f t="shared" si="69"/>
        <v>5.3943490715614306</v>
      </c>
      <c r="W208" s="9">
        <f t="shared" si="70"/>
        <v>2.9219390804291079</v>
      </c>
      <c r="X208" s="49">
        <f t="shared" si="63"/>
        <v>27.859784365070212</v>
      </c>
      <c r="Y208" s="8">
        <f t="shared" si="83"/>
        <v>8.990581785935717E-5</v>
      </c>
      <c r="Z208" s="29">
        <f t="shared" si="71"/>
        <v>3.25</v>
      </c>
    </row>
    <row r="209" spans="6:26" x14ac:dyDescent="0.25">
      <c r="F209" s="36">
        <f t="shared" si="72"/>
        <v>11760</v>
      </c>
      <c r="G209" s="16">
        <f t="shared" si="73"/>
        <v>24.939363739762133</v>
      </c>
      <c r="H209" s="48">
        <f t="shared" si="74"/>
        <v>294.61968186988105</v>
      </c>
      <c r="I209" s="8">
        <f t="shared" si="75"/>
        <v>1.1986994754801059</v>
      </c>
      <c r="J209" s="48">
        <f t="shared" si="76"/>
        <v>1.8275446818494565E-5</v>
      </c>
      <c r="K209" s="48">
        <f t="shared" si="77"/>
        <v>1.5246062246898739E-5</v>
      </c>
      <c r="L209" s="10">
        <f t="shared" si="78"/>
        <v>1006.1391313110612</v>
      </c>
      <c r="M209" s="29">
        <f t="shared" si="79"/>
        <v>2.5705718050784886E-2</v>
      </c>
      <c r="N209" s="8">
        <f t="shared" si="80"/>
        <v>0.71531330694417927</v>
      </c>
      <c r="O209" s="48">
        <f t="shared" si="81"/>
        <v>3.3942063668429682E-3</v>
      </c>
      <c r="P209" s="48">
        <f t="shared" si="64"/>
        <v>26839553.741831888</v>
      </c>
      <c r="Q209" s="48">
        <f t="shared" si="82"/>
        <v>19198689.943975788</v>
      </c>
      <c r="R209" s="9">
        <f t="shared" si="65"/>
        <v>37.658295420695509</v>
      </c>
      <c r="S209" s="10">
        <f t="shared" si="66"/>
        <v>3.2267784145252083</v>
      </c>
      <c r="T209" s="10">
        <f t="shared" si="67"/>
        <v>2.1496117560963239</v>
      </c>
      <c r="U209" s="10">
        <f t="shared" si="68"/>
        <v>3.2460762717402103</v>
      </c>
      <c r="V209" s="10">
        <f t="shared" si="69"/>
        <v>5.3956880278365347</v>
      </c>
      <c r="W209" s="9">
        <f t="shared" si="70"/>
        <v>2.9226643484114558</v>
      </c>
      <c r="X209" s="49">
        <f t="shared" si="63"/>
        <v>27.862028088173588</v>
      </c>
      <c r="Y209" s="8">
        <f t="shared" si="83"/>
        <v>8.992813379727557E-5</v>
      </c>
      <c r="Z209" s="29">
        <f t="shared" si="71"/>
        <v>3.2666666666666666</v>
      </c>
    </row>
    <row r="210" spans="6:26" x14ac:dyDescent="0.25">
      <c r="F210" s="36">
        <f t="shared" si="72"/>
        <v>11820</v>
      </c>
      <c r="G210" s="16">
        <f t="shared" si="73"/>
        <v>24.940845125465156</v>
      </c>
      <c r="H210" s="48">
        <f t="shared" si="74"/>
        <v>294.62042256273253</v>
      </c>
      <c r="I210" s="8">
        <f t="shared" si="75"/>
        <v>1.1986964518922485</v>
      </c>
      <c r="J210" s="48">
        <f t="shared" si="76"/>
        <v>1.8275482207513134E-5</v>
      </c>
      <c r="K210" s="48">
        <f t="shared" si="77"/>
        <v>1.5246130226433611E-5</v>
      </c>
      <c r="L210" s="10">
        <f t="shared" si="78"/>
        <v>1006.1391567750912</v>
      </c>
      <c r="M210" s="29">
        <f t="shared" si="79"/>
        <v>2.5705773522355889E-2</v>
      </c>
      <c r="N210" s="8">
        <f t="shared" si="80"/>
        <v>0.71531316659014299</v>
      </c>
      <c r="O210" s="48">
        <f t="shared" si="81"/>
        <v>3.3941978336110537E-3</v>
      </c>
      <c r="P210" s="48">
        <f t="shared" si="64"/>
        <v>26844976.44973721</v>
      </c>
      <c r="Q210" s="48">
        <f t="shared" si="82"/>
        <v>19202565.11129934</v>
      </c>
      <c r="R210" s="9">
        <f t="shared" si="65"/>
        <v>37.660487402713322</v>
      </c>
      <c r="S210" s="10">
        <f t="shared" si="66"/>
        <v>3.2269731997189521</v>
      </c>
      <c r="T210" s="10">
        <f t="shared" si="67"/>
        <v>2.150200435514495</v>
      </c>
      <c r="U210" s="10">
        <f t="shared" si="68"/>
        <v>3.2467939080359352</v>
      </c>
      <c r="V210" s="10">
        <f t="shared" si="69"/>
        <v>5.3969943435504302</v>
      </c>
      <c r="W210" s="9">
        <f t="shared" si="70"/>
        <v>2.9233719360898158</v>
      </c>
      <c r="X210" s="49">
        <f t="shared" si="63"/>
        <v>27.864217061554971</v>
      </c>
      <c r="Y210" s="8">
        <f t="shared" si="83"/>
        <v>8.9949905725840494E-5</v>
      </c>
      <c r="Z210" s="29">
        <f t="shared" si="71"/>
        <v>3.2833333333333332</v>
      </c>
    </row>
    <row r="211" spans="6:26" x14ac:dyDescent="0.25">
      <c r="F211" s="36">
        <f t="shared" si="72"/>
        <v>11880</v>
      </c>
      <c r="G211" s="16">
        <f t="shared" si="73"/>
        <v>24.94229034541419</v>
      </c>
      <c r="H211" s="48">
        <f t="shared" si="74"/>
        <v>294.62114517270709</v>
      </c>
      <c r="I211" s="8">
        <f t="shared" si="75"/>
        <v>1.198693502135338</v>
      </c>
      <c r="J211" s="48">
        <f t="shared" si="76"/>
        <v>1.8275516732521572E-5</v>
      </c>
      <c r="K211" s="48">
        <f t="shared" si="77"/>
        <v>1.5246196546461451E-5</v>
      </c>
      <c r="L211" s="10">
        <f t="shared" si="78"/>
        <v>1006.1391816178761</v>
      </c>
      <c r="M211" s="29">
        <f t="shared" si="79"/>
        <v>2.5705827639618727E-2</v>
      </c>
      <c r="N211" s="8">
        <f t="shared" si="80"/>
        <v>0.71531302966348631</v>
      </c>
      <c r="O211" s="48">
        <f t="shared" si="81"/>
        <v>3.3941895087462219E-3</v>
      </c>
      <c r="P211" s="48">
        <f t="shared" si="64"/>
        <v>26850266.648519266</v>
      </c>
      <c r="Q211" s="48">
        <f t="shared" si="82"/>
        <v>19206345.58362478</v>
      </c>
      <c r="R211" s="9">
        <f t="shared" si="65"/>
        <v>37.662625526690469</v>
      </c>
      <c r="S211" s="10">
        <f t="shared" si="66"/>
        <v>3.2271632008153657</v>
      </c>
      <c r="T211" s="10">
        <f t="shared" si="67"/>
        <v>2.1507747774812609</v>
      </c>
      <c r="U211" s="10">
        <f t="shared" si="68"/>
        <v>3.2474940346555332</v>
      </c>
      <c r="V211" s="10">
        <f t="shared" si="69"/>
        <v>5.3982688121367941</v>
      </c>
      <c r="W211" s="9">
        <f t="shared" si="70"/>
        <v>2.9240622732407631</v>
      </c>
      <c r="X211" s="49">
        <f t="shared" si="63"/>
        <v>27.866352618654954</v>
      </c>
      <c r="Y211" s="8">
        <f t="shared" si="83"/>
        <v>8.9971146868946566E-5</v>
      </c>
      <c r="Z211" s="29">
        <f t="shared" si="71"/>
        <v>3.3</v>
      </c>
    </row>
    <row r="212" spans="6:26" x14ac:dyDescent="0.25">
      <c r="F212" s="36">
        <f t="shared" si="72"/>
        <v>11940</v>
      </c>
      <c r="G212" s="16">
        <f t="shared" si="73"/>
        <v>24.943700281306793</v>
      </c>
      <c r="H212" s="48">
        <f t="shared" si="74"/>
        <v>294.62185014065335</v>
      </c>
      <c r="I212" s="8">
        <f t="shared" si="75"/>
        <v>1.1986906244087148</v>
      </c>
      <c r="J212" s="48">
        <f t="shared" si="76"/>
        <v>1.8275550414585936E-5</v>
      </c>
      <c r="K212" s="48">
        <f t="shared" si="77"/>
        <v>1.5246261247434738E-5</v>
      </c>
      <c r="L212" s="10">
        <f t="shared" si="78"/>
        <v>1006.1392058545416</v>
      </c>
      <c r="M212" s="29">
        <f t="shared" si="79"/>
        <v>2.5705880435593277E-2</v>
      </c>
      <c r="N212" s="8">
        <f t="shared" si="80"/>
        <v>0.71531289608061055</v>
      </c>
      <c r="O212" s="48">
        <f t="shared" si="81"/>
        <v>3.3941813871666239E-3</v>
      </c>
      <c r="P212" s="48">
        <f t="shared" si="64"/>
        <v>26855427.574557565</v>
      </c>
      <c r="Q212" s="48">
        <f t="shared" si="82"/>
        <v>19210033.67383986</v>
      </c>
      <c r="R212" s="9">
        <f t="shared" si="65"/>
        <v>37.664711122376794</v>
      </c>
      <c r="S212" s="10">
        <f t="shared" si="66"/>
        <v>3.2273485358432605</v>
      </c>
      <c r="T212" s="10">
        <f t="shared" si="67"/>
        <v>2.1513351298761516</v>
      </c>
      <c r="U212" s="10">
        <f t="shared" si="68"/>
        <v>3.2481770779759787</v>
      </c>
      <c r="V212" s="10">
        <f t="shared" si="69"/>
        <v>5.3995122078521298</v>
      </c>
      <c r="W212" s="9">
        <f t="shared" si="70"/>
        <v>2.9247357792532367</v>
      </c>
      <c r="X212" s="49">
        <f t="shared" si="63"/>
        <v>27.868436060560029</v>
      </c>
      <c r="Y212" s="8">
        <f t="shared" si="83"/>
        <v>8.9991870130868833E-5</v>
      </c>
      <c r="Z212" s="29">
        <f t="shared" si="71"/>
        <v>3.3166666666666669</v>
      </c>
    </row>
    <row r="213" spans="6:26" x14ac:dyDescent="0.25">
      <c r="F213" s="36">
        <f t="shared" si="72"/>
        <v>12000</v>
      </c>
      <c r="G213" s="16">
        <f t="shared" si="73"/>
        <v>24.945075793405</v>
      </c>
      <c r="H213" s="48">
        <f t="shared" si="74"/>
        <v>294.62253789670245</v>
      </c>
      <c r="I213" s="8">
        <f t="shared" si="75"/>
        <v>1.19868781695553</v>
      </c>
      <c r="J213" s="48">
        <f t="shared" si="76"/>
        <v>1.8275583274259956E-5</v>
      </c>
      <c r="K213" s="48">
        <f t="shared" si="77"/>
        <v>1.5246324368822679E-5</v>
      </c>
      <c r="L213" s="10">
        <f t="shared" si="78"/>
        <v>1006.1392294998456</v>
      </c>
      <c r="M213" s="29">
        <f t="shared" si="79"/>
        <v>2.5705931942496388E-2</v>
      </c>
      <c r="N213" s="8">
        <f t="shared" si="80"/>
        <v>0.71531276575995162</v>
      </c>
      <c r="O213" s="48">
        <f t="shared" si="81"/>
        <v>3.3941734639140533E-3</v>
      </c>
      <c r="P213" s="48">
        <f t="shared" si="64"/>
        <v>26860462.385265302</v>
      </c>
      <c r="Q213" s="48">
        <f t="shared" si="82"/>
        <v>19213631.638395268</v>
      </c>
      <c r="R213" s="9">
        <f t="shared" si="65"/>
        <v>37.666745486377856</v>
      </c>
      <c r="S213" s="10">
        <f t="shared" si="66"/>
        <v>3.2275293198938737</v>
      </c>
      <c r="T213" s="10">
        <f t="shared" si="67"/>
        <v>2.1518818322015854</v>
      </c>
      <c r="U213" s="10">
        <f t="shared" si="68"/>
        <v>3.248843454032277</v>
      </c>
      <c r="V213" s="10">
        <f t="shared" si="69"/>
        <v>5.4007252862338628</v>
      </c>
      <c r="W213" s="9">
        <f t="shared" si="70"/>
        <v>2.9253928633766755</v>
      </c>
      <c r="X213" s="49">
        <f t="shared" si="63"/>
        <v>27.870468656781675</v>
      </c>
      <c r="Y213" s="8">
        <f t="shared" si="83"/>
        <v>9.0012088103897717E-5</v>
      </c>
      <c r="Z213" s="29">
        <f t="shared" si="71"/>
        <v>3.3333333333333335</v>
      </c>
    </row>
    <row r="214" spans="6:26" x14ac:dyDescent="0.25">
      <c r="F214" s="36">
        <f t="shared" si="72"/>
        <v>12060</v>
      </c>
      <c r="G214" s="16">
        <f t="shared" si="73"/>
        <v>24.946417721053553</v>
      </c>
      <c r="H214" s="48">
        <f t="shared" si="74"/>
        <v>294.62320886052674</v>
      </c>
      <c r="I214" s="8">
        <f t="shared" si="75"/>
        <v>1.1986850780616849</v>
      </c>
      <c r="J214" s="48">
        <f t="shared" si="76"/>
        <v>1.8275615331597504E-5</v>
      </c>
      <c r="K214" s="48">
        <f t="shared" si="77"/>
        <v>1.5246385949135035E-5</v>
      </c>
      <c r="L214" s="10">
        <f t="shared" si="78"/>
        <v>1006.1392525681891</v>
      </c>
      <c r="M214" s="29">
        <f t="shared" si="79"/>
        <v>2.5705982191761456E-2</v>
      </c>
      <c r="N214" s="8">
        <f t="shared" si="80"/>
        <v>0.71531263862193084</v>
      </c>
      <c r="O214" s="48">
        <f t="shared" si="81"/>
        <v>3.3941657341509555E-3</v>
      </c>
      <c r="P214" s="48">
        <f t="shared" si="64"/>
        <v>26865374.161012113</v>
      </c>
      <c r="Q214" s="48">
        <f t="shared" si="82"/>
        <v>19217141.678679015</v>
      </c>
      <c r="R214" s="9">
        <f t="shared" si="65"/>
        <v>37.668729882996537</v>
      </c>
      <c r="S214" s="10">
        <f t="shared" si="66"/>
        <v>3.227705665195272</v>
      </c>
      <c r="T214" s="10">
        <f t="shared" si="67"/>
        <v>2.1524152157815086</v>
      </c>
      <c r="U214" s="10">
        <f t="shared" si="68"/>
        <v>3.249493568766431</v>
      </c>
      <c r="V214" s="10">
        <f t="shared" si="69"/>
        <v>5.4019087845479401</v>
      </c>
      <c r="W214" s="9">
        <f t="shared" si="70"/>
        <v>2.926033924963467</v>
      </c>
      <c r="X214" s="49">
        <f t="shared" si="63"/>
        <v>27.872451646017019</v>
      </c>
      <c r="Y214" s="8">
        <f t="shared" si="83"/>
        <v>9.0031813075798996E-5</v>
      </c>
      <c r="Z214" s="29">
        <f t="shared" si="71"/>
        <v>3.35</v>
      </c>
    </row>
    <row r="215" spans="6:26" x14ac:dyDescent="0.25">
      <c r="F215" s="36">
        <f t="shared" si="72"/>
        <v>12120</v>
      </c>
      <c r="G215" s="16">
        <f t="shared" si="73"/>
        <v>24.947726883185762</v>
      </c>
      <c r="H215" s="48">
        <f t="shared" si="74"/>
        <v>294.62386344159285</v>
      </c>
      <c r="I215" s="8">
        <f t="shared" si="75"/>
        <v>1.1986824060547969</v>
      </c>
      <c r="J215" s="48">
        <f t="shared" si="76"/>
        <v>1.8275646606164825E-5</v>
      </c>
      <c r="K215" s="48">
        <f t="shared" si="77"/>
        <v>1.5246446025945396E-5</v>
      </c>
      <c r="L215" s="10">
        <f t="shared" si="78"/>
        <v>1006.1392750736234</v>
      </c>
      <c r="M215" s="29">
        <f t="shared" si="79"/>
        <v>2.5706031214057529E-2</v>
      </c>
      <c r="N215" s="8">
        <f t="shared" si="80"/>
        <v>0.7153125145889061</v>
      </c>
      <c r="O215" s="48">
        <f t="shared" si="81"/>
        <v>3.3941581931575043E-3</v>
      </c>
      <c r="P215" s="48">
        <f t="shared" si="64"/>
        <v>26870165.90700002</v>
      </c>
      <c r="Q215" s="48">
        <f t="shared" si="82"/>
        <v>19220565.942357279</v>
      </c>
      <c r="R215" s="9">
        <f t="shared" si="65"/>
        <v>37.670665545051776</v>
      </c>
      <c r="S215" s="10">
        <f t="shared" si="66"/>
        <v>3.2278776811847414</v>
      </c>
      <c r="T215" s="10">
        <f t="shared" si="67"/>
        <v>2.152935603955445</v>
      </c>
      <c r="U215" s="10">
        <f t="shared" si="68"/>
        <v>3.2501278182704048</v>
      </c>
      <c r="V215" s="10">
        <f t="shared" si="69"/>
        <v>5.4030634222258502</v>
      </c>
      <c r="W215" s="9">
        <f t="shared" si="70"/>
        <v>2.9266593537056687</v>
      </c>
      <c r="X215" s="49">
        <f t="shared" si="63"/>
        <v>27.874386236891432</v>
      </c>
      <c r="Y215" s="8">
        <f t="shared" si="83"/>
        <v>9.0051057037097493E-5</v>
      </c>
      <c r="Z215" s="29">
        <f t="shared" si="71"/>
        <v>3.3666666666666667</v>
      </c>
    </row>
    <row r="216" spans="6:26" x14ac:dyDescent="0.25">
      <c r="F216" s="36">
        <f t="shared" si="72"/>
        <v>12180</v>
      </c>
      <c r="G216" s="16">
        <f t="shared" si="73"/>
        <v>24.949004078817254</v>
      </c>
      <c r="H216" s="48">
        <f t="shared" si="74"/>
        <v>294.62450203940858</v>
      </c>
      <c r="I216" s="8">
        <f t="shared" si="75"/>
        <v>1.1986797993031866</v>
      </c>
      <c r="J216" s="48">
        <f t="shared" si="76"/>
        <v>1.8275677117052051E-5</v>
      </c>
      <c r="K216" s="48">
        <f t="shared" si="77"/>
        <v>1.5246504635913627E-5</v>
      </c>
      <c r="L216" s="10">
        <f t="shared" si="78"/>
        <v>1006.1392970298587</v>
      </c>
      <c r="M216" s="29">
        <f t="shared" si="79"/>
        <v>2.5706079039307422E-2</v>
      </c>
      <c r="N216" s="8">
        <f t="shared" si="80"/>
        <v>0.71531239358512588</v>
      </c>
      <c r="O216" s="48">
        <f t="shared" si="81"/>
        <v>3.3941508363287496E-3</v>
      </c>
      <c r="P216" s="48">
        <f t="shared" si="64"/>
        <v>26874840.55509492</v>
      </c>
      <c r="Q216" s="48">
        <f t="shared" si="82"/>
        <v>19223906.524683561</v>
      </c>
      <c r="R216" s="9">
        <f t="shared" si="65"/>
        <v>37.672553674676799</v>
      </c>
      <c r="S216" s="10">
        <f t="shared" si="66"/>
        <v>3.2280454745793103</v>
      </c>
      <c r="T216" s="10">
        <f t="shared" si="67"/>
        <v>2.1534433122680836</v>
      </c>
      <c r="U216" s="10">
        <f t="shared" si="68"/>
        <v>3.2507465890233114</v>
      </c>
      <c r="V216" s="10">
        <f t="shared" si="69"/>
        <v>5.404189901291395</v>
      </c>
      <c r="W216" s="9">
        <f t="shared" si="70"/>
        <v>2.9272695298661722</v>
      </c>
      <c r="X216" s="49">
        <f t="shared" si="63"/>
        <v>27.876273608683427</v>
      </c>
      <c r="Y216" s="8">
        <f t="shared" si="83"/>
        <v>9.0069831688189923E-5</v>
      </c>
      <c r="Z216" s="29">
        <f t="shared" si="71"/>
        <v>3.3833333333333333</v>
      </c>
    </row>
    <row r="217" spans="6:26" x14ac:dyDescent="0.25">
      <c r="F217" s="36">
        <f t="shared" si="72"/>
        <v>12240</v>
      </c>
      <c r="G217" s="16">
        <f t="shared" si="73"/>
        <v>24.950250087527905</v>
      </c>
      <c r="H217" s="48">
        <f t="shared" si="74"/>
        <v>294.62512504376394</v>
      </c>
      <c r="I217" s="8">
        <f t="shared" si="75"/>
        <v>1.1986772562148933</v>
      </c>
      <c r="J217" s="48">
        <f t="shared" si="76"/>
        <v>1.8275706882884869E-5</v>
      </c>
      <c r="K217" s="48">
        <f t="shared" si="77"/>
        <v>1.5246561814808042E-5</v>
      </c>
      <c r="L217" s="10">
        <f t="shared" si="78"/>
        <v>1006.1393184502729</v>
      </c>
      <c r="M217" s="29">
        <f t="shared" si="79"/>
        <v>2.5706125696705977E-2</v>
      </c>
      <c r="N217" s="8">
        <f t="shared" si="80"/>
        <v>0.71531227553668264</v>
      </c>
      <c r="O217" s="48">
        <f t="shared" si="81"/>
        <v>3.3941436591718335E-3</v>
      </c>
      <c r="P217" s="48">
        <f t="shared" si="64"/>
        <v>26879400.965612631</v>
      </c>
      <c r="Q217" s="48">
        <f t="shared" si="82"/>
        <v>19227165.469775274</v>
      </c>
      <c r="R217" s="9">
        <f t="shared" si="65"/>
        <v>37.674395444096056</v>
      </c>
      <c r="S217" s="10">
        <f t="shared" si="66"/>
        <v>3.2282091494444676</v>
      </c>
      <c r="T217" s="10">
        <f t="shared" si="67"/>
        <v>2.1539386486545404</v>
      </c>
      <c r="U217" s="10">
        <f t="shared" si="68"/>
        <v>3.2513502581229825</v>
      </c>
      <c r="V217" s="10">
        <f t="shared" si="69"/>
        <v>5.4052889067775229</v>
      </c>
      <c r="W217" s="9">
        <f t="shared" si="70"/>
        <v>2.9278648245044914</v>
      </c>
      <c r="X217" s="49">
        <f t="shared" si="63"/>
        <v>27.878114912032398</v>
      </c>
      <c r="Y217" s="8">
        <f t="shared" si="83"/>
        <v>9.0088148446292038E-5</v>
      </c>
      <c r="Z217" s="29">
        <f t="shared" si="71"/>
        <v>3.4</v>
      </c>
    </row>
    <row r="218" spans="6:26" x14ac:dyDescent="0.25">
      <c r="F218" s="36">
        <f t="shared" si="72"/>
        <v>12300</v>
      </c>
      <c r="G218" s="16">
        <f t="shared" si="73"/>
        <v>24.951465669932251</v>
      </c>
      <c r="H218" s="48">
        <f t="shared" si="74"/>
        <v>294.62573283496613</v>
      </c>
      <c r="I218" s="8">
        <f t="shared" si="75"/>
        <v>1.1986747752367117</v>
      </c>
      <c r="J218" s="48">
        <f t="shared" si="76"/>
        <v>1.8275735921835929E-5</v>
      </c>
      <c r="K218" s="48">
        <f t="shared" si="77"/>
        <v>1.5246617597527132E-5</v>
      </c>
      <c r="L218" s="10">
        <f t="shared" si="78"/>
        <v>1006.1393393479187</v>
      </c>
      <c r="M218" s="29">
        <f t="shared" si="79"/>
        <v>2.5706171214737918E-2</v>
      </c>
      <c r="N218" s="8">
        <f t="shared" si="80"/>
        <v>0.71531216037146816</v>
      </c>
      <c r="O218" s="48">
        <f t="shared" si="81"/>
        <v>3.3941366573032759E-3</v>
      </c>
      <c r="P218" s="48">
        <f t="shared" si="64"/>
        <v>26883849.929061405</v>
      </c>
      <c r="Q218" s="48">
        <f t="shared" si="82"/>
        <v>19230344.771859255</v>
      </c>
      <c r="R218" s="9">
        <f t="shared" si="65"/>
        <v>37.676191996381284</v>
      </c>
      <c r="S218" s="10">
        <f t="shared" si="66"/>
        <v>3.2283688072610524</v>
      </c>
      <c r="T218" s="10">
        <f t="shared" si="67"/>
        <v>2.1544219136213121</v>
      </c>
      <c r="U218" s="10">
        <f t="shared" si="68"/>
        <v>3.2519391935121358</v>
      </c>
      <c r="V218" s="10">
        <f t="shared" si="69"/>
        <v>5.4063611071334474</v>
      </c>
      <c r="W218" s="9">
        <f t="shared" si="70"/>
        <v>2.9284455996972838</v>
      </c>
      <c r="X218" s="49">
        <f t="shared" si="63"/>
        <v>27.879911269629535</v>
      </c>
      <c r="Y218" s="8">
        <f t="shared" si="83"/>
        <v>9.0106018452224118E-5</v>
      </c>
      <c r="Z218" s="29">
        <f t="shared" si="71"/>
        <v>3.4166666666666665</v>
      </c>
    </row>
    <row r="219" spans="6:26" x14ac:dyDescent="0.25">
      <c r="F219" s="36">
        <f t="shared" si="72"/>
        <v>12360</v>
      </c>
      <c r="G219" s="16">
        <f t="shared" si="73"/>
        <v>24.952651568138599</v>
      </c>
      <c r="H219" s="48">
        <f t="shared" si="74"/>
        <v>294.62632578406925</v>
      </c>
      <c r="I219" s="8">
        <f t="shared" si="75"/>
        <v>1.1986723548532521</v>
      </c>
      <c r="J219" s="48">
        <f t="shared" si="76"/>
        <v>1.8275764251635488E-5</v>
      </c>
      <c r="K219" s="48">
        <f t="shared" si="77"/>
        <v>1.5246672018120336E-5</v>
      </c>
      <c r="L219" s="10">
        <f t="shared" si="78"/>
        <v>1006.1393597355326</v>
      </c>
      <c r="M219" s="29">
        <f t="shared" si="79"/>
        <v>2.5706215621194562E-2</v>
      </c>
      <c r="N219" s="8">
        <f t="shared" si="80"/>
        <v>0.71531204801913117</v>
      </c>
      <c r="O219" s="48">
        <f t="shared" si="81"/>
        <v>3.3941298264463203E-3</v>
      </c>
      <c r="P219" s="48">
        <f t="shared" si="64"/>
        <v>26888190.167843513</v>
      </c>
      <c r="Q219" s="48">
        <f t="shared" si="82"/>
        <v>19233446.376488011</v>
      </c>
      <c r="R219" s="9">
        <f t="shared" si="65"/>
        <v>37.677944446188938</v>
      </c>
      <c r="S219" s="10">
        <f t="shared" si="66"/>
        <v>3.22852454699041</v>
      </c>
      <c r="T219" s="10">
        <f t="shared" si="67"/>
        <v>2.154893400423056</v>
      </c>
      <c r="U219" s="10">
        <f t="shared" si="68"/>
        <v>3.2525137541991174</v>
      </c>
      <c r="V219" s="10">
        <f t="shared" si="69"/>
        <v>5.4074071546221738</v>
      </c>
      <c r="W219" s="9">
        <f t="shared" si="70"/>
        <v>2.9290122087536776</v>
      </c>
      <c r="X219" s="49">
        <f t="shared" si="63"/>
        <v>27.881663776892275</v>
      </c>
      <c r="Y219" s="8">
        <f t="shared" si="83"/>
        <v>9.0123452577036222E-5</v>
      </c>
      <c r="Z219" s="29">
        <f t="shared" si="71"/>
        <v>3.4333333333333331</v>
      </c>
    </row>
    <row r="220" spans="6:26" x14ac:dyDescent="0.25">
      <c r="F220" s="36">
        <f t="shared" si="72"/>
        <v>12420</v>
      </c>
      <c r="G220" s="16">
        <f t="shared" si="73"/>
        <v>24.953808506197152</v>
      </c>
      <c r="H220" s="48">
        <f t="shared" si="74"/>
        <v>294.62690425309853</v>
      </c>
      <c r="I220" s="8">
        <f t="shared" si="75"/>
        <v>1.1986699935860243</v>
      </c>
      <c r="J220" s="48">
        <f t="shared" si="76"/>
        <v>1.8275791889582422E-5</v>
      </c>
      <c r="K220" s="48">
        <f t="shared" si="77"/>
        <v>1.5246725109808825E-5</v>
      </c>
      <c r="L220" s="10">
        <f t="shared" si="78"/>
        <v>1006.1393796255414</v>
      </c>
      <c r="M220" s="29">
        <f t="shared" si="79"/>
        <v>2.5706258943191101E-2</v>
      </c>
      <c r="N220" s="8">
        <f t="shared" si="80"/>
        <v>0.71531193841103224</v>
      </c>
      <c r="O220" s="48">
        <f t="shared" si="81"/>
        <v>3.3941231624283448E-3</v>
      </c>
      <c r="P220" s="48">
        <f t="shared" si="64"/>
        <v>26892424.337913878</v>
      </c>
      <c r="Q220" s="48">
        <f t="shared" si="82"/>
        <v>19236472.181725197</v>
      </c>
      <c r="R220" s="9">
        <f t="shared" si="65"/>
        <v>37.679653880477375</v>
      </c>
      <c r="S220" s="10">
        <f t="shared" si="66"/>
        <v>3.2286764651378892</v>
      </c>
      <c r="T220" s="10">
        <f t="shared" si="67"/>
        <v>2.155353395235303</v>
      </c>
      <c r="U220" s="10">
        <f t="shared" si="68"/>
        <v>3.2530742904732497</v>
      </c>
      <c r="V220" s="10">
        <f t="shared" si="69"/>
        <v>5.4084276857085527</v>
      </c>
      <c r="W220" s="9">
        <f t="shared" si="70"/>
        <v>2.9295649964254662</v>
      </c>
      <c r="X220" s="49">
        <f t="shared" si="63"/>
        <v>27.883373502622618</v>
      </c>
      <c r="Y220" s="8">
        <f t="shared" si="83"/>
        <v>9.0140461428475887E-5</v>
      </c>
      <c r="Z220" s="29">
        <f t="shared" si="71"/>
        <v>3.45</v>
      </c>
    </row>
    <row r="221" spans="6:26" x14ac:dyDescent="0.25">
      <c r="F221" s="36">
        <f t="shared" si="72"/>
        <v>12480</v>
      </c>
      <c r="G221" s="16">
        <f t="shared" si="73"/>
        <v>24.954937190537393</v>
      </c>
      <c r="H221" s="48">
        <f t="shared" si="74"/>
        <v>294.62746859526868</v>
      </c>
      <c r="I221" s="8">
        <f t="shared" si="75"/>
        <v>1.1986676899925415</v>
      </c>
      <c r="J221" s="48">
        <f t="shared" si="76"/>
        <v>1.8275818852554394E-5</v>
      </c>
      <c r="K221" s="48">
        <f t="shared" si="77"/>
        <v>1.524677690500535E-5</v>
      </c>
      <c r="L221" s="10">
        <f t="shared" si="78"/>
        <v>1006.1393990300703</v>
      </c>
      <c r="M221" s="29">
        <f t="shared" si="79"/>
        <v>2.5706301207182501E-2</v>
      </c>
      <c r="N221" s="8">
        <f t="shared" si="80"/>
        <v>0.7153118314802045</v>
      </c>
      <c r="O221" s="48">
        <f t="shared" si="81"/>
        <v>3.3941166611783417E-3</v>
      </c>
      <c r="P221" s="48">
        <f t="shared" si="64"/>
        <v>26896555.030399945</v>
      </c>
      <c r="Q221" s="48">
        <f t="shared" si="82"/>
        <v>19239424.039303493</v>
      </c>
      <c r="R221" s="9">
        <f t="shared" si="65"/>
        <v>37.681321359206244</v>
      </c>
      <c r="S221" s="10">
        <f t="shared" si="66"/>
        <v>3.2288246558146509</v>
      </c>
      <c r="T221" s="10">
        <f t="shared" si="67"/>
        <v>2.1558021773231437</v>
      </c>
      <c r="U221" s="10">
        <f t="shared" si="68"/>
        <v>3.2536211441153502</v>
      </c>
      <c r="V221" s="10">
        <f t="shared" si="69"/>
        <v>5.4094233214384939</v>
      </c>
      <c r="W221" s="9">
        <f t="shared" si="70"/>
        <v>2.9301042991125175</v>
      </c>
      <c r="X221" s="49">
        <f t="shared" si="63"/>
        <v>27.885041489649911</v>
      </c>
      <c r="Y221" s="8">
        <f t="shared" si="83"/>
        <v>9.0157055357308226E-5</v>
      </c>
      <c r="Z221" s="29">
        <f t="shared" si="71"/>
        <v>3.4666666666666668</v>
      </c>
    </row>
    <row r="222" spans="6:26" x14ac:dyDescent="0.25">
      <c r="F222" s="36">
        <f t="shared" si="72"/>
        <v>12540</v>
      </c>
      <c r="G222" s="16">
        <f t="shared" si="73"/>
        <v>24.956038310394952</v>
      </c>
      <c r="H222" s="48">
        <f t="shared" si="74"/>
        <v>294.62801915519748</v>
      </c>
      <c r="I222" s="8">
        <f t="shared" si="75"/>
        <v>1.1986654426654482</v>
      </c>
      <c r="J222" s="48">
        <f t="shared" si="76"/>
        <v>1.8275845157018392E-5</v>
      </c>
      <c r="K222" s="48">
        <f t="shared" si="77"/>
        <v>1.5246827435334054E-5</v>
      </c>
      <c r="L222" s="10">
        <f t="shared" si="78"/>
        <v>1006.1394179609498</v>
      </c>
      <c r="M222" s="29">
        <f t="shared" si="79"/>
        <v>2.5706342438979998E-2</v>
      </c>
      <c r="N222" s="8">
        <f t="shared" si="80"/>
        <v>0.71531172716131242</v>
      </c>
      <c r="O222" s="48">
        <f t="shared" si="81"/>
        <v>3.3941103187244475E-3</v>
      </c>
      <c r="P222" s="48">
        <f t="shared" si="64"/>
        <v>26900584.773180537</v>
      </c>
      <c r="Q222" s="48">
        <f t="shared" si="82"/>
        <v>19242303.75575307</v>
      </c>
      <c r="R222" s="9">
        <f t="shared" si="65"/>
        <v>37.6829479160169</v>
      </c>
      <c r="S222" s="10">
        <f t="shared" si="66"/>
        <v>3.2289692107979269</v>
      </c>
      <c r="T222" s="10">
        <f t="shared" si="67"/>
        <v>2.1562400192060287</v>
      </c>
      <c r="U222" s="10">
        <f t="shared" si="68"/>
        <v>3.2541546486029262</v>
      </c>
      <c r="V222" s="10">
        <f t="shared" si="69"/>
        <v>5.4103946678089549</v>
      </c>
      <c r="W222" s="9">
        <f t="shared" si="70"/>
        <v>2.9306304450631835</v>
      </c>
      <c r="X222" s="49">
        <f t="shared" si="63"/>
        <v>27.886668755458135</v>
      </c>
      <c r="Y222" s="8">
        <f t="shared" si="83"/>
        <v>9.0173244463482584E-5</v>
      </c>
      <c r="Z222" s="29">
        <f t="shared" si="71"/>
        <v>3.4833333333333334</v>
      </c>
    </row>
    <row r="223" spans="6:26" x14ac:dyDescent="0.25">
      <c r="F223" s="36">
        <f t="shared" si="72"/>
        <v>12600</v>
      </c>
      <c r="G223" s="16">
        <f t="shared" si="73"/>
        <v>24.957112538228248</v>
      </c>
      <c r="H223" s="48">
        <f t="shared" si="74"/>
        <v>294.62855626911409</v>
      </c>
      <c r="I223" s="8">
        <f t="shared" si="75"/>
        <v>1.1986632502316676</v>
      </c>
      <c r="J223" s="48">
        <f t="shared" si="76"/>
        <v>1.8275870819040403E-5</v>
      </c>
      <c r="K223" s="48">
        <f t="shared" si="77"/>
        <v>1.5246876731649356E-5</v>
      </c>
      <c r="L223" s="10">
        <f t="shared" si="78"/>
        <v>1006.1394364297233</v>
      </c>
      <c r="M223" s="29">
        <f t="shared" si="79"/>
        <v>2.570638266376634E-2</v>
      </c>
      <c r="N223" s="8">
        <f t="shared" si="80"/>
        <v>0.71531162539061144</v>
      </c>
      <c r="O223" s="48">
        <f t="shared" si="81"/>
        <v>3.3941041311915427E-3</v>
      </c>
      <c r="P223" s="48">
        <f t="shared" si="64"/>
        <v>26904516.032428212</v>
      </c>
      <c r="Q223" s="48">
        <f t="shared" si="82"/>
        <v>19245113.093503989</v>
      </c>
      <c r="R223" s="9">
        <f t="shared" si="65"/>
        <v>37.684534558895848</v>
      </c>
      <c r="S223" s="10">
        <f t="shared" si="66"/>
        <v>3.2291102195896793</v>
      </c>
      <c r="T223" s="10">
        <f t="shared" si="67"/>
        <v>2.1566671868187197</v>
      </c>
      <c r="U223" s="10">
        <f t="shared" si="68"/>
        <v>3.2546751293108311</v>
      </c>
      <c r="V223" s="10">
        <f t="shared" si="69"/>
        <v>5.4113423161295504</v>
      </c>
      <c r="W223" s="9">
        <f t="shared" si="70"/>
        <v>2.9311437545701731</v>
      </c>
      <c r="X223" s="49">
        <f t="shared" si="63"/>
        <v>27.88825629279842</v>
      </c>
      <c r="Y223" s="8">
        <f t="shared" si="83"/>
        <v>9.0189038602159175E-5</v>
      </c>
      <c r="Z223" s="29">
        <f t="shared" si="71"/>
        <v>3.5</v>
      </c>
    </row>
    <row r="224" spans="6:26" x14ac:dyDescent="0.25">
      <c r="F224" s="36">
        <f t="shared" si="72"/>
        <v>12660</v>
      </c>
      <c r="G224" s="16">
        <f t="shared" si="73"/>
        <v>24.958160530125109</v>
      </c>
      <c r="H224" s="48">
        <f t="shared" si="74"/>
        <v>294.62908026506256</v>
      </c>
      <c r="I224" s="8">
        <f t="shared" si="75"/>
        <v>1.1986611113515688</v>
      </c>
      <c r="J224" s="48">
        <f t="shared" si="76"/>
        <v>1.8275895854295284E-5</v>
      </c>
      <c r="K224" s="48">
        <f t="shared" si="77"/>
        <v>1.5246924824054746E-5</v>
      </c>
      <c r="L224" s="10">
        <f t="shared" si="78"/>
        <v>1006.1394544476537</v>
      </c>
      <c r="M224" s="29">
        <f t="shared" si="79"/>
        <v>2.5706421906111172E-2</v>
      </c>
      <c r="N224" s="8">
        <f t="shared" si="80"/>
        <v>0.71531152610591064</v>
      </c>
      <c r="O224" s="48">
        <f t="shared" si="81"/>
        <v>3.3940980947988965E-3</v>
      </c>
      <c r="P224" s="48">
        <f t="shared" si="64"/>
        <v>26908351.214112528</v>
      </c>
      <c r="Q224" s="48">
        <f t="shared" si="82"/>
        <v>19247853.771960665</v>
      </c>
      <c r="R224" s="9">
        <f t="shared" si="65"/>
        <v>37.686082270820535</v>
      </c>
      <c r="S224" s="10">
        <f t="shared" si="66"/>
        <v>3.2292477694737629</v>
      </c>
      <c r="T224" s="10">
        <f t="shared" si="67"/>
        <v>2.1570839396685009</v>
      </c>
      <c r="U224" s="10">
        <f t="shared" si="68"/>
        <v>3.2551829037066358</v>
      </c>
      <c r="V224" s="10">
        <f t="shared" si="69"/>
        <v>5.4122668433751366</v>
      </c>
      <c r="W224" s="9">
        <f t="shared" si="70"/>
        <v>2.9316445401615323</v>
      </c>
      <c r="X224" s="49">
        <f t="shared" si="63"/>
        <v>27.889805070286641</v>
      </c>
      <c r="Y224" s="8">
        <f t="shared" si="83"/>
        <v>9.0204447389585616E-5</v>
      </c>
      <c r="Z224" s="29">
        <f t="shared" si="71"/>
        <v>3.5166666666666666</v>
      </c>
    </row>
    <row r="225" spans="6:26" x14ac:dyDescent="0.25">
      <c r="F225" s="36">
        <f t="shared" si="72"/>
        <v>12720</v>
      </c>
      <c r="G225" s="16">
        <f t="shared" si="73"/>
        <v>24.959182926199642</v>
      </c>
      <c r="H225" s="48">
        <f t="shared" si="74"/>
        <v>294.62959146309981</v>
      </c>
      <c r="I225" s="8">
        <f t="shared" si="75"/>
        <v>1.1986590247181563</v>
      </c>
      <c r="J225" s="48">
        <f t="shared" si="76"/>
        <v>1.827592027807615E-5</v>
      </c>
      <c r="K225" s="48">
        <f t="shared" si="77"/>
        <v>1.5246971741920862E-5</v>
      </c>
      <c r="L225" s="10">
        <f t="shared" si="78"/>
        <v>1006.1394720257302</v>
      </c>
      <c r="M225" s="29">
        <f t="shared" si="79"/>
        <v>2.5706460189985816E-2</v>
      </c>
      <c r="N225" s="8">
        <f t="shared" si="80"/>
        <v>0.71531142924653368</v>
      </c>
      <c r="O225" s="48">
        <f t="shared" si="81"/>
        <v>3.394092205857885E-3</v>
      </c>
      <c r="P225" s="48">
        <f t="shared" si="64"/>
        <v>26912092.665468074</v>
      </c>
      <c r="Q225" s="48">
        <f t="shared" si="82"/>
        <v>19250527.468551125</v>
      </c>
      <c r="R225" s="9">
        <f t="shared" si="65"/>
        <v>37.687592010388713</v>
      </c>
      <c r="S225" s="10">
        <f t="shared" si="66"/>
        <v>3.2293819455716166</v>
      </c>
      <c r="T225" s="10">
        <f t="shared" si="67"/>
        <v>2.1574905309887402</v>
      </c>
      <c r="U225" s="10">
        <f t="shared" si="68"/>
        <v>3.255678281542</v>
      </c>
      <c r="V225" s="10">
        <f t="shared" si="69"/>
        <v>5.4131688125307402</v>
      </c>
      <c r="W225" s="9">
        <f t="shared" si="70"/>
        <v>2.9321331067874841</v>
      </c>
      <c r="X225" s="49">
        <f t="shared" si="63"/>
        <v>27.891316032987127</v>
      </c>
      <c r="Y225" s="8">
        <f t="shared" si="83"/>
        <v>9.0219480208845668E-5</v>
      </c>
      <c r="Z225" s="29">
        <f t="shared" si="71"/>
        <v>3.5333333333333332</v>
      </c>
    </row>
    <row r="226" spans="6:26" x14ac:dyDescent="0.25">
      <c r="F226" s="36">
        <f t="shared" si="72"/>
        <v>12780</v>
      </c>
      <c r="G226" s="16">
        <f t="shared" si="73"/>
        <v>24.960180350979531</v>
      </c>
      <c r="H226" s="48">
        <f t="shared" si="74"/>
        <v>294.63009017548973</v>
      </c>
      <c r="I226" s="8">
        <f t="shared" si="75"/>
        <v>1.1986569890562768</v>
      </c>
      <c r="J226" s="48">
        <f t="shared" si="76"/>
        <v>1.8275944105303796E-5</v>
      </c>
      <c r="K226" s="48">
        <f t="shared" si="77"/>
        <v>1.5247017513903424E-5</v>
      </c>
      <c r="L226" s="10">
        <f t="shared" si="78"/>
        <v>1006.1394891746748</v>
      </c>
      <c r="M226" s="29">
        <f t="shared" si="79"/>
        <v>2.5706497538777968E-2</v>
      </c>
      <c r="N226" s="8">
        <f t="shared" si="80"/>
        <v>0.71531133475328368</v>
      </c>
      <c r="O226" s="48">
        <f t="shared" si="81"/>
        <v>3.3940864607697493E-3</v>
      </c>
      <c r="P226" s="48">
        <f t="shared" si="64"/>
        <v>26915742.676425532</v>
      </c>
      <c r="Q226" s="48">
        <f t="shared" si="82"/>
        <v>19253135.819749866</v>
      </c>
      <c r="R226" s="9">
        <f t="shared" si="65"/>
        <v>37.689064712431332</v>
      </c>
      <c r="S226" s="10">
        <f t="shared" si="66"/>
        <v>3.2295128308965322</v>
      </c>
      <c r="T226" s="10">
        <f t="shared" si="67"/>
        <v>2.1578872078888631</v>
      </c>
      <c r="U226" s="10">
        <f t="shared" si="68"/>
        <v>3.2561615650388793</v>
      </c>
      <c r="V226" s="10">
        <f t="shared" si="69"/>
        <v>5.4140487729277424</v>
      </c>
      <c r="W226" s="9">
        <f t="shared" si="70"/>
        <v>2.9326097520025272</v>
      </c>
      <c r="X226" s="49">
        <f t="shared" si="63"/>
        <v>27.892790102982058</v>
      </c>
      <c r="Y226" s="8">
        <f t="shared" si="83"/>
        <v>9.0234146215462376E-5</v>
      </c>
      <c r="Z226" s="29">
        <f t="shared" si="71"/>
        <v>3.55</v>
      </c>
    </row>
    <row r="227" spans="6:26" x14ac:dyDescent="0.25">
      <c r="F227" s="36">
        <f t="shared" si="72"/>
        <v>12840</v>
      </c>
      <c r="G227" s="16">
        <f t="shared" si="73"/>
        <v>24.961153413784057</v>
      </c>
      <c r="H227" s="48">
        <f t="shared" si="74"/>
        <v>294.63057670689199</v>
      </c>
      <c r="I227" s="8">
        <f t="shared" si="75"/>
        <v>1.1986550031218466</v>
      </c>
      <c r="J227" s="48">
        <f t="shared" si="76"/>
        <v>1.8275967350535504E-5</v>
      </c>
      <c r="K227" s="48">
        <f t="shared" si="77"/>
        <v>1.5247062167960351E-5</v>
      </c>
      <c r="L227" s="10">
        <f t="shared" si="78"/>
        <v>1006.1395059049491</v>
      </c>
      <c r="M227" s="29">
        <f t="shared" si="79"/>
        <v>2.5706533975305583E-2</v>
      </c>
      <c r="N227" s="8">
        <f t="shared" si="80"/>
        <v>0.71531124256840573</v>
      </c>
      <c r="O227" s="48">
        <f t="shared" si="81"/>
        <v>3.3940808560234139E-3</v>
      </c>
      <c r="P227" s="48">
        <f t="shared" si="64"/>
        <v>26919303.481009409</v>
      </c>
      <c r="Q227" s="48">
        <f t="shared" si="82"/>
        <v>19255680.422076851</v>
      </c>
      <c r="R227" s="9">
        <f t="shared" si="65"/>
        <v>37.690501288609831</v>
      </c>
      <c r="S227" s="10">
        <f t="shared" si="66"/>
        <v>3.2296405064064917</v>
      </c>
      <c r="T227" s="10">
        <f t="shared" si="67"/>
        <v>2.1582742115008151</v>
      </c>
      <c r="U227" s="10">
        <f t="shared" si="68"/>
        <v>3.256633049071521</v>
      </c>
      <c r="V227" s="10">
        <f t="shared" si="69"/>
        <v>5.4149072605723365</v>
      </c>
      <c r="W227" s="9">
        <f t="shared" si="70"/>
        <v>2.9330747661433487</v>
      </c>
      <c r="X227" s="49">
        <f t="shared" si="63"/>
        <v>27.894228179927406</v>
      </c>
      <c r="Y227" s="8">
        <f t="shared" si="83"/>
        <v>9.0248454342872279E-5</v>
      </c>
      <c r="Z227" s="29">
        <f t="shared" si="71"/>
        <v>3.5666666666666669</v>
      </c>
    </row>
    <row r="228" spans="6:26" x14ac:dyDescent="0.25">
      <c r="F228" s="36">
        <f t="shared" si="72"/>
        <v>12900</v>
      </c>
      <c r="G228" s="16">
        <f t="shared" si="73"/>
        <v>24.962102709093003</v>
      </c>
      <c r="H228" s="48">
        <f t="shared" si="74"/>
        <v>294.63105135454646</v>
      </c>
      <c r="I228" s="8">
        <f t="shared" si="75"/>
        <v>1.1986530657010974</v>
      </c>
      <c r="J228" s="48">
        <f t="shared" si="76"/>
        <v>1.827599002797401E-5</v>
      </c>
      <c r="K228" s="48">
        <f t="shared" si="77"/>
        <v>1.5247105731368822E-5</v>
      </c>
      <c r="L228" s="10">
        <f t="shared" si="78"/>
        <v>1006.1395222267603</v>
      </c>
      <c r="M228" s="29">
        <f t="shared" si="79"/>
        <v>2.570656952183091E-2</v>
      </c>
      <c r="N228" s="8">
        <f t="shared" si="80"/>
        <v>0.71531115263555156</v>
      </c>
      <c r="O228" s="48">
        <f t="shared" si="81"/>
        <v>3.3940753881933597E-3</v>
      </c>
      <c r="P228" s="48">
        <f t="shared" si="64"/>
        <v>26922777.258700602</v>
      </c>
      <c r="Q228" s="48">
        <f t="shared" si="82"/>
        <v>19258162.833071344</v>
      </c>
      <c r="R228" s="9">
        <f t="shared" si="65"/>
        <v>37.69190262799782</v>
      </c>
      <c r="S228" s="10">
        <f t="shared" si="66"/>
        <v>3.2297650510556903</v>
      </c>
      <c r="T228" s="10">
        <f t="shared" si="67"/>
        <v>2.1586517771221176</v>
      </c>
      <c r="U228" s="10">
        <f t="shared" si="68"/>
        <v>3.2570930213442804</v>
      </c>
      <c r="V228" s="10">
        <f t="shared" si="69"/>
        <v>5.415744798466398</v>
      </c>
      <c r="W228" s="9">
        <f t="shared" si="70"/>
        <v>2.9335284325026323</v>
      </c>
      <c r="X228" s="49">
        <f t="shared" si="63"/>
        <v>27.895631141595636</v>
      </c>
      <c r="Y228" s="8">
        <f t="shared" si="83"/>
        <v>9.0262413307773312E-5</v>
      </c>
      <c r="Z228" s="29">
        <f t="shared" si="71"/>
        <v>3.5833333333333335</v>
      </c>
    </row>
    <row r="229" spans="6:26" x14ac:dyDescent="0.25">
      <c r="F229" s="36">
        <f t="shared" si="72"/>
        <v>12960</v>
      </c>
      <c r="G229" s="16">
        <f t="shared" si="73"/>
        <v>24.963028816906679</v>
      </c>
      <c r="H229" s="48">
        <f t="shared" si="74"/>
        <v>294.63151440845331</v>
      </c>
      <c r="I229" s="8">
        <f t="shared" si="75"/>
        <v>1.198651175609839</v>
      </c>
      <c r="J229" s="48">
        <f t="shared" si="76"/>
        <v>1.82760121514761E-5</v>
      </c>
      <c r="K229" s="48">
        <f t="shared" si="77"/>
        <v>1.524714823074177E-5</v>
      </c>
      <c r="L229" s="10">
        <f t="shared" si="78"/>
        <v>1006.1395381500671</v>
      </c>
      <c r="M229" s="29">
        <f t="shared" si="79"/>
        <v>2.5706604200073899E-2</v>
      </c>
      <c r="N229" s="8">
        <f t="shared" si="80"/>
        <v>0.71531106489974727</v>
      </c>
      <c r="O229" s="48">
        <f t="shared" si="81"/>
        <v>3.3940700539375462E-3</v>
      </c>
      <c r="P229" s="48">
        <f t="shared" si="64"/>
        <v>26926166.135766301</v>
      </c>
      <c r="Q229" s="48">
        <f t="shared" si="82"/>
        <v>19260584.572242506</v>
      </c>
      <c r="R229" s="9">
        <f t="shared" si="65"/>
        <v>37.693269597648126</v>
      </c>
      <c r="S229" s="10">
        <f t="shared" si="66"/>
        <v>3.2298865418447305</v>
      </c>
      <c r="T229" s="10">
        <f t="shared" si="67"/>
        <v>2.1590201343555764</v>
      </c>
      <c r="U229" s="10">
        <f t="shared" si="68"/>
        <v>3.2575417625648675</v>
      </c>
      <c r="V229" s="10">
        <f t="shared" si="69"/>
        <v>5.4165618969204434</v>
      </c>
      <c r="W229" s="9">
        <f t="shared" si="70"/>
        <v>2.9339710274985733</v>
      </c>
      <c r="X229" s="49">
        <f t="shared" si="63"/>
        <v>27.896999844405251</v>
      </c>
      <c r="Y229" s="8">
        <f t="shared" si="83"/>
        <v>9.0276031615340731E-5</v>
      </c>
      <c r="Z229" s="29">
        <f t="shared" si="71"/>
        <v>3.6</v>
      </c>
    </row>
    <row r="230" spans="6:26" x14ac:dyDescent="0.25">
      <c r="F230" s="36">
        <f t="shared" si="72"/>
        <v>13020</v>
      </c>
      <c r="G230" s="16">
        <f t="shared" si="73"/>
        <v>24.963932303097298</v>
      </c>
      <c r="H230" s="48">
        <f t="shared" si="74"/>
        <v>294.63196615154862</v>
      </c>
      <c r="I230" s="8">
        <f t="shared" si="75"/>
        <v>1.1986493316927422</v>
      </c>
      <c r="J230" s="48">
        <f t="shared" si="76"/>
        <v>1.8276033734561018E-5</v>
      </c>
      <c r="K230" s="48">
        <f t="shared" si="77"/>
        <v>1.5247189692044007E-5</v>
      </c>
      <c r="L230" s="10">
        <f t="shared" si="78"/>
        <v>1006.1395536845868</v>
      </c>
      <c r="M230" s="29">
        <f t="shared" si="79"/>
        <v>2.5706638031225415E-2</v>
      </c>
      <c r="N230" s="8">
        <f t="shared" si="80"/>
        <v>0.71531097930735998</v>
      </c>
      <c r="O230" s="48">
        <f t="shared" si="81"/>
        <v>3.394064849995381E-3</v>
      </c>
      <c r="P230" s="48">
        <f t="shared" si="64"/>
        <v>26929472.186557502</v>
      </c>
      <c r="Q230" s="48">
        <f t="shared" si="82"/>
        <v>19262947.12199676</v>
      </c>
      <c r="R230" s="9">
        <f t="shared" si="65"/>
        <v>37.694603043144618</v>
      </c>
      <c r="S230" s="10">
        <f t="shared" si="66"/>
        <v>3.2300050538694891</v>
      </c>
      <c r="T230" s="10">
        <f t="shared" si="67"/>
        <v>2.1593795072456894</v>
      </c>
      <c r="U230" s="10">
        <f t="shared" si="68"/>
        <v>3.2579795466137238</v>
      </c>
      <c r="V230" s="10">
        <f t="shared" si="69"/>
        <v>5.4173590538594132</v>
      </c>
      <c r="W230" s="9">
        <f t="shared" si="70"/>
        <v>2.9344028208405151</v>
      </c>
      <c r="X230" s="49">
        <f t="shared" si="63"/>
        <v>27.898335123937812</v>
      </c>
      <c r="Y230" s="8">
        <f t="shared" si="83"/>
        <v>9.0289317564323554E-5</v>
      </c>
      <c r="Z230" s="29">
        <f t="shared" si="71"/>
        <v>3.6166666666666667</v>
      </c>
    </row>
    <row r="231" spans="6:26" x14ac:dyDescent="0.25">
      <c r="F231" s="36">
        <f t="shared" si="72"/>
        <v>13080</v>
      </c>
      <c r="G231" s="16">
        <f t="shared" si="73"/>
        <v>24.964813719751863</v>
      </c>
      <c r="H231" s="48">
        <f t="shared" si="74"/>
        <v>294.63240685987591</v>
      </c>
      <c r="I231" s="8">
        <f t="shared" si="75"/>
        <v>1.198647532822636</v>
      </c>
      <c r="J231" s="48">
        <f t="shared" si="76"/>
        <v>1.8276054790418519E-5</v>
      </c>
      <c r="K231" s="48">
        <f t="shared" si="77"/>
        <v>1.5247230140607838E-5</v>
      </c>
      <c r="L231" s="10">
        <f t="shared" si="78"/>
        <v>1006.1395688397996</v>
      </c>
      <c r="M231" s="29">
        <f t="shared" si="79"/>
        <v>2.5706671035959947E-2</v>
      </c>
      <c r="N231" s="8">
        <f t="shared" si="80"/>
        <v>0.71531089580606133</v>
      </c>
      <c r="O231" s="48">
        <f t="shared" si="81"/>
        <v>3.3940597731857429E-3</v>
      </c>
      <c r="P231" s="48">
        <f t="shared" si="64"/>
        <v>26932697.434775356</v>
      </c>
      <c r="Q231" s="48">
        <f t="shared" si="82"/>
        <v>19265251.92854277</v>
      </c>
      <c r="R231" s="9">
        <f t="shared" si="65"/>
        <v>37.695903789140736</v>
      </c>
      <c r="S231" s="10">
        <f t="shared" si="66"/>
        <v>3.2301206603687902</v>
      </c>
      <c r="T231" s="10">
        <f t="shared" si="67"/>
        <v>2.1597301144118881</v>
      </c>
      <c r="U231" s="10">
        <f t="shared" si="68"/>
        <v>3.2584066407091026</v>
      </c>
      <c r="V231" s="10">
        <f t="shared" si="69"/>
        <v>5.4181367551209902</v>
      </c>
      <c r="W231" s="9">
        <f t="shared" si="70"/>
        <v>2.9348240756905364</v>
      </c>
      <c r="X231" s="49">
        <f t="shared" si="63"/>
        <v>27.899637795442398</v>
      </c>
      <c r="Y231" s="8">
        <f t="shared" si="83"/>
        <v>9.0302279252016493E-5</v>
      </c>
      <c r="Z231" s="29">
        <f t="shared" si="71"/>
        <v>3.6333333333333333</v>
      </c>
    </row>
    <row r="232" spans="6:26" x14ac:dyDescent="0.25">
      <c r="F232" s="36">
        <f t="shared" si="72"/>
        <v>13140</v>
      </c>
      <c r="G232" s="16">
        <f t="shared" si="73"/>
        <v>24.965673605506812</v>
      </c>
      <c r="H232" s="48">
        <f t="shared" si="74"/>
        <v>294.63283680275339</v>
      </c>
      <c r="I232" s="8">
        <f t="shared" si="75"/>
        <v>1.198645777899825</v>
      </c>
      <c r="J232" s="48">
        <f t="shared" si="76"/>
        <v>1.8276075331917051E-5</v>
      </c>
      <c r="K232" s="48">
        <f t="shared" si="77"/>
        <v>1.5247269601148545E-5</v>
      </c>
      <c r="L232" s="10">
        <f t="shared" si="78"/>
        <v>1006.1395836249555</v>
      </c>
      <c r="M232" s="29">
        <f t="shared" si="79"/>
        <v>2.5706703234448285E-2</v>
      </c>
      <c r="N232" s="8">
        <f t="shared" si="80"/>
        <v>0.71531081434480148</v>
      </c>
      <c r="O232" s="48">
        <f t="shared" si="81"/>
        <v>3.3940548204050517E-3</v>
      </c>
      <c r="P232" s="48">
        <f t="shared" si="64"/>
        <v>26935843.854705907</v>
      </c>
      <c r="Q232" s="48">
        <f t="shared" si="82"/>
        <v>19267500.402774099</v>
      </c>
      <c r="R232" s="9">
        <f t="shared" si="65"/>
        <v>37.697172639883377</v>
      </c>
      <c r="S232" s="10">
        <f t="shared" si="66"/>
        <v>3.230233432770818</v>
      </c>
      <c r="T232" s="10">
        <f t="shared" si="67"/>
        <v>2.1600721691786258</v>
      </c>
      <c r="U232" s="10">
        <f t="shared" si="68"/>
        <v>3.2588233055684053</v>
      </c>
      <c r="V232" s="10">
        <f t="shared" si="69"/>
        <v>5.418895474747031</v>
      </c>
      <c r="W232" s="9">
        <f t="shared" si="70"/>
        <v>2.9352350488213084</v>
      </c>
      <c r="X232" s="49">
        <f t="shared" si="63"/>
        <v>27.90090865432812</v>
      </c>
      <c r="Y232" s="8">
        <f t="shared" si="83"/>
        <v>9.0314924579117182E-5</v>
      </c>
      <c r="Z232" s="29">
        <f t="shared" si="71"/>
        <v>3.65</v>
      </c>
    </row>
    <row r="233" spans="6:26" x14ac:dyDescent="0.25">
      <c r="F233" s="36">
        <f t="shared" si="72"/>
        <v>13200</v>
      </c>
      <c r="G233" s="16">
        <f t="shared" si="73"/>
        <v>24.966512485874585</v>
      </c>
      <c r="H233" s="48">
        <f t="shared" si="74"/>
        <v>294.63325624293725</v>
      </c>
      <c r="I233" s="8">
        <f t="shared" si="75"/>
        <v>1.1986440658514201</v>
      </c>
      <c r="J233" s="48">
        <f t="shared" si="76"/>
        <v>1.8276095371611517E-5</v>
      </c>
      <c r="K233" s="48">
        <f t="shared" si="77"/>
        <v>1.5247308097779345E-5</v>
      </c>
      <c r="L233" s="10">
        <f t="shared" si="78"/>
        <v>1006.1395980490795</v>
      </c>
      <c r="M233" s="29">
        <f t="shared" si="79"/>
        <v>2.5706734646369796E-2</v>
      </c>
      <c r="N233" s="8">
        <f t="shared" si="80"/>
        <v>0.71531073487377272</v>
      </c>
      <c r="O233" s="48">
        <f t="shared" si="81"/>
        <v>3.3940499886253805E-3</v>
      </c>
      <c r="P233" s="48">
        <f t="shared" si="64"/>
        <v>26938913.372425288</v>
      </c>
      <c r="Q233" s="48">
        <f t="shared" si="82"/>
        <v>19269693.921130437</v>
      </c>
      <c r="R233" s="9">
        <f t="shared" si="65"/>
        <v>37.698410379723988</v>
      </c>
      <c r="S233" s="10">
        <f t="shared" si="66"/>
        <v>3.2303434407383915</v>
      </c>
      <c r="T233" s="10">
        <f t="shared" si="67"/>
        <v>2.1604058797024388</v>
      </c>
      <c r="U233" s="10">
        <f t="shared" si="68"/>
        <v>3.2592297955655258</v>
      </c>
      <c r="V233" s="10">
        <f t="shared" si="69"/>
        <v>5.4196356752679646</v>
      </c>
      <c r="W233" s="9">
        <f t="shared" si="70"/>
        <v>2.9356359907701473</v>
      </c>
      <c r="X233" s="49">
        <f t="shared" si="63"/>
        <v>27.902148476644733</v>
      </c>
      <c r="Y233" s="8">
        <f t="shared" si="83"/>
        <v>9.0327261254466077E-5</v>
      </c>
      <c r="Z233" s="29">
        <f t="shared" si="71"/>
        <v>3.6666666666666665</v>
      </c>
    </row>
    <row r="234" spans="6:26" x14ac:dyDescent="0.25">
      <c r="F234" s="36">
        <f t="shared" si="72"/>
        <v>13260</v>
      </c>
      <c r="G234" s="16">
        <f t="shared" si="73"/>
        <v>24.967330873562329</v>
      </c>
      <c r="H234" s="48">
        <f t="shared" si="74"/>
        <v>294.63366543678114</v>
      </c>
      <c r="I234" s="8">
        <f t="shared" si="75"/>
        <v>1.198642395630688</v>
      </c>
      <c r="J234" s="48">
        <f t="shared" si="76"/>
        <v>1.8276114921750768E-5</v>
      </c>
      <c r="K234" s="48">
        <f t="shared" si="77"/>
        <v>1.5247345654025904E-5</v>
      </c>
      <c r="L234" s="10">
        <f t="shared" si="78"/>
        <v>1006.1396121209771</v>
      </c>
      <c r="M234" s="29">
        <f t="shared" si="79"/>
        <v>2.5706765290924111E-2</v>
      </c>
      <c r="N234" s="8">
        <f t="shared" si="80"/>
        <v>0.71531065734438393</v>
      </c>
      <c r="O234" s="48">
        <f t="shared" si="81"/>
        <v>3.3940452748926196E-3</v>
      </c>
      <c r="P234" s="48">
        <f t="shared" si="64"/>
        <v>26941907.8669759</v>
      </c>
      <c r="Q234" s="48">
        <f t="shared" si="82"/>
        <v>19271833.82643836</v>
      </c>
      <c r="R234" s="9">
        <f t="shared" si="65"/>
        <v>37.69961777361619</v>
      </c>
      <c r="S234" s="10">
        <f t="shared" si="66"/>
        <v>3.2304507522130077</v>
      </c>
      <c r="T234" s="10">
        <f t="shared" si="67"/>
        <v>2.1607314490959681</v>
      </c>
      <c r="U234" s="10">
        <f t="shared" si="68"/>
        <v>3.2596263588844732</v>
      </c>
      <c r="V234" s="10">
        <f t="shared" si="69"/>
        <v>5.4203578079804409</v>
      </c>
      <c r="W234" s="9">
        <f t="shared" si="70"/>
        <v>2.9360271459894052</v>
      </c>
      <c r="X234" s="49">
        <f t="shared" si="63"/>
        <v>27.903358019551735</v>
      </c>
      <c r="Y234" s="8">
        <f t="shared" si="83"/>
        <v>9.033929679967402E-5</v>
      </c>
      <c r="Z234" s="29">
        <f t="shared" si="71"/>
        <v>3.6833333333333331</v>
      </c>
    </row>
    <row r="235" spans="6:26" x14ac:dyDescent="0.25">
      <c r="F235" s="36">
        <f t="shared" si="72"/>
        <v>13320</v>
      </c>
      <c r="G235" s="16">
        <f t="shared" si="73"/>
        <v>24.968129268782899</v>
      </c>
      <c r="H235" s="48">
        <f t="shared" si="74"/>
        <v>294.63406463439145</v>
      </c>
      <c r="I235" s="8">
        <f t="shared" si="75"/>
        <v>1.1986407662164154</v>
      </c>
      <c r="J235" s="48">
        <f t="shared" si="76"/>
        <v>1.8276133994285159E-5</v>
      </c>
      <c r="K235" s="48">
        <f t="shared" si="77"/>
        <v>1.5247382292840682E-5</v>
      </c>
      <c r="L235" s="10">
        <f t="shared" si="78"/>
        <v>1006.139625849239</v>
      </c>
      <c r="M235" s="29">
        <f t="shared" si="79"/>
        <v>2.570679518684299E-2</v>
      </c>
      <c r="N235" s="8">
        <f t="shared" si="80"/>
        <v>0.71531058170922757</v>
      </c>
      <c r="O235" s="48">
        <f t="shared" si="81"/>
        <v>3.3940406763246821E-3</v>
      </c>
      <c r="P235" s="48">
        <f t="shared" si="64"/>
        <v>26944829.171513386</v>
      </c>
      <c r="Q235" s="48">
        <f t="shared" si="82"/>
        <v>19273921.428731006</v>
      </c>
      <c r="R235" s="9">
        <f t="shared" si="65"/>
        <v>37.700795567600927</v>
      </c>
      <c r="S235" s="10">
        <f t="shared" si="66"/>
        <v>3.2305554334578503</v>
      </c>
      <c r="T235" s="10">
        <f t="shared" si="67"/>
        <v>2.1610490755491143</v>
      </c>
      <c r="U235" s="10">
        <f t="shared" si="68"/>
        <v>3.2600132376692952</v>
      </c>
      <c r="V235" s="10">
        <f t="shared" si="69"/>
        <v>5.4210623132184095</v>
      </c>
      <c r="W235" s="9">
        <f t="shared" si="70"/>
        <v>2.9364087529933052</v>
      </c>
      <c r="X235" s="49">
        <f t="shared" si="63"/>
        <v>27.904538021776204</v>
      </c>
      <c r="Y235" s="8">
        <f t="shared" si="83"/>
        <v>9.0351038553640155E-5</v>
      </c>
      <c r="Z235" s="29">
        <f t="shared" si="71"/>
        <v>3.7</v>
      </c>
    </row>
    <row r="236" spans="6:26" x14ac:dyDescent="0.25">
      <c r="F236" s="36">
        <f t="shared" si="72"/>
        <v>13380</v>
      </c>
      <c r="G236" s="16">
        <f t="shared" si="73"/>
        <v>24.968908159558371</v>
      </c>
      <c r="H236" s="48">
        <f t="shared" si="74"/>
        <v>294.63445407977918</v>
      </c>
      <c r="I236" s="8">
        <f t="shared" si="75"/>
        <v>1.1986391766122879</v>
      </c>
      <c r="J236" s="48">
        <f t="shared" si="76"/>
        <v>1.8276152600873838E-5</v>
      </c>
      <c r="K236" s="48">
        <f t="shared" si="77"/>
        <v>1.5247418036616907E-5</v>
      </c>
      <c r="L236" s="10">
        <f t="shared" si="78"/>
        <v>1006.1396392422477</v>
      </c>
      <c r="M236" s="29">
        <f t="shared" si="79"/>
        <v>2.5706824352401757E-2</v>
      </c>
      <c r="N236" s="8">
        <f t="shared" si="80"/>
        <v>0.71531050792205175</v>
      </c>
      <c r="O236" s="48">
        <f t="shared" si="81"/>
        <v>3.3940361901097509E-3</v>
      </c>
      <c r="P236" s="48">
        <f t="shared" si="64"/>
        <v>26947679.074425675</v>
      </c>
      <c r="Q236" s="48">
        <f t="shared" si="82"/>
        <v>19275958.006047875</v>
      </c>
      <c r="R236" s="9">
        <f t="shared" si="65"/>
        <v>37.701944489278901</v>
      </c>
      <c r="S236" s="10">
        <f t="shared" si="66"/>
        <v>3.230657549099647</v>
      </c>
      <c r="T236" s="10">
        <f t="shared" si="67"/>
        <v>2.1613589524473005</v>
      </c>
      <c r="U236" s="10">
        <f t="shared" si="68"/>
        <v>3.2603906681704609</v>
      </c>
      <c r="V236" s="10">
        <f t="shared" si="69"/>
        <v>5.4217496206177618</v>
      </c>
      <c r="W236" s="9">
        <f t="shared" si="70"/>
        <v>2.9367810445012874</v>
      </c>
      <c r="X236" s="49">
        <f t="shared" si="63"/>
        <v>27.905689204059659</v>
      </c>
      <c r="Y236" s="8">
        <f t="shared" si="83"/>
        <v>9.0362493676962699E-5</v>
      </c>
      <c r="Z236" s="29">
        <f t="shared" si="71"/>
        <v>3.7166666666666668</v>
      </c>
    </row>
    <row r="237" spans="6:26" x14ac:dyDescent="0.25">
      <c r="F237" s="36">
        <f t="shared" si="72"/>
        <v>13440</v>
      </c>
      <c r="G237" s="16">
        <f t="shared" si="73"/>
        <v>24.969668022016219</v>
      </c>
      <c r="H237" s="48">
        <f t="shared" si="74"/>
        <v>294.63483401100808</v>
      </c>
      <c r="I237" s="8">
        <f t="shared" si="75"/>
        <v>1.1986376258462847</v>
      </c>
      <c r="J237" s="48">
        <f t="shared" si="76"/>
        <v>1.827617075289164E-5</v>
      </c>
      <c r="K237" s="48">
        <f t="shared" si="77"/>
        <v>1.5247452907202002E-5</v>
      </c>
      <c r="L237" s="10">
        <f t="shared" si="78"/>
        <v>1006.1396523081811</v>
      </c>
      <c r="M237" s="29">
        <f t="shared" si="79"/>
        <v>2.5706852805430072E-2</v>
      </c>
      <c r="N237" s="8">
        <f t="shared" si="80"/>
        <v>0.71531043593773391</v>
      </c>
      <c r="O237" s="48">
        <f t="shared" si="81"/>
        <v>3.394031813504571E-3</v>
      </c>
      <c r="P237" s="48">
        <f t="shared" si="64"/>
        <v>26950459.320425652</v>
      </c>
      <c r="Q237" s="48">
        <f t="shared" si="82"/>
        <v>19277944.805215836</v>
      </c>
      <c r="R237" s="9">
        <f t="shared" si="65"/>
        <v>37.703065248271386</v>
      </c>
      <c r="S237" s="10">
        <f t="shared" si="66"/>
        <v>3.2307571621694615</v>
      </c>
      <c r="T237" s="10">
        <f t="shared" si="67"/>
        <v>2.161661268486947</v>
      </c>
      <c r="U237" s="10">
        <f t="shared" si="68"/>
        <v>3.2607588808875088</v>
      </c>
      <c r="V237" s="10">
        <f t="shared" si="69"/>
        <v>5.4224201493744557</v>
      </c>
      <c r="W237" s="9">
        <f t="shared" si="70"/>
        <v>2.9371442475778302</v>
      </c>
      <c r="X237" s="49">
        <f t="shared" si="63"/>
        <v>27.906812269594049</v>
      </c>
      <c r="Y237" s="8">
        <f t="shared" si="83"/>
        <v>9.0373669156240926E-5</v>
      </c>
      <c r="Z237" s="29">
        <f t="shared" si="71"/>
        <v>3.7333333333333334</v>
      </c>
    </row>
    <row r="238" spans="6:26" x14ac:dyDescent="0.25">
      <c r="F238" s="36">
        <f t="shared" si="72"/>
        <v>13500</v>
      </c>
      <c r="G238" s="16">
        <f t="shared" si="73"/>
        <v>24.97040932067835</v>
      </c>
      <c r="H238" s="48">
        <f t="shared" si="74"/>
        <v>294.63520466033913</v>
      </c>
      <c r="I238" s="8">
        <f t="shared" si="75"/>
        <v>1.1986361129700882</v>
      </c>
      <c r="J238" s="48">
        <f t="shared" si="76"/>
        <v>1.8276188461436201E-5</v>
      </c>
      <c r="K238" s="48">
        <f t="shared" si="77"/>
        <v>1.5247486925911001E-5</v>
      </c>
      <c r="L238" s="10">
        <f t="shared" si="78"/>
        <v>1006.139665055018</v>
      </c>
      <c r="M238" s="29">
        <f t="shared" si="79"/>
        <v>2.5706880563323133E-2</v>
      </c>
      <c r="N238" s="8">
        <f t="shared" si="80"/>
        <v>0.71531036571225004</v>
      </c>
      <c r="O238" s="48">
        <f t="shared" si="81"/>
        <v>3.3940275438327826E-3</v>
      </c>
      <c r="P238" s="48">
        <f t="shared" si="64"/>
        <v>26953171.611616075</v>
      </c>
      <c r="Q238" s="48">
        <f t="shared" si="82"/>
        <v>19279883.042610131</v>
      </c>
      <c r="R238" s="9">
        <f t="shared" si="65"/>
        <v>37.704158536669055</v>
      </c>
      <c r="S238" s="10">
        <f t="shared" si="66"/>
        <v>3.2308543341425056</v>
      </c>
      <c r="T238" s="10">
        <f t="shared" si="67"/>
        <v>2.1619562077882524</v>
      </c>
      <c r="U238" s="10">
        <f t="shared" si="68"/>
        <v>3.2611181007086913</v>
      </c>
      <c r="V238" s="10">
        <f t="shared" si="69"/>
        <v>5.4230743084969433</v>
      </c>
      <c r="W238" s="9">
        <f t="shared" si="70"/>
        <v>2.9374985837691772</v>
      </c>
      <c r="X238" s="49">
        <f t="shared" si="63"/>
        <v>27.907907904447526</v>
      </c>
      <c r="Y238" s="8">
        <f t="shared" si="83"/>
        <v>9.0384571808282385E-5</v>
      </c>
      <c r="Z238" s="29">
        <f t="shared" si="71"/>
        <v>3.75</v>
      </c>
    </row>
    <row r="239" spans="6:26" x14ac:dyDescent="0.25">
      <c r="F239" s="36">
        <f t="shared" si="72"/>
        <v>13560</v>
      </c>
      <c r="G239" s="16">
        <f t="shared" si="73"/>
        <v>24.971132508743139</v>
      </c>
      <c r="H239" s="48">
        <f t="shared" si="74"/>
        <v>294.63556625437155</v>
      </c>
      <c r="I239" s="8">
        <f t="shared" si="75"/>
        <v>1.1986346370585064</v>
      </c>
      <c r="J239" s="48">
        <f t="shared" si="76"/>
        <v>1.8276205737334517E-5</v>
      </c>
      <c r="K239" s="48">
        <f t="shared" si="77"/>
        <v>1.5247520113539351E-5</v>
      </c>
      <c r="L239" s="10">
        <f t="shared" si="78"/>
        <v>1006.1396774905436</v>
      </c>
      <c r="M239" s="29">
        <f t="shared" si="79"/>
        <v>2.570690764305188E-2</v>
      </c>
      <c r="N239" s="8">
        <f t="shared" si="80"/>
        <v>0.71531029720265227</v>
      </c>
      <c r="O239" s="48">
        <f t="shared" si="81"/>
        <v>3.3940233784832919E-3</v>
      </c>
      <c r="P239" s="48">
        <f t="shared" si="64"/>
        <v>26955817.608529497</v>
      </c>
      <c r="Q239" s="48">
        <f t="shared" si="82"/>
        <v>19281773.904897723</v>
      </c>
      <c r="R239" s="9">
        <f t="shared" si="65"/>
        <v>37.705225029469332</v>
      </c>
      <c r="S239" s="10">
        <f t="shared" si="66"/>
        <v>3.230949124976854</v>
      </c>
      <c r="T239" s="10">
        <f t="shared" si="67"/>
        <v>2.1622439500052493</v>
      </c>
      <c r="U239" s="10">
        <f t="shared" si="68"/>
        <v>3.2614685470467633</v>
      </c>
      <c r="V239" s="10">
        <f t="shared" si="69"/>
        <v>5.4237124970520121</v>
      </c>
      <c r="W239" s="9">
        <f t="shared" si="70"/>
        <v>2.9378442692365065</v>
      </c>
      <c r="X239" s="49">
        <f t="shared" si="63"/>
        <v>27.908976777979646</v>
      </c>
      <c r="Y239" s="8">
        <f t="shared" si="83"/>
        <v>9.0395208284200208E-5</v>
      </c>
      <c r="Z239" s="29">
        <f t="shared" si="71"/>
        <v>3.7666666666666666</v>
      </c>
    </row>
    <row r="240" spans="6:26" x14ac:dyDescent="0.25">
      <c r="F240" s="36">
        <f t="shared" si="72"/>
        <v>13620</v>
      </c>
      <c r="G240" s="16">
        <f t="shared" si="73"/>
        <v>24.971838028360679</v>
      </c>
      <c r="H240" s="48">
        <f t="shared" si="74"/>
        <v>294.63591901418033</v>
      </c>
      <c r="I240" s="8">
        <f t="shared" si="75"/>
        <v>1.1986331972089124</v>
      </c>
      <c r="J240" s="48">
        <f t="shared" si="76"/>
        <v>1.8276222591149735E-5</v>
      </c>
      <c r="K240" s="48">
        <f t="shared" si="77"/>
        <v>1.5247552490375696E-5</v>
      </c>
      <c r="L240" s="10">
        <f t="shared" si="78"/>
        <v>1006.1396896223526</v>
      </c>
      <c r="M240" s="29">
        <f t="shared" si="79"/>
        <v>2.5706934061173737E-2</v>
      </c>
      <c r="N240" s="8">
        <f t="shared" si="80"/>
        <v>0.71531023036703734</v>
      </c>
      <c r="O240" s="48">
        <f t="shared" si="81"/>
        <v>3.394019314908688E-3</v>
      </c>
      <c r="P240" s="48">
        <f t="shared" si="64"/>
        <v>26958398.931142066</v>
      </c>
      <c r="Q240" s="48">
        <f t="shared" si="82"/>
        <v>19283618.549761724</v>
      </c>
      <c r="R240" s="9">
        <f t="shared" si="65"/>
        <v>37.706265385002631</v>
      </c>
      <c r="S240" s="10">
        <f t="shared" si="66"/>
        <v>3.2310415931512679</v>
      </c>
      <c r="T240" s="10">
        <f t="shared" si="67"/>
        <v>2.1625246704333203</v>
      </c>
      <c r="U240" s="10">
        <f t="shared" si="68"/>
        <v>3.2618104339718861</v>
      </c>
      <c r="V240" s="10">
        <f t="shared" si="69"/>
        <v>5.4243351044052064</v>
      </c>
      <c r="W240" s="9">
        <f t="shared" si="70"/>
        <v>2.938181514886153</v>
      </c>
      <c r="X240" s="49">
        <f t="shared" si="63"/>
        <v>27.910019543246833</v>
      </c>
      <c r="Y240" s="8">
        <f t="shared" si="83"/>
        <v>9.0405585073420117E-5</v>
      </c>
      <c r="Z240" s="29">
        <f t="shared" si="71"/>
        <v>3.7833333333333332</v>
      </c>
    </row>
    <row r="241" spans="6:26" x14ac:dyDescent="0.25">
      <c r="F241" s="36">
        <f t="shared" si="72"/>
        <v>13680</v>
      </c>
      <c r="G241" s="16">
        <f t="shared" si="73"/>
        <v>24.972526310901355</v>
      </c>
      <c r="H241" s="48">
        <f t="shared" si="74"/>
        <v>294.63626315545065</v>
      </c>
      <c r="I241" s="8">
        <f t="shared" si="75"/>
        <v>1.1986317925406926</v>
      </c>
      <c r="J241" s="48">
        <f t="shared" si="76"/>
        <v>1.8276239033187398E-5</v>
      </c>
      <c r="K241" s="48">
        <f t="shared" si="77"/>
        <v>1.5247584076214075E-5</v>
      </c>
      <c r="L241" s="10">
        <f t="shared" si="78"/>
        <v>1006.1397014578558</v>
      </c>
      <c r="M241" s="29">
        <f t="shared" si="79"/>
        <v>2.5706959833842285E-2</v>
      </c>
      <c r="N241" s="8">
        <f t="shared" si="80"/>
        <v>0.71531016516452683</v>
      </c>
      <c r="O241" s="48">
        <f t="shared" si="81"/>
        <v>3.3940153506236879E-3</v>
      </c>
      <c r="P241" s="48">
        <f t="shared" si="64"/>
        <v>26960917.159863397</v>
      </c>
      <c r="Q241" s="48">
        <f t="shared" si="82"/>
        <v>19285418.106609013</v>
      </c>
      <c r="R241" s="9">
        <f t="shared" si="65"/>
        <v>37.707280245348031</v>
      </c>
      <c r="S241" s="10">
        <f t="shared" si="66"/>
        <v>3.2311317957019887</v>
      </c>
      <c r="T241" s="10">
        <f t="shared" si="67"/>
        <v>2.1627985401141174</v>
      </c>
      <c r="U241" s="10">
        <f t="shared" si="68"/>
        <v>3.2621439703411461</v>
      </c>
      <c r="V241" s="10">
        <f t="shared" si="69"/>
        <v>5.4249425104552635</v>
      </c>
      <c r="W241" s="9">
        <f t="shared" si="70"/>
        <v>2.9385105264966009</v>
      </c>
      <c r="X241" s="49">
        <f t="shared" si="63"/>
        <v>27.911036837397955</v>
      </c>
      <c r="Y241" s="8">
        <f t="shared" si="83"/>
        <v>9.0415708507587717E-5</v>
      </c>
      <c r="Z241" s="29">
        <f t="shared" si="71"/>
        <v>3.8</v>
      </c>
    </row>
    <row r="242" spans="6:26" x14ac:dyDescent="0.25">
      <c r="F242" s="36">
        <f t="shared" si="72"/>
        <v>13740</v>
      </c>
      <c r="G242" s="16">
        <f t="shared" si="73"/>
        <v>24.973197777217941</v>
      </c>
      <c r="H242" s="48">
        <f t="shared" si="74"/>
        <v>294.63659888860894</v>
      </c>
      <c r="I242" s="8">
        <f t="shared" si="75"/>
        <v>1.1986304221947142</v>
      </c>
      <c r="J242" s="48">
        <f t="shared" si="76"/>
        <v>1.827625507350164E-5</v>
      </c>
      <c r="K242" s="48">
        <f t="shared" si="77"/>
        <v>1.524761489036586E-5</v>
      </c>
      <c r="L242" s="10">
        <f t="shared" si="78"/>
        <v>1006.1397130042828</v>
      </c>
      <c r="M242" s="29">
        <f t="shared" si="79"/>
        <v>2.5706984976817105E-2</v>
      </c>
      <c r="N242" s="8">
        <f t="shared" si="80"/>
        <v>0.71531010155523744</v>
      </c>
      <c r="O242" s="48">
        <f t="shared" si="81"/>
        <v>3.3940114832036279E-3</v>
      </c>
      <c r="P242" s="48">
        <f t="shared" si="64"/>
        <v>26963373.836502355</v>
      </c>
      <c r="Q242" s="48">
        <f t="shared" si="82"/>
        <v>19287173.677260332</v>
      </c>
      <c r="R242" s="9">
        <f t="shared" si="65"/>
        <v>37.708270236738031</v>
      </c>
      <c r="S242" s="10">
        <f t="shared" si="66"/>
        <v>3.2312197882586142</v>
      </c>
      <c r="T242" s="10">
        <f t="shared" si="67"/>
        <v>2.1630657259380093</v>
      </c>
      <c r="U242" s="10">
        <f t="shared" si="68"/>
        <v>3.262469359925122</v>
      </c>
      <c r="V242" s="10">
        <f t="shared" si="69"/>
        <v>5.4255350858631317</v>
      </c>
      <c r="W242" s="9">
        <f t="shared" si="70"/>
        <v>2.9388315048425295</v>
      </c>
      <c r="X242" s="49">
        <f t="shared" si="63"/>
        <v>27.91202928206047</v>
      </c>
      <c r="Y242" s="8">
        <f t="shared" si="83"/>
        <v>9.042558476438553E-5</v>
      </c>
      <c r="Z242" s="29">
        <f t="shared" si="71"/>
        <v>3.8166666666666669</v>
      </c>
    </row>
    <row r="243" spans="6:26" x14ac:dyDescent="0.25">
      <c r="F243" s="36">
        <f t="shared" si="72"/>
        <v>13800</v>
      </c>
      <c r="G243" s="16">
        <f t="shared" si="73"/>
        <v>24.973852837901344</v>
      </c>
      <c r="H243" s="48">
        <f t="shared" si="74"/>
        <v>294.63692641895068</v>
      </c>
      <c r="I243" s="8">
        <f t="shared" si="75"/>
        <v>1.1986290853327988</v>
      </c>
      <c r="J243" s="48">
        <f t="shared" si="76"/>
        <v>1.8276270721901598E-5</v>
      </c>
      <c r="K243" s="48">
        <f t="shared" si="77"/>
        <v>1.5247644951671767E-5</v>
      </c>
      <c r="L243" s="10">
        <f t="shared" si="78"/>
        <v>1006.1397242686876</v>
      </c>
      <c r="M243" s="29">
        <f t="shared" si="79"/>
        <v>2.5707009505473721E-2</v>
      </c>
      <c r="N243" s="8">
        <f t="shared" si="80"/>
        <v>0.71531003950025973</v>
      </c>
      <c r="O243" s="48">
        <f t="shared" si="81"/>
        <v>3.3940077102829879E-3</v>
      </c>
      <c r="P243" s="48">
        <f t="shared" si="64"/>
        <v>26965770.465207964</v>
      </c>
      <c r="Q243" s="48">
        <f t="shared" si="82"/>
        <v>19288886.336622845</v>
      </c>
      <c r="R243" s="9">
        <f t="shared" si="65"/>
        <v>37.709235969953305</v>
      </c>
      <c r="S243" s="10">
        <f t="shared" si="66"/>
        <v>3.2313056250791372</v>
      </c>
      <c r="T243" s="10">
        <f t="shared" si="67"/>
        <v>2.1633263907441331</v>
      </c>
      <c r="U243" s="10">
        <f t="shared" si="68"/>
        <v>3.2627868015310977</v>
      </c>
      <c r="V243" s="10">
        <f t="shared" si="69"/>
        <v>5.4261131922752313</v>
      </c>
      <c r="W243" s="9">
        <f t="shared" si="70"/>
        <v>2.93914464581575</v>
      </c>
      <c r="X243" s="49">
        <f t="shared" si="63"/>
        <v>27.912997483717092</v>
      </c>
      <c r="Y243" s="8">
        <f t="shared" si="83"/>
        <v>9.0435219871253851E-5</v>
      </c>
      <c r="Z243" s="29">
        <f t="shared" si="71"/>
        <v>3.8333333333333335</v>
      </c>
    </row>
    <row r="244" spans="6:26" x14ac:dyDescent="0.25">
      <c r="F244" s="36">
        <f t="shared" si="72"/>
        <v>13860</v>
      </c>
      <c r="G244" s="16">
        <f t="shared" si="73"/>
        <v>24.974491893530182</v>
      </c>
      <c r="H244" s="48">
        <f t="shared" si="74"/>
        <v>294.63724594676506</v>
      </c>
      <c r="I244" s="8">
        <f t="shared" si="75"/>
        <v>1.1986277811372168</v>
      </c>
      <c r="J244" s="48">
        <f t="shared" si="76"/>
        <v>1.8276285987957077E-5</v>
      </c>
      <c r="K244" s="48">
        <f t="shared" si="77"/>
        <v>1.5247674278513022E-5</v>
      </c>
      <c r="L244" s="10">
        <f t="shared" si="78"/>
        <v>1006.1397352579519</v>
      </c>
      <c r="M244" s="29">
        <f t="shared" si="79"/>
        <v>2.5707033434812489E-2</v>
      </c>
      <c r="N244" s="8">
        <f t="shared" si="80"/>
        <v>0.71530997896163429</v>
      </c>
      <c r="O244" s="48">
        <f t="shared" si="81"/>
        <v>3.3940040295539538E-3</v>
      </c>
      <c r="P244" s="48">
        <f t="shared" si="64"/>
        <v>26968108.513389431</v>
      </c>
      <c r="Q244" s="48">
        <f t="shared" si="82"/>
        <v>19290557.133347664</v>
      </c>
      <c r="R244" s="9">
        <f t="shared" si="65"/>
        <v>37.710178040707234</v>
      </c>
      <c r="S244" s="10">
        <f t="shared" si="66"/>
        <v>3.2313893590839755</v>
      </c>
      <c r="T244" s="10">
        <f t="shared" si="67"/>
        <v>2.1635806934180044</v>
      </c>
      <c r="U244" s="10">
        <f t="shared" si="68"/>
        <v>3.2630964891236629</v>
      </c>
      <c r="V244" s="10">
        <f t="shared" si="69"/>
        <v>5.4266771825416669</v>
      </c>
      <c r="W244" s="9">
        <f t="shared" si="70"/>
        <v>2.939450140543403</v>
      </c>
      <c r="X244" s="49">
        <f t="shared" si="63"/>
        <v>27.913942034073585</v>
      </c>
      <c r="Y244" s="8">
        <f t="shared" si="83"/>
        <v>9.0444619709027777E-5</v>
      </c>
      <c r="Z244" s="29">
        <f t="shared" si="71"/>
        <v>3.85</v>
      </c>
    </row>
    <row r="245" spans="6:26" x14ac:dyDescent="0.25">
      <c r="F245" s="36">
        <f t="shared" si="72"/>
        <v>13920</v>
      </c>
      <c r="G245" s="16">
        <f t="shared" si="73"/>
        <v>24.97511533491431</v>
      </c>
      <c r="H245" s="48">
        <f t="shared" si="74"/>
        <v>294.63755766745714</v>
      </c>
      <c r="I245" s="8">
        <f t="shared" si="75"/>
        <v>1.1986265088101851</v>
      </c>
      <c r="J245" s="48">
        <f t="shared" si="76"/>
        <v>1.8276300881004528E-5</v>
      </c>
      <c r="K245" s="48">
        <f t="shared" si="77"/>
        <v>1.5247702888822702E-5</v>
      </c>
      <c r="L245" s="10">
        <f t="shared" si="78"/>
        <v>1006.1397459787903</v>
      </c>
      <c r="M245" s="29">
        <f t="shared" si="79"/>
        <v>2.5707056779468062E-2</v>
      </c>
      <c r="N245" s="8">
        <f t="shared" si="80"/>
        <v>0.71530991990232562</v>
      </c>
      <c r="O245" s="48">
        <f t="shared" si="81"/>
        <v>3.3940004387650081E-3</v>
      </c>
      <c r="P245" s="48">
        <f t="shared" si="64"/>
        <v>26970389.412612136</v>
      </c>
      <c r="Q245" s="48">
        <f t="shared" si="82"/>
        <v>19292187.090470117</v>
      </c>
      <c r="R245" s="9">
        <f t="shared" si="65"/>
        <v>37.711097030021001</v>
      </c>
      <c r="S245" s="10">
        <f t="shared" si="66"/>
        <v>3.231471041889264</v>
      </c>
      <c r="T245" s="10">
        <f t="shared" si="67"/>
        <v>2.1638287889868799</v>
      </c>
      <c r="U245" s="10">
        <f t="shared" si="68"/>
        <v>3.2633986119422365</v>
      </c>
      <c r="V245" s="10">
        <f t="shared" si="69"/>
        <v>5.4272274009291159</v>
      </c>
      <c r="W245" s="9">
        <f t="shared" si="70"/>
        <v>2.9397481755032713</v>
      </c>
      <c r="X245" s="49">
        <f t="shared" si="63"/>
        <v>27.914863510417582</v>
      </c>
      <c r="Y245" s="8">
        <f t="shared" si="83"/>
        <v>9.0453790015485264E-5</v>
      </c>
      <c r="Z245" s="29">
        <f t="shared" si="71"/>
        <v>3.8666666666666667</v>
      </c>
    </row>
    <row r="246" spans="6:26" x14ac:dyDescent="0.25">
      <c r="F246" s="36">
        <f t="shared" si="72"/>
        <v>13980</v>
      </c>
      <c r="G246" s="16">
        <f t="shared" si="73"/>
        <v>24.97572354333245</v>
      </c>
      <c r="H246" s="48">
        <f t="shared" si="74"/>
        <v>294.63786177166622</v>
      </c>
      <c r="I246" s="8">
        <f t="shared" si="75"/>
        <v>1.1986252675733853</v>
      </c>
      <c r="J246" s="48">
        <f t="shared" si="76"/>
        <v>1.8276315410152666E-5</v>
      </c>
      <c r="K246" s="48">
        <f t="shared" si="77"/>
        <v>1.5247730800096543E-5</v>
      </c>
      <c r="L246" s="10">
        <f t="shared" si="78"/>
        <v>1006.1397564377537</v>
      </c>
      <c r="M246" s="29">
        <f t="shared" si="79"/>
        <v>2.5707079553718058E-2</v>
      </c>
      <c r="N246" s="8">
        <f t="shared" si="80"/>
        <v>0.71530986228620452</v>
      </c>
      <c r="O246" s="48">
        <f t="shared" si="81"/>
        <v>3.3939969357195655E-3</v>
      </c>
      <c r="P246" s="48">
        <f t="shared" si="64"/>
        <v>26972614.559472673</v>
      </c>
      <c r="Q246" s="48">
        <f t="shared" si="82"/>
        <v>19293777.206035271</v>
      </c>
      <c r="R246" s="9">
        <f t="shared" si="65"/>
        <v>37.711993504588811</v>
      </c>
      <c r="S246" s="10">
        <f t="shared" si="66"/>
        <v>3.2315507238392112</v>
      </c>
      <c r="T246" s="10">
        <f t="shared" si="67"/>
        <v>2.1640708287127874</v>
      </c>
      <c r="U246" s="10">
        <f t="shared" si="68"/>
        <v>3.2636933546156257</v>
      </c>
      <c r="V246" s="10">
        <f t="shared" si="69"/>
        <v>5.4277641833284136</v>
      </c>
      <c r="W246" s="9">
        <f t="shared" si="70"/>
        <v>2.9400389326362242</v>
      </c>
      <c r="X246" s="49">
        <f t="shared" si="63"/>
        <v>27.915762475968673</v>
      </c>
      <c r="Y246" s="8">
        <f t="shared" si="83"/>
        <v>9.0462736388806895E-5</v>
      </c>
      <c r="Z246" s="29">
        <f t="shared" si="71"/>
        <v>3.8833333333333333</v>
      </c>
    </row>
    <row r="247" spans="6:26" x14ac:dyDescent="0.25">
      <c r="F247" s="36">
        <f t="shared" si="72"/>
        <v>14040</v>
      </c>
      <c r="G247" s="16">
        <f t="shared" si="73"/>
        <v>24.976316890764078</v>
      </c>
      <c r="H247" s="48">
        <f t="shared" si="74"/>
        <v>294.63815844538203</v>
      </c>
      <c r="I247" s="8">
        <f t="shared" si="75"/>
        <v>1.1986240566674877</v>
      </c>
      <c r="J247" s="48">
        <f t="shared" si="76"/>
        <v>1.8276329584288063E-5</v>
      </c>
      <c r="K247" s="48">
        <f t="shared" si="77"/>
        <v>1.5247758029403651E-5</v>
      </c>
      <c r="L247" s="10">
        <f t="shared" si="78"/>
        <v>1006.1397666412331</v>
      </c>
      <c r="M247" s="29">
        <f t="shared" si="79"/>
        <v>2.5707101771491967E-2</v>
      </c>
      <c r="N247" s="8">
        <f t="shared" si="80"/>
        <v>0.71530980607802053</v>
      </c>
      <c r="O247" s="48">
        <f t="shared" si="81"/>
        <v>3.3939935182746299E-3</v>
      </c>
      <c r="P247" s="48">
        <f t="shared" si="64"/>
        <v>26974785.316452116</v>
      </c>
      <c r="Q247" s="48">
        <f t="shared" si="82"/>
        <v>19295328.453707598</v>
      </c>
      <c r="R247" s="9">
        <f t="shared" si="65"/>
        <v>37.712868017134177</v>
      </c>
      <c r="S247" s="10">
        <f t="shared" si="66"/>
        <v>3.2316284540377089</v>
      </c>
      <c r="T247" s="10">
        <f t="shared" si="67"/>
        <v>2.1643069601833989</v>
      </c>
      <c r="U247" s="10">
        <f t="shared" si="68"/>
        <v>3.2639808972742284</v>
      </c>
      <c r="V247" s="10">
        <f t="shared" si="69"/>
        <v>5.4282878574576277</v>
      </c>
      <c r="W247" s="9">
        <f t="shared" si="70"/>
        <v>2.9403225894562146</v>
      </c>
      <c r="X247" s="49">
        <f t="shared" si="63"/>
        <v>27.916639480220294</v>
      </c>
      <c r="Y247" s="8">
        <f t="shared" si="83"/>
        <v>9.047146429096045E-5</v>
      </c>
      <c r="Z247" s="29">
        <f t="shared" si="71"/>
        <v>3.9</v>
      </c>
    </row>
    <row r="248" spans="6:26" x14ac:dyDescent="0.25">
      <c r="F248" s="36">
        <f t="shared" si="72"/>
        <v>14100</v>
      </c>
      <c r="G248" s="16">
        <f t="shared" si="73"/>
        <v>24.976895740115705</v>
      </c>
      <c r="H248" s="48">
        <f t="shared" si="74"/>
        <v>294.6384478700578</v>
      </c>
      <c r="I248" s="8">
        <f t="shared" si="75"/>
        <v>1.1986228753516899</v>
      </c>
      <c r="J248" s="48">
        <f t="shared" si="76"/>
        <v>1.8276343412080506E-5</v>
      </c>
      <c r="K248" s="48">
        <f t="shared" si="77"/>
        <v>1.524778459339683E-5</v>
      </c>
      <c r="L248" s="10">
        <f t="shared" si="78"/>
        <v>1006.1397765954644</v>
      </c>
      <c r="M248" s="29">
        <f t="shared" si="79"/>
        <v>2.5707123446379401E-2</v>
      </c>
      <c r="N248" s="8">
        <f t="shared" si="80"/>
        <v>0.71530975124338603</v>
      </c>
      <c r="O248" s="48">
        <f t="shared" si="81"/>
        <v>3.3939901843394946E-3</v>
      </c>
      <c r="P248" s="48">
        <f t="shared" si="64"/>
        <v>26976903.012748819</v>
      </c>
      <c r="Q248" s="48">
        <f t="shared" si="82"/>
        <v>19296841.783366308</v>
      </c>
      <c r="R248" s="9">
        <f t="shared" si="65"/>
        <v>37.713721106757184</v>
      </c>
      <c r="S248" s="10">
        <f t="shared" si="66"/>
        <v>3.2317042803791045</v>
      </c>
      <c r="T248" s="10">
        <f t="shared" si="67"/>
        <v>2.1645373274007036</v>
      </c>
      <c r="U248" s="10">
        <f t="shared" si="68"/>
        <v>3.2642614156590728</v>
      </c>
      <c r="V248" s="10">
        <f t="shared" si="69"/>
        <v>5.4287987430597759</v>
      </c>
      <c r="W248" s="9">
        <f t="shared" si="70"/>
        <v>2.9405993191573785</v>
      </c>
      <c r="X248" s="49">
        <f t="shared" si="63"/>
        <v>27.917495059273083</v>
      </c>
      <c r="Y248" s="8">
        <f t="shared" si="83"/>
        <v>9.0479979050996266E-5</v>
      </c>
      <c r="Z248" s="29">
        <f t="shared" si="71"/>
        <v>3.9166666666666665</v>
      </c>
    </row>
    <row r="249" spans="6:26" x14ac:dyDescent="0.25">
      <c r="F249" s="36">
        <f t="shared" si="72"/>
        <v>14160</v>
      </c>
      <c r="G249" s="16">
        <f t="shared" si="73"/>
        <v>24.97746044544165</v>
      </c>
      <c r="H249" s="48">
        <f t="shared" si="74"/>
        <v>294.63873022272082</v>
      </c>
      <c r="I249" s="8">
        <f t="shared" si="75"/>
        <v>1.1986217229032639</v>
      </c>
      <c r="J249" s="48">
        <f t="shared" si="76"/>
        <v>1.8276356901988234E-5</v>
      </c>
      <c r="K249" s="48">
        <f t="shared" si="77"/>
        <v>1.524781050832269E-5</v>
      </c>
      <c r="L249" s="10">
        <f t="shared" si="78"/>
        <v>1006.1397863065307</v>
      </c>
      <c r="M249" s="29">
        <f t="shared" si="79"/>
        <v>2.5707144591638448E-2</v>
      </c>
      <c r="N249" s="8">
        <f t="shared" si="80"/>
        <v>0.71530969774875075</v>
      </c>
      <c r="O249" s="48">
        <f t="shared" si="81"/>
        <v>3.3939869318744633E-3</v>
      </c>
      <c r="P249" s="48">
        <f t="shared" si="64"/>
        <v>26978968.945090845</v>
      </c>
      <c r="Q249" s="48">
        <f t="shared" si="82"/>
        <v>19298318.121685866</v>
      </c>
      <c r="R249" s="9">
        <f t="shared" si="65"/>
        <v>37.714553299272879</v>
      </c>
      <c r="S249" s="10">
        <f t="shared" si="66"/>
        <v>3.2317782495782095</v>
      </c>
      <c r="T249" s="10">
        <f t="shared" si="67"/>
        <v>2.1647620708675785</v>
      </c>
      <c r="U249" s="10">
        <f t="shared" si="68"/>
        <v>3.264535081228412</v>
      </c>
      <c r="V249" s="10">
        <f t="shared" si="69"/>
        <v>5.429297152095991</v>
      </c>
      <c r="W249" s="9">
        <f t="shared" si="70"/>
        <v>2.9408692907186613</v>
      </c>
      <c r="X249" s="49">
        <f t="shared" si="63"/>
        <v>27.918329736160313</v>
      </c>
      <c r="Y249" s="8">
        <f t="shared" si="83"/>
        <v>9.0488285868266523E-5</v>
      </c>
      <c r="Z249" s="29">
        <f t="shared" si="71"/>
        <v>3.9333333333333331</v>
      </c>
    </row>
    <row r="250" spans="6:26" x14ac:dyDescent="0.25">
      <c r="F250" s="36">
        <f t="shared" si="72"/>
        <v>14220</v>
      </c>
      <c r="G250" s="16">
        <f t="shared" si="73"/>
        <v>24.978011352159498</v>
      </c>
      <c r="H250" s="48">
        <f t="shared" si="74"/>
        <v>294.63900567607971</v>
      </c>
      <c r="I250" s="8">
        <f t="shared" si="75"/>
        <v>1.1986205986171194</v>
      </c>
      <c r="J250" s="48">
        <f t="shared" si="76"/>
        <v>1.8276370062263238E-5</v>
      </c>
      <c r="K250" s="48">
        <f t="shared" si="77"/>
        <v>1.524783579003162E-5</v>
      </c>
      <c r="L250" s="10">
        <f t="shared" si="78"/>
        <v>1006.1397957803676</v>
      </c>
      <c r="M250" s="29">
        <f t="shared" si="79"/>
        <v>2.570716522020387E-2</v>
      </c>
      <c r="N250" s="8">
        <f t="shared" si="80"/>
        <v>0.71530964556138366</v>
      </c>
      <c r="O250" s="48">
        <f t="shared" si="81"/>
        <v>3.3939837588896162E-3</v>
      </c>
      <c r="P250" s="48">
        <f t="shared" si="64"/>
        <v>26980984.378528286</v>
      </c>
      <c r="Q250" s="48">
        <f t="shared" si="82"/>
        <v>19299758.372702297</v>
      </c>
      <c r="R250" s="9">
        <f t="shared" si="65"/>
        <v>37.715365107540975</v>
      </c>
      <c r="S250" s="10">
        <f t="shared" si="66"/>
        <v>3.23185040719956</v>
      </c>
      <c r="T250" s="10">
        <f t="shared" si="67"/>
        <v>2.1649813276723036</v>
      </c>
      <c r="U250" s="10">
        <f t="shared" si="68"/>
        <v>3.2648020612619582</v>
      </c>
      <c r="V250" s="10">
        <f t="shared" si="69"/>
        <v>5.4297833889342613</v>
      </c>
      <c r="W250" s="9">
        <f t="shared" si="70"/>
        <v>2.9411326690060577</v>
      </c>
      <c r="X250" s="49">
        <f t="shared" si="63"/>
        <v>27.919144021165557</v>
      </c>
      <c r="Y250" s="8">
        <f t="shared" si="83"/>
        <v>9.0496389815571026E-5</v>
      </c>
      <c r="Z250" s="29">
        <f t="shared" si="71"/>
        <v>3.95</v>
      </c>
    </row>
    <row r="251" spans="6:26" x14ac:dyDescent="0.25">
      <c r="F251" s="36">
        <f t="shared" si="72"/>
        <v>14280</v>
      </c>
      <c r="G251" s="16">
        <f t="shared" si="73"/>
        <v>24.978548797260306</v>
      </c>
      <c r="H251" s="48">
        <f t="shared" si="74"/>
        <v>294.63927439863011</v>
      </c>
      <c r="I251" s="8">
        <f t="shared" si="75"/>
        <v>1.1986195018053707</v>
      </c>
      <c r="J251" s="48">
        <f t="shared" si="76"/>
        <v>1.8276382900956133E-5</v>
      </c>
      <c r="K251" s="48">
        <f t="shared" si="77"/>
        <v>1.5247860453987351E-5</v>
      </c>
      <c r="L251" s="10">
        <f t="shared" si="78"/>
        <v>1006.1398050227658</v>
      </c>
      <c r="M251" s="29">
        <f t="shared" si="79"/>
        <v>2.5707185344694794E-2</v>
      </c>
      <c r="N251" s="8">
        <f t="shared" si="80"/>
        <v>0.71530959464935273</v>
      </c>
      <c r="O251" s="48">
        <f t="shared" si="81"/>
        <v>3.3939806634435883E-3</v>
      </c>
      <c r="P251" s="48">
        <f t="shared" si="64"/>
        <v>26982950.547206711</v>
      </c>
      <c r="Q251" s="48">
        <f t="shared" si="82"/>
        <v>19301163.418365963</v>
      </c>
      <c r="R251" s="9">
        <f t="shared" si="65"/>
        <v>37.716157031787752</v>
      </c>
      <c r="S251" s="10">
        <f t="shared" si="66"/>
        <v>3.2319207976859388</v>
      </c>
      <c r="T251" s="10">
        <f t="shared" si="67"/>
        <v>2.1651952315710505</v>
      </c>
      <c r="U251" s="10">
        <f t="shared" si="68"/>
        <v>3.2650625189621749</v>
      </c>
      <c r="V251" s="10">
        <f t="shared" si="69"/>
        <v>5.4302577505332259</v>
      </c>
      <c r="W251" s="9">
        <f t="shared" si="70"/>
        <v>2.9413896148721639</v>
      </c>
      <c r="X251" s="49">
        <f t="shared" si="63"/>
        <v>27.919938412132471</v>
      </c>
      <c r="Y251" s="8">
        <f t="shared" si="83"/>
        <v>9.0504295842220431E-5</v>
      </c>
      <c r="Z251" s="29">
        <f t="shared" si="71"/>
        <v>3.9666666666666668</v>
      </c>
    </row>
    <row r="252" spans="6:26" x14ac:dyDescent="0.25">
      <c r="F252" s="36">
        <f t="shared" si="72"/>
        <v>14340</v>
      </c>
      <c r="G252" s="16">
        <f t="shared" si="73"/>
        <v>24.979073109513742</v>
      </c>
      <c r="H252" s="48">
        <f t="shared" si="74"/>
        <v>294.63953655475683</v>
      </c>
      <c r="I252" s="8">
        <f t="shared" si="75"/>
        <v>1.1986184317969191</v>
      </c>
      <c r="J252" s="48">
        <f t="shared" si="76"/>
        <v>1.8276395425921047E-5</v>
      </c>
      <c r="K252" s="48">
        <f t="shared" si="77"/>
        <v>1.5247884515276337E-5</v>
      </c>
      <c r="L252" s="10">
        <f t="shared" si="78"/>
        <v>1006.1398140393749</v>
      </c>
      <c r="M252" s="29">
        <f t="shared" si="79"/>
        <v>2.570720497742238E-2</v>
      </c>
      <c r="N252" s="8">
        <f t="shared" si="80"/>
        <v>0.71530954498150501</v>
      </c>
      <c r="O252" s="48">
        <f t="shared" si="81"/>
        <v>3.3939776436423918E-3</v>
      </c>
      <c r="P252" s="48">
        <f t="shared" si="64"/>
        <v>26984868.655121755</v>
      </c>
      <c r="Q252" s="48">
        <f t="shared" si="82"/>
        <v>19302534.119080819</v>
      </c>
      <c r="R252" s="9">
        <f t="shared" si="65"/>
        <v>37.71692955991935</v>
      </c>
      <c r="S252" s="10">
        <f t="shared" si="66"/>
        <v>3.2319894643861602</v>
      </c>
      <c r="T252" s="10">
        <f t="shared" si="67"/>
        <v>2.1654039130684004</v>
      </c>
      <c r="U252" s="10">
        <f t="shared" si="68"/>
        <v>3.2653166135535105</v>
      </c>
      <c r="V252" s="10">
        <f t="shared" si="69"/>
        <v>5.4307205266219114</v>
      </c>
      <c r="W252" s="9">
        <f t="shared" si="70"/>
        <v>2.9416402852535355</v>
      </c>
      <c r="X252" s="49">
        <f t="shared" si="63"/>
        <v>27.920713394767276</v>
      </c>
      <c r="Y252" s="8">
        <f t="shared" si="83"/>
        <v>9.0512008777031853E-5</v>
      </c>
      <c r="Z252" s="29">
        <f t="shared" si="71"/>
        <v>3.9833333333333334</v>
      </c>
    </row>
    <row r="253" spans="6:26" x14ac:dyDescent="0.25">
      <c r="F253" s="36">
        <f t="shared" si="72"/>
        <v>14400</v>
      </c>
      <c r="G253" s="16">
        <f t="shared" si="73"/>
        <v>24.979584609668237</v>
      </c>
      <c r="H253" s="48">
        <f t="shared" si="74"/>
        <v>294.63979230483409</v>
      </c>
      <c r="I253" s="8">
        <f t="shared" si="75"/>
        <v>1.1986173879370448</v>
      </c>
      <c r="J253" s="48">
        <f t="shared" si="76"/>
        <v>1.8276407644820602E-5</v>
      </c>
      <c r="K253" s="48">
        <f t="shared" si="77"/>
        <v>1.5247907988617079E-5</v>
      </c>
      <c r="L253" s="10">
        <f t="shared" si="78"/>
        <v>1006.1398228357066</v>
      </c>
      <c r="M253" s="29">
        <f t="shared" si="79"/>
        <v>2.5707224130397586E-2</v>
      </c>
      <c r="N253" s="8">
        <f t="shared" si="80"/>
        <v>0.7153094965274478</v>
      </c>
      <c r="O253" s="48">
        <f t="shared" si="81"/>
        <v>3.3939746976382633E-3</v>
      </c>
      <c r="P253" s="48">
        <f t="shared" si="64"/>
        <v>26986739.876854613</v>
      </c>
      <c r="Q253" s="48">
        <f t="shared" si="82"/>
        <v>19303871.314230073</v>
      </c>
      <c r="R253" s="9">
        <f t="shared" si="65"/>
        <v>37.717683167827403</v>
      </c>
      <c r="S253" s="10">
        <f t="shared" si="66"/>
        <v>3.2320564495822119</v>
      </c>
      <c r="T253" s="10">
        <f t="shared" si="67"/>
        <v>2.1656074994959655</v>
      </c>
      <c r="U253" s="10">
        <f t="shared" si="68"/>
        <v>3.2655645003789631</v>
      </c>
      <c r="V253" s="10">
        <f t="shared" si="69"/>
        <v>5.4311719998749286</v>
      </c>
      <c r="W253" s="9">
        <f t="shared" si="70"/>
        <v>2.9418848332655863</v>
      </c>
      <c r="X253" s="49">
        <f t="shared" si="63"/>
        <v>27.921469442933823</v>
      </c>
      <c r="Y253" s="8">
        <f t="shared" si="83"/>
        <v>9.0519533331248798E-5</v>
      </c>
      <c r="Z253" s="29">
        <f t="shared" si="71"/>
        <v>4</v>
      </c>
    </row>
    <row r="254" spans="6:26" x14ac:dyDescent="0.25">
      <c r="F254" s="36">
        <f t="shared" si="72"/>
        <v>14460</v>
      </c>
      <c r="G254" s="16">
        <f t="shared" si="73"/>
        <v>24.980083610646286</v>
      </c>
      <c r="H254" s="48">
        <f t="shared" si="74"/>
        <v>294.64004180532311</v>
      </c>
      <c r="I254" s="8">
        <f t="shared" si="75"/>
        <v>1.198616369587006</v>
      </c>
      <c r="J254" s="48">
        <f t="shared" si="76"/>
        <v>1.8276419565130376E-5</v>
      </c>
      <c r="K254" s="48">
        <f t="shared" si="77"/>
        <v>1.5247930888368962E-5</v>
      </c>
      <c r="L254" s="10">
        <f t="shared" si="78"/>
        <v>1006.1398314171386</v>
      </c>
      <c r="M254" s="29">
        <f t="shared" si="79"/>
        <v>2.5707242815338198E-2</v>
      </c>
      <c r="N254" s="8">
        <f t="shared" si="80"/>
        <v>0.71530944925753037</v>
      </c>
      <c r="O254" s="48">
        <f t="shared" si="81"/>
        <v>3.3939718236285343E-3</v>
      </c>
      <c r="P254" s="48">
        <f t="shared" si="64"/>
        <v>26988565.358290564</v>
      </c>
      <c r="Q254" s="48">
        <f t="shared" si="82"/>
        <v>19305175.822689686</v>
      </c>
      <c r="R254" s="9">
        <f t="shared" si="65"/>
        <v>37.718418319686855</v>
      </c>
      <c r="S254" s="10">
        <f t="shared" si="66"/>
        <v>3.2321217945156353</v>
      </c>
      <c r="T254" s="10">
        <f t="shared" si="67"/>
        <v>2.1658061150890799</v>
      </c>
      <c r="U254" s="10">
        <f t="shared" si="68"/>
        <v>3.2658063309945944</v>
      </c>
      <c r="V254" s="10">
        <f t="shared" si="69"/>
        <v>5.4316124460836743</v>
      </c>
      <c r="W254" s="9">
        <f t="shared" si="70"/>
        <v>2.9421234082953238</v>
      </c>
      <c r="X254" s="49">
        <f t="shared" si="63"/>
        <v>27.922207018941609</v>
      </c>
      <c r="Y254" s="8">
        <f t="shared" si="83"/>
        <v>9.0526874101394571E-5</v>
      </c>
      <c r="Z254" s="29">
        <f t="shared" si="71"/>
        <v>4.0166666666666666</v>
      </c>
    </row>
    <row r="255" spans="6:26" x14ac:dyDescent="0.25">
      <c r="F255" s="36">
        <f t="shared" si="72"/>
        <v>14520</v>
      </c>
      <c r="G255" s="16">
        <f t="shared" si="73"/>
        <v>24.980570417735017</v>
      </c>
      <c r="H255" s="48">
        <f t="shared" si="74"/>
        <v>294.64028520886751</v>
      </c>
      <c r="I255" s="8">
        <f t="shared" si="75"/>
        <v>1.1986153761236513</v>
      </c>
      <c r="J255" s="48">
        <f t="shared" si="76"/>
        <v>1.8276431194143548E-5</v>
      </c>
      <c r="K255" s="48">
        <f t="shared" si="77"/>
        <v>1.5247953228541028E-5</v>
      </c>
      <c r="L255" s="10">
        <f t="shared" si="78"/>
        <v>1006.139839788917</v>
      </c>
      <c r="M255" s="29">
        <f t="shared" si="79"/>
        <v>2.5707261043676075E-2</v>
      </c>
      <c r="N255" s="8">
        <f t="shared" si="80"/>
        <v>0.71530940314282587</v>
      </c>
      <c r="O255" s="48">
        <f t="shared" si="81"/>
        <v>3.3939690198545327E-3</v>
      </c>
      <c r="P255" s="48">
        <f t="shared" si="64"/>
        <v>26990346.217319399</v>
      </c>
      <c r="Q255" s="48">
        <f t="shared" si="82"/>
        <v>19306448.443328969</v>
      </c>
      <c r="R255" s="9">
        <f t="shared" si="65"/>
        <v>37.719135468246542</v>
      </c>
      <c r="S255" s="10">
        <f t="shared" si="66"/>
        <v>3.2321855394133165</v>
      </c>
      <c r="T255" s="10">
        <f t="shared" si="67"/>
        <v>2.1659998810617114</v>
      </c>
      <c r="U255" s="10">
        <f t="shared" si="68"/>
        <v>3.2660422532613964</v>
      </c>
      <c r="V255" s="10">
        <f t="shared" si="69"/>
        <v>5.4320421343231082</v>
      </c>
      <c r="W255" s="9">
        <f t="shared" si="70"/>
        <v>2.9423561560916838</v>
      </c>
      <c r="X255" s="49">
        <f t="shared" si="63"/>
        <v>27.9229265738267</v>
      </c>
      <c r="Y255" s="8">
        <f t="shared" si="83"/>
        <v>9.0534035572051799E-5</v>
      </c>
      <c r="Z255" s="29">
        <f t="shared" si="71"/>
        <v>4.0333333333333332</v>
      </c>
    </row>
    <row r="256" spans="6:26" x14ac:dyDescent="0.25">
      <c r="F256" s="36">
        <f t="shared" si="72"/>
        <v>14580</v>
      </c>
      <c r="G256" s="16">
        <f t="shared" si="73"/>
        <v>24.981045328772129</v>
      </c>
      <c r="H256" s="48">
        <f t="shared" si="74"/>
        <v>294.64052266438603</v>
      </c>
      <c r="I256" s="8">
        <f t="shared" si="75"/>
        <v>1.1986144069390392</v>
      </c>
      <c r="J256" s="48">
        <f t="shared" si="76"/>
        <v>1.8276442538975299E-5</v>
      </c>
      <c r="K256" s="48">
        <f t="shared" si="77"/>
        <v>1.5247975022800496E-5</v>
      </c>
      <c r="L256" s="10">
        <f t="shared" si="78"/>
        <v>1006.1398479561607</v>
      </c>
      <c r="M256" s="29">
        <f t="shared" si="79"/>
        <v>2.570727882656413E-2</v>
      </c>
      <c r="N256" s="8">
        <f t="shared" si="80"/>
        <v>0.7153093581551131</v>
      </c>
      <c r="O256" s="48">
        <f t="shared" si="81"/>
        <v>3.3939662846005146E-3</v>
      </c>
      <c r="P256" s="48">
        <f t="shared" si="64"/>
        <v>26992083.544519033</v>
      </c>
      <c r="Q256" s="48">
        <f t="shared" si="82"/>
        <v>19307689.955499101</v>
      </c>
      <c r="R256" s="9">
        <f t="shared" si="65"/>
        <v>37.71983505511232</v>
      </c>
      <c r="S256" s="10">
        <f t="shared" si="66"/>
        <v>3.2322477235126015</v>
      </c>
      <c r="T256" s="10">
        <f t="shared" si="67"/>
        <v>2.1661889156795517</v>
      </c>
      <c r="U256" s="10">
        <f t="shared" si="68"/>
        <v>3.2662724114352404</v>
      </c>
      <c r="V256" s="10">
        <f t="shared" si="69"/>
        <v>5.4324613271147921</v>
      </c>
      <c r="W256" s="9">
        <f t="shared" si="70"/>
        <v>2.9425832188538457</v>
      </c>
      <c r="X256" s="49">
        <f t="shared" si="63"/>
        <v>27.923628547625974</v>
      </c>
      <c r="Y256" s="8">
        <f t="shared" si="83"/>
        <v>9.0541022118579862E-5</v>
      </c>
      <c r="Z256" s="29">
        <f t="shared" si="71"/>
        <v>4.05</v>
      </c>
    </row>
    <row r="257" spans="6:26" x14ac:dyDescent="0.25">
      <c r="F257" s="36">
        <f t="shared" si="72"/>
        <v>14640</v>
      </c>
      <c r="G257" s="16">
        <f t="shared" si="73"/>
        <v>24.981508634327337</v>
      </c>
      <c r="H257" s="48">
        <f t="shared" si="74"/>
        <v>294.64075431716367</v>
      </c>
      <c r="I257" s="8">
        <f t="shared" si="75"/>
        <v>1.198613461440067</v>
      </c>
      <c r="J257" s="48">
        <f t="shared" si="76"/>
        <v>1.827645360656716E-5</v>
      </c>
      <c r="K257" s="48">
        <f t="shared" si="77"/>
        <v>1.524799628448109E-5</v>
      </c>
      <c r="L257" s="10">
        <f t="shared" si="78"/>
        <v>1006.1398559238633</v>
      </c>
      <c r="M257" s="29">
        <f t="shared" si="79"/>
        <v>2.5707296174883019E-2</v>
      </c>
      <c r="N257" s="8">
        <f t="shared" si="80"/>
        <v>0.71530931426686029</v>
      </c>
      <c r="O257" s="48">
        <f t="shared" si="81"/>
        <v>3.3939636161926128E-3</v>
      </c>
      <c r="P257" s="48">
        <f t="shared" si="64"/>
        <v>26993778.403822243</v>
      </c>
      <c r="Q257" s="48">
        <f t="shared" si="82"/>
        <v>19308901.119509671</v>
      </c>
      <c r="R257" s="9">
        <f t="shared" si="65"/>
        <v>37.720517511022898</v>
      </c>
      <c r="S257" s="10">
        <f t="shared" si="66"/>
        <v>3.2323083850857564</v>
      </c>
      <c r="T257" s="10">
        <f t="shared" si="67"/>
        <v>2.1663733343313467</v>
      </c>
      <c r="U257" s="10">
        <f t="shared" si="68"/>
        <v>3.266496946254454</v>
      </c>
      <c r="V257" s="10">
        <f t="shared" si="69"/>
        <v>5.4328702805858011</v>
      </c>
      <c r="W257" s="9">
        <f t="shared" si="70"/>
        <v>2.942804735317309</v>
      </c>
      <c r="X257" s="49">
        <f t="shared" si="63"/>
        <v>27.924313369644647</v>
      </c>
      <c r="Y257" s="8">
        <f t="shared" si="83"/>
        <v>9.0547838009763347E-5</v>
      </c>
      <c r="Z257" s="29">
        <f t="shared" si="71"/>
        <v>4.0666666666666664</v>
      </c>
    </row>
    <row r="258" spans="6:26" x14ac:dyDescent="0.25">
      <c r="F258" s="36">
        <f t="shared" si="72"/>
        <v>14700</v>
      </c>
      <c r="G258" s="16">
        <f t="shared" si="73"/>
        <v>24.981960617879398</v>
      </c>
      <c r="H258" s="48">
        <f t="shared" si="74"/>
        <v>294.64098030893967</v>
      </c>
      <c r="I258" s="8">
        <f t="shared" si="75"/>
        <v>1.1986125390481093</v>
      </c>
      <c r="J258" s="48">
        <f t="shared" si="76"/>
        <v>1.827646440369132E-5</v>
      </c>
      <c r="K258" s="48">
        <f t="shared" si="77"/>
        <v>1.5248017026591234E-5</v>
      </c>
      <c r="L258" s="10">
        <f t="shared" si="78"/>
        <v>1006.1398636968966</v>
      </c>
      <c r="M258" s="29">
        <f t="shared" si="79"/>
        <v>2.5707313099247994E-2</v>
      </c>
      <c r="N258" s="8">
        <f t="shared" si="80"/>
        <v>0.7153092714512076</v>
      </c>
      <c r="O258" s="48">
        <f t="shared" si="81"/>
        <v>3.3939610129978212E-3</v>
      </c>
      <c r="P258" s="48">
        <f t="shared" si="64"/>
        <v>26995431.833167076</v>
      </c>
      <c r="Q258" s="48">
        <f t="shared" si="82"/>
        <v>19310082.67709348</v>
      </c>
      <c r="R258" s="9">
        <f t="shared" si="65"/>
        <v>37.721183256119147</v>
      </c>
      <c r="S258" s="10">
        <f t="shared" si="66"/>
        <v>3.2323675614638865</v>
      </c>
      <c r="T258" s="10">
        <f t="shared" si="67"/>
        <v>2.1665532495985653</v>
      </c>
      <c r="U258" s="10">
        <f t="shared" si="68"/>
        <v>3.2667159950255646</v>
      </c>
      <c r="V258" s="10">
        <f t="shared" si="69"/>
        <v>5.43326924462413</v>
      </c>
      <c r="W258" s="9">
        <f t="shared" si="70"/>
        <v>2.9430208408380705</v>
      </c>
      <c r="X258" s="49">
        <f t="shared" si="63"/>
        <v>27.924981458717468</v>
      </c>
      <c r="Y258" s="8">
        <f t="shared" si="83"/>
        <v>9.0554487410402174E-5</v>
      </c>
      <c r="Z258" s="29">
        <f t="shared" si="71"/>
        <v>4.083333333333333</v>
      </c>
    </row>
    <row r="259" spans="6:26" x14ac:dyDescent="0.25">
      <c r="F259" s="36">
        <f t="shared" si="72"/>
        <v>14760</v>
      </c>
      <c r="G259" s="16">
        <f t="shared" si="73"/>
        <v>24.98240155598884</v>
      </c>
      <c r="H259" s="48">
        <f t="shared" si="74"/>
        <v>294.64120077799441</v>
      </c>
      <c r="I259" s="8">
        <f t="shared" si="75"/>
        <v>1.1986116391986661</v>
      </c>
      <c r="J259" s="48">
        <f t="shared" si="76"/>
        <v>1.8276474936954587E-5</v>
      </c>
      <c r="K259" s="48">
        <f t="shared" si="77"/>
        <v>1.5248037261821816E-5</v>
      </c>
      <c r="L259" s="10">
        <f t="shared" si="78"/>
        <v>1006.1398712800139</v>
      </c>
      <c r="M259" s="29">
        <f t="shared" si="79"/>
        <v>2.5707329610015092E-2</v>
      </c>
      <c r="N259" s="8">
        <f t="shared" si="80"/>
        <v>0.71530922968195043</v>
      </c>
      <c r="O259" s="48">
        <f t="shared" si="81"/>
        <v>3.3939584734229947E-3</v>
      </c>
      <c r="P259" s="48">
        <f t="shared" si="64"/>
        <v>26997044.845131993</v>
      </c>
      <c r="Q259" s="48">
        <f t="shared" si="82"/>
        <v>19311235.351860438</v>
      </c>
      <c r="R259" s="9">
        <f t="shared" si="65"/>
        <v>37.721832700206377</v>
      </c>
      <c r="S259" s="10">
        <f t="shared" si="66"/>
        <v>3.2324252890601697</v>
      </c>
      <c r="T259" s="10">
        <f t="shared" si="67"/>
        <v>2.166728771323335</v>
      </c>
      <c r="U259" s="10">
        <f t="shared" si="68"/>
        <v>3.2669296917065433</v>
      </c>
      <c r="V259" s="10">
        <f t="shared" si="69"/>
        <v>5.4336584630298788</v>
      </c>
      <c r="W259" s="9">
        <f t="shared" si="70"/>
        <v>2.9432316674745174</v>
      </c>
      <c r="X259" s="49">
        <f t="shared" si="63"/>
        <v>27.925633223463358</v>
      </c>
      <c r="Y259" s="8">
        <f t="shared" si="83"/>
        <v>9.0560974383831325E-5</v>
      </c>
      <c r="Z259" s="29">
        <f t="shared" si="71"/>
        <v>4.0999999999999996</v>
      </c>
    </row>
    <row r="260" spans="6:26" x14ac:dyDescent="0.25">
      <c r="F260" s="36">
        <f t="shared" si="72"/>
        <v>14820</v>
      </c>
      <c r="G260" s="16">
        <f t="shared" si="73"/>
        <v>24.98283171846651</v>
      </c>
      <c r="H260" s="48">
        <f t="shared" si="74"/>
        <v>294.64141585923323</v>
      </c>
      <c r="I260" s="8">
        <f t="shared" si="75"/>
        <v>1.1986107613410177</v>
      </c>
      <c r="J260" s="48">
        <f t="shared" si="76"/>
        <v>1.8276485212802655E-5</v>
      </c>
      <c r="K260" s="48">
        <f t="shared" si="77"/>
        <v>1.5248057002554139E-5</v>
      </c>
      <c r="L260" s="10">
        <f t="shared" si="78"/>
        <v>1006.1398786778525</v>
      </c>
      <c r="M260" s="29">
        <f t="shared" si="79"/>
        <v>2.5707345717287767E-2</v>
      </c>
      <c r="N260" s="8">
        <f t="shared" si="80"/>
        <v>0.71530918893352458</v>
      </c>
      <c r="O260" s="48">
        <f t="shared" si="81"/>
        <v>3.3939559959138815E-3</v>
      </c>
      <c r="P260" s="48">
        <f t="shared" si="64"/>
        <v>26998618.427554443</v>
      </c>
      <c r="Q260" s="48">
        <f t="shared" si="82"/>
        <v>19312359.849739678</v>
      </c>
      <c r="R260" s="9">
        <f t="shared" si="65"/>
        <v>37.722466243009983</v>
      </c>
      <c r="S260" s="10">
        <f t="shared" si="66"/>
        <v>3.2324816033925834</v>
      </c>
      <c r="T260" s="10">
        <f t="shared" si="67"/>
        <v>2.1669000066748048</v>
      </c>
      <c r="U260" s="10">
        <f t="shared" si="68"/>
        <v>3.2671381669884201</v>
      </c>
      <c r="V260" s="10">
        <f t="shared" si="69"/>
        <v>5.4340381736632253</v>
      </c>
      <c r="W260" s="9">
        <f t="shared" si="70"/>
        <v>2.9434373440675801</v>
      </c>
      <c r="X260" s="49">
        <f t="shared" si="63"/>
        <v>27.926269062534089</v>
      </c>
      <c r="Y260" s="8">
        <f t="shared" si="83"/>
        <v>9.0567302894387091E-5</v>
      </c>
      <c r="Z260" s="29">
        <f t="shared" si="71"/>
        <v>4.1166666666666663</v>
      </c>
    </row>
    <row r="261" spans="6:26" x14ac:dyDescent="0.25">
      <c r="F261" s="36">
        <f t="shared" si="72"/>
        <v>14880</v>
      </c>
      <c r="G261" s="16">
        <f t="shared" si="73"/>
        <v>24.983251368538024</v>
      </c>
      <c r="H261" s="48">
        <f t="shared" si="74"/>
        <v>294.641625684269</v>
      </c>
      <c r="I261" s="8">
        <f t="shared" si="75"/>
        <v>1.1986099049378884</v>
      </c>
      <c r="J261" s="48">
        <f t="shared" si="76"/>
        <v>1.8276495237523722E-5</v>
      </c>
      <c r="K261" s="48">
        <f t="shared" si="77"/>
        <v>1.5248076260867211E-5</v>
      </c>
      <c r="L261" s="10">
        <f t="shared" si="78"/>
        <v>1006.1398858949364</v>
      </c>
      <c r="M261" s="29">
        <f t="shared" si="79"/>
        <v>2.5707361430922657E-2</v>
      </c>
      <c r="N261" s="8">
        <f t="shared" si="80"/>
        <v>0.71530914918098931</v>
      </c>
      <c r="O261" s="48">
        <f t="shared" si="81"/>
        <v>3.393953578954171E-3</v>
      </c>
      <c r="P261" s="48">
        <f t="shared" si="64"/>
        <v>27000153.54413585</v>
      </c>
      <c r="Q261" s="48">
        <f t="shared" si="82"/>
        <v>19313456.859411888</v>
      </c>
      <c r="R261" s="9">
        <f t="shared" si="65"/>
        <v>37.723084274425148</v>
      </c>
      <c r="S261" s="10">
        <f t="shared" si="66"/>
        <v>3.232536539106007</v>
      </c>
      <c r="T261" s="10">
        <f t="shared" si="67"/>
        <v>2.1670670602138742</v>
      </c>
      <c r="U261" s="10">
        <f t="shared" si="68"/>
        <v>3.2673415483746444</v>
      </c>
      <c r="V261" s="10">
        <f t="shared" si="69"/>
        <v>5.4344086085885186</v>
      </c>
      <c r="W261" s="9">
        <f t="shared" si="70"/>
        <v>2.9436379963187811</v>
      </c>
      <c r="X261" s="49">
        <f t="shared" si="63"/>
        <v>27.926889364856805</v>
      </c>
      <c r="Y261" s="8">
        <f t="shared" si="83"/>
        <v>9.0573476809808652E-5</v>
      </c>
      <c r="Z261" s="29">
        <f t="shared" si="71"/>
        <v>4.1333333333333337</v>
      </c>
    </row>
    <row r="262" spans="6:26" x14ac:dyDescent="0.25">
      <c r="F262" s="36">
        <f t="shared" si="72"/>
        <v>14940</v>
      </c>
      <c r="G262" s="16">
        <f t="shared" si="73"/>
        <v>24.983660763004224</v>
      </c>
      <c r="H262" s="48">
        <f t="shared" si="74"/>
        <v>294.64183038150207</v>
      </c>
      <c r="I262" s="8">
        <f t="shared" si="75"/>
        <v>1.1986090694651199</v>
      </c>
      <c r="J262" s="48">
        <f t="shared" si="76"/>
        <v>1.8276505017252642E-5</v>
      </c>
      <c r="K262" s="48">
        <f t="shared" si="77"/>
        <v>1.5248095048545347E-5</v>
      </c>
      <c r="L262" s="10">
        <f t="shared" si="78"/>
        <v>1006.1398929356797</v>
      </c>
      <c r="M262" s="29">
        <f t="shared" si="79"/>
        <v>2.5707376760535978E-2</v>
      </c>
      <c r="N262" s="8">
        <f t="shared" si="80"/>
        <v>0.71530911040001399</v>
      </c>
      <c r="O262" s="48">
        <f t="shared" si="81"/>
        <v>3.3939512210645739E-3</v>
      </c>
      <c r="P262" s="48">
        <f t="shared" si="64"/>
        <v>27001651.135030143</v>
      </c>
      <c r="Q262" s="48">
        <f t="shared" si="82"/>
        <v>19314527.052729938</v>
      </c>
      <c r="R262" s="9">
        <f t="shared" si="65"/>
        <v>37.723687174759611</v>
      </c>
      <c r="S262" s="10">
        <f t="shared" si="66"/>
        <v>3.2325901299938149</v>
      </c>
      <c r="T262" s="10">
        <f t="shared" si="67"/>
        <v>2.1672300339564026</v>
      </c>
      <c r="U262" s="10">
        <f t="shared" si="68"/>
        <v>3.2675399602587101</v>
      </c>
      <c r="V262" s="10">
        <f t="shared" si="69"/>
        <v>5.4347699942151131</v>
      </c>
      <c r="W262" s="9">
        <f t="shared" si="70"/>
        <v>2.9438337468665194</v>
      </c>
      <c r="X262" s="49">
        <f t="shared" si="63"/>
        <v>27.927494509870744</v>
      </c>
      <c r="Y262" s="8">
        <f t="shared" si="83"/>
        <v>9.0579499903585217E-5</v>
      </c>
      <c r="Z262" s="29">
        <f t="shared" si="71"/>
        <v>4.1500000000000004</v>
      </c>
    </row>
    <row r="263" spans="6:26" x14ac:dyDescent="0.25">
      <c r="F263" s="36">
        <f t="shared" si="72"/>
        <v>15000</v>
      </c>
      <c r="G263" s="16">
        <f t="shared" si="73"/>
        <v>24.984060152397738</v>
      </c>
      <c r="H263" s="48">
        <f t="shared" si="74"/>
        <v>294.64203007619886</v>
      </c>
      <c r="I263" s="8">
        <f t="shared" si="75"/>
        <v>1.1986082544113503</v>
      </c>
      <c r="J263" s="48">
        <f t="shared" si="76"/>
        <v>1.8276514557974374E-5</v>
      </c>
      <c r="K263" s="48">
        <f t="shared" si="77"/>
        <v>1.5248113377085136E-5</v>
      </c>
      <c r="L263" s="10">
        <f t="shared" si="78"/>
        <v>1006.1398998043882</v>
      </c>
      <c r="M263" s="29">
        <f t="shared" si="79"/>
        <v>2.5707391715509068E-2</v>
      </c>
      <c r="N263" s="8">
        <f t="shared" si="80"/>
        <v>0.71530907256686027</v>
      </c>
      <c r="O263" s="48">
        <f t="shared" si="81"/>
        <v>3.3939489208019134E-3</v>
      </c>
      <c r="P263" s="48">
        <f t="shared" si="64"/>
        <v>27003112.117419571</v>
      </c>
      <c r="Q263" s="48">
        <f t="shared" si="82"/>
        <v>19315571.085130341</v>
      </c>
      <c r="R263" s="9">
        <f t="shared" si="65"/>
        <v>37.724275314971109</v>
      </c>
      <c r="S263" s="10">
        <f t="shared" si="66"/>
        <v>3.2326424090189052</v>
      </c>
      <c r="T263" s="10">
        <f t="shared" si="67"/>
        <v>2.167389027434877</v>
      </c>
      <c r="U263" s="10">
        <f t="shared" si="68"/>
        <v>3.2677335239999423</v>
      </c>
      <c r="V263" s="10">
        <f t="shared" si="69"/>
        <v>5.4351225514348194</v>
      </c>
      <c r="W263" s="9">
        <f t="shared" si="70"/>
        <v>2.944024715360527</v>
      </c>
      <c r="X263" s="49">
        <f t="shared" si="63"/>
        <v>27.928084867758265</v>
      </c>
      <c r="Y263" s="8">
        <f t="shared" si="83"/>
        <v>9.0585375857246992E-5</v>
      </c>
      <c r="Z263" s="29">
        <f t="shared" si="71"/>
        <v>4.166666666666667</v>
      </c>
    </row>
    <row r="264" spans="6:26" x14ac:dyDescent="0.25">
      <c r="F264" s="36">
        <f t="shared" si="72"/>
        <v>15060</v>
      </c>
      <c r="G264" s="16">
        <f t="shared" si="73"/>
        <v>24.984449781135737</v>
      </c>
      <c r="H264" s="48">
        <f t="shared" si="74"/>
        <v>294.64222489056783</v>
      </c>
      <c r="I264" s="8">
        <f t="shared" si="75"/>
        <v>1.1986074592777038</v>
      </c>
      <c r="J264" s="48">
        <f t="shared" si="76"/>
        <v>1.8276523865527939E-5</v>
      </c>
      <c r="K264" s="48">
        <f t="shared" si="77"/>
        <v>1.5248131257702671E-5</v>
      </c>
      <c r="L264" s="10">
        <f t="shared" si="78"/>
        <v>1006.1399065052633</v>
      </c>
      <c r="M264" s="29">
        <f t="shared" si="79"/>
        <v>2.5707406304994442E-2</v>
      </c>
      <c r="N264" s="8">
        <f t="shared" si="80"/>
        <v>0.71530903565837078</v>
      </c>
      <c r="O264" s="48">
        <f t="shared" si="81"/>
        <v>3.3939466767582511E-3</v>
      </c>
      <c r="P264" s="48">
        <f t="shared" si="64"/>
        <v>27004537.386074878</v>
      </c>
      <c r="Q264" s="48">
        <f t="shared" si="82"/>
        <v>19316589.596033644</v>
      </c>
      <c r="R264" s="9">
        <f t="shared" si="65"/>
        <v>37.724849056898087</v>
      </c>
      <c r="S264" s="10">
        <f t="shared" si="66"/>
        <v>3.2326934083342187</v>
      </c>
      <c r="T264" s="10">
        <f t="shared" si="67"/>
        <v>2.167544137758612</v>
      </c>
      <c r="U264" s="10">
        <f t="shared" si="68"/>
        <v>3.2679223579971217</v>
      </c>
      <c r="V264" s="10">
        <f t="shared" si="69"/>
        <v>5.4354664957557333</v>
      </c>
      <c r="W264" s="9">
        <f t="shared" si="70"/>
        <v>2.9442110185343555</v>
      </c>
      <c r="X264" s="49">
        <f t="shared" si="63"/>
        <v>27.928660799670091</v>
      </c>
      <c r="Y264" s="8">
        <f t="shared" si="83"/>
        <v>9.0591108262595558E-5</v>
      </c>
      <c r="Z264" s="29">
        <f t="shared" si="71"/>
        <v>4.1833333333333336</v>
      </c>
    </row>
    <row r="265" spans="6:26" x14ac:dyDescent="0.25">
      <c r="F265" s="36">
        <f t="shared" si="72"/>
        <v>15120</v>
      </c>
      <c r="G265" s="16">
        <f t="shared" si="73"/>
        <v>24.984829887668987</v>
      </c>
      <c r="H265" s="48">
        <f t="shared" si="74"/>
        <v>294.64241494383447</v>
      </c>
      <c r="I265" s="8">
        <f t="shared" si="75"/>
        <v>1.1986066835774836</v>
      </c>
      <c r="J265" s="48">
        <f t="shared" si="76"/>
        <v>1.8276532945609718E-5</v>
      </c>
      <c r="K265" s="48">
        <f t="shared" si="77"/>
        <v>1.5248148701340223E-5</v>
      </c>
      <c r="L265" s="10">
        <f t="shared" si="78"/>
        <v>1006.1399130424037</v>
      </c>
      <c r="M265" s="29">
        <f t="shared" si="79"/>
        <v>2.5707420537921046E-2</v>
      </c>
      <c r="N265" s="8">
        <f t="shared" si="80"/>
        <v>0.71530899965195349</v>
      </c>
      <c r="O265" s="48">
        <f t="shared" si="81"/>
        <v>3.393944487560023E-3</v>
      </c>
      <c r="P265" s="48">
        <f t="shared" si="64"/>
        <v>27005927.813903242</v>
      </c>
      <c r="Q265" s="48">
        <f t="shared" si="82"/>
        <v>19317583.209235996</v>
      </c>
      <c r="R265" s="9">
        <f t="shared" si="65"/>
        <v>37.725408753485354</v>
      </c>
      <c r="S265" s="10">
        <f t="shared" si="66"/>
        <v>3.2327431593027196</v>
      </c>
      <c r="T265" s="10">
        <f t="shared" si="67"/>
        <v>2.1676954596724896</v>
      </c>
      <c r="U265" s="10">
        <f t="shared" si="68"/>
        <v>3.2681065777607419</v>
      </c>
      <c r="V265" s="10">
        <f t="shared" si="69"/>
        <v>5.4358020374332314</v>
      </c>
      <c r="W265" s="9">
        <f t="shared" si="70"/>
        <v>2.9443927702763335</v>
      </c>
      <c r="X265" s="49">
        <f t="shared" si="63"/>
        <v>27.929222657945321</v>
      </c>
      <c r="Y265" s="8">
        <f t="shared" si="83"/>
        <v>9.0596700623887192E-5</v>
      </c>
      <c r="Z265" s="29">
        <f t="shared" si="71"/>
        <v>4.2</v>
      </c>
    </row>
    <row r="266" spans="6:26" x14ac:dyDescent="0.25">
      <c r="F266" s="36">
        <f t="shared" si="72"/>
        <v>15180</v>
      </c>
      <c r="G266" s="16">
        <f t="shared" si="73"/>
        <v>24.985200704627264</v>
      </c>
      <c r="H266" s="48">
        <f t="shared" si="74"/>
        <v>294.64260035231359</v>
      </c>
      <c r="I266" s="8">
        <f t="shared" si="75"/>
        <v>1.1986059268358775</v>
      </c>
      <c r="J266" s="48">
        <f t="shared" si="76"/>
        <v>1.8276541803776946E-5</v>
      </c>
      <c r="K266" s="48">
        <f t="shared" si="77"/>
        <v>1.5248165718672866E-5</v>
      </c>
      <c r="L266" s="10">
        <f t="shared" si="78"/>
        <v>1006.1399194198079</v>
      </c>
      <c r="M266" s="29">
        <f t="shared" si="79"/>
        <v>2.5707434422999779E-2</v>
      </c>
      <c r="N266" s="8">
        <f t="shared" si="80"/>
        <v>0.71530896452556703</v>
      </c>
      <c r="O266" s="48">
        <f t="shared" si="81"/>
        <v>3.3939423518672043E-3</v>
      </c>
      <c r="P266" s="48">
        <f t="shared" si="64"/>
        <v>27007284.252482336</v>
      </c>
      <c r="Q266" s="48">
        <f t="shared" si="82"/>
        <v>19318552.533290792</v>
      </c>
      <c r="R266" s="9">
        <f t="shared" si="65"/>
        <v>37.725954749003932</v>
      </c>
      <c r="S266" s="10">
        <f t="shared" si="66"/>
        <v>3.2327916925169191</v>
      </c>
      <c r="T266" s="10">
        <f t="shared" si="67"/>
        <v>2.1678430856143054</v>
      </c>
      <c r="U266" s="10">
        <f t="shared" si="68"/>
        <v>3.268286295983172</v>
      </c>
      <c r="V266" s="10">
        <f t="shared" si="69"/>
        <v>5.4361293815974774</v>
      </c>
      <c r="W266" s="9">
        <f t="shared" si="70"/>
        <v>2.9445700816986333</v>
      </c>
      <c r="X266" s="49">
        <f t="shared" si="63"/>
        <v>27.929770786325896</v>
      </c>
      <c r="Y266" s="8">
        <f t="shared" si="83"/>
        <v>9.0602156359957951E-5</v>
      </c>
      <c r="Z266" s="29">
        <f t="shared" si="71"/>
        <v>4.2166666666666668</v>
      </c>
    </row>
    <row r="267" spans="6:26" x14ac:dyDescent="0.25">
      <c r="F267" s="36">
        <f t="shared" si="72"/>
        <v>15240</v>
      </c>
      <c r="G267" s="16">
        <f t="shared" si="73"/>
        <v>24.985562458961255</v>
      </c>
      <c r="H267" s="48">
        <f t="shared" si="74"/>
        <v>294.64278122948059</v>
      </c>
      <c r="I267" s="8">
        <f t="shared" si="75"/>
        <v>1.1986051885896669</v>
      </c>
      <c r="J267" s="48">
        <f t="shared" si="76"/>
        <v>1.8276550445451409E-5</v>
      </c>
      <c r="K267" s="48">
        <f t="shared" si="77"/>
        <v>1.5248182320115287E-5</v>
      </c>
      <c r="L267" s="10">
        <f t="shared" si="78"/>
        <v>1006.1399256413772</v>
      </c>
      <c r="M267" s="29">
        <f t="shared" si="79"/>
        <v>2.5707447968729123E-2</v>
      </c>
      <c r="N267" s="8">
        <f t="shared" si="80"/>
        <v>0.7153089302577097</v>
      </c>
      <c r="O267" s="48">
        <f t="shared" si="81"/>
        <v>3.3939402683724894E-3</v>
      </c>
      <c r="P267" s="48">
        <f t="shared" si="64"/>
        <v>27008607.532580249</v>
      </c>
      <c r="Q267" s="48">
        <f t="shared" si="82"/>
        <v>19319498.161880299</v>
      </c>
      <c r="R267" s="9">
        <f t="shared" si="65"/>
        <v>37.726487379264739</v>
      </c>
      <c r="S267" s="10">
        <f t="shared" si="66"/>
        <v>3.2328390378178806</v>
      </c>
      <c r="T267" s="10">
        <f t="shared" si="67"/>
        <v>2.1679871057707212</v>
      </c>
      <c r="U267" s="10">
        <f t="shared" si="68"/>
        <v>3.268461622607314</v>
      </c>
      <c r="V267" s="10">
        <f t="shared" si="69"/>
        <v>5.4364487283780356</v>
      </c>
      <c r="W267" s="9">
        <f t="shared" si="70"/>
        <v>2.9447430612047687</v>
      </c>
      <c r="X267" s="49">
        <f t="shared" si="63"/>
        <v>27.930305520166023</v>
      </c>
      <c r="Y267" s="8">
        <f t="shared" si="83"/>
        <v>9.0607478806300592E-5</v>
      </c>
      <c r="Z267" s="29">
        <f t="shared" si="71"/>
        <v>4.2333333333333334</v>
      </c>
    </row>
    <row r="268" spans="6:26" x14ac:dyDescent="0.25">
      <c r="F268" s="36">
        <f t="shared" si="72"/>
        <v>15300</v>
      </c>
      <c r="G268" s="16">
        <f t="shared" si="73"/>
        <v>24.985915372080996</v>
      </c>
      <c r="H268" s="48">
        <f t="shared" si="74"/>
        <v>294.64295768604046</v>
      </c>
      <c r="I268" s="8">
        <f t="shared" si="75"/>
        <v>1.1986044683869443</v>
      </c>
      <c r="J268" s="48">
        <f t="shared" si="76"/>
        <v>1.8276558875922309E-5</v>
      </c>
      <c r="K268" s="48">
        <f t="shared" si="77"/>
        <v>1.5248198515827746E-5</v>
      </c>
      <c r="L268" s="10">
        <f t="shared" si="78"/>
        <v>1006.1399317109174</v>
      </c>
      <c r="M268" s="29">
        <f t="shared" si="79"/>
        <v>2.5707461183399834E-2</v>
      </c>
      <c r="N268" s="8">
        <f t="shared" si="80"/>
        <v>0.71530889682740351</v>
      </c>
      <c r="O268" s="48">
        <f t="shared" si="81"/>
        <v>3.393938235800495E-3</v>
      </c>
      <c r="P268" s="48">
        <f t="shared" si="64"/>
        <v>27009898.464665066</v>
      </c>
      <c r="Q268" s="48">
        <f t="shared" si="82"/>
        <v>19320420.674179748</v>
      </c>
      <c r="R268" s="9">
        <f t="shared" si="65"/>
        <v>37.727006971828239</v>
      </c>
      <c r="S268" s="10">
        <f t="shared" si="66"/>
        <v>3.2328852243137649</v>
      </c>
      <c r="T268" s="10">
        <f t="shared" si="67"/>
        <v>2.1681276081318765</v>
      </c>
      <c r="U268" s="10">
        <f t="shared" si="68"/>
        <v>3.2686326648936941</v>
      </c>
      <c r="V268" s="10">
        <f t="shared" si="69"/>
        <v>5.4367602730255706</v>
      </c>
      <c r="W268" s="9">
        <f t="shared" si="70"/>
        <v>2.9449118145555171</v>
      </c>
      <c r="X268" s="49">
        <f t="shared" si="63"/>
        <v>27.930827186636513</v>
      </c>
      <c r="Y268" s="8">
        <f t="shared" si="83"/>
        <v>9.0612671217092845E-5</v>
      </c>
      <c r="Z268" s="29">
        <f t="shared" si="71"/>
        <v>4.25</v>
      </c>
    </row>
    <row r="269" spans="6:26" x14ac:dyDescent="0.25">
      <c r="F269" s="36">
        <f t="shared" si="72"/>
        <v>15360</v>
      </c>
      <c r="G269" s="16">
        <f t="shared" si="73"/>
        <v>24.986259659990953</v>
      </c>
      <c r="H269" s="48">
        <f t="shared" si="74"/>
        <v>294.64312982999547</v>
      </c>
      <c r="I269" s="8">
        <f t="shared" si="75"/>
        <v>1.1986037657868367</v>
      </c>
      <c r="J269" s="48">
        <f t="shared" si="76"/>
        <v>1.8276567100349864E-5</v>
      </c>
      <c r="K269" s="48">
        <f t="shared" si="77"/>
        <v>1.5248214315722602E-5</v>
      </c>
      <c r="L269" s="10">
        <f t="shared" si="78"/>
        <v>1006.1399376321416</v>
      </c>
      <c r="M269" s="29">
        <f t="shared" si="79"/>
        <v>2.5707474075100448E-2</v>
      </c>
      <c r="N269" s="8">
        <f t="shared" si="80"/>
        <v>0.71530886421418327</v>
      </c>
      <c r="O269" s="48">
        <f t="shared" si="81"/>
        <v>3.3939362529069811E-3</v>
      </c>
      <c r="P269" s="48">
        <f t="shared" si="64"/>
        <v>27011157.839399546</v>
      </c>
      <c r="Q269" s="48">
        <f t="shared" si="82"/>
        <v>19321320.635210924</v>
      </c>
      <c r="R269" s="9">
        <f t="shared" si="65"/>
        <v>37.72751384620738</v>
      </c>
      <c r="S269" s="10">
        <f t="shared" si="66"/>
        <v>3.2329302803978983</v>
      </c>
      <c r="T269" s="10">
        <f t="shared" si="67"/>
        <v>2.1682646785446793</v>
      </c>
      <c r="U269" s="10">
        <f t="shared" si="68"/>
        <v>3.2687995274855521</v>
      </c>
      <c r="V269" s="10">
        <f t="shared" si="69"/>
        <v>5.4370642060302314</v>
      </c>
      <c r="W269" s="9">
        <f t="shared" si="70"/>
        <v>2.9450764449330418</v>
      </c>
      <c r="X269" s="49">
        <f t="shared" ref="X269:X332" si="84">G269+W269</f>
        <v>27.931336104923993</v>
      </c>
      <c r="Y269" s="8">
        <f t="shared" si="83"/>
        <v>9.0617736767170524E-5</v>
      </c>
      <c r="Z269" s="29">
        <f t="shared" si="71"/>
        <v>4.2666666666666666</v>
      </c>
    </row>
    <row r="270" spans="6:26" x14ac:dyDescent="0.25">
      <c r="F270" s="36">
        <f t="shared" si="72"/>
        <v>15420</v>
      </c>
      <c r="G270" s="16">
        <f t="shared" si="73"/>
        <v>24.986595533421806</v>
      </c>
      <c r="H270" s="48">
        <f t="shared" si="74"/>
        <v>294.64329776671087</v>
      </c>
      <c r="I270" s="8">
        <f t="shared" si="75"/>
        <v>1.1986030803592387</v>
      </c>
      <c r="J270" s="48">
        <f t="shared" si="76"/>
        <v>1.8276575123768185E-5</v>
      </c>
      <c r="K270" s="48">
        <f t="shared" si="77"/>
        <v>1.5248229729470102E-5</v>
      </c>
      <c r="L270" s="10">
        <f t="shared" si="78"/>
        <v>1006.1399434086725</v>
      </c>
      <c r="M270" s="29">
        <f t="shared" si="79"/>
        <v>2.570748665172181E-2</v>
      </c>
      <c r="N270" s="8">
        <f t="shared" si="80"/>
        <v>0.71530883239808463</v>
      </c>
      <c r="O270" s="48">
        <f t="shared" si="81"/>
        <v>3.3939343184780941E-3</v>
      </c>
      <c r="P270" s="48">
        <f t="shared" ref="P270:P333" si="85">$H$5*O270*(G270-$H$4)*POWER($C$36,3)/K270^2</f>
        <v>27012386.428125732</v>
      </c>
      <c r="Q270" s="48">
        <f t="shared" si="82"/>
        <v>19322198.596188486</v>
      </c>
      <c r="R270" s="9">
        <f t="shared" ref="R270:R333" si="86">POWER((0.825+(0.387*POWER(Q270,1/6))/POWER((1+(POWER((0.492/N270),9/16))),8/27)),2)</f>
        <v>37.728008314067011</v>
      </c>
      <c r="S270" s="10">
        <f t="shared" ref="S270:S333" si="87">R270*M270/$C$36</f>
        <v>3.232974233766424</v>
      </c>
      <c r="T270" s="10">
        <f t="shared" ref="T270:T333" si="88">S270*$C$21*(G270-$H$4)</f>
        <v>2.1683984007648274</v>
      </c>
      <c r="U270" s="10">
        <f t="shared" ref="U270:U333" si="89">$C$3*$H$3*$C$21*(POWER(G270+273.15,4)-POWER($H$4+273.15,4))</f>
        <v>3.2689623124727074</v>
      </c>
      <c r="V270" s="10">
        <f t="shared" ref="V270:V333" si="90">U270+T270</f>
        <v>5.4373607132375348</v>
      </c>
      <c r="W270" s="9">
        <f t="shared" ref="W270:W333" si="91">V270*$C$17/($C$2*$C$21)</f>
        <v>2.9452370530036642</v>
      </c>
      <c r="X270" s="49">
        <f t="shared" si="84"/>
        <v>27.931832586425472</v>
      </c>
      <c r="Y270" s="8">
        <f t="shared" si="83"/>
        <v>9.0622678553958913E-5</v>
      </c>
      <c r="Z270" s="29">
        <f t="shared" ref="Z270:Z333" si="92">F270/3600</f>
        <v>4.2833333333333332</v>
      </c>
    </row>
    <row r="271" spans="6:26" x14ac:dyDescent="0.25">
      <c r="F271" s="36">
        <f t="shared" ref="F271:F334" si="93">F270+$H$2</f>
        <v>15480</v>
      </c>
      <c r="G271" s="16">
        <f t="shared" ref="G271:G334" si="94">G270+$H$2*($O$4-S270*$C$21*(G270-$H$4)-$C$3*$H$3*$C$21*(POWER(G270+273.15,4)-POWER($H$4+273.15,4)))/($C$32*$C$4)</f>
        <v>24.986923197959051</v>
      </c>
      <c r="H271" s="48">
        <f t="shared" ref="H271:H334" si="95">((G271+$H$4)/2)+273.15</f>
        <v>294.64346159897951</v>
      </c>
      <c r="I271" s="8">
        <f t="shared" ref="I271:I334" si="96">(351.99/H271)+344.84/(H271^2)</f>
        <v>1.1986024116845457</v>
      </c>
      <c r="J271" s="48">
        <f t="shared" ref="J271:J334" si="97">((1.459*10^-6)*H271^1.5)/(H271+109.1)</f>
        <v>1.8276582951088449E-5</v>
      </c>
      <c r="K271" s="48">
        <f t="shared" ref="K271:K334" si="98">J271/I271</f>
        <v>1.5248244766504418E-5</v>
      </c>
      <c r="L271" s="10">
        <f t="shared" ref="L271:L334" si="99">1030.5-0.19975*H271+(3.9734*10^-4)*H271^2</f>
        <v>1006.139949044044</v>
      </c>
      <c r="M271" s="29">
        <f t="shared" ref="M271:M334" si="100">((2.334*10^-3)*(H271^1.5))/(H271+164.54)</f>
        <v>2.5707498920962139E-2</v>
      </c>
      <c r="N271" s="8">
        <f t="shared" ref="N271:N334" si="101">L271*J271/M271</f>
        <v>0.71530880135962871</v>
      </c>
      <c r="O271" s="48">
        <f t="shared" ref="O271:O334" si="102">1/H271</f>
        <v>3.3939324313296197E-3</v>
      </c>
      <c r="P271" s="48">
        <f t="shared" si="85"/>
        <v>27013584.983336415</v>
      </c>
      <c r="Q271" s="48">
        <f t="shared" ref="Q271:Q334" si="103">P271*N271</f>
        <v>19323055.094856836</v>
      </c>
      <c r="R271" s="9">
        <f t="shared" si="86"/>
        <v>37.728490679416936</v>
      </c>
      <c r="S271" s="10">
        <f t="shared" si="87"/>
        <v>3.23301711143547</v>
      </c>
      <c r="T271" s="10">
        <f t="shared" si="88"/>
        <v>2.1685288565075567</v>
      </c>
      <c r="U271" s="10">
        <f t="shared" si="89"/>
        <v>3.2691211194537155</v>
      </c>
      <c r="V271" s="10">
        <f t="shared" si="90"/>
        <v>5.4376499759612722</v>
      </c>
      <c r="W271" s="9">
        <f t="shared" si="91"/>
        <v>2.945393736979022</v>
      </c>
      <c r="X271" s="49">
        <f t="shared" si="84"/>
        <v>27.932316934938072</v>
      </c>
      <c r="Y271" s="8">
        <f t="shared" ref="Y271:Y334" si="104">V271*$H$2/(3.6*10^6)</f>
        <v>9.0627499599354533E-5</v>
      </c>
      <c r="Z271" s="29">
        <f t="shared" si="92"/>
        <v>4.3</v>
      </c>
    </row>
    <row r="272" spans="6:26" x14ac:dyDescent="0.25">
      <c r="F272" s="36">
        <f t="shared" si="93"/>
        <v>15540</v>
      </c>
      <c r="G272" s="16">
        <f t="shared" si="94"/>
        <v>24.98724285416845</v>
      </c>
      <c r="H272" s="48">
        <f t="shared" si="95"/>
        <v>294.64362142708421</v>
      </c>
      <c r="I272" s="8">
        <f t="shared" si="96"/>
        <v>1.1986017593534031</v>
      </c>
      <c r="J272" s="48">
        <f t="shared" si="97"/>
        <v>1.827659058710209E-5</v>
      </c>
      <c r="K272" s="48">
        <f t="shared" si="98"/>
        <v>1.52482594360295E-5</v>
      </c>
      <c r="L272" s="10">
        <f t="shared" si="99"/>
        <v>1006.1399545417039</v>
      </c>
      <c r="M272" s="29">
        <f t="shared" si="100"/>
        <v>2.5707510890331891E-2</v>
      </c>
      <c r="N272" s="8">
        <f t="shared" si="101"/>
        <v>0.71530877107981361</v>
      </c>
      <c r="O272" s="48">
        <f t="shared" si="102"/>
        <v>3.3939305903062664E-3</v>
      </c>
      <c r="P272" s="48">
        <f t="shared" si="85"/>
        <v>27014754.239135168</v>
      </c>
      <c r="Q272" s="48">
        <f t="shared" si="103"/>
        <v>19323890.655818962</v>
      </c>
      <c r="R272" s="9">
        <f t="shared" si="86"/>
        <v>37.728961238800885</v>
      </c>
      <c r="S272" s="10">
        <f t="shared" si="87"/>
        <v>3.2330589397579454</v>
      </c>
      <c r="T272" s="10">
        <f t="shared" si="88"/>
        <v>2.1686561254971966</v>
      </c>
      <c r="U272" s="10">
        <f t="shared" si="89"/>
        <v>3.2692760455965635</v>
      </c>
      <c r="V272" s="10">
        <f t="shared" si="90"/>
        <v>5.4379321710937596</v>
      </c>
      <c r="W272" s="9">
        <f t="shared" si="91"/>
        <v>2.945546592675786</v>
      </c>
      <c r="X272" s="49">
        <f t="shared" si="84"/>
        <v>27.932789446844236</v>
      </c>
      <c r="Y272" s="8">
        <f t="shared" si="104"/>
        <v>9.0632202851562651E-5</v>
      </c>
      <c r="Z272" s="29">
        <f t="shared" si="92"/>
        <v>4.3166666666666664</v>
      </c>
    </row>
    <row r="273" spans="6:26" x14ac:dyDescent="0.25">
      <c r="F273" s="36">
        <f t="shared" si="93"/>
        <v>15600</v>
      </c>
      <c r="G273" s="16">
        <f t="shared" si="94"/>
        <v>24.987554697718451</v>
      </c>
      <c r="H273" s="48">
        <f t="shared" si="95"/>
        <v>294.6437773488592</v>
      </c>
      <c r="I273" s="8">
        <f t="shared" si="96"/>
        <v>1.1986011229664519</v>
      </c>
      <c r="J273" s="48">
        <f t="shared" si="97"/>
        <v>1.8276598036483351E-5</v>
      </c>
      <c r="K273" s="48">
        <f t="shared" si="98"/>
        <v>1.524827374702443E-5</v>
      </c>
      <c r="L273" s="10">
        <f t="shared" si="99"/>
        <v>1006.1399599050161</v>
      </c>
      <c r="M273" s="29">
        <f t="shared" si="100"/>
        <v>2.5707522567157855E-2</v>
      </c>
      <c r="N273" s="8">
        <f t="shared" si="101"/>
        <v>0.71530874154010182</v>
      </c>
      <c r="O273" s="48">
        <f t="shared" si="102"/>
        <v>3.3939287942809553E-3</v>
      </c>
      <c r="P273" s="48">
        <f t="shared" si="85"/>
        <v>27015894.911686469</v>
      </c>
      <c r="Q273" s="48">
        <f t="shared" si="103"/>
        <v>19324705.79085809</v>
      </c>
      <c r="R273" s="9">
        <f t="shared" si="86"/>
        <v>37.729420281480884</v>
      </c>
      <c r="S273" s="10">
        <f t="shared" si="87"/>
        <v>3.2330997444398442</v>
      </c>
      <c r="T273" s="10">
        <f t="shared" si="88"/>
        <v>2.1687802855154836</v>
      </c>
      <c r="U273" s="10">
        <f t="shared" si="89"/>
        <v>3.2694271856978618</v>
      </c>
      <c r="V273" s="10">
        <f t="shared" si="90"/>
        <v>5.4382074712133459</v>
      </c>
      <c r="W273" s="9">
        <f t="shared" si="91"/>
        <v>2.9456957135738953</v>
      </c>
      <c r="X273" s="49">
        <f t="shared" si="84"/>
        <v>27.933250411292345</v>
      </c>
      <c r="Y273" s="8">
        <f t="shared" si="104"/>
        <v>9.0636791186889093E-5</v>
      </c>
      <c r="Z273" s="29">
        <f t="shared" si="92"/>
        <v>4.333333333333333</v>
      </c>
    </row>
    <row r="274" spans="6:26" x14ac:dyDescent="0.25">
      <c r="F274" s="36">
        <f t="shared" si="93"/>
        <v>15660</v>
      </c>
      <c r="G274" s="16">
        <f t="shared" si="94"/>
        <v>24.987858919499615</v>
      </c>
      <c r="H274" s="48">
        <f t="shared" si="95"/>
        <v>294.64392945974976</v>
      </c>
      <c r="I274" s="8">
        <f t="shared" si="96"/>
        <v>1.1986005021340864</v>
      </c>
      <c r="J274" s="48">
        <f t="shared" si="97"/>
        <v>1.8276605303792403E-5</v>
      </c>
      <c r="K274" s="48">
        <f t="shared" si="98"/>
        <v>1.5248287708249112E-5</v>
      </c>
      <c r="L274" s="10">
        <f t="shared" si="99"/>
        <v>1006.1399651372623</v>
      </c>
      <c r="M274" s="29">
        <f t="shared" si="100"/>
        <v>2.5707533958588026E-2</v>
      </c>
      <c r="N274" s="8">
        <f t="shared" si="101"/>
        <v>0.71530871272240804</v>
      </c>
      <c r="O274" s="48">
        <f t="shared" si="102"/>
        <v>3.3939270421541345E-3</v>
      </c>
      <c r="P274" s="48">
        <f t="shared" si="85"/>
        <v>27017007.699653156</v>
      </c>
      <c r="Q274" s="48">
        <f t="shared" si="103"/>
        <v>19325500.999250285</v>
      </c>
      <c r="R274" s="9">
        <f t="shared" si="86"/>
        <v>37.729868089616758</v>
      </c>
      <c r="S274" s="10">
        <f t="shared" si="87"/>
        <v>3.2331395505562317</v>
      </c>
      <c r="T274" s="10">
        <f t="shared" si="88"/>
        <v>2.1689014124487689</v>
      </c>
      <c r="U274" s="10">
        <f t="shared" si="89"/>
        <v>3.2695746322406656</v>
      </c>
      <c r="V274" s="10">
        <f t="shared" si="90"/>
        <v>5.438476044689434</v>
      </c>
      <c r="W274" s="9">
        <f t="shared" si="91"/>
        <v>2.945841190873443</v>
      </c>
      <c r="X274" s="49">
        <f t="shared" si="84"/>
        <v>27.93370011037306</v>
      </c>
      <c r="Y274" s="8">
        <f t="shared" si="104"/>
        <v>9.0641267411490563E-5</v>
      </c>
      <c r="Z274" s="29">
        <f t="shared" si="92"/>
        <v>4.3499999999999996</v>
      </c>
    </row>
    <row r="275" spans="6:26" x14ac:dyDescent="0.25">
      <c r="F275" s="36">
        <f t="shared" si="93"/>
        <v>15720</v>
      </c>
      <c r="G275" s="16">
        <f t="shared" si="94"/>
        <v>24.988155705741146</v>
      </c>
      <c r="H275" s="48">
        <f t="shared" si="95"/>
        <v>294.64407785287057</v>
      </c>
      <c r="I275" s="8">
        <f t="shared" si="96"/>
        <v>1.198599896476217</v>
      </c>
      <c r="J275" s="48">
        <f t="shared" si="97"/>
        <v>1.8276612393478107E-5</v>
      </c>
      <c r="K275" s="48">
        <f t="shared" si="98"/>
        <v>1.5248301328249579E-5</v>
      </c>
      <c r="L275" s="10">
        <f t="shared" si="99"/>
        <v>1006.1399702416438</v>
      </c>
      <c r="M275" s="29">
        <f t="shared" si="100"/>
        <v>2.5707545071595898E-2</v>
      </c>
      <c r="N275" s="8">
        <f t="shared" si="101"/>
        <v>0.71530868460908859</v>
      </c>
      <c r="O275" s="48">
        <f t="shared" si="102"/>
        <v>3.3939253328531052E-3</v>
      </c>
      <c r="P275" s="48">
        <f t="shared" si="85"/>
        <v>27018093.284624048</v>
      </c>
      <c r="Q275" s="48">
        <f t="shared" si="103"/>
        <v>19326276.768070076</v>
      </c>
      <c r="R275" s="9">
        <f t="shared" si="86"/>
        <v>37.730304938440973</v>
      </c>
      <c r="S275" s="10">
        <f t="shared" si="87"/>
        <v>3.2331783825667619</v>
      </c>
      <c r="T275" s="10">
        <f t="shared" si="88"/>
        <v>2.1690195803340337</v>
      </c>
      <c r="U275" s="10">
        <f t="shared" si="89"/>
        <v>3.2697184754507611</v>
      </c>
      <c r="V275" s="10">
        <f t="shared" si="90"/>
        <v>5.4387380557847944</v>
      </c>
      <c r="W275" s="9">
        <f t="shared" si="91"/>
        <v>2.9459831135500969</v>
      </c>
      <c r="X275" s="49">
        <f t="shared" si="84"/>
        <v>27.934138819291242</v>
      </c>
      <c r="Y275" s="8">
        <f t="shared" si="104"/>
        <v>9.0645634263079907E-5</v>
      </c>
      <c r="Z275" s="29">
        <f t="shared" si="92"/>
        <v>4.3666666666666663</v>
      </c>
    </row>
    <row r="276" spans="6:26" x14ac:dyDescent="0.25">
      <c r="F276" s="36">
        <f t="shared" si="93"/>
        <v>15780</v>
      </c>
      <c r="G276" s="16">
        <f t="shared" si="94"/>
        <v>24.988445238124584</v>
      </c>
      <c r="H276" s="48">
        <f t="shared" si="95"/>
        <v>294.64422261906225</v>
      </c>
      <c r="I276" s="8">
        <f t="shared" si="96"/>
        <v>1.198599305622037</v>
      </c>
      <c r="J276" s="48">
        <f t="shared" si="97"/>
        <v>1.8276619309880643E-5</v>
      </c>
      <c r="K276" s="48">
        <f t="shared" si="98"/>
        <v>1.5248314615363162E-5</v>
      </c>
      <c r="L276" s="10">
        <f t="shared" si="99"/>
        <v>1006.1399752212842</v>
      </c>
      <c r="M276" s="29">
        <f t="shared" si="100"/>
        <v>2.5707555912984639E-2</v>
      </c>
      <c r="N276" s="8">
        <f t="shared" si="101"/>
        <v>0.7153086571829308</v>
      </c>
      <c r="O276" s="48">
        <f t="shared" si="102"/>
        <v>3.3939236653313704E-3</v>
      </c>
      <c r="P276" s="48">
        <f t="shared" si="85"/>
        <v>27019152.331531283</v>
      </c>
      <c r="Q276" s="48">
        <f t="shared" si="103"/>
        <v>19327033.572488695</v>
      </c>
      <c r="R276" s="9">
        <f t="shared" si="86"/>
        <v>37.730731096429729</v>
      </c>
      <c r="S276" s="10">
        <f t="shared" si="87"/>
        <v>3.2332162643308515</v>
      </c>
      <c r="T276" s="10">
        <f t="shared" si="88"/>
        <v>2.1691348614038302</v>
      </c>
      <c r="U276" s="10">
        <f t="shared" si="89"/>
        <v>3.269858803351779</v>
      </c>
      <c r="V276" s="10">
        <f t="shared" si="90"/>
        <v>5.4389936647556087</v>
      </c>
      <c r="W276" s="9">
        <f t="shared" si="91"/>
        <v>2.9461215684092878</v>
      </c>
      <c r="X276" s="49">
        <f t="shared" si="84"/>
        <v>27.934566806533873</v>
      </c>
      <c r="Y276" s="8">
        <f t="shared" si="104"/>
        <v>9.0649894412593473E-5</v>
      </c>
      <c r="Z276" s="29">
        <f t="shared" si="92"/>
        <v>4.3833333333333337</v>
      </c>
    </row>
    <row r="277" spans="6:26" x14ac:dyDescent="0.25">
      <c r="F277" s="36">
        <f t="shared" si="93"/>
        <v>15840</v>
      </c>
      <c r="G277" s="16">
        <f t="shared" si="94"/>
        <v>24.98872769389472</v>
      </c>
      <c r="H277" s="48">
        <f t="shared" si="95"/>
        <v>294.64436384694733</v>
      </c>
      <c r="I277" s="8">
        <f t="shared" si="96"/>
        <v>1.1985987292097959</v>
      </c>
      <c r="J277" s="48">
        <f t="shared" si="97"/>
        <v>1.8276626057234113E-5</v>
      </c>
      <c r="K277" s="48">
        <f t="shared" si="98"/>
        <v>1.5248327577723533E-5</v>
      </c>
      <c r="L277" s="10">
        <f t="shared" si="99"/>
        <v>1006.1399800792308</v>
      </c>
      <c r="M277" s="29">
        <f t="shared" si="100"/>
        <v>2.5707566489391126E-2</v>
      </c>
      <c r="N277" s="8">
        <f t="shared" si="101"/>
        <v>0.71530863042714288</v>
      </c>
      <c r="O277" s="48">
        <f t="shared" si="102"/>
        <v>3.3939220385679897E-3</v>
      </c>
      <c r="P277" s="48">
        <f t="shared" si="85"/>
        <v>27020185.489057258</v>
      </c>
      <c r="Q277" s="48">
        <f t="shared" si="103"/>
        <v>19327771.876064908</v>
      </c>
      <c r="R277" s="9">
        <f t="shared" si="86"/>
        <v>37.731146825469381</v>
      </c>
      <c r="S277" s="10">
        <f t="shared" si="87"/>
        <v>3.2332532191224437</v>
      </c>
      <c r="T277" s="10">
        <f t="shared" si="88"/>
        <v>2.1692473261301064</v>
      </c>
      <c r="U277" s="10">
        <f t="shared" si="89"/>
        <v>3.269995701818686</v>
      </c>
      <c r="V277" s="10">
        <f t="shared" si="90"/>
        <v>5.4392430279487929</v>
      </c>
      <c r="W277" s="9">
        <f t="shared" si="91"/>
        <v>2.946256640138929</v>
      </c>
      <c r="X277" s="49">
        <f t="shared" si="84"/>
        <v>27.934984334033651</v>
      </c>
      <c r="Y277" s="8">
        <f t="shared" si="104"/>
        <v>9.0654050465813213E-5</v>
      </c>
      <c r="Z277" s="29">
        <f t="shared" si="92"/>
        <v>4.4000000000000004</v>
      </c>
    </row>
    <row r="278" spans="6:26" x14ac:dyDescent="0.25">
      <c r="F278" s="36">
        <f t="shared" si="93"/>
        <v>15900</v>
      </c>
      <c r="G278" s="16">
        <f t="shared" si="94"/>
        <v>24.989003245967837</v>
      </c>
      <c r="H278" s="48">
        <f t="shared" si="95"/>
        <v>294.64450162298391</v>
      </c>
      <c r="I278" s="8">
        <f t="shared" si="96"/>
        <v>1.1985981668865797</v>
      </c>
      <c r="J278" s="48">
        <f t="shared" si="97"/>
        <v>1.8276632639669319E-5</v>
      </c>
      <c r="K278" s="48">
        <f t="shared" si="98"/>
        <v>1.5248340223265825E-5</v>
      </c>
      <c r="L278" s="10">
        <f t="shared" si="99"/>
        <v>1006.1399848184561</v>
      </c>
      <c r="M278" s="29">
        <f t="shared" si="100"/>
        <v>2.5707576807290321E-2</v>
      </c>
      <c r="N278" s="8">
        <f t="shared" si="101"/>
        <v>0.71530860432534271</v>
      </c>
      <c r="O278" s="48">
        <f t="shared" si="102"/>
        <v>3.3939204515669621E-3</v>
      </c>
      <c r="P278" s="48">
        <f t="shared" si="85"/>
        <v>27021193.390031107</v>
      </c>
      <c r="Q278" s="48">
        <f t="shared" si="103"/>
        <v>19328492.131028328</v>
      </c>
      <c r="R278" s="9">
        <f t="shared" si="86"/>
        <v>37.731552381018687</v>
      </c>
      <c r="S278" s="10">
        <f t="shared" si="87"/>
        <v>3.2332892696444531</v>
      </c>
      <c r="T278" s="10">
        <f t="shared" si="88"/>
        <v>2.1693570432670133</v>
      </c>
      <c r="U278" s="10">
        <f t="shared" si="89"/>
        <v>3.2701292546303562</v>
      </c>
      <c r="V278" s="10">
        <f t="shared" si="90"/>
        <v>5.4394862978973695</v>
      </c>
      <c r="W278" s="9">
        <f t="shared" si="91"/>
        <v>2.9463884113610748</v>
      </c>
      <c r="X278" s="49">
        <f t="shared" si="84"/>
        <v>27.93539165732891</v>
      </c>
      <c r="Y278" s="8">
        <f t="shared" si="104"/>
        <v>9.0658104964956159E-5</v>
      </c>
      <c r="Z278" s="29">
        <f t="shared" si="92"/>
        <v>4.416666666666667</v>
      </c>
    </row>
    <row r="279" spans="6:26" x14ac:dyDescent="0.25">
      <c r="F279" s="36">
        <f t="shared" si="93"/>
        <v>15960</v>
      </c>
      <c r="G279" s="16">
        <f t="shared" si="94"/>
        <v>24.989272063037294</v>
      </c>
      <c r="H279" s="48">
        <f t="shared" si="95"/>
        <v>294.64463603151864</v>
      </c>
      <c r="I279" s="8">
        <f t="shared" si="96"/>
        <v>1.198597618308094</v>
      </c>
      <c r="J279" s="48">
        <f t="shared" si="97"/>
        <v>1.8276639061216183E-5</v>
      </c>
      <c r="K279" s="48">
        <f t="shared" si="98"/>
        <v>1.5248352559731399E-5</v>
      </c>
      <c r="L279" s="10">
        <f t="shared" si="99"/>
        <v>1006.1399894418605</v>
      </c>
      <c r="M279" s="29">
        <f t="shared" si="100"/>
        <v>2.5707586872999063E-2</v>
      </c>
      <c r="N279" s="8">
        <f t="shared" si="101"/>
        <v>0.71530857886154797</v>
      </c>
      <c r="O279" s="48">
        <f t="shared" si="102"/>
        <v>3.3939189033566127E-3</v>
      </c>
      <c r="P279" s="48">
        <f t="shared" si="85"/>
        <v>27022176.651816294</v>
      </c>
      <c r="Q279" s="48">
        <f t="shared" si="103"/>
        <v>19329194.778556414</v>
      </c>
      <c r="R279" s="9">
        <f t="shared" si="86"/>
        <v>37.731948012267132</v>
      </c>
      <c r="S279" s="10">
        <f t="shared" si="87"/>
        <v>3.2333244380428057</v>
      </c>
      <c r="T279" s="10">
        <f t="shared" si="88"/>
        <v>2.1694640798926406</v>
      </c>
      <c r="U279" s="10">
        <f t="shared" si="89"/>
        <v>3.2702595435204453</v>
      </c>
      <c r="V279" s="10">
        <f t="shared" si="90"/>
        <v>5.4397236234130855</v>
      </c>
      <c r="W279" s="9">
        <f t="shared" si="91"/>
        <v>2.9465169626820877</v>
      </c>
      <c r="X279" s="49">
        <f t="shared" si="84"/>
        <v>27.93578902571938</v>
      </c>
      <c r="Y279" s="8">
        <f t="shared" si="104"/>
        <v>9.0662060390218088E-5</v>
      </c>
      <c r="Z279" s="29">
        <f t="shared" si="92"/>
        <v>4.4333333333333336</v>
      </c>
    </row>
    <row r="280" spans="6:26" x14ac:dyDescent="0.25">
      <c r="F280" s="36">
        <f t="shared" si="93"/>
        <v>16020</v>
      </c>
      <c r="G280" s="16">
        <f t="shared" si="94"/>
        <v>24.989534309676554</v>
      </c>
      <c r="H280" s="48">
        <f t="shared" si="95"/>
        <v>294.64476715483823</v>
      </c>
      <c r="I280" s="8">
        <f t="shared" si="96"/>
        <v>1.1985970831384549</v>
      </c>
      <c r="J280" s="48">
        <f t="shared" si="97"/>
        <v>1.8276645325806138E-5</v>
      </c>
      <c r="K280" s="48">
        <f t="shared" si="98"/>
        <v>1.5248364594672492E-5</v>
      </c>
      <c r="L280" s="10">
        <f t="shared" si="99"/>
        <v>1006.1399939522734</v>
      </c>
      <c r="M280" s="29">
        <f t="shared" si="100"/>
        <v>2.5707596692679791E-2</v>
      </c>
      <c r="N280" s="8">
        <f t="shared" si="101"/>
        <v>0.71530855402016791</v>
      </c>
      <c r="O280" s="48">
        <f t="shared" si="102"/>
        <v>3.3939173929890018E-3</v>
      </c>
      <c r="P280" s="48">
        <f t="shared" si="85"/>
        <v>27023135.876688667</v>
      </c>
      <c r="Q280" s="48">
        <f t="shared" si="103"/>
        <v>19329880.249044694</v>
      </c>
      <c r="R280" s="9">
        <f t="shared" si="86"/>
        <v>37.732333962289651</v>
      </c>
      <c r="S280" s="10">
        <f t="shared" si="87"/>
        <v>3.2333587459201558</v>
      </c>
      <c r="T280" s="10">
        <f t="shared" si="88"/>
        <v>2.1695685014497617</v>
      </c>
      <c r="U280" s="10">
        <f t="shared" si="89"/>
        <v>3.270386648227487</v>
      </c>
      <c r="V280" s="10">
        <f t="shared" si="90"/>
        <v>5.4399551496772487</v>
      </c>
      <c r="W280" s="9">
        <f t="shared" si="91"/>
        <v>2.9466423727418429</v>
      </c>
      <c r="X280" s="49">
        <f t="shared" si="84"/>
        <v>27.936176682418395</v>
      </c>
      <c r="Y280" s="8">
        <f t="shared" si="104"/>
        <v>9.0665919161287474E-5</v>
      </c>
      <c r="Z280" s="29">
        <f t="shared" si="92"/>
        <v>4.45</v>
      </c>
    </row>
    <row r="281" spans="6:26" x14ac:dyDescent="0.25">
      <c r="F281" s="36">
        <f t="shared" si="93"/>
        <v>16080</v>
      </c>
      <c r="G281" s="16">
        <f t="shared" si="94"/>
        <v>24.989790146439681</v>
      </c>
      <c r="H281" s="48">
        <f t="shared" si="95"/>
        <v>294.6448950732198</v>
      </c>
      <c r="I281" s="8">
        <f t="shared" si="96"/>
        <v>1.1985965610499818</v>
      </c>
      <c r="J281" s="48">
        <f t="shared" si="97"/>
        <v>1.8276651437274637E-5</v>
      </c>
      <c r="K281" s="48">
        <f t="shared" si="98"/>
        <v>1.5248376335456961E-5</v>
      </c>
      <c r="L281" s="10">
        <f t="shared" si="99"/>
        <v>1006.1399983524552</v>
      </c>
      <c r="M281" s="29">
        <f t="shared" si="100"/>
        <v>2.570760627234453E-2</v>
      </c>
      <c r="N281" s="8">
        <f t="shared" si="101"/>
        <v>0.71530852978599158</v>
      </c>
      <c r="O281" s="48">
        <f t="shared" si="102"/>
        <v>3.3939159195393431E-3</v>
      </c>
      <c r="P281" s="48">
        <f t="shared" si="85"/>
        <v>27024071.652204577</v>
      </c>
      <c r="Q281" s="48">
        <f t="shared" si="103"/>
        <v>19330548.962369747</v>
      </c>
      <c r="R281" s="9">
        <f t="shared" si="86"/>
        <v>37.732710468196892</v>
      </c>
      <c r="S281" s="10">
        <f t="shared" si="87"/>
        <v>3.2333922143492617</v>
      </c>
      <c r="T281" s="10">
        <f t="shared" si="88"/>
        <v>2.1696703717855921</v>
      </c>
      <c r="U281" s="10">
        <f t="shared" si="89"/>
        <v>3.2705106465432681</v>
      </c>
      <c r="V281" s="10">
        <f t="shared" si="90"/>
        <v>5.4401810183288601</v>
      </c>
      <c r="W281" s="9">
        <f t="shared" si="91"/>
        <v>2.9467647182614658</v>
      </c>
      <c r="X281" s="49">
        <f t="shared" si="84"/>
        <v>27.936554864701147</v>
      </c>
      <c r="Y281" s="8">
        <f t="shared" si="104"/>
        <v>9.0669683638814336E-5</v>
      </c>
      <c r="Z281" s="29">
        <f t="shared" si="92"/>
        <v>4.4666666666666668</v>
      </c>
    </row>
    <row r="282" spans="6:26" x14ac:dyDescent="0.25">
      <c r="F282" s="36">
        <f t="shared" si="93"/>
        <v>16140</v>
      </c>
      <c r="G282" s="16">
        <f t="shared" si="94"/>
        <v>24.990039729959431</v>
      </c>
      <c r="H282" s="48">
        <f t="shared" si="95"/>
        <v>294.6450198649797</v>
      </c>
      <c r="I282" s="8">
        <f t="shared" si="96"/>
        <v>1.198596051722999</v>
      </c>
      <c r="J282" s="48">
        <f t="shared" si="97"/>
        <v>1.8276657399363441E-5</v>
      </c>
      <c r="K282" s="48">
        <f t="shared" si="98"/>
        <v>1.5248387789272694E-5</v>
      </c>
      <c r="L282" s="10">
        <f t="shared" si="99"/>
        <v>1006.140002645099</v>
      </c>
      <c r="M282" s="29">
        <f t="shared" si="100"/>
        <v>2.5707615617858413E-2</v>
      </c>
      <c r="N282" s="8">
        <f t="shared" si="101"/>
        <v>0.71530850614418029</v>
      </c>
      <c r="O282" s="48">
        <f t="shared" si="102"/>
        <v>3.3939144821054411E-3</v>
      </c>
      <c r="P282" s="48">
        <f t="shared" si="85"/>
        <v>27024984.551560815</v>
      </c>
      <c r="Q282" s="48">
        <f t="shared" si="103"/>
        <v>19331201.328146517</v>
      </c>
      <c r="R282" s="9">
        <f t="shared" si="86"/>
        <v>37.733077761282182</v>
      </c>
      <c r="S282" s="10">
        <f t="shared" si="87"/>
        <v>3.2334248638860128</v>
      </c>
      <c r="T282" s="10">
        <f t="shared" si="88"/>
        <v>2.169769753190582</v>
      </c>
      <c r="U282" s="10">
        <f t="shared" si="89"/>
        <v>3.2706316143604504</v>
      </c>
      <c r="V282" s="10">
        <f t="shared" si="90"/>
        <v>5.4404013675510328</v>
      </c>
      <c r="W282" s="9">
        <f t="shared" si="91"/>
        <v>2.9468840740901427</v>
      </c>
      <c r="X282" s="49">
        <f t="shared" si="84"/>
        <v>27.936923804049574</v>
      </c>
      <c r="Y282" s="8">
        <f t="shared" si="104"/>
        <v>9.0673356125850547E-5</v>
      </c>
      <c r="Z282" s="29">
        <f t="shared" si="92"/>
        <v>4.4833333333333334</v>
      </c>
    </row>
    <row r="283" spans="6:26" x14ac:dyDescent="0.25">
      <c r="F283" s="36">
        <f t="shared" si="93"/>
        <v>16200</v>
      </c>
      <c r="G283" s="16">
        <f t="shared" si="94"/>
        <v>24.990283213042911</v>
      </c>
      <c r="H283" s="48">
        <f t="shared" si="95"/>
        <v>294.64514160652141</v>
      </c>
      <c r="I283" s="8">
        <f t="shared" si="96"/>
        <v>1.19859555484564</v>
      </c>
      <c r="J283" s="48">
        <f t="shared" si="97"/>
        <v>1.827666321572293E-5</v>
      </c>
      <c r="K283" s="48">
        <f t="shared" si="98"/>
        <v>1.5248398963132041E-5</v>
      </c>
      <c r="L283" s="10">
        <f t="shared" si="99"/>
        <v>1006.1400068328318</v>
      </c>
      <c r="M283" s="29">
        <f t="shared" si="100"/>
        <v>2.5707624734943368E-2</v>
      </c>
      <c r="N283" s="8">
        <f t="shared" si="101"/>
        <v>0.71530848308025707</v>
      </c>
      <c r="O283" s="48">
        <f t="shared" si="102"/>
        <v>3.3939130798071402E-3</v>
      </c>
      <c r="P283" s="48">
        <f t="shared" si="85"/>
        <v>27025875.133945335</v>
      </c>
      <c r="Q283" s="48">
        <f t="shared" si="103"/>
        <v>19331837.745978877</v>
      </c>
      <c r="R283" s="9">
        <f t="shared" si="86"/>
        <v>37.733436067164774</v>
      </c>
      <c r="S283" s="10">
        <f t="shared" si="87"/>
        <v>3.2334567145821649</v>
      </c>
      <c r="T283" s="10">
        <f t="shared" si="88"/>
        <v>2.1698667064362809</v>
      </c>
      <c r="U283" s="10">
        <f t="shared" si="89"/>
        <v>3.2707496257188202</v>
      </c>
      <c r="V283" s="10">
        <f t="shared" si="90"/>
        <v>5.4406163321551011</v>
      </c>
      <c r="W283" s="9">
        <f t="shared" si="91"/>
        <v>2.9470005132506798</v>
      </c>
      <c r="X283" s="49">
        <f t="shared" si="84"/>
        <v>27.93728372629359</v>
      </c>
      <c r="Y283" s="8">
        <f t="shared" si="104"/>
        <v>9.0676938869251682E-5</v>
      </c>
      <c r="Z283" s="29">
        <f t="shared" si="92"/>
        <v>4.5</v>
      </c>
    </row>
    <row r="284" spans="6:26" x14ac:dyDescent="0.25">
      <c r="F284" s="36">
        <f t="shared" si="93"/>
        <v>16260</v>
      </c>
      <c r="G284" s="16">
        <f t="shared" si="94"/>
        <v>24.990520744764936</v>
      </c>
      <c r="H284" s="48">
        <f t="shared" si="95"/>
        <v>294.64526037238244</v>
      </c>
      <c r="I284" s="8">
        <f t="shared" si="96"/>
        <v>1.1985950701136561</v>
      </c>
      <c r="J284" s="48">
        <f t="shared" si="97"/>
        <v>1.8276668889914281E-5</v>
      </c>
      <c r="K284" s="48">
        <f t="shared" si="98"/>
        <v>1.5248409863876053E-5</v>
      </c>
      <c r="L284" s="10">
        <f t="shared" si="99"/>
        <v>1006.1400109182168</v>
      </c>
      <c r="M284" s="29">
        <f t="shared" si="100"/>
        <v>2.5707633629181468E-2</v>
      </c>
      <c r="N284" s="8">
        <f t="shared" si="101"/>
        <v>0.71530846058009934</v>
      </c>
      <c r="O284" s="48">
        <f t="shared" si="102"/>
        <v>3.3939117117857821E-3</v>
      </c>
      <c r="P284" s="48">
        <f t="shared" si="85"/>
        <v>27026743.944879584</v>
      </c>
      <c r="Q284" s="48">
        <f t="shared" si="103"/>
        <v>19332458.605704337</v>
      </c>
      <c r="R284" s="9">
        <f t="shared" si="86"/>
        <v>37.733785605929498</v>
      </c>
      <c r="S284" s="10">
        <f t="shared" si="87"/>
        <v>3.2334877859977227</v>
      </c>
      <c r="T284" s="10">
        <f t="shared" si="88"/>
        <v>2.1699612908122679</v>
      </c>
      <c r="U284" s="10">
        <f t="shared" si="89"/>
        <v>3.2708647528504957</v>
      </c>
      <c r="V284" s="10">
        <f t="shared" si="90"/>
        <v>5.4408260436627636</v>
      </c>
      <c r="W284" s="9">
        <f t="shared" si="91"/>
        <v>2.9471141069839968</v>
      </c>
      <c r="X284" s="49">
        <f t="shared" si="84"/>
        <v>27.937634851748932</v>
      </c>
      <c r="Y284" s="8">
        <f t="shared" si="104"/>
        <v>9.068043406104605E-5</v>
      </c>
      <c r="Z284" s="29">
        <f t="shared" si="92"/>
        <v>4.5166666666666666</v>
      </c>
    </row>
    <row r="285" spans="6:26" x14ac:dyDescent="0.25">
      <c r="F285" s="36">
        <f t="shared" si="93"/>
        <v>16320</v>
      </c>
      <c r="G285" s="16">
        <f t="shared" si="94"/>
        <v>24.990752470559102</v>
      </c>
      <c r="H285" s="48">
        <f t="shared" si="95"/>
        <v>294.64537623527951</v>
      </c>
      <c r="I285" s="8">
        <f t="shared" si="96"/>
        <v>1.1985945972302319</v>
      </c>
      <c r="J285" s="48">
        <f t="shared" si="97"/>
        <v>1.827667442541176E-5</v>
      </c>
      <c r="K285" s="48">
        <f t="shared" si="98"/>
        <v>1.5248420498178741E-5</v>
      </c>
      <c r="L285" s="10">
        <f t="shared" si="99"/>
        <v>1006.1400149037547</v>
      </c>
      <c r="M285" s="29">
        <f t="shared" si="100"/>
        <v>2.5707642306018585E-2</v>
      </c>
      <c r="N285" s="8">
        <f t="shared" si="101"/>
        <v>0.71530843862992899</v>
      </c>
      <c r="O285" s="48">
        <f t="shared" si="102"/>
        <v>3.393910377203688E-3</v>
      </c>
      <c r="P285" s="48">
        <f t="shared" si="85"/>
        <v>27027591.516552165</v>
      </c>
      <c r="Q285" s="48">
        <f t="shared" si="103"/>
        <v>19333064.287632443</v>
      </c>
      <c r="R285" s="9">
        <f t="shared" si="86"/>
        <v>37.734126592262783</v>
      </c>
      <c r="S285" s="10">
        <f t="shared" si="87"/>
        <v>3.2335180972130524</v>
      </c>
      <c r="T285" s="10">
        <f t="shared" si="88"/>
        <v>2.1700535641622123</v>
      </c>
      <c r="U285" s="10">
        <f t="shared" si="89"/>
        <v>3.2709770662239444</v>
      </c>
      <c r="V285" s="10">
        <f t="shared" si="90"/>
        <v>5.4410306303861571</v>
      </c>
      <c r="W285" s="9">
        <f t="shared" si="91"/>
        <v>2.947224924792502</v>
      </c>
      <c r="X285" s="49">
        <f t="shared" si="84"/>
        <v>27.937977395351602</v>
      </c>
      <c r="Y285" s="8">
        <f t="shared" si="104"/>
        <v>9.0683843839769286E-5</v>
      </c>
      <c r="Z285" s="29">
        <f t="shared" si="92"/>
        <v>4.5333333333333332</v>
      </c>
    </row>
    <row r="286" spans="6:26" x14ac:dyDescent="0.25">
      <c r="F286" s="36">
        <f t="shared" si="93"/>
        <v>16380</v>
      </c>
      <c r="G286" s="16">
        <f t="shared" si="94"/>
        <v>24.990978532306645</v>
      </c>
      <c r="H286" s="48">
        <f t="shared" si="95"/>
        <v>294.64548926615328</v>
      </c>
      <c r="I286" s="8">
        <f t="shared" si="96"/>
        <v>1.1985941359058012</v>
      </c>
      <c r="J286" s="48">
        <f t="shared" si="97"/>
        <v>1.8276679825604681E-5</v>
      </c>
      <c r="K286" s="48">
        <f t="shared" si="98"/>
        <v>1.524843087255106E-5</v>
      </c>
      <c r="L286" s="10">
        <f t="shared" si="99"/>
        <v>1006.1400187918848</v>
      </c>
      <c r="M286" s="29">
        <f t="shared" si="100"/>
        <v>2.5707650770767396E-2</v>
      </c>
      <c r="N286" s="8">
        <f t="shared" si="101"/>
        <v>0.71530841721630523</v>
      </c>
      <c r="O286" s="48">
        <f t="shared" si="102"/>
        <v>3.3939090752436395E-3</v>
      </c>
      <c r="P286" s="48">
        <f t="shared" si="85"/>
        <v>27028418.368144911</v>
      </c>
      <c r="Q286" s="48">
        <f t="shared" si="103"/>
        <v>19333655.162777849</v>
      </c>
      <c r="R286" s="9">
        <f t="shared" si="86"/>
        <v>37.734459235585774</v>
      </c>
      <c r="S286" s="10">
        <f t="shared" si="87"/>
        <v>3.2335476668406589</v>
      </c>
      <c r="T286" s="10">
        <f t="shared" si="88"/>
        <v>2.1701435829190356</v>
      </c>
      <c r="U286" s="10">
        <f t="shared" si="89"/>
        <v>3.2710866345870611</v>
      </c>
      <c r="V286" s="10">
        <f t="shared" si="90"/>
        <v>5.4412302175060967</v>
      </c>
      <c r="W286" s="9">
        <f t="shared" si="91"/>
        <v>2.9473330344824689</v>
      </c>
      <c r="X286" s="49">
        <f t="shared" si="84"/>
        <v>27.938311566789114</v>
      </c>
      <c r="Y286" s="8">
        <f t="shared" si="104"/>
        <v>9.068717029176827E-5</v>
      </c>
      <c r="Z286" s="29">
        <f t="shared" si="92"/>
        <v>4.55</v>
      </c>
    </row>
    <row r="287" spans="6:26" x14ac:dyDescent="0.25">
      <c r="F287" s="36">
        <f t="shared" si="93"/>
        <v>16440</v>
      </c>
      <c r="G287" s="16">
        <f t="shared" si="94"/>
        <v>24.991199068423132</v>
      </c>
      <c r="H287" s="48">
        <f t="shared" si="95"/>
        <v>294.64559953421156</v>
      </c>
      <c r="I287" s="8">
        <f t="shared" si="96"/>
        <v>1.1985936858578734</v>
      </c>
      <c r="J287" s="48">
        <f t="shared" si="97"/>
        <v>1.8276685093799625E-5</v>
      </c>
      <c r="K287" s="48">
        <f t="shared" si="98"/>
        <v>1.5248440993344957E-5</v>
      </c>
      <c r="L287" s="10">
        <f t="shared" si="99"/>
        <v>1006.1400225849872</v>
      </c>
      <c r="M287" s="29">
        <f t="shared" si="100"/>
        <v>2.5707659028610941E-2</v>
      </c>
      <c r="N287" s="8">
        <f t="shared" si="101"/>
        <v>0.71530839632611465</v>
      </c>
      <c r="O287" s="48">
        <f t="shared" si="102"/>
        <v>3.3939078051083847E-3</v>
      </c>
      <c r="P287" s="48">
        <f t="shared" si="85"/>
        <v>27029225.006150439</v>
      </c>
      <c r="Q287" s="48">
        <f t="shared" si="103"/>
        <v>19334231.593087189</v>
      </c>
      <c r="R287" s="9">
        <f t="shared" si="86"/>
        <v>37.734783740183794</v>
      </c>
      <c r="S287" s="10">
        <f t="shared" si="87"/>
        <v>3.233576513036724</v>
      </c>
      <c r="T287" s="10">
        <f t="shared" si="88"/>
        <v>2.1702314021392572</v>
      </c>
      <c r="U287" s="10">
        <f t="shared" si="89"/>
        <v>3.2711935250090054</v>
      </c>
      <c r="V287" s="10">
        <f t="shared" si="90"/>
        <v>5.4414249271482626</v>
      </c>
      <c r="W287" s="9">
        <f t="shared" si="91"/>
        <v>2.9474385022053085</v>
      </c>
      <c r="X287" s="49">
        <f t="shared" si="84"/>
        <v>27.93863757062844</v>
      </c>
      <c r="Y287" s="8">
        <f t="shared" si="104"/>
        <v>9.0690415452471051E-5</v>
      </c>
      <c r="Z287" s="29">
        <f t="shared" si="92"/>
        <v>4.5666666666666664</v>
      </c>
    </row>
    <row r="288" spans="6:26" x14ac:dyDescent="0.25">
      <c r="F288" s="36">
        <f t="shared" si="93"/>
        <v>16500</v>
      </c>
      <c r="G288" s="16">
        <f t="shared" si="94"/>
        <v>24.991414213943042</v>
      </c>
      <c r="H288" s="48">
        <f t="shared" si="95"/>
        <v>294.64570710697149</v>
      </c>
      <c r="I288" s="8">
        <f t="shared" si="96"/>
        <v>1.1985932468108593</v>
      </c>
      <c r="J288" s="48">
        <f t="shared" si="97"/>
        <v>1.8276690233222387E-5</v>
      </c>
      <c r="K288" s="48">
        <f t="shared" si="98"/>
        <v>1.524845086675721E-5</v>
      </c>
      <c r="L288" s="10">
        <f t="shared" si="99"/>
        <v>1006.1400262853833</v>
      </c>
      <c r="M288" s="29">
        <f t="shared" si="100"/>
        <v>2.5707667084605576E-2</v>
      </c>
      <c r="N288" s="8">
        <f t="shared" si="101"/>
        <v>0.71530837594656504</v>
      </c>
      <c r="O288" s="48">
        <f t="shared" si="102"/>
        <v>3.3939065660201482E-3</v>
      </c>
      <c r="P288" s="48">
        <f t="shared" si="85"/>
        <v>27030011.924682319</v>
      </c>
      <c r="Q288" s="48">
        <f t="shared" si="103"/>
        <v>19334793.931660797</v>
      </c>
      <c r="R288" s="9">
        <f t="shared" si="86"/>
        <v>37.735100305332352</v>
      </c>
      <c r="S288" s="10">
        <f t="shared" si="87"/>
        <v>3.2336046535122747</v>
      </c>
      <c r="T288" s="10">
        <f t="shared" si="88"/>
        <v>2.170317075536456</v>
      </c>
      <c r="U288" s="10">
        <f t="shared" si="89"/>
        <v>3.2712978029212745</v>
      </c>
      <c r="V288" s="10">
        <f t="shared" si="90"/>
        <v>5.441614878457731</v>
      </c>
      <c r="W288" s="9">
        <f t="shared" si="91"/>
        <v>2.947541392497937</v>
      </c>
      <c r="X288" s="49">
        <f t="shared" si="84"/>
        <v>27.938955606440977</v>
      </c>
      <c r="Y288" s="8">
        <f t="shared" si="104"/>
        <v>9.0693581307628858E-5</v>
      </c>
      <c r="Z288" s="29">
        <f t="shared" si="92"/>
        <v>4.583333333333333</v>
      </c>
    </row>
    <row r="289" spans="6:26" x14ac:dyDescent="0.25">
      <c r="F289" s="36">
        <f t="shared" si="93"/>
        <v>16560</v>
      </c>
      <c r="G289" s="16">
        <f t="shared" si="94"/>
        <v>24.99162410060228</v>
      </c>
      <c r="H289" s="48">
        <f t="shared" si="95"/>
        <v>294.64581205030112</v>
      </c>
      <c r="I289" s="8">
        <f t="shared" si="96"/>
        <v>1.1985928184959007</v>
      </c>
      <c r="J289" s="48">
        <f t="shared" si="97"/>
        <v>1.8276695247020002E-5</v>
      </c>
      <c r="K289" s="48">
        <f t="shared" si="98"/>
        <v>1.524846049883329E-5</v>
      </c>
      <c r="L289" s="10">
        <f t="shared" si="99"/>
        <v>1006.1400298953386</v>
      </c>
      <c r="M289" s="29">
        <f t="shared" si="100"/>
        <v>2.5707674943684235E-2</v>
      </c>
      <c r="N289" s="8">
        <f t="shared" si="101"/>
        <v>0.71530835606517651</v>
      </c>
      <c r="O289" s="48">
        <f t="shared" si="102"/>
        <v>3.3939053572201554E-3</v>
      </c>
      <c r="P289" s="48">
        <f t="shared" si="85"/>
        <v>27030779.605777256</v>
      </c>
      <c r="Q289" s="48">
        <f t="shared" si="103"/>
        <v>19335342.522968628</v>
      </c>
      <c r="R289" s="9">
        <f t="shared" si="86"/>
        <v>37.735409125420844</v>
      </c>
      <c r="S289" s="10">
        <f t="shared" si="87"/>
        <v>3.2336321055441832</v>
      </c>
      <c r="T289" s="10">
        <f t="shared" si="88"/>
        <v>2.1704006555139848</v>
      </c>
      <c r="U289" s="10">
        <f t="shared" si="89"/>
        <v>3.2713995321576488</v>
      </c>
      <c r="V289" s="10">
        <f t="shared" si="90"/>
        <v>5.4418001876716335</v>
      </c>
      <c r="W289" s="9">
        <f t="shared" si="91"/>
        <v>2.9476417683221348</v>
      </c>
      <c r="X289" s="49">
        <f t="shared" si="84"/>
        <v>27.939265868924416</v>
      </c>
      <c r="Y289" s="8">
        <f t="shared" si="104"/>
        <v>9.0696669794527229E-5</v>
      </c>
      <c r="Z289" s="29">
        <f t="shared" si="92"/>
        <v>4.5999999999999996</v>
      </c>
    </row>
    <row r="290" spans="6:26" x14ac:dyDescent="0.25">
      <c r="F290" s="36">
        <f t="shared" si="93"/>
        <v>16620</v>
      </c>
      <c r="G290" s="16">
        <f t="shared" si="94"/>
        <v>24.991828856918701</v>
      </c>
      <c r="H290" s="48">
        <f t="shared" si="95"/>
        <v>294.64591442845932</v>
      </c>
      <c r="I290" s="8">
        <f t="shared" si="96"/>
        <v>1.1985924006507094</v>
      </c>
      <c r="J290" s="48">
        <f t="shared" si="97"/>
        <v>1.8276700138262466E-5</v>
      </c>
      <c r="K290" s="48">
        <f t="shared" si="98"/>
        <v>1.524846989547084E-5</v>
      </c>
      <c r="L290" s="10">
        <f t="shared" si="99"/>
        <v>1006.1400334170627</v>
      </c>
      <c r="M290" s="29">
        <f t="shared" si="100"/>
        <v>2.5707682610659126E-2</v>
      </c>
      <c r="N290" s="8">
        <f t="shared" si="101"/>
        <v>0.71530833666977323</v>
      </c>
      <c r="O290" s="48">
        <f t="shared" si="102"/>
        <v>3.3939041779681698E-3</v>
      </c>
      <c r="P290" s="48">
        <f t="shared" si="85"/>
        <v>27031528.519690979</v>
      </c>
      <c r="Q290" s="48">
        <f t="shared" si="103"/>
        <v>19335877.703061692</v>
      </c>
      <c r="R290" s="9">
        <f t="shared" si="86"/>
        <v>37.735710390072491</v>
      </c>
      <c r="S290" s="10">
        <f t="shared" si="87"/>
        <v>3.2336588859857853</v>
      </c>
      <c r="T290" s="10">
        <f t="shared" si="88"/>
        <v>2.1704821931968317</v>
      </c>
      <c r="U290" s="10">
        <f t="shared" si="89"/>
        <v>3.2714987749929731</v>
      </c>
      <c r="V290" s="10">
        <f t="shared" si="90"/>
        <v>5.4419809681898048</v>
      </c>
      <c r="W290" s="9">
        <f t="shared" si="91"/>
        <v>2.9477396911028104</v>
      </c>
      <c r="X290" s="49">
        <f t="shared" si="84"/>
        <v>27.939568548021512</v>
      </c>
      <c r="Y290" s="8">
        <f t="shared" si="104"/>
        <v>9.0699682803163409E-5</v>
      </c>
      <c r="Z290" s="29">
        <f t="shared" si="92"/>
        <v>4.6166666666666663</v>
      </c>
    </row>
    <row r="291" spans="6:26" x14ac:dyDescent="0.25">
      <c r="F291" s="36">
        <f t="shared" si="93"/>
        <v>16680</v>
      </c>
      <c r="G291" s="16">
        <f t="shared" si="94"/>
        <v>24.992028608270644</v>
      </c>
      <c r="H291" s="48">
        <f t="shared" si="95"/>
        <v>294.64601430413529</v>
      </c>
      <c r="I291" s="8">
        <f t="shared" si="96"/>
        <v>1.1985919930194049</v>
      </c>
      <c r="J291" s="48">
        <f t="shared" si="97"/>
        <v>1.8276704909945017E-5</v>
      </c>
      <c r="K291" s="48">
        <f t="shared" si="98"/>
        <v>1.524847906242364E-5</v>
      </c>
      <c r="L291" s="10">
        <f t="shared" si="99"/>
        <v>1006.1400368527115</v>
      </c>
      <c r="M291" s="29">
        <f t="shared" si="100"/>
        <v>2.5707690090225204E-2</v>
      </c>
      <c r="N291" s="8">
        <f t="shared" si="101"/>
        <v>0.71530831774847814</v>
      </c>
      <c r="O291" s="48">
        <f t="shared" si="102"/>
        <v>3.39390302754204E-3</v>
      </c>
      <c r="P291" s="48">
        <f t="shared" si="85"/>
        <v>27032259.125184804</v>
      </c>
      <c r="Q291" s="48">
        <f t="shared" si="103"/>
        <v>19336399.799776889</v>
      </c>
      <c r="R291" s="9">
        <f t="shared" si="86"/>
        <v>37.736004284261348</v>
      </c>
      <c r="S291" s="10">
        <f t="shared" si="87"/>
        <v>3.2336850112773381</v>
      </c>
      <c r="T291" s="10">
        <f t="shared" si="88"/>
        <v>2.170561738462764</v>
      </c>
      <c r="U291" s="10">
        <f t="shared" si="89"/>
        <v>3.2715955921814222</v>
      </c>
      <c r="V291" s="10">
        <f t="shared" si="90"/>
        <v>5.4421573306441857</v>
      </c>
      <c r="W291" s="9">
        <f t="shared" si="91"/>
        <v>2.9478352207656009</v>
      </c>
      <c r="X291" s="49">
        <f t="shared" si="84"/>
        <v>27.939863829036245</v>
      </c>
      <c r="Y291" s="8">
        <f t="shared" si="104"/>
        <v>9.070262217740309E-5</v>
      </c>
      <c r="Z291" s="29">
        <f t="shared" si="92"/>
        <v>4.6333333333333337</v>
      </c>
    </row>
    <row r="292" spans="6:26" x14ac:dyDescent="0.25">
      <c r="F292" s="36">
        <f t="shared" si="93"/>
        <v>16740</v>
      </c>
      <c r="G292" s="16">
        <f t="shared" si="94"/>
        <v>24.992223476973567</v>
      </c>
      <c r="H292" s="48">
        <f t="shared" si="95"/>
        <v>294.64611173848675</v>
      </c>
      <c r="I292" s="8">
        <f t="shared" si="96"/>
        <v>1.1985915953523583</v>
      </c>
      <c r="J292" s="48">
        <f t="shared" si="97"/>
        <v>1.8276709564989541E-5</v>
      </c>
      <c r="K292" s="48">
        <f t="shared" si="98"/>
        <v>1.5248488005304768E-5</v>
      </c>
      <c r="L292" s="10">
        <f t="shared" si="99"/>
        <v>1006.1400402043882</v>
      </c>
      <c r="M292" s="29">
        <f t="shared" si="100"/>
        <v>2.5707697386962488E-2</v>
      </c>
      <c r="N292" s="8">
        <f t="shared" si="101"/>
        <v>0.71530829928970396</v>
      </c>
      <c r="O292" s="48">
        <f t="shared" si="102"/>
        <v>3.3939019052372575E-3</v>
      </c>
      <c r="P292" s="48">
        <f t="shared" si="85"/>
        <v>27032971.869807716</v>
      </c>
      <c r="Q292" s="48">
        <f t="shared" si="103"/>
        <v>19336909.132938568</v>
      </c>
      <c r="R292" s="9">
        <f t="shared" si="86"/>
        <v>37.736290988426838</v>
      </c>
      <c r="S292" s="10">
        <f t="shared" si="87"/>
        <v>3.2337104974561224</v>
      </c>
      <c r="T292" s="10">
        <f t="shared" si="88"/>
        <v>2.1706393399726629</v>
      </c>
      <c r="U292" s="10">
        <f t="shared" si="89"/>
        <v>3.2716900429934355</v>
      </c>
      <c r="V292" s="10">
        <f t="shared" si="90"/>
        <v>5.4423293829660988</v>
      </c>
      <c r="W292" s="9">
        <f t="shared" si="91"/>
        <v>2.9479284157733034</v>
      </c>
      <c r="X292" s="49">
        <f t="shared" si="84"/>
        <v>27.940151892746872</v>
      </c>
      <c r="Y292" s="8">
        <f t="shared" si="104"/>
        <v>9.0705489716101648E-5</v>
      </c>
      <c r="Z292" s="29">
        <f t="shared" si="92"/>
        <v>4.6500000000000004</v>
      </c>
    </row>
    <row r="293" spans="6:26" x14ac:dyDescent="0.25">
      <c r="F293" s="36">
        <f t="shared" si="93"/>
        <v>16800</v>
      </c>
      <c r="G293" s="16">
        <f t="shared" si="94"/>
        <v>24.992413582354821</v>
      </c>
      <c r="H293" s="48">
        <f t="shared" si="95"/>
        <v>294.64620679117741</v>
      </c>
      <c r="I293" s="8">
        <f t="shared" si="96"/>
        <v>1.198591207406039</v>
      </c>
      <c r="J293" s="48">
        <f t="shared" si="97"/>
        <v>1.8276714106246594E-5</v>
      </c>
      <c r="K293" s="48">
        <f t="shared" si="98"/>
        <v>1.5248496729590234E-5</v>
      </c>
      <c r="L293" s="10">
        <f t="shared" si="99"/>
        <v>1006.1400434741447</v>
      </c>
      <c r="M293" s="29">
        <f t="shared" si="100"/>
        <v>2.5707704505339195E-2</v>
      </c>
      <c r="N293" s="8">
        <f t="shared" si="101"/>
        <v>0.71530828128214607</v>
      </c>
      <c r="O293" s="48">
        <f t="shared" si="102"/>
        <v>3.3939008103665261E-3</v>
      </c>
      <c r="P293" s="48">
        <f t="shared" si="85"/>
        <v>27033667.190169673</v>
      </c>
      <c r="Q293" s="48">
        <f t="shared" si="103"/>
        <v>19337406.014553811</v>
      </c>
      <c r="R293" s="9">
        <f t="shared" si="86"/>
        <v>37.736570678585238</v>
      </c>
      <c r="S293" s="10">
        <f t="shared" si="87"/>
        <v>3.2337353601663894</v>
      </c>
      <c r="T293" s="10">
        <f t="shared" si="88"/>
        <v>2.1707150452001782</v>
      </c>
      <c r="U293" s="10">
        <f t="shared" si="89"/>
        <v>3.2717821852519671</v>
      </c>
      <c r="V293" s="10">
        <f t="shared" si="90"/>
        <v>5.4424972304521457</v>
      </c>
      <c r="W293" s="9">
        <f t="shared" si="91"/>
        <v>2.9480193331615787</v>
      </c>
      <c r="X293" s="49">
        <f t="shared" si="84"/>
        <v>27.9404329155164</v>
      </c>
      <c r="Y293" s="8">
        <f t="shared" si="104"/>
        <v>9.0708287174202427E-5</v>
      </c>
      <c r="Z293" s="29">
        <f t="shared" si="92"/>
        <v>4.666666666666667</v>
      </c>
    </row>
    <row r="294" spans="6:26" x14ac:dyDescent="0.25">
      <c r="F294" s="36">
        <f t="shared" si="93"/>
        <v>16860</v>
      </c>
      <c r="G294" s="16">
        <f t="shared" si="94"/>
        <v>24.992599040826583</v>
      </c>
      <c r="H294" s="48">
        <f t="shared" si="95"/>
        <v>294.64629952041327</v>
      </c>
      <c r="I294" s="8">
        <f t="shared" si="96"/>
        <v>1.1985908289428682</v>
      </c>
      <c r="J294" s="48">
        <f t="shared" si="97"/>
        <v>1.8276718536497109E-5</v>
      </c>
      <c r="K294" s="48">
        <f t="shared" si="98"/>
        <v>1.5248505240622265E-5</v>
      </c>
      <c r="L294" s="10">
        <f t="shared" si="99"/>
        <v>1006.1400466639826</v>
      </c>
      <c r="M294" s="29">
        <f t="shared" si="100"/>
        <v>2.5707711449714381E-2</v>
      </c>
      <c r="N294" s="8">
        <f t="shared" si="101"/>
        <v>0.71530826371477663</v>
      </c>
      <c r="O294" s="48">
        <f t="shared" si="102"/>
        <v>3.393899742259344E-3</v>
      </c>
      <c r="P294" s="48">
        <f t="shared" si="85"/>
        <v>27034345.51220911</v>
      </c>
      <c r="Q294" s="48">
        <f t="shared" si="103"/>
        <v>19337890.749003664</v>
      </c>
      <c r="R294" s="9">
        <f t="shared" si="86"/>
        <v>37.736843526438214</v>
      </c>
      <c r="S294" s="10">
        <f t="shared" si="87"/>
        <v>3.233759614668986</v>
      </c>
      <c r="T294" s="10">
        <f t="shared" si="88"/>
        <v>2.1707889004606171</v>
      </c>
      <c r="U294" s="10">
        <f t="shared" si="89"/>
        <v>3.2718720753678112</v>
      </c>
      <c r="V294" s="10">
        <f t="shared" si="90"/>
        <v>5.4426609758284279</v>
      </c>
      <c r="W294" s="9">
        <f t="shared" si="91"/>
        <v>2.9481080285737313</v>
      </c>
      <c r="X294" s="49">
        <f t="shared" si="84"/>
        <v>27.940707069400315</v>
      </c>
      <c r="Y294" s="8">
        <f t="shared" si="104"/>
        <v>9.0711016263807134E-5</v>
      </c>
      <c r="Z294" s="29">
        <f t="shared" si="92"/>
        <v>4.6833333333333336</v>
      </c>
    </row>
    <row r="295" spans="6:26" x14ac:dyDescent="0.25">
      <c r="F295" s="36">
        <f t="shared" si="93"/>
        <v>16920</v>
      </c>
      <c r="G295" s="16">
        <f t="shared" si="94"/>
        <v>24.99277996595703</v>
      </c>
      <c r="H295" s="48">
        <f t="shared" si="95"/>
        <v>294.64638998297846</v>
      </c>
      <c r="I295" s="8">
        <f t="shared" si="96"/>
        <v>1.1985904597310697</v>
      </c>
      <c r="J295" s="48">
        <f t="shared" si="97"/>
        <v>1.8276722858454035E-5</v>
      </c>
      <c r="K295" s="48">
        <f t="shared" si="98"/>
        <v>1.5248513543612573E-5</v>
      </c>
      <c r="L295" s="10">
        <f t="shared" si="99"/>
        <v>1006.1400497758548</v>
      </c>
      <c r="M295" s="29">
        <f t="shared" si="100"/>
        <v>2.5707718224340589E-2</v>
      </c>
      <c r="N295" s="8">
        <f t="shared" si="101"/>
        <v>0.71530824657683634</v>
      </c>
      <c r="O295" s="48">
        <f t="shared" si="102"/>
        <v>3.3938987002615894E-3</v>
      </c>
      <c r="P295" s="48">
        <f t="shared" si="85"/>
        <v>27035007.251453672</v>
      </c>
      <c r="Q295" s="48">
        <f t="shared" si="103"/>
        <v>19338363.633229382</v>
      </c>
      <c r="R295" s="9">
        <f t="shared" si="86"/>
        <v>37.737109699478893</v>
      </c>
      <c r="S295" s="10">
        <f t="shared" si="87"/>
        <v>3.2337832758507785</v>
      </c>
      <c r="T295" s="10">
        <f t="shared" si="88"/>
        <v>2.1708609509391574</v>
      </c>
      <c r="U295" s="10">
        <f t="shared" si="89"/>
        <v>3.2719597683740034</v>
      </c>
      <c r="V295" s="10">
        <f t="shared" si="90"/>
        <v>5.4428207193131612</v>
      </c>
      <c r="W295" s="9">
        <f t="shared" si="91"/>
        <v>2.948194556294629</v>
      </c>
      <c r="X295" s="49">
        <f t="shared" si="84"/>
        <v>27.940974522251658</v>
      </c>
      <c r="Y295" s="8">
        <f t="shared" si="104"/>
        <v>9.0713678655219353E-5</v>
      </c>
      <c r="Z295" s="29">
        <f t="shared" si="92"/>
        <v>4.7</v>
      </c>
    </row>
    <row r="296" spans="6:26" x14ac:dyDescent="0.25">
      <c r="F296" s="36">
        <f t="shared" si="93"/>
        <v>16980</v>
      </c>
      <c r="G296" s="16">
        <f t="shared" si="94"/>
        <v>24.99295646853977</v>
      </c>
      <c r="H296" s="48">
        <f t="shared" si="95"/>
        <v>294.64647823426986</v>
      </c>
      <c r="I296" s="8">
        <f t="shared" si="96"/>
        <v>1.1985900995445318</v>
      </c>
      <c r="J296" s="48">
        <f t="shared" si="97"/>
        <v>1.8276727074764103E-5</v>
      </c>
      <c r="K296" s="48">
        <f t="shared" si="98"/>
        <v>1.524852164364558E-5</v>
      </c>
      <c r="L296" s="10">
        <f t="shared" si="99"/>
        <v>1006.1400528116665</v>
      </c>
      <c r="M296" s="29">
        <f t="shared" si="100"/>
        <v>2.5707724833366485E-2</v>
      </c>
      <c r="N296" s="8">
        <f t="shared" si="101"/>
        <v>0.71530822985783049</v>
      </c>
      <c r="O296" s="48">
        <f t="shared" si="102"/>
        <v>3.3938976837351235E-3</v>
      </c>
      <c r="P296" s="48">
        <f t="shared" si="85"/>
        <v>27035652.813274514</v>
      </c>
      <c r="Q296" s="48">
        <f t="shared" si="103"/>
        <v>19338824.956914268</v>
      </c>
      <c r="R296" s="9">
        <f t="shared" si="86"/>
        <v>37.737369361095382</v>
      </c>
      <c r="S296" s="10">
        <f t="shared" si="87"/>
        <v>3.233806358233851</v>
      </c>
      <c r="T296" s="10">
        <f t="shared" si="88"/>
        <v>2.170931240718379</v>
      </c>
      <c r="U296" s="10">
        <f t="shared" si="89"/>
        <v>3.272045317959499</v>
      </c>
      <c r="V296" s="10">
        <f t="shared" si="90"/>
        <v>5.442976558677878</v>
      </c>
      <c r="W296" s="9">
        <f t="shared" si="91"/>
        <v>2.9482789692838502</v>
      </c>
      <c r="X296" s="49">
        <f t="shared" si="84"/>
        <v>27.941235437823622</v>
      </c>
      <c r="Y296" s="8">
        <f t="shared" si="104"/>
        <v>9.0716275977964633E-5</v>
      </c>
      <c r="Z296" s="29">
        <f t="shared" si="92"/>
        <v>4.7166666666666668</v>
      </c>
    </row>
    <row r="297" spans="6:26" x14ac:dyDescent="0.25">
      <c r="F297" s="36">
        <f t="shared" si="93"/>
        <v>17040</v>
      </c>
      <c r="G297" s="16">
        <f t="shared" si="94"/>
        <v>24.993128656661565</v>
      </c>
      <c r="H297" s="48">
        <f t="shared" si="95"/>
        <v>294.64656432833078</v>
      </c>
      <c r="I297" s="8">
        <f t="shared" si="96"/>
        <v>1.1985897481626671</v>
      </c>
      <c r="J297" s="48">
        <f t="shared" si="97"/>
        <v>1.827673118800937E-5</v>
      </c>
      <c r="K297" s="48">
        <f t="shared" si="98"/>
        <v>1.5248529545681494E-5</v>
      </c>
      <c r="L297" s="10">
        <f t="shared" si="99"/>
        <v>1006.1400557732761</v>
      </c>
      <c r="M297" s="29">
        <f t="shared" si="100"/>
        <v>2.5707731280839446E-2</v>
      </c>
      <c r="N297" s="8">
        <f t="shared" si="101"/>
        <v>0.71530821354751839</v>
      </c>
      <c r="O297" s="48">
        <f t="shared" si="102"/>
        <v>3.3938966920574009E-3</v>
      </c>
      <c r="P297" s="48">
        <f t="shared" si="85"/>
        <v>27036282.593134537</v>
      </c>
      <c r="Q297" s="48">
        <f t="shared" si="103"/>
        <v>19339275.002660934</v>
      </c>
      <c r="R297" s="9">
        <f t="shared" si="86"/>
        <v>37.737622670671378</v>
      </c>
      <c r="S297" s="10">
        <f t="shared" si="87"/>
        <v>3.233828875984448</v>
      </c>
      <c r="T297" s="10">
        <f t="shared" si="88"/>
        <v>2.1709998128051042</v>
      </c>
      <c r="U297" s="10">
        <f t="shared" si="89"/>
        <v>3.2721287765019063</v>
      </c>
      <c r="V297" s="10">
        <f t="shared" si="90"/>
        <v>5.44312858930701</v>
      </c>
      <c r="W297" s="9">
        <f t="shared" si="91"/>
        <v>2.9483613192079638</v>
      </c>
      <c r="X297" s="49">
        <f t="shared" si="84"/>
        <v>27.94148997586953</v>
      </c>
      <c r="Y297" s="8">
        <f t="shared" si="104"/>
        <v>9.0718809821783506E-5</v>
      </c>
      <c r="Z297" s="29">
        <f t="shared" si="92"/>
        <v>4.7333333333333334</v>
      </c>
    </row>
    <row r="298" spans="6:26" x14ac:dyDescent="0.25">
      <c r="F298" s="36">
        <f t="shared" si="93"/>
        <v>17100</v>
      </c>
      <c r="G298" s="16">
        <f t="shared" si="94"/>
        <v>24.993296635768438</v>
      </c>
      <c r="H298" s="48">
        <f t="shared" si="95"/>
        <v>294.64664831788417</v>
      </c>
      <c r="I298" s="8">
        <f t="shared" si="96"/>
        <v>1.1985894053702784</v>
      </c>
      <c r="J298" s="48">
        <f t="shared" si="97"/>
        <v>1.8276735200708729E-5</v>
      </c>
      <c r="K298" s="48">
        <f t="shared" si="98"/>
        <v>1.5248537254559267E-5</v>
      </c>
      <c r="L298" s="10">
        <f t="shared" si="99"/>
        <v>1006.1400586624969</v>
      </c>
      <c r="M298" s="29">
        <f t="shared" si="100"/>
        <v>2.5707737570707778E-2</v>
      </c>
      <c r="N298" s="8">
        <f t="shared" si="101"/>
        <v>0.71530819763591214</v>
      </c>
      <c r="O298" s="48">
        <f t="shared" si="102"/>
        <v>3.3938957246210867E-3</v>
      </c>
      <c r="P298" s="48">
        <f t="shared" si="85"/>
        <v>27036896.976830844</v>
      </c>
      <c r="Q298" s="48">
        <f t="shared" si="103"/>
        <v>19339714.046164714</v>
      </c>
      <c r="R298" s="9">
        <f t="shared" si="86"/>
        <v>37.737869783685035</v>
      </c>
      <c r="S298" s="10">
        <f t="shared" si="87"/>
        <v>3.2338508429217256</v>
      </c>
      <c r="T298" s="10">
        <f t="shared" si="88"/>
        <v>2.1710667091566176</v>
      </c>
      <c r="U298" s="10">
        <f t="shared" si="89"/>
        <v>3.272210195099575</v>
      </c>
      <c r="V298" s="10">
        <f t="shared" si="90"/>
        <v>5.4432769042561926</v>
      </c>
      <c r="W298" s="9">
        <f t="shared" si="91"/>
        <v>2.9484416564721041</v>
      </c>
      <c r="X298" s="49">
        <f t="shared" si="84"/>
        <v>27.941738292240544</v>
      </c>
      <c r="Y298" s="8">
        <f t="shared" si="104"/>
        <v>9.0721281737603205E-5</v>
      </c>
      <c r="Z298" s="29">
        <f t="shared" si="92"/>
        <v>4.75</v>
      </c>
    </row>
    <row r="299" spans="6:26" x14ac:dyDescent="0.25">
      <c r="F299" s="36">
        <f t="shared" si="93"/>
        <v>17160</v>
      </c>
      <c r="G299" s="16">
        <f t="shared" si="94"/>
        <v>24.993460508730138</v>
      </c>
      <c r="H299" s="48">
        <f t="shared" si="95"/>
        <v>294.64673025436502</v>
      </c>
      <c r="I299" s="8">
        <f t="shared" si="96"/>
        <v>1.1985890709574261</v>
      </c>
      <c r="J299" s="48">
        <f t="shared" si="97"/>
        <v>1.827673911531962E-5</v>
      </c>
      <c r="K299" s="48">
        <f t="shared" si="98"/>
        <v>1.5248544774999714E-5</v>
      </c>
      <c r="L299" s="10">
        <f t="shared" si="99"/>
        <v>1006.1400614810981</v>
      </c>
      <c r="M299" s="29">
        <f t="shared" si="100"/>
        <v>2.5707743706823501E-2</v>
      </c>
      <c r="N299" s="8">
        <f t="shared" si="101"/>
        <v>0.71530818211326597</v>
      </c>
      <c r="O299" s="48">
        <f t="shared" si="102"/>
        <v>3.3938947808336848E-3</v>
      </c>
      <c r="P299" s="48">
        <f t="shared" si="85"/>
        <v>27037496.340730317</v>
      </c>
      <c r="Q299" s="48">
        <f t="shared" si="103"/>
        <v>19340142.356381882</v>
      </c>
      <c r="R299" s="9">
        <f t="shared" si="86"/>
        <v>37.738110851804265</v>
      </c>
      <c r="S299" s="10">
        <f t="shared" si="87"/>
        <v>3.2338722725262627</v>
      </c>
      <c r="T299" s="10">
        <f t="shared" si="88"/>
        <v>2.1711319707062215</v>
      </c>
      <c r="U299" s="10">
        <f t="shared" si="89"/>
        <v>3.2722896236026777</v>
      </c>
      <c r="V299" s="10">
        <f t="shared" si="90"/>
        <v>5.4434215943088997</v>
      </c>
      <c r="W299" s="9">
        <f t="shared" si="91"/>
        <v>2.9485200302506538</v>
      </c>
      <c r="X299" s="49">
        <f t="shared" si="84"/>
        <v>27.941980538980793</v>
      </c>
      <c r="Y299" s="8">
        <f t="shared" si="104"/>
        <v>9.0723693238481666E-5</v>
      </c>
      <c r="Z299" s="29">
        <f t="shared" si="92"/>
        <v>4.7666666666666666</v>
      </c>
    </row>
    <row r="300" spans="6:26" x14ac:dyDescent="0.25">
      <c r="F300" s="36">
        <f t="shared" si="93"/>
        <v>17220</v>
      </c>
      <c r="G300" s="16">
        <f t="shared" si="94"/>
        <v>24.993620375903042</v>
      </c>
      <c r="H300" s="48">
        <f t="shared" si="95"/>
        <v>294.64681018795147</v>
      </c>
      <c r="I300" s="8">
        <f t="shared" si="96"/>
        <v>1.1985887447193009</v>
      </c>
      <c r="J300" s="48">
        <f t="shared" si="97"/>
        <v>1.8276742934239366E-5</v>
      </c>
      <c r="K300" s="48">
        <f t="shared" si="98"/>
        <v>1.524855211160824E-5</v>
      </c>
      <c r="L300" s="10">
        <f t="shared" si="99"/>
        <v>1006.140064230805</v>
      </c>
      <c r="M300" s="29">
        <f t="shared" si="100"/>
        <v>2.5707749692944381E-2</v>
      </c>
      <c r="N300" s="8">
        <f t="shared" si="101"/>
        <v>0.71530816697007316</v>
      </c>
      <c r="O300" s="48">
        <f t="shared" si="102"/>
        <v>3.3938938601171778E-3</v>
      </c>
      <c r="P300" s="48">
        <f t="shared" si="85"/>
        <v>27038081.052000683</v>
      </c>
      <c r="Q300" s="48">
        <f t="shared" si="103"/>
        <v>19340560.195694875</v>
      </c>
      <c r="R300" s="9">
        <f t="shared" si="86"/>
        <v>37.738346022980771</v>
      </c>
      <c r="S300" s="10">
        <f t="shared" si="87"/>
        <v>3.2338931779483757</v>
      </c>
      <c r="T300" s="10">
        <f t="shared" si="88"/>
        <v>2.1711956373881858</v>
      </c>
      <c r="U300" s="10">
        <f t="shared" si="89"/>
        <v>3.272367110643791</v>
      </c>
      <c r="V300" s="10">
        <f t="shared" si="90"/>
        <v>5.4435627480319768</v>
      </c>
      <c r="W300" s="9">
        <f t="shared" si="91"/>
        <v>2.9485964885173206</v>
      </c>
      <c r="X300" s="49">
        <f t="shared" si="84"/>
        <v>27.942216864420363</v>
      </c>
      <c r="Y300" s="8">
        <f t="shared" si="104"/>
        <v>9.0726045800532947E-5</v>
      </c>
      <c r="Z300" s="29">
        <f t="shared" si="92"/>
        <v>4.7833333333333332</v>
      </c>
    </row>
    <row r="301" spans="6:26" x14ac:dyDescent="0.25">
      <c r="F301" s="36">
        <f t="shared" si="93"/>
        <v>17280</v>
      </c>
      <c r="G301" s="16">
        <f t="shared" si="94"/>
        <v>24.993776335191527</v>
      </c>
      <c r="H301" s="48">
        <f t="shared" si="95"/>
        <v>294.64688816759576</v>
      </c>
      <c r="I301" s="8">
        <f t="shared" si="96"/>
        <v>1.1985884264560971</v>
      </c>
      <c r="J301" s="48">
        <f t="shared" si="97"/>
        <v>1.827674665980678E-5</v>
      </c>
      <c r="K301" s="48">
        <f t="shared" si="98"/>
        <v>1.5248559268877803E-5</v>
      </c>
      <c r="L301" s="10">
        <f t="shared" si="99"/>
        <v>1006.1400669133017</v>
      </c>
      <c r="M301" s="29">
        <f t="shared" si="100"/>
        <v>2.5707755532736475E-2</v>
      </c>
      <c r="N301" s="8">
        <f t="shared" si="101"/>
        <v>0.71530815219705934</v>
      </c>
      <c r="O301" s="48">
        <f t="shared" si="102"/>
        <v>3.3938929619076715E-3</v>
      </c>
      <c r="P301" s="48">
        <f t="shared" si="85"/>
        <v>27038651.468834713</v>
      </c>
      <c r="Q301" s="48">
        <f t="shared" si="103"/>
        <v>19340967.820072465</v>
      </c>
      <c r="R301" s="9">
        <f t="shared" si="86"/>
        <v>37.738575441541016</v>
      </c>
      <c r="S301" s="10">
        <f t="shared" si="87"/>
        <v>3.2339135720162298</v>
      </c>
      <c r="T301" s="10">
        <f t="shared" si="88"/>
        <v>2.1712577481620934</v>
      </c>
      <c r="U301" s="10">
        <f t="shared" si="89"/>
        <v>3.2724427036675454</v>
      </c>
      <c r="V301" s="10">
        <f t="shared" si="90"/>
        <v>5.4437004518296384</v>
      </c>
      <c r="W301" s="9">
        <f t="shared" si="91"/>
        <v>2.948671078074387</v>
      </c>
      <c r="X301" s="49">
        <f t="shared" si="84"/>
        <v>27.942447413265914</v>
      </c>
      <c r="Y301" s="8">
        <f t="shared" si="104"/>
        <v>9.0728340863827306E-5</v>
      </c>
      <c r="Z301" s="29">
        <f t="shared" si="92"/>
        <v>4.8</v>
      </c>
    </row>
    <row r="302" spans="6:26" x14ac:dyDescent="0.25">
      <c r="F302" s="36">
        <f t="shared" si="93"/>
        <v>17340</v>
      </c>
      <c r="G302" s="16">
        <f t="shared" si="94"/>
        <v>24.993928482107844</v>
      </c>
      <c r="H302" s="48">
        <f t="shared" si="95"/>
        <v>294.64696424105392</v>
      </c>
      <c r="I302" s="8">
        <f t="shared" si="96"/>
        <v>1.1985881159728933</v>
      </c>
      <c r="J302" s="48">
        <f t="shared" si="97"/>
        <v>1.8276750294303479E-5</v>
      </c>
      <c r="K302" s="48">
        <f t="shared" si="98"/>
        <v>1.5248566251191512E-5</v>
      </c>
      <c r="L302" s="10">
        <f t="shared" si="99"/>
        <v>1006.14006953023</v>
      </c>
      <c r="M302" s="29">
        <f t="shared" si="100"/>
        <v>2.570776122977618E-2</v>
      </c>
      <c r="N302" s="8">
        <f t="shared" si="101"/>
        <v>0.71530813778517632</v>
      </c>
      <c r="O302" s="48">
        <f t="shared" si="102"/>
        <v>3.393892085655052E-3</v>
      </c>
      <c r="P302" s="48">
        <f t="shared" si="85"/>
        <v>27039207.940670192</v>
      </c>
      <c r="Q302" s="48">
        <f t="shared" si="103"/>
        <v>19341365.479226947</v>
      </c>
      <c r="R302" s="9">
        <f t="shared" si="86"/>
        <v>37.738799248275555</v>
      </c>
      <c r="S302" s="10">
        <f t="shared" si="87"/>
        <v>3.2339334672437494</v>
      </c>
      <c r="T302" s="10">
        <f t="shared" si="88"/>
        <v>2.1713183410365922</v>
      </c>
      <c r="U302" s="10">
        <f t="shared" si="89"/>
        <v>3.2725164489596792</v>
      </c>
      <c r="V302" s="10">
        <f t="shared" si="90"/>
        <v>5.4438347899962718</v>
      </c>
      <c r="W302" s="9">
        <f t="shared" si="91"/>
        <v>2.9487438445813137</v>
      </c>
      <c r="X302" s="49">
        <f t="shared" si="84"/>
        <v>27.942672326689156</v>
      </c>
      <c r="Y302" s="8">
        <f t="shared" si="104"/>
        <v>9.0730579833271194E-5</v>
      </c>
      <c r="Z302" s="29">
        <f t="shared" si="92"/>
        <v>4.8166666666666664</v>
      </c>
    </row>
    <row r="303" spans="6:26" x14ac:dyDescent="0.25">
      <c r="F303" s="36">
        <f t="shared" si="93"/>
        <v>17400</v>
      </c>
      <c r="G303" s="16">
        <f t="shared" si="94"/>
        <v>24.994076909830529</v>
      </c>
      <c r="H303" s="48">
        <f t="shared" si="95"/>
        <v>294.64703845491522</v>
      </c>
      <c r="I303" s="8">
        <f t="shared" si="96"/>
        <v>1.1985878130795298</v>
      </c>
      <c r="J303" s="48">
        <f t="shared" si="97"/>
        <v>1.8276753839955379E-5</v>
      </c>
      <c r="K303" s="48">
        <f t="shared" si="98"/>
        <v>1.5248573062825446E-5</v>
      </c>
      <c r="L303" s="10">
        <f t="shared" si="99"/>
        <v>1006.1400720831926</v>
      </c>
      <c r="M303" s="29">
        <f t="shared" si="100"/>
        <v>2.5707766787552606E-2</v>
      </c>
      <c r="N303" s="8">
        <f t="shared" si="101"/>
        <v>0.71530812372559693</v>
      </c>
      <c r="O303" s="48">
        <f t="shared" si="102"/>
        <v>3.393891230822647E-3</v>
      </c>
      <c r="P303" s="48">
        <f t="shared" si="85"/>
        <v>27039750.808403291</v>
      </c>
      <c r="Q303" s="48">
        <f t="shared" si="103"/>
        <v>19341753.416766651</v>
      </c>
      <c r="R303" s="9">
        <f t="shared" si="86"/>
        <v>37.739017580525541</v>
      </c>
      <c r="S303" s="10">
        <f t="shared" si="87"/>
        <v>3.233952875838328</v>
      </c>
      <c r="T303" s="10">
        <f t="shared" si="88"/>
        <v>2.1713774530925654</v>
      </c>
      <c r="U303" s="10">
        <f t="shared" si="89"/>
        <v>3.2725883916752427</v>
      </c>
      <c r="V303" s="10">
        <f t="shared" si="90"/>
        <v>5.4439658447678081</v>
      </c>
      <c r="W303" s="9">
        <f t="shared" si="91"/>
        <v>2.9488148325825621</v>
      </c>
      <c r="X303" s="49">
        <f t="shared" si="84"/>
        <v>27.942891742413092</v>
      </c>
      <c r="Y303" s="8">
        <f t="shared" si="104"/>
        <v>9.0732764079463476E-5</v>
      </c>
      <c r="Z303" s="29">
        <f t="shared" si="92"/>
        <v>4.833333333333333</v>
      </c>
    </row>
    <row r="304" spans="6:26" x14ac:dyDescent="0.25">
      <c r="F304" s="36">
        <f t="shared" si="93"/>
        <v>17460</v>
      </c>
      <c r="G304" s="16">
        <f t="shared" si="94"/>
        <v>24.994221709261389</v>
      </c>
      <c r="H304" s="48">
        <f t="shared" si="95"/>
        <v>294.64711085463068</v>
      </c>
      <c r="I304" s="8">
        <f t="shared" si="96"/>
        <v>1.1985875175904925</v>
      </c>
      <c r="J304" s="48">
        <f t="shared" si="97"/>
        <v>1.8276757298933977E-5</v>
      </c>
      <c r="K304" s="48">
        <f t="shared" si="98"/>
        <v>1.5248579707951192E-5</v>
      </c>
      <c r="L304" s="10">
        <f t="shared" si="99"/>
        <v>1006.1400745737529</v>
      </c>
      <c r="M304" s="29">
        <f t="shared" si="100"/>
        <v>2.5707772209469543E-2</v>
      </c>
      <c r="N304" s="8">
        <f t="shared" si="101"/>
        <v>0.7153081100097104</v>
      </c>
      <c r="O304" s="48">
        <f t="shared" si="102"/>
        <v>3.3938903968868967E-3</v>
      </c>
      <c r="P304" s="48">
        <f t="shared" si="85"/>
        <v>27040280.40459758</v>
      </c>
      <c r="Q304" s="48">
        <f t="shared" si="103"/>
        <v>19342131.870345302</v>
      </c>
      <c r="R304" s="9">
        <f t="shared" si="86"/>
        <v>37.739230572267459</v>
      </c>
      <c r="S304" s="10">
        <f t="shared" si="87"/>
        <v>3.2339718097083359</v>
      </c>
      <c r="T304" s="10">
        <f t="shared" si="88"/>
        <v>2.1714351205057332</v>
      </c>
      <c r="U304" s="10">
        <f t="shared" si="89"/>
        <v>3.2726585758662265</v>
      </c>
      <c r="V304" s="10">
        <f t="shared" si="90"/>
        <v>5.4440936963719597</v>
      </c>
      <c r="W304" s="9">
        <f t="shared" si="91"/>
        <v>2.9488840855348113</v>
      </c>
      <c r="X304" s="49">
        <f t="shared" si="84"/>
        <v>27.9431057947962</v>
      </c>
      <c r="Y304" s="8">
        <f t="shared" si="104"/>
        <v>9.0734894939532653E-5</v>
      </c>
      <c r="Z304" s="29">
        <f t="shared" si="92"/>
        <v>4.8499999999999996</v>
      </c>
    </row>
    <row r="305" spans="6:26" x14ac:dyDescent="0.25">
      <c r="F305" s="36">
        <f t="shared" si="93"/>
        <v>17520</v>
      </c>
      <c r="G305" s="16">
        <f t="shared" si="94"/>
        <v>24.994362969081099</v>
      </c>
      <c r="H305" s="48">
        <f t="shared" si="95"/>
        <v>294.64718148454051</v>
      </c>
      <c r="I305" s="8">
        <f t="shared" si="96"/>
        <v>1.1985872293248034</v>
      </c>
      <c r="J305" s="48">
        <f t="shared" si="97"/>
        <v>1.8276760673357713E-5</v>
      </c>
      <c r="K305" s="48">
        <f t="shared" si="98"/>
        <v>1.5248586190638378E-5</v>
      </c>
      <c r="L305" s="10">
        <f t="shared" si="99"/>
        <v>1006.1400770034354</v>
      </c>
      <c r="M305" s="29">
        <f t="shared" si="100"/>
        <v>2.5707777498847607E-2</v>
      </c>
      <c r="N305" s="8">
        <f t="shared" si="101"/>
        <v>0.71530809662911576</v>
      </c>
      <c r="O305" s="48">
        <f t="shared" si="102"/>
        <v>3.3938895833370386E-3</v>
      </c>
      <c r="P305" s="48">
        <f t="shared" si="85"/>
        <v>27040797.053687803</v>
      </c>
      <c r="Q305" s="48">
        <f t="shared" si="103"/>
        <v>19342501.071807623</v>
      </c>
      <c r="R305" s="9">
        <f t="shared" si="86"/>
        <v>37.739438354195975</v>
      </c>
      <c r="S305" s="10">
        <f t="shared" si="87"/>
        <v>3.2339902804704859</v>
      </c>
      <c r="T305" s="10">
        <f t="shared" si="88"/>
        <v>2.1714913785687324</v>
      </c>
      <c r="U305" s="10">
        <f t="shared" si="89"/>
        <v>3.2727270445084904</v>
      </c>
      <c r="V305" s="10">
        <f t="shared" si="90"/>
        <v>5.4442184230772224</v>
      </c>
      <c r="W305" s="9">
        <f t="shared" si="91"/>
        <v>2.9489516458334952</v>
      </c>
      <c r="X305" s="49">
        <f t="shared" si="84"/>
        <v>27.943314614914595</v>
      </c>
      <c r="Y305" s="8">
        <f t="shared" si="104"/>
        <v>9.0736973717953713E-5</v>
      </c>
      <c r="Z305" s="29">
        <f t="shared" si="92"/>
        <v>4.8666666666666663</v>
      </c>
    </row>
    <row r="306" spans="6:26" x14ac:dyDescent="0.25">
      <c r="F306" s="36">
        <f t="shared" si="93"/>
        <v>17580</v>
      </c>
      <c r="G306" s="16">
        <f t="shared" si="94"/>
        <v>24.994500775803452</v>
      </c>
      <c r="H306" s="48">
        <f t="shared" si="95"/>
        <v>294.64725038790169</v>
      </c>
      <c r="I306" s="8">
        <f t="shared" si="96"/>
        <v>1.1985869481059048</v>
      </c>
      <c r="J306" s="48">
        <f t="shared" si="97"/>
        <v>1.8276763965293237E-5</v>
      </c>
      <c r="K306" s="48">
        <f t="shared" si="98"/>
        <v>1.5248592514857201E-5</v>
      </c>
      <c r="L306" s="10">
        <f t="shared" si="99"/>
        <v>1006.1400793737282</v>
      </c>
      <c r="M306" s="29">
        <f t="shared" si="100"/>
        <v>2.5707782658926252E-2</v>
      </c>
      <c r="N306" s="8">
        <f t="shared" si="101"/>
        <v>0.71530808357561759</v>
      </c>
      <c r="O306" s="48">
        <f t="shared" si="102"/>
        <v>3.3938887896747885E-3</v>
      </c>
      <c r="P306" s="48">
        <f t="shared" si="85"/>
        <v>27041301.072178304</v>
      </c>
      <c r="Q306" s="48">
        <f t="shared" si="103"/>
        <v>19342861.247331157</v>
      </c>
      <c r="R306" s="9">
        <f t="shared" si="86"/>
        <v>37.739641053804192</v>
      </c>
      <c r="S306" s="10">
        <f t="shared" si="87"/>
        <v>3.2340082994569626</v>
      </c>
      <c r="T306" s="10">
        <f t="shared" si="88"/>
        <v>2.1715462617126269</v>
      </c>
      <c r="U306" s="10">
        <f t="shared" si="89"/>
        <v>3.2727938395280454</v>
      </c>
      <c r="V306" s="10">
        <f t="shared" si="90"/>
        <v>5.4443401012406722</v>
      </c>
      <c r="W306" s="9">
        <f t="shared" si="91"/>
        <v>2.9490175548386977</v>
      </c>
      <c r="X306" s="49">
        <f t="shared" si="84"/>
        <v>27.943518330642149</v>
      </c>
      <c r="Y306" s="8">
        <f t="shared" si="104"/>
        <v>9.0739001687344546E-5</v>
      </c>
      <c r="Z306" s="29">
        <f t="shared" si="92"/>
        <v>4.8833333333333337</v>
      </c>
    </row>
    <row r="307" spans="6:26" x14ac:dyDescent="0.25">
      <c r="F307" s="36">
        <f t="shared" si="93"/>
        <v>17640</v>
      </c>
      <c r="G307" s="16">
        <f t="shared" si="94"/>
        <v>24.994635213828271</v>
      </c>
      <c r="H307" s="48">
        <f t="shared" si="95"/>
        <v>294.6473176069141</v>
      </c>
      <c r="I307" s="8">
        <f t="shared" si="96"/>
        <v>1.198586673761554</v>
      </c>
      <c r="J307" s="48">
        <f t="shared" si="97"/>
        <v>1.8276767176756769E-5</v>
      </c>
      <c r="K307" s="48">
        <f t="shared" si="98"/>
        <v>1.5248598684480899E-5</v>
      </c>
      <c r="L307" s="10">
        <f t="shared" si="99"/>
        <v>1006.1400816860827</v>
      </c>
      <c r="M307" s="29">
        <f t="shared" si="100"/>
        <v>2.5707787692865879E-2</v>
      </c>
      <c r="N307" s="8">
        <f t="shared" si="101"/>
        <v>0.71530807084122083</v>
      </c>
      <c r="O307" s="48">
        <f t="shared" si="102"/>
        <v>3.3938880154140401E-3</v>
      </c>
      <c r="P307" s="48">
        <f t="shared" si="85"/>
        <v>27041792.768836785</v>
      </c>
      <c r="Q307" s="48">
        <f t="shared" si="103"/>
        <v>19343212.617564715</v>
      </c>
      <c r="R307" s="9">
        <f t="shared" si="86"/>
        <v>37.739838795462326</v>
      </c>
      <c r="S307" s="10">
        <f t="shared" si="87"/>
        <v>3.2340258777224289</v>
      </c>
      <c r="T307" s="10">
        <f t="shared" si="88"/>
        <v>2.171599803527922</v>
      </c>
      <c r="U307" s="10">
        <f t="shared" si="89"/>
        <v>3.2728590018266916</v>
      </c>
      <c r="V307" s="10">
        <f t="shared" si="90"/>
        <v>5.4444588053546141</v>
      </c>
      <c r="W307" s="9">
        <f t="shared" si="91"/>
        <v>2.9490818529004157</v>
      </c>
      <c r="X307" s="49">
        <f t="shared" si="84"/>
        <v>27.943717066728688</v>
      </c>
      <c r="Y307" s="8">
        <f t="shared" si="104"/>
        <v>9.074098008924357E-5</v>
      </c>
      <c r="Z307" s="29">
        <f t="shared" si="92"/>
        <v>4.9000000000000004</v>
      </c>
    </row>
    <row r="308" spans="6:26" x14ac:dyDescent="0.25">
      <c r="F308" s="36">
        <f t="shared" si="93"/>
        <v>17700</v>
      </c>
      <c r="G308" s="16">
        <f t="shared" si="94"/>
        <v>24.994766365493035</v>
      </c>
      <c r="H308" s="48">
        <f t="shared" si="95"/>
        <v>294.64738318274647</v>
      </c>
      <c r="I308" s="8">
        <f t="shared" si="96"/>
        <v>1.1985864061237184</v>
      </c>
      <c r="J308" s="48">
        <f t="shared" si="97"/>
        <v>1.8276770309715177E-5</v>
      </c>
      <c r="K308" s="48">
        <f t="shared" si="98"/>
        <v>1.5248604703287988E-5</v>
      </c>
      <c r="L308" s="10">
        <f t="shared" si="99"/>
        <v>1006.1400839419148</v>
      </c>
      <c r="M308" s="29">
        <f t="shared" si="100"/>
        <v>2.570779260374954E-2</v>
      </c>
      <c r="N308" s="8">
        <f t="shared" si="101"/>
        <v>0.71530805841812517</v>
      </c>
      <c r="O308" s="48">
        <f t="shared" si="102"/>
        <v>3.393887260080566E-3</v>
      </c>
      <c r="P308" s="48">
        <f t="shared" si="85"/>
        <v>27042272.444883734</v>
      </c>
      <c r="Q308" s="48">
        <f t="shared" si="103"/>
        <v>19343555.397763751</v>
      </c>
      <c r="R308" s="9">
        <f t="shared" si="86"/>
        <v>37.740031700494328</v>
      </c>
      <c r="S308" s="10">
        <f t="shared" si="87"/>
        <v>3.2340430260508044</v>
      </c>
      <c r="T308" s="10">
        <f t="shared" si="88"/>
        <v>2.1716520367850385</v>
      </c>
      <c r="U308" s="10">
        <f t="shared" si="89"/>
        <v>3.2729225713069843</v>
      </c>
      <c r="V308" s="10">
        <f t="shared" si="90"/>
        <v>5.4445746080920223</v>
      </c>
      <c r="W308" s="9">
        <f t="shared" si="91"/>
        <v>2.9491445793831788</v>
      </c>
      <c r="X308" s="49">
        <f t="shared" si="84"/>
        <v>27.943910944876215</v>
      </c>
      <c r="Y308" s="8">
        <f t="shared" si="104"/>
        <v>9.0742910134867041E-5</v>
      </c>
      <c r="Z308" s="29">
        <f t="shared" si="92"/>
        <v>4.916666666666667</v>
      </c>
    </row>
    <row r="309" spans="6:26" x14ac:dyDescent="0.25">
      <c r="F309" s="36">
        <f t="shared" si="93"/>
        <v>17760</v>
      </c>
      <c r="G309" s="16">
        <f t="shared" si="94"/>
        <v>24.994894311123247</v>
      </c>
      <c r="H309" s="48">
        <f t="shared" si="95"/>
        <v>294.64744715556162</v>
      </c>
      <c r="I309" s="8">
        <f t="shared" si="96"/>
        <v>1.1985861450284698</v>
      </c>
      <c r="J309" s="48">
        <f t="shared" si="97"/>
        <v>1.8276773366087318E-5</v>
      </c>
      <c r="K309" s="48">
        <f t="shared" si="98"/>
        <v>1.5248610574964717E-5</v>
      </c>
      <c r="L309" s="10">
        <f t="shared" si="99"/>
        <v>1006.1400861426057</v>
      </c>
      <c r="M309" s="29">
        <f t="shared" si="100"/>
        <v>2.5707797394584998E-2</v>
      </c>
      <c r="N309" s="8">
        <f t="shared" si="101"/>
        <v>0.71530804629872224</v>
      </c>
      <c r="O309" s="48">
        <f t="shared" si="102"/>
        <v>3.3938865232117266E-3</v>
      </c>
      <c r="P309" s="48">
        <f t="shared" si="85"/>
        <v>27042740.394176442</v>
      </c>
      <c r="Q309" s="48">
        <f t="shared" si="103"/>
        <v>19343889.797921889</v>
      </c>
      <c r="R309" s="9">
        <f t="shared" si="86"/>
        <v>37.740219887252714</v>
      </c>
      <c r="S309" s="10">
        <f t="shared" si="87"/>
        <v>3.2340597549619341</v>
      </c>
      <c r="T309" s="10">
        <f t="shared" si="88"/>
        <v>2.1717029934543239</v>
      </c>
      <c r="U309" s="10">
        <f t="shared" si="89"/>
        <v>3.2729845868965937</v>
      </c>
      <c r="V309" s="10">
        <f t="shared" si="90"/>
        <v>5.4446875803509176</v>
      </c>
      <c r="W309" s="9">
        <f t="shared" si="91"/>
        <v>2.94920577269008</v>
      </c>
      <c r="X309" s="49">
        <f t="shared" si="84"/>
        <v>27.944100083813325</v>
      </c>
      <c r="Y309" s="8">
        <f t="shared" si="104"/>
        <v>9.0744793005848634E-5</v>
      </c>
      <c r="Z309" s="29">
        <f t="shared" si="92"/>
        <v>4.9333333333333336</v>
      </c>
    </row>
    <row r="310" spans="6:26" x14ac:dyDescent="0.25">
      <c r="F310" s="36">
        <f t="shared" si="93"/>
        <v>17820</v>
      </c>
      <c r="G310" s="16">
        <f t="shared" si="94"/>
        <v>24.99501912908158</v>
      </c>
      <c r="H310" s="48">
        <f t="shared" si="95"/>
        <v>294.64750956454077</v>
      </c>
      <c r="I310" s="8">
        <f t="shared" si="96"/>
        <v>1.1985858903158879</v>
      </c>
      <c r="J310" s="48">
        <f t="shared" si="97"/>
        <v>1.8276776347745177E-5</v>
      </c>
      <c r="K310" s="48">
        <f t="shared" si="98"/>
        <v>1.5248616303107259E-5</v>
      </c>
      <c r="L310" s="10">
        <f t="shared" si="99"/>
        <v>1006.1400882895031</v>
      </c>
      <c r="M310" s="29">
        <f t="shared" si="100"/>
        <v>2.5707802068306581E-2</v>
      </c>
      <c r="N310" s="8">
        <f t="shared" si="101"/>
        <v>0.71530803447558788</v>
      </c>
      <c r="O310" s="48">
        <f t="shared" si="102"/>
        <v>3.3938858043561912E-3</v>
      </c>
      <c r="P310" s="48">
        <f t="shared" si="85"/>
        <v>27043196.903389201</v>
      </c>
      <c r="Q310" s="48">
        <f t="shared" si="103"/>
        <v>19344216.022899635</v>
      </c>
      <c r="R310" s="9">
        <f t="shared" si="86"/>
        <v>37.740403471191236</v>
      </c>
      <c r="S310" s="10">
        <f t="shared" si="87"/>
        <v>3.2340760747180499</v>
      </c>
      <c r="T310" s="10">
        <f t="shared" si="88"/>
        <v>2.1717527047255518</v>
      </c>
      <c r="U310" s="10">
        <f t="shared" si="89"/>
        <v>3.2730450865722234</v>
      </c>
      <c r="V310" s="10">
        <f t="shared" si="90"/>
        <v>5.4447977912977752</v>
      </c>
      <c r="W310" s="9">
        <f t="shared" si="91"/>
        <v>2.9492654702862948</v>
      </c>
      <c r="X310" s="49">
        <f t="shared" si="84"/>
        <v>27.944284599367876</v>
      </c>
      <c r="Y310" s="8">
        <f t="shared" si="104"/>
        <v>9.0746629854962919E-5</v>
      </c>
      <c r="Z310" s="29">
        <f t="shared" si="92"/>
        <v>4.95</v>
      </c>
    </row>
    <row r="311" spans="6:26" x14ac:dyDescent="0.25">
      <c r="F311" s="36">
        <f t="shared" si="93"/>
        <v>17880</v>
      </c>
      <c r="G311" s="16">
        <f t="shared" si="94"/>
        <v>24.995140895815812</v>
      </c>
      <c r="H311" s="48">
        <f t="shared" si="95"/>
        <v>294.64757044790787</v>
      </c>
      <c r="I311" s="8">
        <f t="shared" si="96"/>
        <v>1.1985856418299599</v>
      </c>
      <c r="J311" s="48">
        <f t="shared" si="97"/>
        <v>1.8276779256514906E-5</v>
      </c>
      <c r="K311" s="48">
        <f t="shared" si="98"/>
        <v>1.5248621891223843E-5</v>
      </c>
      <c r="L311" s="10">
        <f t="shared" si="99"/>
        <v>1006.1400903839218</v>
      </c>
      <c r="M311" s="29">
        <f t="shared" si="100"/>
        <v>2.5707806627776747E-2</v>
      </c>
      <c r="N311" s="8">
        <f t="shared" si="101"/>
        <v>0.71530802294148133</v>
      </c>
      <c r="O311" s="48">
        <f t="shared" si="102"/>
        <v>3.3938851030736556E-3</v>
      </c>
      <c r="P311" s="48">
        <f t="shared" si="85"/>
        <v>27043642.252189007</v>
      </c>
      <c r="Q311" s="48">
        <f t="shared" si="103"/>
        <v>19344534.272550028</v>
      </c>
      <c r="R311" s="9">
        <f t="shared" si="86"/>
        <v>37.740582564936496</v>
      </c>
      <c r="S311" s="10">
        <f t="shared" si="87"/>
        <v>3.2340919953300999</v>
      </c>
      <c r="T311" s="10">
        <f t="shared" si="88"/>
        <v>2.1718012010269576</v>
      </c>
      <c r="U311" s="10">
        <f t="shared" si="89"/>
        <v>3.2731041073826859</v>
      </c>
      <c r="V311" s="10">
        <f t="shared" si="90"/>
        <v>5.444905308409643</v>
      </c>
      <c r="W311" s="9">
        <f t="shared" si="91"/>
        <v>2.9493237087218898</v>
      </c>
      <c r="X311" s="49">
        <f t="shared" si="84"/>
        <v>27.9444646045377</v>
      </c>
      <c r="Y311" s="8">
        <f t="shared" si="104"/>
        <v>9.0748421806827387E-5</v>
      </c>
      <c r="Z311" s="29">
        <f t="shared" si="92"/>
        <v>4.9666666666666668</v>
      </c>
    </row>
    <row r="312" spans="6:26" x14ac:dyDescent="0.25">
      <c r="F312" s="36">
        <f t="shared" si="93"/>
        <v>17940</v>
      </c>
      <c r="G312" s="16">
        <f t="shared" si="94"/>
        <v>24.995259685905594</v>
      </c>
      <c r="H312" s="48">
        <f t="shared" si="95"/>
        <v>294.64762984295277</v>
      </c>
      <c r="I312" s="8">
        <f t="shared" si="96"/>
        <v>1.1985853994184847</v>
      </c>
      <c r="J312" s="48">
        <f t="shared" si="97"/>
        <v>1.8276782094178149E-5</v>
      </c>
      <c r="K312" s="48">
        <f t="shared" si="98"/>
        <v>1.5248627342737078E-5</v>
      </c>
      <c r="L312" s="10">
        <f t="shared" si="99"/>
        <v>1006.1400924271443</v>
      </c>
      <c r="M312" s="29">
        <f t="shared" si="100"/>
        <v>2.5707811075788217E-2</v>
      </c>
      <c r="N312" s="8">
        <f t="shared" si="101"/>
        <v>0.71530801168933678</v>
      </c>
      <c r="O312" s="48">
        <f t="shared" si="102"/>
        <v>3.3938844189345769E-3</v>
      </c>
      <c r="P312" s="48">
        <f t="shared" si="85"/>
        <v>27044076.713406254</v>
      </c>
      <c r="Q312" s="48">
        <f t="shared" si="103"/>
        <v>19344844.741840523</v>
      </c>
      <c r="R312" s="9">
        <f t="shared" si="86"/>
        <v>37.740757278356533</v>
      </c>
      <c r="S312" s="10">
        <f t="shared" si="87"/>
        <v>3.2341075265638959</v>
      </c>
      <c r="T312" s="10">
        <f t="shared" si="88"/>
        <v>2.1718485120438027</v>
      </c>
      <c r="U312" s="10">
        <f t="shared" si="89"/>
        <v>3.2731616854716545</v>
      </c>
      <c r="V312" s="10">
        <f t="shared" si="90"/>
        <v>5.4450101975154572</v>
      </c>
      <c r="W312" s="9">
        <f t="shared" si="91"/>
        <v>2.9493805236542059</v>
      </c>
      <c r="X312" s="49">
        <f t="shared" si="84"/>
        <v>27.9446402095598</v>
      </c>
      <c r="Y312" s="8">
        <f t="shared" si="104"/>
        <v>9.0750169958590953E-5</v>
      </c>
      <c r="Z312" s="29">
        <f t="shared" si="92"/>
        <v>4.9833333333333334</v>
      </c>
    </row>
    <row r="313" spans="6:26" x14ac:dyDescent="0.25">
      <c r="F313" s="36">
        <f t="shared" si="93"/>
        <v>18000</v>
      </c>
      <c r="G313" s="16">
        <f t="shared" si="94"/>
        <v>24.995375572108088</v>
      </c>
      <c r="H313" s="48">
        <f t="shared" si="95"/>
        <v>294.64768778605401</v>
      </c>
      <c r="I313" s="8">
        <f t="shared" si="96"/>
        <v>1.1985851629329827</v>
      </c>
      <c r="J313" s="48">
        <f t="shared" si="97"/>
        <v>1.8276784862472912E-5</v>
      </c>
      <c r="K313" s="48">
        <f t="shared" si="98"/>
        <v>1.5248632660985837E-5</v>
      </c>
      <c r="L313" s="10">
        <f t="shared" si="99"/>
        <v>1006.1400944204219</v>
      </c>
      <c r="M313" s="29">
        <f t="shared" si="100"/>
        <v>2.5707815415065293E-2</v>
      </c>
      <c r="N313" s="8">
        <f t="shared" si="101"/>
        <v>0.7153080007122623</v>
      </c>
      <c r="O313" s="48">
        <f t="shared" si="102"/>
        <v>3.3938837515199096E-3</v>
      </c>
      <c r="P313" s="48">
        <f t="shared" si="85"/>
        <v>27044500.553202569</v>
      </c>
      <c r="Q313" s="48">
        <f t="shared" si="103"/>
        <v>19345147.620973002</v>
      </c>
      <c r="R313" s="9">
        <f t="shared" si="86"/>
        <v>37.74092771862928</v>
      </c>
      <c r="S313" s="10">
        <f t="shared" si="87"/>
        <v>3.2341226779461425</v>
      </c>
      <c r="T313" s="10">
        <f t="shared" si="88"/>
        <v>2.1718946667365029</v>
      </c>
      <c r="U313" s="10">
        <f t="shared" si="89"/>
        <v>3.2732178560997722</v>
      </c>
      <c r="V313" s="10">
        <f t="shared" si="90"/>
        <v>5.4451125228362756</v>
      </c>
      <c r="W313" s="9">
        <f t="shared" si="91"/>
        <v>2.949435949869649</v>
      </c>
      <c r="X313" s="49">
        <f t="shared" si="84"/>
        <v>27.944811521977737</v>
      </c>
      <c r="Y313" s="8">
        <f t="shared" si="104"/>
        <v>9.0751875380604605E-5</v>
      </c>
      <c r="Z313" s="29">
        <f t="shared" si="92"/>
        <v>5</v>
      </c>
    </row>
    <row r="314" spans="6:26" x14ac:dyDescent="0.25">
      <c r="F314" s="36">
        <f t="shared" si="93"/>
        <v>18060</v>
      </c>
      <c r="G314" s="16">
        <f t="shared" si="94"/>
        <v>24.995488625402473</v>
      </c>
      <c r="H314" s="48">
        <f t="shared" si="95"/>
        <v>294.64774431270121</v>
      </c>
      <c r="I314" s="8">
        <f t="shared" si="96"/>
        <v>1.1985849322286011</v>
      </c>
      <c r="J314" s="48">
        <f t="shared" si="97"/>
        <v>1.8276787563094796E-5</v>
      </c>
      <c r="K314" s="48">
        <f t="shared" si="98"/>
        <v>1.5248637849227477E-5</v>
      </c>
      <c r="L314" s="10">
        <f t="shared" si="99"/>
        <v>1006.1400963649751</v>
      </c>
      <c r="M314" s="29">
        <f t="shared" si="100"/>
        <v>2.5707819648265802E-2</v>
      </c>
      <c r="N314" s="8">
        <f t="shared" si="101"/>
        <v>0.71530799000353429</v>
      </c>
      <c r="O314" s="48">
        <f t="shared" si="102"/>
        <v>3.393883100420849E-3</v>
      </c>
      <c r="P314" s="48">
        <f t="shared" si="85"/>
        <v>27044914.031233139</v>
      </c>
      <c r="Q314" s="48">
        <f t="shared" si="103"/>
        <v>19345443.095499758</v>
      </c>
      <c r="R314" s="9">
        <f t="shared" si="86"/>
        <v>37.741093990307895</v>
      </c>
      <c r="S314" s="10">
        <f t="shared" si="87"/>
        <v>3.2341374587702791</v>
      </c>
      <c r="T314" s="10">
        <f t="shared" si="88"/>
        <v>2.1719396933582926</v>
      </c>
      <c r="U314" s="10">
        <f t="shared" si="89"/>
        <v>3.2732726536661358</v>
      </c>
      <c r="V314" s="10">
        <f t="shared" si="90"/>
        <v>5.4452123470244285</v>
      </c>
      <c r="W314" s="9">
        <f t="shared" si="91"/>
        <v>2.9494900213048982</v>
      </c>
      <c r="X314" s="49">
        <f t="shared" si="84"/>
        <v>27.944978646707369</v>
      </c>
      <c r="Y314" s="8">
        <f t="shared" si="104"/>
        <v>9.0753539117073808E-5</v>
      </c>
      <c r="Z314" s="29">
        <f t="shared" si="92"/>
        <v>5.0166666666666666</v>
      </c>
    </row>
    <row r="315" spans="6:26" x14ac:dyDescent="0.25">
      <c r="F315" s="36">
        <f t="shared" si="93"/>
        <v>18120</v>
      </c>
      <c r="G315" s="16">
        <f t="shared" si="94"/>
        <v>24.99559891503338</v>
      </c>
      <c r="H315" s="48">
        <f t="shared" si="95"/>
        <v>294.64779945751667</v>
      </c>
      <c r="I315" s="8">
        <f t="shared" si="96"/>
        <v>1.1985847071640281</v>
      </c>
      <c r="J315" s="48">
        <f t="shared" si="97"/>
        <v>1.8276790197697951E-5</v>
      </c>
      <c r="K315" s="48">
        <f t="shared" si="98"/>
        <v>1.5248642910639728E-5</v>
      </c>
      <c r="L315" s="10">
        <f t="shared" si="99"/>
        <v>1006.1400982619948</v>
      </c>
      <c r="M315" s="29">
        <f t="shared" si="100"/>
        <v>2.5707823777982593E-2</v>
      </c>
      <c r="N315" s="8">
        <f t="shared" si="101"/>
        <v>0.71530797955659342</v>
      </c>
      <c r="O315" s="48">
        <f t="shared" si="102"/>
        <v>3.393882465238582E-3</v>
      </c>
      <c r="P315" s="48">
        <f t="shared" si="85"/>
        <v>27045317.400806107</v>
      </c>
      <c r="Q315" s="48">
        <f t="shared" si="103"/>
        <v>19345731.346437395</v>
      </c>
      <c r="R315" s="9">
        <f t="shared" si="86"/>
        <v>37.741256195385716</v>
      </c>
      <c r="S315" s="10">
        <f t="shared" si="87"/>
        <v>3.2341518781022329</v>
      </c>
      <c r="T315" s="10">
        <f t="shared" si="88"/>
        <v>2.1719836194724946</v>
      </c>
      <c r="U315" s="10">
        <f t="shared" si="89"/>
        <v>3.2733261117293599</v>
      </c>
      <c r="V315" s="10">
        <f t="shared" si="90"/>
        <v>5.4453097312018546</v>
      </c>
      <c r="W315" s="9">
        <f t="shared" si="91"/>
        <v>2.9495427710676707</v>
      </c>
      <c r="X315" s="49">
        <f t="shared" si="84"/>
        <v>27.945141686101049</v>
      </c>
      <c r="Y315" s="8">
        <f t="shared" si="104"/>
        <v>9.0755162186697565E-5</v>
      </c>
      <c r="Z315" s="29">
        <f t="shared" si="92"/>
        <v>5.0333333333333332</v>
      </c>
    </row>
    <row r="316" spans="6:26" x14ac:dyDescent="0.25">
      <c r="F316" s="36">
        <f t="shared" si="93"/>
        <v>18180</v>
      </c>
      <c r="G316" s="16">
        <f t="shared" si="94"/>
        <v>24.995706508553258</v>
      </c>
      <c r="H316" s="48">
        <f t="shared" si="95"/>
        <v>294.64785325427658</v>
      </c>
      <c r="I316" s="8">
        <f t="shared" si="96"/>
        <v>1.1985844876014056</v>
      </c>
      <c r="J316" s="48">
        <f t="shared" si="97"/>
        <v>1.8276792767896023E-5</v>
      </c>
      <c r="K316" s="48">
        <f t="shared" si="98"/>
        <v>1.5248647848322604E-5</v>
      </c>
      <c r="L316" s="10">
        <f t="shared" si="99"/>
        <v>1006.140100112643</v>
      </c>
      <c r="M316" s="29">
        <f t="shared" si="100"/>
        <v>2.5707827806745073E-2</v>
      </c>
      <c r="N316" s="8">
        <f t="shared" si="101"/>
        <v>0.71530796936504026</v>
      </c>
      <c r="O316" s="48">
        <f t="shared" si="102"/>
        <v>3.3938818455840412E-3</v>
      </c>
      <c r="P316" s="48">
        <f t="shared" si="85"/>
        <v>27045710.909037817</v>
      </c>
      <c r="Q316" s="48">
        <f t="shared" si="103"/>
        <v>19346012.55037776</v>
      </c>
      <c r="R316" s="9">
        <f t="shared" si="86"/>
        <v>37.741414433358571</v>
      </c>
      <c r="S316" s="10">
        <f t="shared" si="87"/>
        <v>3.2341659447859512</v>
      </c>
      <c r="T316" s="10">
        <f t="shared" si="88"/>
        <v>2.1720264719693163</v>
      </c>
      <c r="U316" s="10">
        <f t="shared" si="89"/>
        <v>3.2733782630281376</v>
      </c>
      <c r="V316" s="10">
        <f t="shared" si="90"/>
        <v>5.4454047349974539</v>
      </c>
      <c r="W316" s="9">
        <f t="shared" si="91"/>
        <v>2.9495942314569539</v>
      </c>
      <c r="X316" s="49">
        <f t="shared" si="84"/>
        <v>27.945300740010211</v>
      </c>
      <c r="Y316" s="8">
        <f t="shared" si="104"/>
        <v>9.0756745583290904E-5</v>
      </c>
      <c r="Z316" s="29">
        <f t="shared" si="92"/>
        <v>5.05</v>
      </c>
    </row>
    <row r="317" spans="6:26" x14ac:dyDescent="0.25">
      <c r="F317" s="36">
        <f t="shared" si="93"/>
        <v>18240</v>
      </c>
      <c r="G317" s="16">
        <f t="shared" si="94"/>
        <v>24.995811471863714</v>
      </c>
      <c r="H317" s="48">
        <f t="shared" si="95"/>
        <v>294.64790573593183</v>
      </c>
      <c r="I317" s="8">
        <f t="shared" si="96"/>
        <v>1.1985842734062437</v>
      </c>
      <c r="J317" s="48">
        <f t="shared" si="97"/>
        <v>1.827679527526336E-5</v>
      </c>
      <c r="K317" s="48">
        <f t="shared" si="98"/>
        <v>1.5248652665300482E-5</v>
      </c>
      <c r="L317" s="10">
        <f t="shared" si="99"/>
        <v>1006.1401019180527</v>
      </c>
      <c r="M317" s="29">
        <f t="shared" si="100"/>
        <v>2.5707831737020972E-2</v>
      </c>
      <c r="N317" s="8">
        <f t="shared" si="101"/>
        <v>0.71530795942263248</v>
      </c>
      <c r="O317" s="48">
        <f t="shared" si="102"/>
        <v>3.3938812410776679E-3</v>
      </c>
      <c r="P317" s="48">
        <f t="shared" si="85"/>
        <v>27046094.79700353</v>
      </c>
      <c r="Q317" s="48">
        <f t="shared" si="103"/>
        <v>19346286.879595671</v>
      </c>
      <c r="R317" s="9">
        <f t="shared" si="86"/>
        <v>37.741568801286093</v>
      </c>
      <c r="S317" s="10">
        <f t="shared" si="87"/>
        <v>3.2341796674488772</v>
      </c>
      <c r="T317" s="10">
        <f t="shared" si="88"/>
        <v>2.1720682770822939</v>
      </c>
      <c r="U317" s="10">
        <f t="shared" si="89"/>
        <v>3.2734291395012121</v>
      </c>
      <c r="V317" s="10">
        <f t="shared" si="90"/>
        <v>5.4454974165835059</v>
      </c>
      <c r="W317" s="9">
        <f t="shared" si="91"/>
        <v>2.9496444339827321</v>
      </c>
      <c r="X317" s="49">
        <f t="shared" si="84"/>
        <v>27.945455905846448</v>
      </c>
      <c r="Y317" s="8">
        <f t="shared" si="104"/>
        <v>9.0758290276391764E-5</v>
      </c>
      <c r="Z317" s="29">
        <f t="shared" si="92"/>
        <v>5.0666666666666664</v>
      </c>
    </row>
    <row r="318" spans="6:26" x14ac:dyDescent="0.25">
      <c r="F318" s="36">
        <f t="shared" si="93"/>
        <v>18300</v>
      </c>
      <c r="G318" s="16">
        <f t="shared" si="94"/>
        <v>24.995913869255833</v>
      </c>
      <c r="H318" s="48">
        <f t="shared" si="95"/>
        <v>294.64795693462787</v>
      </c>
      <c r="I318" s="8">
        <f t="shared" si="96"/>
        <v>1.1985840644473407</v>
      </c>
      <c r="J318" s="48">
        <f t="shared" si="97"/>
        <v>1.8276797721335754E-5</v>
      </c>
      <c r="K318" s="48">
        <f t="shared" si="98"/>
        <v>1.5248657364523754E-5</v>
      </c>
      <c r="L318" s="10">
        <f t="shared" si="99"/>
        <v>1006.1401036793296</v>
      </c>
      <c r="M318" s="29">
        <f t="shared" si="100"/>
        <v>2.5707835571217651E-2</v>
      </c>
      <c r="N318" s="8">
        <f t="shared" si="101"/>
        <v>0.71530794972327949</v>
      </c>
      <c r="O318" s="48">
        <f t="shared" si="102"/>
        <v>3.39388065134918E-3</v>
      </c>
      <c r="P318" s="48">
        <f t="shared" si="85"/>
        <v>27046469.299885716</v>
      </c>
      <c r="Q318" s="48">
        <f t="shared" si="103"/>
        <v>19346554.502154876</v>
      </c>
      <c r="R318" s="9">
        <f t="shared" si="86"/>
        <v>37.741719393851739</v>
      </c>
      <c r="S318" s="10">
        <f t="shared" si="87"/>
        <v>3.2341930545072564</v>
      </c>
      <c r="T318" s="10">
        <f t="shared" si="88"/>
        <v>2.1721090604043076</v>
      </c>
      <c r="U318" s="10">
        <f t="shared" si="89"/>
        <v>3.2734787723069751</v>
      </c>
      <c r="V318" s="10">
        <f t="shared" si="90"/>
        <v>5.4455878327112828</v>
      </c>
      <c r="W318" s="9">
        <f t="shared" si="91"/>
        <v>2.9496934093852776</v>
      </c>
      <c r="X318" s="49">
        <f t="shared" si="84"/>
        <v>27.945607278641113</v>
      </c>
      <c r="Y318" s="8">
        <f t="shared" si="104"/>
        <v>9.0759797211854707E-5</v>
      </c>
      <c r="Z318" s="29">
        <f t="shared" si="92"/>
        <v>5.083333333333333</v>
      </c>
    </row>
    <row r="319" spans="6:26" x14ac:dyDescent="0.25">
      <c r="F319" s="36">
        <f t="shared" si="93"/>
        <v>18360</v>
      </c>
      <c r="G319" s="16">
        <f t="shared" si="94"/>
        <v>24.996013763449533</v>
      </c>
      <c r="H319" s="48">
        <f t="shared" si="95"/>
        <v>294.64800688172477</v>
      </c>
      <c r="I319" s="8">
        <f t="shared" si="96"/>
        <v>1.1985838605967001</v>
      </c>
      <c r="J319" s="48">
        <f t="shared" si="97"/>
        <v>1.8276800107611414E-5</v>
      </c>
      <c r="K319" s="48">
        <f t="shared" si="98"/>
        <v>1.5248661948870675E-5</v>
      </c>
      <c r="L319" s="10">
        <f t="shared" si="99"/>
        <v>1006.1401053975527</v>
      </c>
      <c r="M319" s="29">
        <f t="shared" si="100"/>
        <v>2.570783931168355E-2</v>
      </c>
      <c r="N319" s="8">
        <f t="shared" si="101"/>
        <v>0.71530794026103994</v>
      </c>
      <c r="O319" s="48">
        <f t="shared" si="102"/>
        <v>3.3938800760373441E-3</v>
      </c>
      <c r="P319" s="48">
        <f t="shared" si="85"/>
        <v>27046834.647118021</v>
      </c>
      <c r="Q319" s="48">
        <f t="shared" si="103"/>
        <v>19346815.582010921</v>
      </c>
      <c r="R319" s="9">
        <f t="shared" si="86"/>
        <v>37.741866303420892</v>
      </c>
      <c r="S319" s="10">
        <f t="shared" si="87"/>
        <v>3.2342061141712946</v>
      </c>
      <c r="T319" s="10">
        <f t="shared" si="88"/>
        <v>2.1721488469032004</v>
      </c>
      <c r="U319" s="10">
        <f t="shared" si="89"/>
        <v>3.2735271918424149</v>
      </c>
      <c r="V319" s="10">
        <f t="shared" si="90"/>
        <v>5.4456760387456153</v>
      </c>
      <c r="W319" s="9">
        <f t="shared" si="91"/>
        <v>2.9497411876538751</v>
      </c>
      <c r="X319" s="49">
        <f t="shared" si="84"/>
        <v>27.945754951103407</v>
      </c>
      <c r="Y319" s="8">
        <f t="shared" si="104"/>
        <v>9.0761267312426921E-5</v>
      </c>
      <c r="Z319" s="29">
        <f t="shared" si="92"/>
        <v>5.0999999999999996</v>
      </c>
    </row>
    <row r="320" spans="6:26" x14ac:dyDescent="0.25">
      <c r="F320" s="36">
        <f t="shared" si="93"/>
        <v>18420</v>
      </c>
      <c r="G320" s="16">
        <f t="shared" si="94"/>
        <v>24.996111215631927</v>
      </c>
      <c r="H320" s="48">
        <f t="shared" si="95"/>
        <v>294.64805560781593</v>
      </c>
      <c r="I320" s="8">
        <f t="shared" si="96"/>
        <v>1.1985836617294552</v>
      </c>
      <c r="J320" s="48">
        <f t="shared" si="97"/>
        <v>1.8276802435552042E-5</v>
      </c>
      <c r="K320" s="48">
        <f t="shared" si="98"/>
        <v>1.5248666421149239E-5</v>
      </c>
      <c r="L320" s="10">
        <f t="shared" si="99"/>
        <v>1006.1401070737739</v>
      </c>
      <c r="M320" s="29">
        <f t="shared" si="100"/>
        <v>2.5707842960709829E-2</v>
      </c>
      <c r="N320" s="8">
        <f t="shared" si="101"/>
        <v>0.71530793103011847</v>
      </c>
      <c r="O320" s="48">
        <f t="shared" si="102"/>
        <v>3.393879514789758E-3</v>
      </c>
      <c r="P320" s="48">
        <f t="shared" si="85"/>
        <v>27047191.06252528</v>
      </c>
      <c r="Q320" s="48">
        <f t="shared" si="103"/>
        <v>19347070.27911127</v>
      </c>
      <c r="R320" s="9">
        <f t="shared" si="86"/>
        <v>37.742009620097448</v>
      </c>
      <c r="S320" s="10">
        <f t="shared" si="87"/>
        <v>3.2342188544502166</v>
      </c>
      <c r="T320" s="10">
        <f t="shared" si="88"/>
        <v>2.172187660937031</v>
      </c>
      <c r="U320" s="10">
        <f t="shared" si="89"/>
        <v>3.2735744277618353</v>
      </c>
      <c r="V320" s="10">
        <f t="shared" si="90"/>
        <v>5.4457620886988662</v>
      </c>
      <c r="W320" s="9">
        <f t="shared" si="91"/>
        <v>2.949787798045219</v>
      </c>
      <c r="X320" s="49">
        <f t="shared" si="84"/>
        <v>27.945899013677145</v>
      </c>
      <c r="Y320" s="8">
        <f t="shared" si="104"/>
        <v>9.0762701478314437E-5</v>
      </c>
      <c r="Z320" s="29">
        <f t="shared" si="92"/>
        <v>5.1166666666666663</v>
      </c>
    </row>
    <row r="321" spans="6:26" x14ac:dyDescent="0.25">
      <c r="F321" s="36">
        <f t="shared" si="93"/>
        <v>18480</v>
      </c>
      <c r="G321" s="16">
        <f t="shared" si="94"/>
        <v>24.99620628549479</v>
      </c>
      <c r="H321" s="48">
        <f t="shared" si="95"/>
        <v>294.64810314274735</v>
      </c>
      <c r="I321" s="8">
        <f t="shared" si="96"/>
        <v>1.1985834677237892</v>
      </c>
      <c r="J321" s="48">
        <f t="shared" si="97"/>
        <v>1.8276804706583631E-5</v>
      </c>
      <c r="K321" s="48">
        <f t="shared" si="98"/>
        <v>1.524867078409885E-5</v>
      </c>
      <c r="L321" s="10">
        <f t="shared" si="99"/>
        <v>1006.1401087090202</v>
      </c>
      <c r="M321" s="29">
        <f t="shared" si="100"/>
        <v>2.5707846520531749E-2</v>
      </c>
      <c r="N321" s="8">
        <f t="shared" si="101"/>
        <v>0.71530792202485971</v>
      </c>
      <c r="O321" s="48">
        <f t="shared" si="102"/>
        <v>3.3938789672626293E-3</v>
      </c>
      <c r="P321" s="48">
        <f t="shared" si="85"/>
        <v>27047538.764460821</v>
      </c>
      <c r="Q321" s="48">
        <f t="shared" si="103"/>
        <v>19347318.749493312</v>
      </c>
      <c r="R321" s="9">
        <f t="shared" si="86"/>
        <v>37.742149431779573</v>
      </c>
      <c r="S321" s="10">
        <f t="shared" si="87"/>
        <v>3.2342312831572131</v>
      </c>
      <c r="T321" s="10">
        <f t="shared" si="88"/>
        <v>2.1722255262689636</v>
      </c>
      <c r="U321" s="10">
        <f t="shared" si="89"/>
        <v>3.2736205089949331</v>
      </c>
      <c r="V321" s="10">
        <f t="shared" si="90"/>
        <v>5.4458460352638962</v>
      </c>
      <c r="W321" s="9">
        <f t="shared" si="91"/>
        <v>2.9498332691012772</v>
      </c>
      <c r="X321" s="49">
        <f t="shared" si="84"/>
        <v>27.946039554596066</v>
      </c>
      <c r="Y321" s="8">
        <f t="shared" si="104"/>
        <v>9.0764100587731599E-5</v>
      </c>
      <c r="Z321" s="29">
        <f t="shared" si="92"/>
        <v>5.1333333333333337</v>
      </c>
    </row>
    <row r="322" spans="6:26" x14ac:dyDescent="0.25">
      <c r="F322" s="36">
        <f t="shared" si="93"/>
        <v>18540</v>
      </c>
      <c r="G322" s="16">
        <f t="shared" si="94"/>
        <v>24.996299031271075</v>
      </c>
      <c r="H322" s="48">
        <f t="shared" si="95"/>
        <v>294.64814951563551</v>
      </c>
      <c r="I322" s="8">
        <f t="shared" si="96"/>
        <v>1.1985832784608643</v>
      </c>
      <c r="J322" s="48">
        <f t="shared" si="97"/>
        <v>1.827680692209716E-5</v>
      </c>
      <c r="K322" s="48">
        <f t="shared" si="98"/>
        <v>1.5248675040391803E-5</v>
      </c>
      <c r="L322" s="10">
        <f t="shared" si="99"/>
        <v>1006.1401103042925</v>
      </c>
      <c r="M322" s="29">
        <f t="shared" si="100"/>
        <v>2.5707849993329642E-2</v>
      </c>
      <c r="N322" s="8">
        <f t="shared" si="101"/>
        <v>0.71530791323974796</v>
      </c>
      <c r="O322" s="48">
        <f t="shared" si="102"/>
        <v>3.3938784331205684E-3</v>
      </c>
      <c r="P322" s="48">
        <f t="shared" si="85"/>
        <v>27047877.965940896</v>
      </c>
      <c r="Q322" s="48">
        <f t="shared" si="103"/>
        <v>19347561.145380542</v>
      </c>
      <c r="R322" s="9">
        <f t="shared" si="86"/>
        <v>37.742285824213816</v>
      </c>
      <c r="S322" s="10">
        <f t="shared" si="87"/>
        <v>3.2342434079142022</v>
      </c>
      <c r="T322" s="10">
        <f t="shared" si="88"/>
        <v>2.1722624660817598</v>
      </c>
      <c r="U322" s="10">
        <f t="shared" si="89"/>
        <v>3.273665463764452</v>
      </c>
      <c r="V322" s="10">
        <f t="shared" si="90"/>
        <v>5.4459279298462118</v>
      </c>
      <c r="W322" s="9">
        <f t="shared" si="91"/>
        <v>2.9498776286666981</v>
      </c>
      <c r="X322" s="49">
        <f t="shared" si="84"/>
        <v>27.946176659937773</v>
      </c>
      <c r="Y322" s="8">
        <f t="shared" si="104"/>
        <v>9.0765465497436864E-5</v>
      </c>
      <c r="Z322" s="29">
        <f t="shared" si="92"/>
        <v>5.15</v>
      </c>
    </row>
    <row r="323" spans="6:26" x14ac:dyDescent="0.25">
      <c r="F323" s="36">
        <f t="shared" si="93"/>
        <v>18600</v>
      </c>
      <c r="G323" s="16">
        <f t="shared" si="94"/>
        <v>24.996389509770555</v>
      </c>
      <c r="H323" s="48">
        <f t="shared" si="95"/>
        <v>294.64819475488525</v>
      </c>
      <c r="I323" s="8">
        <f t="shared" si="96"/>
        <v>1.1985830938247459</v>
      </c>
      <c r="J323" s="48">
        <f t="shared" si="97"/>
        <v>1.8276809083449719E-5</v>
      </c>
      <c r="K323" s="48">
        <f t="shared" si="98"/>
        <v>1.5248679192635194E-5</v>
      </c>
      <c r="L323" s="10">
        <f t="shared" si="99"/>
        <v>1006.1401118605684</v>
      </c>
      <c r="M323" s="29">
        <f t="shared" si="100"/>
        <v>2.5707853381230741E-2</v>
      </c>
      <c r="N323" s="8">
        <f t="shared" si="101"/>
        <v>0.71530790466940153</v>
      </c>
      <c r="O323" s="48">
        <f t="shared" si="102"/>
        <v>3.3938779120363848E-3</v>
      </c>
      <c r="P323" s="48">
        <f t="shared" si="85"/>
        <v>27048208.874774117</v>
      </c>
      <c r="Q323" s="48">
        <f t="shared" si="103"/>
        <v>19347797.615274984</v>
      </c>
      <c r="R323" s="9">
        <f t="shared" si="86"/>
        <v>37.74241888104752</v>
      </c>
      <c r="S323" s="10">
        <f t="shared" si="87"/>
        <v>3.2342552361565482</v>
      </c>
      <c r="T323" s="10">
        <f t="shared" si="88"/>
        <v>2.1722985029919517</v>
      </c>
      <c r="U323" s="10">
        <f t="shared" si="89"/>
        <v>3.2737093196035292</v>
      </c>
      <c r="V323" s="10">
        <f t="shared" si="90"/>
        <v>5.4460078225954813</v>
      </c>
      <c r="W323" s="9">
        <f t="shared" si="91"/>
        <v>2.9499209039058853</v>
      </c>
      <c r="X323" s="49">
        <f t="shared" si="84"/>
        <v>27.946310413676439</v>
      </c>
      <c r="Y323" s="8">
        <f t="shared" si="104"/>
        <v>9.0766797043258032E-5</v>
      </c>
      <c r="Z323" s="29">
        <f t="shared" si="92"/>
        <v>5.166666666666667</v>
      </c>
    </row>
    <row r="324" spans="6:26" x14ac:dyDescent="0.25">
      <c r="F324" s="36">
        <f t="shared" si="93"/>
        <v>18660</v>
      </c>
      <c r="G324" s="16">
        <f t="shared" si="94"/>
        <v>24.996477776414597</v>
      </c>
      <c r="H324" s="48">
        <f t="shared" si="95"/>
        <v>294.64823888820729</v>
      </c>
      <c r="I324" s="8">
        <f t="shared" si="96"/>
        <v>1.1985829137023336</v>
      </c>
      <c r="J324" s="48">
        <f t="shared" si="97"/>
        <v>1.8276811191965311E-5</v>
      </c>
      <c r="K324" s="48">
        <f t="shared" si="98"/>
        <v>1.5248683243372458E-5</v>
      </c>
      <c r="L324" s="10">
        <f t="shared" si="99"/>
        <v>1006.1401133788008</v>
      </c>
      <c r="M324" s="29">
        <f t="shared" si="100"/>
        <v>2.5707856686310385E-2</v>
      </c>
      <c r="N324" s="8">
        <f t="shared" si="101"/>
        <v>0.71530789630857106</v>
      </c>
      <c r="O324" s="48">
        <f t="shared" si="102"/>
        <v>3.3938774036908828E-3</v>
      </c>
      <c r="P324" s="48">
        <f t="shared" si="85"/>
        <v>27048531.693688992</v>
      </c>
      <c r="Q324" s="48">
        <f t="shared" si="103"/>
        <v>19348028.304048385</v>
      </c>
      <c r="R324" s="9">
        <f t="shared" si="86"/>
        <v>37.742548683880393</v>
      </c>
      <c r="S324" s="10">
        <f t="shared" si="87"/>
        <v>3.2342667751376326</v>
      </c>
      <c r="T324" s="10">
        <f t="shared" si="88"/>
        <v>2.172333659063669</v>
      </c>
      <c r="U324" s="10">
        <f t="shared" si="89"/>
        <v>3.2737521033725168</v>
      </c>
      <c r="V324" s="10">
        <f t="shared" si="90"/>
        <v>5.4460857624361854</v>
      </c>
      <c r="W324" s="9">
        <f t="shared" si="91"/>
        <v>2.9499631213196</v>
      </c>
      <c r="X324" s="49">
        <f t="shared" si="84"/>
        <v>27.946440897734199</v>
      </c>
      <c r="Y324" s="8">
        <f t="shared" si="104"/>
        <v>9.0768096040603092E-5</v>
      </c>
      <c r="Z324" s="29">
        <f t="shared" si="92"/>
        <v>5.1833333333333336</v>
      </c>
    </row>
    <row r="325" spans="6:26" x14ac:dyDescent="0.25">
      <c r="F325" s="36">
        <f t="shared" si="93"/>
        <v>18720</v>
      </c>
      <c r="G325" s="16">
        <f t="shared" si="94"/>
        <v>24.996563885270078</v>
      </c>
      <c r="H325" s="48">
        <f t="shared" si="95"/>
        <v>294.64828194263504</v>
      </c>
      <c r="I325" s="8">
        <f t="shared" si="96"/>
        <v>1.1985827379832914</v>
      </c>
      <c r="J325" s="48">
        <f t="shared" si="97"/>
        <v>1.8276813248935461E-5</v>
      </c>
      <c r="K325" s="48">
        <f t="shared" si="98"/>
        <v>1.5248687195084771E-5</v>
      </c>
      <c r="L325" s="10">
        <f t="shared" si="99"/>
        <v>1006.1401148599197</v>
      </c>
      <c r="M325" s="29">
        <f t="shared" si="100"/>
        <v>2.5707859910593038E-2</v>
      </c>
      <c r="N325" s="8">
        <f t="shared" si="101"/>
        <v>0.71530788815213442</v>
      </c>
      <c r="O325" s="48">
        <f t="shared" si="102"/>
        <v>3.3938769077726701E-3</v>
      </c>
      <c r="P325" s="48">
        <f t="shared" si="85"/>
        <v>27048846.620458607</v>
      </c>
      <c r="Q325" s="48">
        <f t="shared" si="103"/>
        <v>19348253.353031244</v>
      </c>
      <c r="R325" s="9">
        <f t="shared" si="86"/>
        <v>37.74267531231493</v>
      </c>
      <c r="S325" s="10">
        <f t="shared" si="87"/>
        <v>3.234278031933302</v>
      </c>
      <c r="T325" s="10">
        <f t="shared" si="88"/>
        <v>2.172367955822105</v>
      </c>
      <c r="U325" s="10">
        <f t="shared" si="89"/>
        <v>3.2737938412753067</v>
      </c>
      <c r="V325" s="10">
        <f t="shared" si="90"/>
        <v>5.4461617970974121</v>
      </c>
      <c r="W325" s="9">
        <f t="shared" si="91"/>
        <v>2.9500043067610981</v>
      </c>
      <c r="X325" s="49">
        <f t="shared" si="84"/>
        <v>27.946568192031176</v>
      </c>
      <c r="Y325" s="8">
        <f t="shared" si="104"/>
        <v>9.0769363284956856E-5</v>
      </c>
      <c r="Z325" s="29">
        <f t="shared" si="92"/>
        <v>5.2</v>
      </c>
    </row>
    <row r="326" spans="6:26" x14ac:dyDescent="0.25">
      <c r="F326" s="36">
        <f t="shared" si="93"/>
        <v>18780</v>
      </c>
      <c r="G326" s="16">
        <f t="shared" si="94"/>
        <v>24.996647889082478</v>
      </c>
      <c r="H326" s="48">
        <f t="shared" si="95"/>
        <v>294.64832394454123</v>
      </c>
      <c r="I326" s="8">
        <f t="shared" si="96"/>
        <v>1.1985825665599799</v>
      </c>
      <c r="J326" s="48">
        <f t="shared" si="97"/>
        <v>1.8276815255620156E-5</v>
      </c>
      <c r="K326" s="48">
        <f t="shared" si="98"/>
        <v>1.5248691050192696E-5</v>
      </c>
      <c r="L326" s="10">
        <f t="shared" si="99"/>
        <v>1006.140116304832</v>
      </c>
      <c r="M326" s="29">
        <f t="shared" si="100"/>
        <v>2.5707863056053718E-2</v>
      </c>
      <c r="N326" s="8">
        <f t="shared" si="101"/>
        <v>0.71530788019509539</v>
      </c>
      <c r="O326" s="48">
        <f t="shared" si="102"/>
        <v>3.3938764239779631E-3</v>
      </c>
      <c r="P326" s="48">
        <f t="shared" si="85"/>
        <v>27049153.848021314</v>
      </c>
      <c r="Q326" s="48">
        <f t="shared" si="103"/>
        <v>19348472.900099132</v>
      </c>
      <c r="R326" s="9">
        <f t="shared" si="86"/>
        <v>37.74279884400508</v>
      </c>
      <c r="S326" s="10">
        <f t="shared" si="87"/>
        <v>3.2342890134462174</v>
      </c>
      <c r="T326" s="10">
        <f t="shared" si="88"/>
        <v>2.1724014142666683</v>
      </c>
      <c r="U326" s="10">
        <f t="shared" si="89"/>
        <v>3.2738345588755973</v>
      </c>
      <c r="V326" s="10">
        <f t="shared" si="90"/>
        <v>5.4462359731422652</v>
      </c>
      <c r="W326" s="9">
        <f t="shared" si="91"/>
        <v>2.95004448545206</v>
      </c>
      <c r="X326" s="49">
        <f t="shared" si="84"/>
        <v>27.946692374534539</v>
      </c>
      <c r="Y326" s="8">
        <f t="shared" si="104"/>
        <v>9.0770599552371088E-5</v>
      </c>
      <c r="Z326" s="29">
        <f t="shared" si="92"/>
        <v>5.2166666666666668</v>
      </c>
    </row>
    <row r="327" spans="6:26" x14ac:dyDescent="0.25">
      <c r="F327" s="36">
        <f t="shared" si="93"/>
        <v>18840</v>
      </c>
      <c r="G327" s="16">
        <f t="shared" si="94"/>
        <v>24.99672983930817</v>
      </c>
      <c r="H327" s="48">
        <f t="shared" si="95"/>
        <v>294.64836491965406</v>
      </c>
      <c r="I327" s="8">
        <f t="shared" si="96"/>
        <v>1.1985823993273899</v>
      </c>
      <c r="J327" s="48">
        <f t="shared" si="97"/>
        <v>1.8276817213248595E-5</v>
      </c>
      <c r="K327" s="48">
        <f t="shared" si="98"/>
        <v>1.5248694811057648E-5</v>
      </c>
      <c r="L327" s="10">
        <f t="shared" si="99"/>
        <v>1006.1401177144229</v>
      </c>
      <c r="M327" s="29">
        <f t="shared" si="100"/>
        <v>2.5707866124619189E-2</v>
      </c>
      <c r="N327" s="8">
        <f t="shared" si="101"/>
        <v>0.71530787243257932</v>
      </c>
      <c r="O327" s="48">
        <f t="shared" si="102"/>
        <v>3.3938759520104047E-3</v>
      </c>
      <c r="P327" s="48">
        <f t="shared" si="85"/>
        <v>27049453.564598974</v>
      </c>
      <c r="Q327" s="48">
        <f t="shared" si="103"/>
        <v>19348687.079757139</v>
      </c>
      <c r="R327" s="9">
        <f t="shared" si="86"/>
        <v>37.742919354704213</v>
      </c>
      <c r="S327" s="10">
        <f t="shared" si="87"/>
        <v>3.2342997264101148</v>
      </c>
      <c r="T327" s="10">
        <f t="shared" si="88"/>
        <v>2.1724340548838303</v>
      </c>
      <c r="U327" s="10">
        <f t="shared" si="89"/>
        <v>3.2738742811122989</v>
      </c>
      <c r="V327" s="10">
        <f t="shared" si="90"/>
        <v>5.4463083359961288</v>
      </c>
      <c r="W327" s="9">
        <f t="shared" si="91"/>
        <v>2.9500836819979028</v>
      </c>
      <c r="X327" s="49">
        <f t="shared" si="84"/>
        <v>27.946813521306073</v>
      </c>
      <c r="Y327" s="8">
        <f t="shared" si="104"/>
        <v>9.0771805599935491E-5</v>
      </c>
      <c r="Z327" s="29">
        <f t="shared" si="92"/>
        <v>5.2333333333333334</v>
      </c>
    </row>
    <row r="328" spans="6:26" x14ac:dyDescent="0.25">
      <c r="F328" s="36">
        <f t="shared" si="93"/>
        <v>18900</v>
      </c>
      <c r="G328" s="16">
        <f t="shared" si="94"/>
        <v>24.996809786145903</v>
      </c>
      <c r="H328" s="48">
        <f t="shared" si="95"/>
        <v>294.64840489307295</v>
      </c>
      <c r="I328" s="8">
        <f t="shared" si="96"/>
        <v>1.1985822361830794</v>
      </c>
      <c r="J328" s="48">
        <f t="shared" si="97"/>
        <v>1.8276819123019917E-5</v>
      </c>
      <c r="K328" s="48">
        <f t="shared" si="98"/>
        <v>1.5248698479983308E-5</v>
      </c>
      <c r="L328" s="10">
        <f t="shared" si="99"/>
        <v>1006.1401190895556</v>
      </c>
      <c r="M328" s="29">
        <f t="shared" si="100"/>
        <v>2.5707869118169073E-2</v>
      </c>
      <c r="N328" s="8">
        <f t="shared" si="101"/>
        <v>0.71530786485983189</v>
      </c>
      <c r="O328" s="48">
        <f t="shared" si="102"/>
        <v>3.3938754915808795E-3</v>
      </c>
      <c r="P328" s="48">
        <f t="shared" si="85"/>
        <v>27049745.953812312</v>
      </c>
      <c r="Q328" s="48">
        <f t="shared" si="103"/>
        <v>19348896.023222361</v>
      </c>
      <c r="R328" s="9">
        <f t="shared" si="86"/>
        <v>37.743036918311454</v>
      </c>
      <c r="S328" s="10">
        <f t="shared" si="87"/>
        <v>3.2343101773939145</v>
      </c>
      <c r="T328" s="10">
        <f t="shared" si="88"/>
        <v>2.1724658976596189</v>
      </c>
      <c r="U328" s="10">
        <f t="shared" si="89"/>
        <v>3.2739130323148919</v>
      </c>
      <c r="V328" s="10">
        <f t="shared" si="90"/>
        <v>5.4463789299745109</v>
      </c>
      <c r="W328" s="9">
        <f t="shared" si="91"/>
        <v>2.9501219204028599</v>
      </c>
      <c r="X328" s="49">
        <f t="shared" si="84"/>
        <v>27.946931706548764</v>
      </c>
      <c r="Y328" s="8">
        <f t="shared" si="104"/>
        <v>9.0772982166241841E-5</v>
      </c>
      <c r="Z328" s="29">
        <f t="shared" si="92"/>
        <v>5.25</v>
      </c>
    </row>
    <row r="329" spans="6:26" x14ac:dyDescent="0.25">
      <c r="F329" s="36">
        <f t="shared" si="93"/>
        <v>18960</v>
      </c>
      <c r="G329" s="16">
        <f t="shared" si="94"/>
        <v>24.99688777856754</v>
      </c>
      <c r="H329" s="48">
        <f t="shared" si="95"/>
        <v>294.64844388928373</v>
      </c>
      <c r="I329" s="8">
        <f t="shared" si="96"/>
        <v>1.1985820770271107</v>
      </c>
      <c r="J329" s="48">
        <f t="shared" si="97"/>
        <v>1.8276820986104003E-5</v>
      </c>
      <c r="K329" s="48">
        <f t="shared" si="98"/>
        <v>1.5248702059217092E-5</v>
      </c>
      <c r="L329" s="10">
        <f t="shared" si="99"/>
        <v>1006.1401204310723</v>
      </c>
      <c r="M329" s="29">
        <f t="shared" si="100"/>
        <v>2.5707872038537156E-2</v>
      </c>
      <c r="N329" s="8">
        <f t="shared" si="101"/>
        <v>0.71530785747221315</v>
      </c>
      <c r="O329" s="48">
        <f t="shared" si="102"/>
        <v>3.3938750424073417E-3</v>
      </c>
      <c r="P329" s="48">
        <f t="shared" si="85"/>
        <v>27050031.194793198</v>
      </c>
      <c r="Q329" s="48">
        <f t="shared" si="103"/>
        <v>19349099.858504053</v>
      </c>
      <c r="R329" s="9">
        <f t="shared" si="86"/>
        <v>37.743151606917209</v>
      </c>
      <c r="S329" s="10">
        <f t="shared" si="87"/>
        <v>3.2343203728057852</v>
      </c>
      <c r="T329" s="10">
        <f t="shared" si="88"/>
        <v>2.1724969620918535</v>
      </c>
      <c r="U329" s="10">
        <f t="shared" si="89"/>
        <v>3.2739508362183321</v>
      </c>
      <c r="V329" s="10">
        <f t="shared" si="90"/>
        <v>5.4464477983101851</v>
      </c>
      <c r="W329" s="9">
        <f t="shared" si="91"/>
        <v>2.9501592240846835</v>
      </c>
      <c r="X329" s="49">
        <f t="shared" si="84"/>
        <v>27.947047002652223</v>
      </c>
      <c r="Y329" s="8">
        <f t="shared" si="104"/>
        <v>9.0774129971836416E-5</v>
      </c>
      <c r="Z329" s="29">
        <f t="shared" si="92"/>
        <v>5.2666666666666666</v>
      </c>
    </row>
    <row r="330" spans="6:26" x14ac:dyDescent="0.25">
      <c r="F330" s="36">
        <f t="shared" si="93"/>
        <v>19020</v>
      </c>
      <c r="G330" s="16">
        <f t="shared" si="94"/>
        <v>24.996963864348036</v>
      </c>
      <c r="H330" s="48">
        <f t="shared" si="95"/>
        <v>294.64848193217398</v>
      </c>
      <c r="I330" s="8">
        <f t="shared" si="96"/>
        <v>1.1985819217619877</v>
      </c>
      <c r="J330" s="48">
        <f t="shared" si="97"/>
        <v>1.8276822803642134E-5</v>
      </c>
      <c r="K330" s="48">
        <f t="shared" si="98"/>
        <v>1.5248705550951495E-5</v>
      </c>
      <c r="L330" s="10">
        <f t="shared" si="99"/>
        <v>1006.1401217397949</v>
      </c>
      <c r="M330" s="29">
        <f t="shared" si="100"/>
        <v>2.5707874887512364E-2</v>
      </c>
      <c r="N330" s="8">
        <f t="shared" si="101"/>
        <v>0.71530785026519872</v>
      </c>
      <c r="O330" s="48">
        <f t="shared" si="102"/>
        <v>3.3938746042146352E-3</v>
      </c>
      <c r="P330" s="48">
        <f t="shared" si="85"/>
        <v>27050309.462294515</v>
      </c>
      <c r="Q330" s="48">
        <f t="shared" si="103"/>
        <v>19349298.710482255</v>
      </c>
      <c r="R330" s="9">
        <f t="shared" si="86"/>
        <v>37.743263490847632</v>
      </c>
      <c r="S330" s="10">
        <f t="shared" si="87"/>
        <v>3.2343303188970802</v>
      </c>
      <c r="T330" s="10">
        <f t="shared" si="88"/>
        <v>2.1725272672020606</v>
      </c>
      <c r="U330" s="10">
        <f t="shared" si="89"/>
        <v>3.273987715977511</v>
      </c>
      <c r="V330" s="10">
        <f t="shared" si="90"/>
        <v>5.4465149831795721</v>
      </c>
      <c r="W330" s="9">
        <f t="shared" si="91"/>
        <v>2.9501956158889344</v>
      </c>
      <c r="X330" s="49">
        <f t="shared" si="84"/>
        <v>27.947159480236969</v>
      </c>
      <c r="Y330" s="8">
        <f t="shared" si="104"/>
        <v>9.077524971965954E-5</v>
      </c>
      <c r="Z330" s="29">
        <f t="shared" si="92"/>
        <v>5.2833333333333332</v>
      </c>
    </row>
    <row r="331" spans="6:26" x14ac:dyDescent="0.25">
      <c r="F331" s="36">
        <f t="shared" si="93"/>
        <v>19080</v>
      </c>
      <c r="G331" s="16">
        <f t="shared" si="94"/>
        <v>24.997038090094673</v>
      </c>
      <c r="H331" s="48">
        <f t="shared" si="95"/>
        <v>294.64851904504729</v>
      </c>
      <c r="I331" s="8">
        <f t="shared" si="96"/>
        <v>1.198581770292598</v>
      </c>
      <c r="J331" s="48">
        <f t="shared" si="97"/>
        <v>1.8276824576747624E-5</v>
      </c>
      <c r="K331" s="48">
        <f t="shared" si="98"/>
        <v>1.5248708957325357E-5</v>
      </c>
      <c r="L331" s="10">
        <f t="shared" si="99"/>
        <v>1006.140123016525</v>
      </c>
      <c r="M331" s="29">
        <f t="shared" si="100"/>
        <v>2.5707877666839827E-2</v>
      </c>
      <c r="N331" s="8">
        <f t="shared" si="101"/>
        <v>0.71530784323437302</v>
      </c>
      <c r="O331" s="48">
        <f t="shared" si="102"/>
        <v>3.3938741767343319E-3</v>
      </c>
      <c r="P331" s="48">
        <f t="shared" si="85"/>
        <v>27050580.926797386</v>
      </c>
      <c r="Q331" s="48">
        <f t="shared" si="103"/>
        <v>19349492.700984307</v>
      </c>
      <c r="R331" s="9">
        <f t="shared" si="86"/>
        <v>37.743372638707584</v>
      </c>
      <c r="S331" s="10">
        <f t="shared" si="87"/>
        <v>3.2343400217661471</v>
      </c>
      <c r="T331" s="10">
        <f t="shared" si="88"/>
        <v>2.1725568315470749</v>
      </c>
      <c r="U331" s="10">
        <f t="shared" si="89"/>
        <v>3.2740236941814915</v>
      </c>
      <c r="V331" s="10">
        <f t="shared" si="90"/>
        <v>5.4465805257285664</v>
      </c>
      <c r="W331" s="9">
        <f t="shared" si="91"/>
        <v>2.9502311181029732</v>
      </c>
      <c r="X331" s="49">
        <f t="shared" si="84"/>
        <v>27.947269208197646</v>
      </c>
      <c r="Y331" s="8">
        <f t="shared" si="104"/>
        <v>9.0776342095476106E-5</v>
      </c>
      <c r="Z331" s="29">
        <f t="shared" si="92"/>
        <v>5.3</v>
      </c>
    </row>
    <row r="332" spans="6:26" x14ac:dyDescent="0.25">
      <c r="F332" s="36">
        <f t="shared" si="93"/>
        <v>19140</v>
      </c>
      <c r="G332" s="16">
        <f t="shared" si="94"/>
        <v>24.9971105012756</v>
      </c>
      <c r="H332" s="48">
        <f t="shared" si="95"/>
        <v>294.6485552506378</v>
      </c>
      <c r="I332" s="8">
        <f t="shared" si="96"/>
        <v>1.1985816225261539</v>
      </c>
      <c r="J332" s="48">
        <f t="shared" si="97"/>
        <v>1.8276826306506629E-5</v>
      </c>
      <c r="K332" s="48">
        <f t="shared" si="98"/>
        <v>1.5248712280425288E-5</v>
      </c>
      <c r="L332" s="10">
        <f t="shared" si="99"/>
        <v>1006.1401242620443</v>
      </c>
      <c r="M332" s="29">
        <f t="shared" si="100"/>
        <v>2.5707880378222085E-2</v>
      </c>
      <c r="N332" s="8">
        <f t="shared" si="101"/>
        <v>0.71530783637542883</v>
      </c>
      <c r="O332" s="48">
        <f t="shared" si="102"/>
        <v>3.393873759704564E-3</v>
      </c>
      <c r="P332" s="48">
        <f t="shared" si="85"/>
        <v>27050845.754615247</v>
      </c>
      <c r="Q332" s="48">
        <f t="shared" si="103"/>
        <v>19349681.948859286</v>
      </c>
      <c r="R332" s="9">
        <f t="shared" si="86"/>
        <v>37.743479117423156</v>
      </c>
      <c r="S332" s="10">
        <f t="shared" si="87"/>
        <v>3.2343494873621261</v>
      </c>
      <c r="T332" s="10">
        <f t="shared" si="88"/>
        <v>2.172585673230421</v>
      </c>
      <c r="U332" s="10">
        <f t="shared" si="89"/>
        <v>3.2740587928672875</v>
      </c>
      <c r="V332" s="10">
        <f t="shared" si="90"/>
        <v>5.4466444660977089</v>
      </c>
      <c r="W332" s="9">
        <f t="shared" si="91"/>
        <v>2.9502657524695923</v>
      </c>
      <c r="X332" s="49">
        <f t="shared" si="84"/>
        <v>27.94737625374519</v>
      </c>
      <c r="Y332" s="8">
        <f t="shared" si="104"/>
        <v>9.0777407768295152E-5</v>
      </c>
      <c r="Z332" s="29">
        <f t="shared" si="92"/>
        <v>5.3166666666666664</v>
      </c>
    </row>
    <row r="333" spans="6:26" x14ac:dyDescent="0.25">
      <c r="F333" s="36">
        <f t="shared" si="93"/>
        <v>19200</v>
      </c>
      <c r="G333" s="16">
        <f t="shared" si="94"/>
        <v>24.997181142247658</v>
      </c>
      <c r="H333" s="48">
        <f t="shared" si="95"/>
        <v>294.6485905711238</v>
      </c>
      <c r="I333" s="8">
        <f t="shared" si="96"/>
        <v>1.1985814783721356</v>
      </c>
      <c r="J333" s="48">
        <f t="shared" si="97"/>
        <v>1.8276827993978765E-5</v>
      </c>
      <c r="K333" s="48">
        <f t="shared" si="98"/>
        <v>1.5248715522286901E-5</v>
      </c>
      <c r="L333" s="10">
        <f t="shared" si="99"/>
        <v>1006.140125477116</v>
      </c>
      <c r="M333" s="29">
        <f t="shared" si="100"/>
        <v>2.5707883023320072E-2</v>
      </c>
      <c r="N333" s="8">
        <f t="shared" si="101"/>
        <v>0.71530782968416473</v>
      </c>
      <c r="O333" s="48">
        <f t="shared" si="102"/>
        <v>3.3938733528698648E-3</v>
      </c>
      <c r="P333" s="48">
        <f t="shared" si="85"/>
        <v>27051104.107995842</v>
      </c>
      <c r="Q333" s="48">
        <f t="shared" si="103"/>
        <v>19349866.570050899</v>
      </c>
      <c r="R333" s="9">
        <f t="shared" si="86"/>
        <v>37.743582992282356</v>
      </c>
      <c r="S333" s="10">
        <f t="shared" si="87"/>
        <v>3.2343587214885594</v>
      </c>
      <c r="T333" s="10">
        <f t="shared" si="88"/>
        <v>2.1726138099133436</v>
      </c>
      <c r="U333" s="10">
        <f t="shared" si="89"/>
        <v>3.2740930335333949</v>
      </c>
      <c r="V333" s="10">
        <f t="shared" si="90"/>
        <v>5.4467068434467389</v>
      </c>
      <c r="W333" s="9">
        <f t="shared" si="91"/>
        <v>2.9502995402003167</v>
      </c>
      <c r="X333" s="49">
        <f t="shared" ref="X333:X396" si="105">G333+W333</f>
        <v>27.947480682447974</v>
      </c>
      <c r="Y333" s="8">
        <f t="shared" si="104"/>
        <v>9.0778447390778982E-5</v>
      </c>
      <c r="Z333" s="29">
        <f t="shared" si="92"/>
        <v>5.333333333333333</v>
      </c>
    </row>
    <row r="334" spans="6:26" x14ac:dyDescent="0.25">
      <c r="F334" s="36">
        <f t="shared" si="93"/>
        <v>19260</v>
      </c>
      <c r="G334" s="16">
        <f t="shared" si="94"/>
        <v>24.997250056283544</v>
      </c>
      <c r="H334" s="48">
        <f t="shared" si="95"/>
        <v>294.64862502814174</v>
      </c>
      <c r="I334" s="8">
        <f t="shared" si="96"/>
        <v>1.1985813377422356</v>
      </c>
      <c r="J334" s="48">
        <f t="shared" si="97"/>
        <v>1.8276829640197754E-5</v>
      </c>
      <c r="K334" s="48">
        <f t="shared" si="98"/>
        <v>1.5248718684896068E-5</v>
      </c>
      <c r="L334" s="10">
        <f t="shared" si="99"/>
        <v>1006.1401266624841</v>
      </c>
      <c r="M334" s="29">
        <f t="shared" si="100"/>
        <v>2.5707885603754123E-2</v>
      </c>
      <c r="N334" s="8">
        <f t="shared" si="101"/>
        <v>0.71530782315648156</v>
      </c>
      <c r="O334" s="48">
        <f t="shared" si="102"/>
        <v>3.3938729559810114E-3</v>
      </c>
      <c r="P334" s="48">
        <f t="shared" ref="P334:P397" si="106">$H$5*O334*(G334-$H$4)*POWER($C$36,3)/K334^2</f>
        <v>27051356.145220593</v>
      </c>
      <c r="Q334" s="48">
        <f t="shared" si="103"/>
        <v>19350046.677668452</v>
      </c>
      <c r="R334" s="9">
        <f t="shared" ref="R334:R397" si="107">POWER((0.825+(0.387*POWER(Q334,1/6))/POWER((1+(POWER((0.492/N334),9/16))),8/27)),2)</f>
        <v>37.743684326975568</v>
      </c>
      <c r="S334" s="10">
        <f t="shared" ref="S334:S397" si="108">R334*M334/$C$36</f>
        <v>3.2343677298069844</v>
      </c>
      <c r="T334" s="10">
        <f t="shared" ref="T334:T397" si="109">S334*$C$21*(G334-$H$4)</f>
        <v>2.1726412588256259</v>
      </c>
      <c r="U334" s="10">
        <f t="shared" ref="U334:U397" si="110">$C$3*$H$3*$C$21*(POWER(G334+273.15,4)-POWER($H$4+273.15,4))</f>
        <v>3.2741264371528414</v>
      </c>
      <c r="V334" s="10">
        <f t="shared" ref="V334:V397" si="111">U334+T334</f>
        <v>5.4467676959784672</v>
      </c>
      <c r="W334" s="9">
        <f t="shared" ref="W334:W397" si="112">V334*$C$17/($C$2*$C$21)</f>
        <v>2.9503325019883362</v>
      </c>
      <c r="X334" s="49">
        <f t="shared" si="105"/>
        <v>27.947582558271879</v>
      </c>
      <c r="Y334" s="8">
        <f t="shared" si="104"/>
        <v>9.0779461599641126E-5</v>
      </c>
      <c r="Z334" s="29">
        <f t="shared" ref="Z334:Z397" si="113">F334/3600</f>
        <v>5.35</v>
      </c>
    </row>
    <row r="335" spans="6:26" x14ac:dyDescent="0.25">
      <c r="F335" s="36">
        <f t="shared" ref="F335:F398" si="114">F334+$H$2</f>
        <v>19320</v>
      </c>
      <c r="G335" s="16">
        <f t="shared" ref="G335:G398" si="115">G334+$H$2*($O$4-S334*$C$21*(G334-$H$4)-$C$3*$H$3*$C$21*(POWER(G334+273.15,4)-POWER($H$4+273.15,4)))/($C$32*$C$4)</f>
        <v>24.997317285598296</v>
      </c>
      <c r="H335" s="48">
        <f t="shared" ref="H335:H398" si="116">((G335+$H$4)/2)+273.15</f>
        <v>294.64865864279915</v>
      </c>
      <c r="I335" s="8">
        <f t="shared" ref="I335:I398" si="117">(351.99/H335)+344.84/(H335^2)</f>
        <v>1.1985812005503051</v>
      </c>
      <c r="J335" s="48">
        <f t="shared" ref="J335:J398" si="118">((1.459*10^-6)*H335^1.5)/(H335+109.1)</f>
        <v>1.8276831246172022E-5</v>
      </c>
      <c r="K335" s="48">
        <f t="shared" ref="K335:K398" si="119">J335/I335</f>
        <v>1.5248721770190099E-5</v>
      </c>
      <c r="L335" s="10">
        <f t="shared" ref="L335:L398" si="120">1030.5-0.19975*H335+(3.9734*10^-4)*H335^2</f>
        <v>1006.1401278188747</v>
      </c>
      <c r="M335" s="29">
        <f t="shared" ref="M335:M398" si="121">((2.334*10^-3)*(H335^1.5))/(H335+164.54)</f>
        <v>2.5707888121104933E-2</v>
      </c>
      <c r="N335" s="8">
        <f t="shared" ref="N335:N398" si="122">L335*J335/M335</f>
        <v>0.71530781678838085</v>
      </c>
      <c r="O335" s="48">
        <f t="shared" ref="O335:O398" si="123">1/H335</f>
        <v>3.3938725687948715E-3</v>
      </c>
      <c r="P335" s="48">
        <f t="shared" si="106"/>
        <v>27051602.020701647</v>
      </c>
      <c r="Q335" s="48">
        <f t="shared" ref="Q335:Q398" si="124">P335*N335</f>
        <v>19350222.382056247</v>
      </c>
      <c r="R335" s="9">
        <f t="shared" si="107"/>
        <v>37.743783183634591</v>
      </c>
      <c r="S335" s="10">
        <f t="shared" si="108"/>
        <v>3.2343765178403996</v>
      </c>
      <c r="T335" s="10">
        <f t="shared" si="109"/>
        <v>2.172668036776114</v>
      </c>
      <c r="U335" s="10">
        <f t="shared" si="110"/>
        <v>3.2741590241861811</v>
      </c>
      <c r="V335" s="10">
        <f t="shared" si="111"/>
        <v>5.4468270609622955</v>
      </c>
      <c r="W335" s="9">
        <f t="shared" si="112"/>
        <v>2.9503646580212433</v>
      </c>
      <c r="X335" s="49">
        <f t="shared" si="105"/>
        <v>27.947681943619539</v>
      </c>
      <c r="Y335" s="8">
        <f t="shared" ref="Y335:Y398" si="125">V335*$H$2/(3.6*10^6)</f>
        <v>9.0780451016038259E-5</v>
      </c>
      <c r="Z335" s="29">
        <f t="shared" si="113"/>
        <v>5.3666666666666663</v>
      </c>
    </row>
    <row r="336" spans="6:26" x14ac:dyDescent="0.25">
      <c r="F336" s="36">
        <f t="shared" si="114"/>
        <v>19380</v>
      </c>
      <c r="G336" s="16">
        <f t="shared" si="115"/>
        <v>24.997382871375134</v>
      </c>
      <c r="H336" s="48">
        <f t="shared" si="116"/>
        <v>294.64869143568757</v>
      </c>
      <c r="I336" s="8">
        <f t="shared" si="117"/>
        <v>1.1985810667123011</v>
      </c>
      <c r="J336" s="48">
        <f t="shared" si="118"/>
        <v>1.8276832812885368E-5</v>
      </c>
      <c r="K336" s="48">
        <f t="shared" si="119"/>
        <v>1.5248724780058961E-5</v>
      </c>
      <c r="L336" s="10">
        <f t="shared" si="120"/>
        <v>1006.1401289469964</v>
      </c>
      <c r="M336" s="29">
        <f t="shared" si="121"/>
        <v>2.5707890576914614E-2</v>
      </c>
      <c r="N336" s="8">
        <f t="shared" si="122"/>
        <v>0.71530781057596127</v>
      </c>
      <c r="O336" s="48">
        <f t="shared" si="123"/>
        <v>3.3938721910742584E-3</v>
      </c>
      <c r="P336" s="48">
        <f t="shared" si="106"/>
        <v>27051841.885076348</v>
      </c>
      <c r="Q336" s="48">
        <f t="shared" si="124"/>
        <v>19350393.790861048</v>
      </c>
      <c r="R336" s="9">
        <f t="shared" si="107"/>
        <v>37.743879622870772</v>
      </c>
      <c r="S336" s="10">
        <f t="shared" si="108"/>
        <v>3.2343850909766632</v>
      </c>
      <c r="T336" s="10">
        <f t="shared" si="109"/>
        <v>2.1726941601629957</v>
      </c>
      <c r="U336" s="10">
        <f t="shared" si="110"/>
        <v>3.2741908145938661</v>
      </c>
      <c r="V336" s="10">
        <f t="shared" si="111"/>
        <v>5.4468849747568617</v>
      </c>
      <c r="W336" s="9">
        <f t="shared" si="112"/>
        <v>2.9503960279933001</v>
      </c>
      <c r="X336" s="49">
        <f t="shared" si="105"/>
        <v>27.947778899368434</v>
      </c>
      <c r="Y336" s="8">
        <f t="shared" si="125"/>
        <v>9.07814162459477E-5</v>
      </c>
      <c r="Z336" s="29">
        <f t="shared" si="113"/>
        <v>5.3833333333333337</v>
      </c>
    </row>
    <row r="337" spans="6:26" x14ac:dyDescent="0.25">
      <c r="F337" s="36">
        <f t="shared" si="114"/>
        <v>19440</v>
      </c>
      <c r="G337" s="16">
        <f t="shared" si="115"/>
        <v>24.997446853790684</v>
      </c>
      <c r="H337" s="48">
        <f t="shared" si="116"/>
        <v>294.64872342689534</v>
      </c>
      <c r="I337" s="8">
        <f t="shared" si="117"/>
        <v>1.1985809361462345</v>
      </c>
      <c r="J337" s="48">
        <f t="shared" si="118"/>
        <v>1.827683434129752E-5</v>
      </c>
      <c r="K337" s="48">
        <f t="shared" si="119"/>
        <v>1.5248727716346417E-5</v>
      </c>
      <c r="L337" s="10">
        <f t="shared" si="120"/>
        <v>1006.1401300475399</v>
      </c>
      <c r="M337" s="29">
        <f t="shared" si="121"/>
        <v>2.5707892972687538E-2</v>
      </c>
      <c r="N337" s="8">
        <f t="shared" si="122"/>
        <v>0.71530780451541665</v>
      </c>
      <c r="O337" s="48">
        <f t="shared" si="123"/>
        <v>3.3938718225877801E-3</v>
      </c>
      <c r="P337" s="48">
        <f t="shared" si="106"/>
        <v>27052075.885299619</v>
      </c>
      <c r="Q337" s="48">
        <f t="shared" si="124"/>
        <v>19350561.009098116</v>
      </c>
      <c r="R337" s="9">
        <f t="shared" si="107"/>
        <v>37.743973703812344</v>
      </c>
      <c r="S337" s="10">
        <f t="shared" si="108"/>
        <v>3.2343934544718018</v>
      </c>
      <c r="T337" s="10">
        <f t="shared" si="109"/>
        <v>2.1727196449838297</v>
      </c>
      <c r="U337" s="10">
        <f t="shared" si="110"/>
        <v>3.2742218278485504</v>
      </c>
      <c r="V337" s="10">
        <f t="shared" si="111"/>
        <v>5.4469414728323802</v>
      </c>
      <c r="W337" s="9">
        <f t="shared" si="112"/>
        <v>2.9504266311175393</v>
      </c>
      <c r="X337" s="49">
        <f t="shared" si="105"/>
        <v>27.947873484908225</v>
      </c>
      <c r="Y337" s="8">
        <f t="shared" si="125"/>
        <v>9.0782357880539669E-5</v>
      </c>
      <c r="Z337" s="29">
        <f t="shared" si="113"/>
        <v>5.4</v>
      </c>
    </row>
    <row r="338" spans="6:26" x14ac:dyDescent="0.25">
      <c r="F338" s="36">
        <f t="shared" si="114"/>
        <v>19500</v>
      </c>
      <c r="G338" s="16">
        <f t="shared" si="115"/>
        <v>24.997509272039565</v>
      </c>
      <c r="H338" s="48">
        <f t="shared" si="116"/>
        <v>294.64875463601976</v>
      </c>
      <c r="I338" s="8">
        <f t="shared" si="117"/>
        <v>1.198580808772121</v>
      </c>
      <c r="J338" s="48">
        <f t="shared" si="118"/>
        <v>1.8276835832344783E-5</v>
      </c>
      <c r="K338" s="48">
        <f t="shared" si="119"/>
        <v>1.5248730580851181E-5</v>
      </c>
      <c r="L338" s="10">
        <f t="shared" si="120"/>
        <v>1006.1401311211793</v>
      </c>
      <c r="M338" s="29">
        <f t="shared" si="121"/>
        <v>2.5707895309891315E-2</v>
      </c>
      <c r="N338" s="8">
        <f t="shared" si="122"/>
        <v>0.71530779860303506</v>
      </c>
      <c r="O338" s="48">
        <f t="shared" si="123"/>
        <v>3.3938714631097022E-3</v>
      </c>
      <c r="P338" s="48">
        <f t="shared" si="106"/>
        <v>27052304.164733794</v>
      </c>
      <c r="Q338" s="48">
        <f t="shared" si="124"/>
        <v>19350724.139215447</v>
      </c>
      <c r="R338" s="9">
        <f t="shared" si="107"/>
        <v>37.744065484140577</v>
      </c>
      <c r="S338" s="10">
        <f t="shared" si="108"/>
        <v>3.2344016134532279</v>
      </c>
      <c r="T338" s="10">
        <f t="shared" si="109"/>
        <v>2.1727445068453144</v>
      </c>
      <c r="U338" s="10">
        <f t="shared" si="110"/>
        <v>3.2742520829469957</v>
      </c>
      <c r="V338" s="10">
        <f t="shared" si="111"/>
        <v>5.4469965897923096</v>
      </c>
      <c r="W338" s="9">
        <f t="shared" si="112"/>
        <v>2.9504564861375004</v>
      </c>
      <c r="X338" s="49">
        <f t="shared" si="105"/>
        <v>27.947965758177066</v>
      </c>
      <c r="Y338" s="8">
        <f t="shared" si="125"/>
        <v>9.0783276496538503E-5</v>
      </c>
      <c r="Z338" s="29">
        <f t="shared" si="113"/>
        <v>5.416666666666667</v>
      </c>
    </row>
    <row r="339" spans="6:26" x14ac:dyDescent="0.25">
      <c r="F339" s="36">
        <f t="shared" si="114"/>
        <v>19560</v>
      </c>
      <c r="G339" s="16">
        <f t="shared" si="115"/>
        <v>24.997570164358386</v>
      </c>
      <c r="H339" s="48">
        <f t="shared" si="116"/>
        <v>294.64878508217919</v>
      </c>
      <c r="I339" s="8">
        <f t="shared" si="117"/>
        <v>1.19858068451193</v>
      </c>
      <c r="J339" s="48">
        <f t="shared" si="118"/>
        <v>1.8276837286940558E-5</v>
      </c>
      <c r="K339" s="48">
        <f t="shared" si="119"/>
        <v>1.5248733375328009E-5</v>
      </c>
      <c r="L339" s="10">
        <f t="shared" si="120"/>
        <v>1006.1401321685723</v>
      </c>
      <c r="M339" s="29">
        <f t="shared" si="121"/>
        <v>2.5707897589957736E-2</v>
      </c>
      <c r="N339" s="8">
        <f t="shared" si="122"/>
        <v>0.71530779283519363</v>
      </c>
      <c r="O339" s="48">
        <f t="shared" si="123"/>
        <v>3.3938711124198067E-3</v>
      </c>
      <c r="P339" s="48">
        <f t="shared" si="106"/>
        <v>27052526.863236561</v>
      </c>
      <c r="Q339" s="48">
        <f t="shared" si="124"/>
        <v>19350883.281156529</v>
      </c>
      <c r="R339" s="9">
        <f t="shared" si="107"/>
        <v>37.744155020125383</v>
      </c>
      <c r="S339" s="10">
        <f t="shared" si="108"/>
        <v>3.2344095729229085</v>
      </c>
      <c r="T339" s="10">
        <f t="shared" si="109"/>
        <v>2.1727687609728474</v>
      </c>
      <c r="U339" s="10">
        <f t="shared" si="110"/>
        <v>3.2742815984216325</v>
      </c>
      <c r="V339" s="10">
        <f t="shared" si="111"/>
        <v>5.4470503593944795</v>
      </c>
      <c r="W339" s="9">
        <f t="shared" si="112"/>
        <v>2.9504856113386762</v>
      </c>
      <c r="X339" s="49">
        <f t="shared" si="105"/>
        <v>27.948055775697064</v>
      </c>
      <c r="Y339" s="8">
        <f t="shared" si="125"/>
        <v>9.0784172656574656E-5</v>
      </c>
      <c r="Z339" s="29">
        <f t="shared" si="113"/>
        <v>5.4333333333333336</v>
      </c>
    </row>
    <row r="340" spans="6:26" x14ac:dyDescent="0.25">
      <c r="F340" s="36">
        <f t="shared" si="114"/>
        <v>19620</v>
      </c>
      <c r="G340" s="16">
        <f t="shared" si="115"/>
        <v>24.997629568049163</v>
      </c>
      <c r="H340" s="48">
        <f t="shared" si="116"/>
        <v>294.64881478402458</v>
      </c>
      <c r="I340" s="8">
        <f t="shared" si="117"/>
        <v>1.1985805632895397</v>
      </c>
      <c r="J340" s="48">
        <f t="shared" si="118"/>
        <v>1.8276838705975878E-5</v>
      </c>
      <c r="K340" s="48">
        <f t="shared" si="119"/>
        <v>1.5248736101488712E-5</v>
      </c>
      <c r="L340" s="10">
        <f t="shared" si="120"/>
        <v>1006.1401331903606</v>
      </c>
      <c r="M340" s="29">
        <f t="shared" si="121"/>
        <v>2.5707899814283459E-2</v>
      </c>
      <c r="N340" s="8">
        <f t="shared" si="122"/>
        <v>0.71530778720835997</v>
      </c>
      <c r="O340" s="48">
        <f t="shared" si="123"/>
        <v>3.3938707703032598E-3</v>
      </c>
      <c r="P340" s="48">
        <f t="shared" si="106"/>
        <v>27052744.117246781</v>
      </c>
      <c r="Q340" s="48">
        <f t="shared" si="124"/>
        <v>19351038.532421771</v>
      </c>
      <c r="R340" s="9">
        <f t="shared" si="107"/>
        <v>37.74424236665989</v>
      </c>
      <c r="S340" s="10">
        <f t="shared" si="108"/>
        <v>3.2344173377604193</v>
      </c>
      <c r="T340" s="10">
        <f t="shared" si="109"/>
        <v>2.1727924222198243</v>
      </c>
      <c r="U340" s="10">
        <f t="shared" si="110"/>
        <v>3.2743103923520538</v>
      </c>
      <c r="V340" s="10">
        <f t="shared" si="111"/>
        <v>5.4471028145718776</v>
      </c>
      <c r="W340" s="9">
        <f t="shared" si="112"/>
        <v>2.9505140245597667</v>
      </c>
      <c r="X340" s="49">
        <f t="shared" si="105"/>
        <v>27.948143592608929</v>
      </c>
      <c r="Y340" s="8">
        <f t="shared" si="125"/>
        <v>9.0785046909531292E-5</v>
      </c>
      <c r="Z340" s="29">
        <f t="shared" si="113"/>
        <v>5.45</v>
      </c>
    </row>
    <row r="341" spans="6:26" x14ac:dyDescent="0.25">
      <c r="F341" s="36">
        <f t="shared" si="114"/>
        <v>19680</v>
      </c>
      <c r="G341" s="16">
        <f t="shared" si="115"/>
        <v>24.997687519502154</v>
      </c>
      <c r="H341" s="48">
        <f t="shared" si="116"/>
        <v>294.64884375975106</v>
      </c>
      <c r="I341" s="8">
        <f t="shared" si="117"/>
        <v>1.1985804450306881</v>
      </c>
      <c r="J341" s="48">
        <f t="shared" si="118"/>
        <v>1.8276840090320109E-5</v>
      </c>
      <c r="K341" s="48">
        <f t="shared" si="119"/>
        <v>1.5248738761003359E-5</v>
      </c>
      <c r="L341" s="10">
        <f t="shared" si="120"/>
        <v>1006.14013418717</v>
      </c>
      <c r="M341" s="29">
        <f t="shared" si="121"/>
        <v>2.5707901984231205E-2</v>
      </c>
      <c r="N341" s="8">
        <f t="shared" si="122"/>
        <v>0.71530778171908649</v>
      </c>
      <c r="O341" s="48">
        <f t="shared" si="123"/>
        <v>3.3938704365504783E-3</v>
      </c>
      <c r="P341" s="48">
        <f t="shared" si="106"/>
        <v>27052956.059867546</v>
      </c>
      <c r="Q341" s="48">
        <f t="shared" si="124"/>
        <v>19351189.988127772</v>
      </c>
      <c r="R341" s="9">
        <f t="shared" si="107"/>
        <v>37.744327577293973</v>
      </c>
      <c r="S341" s="10">
        <f t="shared" si="108"/>
        <v>3.2344249127259612</v>
      </c>
      <c r="T341" s="10">
        <f t="shared" si="109"/>
        <v>2.1728155050767333</v>
      </c>
      <c r="U341" s="10">
        <f t="shared" si="110"/>
        <v>3.2743384823758994</v>
      </c>
      <c r="V341" s="10">
        <f t="shared" si="111"/>
        <v>5.4471539874526327</v>
      </c>
      <c r="W341" s="9">
        <f t="shared" si="112"/>
        <v>2.9505417432035088</v>
      </c>
      <c r="X341" s="49">
        <f t="shared" si="105"/>
        <v>27.948229262705663</v>
      </c>
      <c r="Y341" s="8">
        <f t="shared" si="125"/>
        <v>9.0785899790877202E-5</v>
      </c>
      <c r="Z341" s="29">
        <f t="shared" si="113"/>
        <v>5.4666666666666668</v>
      </c>
    </row>
    <row r="342" spans="6:26" x14ac:dyDescent="0.25">
      <c r="F342" s="36">
        <f t="shared" si="114"/>
        <v>19740</v>
      </c>
      <c r="G342" s="16">
        <f t="shared" si="115"/>
        <v>24.997744054218138</v>
      </c>
      <c r="H342" s="48">
        <f t="shared" si="116"/>
        <v>294.64887202710906</v>
      </c>
      <c r="I342" s="8">
        <f t="shared" si="117"/>
        <v>1.1985803296629285</v>
      </c>
      <c r="J342" s="48">
        <f t="shared" si="118"/>
        <v>1.8276841440821265E-5</v>
      </c>
      <c r="K342" s="48">
        <f t="shared" si="119"/>
        <v>1.5248741355501121E-5</v>
      </c>
      <c r="L342" s="10">
        <f t="shared" si="120"/>
        <v>1006.140135159611</v>
      </c>
      <c r="M342" s="29">
        <f t="shared" si="121"/>
        <v>2.5707904101130247E-2</v>
      </c>
      <c r="N342" s="8">
        <f t="shared" si="122"/>
        <v>0.71530777636400988</v>
      </c>
      <c r="O342" s="48">
        <f t="shared" si="123"/>
        <v>3.3938701109570016E-3</v>
      </c>
      <c r="P342" s="48">
        <f t="shared" si="106"/>
        <v>27053162.820948362</v>
      </c>
      <c r="Q342" s="48">
        <f t="shared" si="124"/>
        <v>19351337.74106608</v>
      </c>
      <c r="R342" s="9">
        <f t="shared" si="107"/>
        <v>37.744410704267267</v>
      </c>
      <c r="S342" s="10">
        <f t="shared" si="108"/>
        <v>3.2344323024632566</v>
      </c>
      <c r="T342" s="10">
        <f t="shared" si="109"/>
        <v>2.1728380236800002</v>
      </c>
      <c r="U342" s="10">
        <f t="shared" si="110"/>
        <v>3.2743658856997473</v>
      </c>
      <c r="V342" s="10">
        <f t="shared" si="111"/>
        <v>5.4472039093797475</v>
      </c>
      <c r="W342" s="9">
        <f t="shared" si="112"/>
        <v>2.9505687842473631</v>
      </c>
      <c r="X342" s="49">
        <f t="shared" si="105"/>
        <v>27.948312838465501</v>
      </c>
      <c r="Y342" s="8">
        <f t="shared" si="125"/>
        <v>9.0786731822995793E-5</v>
      </c>
      <c r="Z342" s="29">
        <f t="shared" si="113"/>
        <v>5.4833333333333334</v>
      </c>
    </row>
    <row r="343" spans="6:26" x14ac:dyDescent="0.25">
      <c r="F343" s="36">
        <f t="shared" si="114"/>
        <v>19800</v>
      </c>
      <c r="G343" s="16">
        <f t="shared" si="115"/>
        <v>24.997799206830152</v>
      </c>
      <c r="H343" s="48">
        <f t="shared" si="116"/>
        <v>294.64889960341503</v>
      </c>
      <c r="I343" s="8">
        <f t="shared" si="117"/>
        <v>1.1985802171155859</v>
      </c>
      <c r="J343" s="48">
        <f t="shared" si="118"/>
        <v>1.8276842758306631E-5</v>
      </c>
      <c r="K343" s="48">
        <f t="shared" si="119"/>
        <v>1.5248743886571332E-5</v>
      </c>
      <c r="L343" s="10">
        <f t="shared" si="120"/>
        <v>1006.1401361082794</v>
      </c>
      <c r="M343" s="29">
        <f t="shared" si="121"/>
        <v>2.5707906166277331E-2</v>
      </c>
      <c r="N343" s="8">
        <f t="shared" si="122"/>
        <v>0.71530777113985045</v>
      </c>
      <c r="O343" s="48">
        <f t="shared" si="123"/>
        <v>3.3938697933233682E-3</v>
      </c>
      <c r="P343" s="48">
        <f t="shared" si="106"/>
        <v>27053364.527164392</v>
      </c>
      <c r="Q343" s="48">
        <f t="shared" si="124"/>
        <v>19351481.881759856</v>
      </c>
      <c r="R343" s="9">
        <f t="shared" si="107"/>
        <v>37.744491798541382</v>
      </c>
      <c r="S343" s="10">
        <f t="shared" si="108"/>
        <v>3.2344395115024205</v>
      </c>
      <c r="T343" s="10">
        <f t="shared" si="109"/>
        <v>2.1728599918206473</v>
      </c>
      <c r="U343" s="10">
        <f t="shared" si="110"/>
        <v>3.2743926191096935</v>
      </c>
      <c r="V343" s="10">
        <f t="shared" si="111"/>
        <v>5.4472526109303407</v>
      </c>
      <c r="W343" s="9">
        <f t="shared" si="112"/>
        <v>2.9505951642539343</v>
      </c>
      <c r="X343" s="49">
        <f t="shared" si="105"/>
        <v>27.948394371084085</v>
      </c>
      <c r="Y343" s="8">
        <f t="shared" si="125"/>
        <v>9.0787543515505684E-5</v>
      </c>
      <c r="Z343" s="29">
        <f t="shared" si="113"/>
        <v>5.5</v>
      </c>
    </row>
    <row r="344" spans="6:26" x14ac:dyDescent="0.25">
      <c r="F344" s="36">
        <f t="shared" si="114"/>
        <v>19860</v>
      </c>
      <c r="G344" s="16">
        <f t="shared" si="115"/>
        <v>24.997853011124693</v>
      </c>
      <c r="H344" s="48">
        <f t="shared" si="116"/>
        <v>294.64892650556232</v>
      </c>
      <c r="I344" s="8">
        <f t="shared" si="117"/>
        <v>1.1985801073197113</v>
      </c>
      <c r="J344" s="48">
        <f t="shared" si="118"/>
        <v>1.8276844043583373E-5</v>
      </c>
      <c r="K344" s="48">
        <f t="shared" si="119"/>
        <v>1.5248746355764586E-5</v>
      </c>
      <c r="L344" s="10">
        <f t="shared" si="120"/>
        <v>1006.1401370337562</v>
      </c>
      <c r="M344" s="29">
        <f t="shared" si="121"/>
        <v>2.570790818093768E-2</v>
      </c>
      <c r="N344" s="8">
        <f t="shared" si="122"/>
        <v>0.7153077660434074</v>
      </c>
      <c r="O344" s="48">
        <f t="shared" si="123"/>
        <v>3.3938694834549899E-3</v>
      </c>
      <c r="P344" s="48">
        <f t="shared" si="106"/>
        <v>27053561.302093677</v>
      </c>
      <c r="Q344" s="48">
        <f t="shared" si="124"/>
        <v>19351622.498519003</v>
      </c>
      <c r="R344" s="9">
        <f t="shared" si="107"/>
        <v>37.744570909830834</v>
      </c>
      <c r="S344" s="10">
        <f t="shared" si="108"/>
        <v>3.2344465442627417</v>
      </c>
      <c r="T344" s="10">
        <f t="shared" si="109"/>
        <v>2.1728814229527251</v>
      </c>
      <c r="U344" s="10">
        <f t="shared" si="110"/>
        <v>3.2744186989814708</v>
      </c>
      <c r="V344" s="10">
        <f t="shared" si="111"/>
        <v>5.4473001219341963</v>
      </c>
      <c r="W344" s="9">
        <f t="shared" si="112"/>
        <v>2.9506208993810228</v>
      </c>
      <c r="X344" s="49">
        <f t="shared" si="105"/>
        <v>27.948473910505715</v>
      </c>
      <c r="Y344" s="8">
        <f t="shared" si="125"/>
        <v>9.0788335365569949E-5</v>
      </c>
      <c r="Z344" s="29">
        <f t="shared" si="113"/>
        <v>5.5166666666666666</v>
      </c>
    </row>
    <row r="345" spans="6:26" x14ac:dyDescent="0.25">
      <c r="F345" s="36">
        <f t="shared" si="114"/>
        <v>19920</v>
      </c>
      <c r="G345" s="16">
        <f t="shared" si="115"/>
        <v>24.997905500062423</v>
      </c>
      <c r="H345" s="48">
        <f t="shared" si="116"/>
        <v>294.64895275003119</v>
      </c>
      <c r="I345" s="8">
        <f t="shared" si="117"/>
        <v>1.1985800002080427</v>
      </c>
      <c r="J345" s="48">
        <f t="shared" si="118"/>
        <v>1.8276845297438835E-5</v>
      </c>
      <c r="K345" s="48">
        <f t="shared" si="119"/>
        <v>1.5248748764593473E-5</v>
      </c>
      <c r="L345" s="10">
        <f t="shared" si="120"/>
        <v>1006.1401379366085</v>
      </c>
      <c r="M345" s="29">
        <f t="shared" si="121"/>
        <v>2.5707910146345461E-2</v>
      </c>
      <c r="N345" s="8">
        <f t="shared" si="122"/>
        <v>0.71530776107155813</v>
      </c>
      <c r="O345" s="48">
        <f t="shared" si="123"/>
        <v>3.3938691811620366E-3</v>
      </c>
      <c r="P345" s="48">
        <f t="shared" si="106"/>
        <v>27053753.266293593</v>
      </c>
      <c r="Q345" s="48">
        <f t="shared" si="124"/>
        <v>19351759.677494824</v>
      </c>
      <c r="R345" s="9">
        <f t="shared" si="107"/>
        <v>37.744648086634029</v>
      </c>
      <c r="S345" s="10">
        <f t="shared" si="108"/>
        <v>3.2344534050553926</v>
      </c>
      <c r="T345" s="10">
        <f t="shared" si="109"/>
        <v>2.1729023302015453</v>
      </c>
      <c r="U345" s="10">
        <f t="shared" si="110"/>
        <v>3.2744441412906902</v>
      </c>
      <c r="V345" s="10">
        <f t="shared" si="111"/>
        <v>5.4473464714922351</v>
      </c>
      <c r="W345" s="9">
        <f t="shared" si="112"/>
        <v>2.950646005391627</v>
      </c>
      <c r="X345" s="49">
        <f t="shared" si="105"/>
        <v>27.948551505454049</v>
      </c>
      <c r="Y345" s="8">
        <f t="shared" si="125"/>
        <v>9.0789107858203909E-5</v>
      </c>
      <c r="Z345" s="29">
        <f t="shared" si="113"/>
        <v>5.5333333333333332</v>
      </c>
    </row>
    <row r="346" spans="6:26" x14ac:dyDescent="0.25">
      <c r="F346" s="36">
        <f t="shared" si="114"/>
        <v>19980</v>
      </c>
      <c r="G346" s="16">
        <f t="shared" si="115"/>
        <v>24.997956705798323</v>
      </c>
      <c r="H346" s="48">
        <f t="shared" si="116"/>
        <v>294.64897835289912</v>
      </c>
      <c r="I346" s="8">
        <f t="shared" si="117"/>
        <v>1.1985798957149612</v>
      </c>
      <c r="J346" s="48">
        <f t="shared" si="118"/>
        <v>1.8276846520641063E-5</v>
      </c>
      <c r="K346" s="48">
        <f t="shared" si="119"/>
        <v>1.5248751114533586E-5</v>
      </c>
      <c r="L346" s="10">
        <f t="shared" si="120"/>
        <v>1006.1401388173891</v>
      </c>
      <c r="M346" s="29">
        <f t="shared" si="121"/>
        <v>2.5707912063704572E-2</v>
      </c>
      <c r="N346" s="8">
        <f t="shared" si="122"/>
        <v>0.71530775622125753</v>
      </c>
      <c r="O346" s="48">
        <f t="shared" si="123"/>
        <v>3.3938688862593194E-3</v>
      </c>
      <c r="P346" s="48">
        <f t="shared" si="106"/>
        <v>27053940.53737437</v>
      </c>
      <c r="Q346" s="48">
        <f t="shared" si="124"/>
        <v>19351893.502732582</v>
      </c>
      <c r="R346" s="9">
        <f t="shared" si="107"/>
        <v>37.744723376262762</v>
      </c>
      <c r="S346" s="10">
        <f t="shared" si="108"/>
        <v>3.2344600980860583</v>
      </c>
      <c r="T346" s="10">
        <f t="shared" si="109"/>
        <v>2.1729227263716897</v>
      </c>
      <c r="U346" s="10">
        <f t="shared" si="110"/>
        <v>3.2744689616224214</v>
      </c>
      <c r="V346" s="10">
        <f t="shared" si="111"/>
        <v>5.4473916879941111</v>
      </c>
      <c r="W346" s="9">
        <f t="shared" si="112"/>
        <v>2.9506704976634763</v>
      </c>
      <c r="X346" s="49">
        <f t="shared" si="105"/>
        <v>27.9486272034618</v>
      </c>
      <c r="Y346" s="8">
        <f t="shared" si="125"/>
        <v>9.0789861466568519E-5</v>
      </c>
      <c r="Z346" s="29">
        <f t="shared" si="113"/>
        <v>5.55</v>
      </c>
    </row>
    <row r="347" spans="6:26" x14ac:dyDescent="0.25">
      <c r="F347" s="36">
        <f t="shared" si="114"/>
        <v>20040</v>
      </c>
      <c r="G347" s="16">
        <f t="shared" si="115"/>
        <v>24.998006659701403</v>
      </c>
      <c r="H347" s="48">
        <f t="shared" si="116"/>
        <v>294.6490033298507</v>
      </c>
      <c r="I347" s="8">
        <f t="shared" si="117"/>
        <v>1.198579793776452</v>
      </c>
      <c r="J347" s="48">
        <f t="shared" si="118"/>
        <v>1.827684771393952E-5</v>
      </c>
      <c r="K347" s="48">
        <f t="shared" si="119"/>
        <v>1.5248753407024605E-5</v>
      </c>
      <c r="L347" s="10">
        <f t="shared" si="120"/>
        <v>1006.1401396766378</v>
      </c>
      <c r="M347" s="29">
        <f t="shared" si="121"/>
        <v>2.570791393418978E-2</v>
      </c>
      <c r="N347" s="8">
        <f t="shared" si="122"/>
        <v>0.71530775148953385</v>
      </c>
      <c r="O347" s="48">
        <f t="shared" si="123"/>
        <v>3.3938685985661727E-3</v>
      </c>
      <c r="P347" s="48">
        <f t="shared" si="106"/>
        <v>27054123.230070513</v>
      </c>
      <c r="Q347" s="48">
        <f t="shared" si="124"/>
        <v>19352024.056222502</v>
      </c>
      <c r="R347" s="9">
        <f t="shared" si="107"/>
        <v>37.744796824871159</v>
      </c>
      <c r="S347" s="10">
        <f t="shared" si="108"/>
        <v>3.2344666274575582</v>
      </c>
      <c r="T347" s="10">
        <f t="shared" si="109"/>
        <v>2.172942623954873</v>
      </c>
      <c r="U347" s="10">
        <f t="shared" si="110"/>
        <v>3.2744931751807909</v>
      </c>
      <c r="V347" s="10">
        <f t="shared" si="111"/>
        <v>5.4474357991356639</v>
      </c>
      <c r="W347" s="9">
        <f t="shared" si="112"/>
        <v>2.9506943911984846</v>
      </c>
      <c r="X347" s="49">
        <f t="shared" si="105"/>
        <v>27.948701050899889</v>
      </c>
      <c r="Y347" s="8">
        <f t="shared" si="125"/>
        <v>9.0790596652261062E-5</v>
      </c>
      <c r="Z347" s="29">
        <f t="shared" si="113"/>
        <v>5.5666666666666664</v>
      </c>
    </row>
    <row r="348" spans="6:26" x14ac:dyDescent="0.25">
      <c r="F348" s="36">
        <f t="shared" si="114"/>
        <v>20100</v>
      </c>
      <c r="G348" s="16">
        <f t="shared" si="115"/>
        <v>24.998055392373907</v>
      </c>
      <c r="H348" s="48">
        <f t="shared" si="116"/>
        <v>294.64902769618692</v>
      </c>
      <c r="I348" s="8">
        <f t="shared" si="117"/>
        <v>1.1985796943300659</v>
      </c>
      <c r="J348" s="48">
        <f t="shared" si="118"/>
        <v>1.8276848878065164E-5</v>
      </c>
      <c r="K348" s="48">
        <f t="shared" si="119"/>
        <v>1.5248755643470854E-5</v>
      </c>
      <c r="L348" s="10">
        <f t="shared" si="120"/>
        <v>1006.1401405148806</v>
      </c>
      <c r="M348" s="29">
        <f t="shared" si="121"/>
        <v>2.5707915758946865E-2</v>
      </c>
      <c r="N348" s="8">
        <f t="shared" si="122"/>
        <v>0.71530774687348819</v>
      </c>
      <c r="O348" s="48">
        <f t="shared" si="123"/>
        <v>3.3938683179063518E-3</v>
      </c>
      <c r="P348" s="48">
        <f t="shared" si="106"/>
        <v>27054301.456312273</v>
      </c>
      <c r="Q348" s="48">
        <f t="shared" si="124"/>
        <v>19352151.417950861</v>
      </c>
      <c r="R348" s="9">
        <f t="shared" si="107"/>
        <v>37.74486847748436</v>
      </c>
      <c r="S348" s="10">
        <f t="shared" si="108"/>
        <v>3.2344729971723232</v>
      </c>
      <c r="T348" s="10">
        <f t="shared" si="109"/>
        <v>2.1729620351375583</v>
      </c>
      <c r="U348" s="10">
        <f t="shared" si="110"/>
        <v>3.2745167967984017</v>
      </c>
      <c r="V348" s="10">
        <f t="shared" si="111"/>
        <v>5.4474788319359604</v>
      </c>
      <c r="W348" s="9">
        <f t="shared" si="112"/>
        <v>2.9507177006319787</v>
      </c>
      <c r="X348" s="49">
        <f t="shared" si="105"/>
        <v>27.948773093005887</v>
      </c>
      <c r="Y348" s="8">
        <f t="shared" si="125"/>
        <v>9.0791313865599328E-5</v>
      </c>
      <c r="Z348" s="29">
        <f t="shared" si="113"/>
        <v>5.583333333333333</v>
      </c>
    </row>
    <row r="349" spans="6:26" x14ac:dyDescent="0.25">
      <c r="F349" s="36">
        <f t="shared" si="114"/>
        <v>20160</v>
      </c>
      <c r="G349" s="16">
        <f t="shared" si="115"/>
        <v>24.99810293367004</v>
      </c>
      <c r="H349" s="48">
        <f t="shared" si="116"/>
        <v>294.64905146683498</v>
      </c>
      <c r="I349" s="8">
        <f t="shared" si="117"/>
        <v>1.1985795973148792</v>
      </c>
      <c r="J349" s="48">
        <f t="shared" si="118"/>
        <v>1.8276850013731195E-5</v>
      </c>
      <c r="K349" s="48">
        <f t="shared" si="119"/>
        <v>1.5248757825242438E-5</v>
      </c>
      <c r="L349" s="10">
        <f t="shared" si="120"/>
        <v>1006.1401413326313</v>
      </c>
      <c r="M349" s="29">
        <f t="shared" si="121"/>
        <v>2.5707917539093763E-2</v>
      </c>
      <c r="N349" s="8">
        <f t="shared" si="122"/>
        <v>0.71530774237029271</v>
      </c>
      <c r="O349" s="48">
        <f t="shared" si="123"/>
        <v>3.3938680441079165E-3</v>
      </c>
      <c r="P349" s="48">
        <f t="shared" si="106"/>
        <v>27054475.325293165</v>
      </c>
      <c r="Q349" s="48">
        <f t="shared" si="124"/>
        <v>19352275.665948246</v>
      </c>
      <c r="R349" s="9">
        <f t="shared" si="107"/>
        <v>37.74493837802595</v>
      </c>
      <c r="S349" s="10">
        <f t="shared" si="108"/>
        <v>3.2344792111348886</v>
      </c>
      <c r="T349" s="10">
        <f t="shared" si="109"/>
        <v>2.172980971808431</v>
      </c>
      <c r="U349" s="10">
        <f t="shared" si="110"/>
        <v>3.2745398409452862</v>
      </c>
      <c r="V349" s="10">
        <f t="shared" si="111"/>
        <v>5.4475208127537176</v>
      </c>
      <c r="W349" s="9">
        <f t="shared" si="112"/>
        <v>2.9507404402415971</v>
      </c>
      <c r="X349" s="49">
        <f t="shared" si="105"/>
        <v>27.948843373911636</v>
      </c>
      <c r="Y349" s="8">
        <f t="shared" si="125"/>
        <v>9.0792013545895289E-5</v>
      </c>
      <c r="Z349" s="29">
        <f t="shared" si="113"/>
        <v>5.6</v>
      </c>
    </row>
    <row r="350" spans="6:26" x14ac:dyDescent="0.25">
      <c r="F350" s="36">
        <f t="shared" si="114"/>
        <v>20220</v>
      </c>
      <c r="G350" s="16">
        <f t="shared" si="115"/>
        <v>24.998149312714268</v>
      </c>
      <c r="H350" s="48">
        <f t="shared" si="116"/>
        <v>294.64907465635713</v>
      </c>
      <c r="I350" s="8">
        <f t="shared" si="117"/>
        <v>1.1985795026714579</v>
      </c>
      <c r="J350" s="48">
        <f t="shared" si="118"/>
        <v>1.8276851121633285E-5</v>
      </c>
      <c r="K350" s="48">
        <f t="shared" si="119"/>
        <v>1.5248759953675884E-5</v>
      </c>
      <c r="L350" s="10">
        <f t="shared" si="120"/>
        <v>1006.1401421303907</v>
      </c>
      <c r="M350" s="29">
        <f t="shared" si="121"/>
        <v>2.5707919275720931E-2</v>
      </c>
      <c r="N350" s="8">
        <f t="shared" si="122"/>
        <v>0.71530773797718861</v>
      </c>
      <c r="O350" s="48">
        <f t="shared" si="123"/>
        <v>3.3938677770031299E-3</v>
      </c>
      <c r="P350" s="48">
        <f t="shared" si="106"/>
        <v>27054644.9435376</v>
      </c>
      <c r="Q350" s="48">
        <f t="shared" si="124"/>
        <v>19352396.876337864</v>
      </c>
      <c r="R350" s="9">
        <f t="shared" si="107"/>
        <v>37.745006569344888</v>
      </c>
      <c r="S350" s="10">
        <f t="shared" si="108"/>
        <v>3.2344852731542488</v>
      </c>
      <c r="T350" s="10">
        <f t="shared" si="109"/>
        <v>2.1729994455656478</v>
      </c>
      <c r="U350" s="10">
        <f t="shared" si="110"/>
        <v>3.2745623217377275</v>
      </c>
      <c r="V350" s="10">
        <f t="shared" si="111"/>
        <v>5.4475617673033749</v>
      </c>
      <c r="W350" s="9">
        <f t="shared" si="112"/>
        <v>2.9507626239559945</v>
      </c>
      <c r="X350" s="49">
        <f t="shared" si="105"/>
        <v>27.948911936670264</v>
      </c>
      <c r="Y350" s="8">
        <f t="shared" si="125"/>
        <v>9.0792696121722922E-5</v>
      </c>
      <c r="Z350" s="29">
        <f t="shared" si="113"/>
        <v>5.6166666666666663</v>
      </c>
    </row>
    <row r="351" spans="6:26" x14ac:dyDescent="0.25">
      <c r="F351" s="36">
        <f t="shared" si="114"/>
        <v>20280</v>
      </c>
      <c r="G351" s="16">
        <f t="shared" si="115"/>
        <v>24.998194557919142</v>
      </c>
      <c r="H351" s="48">
        <f t="shared" si="116"/>
        <v>294.64909727895957</v>
      </c>
      <c r="I351" s="8">
        <f t="shared" si="117"/>
        <v>1.1985794103418208</v>
      </c>
      <c r="J351" s="48">
        <f t="shared" si="118"/>
        <v>1.8276852202450236E-5</v>
      </c>
      <c r="K351" s="48">
        <f t="shared" si="119"/>
        <v>1.5248762030075163E-5</v>
      </c>
      <c r="L351" s="10">
        <f t="shared" si="120"/>
        <v>1006.1401429086475</v>
      </c>
      <c r="M351" s="29">
        <f t="shared" si="121"/>
        <v>2.570792096989237E-2</v>
      </c>
      <c r="N351" s="8">
        <f t="shared" si="122"/>
        <v>0.71530773369148481</v>
      </c>
      <c r="O351" s="48">
        <f t="shared" si="123"/>
        <v>3.3938675164283572E-3</v>
      </c>
      <c r="P351" s="48">
        <f t="shared" si="106"/>
        <v>27054810.41496544</v>
      </c>
      <c r="Q351" s="48">
        <f t="shared" si="124"/>
        <v>19352515.123381708</v>
      </c>
      <c r="R351" s="9">
        <f t="shared" si="107"/>
        <v>37.745073093241949</v>
      </c>
      <c r="S351" s="10">
        <f t="shared" si="108"/>
        <v>3.2344911869462503</v>
      </c>
      <c r="T351" s="10">
        <f t="shared" si="109"/>
        <v>2.1730174677239686</v>
      </c>
      <c r="U351" s="10">
        <f t="shared" si="110"/>
        <v>3.2745842529471041</v>
      </c>
      <c r="V351" s="10">
        <f t="shared" si="111"/>
        <v>5.4476017206710727</v>
      </c>
      <c r="W351" s="9">
        <f t="shared" si="112"/>
        <v>2.9507842653634975</v>
      </c>
      <c r="X351" s="49">
        <f t="shared" si="105"/>
        <v>27.948978823282641</v>
      </c>
      <c r="Y351" s="8">
        <f t="shared" si="125"/>
        <v>9.0793362011184548E-5</v>
      </c>
      <c r="Z351" s="29">
        <f t="shared" si="113"/>
        <v>5.6333333333333337</v>
      </c>
    </row>
    <row r="352" spans="6:26" x14ac:dyDescent="0.25">
      <c r="F352" s="36">
        <f t="shared" si="114"/>
        <v>20340</v>
      </c>
      <c r="G352" s="16">
        <f t="shared" si="115"/>
        <v>24.998238697002691</v>
      </c>
      <c r="H352" s="48">
        <f t="shared" si="116"/>
        <v>294.6491193485013</v>
      </c>
      <c r="I352" s="8">
        <f t="shared" si="117"/>
        <v>1.1985793202694044</v>
      </c>
      <c r="J352" s="48">
        <f t="shared" si="118"/>
        <v>1.8276853256844099E-5</v>
      </c>
      <c r="K352" s="48">
        <f t="shared" si="119"/>
        <v>1.5248764055712237E-5</v>
      </c>
      <c r="L352" s="10">
        <f t="shared" si="120"/>
        <v>1006.1401436678784</v>
      </c>
      <c r="M352" s="29">
        <f t="shared" si="121"/>
        <v>2.570792262264586E-2</v>
      </c>
      <c r="N352" s="8">
        <f t="shared" si="122"/>
        <v>0.71530772951055543</v>
      </c>
      <c r="O352" s="48">
        <f t="shared" si="123"/>
        <v>3.3938672622239635E-3</v>
      </c>
      <c r="P352" s="48">
        <f t="shared" si="106"/>
        <v>27054971.840956494</v>
      </c>
      <c r="Q352" s="48">
        <f t="shared" si="124"/>
        <v>19352630.479526602</v>
      </c>
      <c r="R352" s="9">
        <f t="shared" si="107"/>
        <v>37.745137990495294</v>
      </c>
      <c r="S352" s="10">
        <f t="shared" si="108"/>
        <v>3.2344969561358123</v>
      </c>
      <c r="T352" s="10">
        <f t="shared" si="109"/>
        <v>2.1730350493216375</v>
      </c>
      <c r="U352" s="10">
        <f t="shared" si="110"/>
        <v>3.2746056480081003</v>
      </c>
      <c r="V352" s="10">
        <f t="shared" si="111"/>
        <v>5.4476406973297378</v>
      </c>
      <c r="W352" s="9">
        <f t="shared" si="112"/>
        <v>2.9508053777202741</v>
      </c>
      <c r="X352" s="49">
        <f t="shared" si="105"/>
        <v>27.949044074722966</v>
      </c>
      <c r="Y352" s="8">
        <f t="shared" si="125"/>
        <v>9.0794011622162297E-5</v>
      </c>
      <c r="Z352" s="29">
        <f t="shared" si="113"/>
        <v>5.65</v>
      </c>
    </row>
    <row r="353" spans="6:26" x14ac:dyDescent="0.25">
      <c r="F353" s="36">
        <f t="shared" si="114"/>
        <v>20400</v>
      </c>
      <c r="G353" s="16">
        <f t="shared" si="115"/>
        <v>24.998281757005408</v>
      </c>
      <c r="H353" s="48">
        <f t="shared" si="116"/>
        <v>294.64914087850269</v>
      </c>
      <c r="I353" s="8">
        <f t="shared" si="117"/>
        <v>1.198579232399027</v>
      </c>
      <c r="J353" s="48">
        <f t="shared" si="118"/>
        <v>1.8276854285460886E-5</v>
      </c>
      <c r="K353" s="48">
        <f t="shared" si="119"/>
        <v>1.5248766031828104E-5</v>
      </c>
      <c r="L353" s="10">
        <f t="shared" si="120"/>
        <v>1006.1401444085486</v>
      </c>
      <c r="M353" s="29">
        <f t="shared" si="121"/>
        <v>2.5707924234994007E-2</v>
      </c>
      <c r="N353" s="8">
        <f t="shared" si="122"/>
        <v>0.71530772543183918</v>
      </c>
      <c r="O353" s="48">
        <f t="shared" si="123"/>
        <v>3.3938670142342133E-3</v>
      </c>
      <c r="P353" s="48">
        <f t="shared" si="106"/>
        <v>27055129.320411701</v>
      </c>
      <c r="Q353" s="48">
        <f t="shared" si="124"/>
        <v>19352743.015447956</v>
      </c>
      <c r="R353" s="9">
        <f t="shared" si="107"/>
        <v>37.745201300885526</v>
      </c>
      <c r="S353" s="10">
        <f t="shared" si="108"/>
        <v>3.2345025842592081</v>
      </c>
      <c r="T353" s="10">
        <f t="shared" si="109"/>
        <v>2.1730522011271742</v>
      </c>
      <c r="U353" s="10">
        <f t="shared" si="110"/>
        <v>3.2746265200270663</v>
      </c>
      <c r="V353" s="10">
        <f t="shared" si="111"/>
        <v>5.4476787211542401</v>
      </c>
      <c r="W353" s="9">
        <f t="shared" si="112"/>
        <v>2.9508259739585463</v>
      </c>
      <c r="X353" s="49">
        <f t="shared" si="105"/>
        <v>27.949107730963956</v>
      </c>
      <c r="Y353" s="8">
        <f t="shared" si="125"/>
        <v>9.0794645352570671E-5</v>
      </c>
      <c r="Z353" s="29">
        <f t="shared" si="113"/>
        <v>5.666666666666667</v>
      </c>
    </row>
    <row r="354" spans="6:26" x14ac:dyDescent="0.25">
      <c r="F354" s="36">
        <f t="shared" si="114"/>
        <v>20460</v>
      </c>
      <c r="G354" s="16">
        <f t="shared" si="115"/>
        <v>24.9983237643068</v>
      </c>
      <c r="H354" s="48">
        <f t="shared" si="116"/>
        <v>294.64916188215341</v>
      </c>
      <c r="I354" s="8">
        <f t="shared" si="117"/>
        <v>1.1985791466768565</v>
      </c>
      <c r="J354" s="48">
        <f t="shared" si="118"/>
        <v>1.8276855288930688E-5</v>
      </c>
      <c r="K354" s="48">
        <f t="shared" si="119"/>
        <v>1.5248767959633315E-5</v>
      </c>
      <c r="L354" s="10">
        <f t="shared" si="120"/>
        <v>1006.1401451311118</v>
      </c>
      <c r="M354" s="29">
        <f t="shared" si="121"/>
        <v>2.5707925807924487E-2</v>
      </c>
      <c r="N354" s="8">
        <f t="shared" si="122"/>
        <v>0.71530772145283705</v>
      </c>
      <c r="O354" s="48">
        <f t="shared" si="123"/>
        <v>3.3938667723071806E-3</v>
      </c>
      <c r="P354" s="48">
        <f t="shared" si="106"/>
        <v>27055282.949814577</v>
      </c>
      <c r="Q354" s="48">
        <f t="shared" si="124"/>
        <v>19352852.800093658</v>
      </c>
      <c r="R354" s="9">
        <f t="shared" si="107"/>
        <v>37.745263063220051</v>
      </c>
      <c r="S354" s="10">
        <f t="shared" si="108"/>
        <v>3.234508074766179</v>
      </c>
      <c r="T354" s="10">
        <f t="shared" si="109"/>
        <v>2.1730689336459252</v>
      </c>
      <c r="U354" s="10">
        <f t="shared" si="110"/>
        <v>3.274646881789975</v>
      </c>
      <c r="V354" s="10">
        <f t="shared" si="111"/>
        <v>5.4477158154359007</v>
      </c>
      <c r="W354" s="9">
        <f t="shared" si="112"/>
        <v>2.9508460666944463</v>
      </c>
      <c r="X354" s="49">
        <f t="shared" si="105"/>
        <v>27.949169831001246</v>
      </c>
      <c r="Y354" s="8">
        <f t="shared" si="125"/>
        <v>9.0795263590598351E-5</v>
      </c>
      <c r="Z354" s="29">
        <f t="shared" si="113"/>
        <v>5.6833333333333336</v>
      </c>
    </row>
    <row r="355" spans="6:26" x14ac:dyDescent="0.25">
      <c r="F355" s="36">
        <f t="shared" si="114"/>
        <v>20520</v>
      </c>
      <c r="G355" s="16">
        <f t="shared" si="115"/>
        <v>24.998364744641549</v>
      </c>
      <c r="H355" s="48">
        <f t="shared" si="116"/>
        <v>294.64918237232075</v>
      </c>
      <c r="I355" s="8">
        <f t="shared" si="117"/>
        <v>1.198579063050377</v>
      </c>
      <c r="J355" s="48">
        <f t="shared" si="118"/>
        <v>1.8276856267868309E-5</v>
      </c>
      <c r="K355" s="48">
        <f t="shared" si="119"/>
        <v>1.5248769840308917E-5</v>
      </c>
      <c r="L355" s="10">
        <f t="shared" si="120"/>
        <v>1006.1401458360106</v>
      </c>
      <c r="M355" s="29">
        <f t="shared" si="121"/>
        <v>2.5707927342400978E-2</v>
      </c>
      <c r="N355" s="8">
        <f t="shared" si="122"/>
        <v>0.715307717571112</v>
      </c>
      <c r="O355" s="48">
        <f t="shared" si="123"/>
        <v>3.3938665362946538E-3</v>
      </c>
      <c r="P355" s="48">
        <f t="shared" si="106"/>
        <v>27055432.823289629</v>
      </c>
      <c r="Q355" s="48">
        <f t="shared" si="124"/>
        <v>19352959.900725853</v>
      </c>
      <c r="R355" s="9">
        <f t="shared" si="107"/>
        <v>37.745323315357048</v>
      </c>
      <c r="S355" s="10">
        <f t="shared" si="108"/>
        <v>3.2345134310221089</v>
      </c>
      <c r="T355" s="10">
        <f t="shared" si="109"/>
        <v>2.1730852571265311</v>
      </c>
      <c r="U355" s="10">
        <f t="shared" si="110"/>
        <v>3.2746667457703054</v>
      </c>
      <c r="V355" s="10">
        <f t="shared" si="111"/>
        <v>5.447752002896836</v>
      </c>
      <c r="W355" s="9">
        <f t="shared" si="112"/>
        <v>2.9508656682357861</v>
      </c>
      <c r="X355" s="49">
        <f t="shared" si="105"/>
        <v>27.949230412877334</v>
      </c>
      <c r="Y355" s="8">
        <f t="shared" si="125"/>
        <v>9.0795866714947263E-5</v>
      </c>
      <c r="Z355" s="29">
        <f t="shared" si="113"/>
        <v>5.7</v>
      </c>
    </row>
    <row r="356" spans="6:26" x14ac:dyDescent="0.25">
      <c r="F356" s="36">
        <f t="shared" si="114"/>
        <v>20580</v>
      </c>
      <c r="G356" s="16">
        <f t="shared" si="115"/>
        <v>24.998404723115264</v>
      </c>
      <c r="H356" s="48">
        <f t="shared" si="116"/>
        <v>294.64920236155763</v>
      </c>
      <c r="I356" s="8">
        <f t="shared" si="117"/>
        <v>1.1985789814683552</v>
      </c>
      <c r="J356" s="48">
        <f t="shared" si="118"/>
        <v>1.8276857222873467E-5</v>
      </c>
      <c r="K356" s="48">
        <f t="shared" si="119"/>
        <v>1.524877167500706E-5</v>
      </c>
      <c r="L356" s="10">
        <f t="shared" si="120"/>
        <v>1006.1401465236765</v>
      </c>
      <c r="M356" s="29">
        <f t="shared" si="121"/>
        <v>2.5707928839363549E-2</v>
      </c>
      <c r="N356" s="8">
        <f t="shared" si="122"/>
        <v>0.71530771378428493</v>
      </c>
      <c r="O356" s="48">
        <f t="shared" si="123"/>
        <v>3.3938663060520415E-3</v>
      </c>
      <c r="P356" s="48">
        <f t="shared" si="106"/>
        <v>27055579.032660387</v>
      </c>
      <c r="Q356" s="48">
        <f t="shared" si="124"/>
        <v>19353064.382962339</v>
      </c>
      <c r="R356" s="9">
        <f t="shared" si="107"/>
        <v>37.745382094228503</v>
      </c>
      <c r="S356" s="10">
        <f t="shared" si="108"/>
        <v>3.234518656310045</v>
      </c>
      <c r="T356" s="10">
        <f t="shared" si="109"/>
        <v>2.173101181567167</v>
      </c>
      <c r="U356" s="10">
        <f t="shared" si="110"/>
        <v>3.2746861241366214</v>
      </c>
      <c r="V356" s="10">
        <f t="shared" si="111"/>
        <v>5.4477873057037884</v>
      </c>
      <c r="W356" s="9">
        <f t="shared" si="112"/>
        <v>2.9508847905895519</v>
      </c>
      <c r="X356" s="49">
        <f t="shared" si="105"/>
        <v>27.949289513704816</v>
      </c>
      <c r="Y356" s="8">
        <f t="shared" si="125"/>
        <v>9.0796455095063145E-5</v>
      </c>
      <c r="Z356" s="29">
        <f t="shared" si="113"/>
        <v>5.7166666666666668</v>
      </c>
    </row>
    <row r="357" spans="6:26" x14ac:dyDescent="0.25">
      <c r="F357" s="36">
        <f t="shared" si="114"/>
        <v>20640</v>
      </c>
      <c r="G357" s="16">
        <f t="shared" si="115"/>
        <v>24.998443724219868</v>
      </c>
      <c r="H357" s="48">
        <f t="shared" si="116"/>
        <v>294.64922186210993</v>
      </c>
      <c r="I357" s="8">
        <f t="shared" si="117"/>
        <v>1.1985789018808111</v>
      </c>
      <c r="J357" s="48">
        <f t="shared" si="118"/>
        <v>1.827685815453122E-5</v>
      </c>
      <c r="K357" s="48">
        <f t="shared" si="119"/>
        <v>1.5248773464851715E-5</v>
      </c>
      <c r="L357" s="10">
        <f t="shared" si="120"/>
        <v>1006.1401471945314</v>
      </c>
      <c r="M357" s="29">
        <f t="shared" si="121"/>
        <v>2.5707930299729252E-2</v>
      </c>
      <c r="N357" s="8">
        <f t="shared" si="122"/>
        <v>0.71530771009003713</v>
      </c>
      <c r="O357" s="48">
        <f t="shared" si="123"/>
        <v>3.393866081438289E-3</v>
      </c>
      <c r="P357" s="48">
        <f t="shared" si="106"/>
        <v>27055721.667505644</v>
      </c>
      <c r="Q357" s="48">
        <f t="shared" si="124"/>
        <v>19353166.310816862</v>
      </c>
      <c r="R357" s="9">
        <f t="shared" si="107"/>
        <v>37.745439435863076</v>
      </c>
      <c r="S357" s="10">
        <f t="shared" si="108"/>
        <v>3.2345237538327329</v>
      </c>
      <c r="T357" s="10">
        <f t="shared" si="109"/>
        <v>2.1731167167216747</v>
      </c>
      <c r="U357" s="10">
        <f t="shared" si="110"/>
        <v>3.2747050287601218</v>
      </c>
      <c r="V357" s="10">
        <f t="shared" si="111"/>
        <v>5.4478217454817965</v>
      </c>
      <c r="W357" s="9">
        <f t="shared" si="112"/>
        <v>2.9509034454693062</v>
      </c>
      <c r="X357" s="49">
        <f t="shared" si="105"/>
        <v>27.949347169689176</v>
      </c>
      <c r="Y357" s="8">
        <f t="shared" si="125"/>
        <v>9.0797029091363262E-5</v>
      </c>
      <c r="Z357" s="29">
        <f t="shared" si="113"/>
        <v>5.7333333333333334</v>
      </c>
    </row>
    <row r="358" spans="6:26" x14ac:dyDescent="0.25">
      <c r="F358" s="36">
        <f t="shared" si="114"/>
        <v>20700</v>
      </c>
      <c r="G358" s="16">
        <f t="shared" si="115"/>
        <v>24.998481771848578</v>
      </c>
      <c r="H358" s="48">
        <f t="shared" si="116"/>
        <v>294.64924088592426</v>
      </c>
      <c r="I358" s="8">
        <f t="shared" si="117"/>
        <v>1.1985788242389863</v>
      </c>
      <c r="J358" s="48">
        <f t="shared" si="118"/>
        <v>1.8276859063412307E-5</v>
      </c>
      <c r="K358" s="48">
        <f t="shared" si="119"/>
        <v>1.5248775210939368E-5</v>
      </c>
      <c r="L358" s="10">
        <f t="shared" si="120"/>
        <v>1006.1401478489857</v>
      </c>
      <c r="M358" s="29">
        <f t="shared" si="121"/>
        <v>2.570793172439273E-2</v>
      </c>
      <c r="N358" s="8">
        <f t="shared" si="122"/>
        <v>0.71530770648610476</v>
      </c>
      <c r="O358" s="48">
        <f t="shared" si="123"/>
        <v>3.3938658623157893E-3</v>
      </c>
      <c r="P358" s="48">
        <f t="shared" si="106"/>
        <v>27055860.815214265</v>
      </c>
      <c r="Q358" s="48">
        <f t="shared" si="124"/>
        <v>19353265.746738188</v>
      </c>
      <c r="R358" s="9">
        <f t="shared" si="107"/>
        <v>37.74549537540814</v>
      </c>
      <c r="S358" s="10">
        <f t="shared" si="108"/>
        <v>3.2345287267145801</v>
      </c>
      <c r="T358" s="10">
        <f t="shared" si="109"/>
        <v>2.1731318721055275</v>
      </c>
      <c r="U358" s="10">
        <f t="shared" si="110"/>
        <v>3.2747234712216828</v>
      </c>
      <c r="V358" s="10">
        <f t="shared" si="111"/>
        <v>5.4478553433272108</v>
      </c>
      <c r="W358" s="9">
        <f t="shared" si="112"/>
        <v>2.9509216443022392</v>
      </c>
      <c r="X358" s="49">
        <f t="shared" si="105"/>
        <v>27.949403416150815</v>
      </c>
      <c r="Y358" s="8">
        <f t="shared" si="125"/>
        <v>9.0797589055453522E-5</v>
      </c>
      <c r="Z358" s="29">
        <f t="shared" si="113"/>
        <v>5.75</v>
      </c>
    </row>
    <row r="359" spans="6:26" x14ac:dyDescent="0.25">
      <c r="F359" s="36">
        <f t="shared" si="114"/>
        <v>20760</v>
      </c>
      <c r="G359" s="16">
        <f t="shared" si="115"/>
        <v>24.998518889310564</v>
      </c>
      <c r="H359" s="48">
        <f t="shared" si="116"/>
        <v>294.64925944465529</v>
      </c>
      <c r="I359" s="8">
        <f t="shared" si="117"/>
        <v>1.1985787484953143</v>
      </c>
      <c r="J359" s="48">
        <f t="shared" si="118"/>
        <v>1.8276859950073566E-5</v>
      </c>
      <c r="K359" s="48">
        <f t="shared" si="119"/>
        <v>1.524877691433974E-5</v>
      </c>
      <c r="L359" s="10">
        <f t="shared" si="120"/>
        <v>1006.1401484874409</v>
      </c>
      <c r="M359" s="29">
        <f t="shared" si="121"/>
        <v>2.5707933114226835E-2</v>
      </c>
      <c r="N359" s="8">
        <f t="shared" si="122"/>
        <v>0.71530770297027946</v>
      </c>
      <c r="O359" s="48">
        <f t="shared" si="123"/>
        <v>3.3938656485502979E-3</v>
      </c>
      <c r="P359" s="48">
        <f t="shared" si="106"/>
        <v>27055996.561038621</v>
      </c>
      <c r="Q359" s="48">
        <f t="shared" si="124"/>
        <v>19353362.751648318</v>
      </c>
      <c r="R359" s="9">
        <f t="shared" si="107"/>
        <v>37.745549947151154</v>
      </c>
      <c r="S359" s="10">
        <f t="shared" si="108"/>
        <v>3.2345335780035671</v>
      </c>
      <c r="T359" s="10">
        <f t="shared" si="109"/>
        <v>2.1731466570016558</v>
      </c>
      <c r="U359" s="10">
        <f t="shared" si="110"/>
        <v>3.2747414628193008</v>
      </c>
      <c r="V359" s="10">
        <f t="shared" si="111"/>
        <v>5.4478881198209566</v>
      </c>
      <c r="W359" s="9">
        <f t="shared" si="112"/>
        <v>2.9509393982363514</v>
      </c>
      <c r="X359" s="49">
        <f t="shared" si="105"/>
        <v>27.949458287546914</v>
      </c>
      <c r="Y359" s="8">
        <f t="shared" si="125"/>
        <v>9.079813533034927E-5</v>
      </c>
      <c r="Z359" s="29">
        <f t="shared" si="113"/>
        <v>5.7666666666666666</v>
      </c>
    </row>
    <row r="360" spans="6:26" x14ac:dyDescent="0.25">
      <c r="F360" s="36">
        <f t="shared" si="114"/>
        <v>20820</v>
      </c>
      <c r="G360" s="16">
        <f t="shared" si="115"/>
        <v>24.998555099345197</v>
      </c>
      <c r="H360" s="48">
        <f t="shared" si="116"/>
        <v>294.64927754967255</v>
      </c>
      <c r="I360" s="8">
        <f t="shared" si="117"/>
        <v>1.1985786746033913</v>
      </c>
      <c r="J360" s="48">
        <f t="shared" si="118"/>
        <v>1.8276860815058177E-5</v>
      </c>
      <c r="K360" s="48">
        <f t="shared" si="119"/>
        <v>1.5248778576096371E-5</v>
      </c>
      <c r="L360" s="10">
        <f t="shared" si="120"/>
        <v>1006.1401491102874</v>
      </c>
      <c r="M360" s="29">
        <f t="shared" si="121"/>
        <v>2.5707934470082978E-2</v>
      </c>
      <c r="N360" s="8">
        <f t="shared" si="122"/>
        <v>0.71530769954040763</v>
      </c>
      <c r="O360" s="48">
        <f t="shared" si="123"/>
        <v>3.3938654400108553E-3</v>
      </c>
      <c r="P360" s="48">
        <f t="shared" si="106"/>
        <v>27056128.988147017</v>
      </c>
      <c r="Q360" s="48">
        <f t="shared" si="124"/>
        <v>19353457.384979978</v>
      </c>
      <c r="R360" s="9">
        <f t="shared" si="107"/>
        <v>37.745603184541039</v>
      </c>
      <c r="S360" s="10">
        <f t="shared" si="108"/>
        <v>3.2345383106731216</v>
      </c>
      <c r="T360" s="10">
        <f t="shared" si="109"/>
        <v>2.1731610804661226</v>
      </c>
      <c r="U360" s="10">
        <f t="shared" si="110"/>
        <v>3.2747590145746832</v>
      </c>
      <c r="V360" s="10">
        <f t="shared" si="111"/>
        <v>5.4479200950408053</v>
      </c>
      <c r="W360" s="9">
        <f t="shared" si="112"/>
        <v>2.9509567181471024</v>
      </c>
      <c r="X360" s="49">
        <f t="shared" si="105"/>
        <v>27.949511817492301</v>
      </c>
      <c r="Y360" s="8">
        <f t="shared" si="125"/>
        <v>9.07986682506801E-5</v>
      </c>
      <c r="Z360" s="29">
        <f t="shared" si="113"/>
        <v>5.7833333333333332</v>
      </c>
    </row>
    <row r="361" spans="6:26" x14ac:dyDescent="0.25">
      <c r="F361" s="36">
        <f t="shared" si="114"/>
        <v>20880</v>
      </c>
      <c r="G361" s="16">
        <f t="shared" si="115"/>
        <v>24.99859042413599</v>
      </c>
      <c r="H361" s="48">
        <f t="shared" si="116"/>
        <v>294.64929521206795</v>
      </c>
      <c r="I361" s="8">
        <f t="shared" si="117"/>
        <v>1.1985786025179479</v>
      </c>
      <c r="J361" s="48">
        <f t="shared" si="118"/>
        <v>1.8276861658896089E-5</v>
      </c>
      <c r="K361" s="48">
        <f t="shared" si="119"/>
        <v>1.5248780197227328E-5</v>
      </c>
      <c r="L361" s="10">
        <f t="shared" si="120"/>
        <v>1006.1401497179073</v>
      </c>
      <c r="M361" s="29">
        <f t="shared" si="121"/>
        <v>2.5707935792791851E-2</v>
      </c>
      <c r="N361" s="8">
        <f t="shared" si="122"/>
        <v>0.71530769619438817</v>
      </c>
      <c r="O361" s="48">
        <f t="shared" si="123"/>
        <v>3.3938652365696985E-3</v>
      </c>
      <c r="P361" s="48">
        <f t="shared" si="106"/>
        <v>27056258.177674361</v>
      </c>
      <c r="Q361" s="48">
        <f t="shared" si="124"/>
        <v>19353549.704712823</v>
      </c>
      <c r="R361" s="9">
        <f t="shared" si="107"/>
        <v>37.745655120208475</v>
      </c>
      <c r="S361" s="10">
        <f t="shared" si="108"/>
        <v>3.2345429276239486</v>
      </c>
      <c r="T361" s="10">
        <f t="shared" si="109"/>
        <v>2.1731751513336728</v>
      </c>
      <c r="U361" s="10">
        <f t="shared" si="110"/>
        <v>3.2747761372401691</v>
      </c>
      <c r="V361" s="10">
        <f t="shared" si="111"/>
        <v>5.4479512885738419</v>
      </c>
      <c r="W361" s="9">
        <f t="shared" si="112"/>
        <v>2.9509736146441643</v>
      </c>
      <c r="X361" s="49">
        <f t="shared" si="105"/>
        <v>27.949564038780153</v>
      </c>
      <c r="Y361" s="8">
        <f t="shared" si="125"/>
        <v>9.0799188142897362E-5</v>
      </c>
      <c r="Z361" s="29">
        <f t="shared" si="113"/>
        <v>5.8</v>
      </c>
    </row>
    <row r="362" spans="6:26" x14ac:dyDescent="0.25">
      <c r="F362" s="36">
        <f t="shared" si="114"/>
        <v>20940</v>
      </c>
      <c r="G362" s="16">
        <f t="shared" si="115"/>
        <v>24.99862488532419</v>
      </c>
      <c r="H362" s="48">
        <f t="shared" si="116"/>
        <v>294.64931244266205</v>
      </c>
      <c r="I362" s="8">
        <f t="shared" si="117"/>
        <v>1.1985785321948212</v>
      </c>
      <c r="J362" s="48">
        <f t="shared" si="118"/>
        <v>1.8276862482104259E-5</v>
      </c>
      <c r="K362" s="48">
        <f t="shared" si="119"/>
        <v>1.5248781778725763E-5</v>
      </c>
      <c r="L362" s="10">
        <f t="shared" si="120"/>
        <v>1006.1401503106727</v>
      </c>
      <c r="M362" s="29">
        <f t="shared" si="121"/>
        <v>2.5707937083163778E-2</v>
      </c>
      <c r="N362" s="8">
        <f t="shared" si="122"/>
        <v>0.71530769293017116</v>
      </c>
      <c r="O362" s="48">
        <f t="shared" si="123"/>
        <v>3.3938650381021922E-3</v>
      </c>
      <c r="P362" s="48">
        <f t="shared" si="106"/>
        <v>27056384.208772231</v>
      </c>
      <c r="Q362" s="48">
        <f t="shared" si="124"/>
        <v>19353639.767409179</v>
      </c>
      <c r="R362" s="9">
        <f t="shared" si="107"/>
        <v>37.745705785986026</v>
      </c>
      <c r="S362" s="10">
        <f t="shared" si="108"/>
        <v>3.2345474316857992</v>
      </c>
      <c r="T362" s="10">
        <f t="shared" si="109"/>
        <v>2.1731888782231374</v>
      </c>
      <c r="U362" s="10">
        <f t="shared" si="110"/>
        <v>3.2747928413052452</v>
      </c>
      <c r="V362" s="10">
        <f t="shared" si="111"/>
        <v>5.4479817195283822</v>
      </c>
      <c r="W362" s="9">
        <f t="shared" si="112"/>
        <v>2.9509900980778734</v>
      </c>
      <c r="X362" s="49">
        <f t="shared" si="105"/>
        <v>27.949614983402064</v>
      </c>
      <c r="Y362" s="8">
        <f t="shared" si="125"/>
        <v>9.079969532547303E-5</v>
      </c>
      <c r="Z362" s="29">
        <f t="shared" si="113"/>
        <v>5.8166666666666664</v>
      </c>
    </row>
    <row r="363" spans="6:26" x14ac:dyDescent="0.25">
      <c r="F363" s="36">
        <f t="shared" si="114"/>
        <v>21000</v>
      </c>
      <c r="G363" s="16">
        <f t="shared" si="115"/>
        <v>24.998658504022014</v>
      </c>
      <c r="H363" s="48">
        <f t="shared" si="116"/>
        <v>294.649329252011</v>
      </c>
      <c r="I363" s="8">
        <f t="shared" si="117"/>
        <v>1.198578463590928</v>
      </c>
      <c r="J363" s="48">
        <f t="shared" si="118"/>
        <v>1.8276863285187018E-5</v>
      </c>
      <c r="K363" s="48">
        <f t="shared" si="119"/>
        <v>1.5248783321560555E-5</v>
      </c>
      <c r="L363" s="10">
        <f t="shared" si="120"/>
        <v>1006.1401508889466</v>
      </c>
      <c r="M363" s="29">
        <f t="shared" si="121"/>
        <v>2.5707938341989301E-2</v>
      </c>
      <c r="N363" s="8">
        <f t="shared" si="122"/>
        <v>0.71530768974575631</v>
      </c>
      <c r="O363" s="48">
        <f t="shared" si="123"/>
        <v>3.3938648444867448E-3</v>
      </c>
      <c r="P363" s="48">
        <f t="shared" si="106"/>
        <v>27056507.158657085</v>
      </c>
      <c r="Q363" s="48">
        <f t="shared" si="124"/>
        <v>19353727.628248516</v>
      </c>
      <c r="R363" s="9">
        <f t="shared" si="107"/>
        <v>37.745755212927534</v>
      </c>
      <c r="S363" s="10">
        <f t="shared" si="108"/>
        <v>3.2345518256192078</v>
      </c>
      <c r="T363" s="10">
        <f t="shared" si="109"/>
        <v>2.1732022695427009</v>
      </c>
      <c r="U363" s="10">
        <f t="shared" si="110"/>
        <v>3.2748091370030346</v>
      </c>
      <c r="V363" s="10">
        <f t="shared" si="111"/>
        <v>5.448011406545735</v>
      </c>
      <c r="W363" s="9">
        <f t="shared" si="112"/>
        <v>2.9510061785456063</v>
      </c>
      <c r="X363" s="49">
        <f t="shared" si="105"/>
        <v>27.949664682567622</v>
      </c>
      <c r="Y363" s="8">
        <f t="shared" si="125"/>
        <v>9.0800190109095592E-5</v>
      </c>
      <c r="Z363" s="29">
        <f t="shared" si="113"/>
        <v>5.833333333333333</v>
      </c>
    </row>
    <row r="364" spans="6:26" x14ac:dyDescent="0.25">
      <c r="F364" s="36">
        <f t="shared" si="114"/>
        <v>21060</v>
      </c>
      <c r="G364" s="16">
        <f t="shared" si="115"/>
        <v>24.998691300825595</v>
      </c>
      <c r="H364" s="48">
        <f t="shared" si="116"/>
        <v>294.64934565041278</v>
      </c>
      <c r="I364" s="8">
        <f t="shared" si="117"/>
        <v>1.1985783966642385</v>
      </c>
      <c r="J364" s="48">
        <f t="shared" si="118"/>
        <v>1.8276864068636373E-5</v>
      </c>
      <c r="K364" s="48">
        <f t="shared" si="119"/>
        <v>1.5248784826676906E-5</v>
      </c>
      <c r="L364" s="10">
        <f t="shared" si="120"/>
        <v>1006.1401514530834</v>
      </c>
      <c r="M364" s="29">
        <f t="shared" si="121"/>
        <v>2.5707939570039633E-2</v>
      </c>
      <c r="N364" s="8">
        <f t="shared" si="122"/>
        <v>0.71530768663919297</v>
      </c>
      <c r="O364" s="48">
        <f t="shared" si="123"/>
        <v>3.3938646556047392E-3</v>
      </c>
      <c r="P364" s="48">
        <f t="shared" si="106"/>
        <v>27056627.102657668</v>
      </c>
      <c r="Q364" s="48">
        <f t="shared" si="124"/>
        <v>19353813.341061346</v>
      </c>
      <c r="R364" s="9">
        <f t="shared" si="107"/>
        <v>37.745803431327481</v>
      </c>
      <c r="S364" s="10">
        <f t="shared" si="108"/>
        <v>3.2345561121172053</v>
      </c>
      <c r="T364" s="10">
        <f t="shared" si="109"/>
        <v>2.1732153334950661</v>
      </c>
      <c r="U364" s="10">
        <f t="shared" si="110"/>
        <v>3.2748250343165508</v>
      </c>
      <c r="V364" s="10">
        <f t="shared" si="111"/>
        <v>5.4480403678116165</v>
      </c>
      <c r="W364" s="9">
        <f t="shared" si="112"/>
        <v>2.9510218658979586</v>
      </c>
      <c r="X364" s="49">
        <f t="shared" si="105"/>
        <v>27.949713166723555</v>
      </c>
      <c r="Y364" s="8">
        <f t="shared" si="125"/>
        <v>9.0800672796860282E-5</v>
      </c>
      <c r="Z364" s="29">
        <f t="shared" si="113"/>
        <v>5.85</v>
      </c>
    </row>
    <row r="365" spans="6:26" x14ac:dyDescent="0.25">
      <c r="F365" s="36">
        <f t="shared" si="114"/>
        <v>21120</v>
      </c>
      <c r="G365" s="16">
        <f t="shared" si="115"/>
        <v>24.998723295827585</v>
      </c>
      <c r="H365" s="48">
        <f t="shared" si="116"/>
        <v>294.64936164791379</v>
      </c>
      <c r="I365" s="8">
        <f t="shared" si="117"/>
        <v>1.1985783313737497</v>
      </c>
      <c r="J365" s="48">
        <f t="shared" si="118"/>
        <v>1.8276864832932281E-5</v>
      </c>
      <c r="K365" s="48">
        <f t="shared" si="119"/>
        <v>1.5248786294996895E-5</v>
      </c>
      <c r="L365" s="10">
        <f t="shared" si="120"/>
        <v>1006.1401520034285</v>
      </c>
      <c r="M365" s="29">
        <f t="shared" si="121"/>
        <v>2.5707940768067098E-2</v>
      </c>
      <c r="N365" s="8">
        <f t="shared" si="122"/>
        <v>0.71530768360857799</v>
      </c>
      <c r="O365" s="48">
        <f t="shared" si="123"/>
        <v>3.3938644713404566E-3</v>
      </c>
      <c r="P365" s="48">
        <f t="shared" si="106"/>
        <v>27056744.114261195</v>
      </c>
      <c r="Q365" s="48">
        <f t="shared" si="124"/>
        <v>19353896.958362203</v>
      </c>
      <c r="R365" s="9">
        <f t="shared" si="107"/>
        <v>37.745850470739143</v>
      </c>
      <c r="S365" s="10">
        <f t="shared" si="108"/>
        <v>3.2345602938069313</v>
      </c>
      <c r="T365" s="10">
        <f t="shared" si="109"/>
        <v>2.1732280780824471</v>
      </c>
      <c r="U365" s="10">
        <f t="shared" si="110"/>
        <v>3.2748405429846752</v>
      </c>
      <c r="V365" s="10">
        <f t="shared" si="111"/>
        <v>5.4480686210671223</v>
      </c>
      <c r="W365" s="9">
        <f t="shared" si="112"/>
        <v>2.9510371697446911</v>
      </c>
      <c r="X365" s="49">
        <f t="shared" si="105"/>
        <v>27.949760465572275</v>
      </c>
      <c r="Y365" s="8">
        <f t="shared" si="125"/>
        <v>9.0801143684452032E-5</v>
      </c>
      <c r="Z365" s="29">
        <f t="shared" si="113"/>
        <v>5.8666666666666663</v>
      </c>
    </row>
    <row r="366" spans="6:26" x14ac:dyDescent="0.25">
      <c r="F366" s="36">
        <f t="shared" si="114"/>
        <v>21180</v>
      </c>
      <c r="G366" s="16">
        <f t="shared" si="115"/>
        <v>24.998754508629471</v>
      </c>
      <c r="H366" s="48">
        <f t="shared" si="116"/>
        <v>294.64937725431469</v>
      </c>
      <c r="I366" s="8">
        <f t="shared" si="117"/>
        <v>1.1985782676794621</v>
      </c>
      <c r="J366" s="48">
        <f t="shared" si="118"/>
        <v>1.8276865578542956E-5</v>
      </c>
      <c r="K366" s="48">
        <f t="shared" si="119"/>
        <v>1.5248787727420043E-5</v>
      </c>
      <c r="L366" s="10">
        <f t="shared" si="120"/>
        <v>1006.1401525403193</v>
      </c>
      <c r="M366" s="29">
        <f t="shared" si="121"/>
        <v>2.5707941936805628E-2</v>
      </c>
      <c r="N366" s="8">
        <f t="shared" si="122"/>
        <v>0.71530768065205463</v>
      </c>
      <c r="O366" s="48">
        <f t="shared" si="123"/>
        <v>3.3938642915810084E-3</v>
      </c>
      <c r="P366" s="48">
        <f t="shared" si="106"/>
        <v>27056858.265158407</v>
      </c>
      <c r="Q366" s="48">
        <f t="shared" si="124"/>
        <v>19353978.531381834</v>
      </c>
      <c r="R366" s="9">
        <f t="shared" si="107"/>
        <v>37.745896359993139</v>
      </c>
      <c r="S366" s="10">
        <f t="shared" si="108"/>
        <v>3.2345643732512888</v>
      </c>
      <c r="T366" s="10">
        <f t="shared" si="109"/>
        <v>2.1732405111114925</v>
      </c>
      <c r="U366" s="10">
        <f t="shared" si="110"/>
        <v>3.2748556725083571</v>
      </c>
      <c r="V366" s="10">
        <f t="shared" si="111"/>
        <v>5.4480961836198496</v>
      </c>
      <c r="W366" s="9">
        <f t="shared" si="112"/>
        <v>2.9510520994607519</v>
      </c>
      <c r="X366" s="49">
        <f t="shared" si="105"/>
        <v>27.949806608090224</v>
      </c>
      <c r="Y366" s="8">
        <f t="shared" si="125"/>
        <v>9.0801603060330826E-5</v>
      </c>
      <c r="Z366" s="29">
        <f t="shared" si="113"/>
        <v>5.8833333333333337</v>
      </c>
    </row>
    <row r="367" spans="6:26" x14ac:dyDescent="0.25">
      <c r="F367" s="36">
        <f t="shared" si="114"/>
        <v>21240</v>
      </c>
      <c r="G367" s="16">
        <f t="shared" si="115"/>
        <v>24.998784958353571</v>
      </c>
      <c r="H367" s="48">
        <f t="shared" si="116"/>
        <v>294.64939247917675</v>
      </c>
      <c r="I367" s="8">
        <f t="shared" si="117"/>
        <v>1.1985782055423526</v>
      </c>
      <c r="J367" s="48">
        <f t="shared" si="118"/>
        <v>1.8276866305925249E-5</v>
      </c>
      <c r="K367" s="48">
        <f t="shared" si="119"/>
        <v>1.5248789124823964E-5</v>
      </c>
      <c r="L367" s="10">
        <f t="shared" si="120"/>
        <v>1006.1401530640845</v>
      </c>
      <c r="M367" s="29">
        <f t="shared" si="121"/>
        <v>2.5707943076971319E-2</v>
      </c>
      <c r="N367" s="8">
        <f t="shared" si="122"/>
        <v>0.71530767776781146</v>
      </c>
      <c r="O367" s="48">
        <f t="shared" si="123"/>
        <v>3.3938641162162631E-3</v>
      </c>
      <c r="P367" s="48">
        <f t="shared" si="106"/>
        <v>27056969.625287075</v>
      </c>
      <c r="Q367" s="48">
        <f t="shared" si="124"/>
        <v>19354058.11009831</v>
      </c>
      <c r="R367" s="9">
        <f t="shared" si="107"/>
        <v>37.745941127214749</v>
      </c>
      <c r="S367" s="10">
        <f t="shared" si="108"/>
        <v>3.2345683529504914</v>
      </c>
      <c r="T367" s="10">
        <f t="shared" si="109"/>
        <v>2.173252640198053</v>
      </c>
      <c r="U367" s="10">
        <f t="shared" si="110"/>
        <v>3.2748704321562108</v>
      </c>
      <c r="V367" s="10">
        <f t="shared" si="111"/>
        <v>5.4481230723542637</v>
      </c>
      <c r="W367" s="9">
        <f t="shared" si="112"/>
        <v>2.951066664191893</v>
      </c>
      <c r="X367" s="49">
        <f t="shared" si="105"/>
        <v>27.949851622545463</v>
      </c>
      <c r="Y367" s="8">
        <f t="shared" si="125"/>
        <v>9.0802051205904401E-5</v>
      </c>
      <c r="Z367" s="29">
        <f t="shared" si="113"/>
        <v>5.9</v>
      </c>
    </row>
    <row r="368" spans="6:26" x14ac:dyDescent="0.25">
      <c r="F368" s="36">
        <f t="shared" si="114"/>
        <v>21300</v>
      </c>
      <c r="G368" s="16">
        <f t="shared" si="115"/>
        <v>24.998814663654755</v>
      </c>
      <c r="H368" s="48">
        <f t="shared" si="116"/>
        <v>294.64940733182738</v>
      </c>
      <c r="I368" s="8">
        <f t="shared" si="117"/>
        <v>1.1985781449243529</v>
      </c>
      <c r="J368" s="48">
        <f t="shared" si="118"/>
        <v>1.8276867015524783E-5</v>
      </c>
      <c r="K368" s="48">
        <f t="shared" si="119"/>
        <v>1.5248790488064765E-5</v>
      </c>
      <c r="L368" s="10">
        <f t="shared" si="120"/>
        <v>1006.1401535750452</v>
      </c>
      <c r="M368" s="29">
        <f t="shared" si="121"/>
        <v>2.5707944189262682E-2</v>
      </c>
      <c r="N368" s="8">
        <f t="shared" si="122"/>
        <v>0.71530767495408176</v>
      </c>
      <c r="O368" s="48">
        <f t="shared" si="123"/>
        <v>3.3938639451387832E-3</v>
      </c>
      <c r="P368" s="48">
        <f t="shared" si="106"/>
        <v>27057078.262875389</v>
      </c>
      <c r="Q368" s="48">
        <f t="shared" si="124"/>
        <v>19354135.74326802</v>
      </c>
      <c r="R368" s="9">
        <f t="shared" si="107"/>
        <v>37.745984799841459</v>
      </c>
      <c r="S368" s="10">
        <f t="shared" si="108"/>
        <v>3.2345722353436059</v>
      </c>
      <c r="T368" s="10">
        <f t="shared" si="109"/>
        <v>2.1732644727718435</v>
      </c>
      <c r="U368" s="10">
        <f t="shared" si="110"/>
        <v>3.274884830970358</v>
      </c>
      <c r="V368" s="10">
        <f t="shared" si="111"/>
        <v>5.448149303742202</v>
      </c>
      <c r="W368" s="9">
        <f t="shared" si="112"/>
        <v>2.9510808728603592</v>
      </c>
      <c r="X368" s="49">
        <f t="shared" si="105"/>
        <v>27.949895536515115</v>
      </c>
      <c r="Y368" s="8">
        <f t="shared" si="125"/>
        <v>9.0802488395703372E-5</v>
      </c>
      <c r="Z368" s="29">
        <f t="shared" si="113"/>
        <v>5.916666666666667</v>
      </c>
    </row>
    <row r="369" spans="6:26" x14ac:dyDescent="0.25">
      <c r="F369" s="36">
        <f t="shared" si="114"/>
        <v>21360</v>
      </c>
      <c r="G369" s="16">
        <f t="shared" si="115"/>
        <v>24.998843642731863</v>
      </c>
      <c r="H369" s="48">
        <f t="shared" si="116"/>
        <v>294.64942182136593</v>
      </c>
      <c r="I369" s="8">
        <f t="shared" si="117"/>
        <v>1.1985780857883253</v>
      </c>
      <c r="J369" s="48">
        <f t="shared" si="118"/>
        <v>1.8276867707776263E-5</v>
      </c>
      <c r="K369" s="48">
        <f t="shared" si="119"/>
        <v>1.5248791817977595E-5</v>
      </c>
      <c r="L369" s="10">
        <f t="shared" si="120"/>
        <v>1006.1401540735143</v>
      </c>
      <c r="M369" s="29">
        <f t="shared" si="121"/>
        <v>2.5707945274361127E-2</v>
      </c>
      <c r="N369" s="8">
        <f t="shared" si="122"/>
        <v>0.71530767220914104</v>
      </c>
      <c r="O369" s="48">
        <f t="shared" si="123"/>
        <v>3.3938637782437589E-3</v>
      </c>
      <c r="P369" s="48">
        <f t="shared" si="106"/>
        <v>27057184.244483657</v>
      </c>
      <c r="Q369" s="48">
        <f t="shared" si="124"/>
        <v>19354211.47845545</v>
      </c>
      <c r="R369" s="9">
        <f t="shared" si="107"/>
        <v>37.746027404639662</v>
      </c>
      <c r="S369" s="10">
        <f t="shared" si="108"/>
        <v>3.2345760228100393</v>
      </c>
      <c r="T369" s="10">
        <f t="shared" si="109"/>
        <v>2.1732760160809876</v>
      </c>
      <c r="U369" s="10">
        <f t="shared" si="110"/>
        <v>3.274898877771828</v>
      </c>
      <c r="V369" s="10">
        <f t="shared" si="111"/>
        <v>5.4481748938528156</v>
      </c>
      <c r="W369" s="9">
        <f t="shared" si="112"/>
        <v>2.9510947341702751</v>
      </c>
      <c r="X369" s="49">
        <f t="shared" si="105"/>
        <v>27.949938376902139</v>
      </c>
      <c r="Y369" s="8">
        <f t="shared" si="125"/>
        <v>9.0802914897546939E-5</v>
      </c>
      <c r="Z369" s="29">
        <f t="shared" si="113"/>
        <v>5.9333333333333336</v>
      </c>
    </row>
    <row r="370" spans="6:26" x14ac:dyDescent="0.25">
      <c r="F370" s="36">
        <f t="shared" si="114"/>
        <v>21420</v>
      </c>
      <c r="G370" s="16">
        <f t="shared" si="115"/>
        <v>24.998871913338853</v>
      </c>
      <c r="H370" s="48">
        <f t="shared" si="116"/>
        <v>294.64943595666938</v>
      </c>
      <c r="I370" s="8">
        <f t="shared" si="117"/>
        <v>1.19857802809804</v>
      </c>
      <c r="J370" s="48">
        <f t="shared" si="118"/>
        <v>1.8276868383103817E-5</v>
      </c>
      <c r="K370" s="48">
        <f t="shared" si="119"/>
        <v>1.5248793115377237E-5</v>
      </c>
      <c r="L370" s="10">
        <f t="shared" si="120"/>
        <v>1006.1401545597971</v>
      </c>
      <c r="M370" s="29">
        <f t="shared" si="121"/>
        <v>2.5707946332931459E-2</v>
      </c>
      <c r="N370" s="8">
        <f t="shared" si="122"/>
        <v>0.7153076695313082</v>
      </c>
      <c r="O370" s="48">
        <f t="shared" si="123"/>
        <v>3.3938636154289404E-3</v>
      </c>
      <c r="P370" s="48">
        <f t="shared" si="106"/>
        <v>27057287.63504478</v>
      </c>
      <c r="Q370" s="48">
        <f t="shared" si="124"/>
        <v>19354285.362062164</v>
      </c>
      <c r="R370" s="9">
        <f t="shared" si="107"/>
        <v>37.746068967721158</v>
      </c>
      <c r="S370" s="10">
        <f t="shared" si="108"/>
        <v>3.2345797176710174</v>
      </c>
      <c r="T370" s="10">
        <f t="shared" si="109"/>
        <v>2.1732872771964673</v>
      </c>
      <c r="U370" s="10">
        <f t="shared" si="110"/>
        <v>3.2749125811660678</v>
      </c>
      <c r="V370" s="10">
        <f t="shared" si="111"/>
        <v>5.4481998583625355</v>
      </c>
      <c r="W370" s="9">
        <f t="shared" si="112"/>
        <v>2.9511082566130402</v>
      </c>
      <c r="X370" s="49">
        <f t="shared" si="105"/>
        <v>27.949980169951893</v>
      </c>
      <c r="Y370" s="8">
        <f t="shared" si="125"/>
        <v>9.0803330972708934E-5</v>
      </c>
      <c r="Z370" s="29">
        <f t="shared" si="113"/>
        <v>5.95</v>
      </c>
    </row>
    <row r="371" spans="6:26" x14ac:dyDescent="0.25">
      <c r="F371" s="36">
        <f t="shared" si="114"/>
        <v>21480</v>
      </c>
      <c r="G371" s="16">
        <f t="shared" si="115"/>
        <v>24.998899492795683</v>
      </c>
      <c r="H371" s="48">
        <f t="shared" si="116"/>
        <v>294.64944974639781</v>
      </c>
      <c r="I371" s="8">
        <f t="shared" si="117"/>
        <v>1.1985779718181522</v>
      </c>
      <c r="J371" s="48">
        <f t="shared" si="118"/>
        <v>1.8276869041921168E-5</v>
      </c>
      <c r="K371" s="48">
        <f t="shared" si="119"/>
        <v>1.5248794381058529E-5</v>
      </c>
      <c r="L371" s="10">
        <f t="shared" si="120"/>
        <v>1006.1401550341917</v>
      </c>
      <c r="M371" s="29">
        <f t="shared" si="121"/>
        <v>2.5707947365622194E-2</v>
      </c>
      <c r="N371" s="8">
        <f t="shared" si="122"/>
        <v>0.71530766691894243</v>
      </c>
      <c r="O371" s="48">
        <f t="shared" si="123"/>
        <v>3.3938634565945777E-3</v>
      </c>
      <c r="P371" s="48">
        <f t="shared" si="106"/>
        <v>27057388.497904323</v>
      </c>
      <c r="Q371" s="48">
        <f t="shared" si="124"/>
        <v>19354357.43935537</v>
      </c>
      <c r="R371" s="9">
        <f t="shared" si="107"/>
        <v>37.746109514558952</v>
      </c>
      <c r="S371" s="10">
        <f t="shared" si="108"/>
        <v>3.2345833221909754</v>
      </c>
      <c r="T371" s="10">
        <f t="shared" si="109"/>
        <v>2.1732982630164281</v>
      </c>
      <c r="U371" s="10">
        <f t="shared" si="110"/>
        <v>3.2749259495481269</v>
      </c>
      <c r="V371" s="10">
        <f t="shared" si="111"/>
        <v>5.448224212564555</v>
      </c>
      <c r="W371" s="9">
        <f t="shared" si="112"/>
        <v>2.9511214484724673</v>
      </c>
      <c r="X371" s="49">
        <f t="shared" si="105"/>
        <v>27.95002094126815</v>
      </c>
      <c r="Y371" s="8">
        <f t="shared" si="125"/>
        <v>9.0803736876075923E-5</v>
      </c>
      <c r="Z371" s="29">
        <f t="shared" si="113"/>
        <v>5.9666666666666668</v>
      </c>
    </row>
    <row r="372" spans="6:26" x14ac:dyDescent="0.25">
      <c r="F372" s="36">
        <f t="shared" si="114"/>
        <v>21540</v>
      </c>
      <c r="G372" s="16">
        <f t="shared" si="115"/>
        <v>24.998926397998908</v>
      </c>
      <c r="H372" s="48">
        <f t="shared" si="116"/>
        <v>294.64946319899946</v>
      </c>
      <c r="I372" s="8">
        <f t="shared" si="117"/>
        <v>1.1985779169141821</v>
      </c>
      <c r="J372" s="48">
        <f t="shared" si="118"/>
        <v>1.8276869684631947E-5</v>
      </c>
      <c r="K372" s="48">
        <f t="shared" si="119"/>
        <v>1.5248795615796888E-5</v>
      </c>
      <c r="L372" s="10">
        <f t="shared" si="120"/>
        <v>1006.1401554969884</v>
      </c>
      <c r="M372" s="29">
        <f t="shared" si="121"/>
        <v>2.5707948373066017E-2</v>
      </c>
      <c r="N372" s="8">
        <f t="shared" si="122"/>
        <v>0.71530766437044291</v>
      </c>
      <c r="O372" s="48">
        <f t="shared" si="123"/>
        <v>3.39386330164336E-3</v>
      </c>
      <c r="P372" s="48">
        <f t="shared" si="106"/>
        <v>27057486.894859184</v>
      </c>
      <c r="Q372" s="48">
        <f t="shared" si="124"/>
        <v>19354427.754495591</v>
      </c>
      <c r="R372" s="9">
        <f t="shared" si="107"/>
        <v>37.746149070003234</v>
      </c>
      <c r="S372" s="10">
        <f t="shared" si="108"/>
        <v>3.23458683857899</v>
      </c>
      <c r="T372" s="10">
        <f t="shared" si="109"/>
        <v>2.1733089802704315</v>
      </c>
      <c r="U372" s="10">
        <f t="shared" si="110"/>
        <v>3.2749389911079301</v>
      </c>
      <c r="V372" s="10">
        <f t="shared" si="111"/>
        <v>5.4482479713783611</v>
      </c>
      <c r="W372" s="9">
        <f t="shared" si="112"/>
        <v>2.9511343178299456</v>
      </c>
      <c r="X372" s="49">
        <f t="shared" si="105"/>
        <v>27.950060715828855</v>
      </c>
      <c r="Y372" s="8">
        <f t="shared" si="125"/>
        <v>9.0804132856306014E-5</v>
      </c>
      <c r="Z372" s="29">
        <f t="shared" si="113"/>
        <v>5.9833333333333334</v>
      </c>
    </row>
    <row r="373" spans="6:26" x14ac:dyDescent="0.25">
      <c r="F373" s="36">
        <f t="shared" si="114"/>
        <v>21600</v>
      </c>
      <c r="G373" s="16">
        <f t="shared" si="115"/>
        <v>24.998952645432034</v>
      </c>
      <c r="H373" s="48">
        <f t="shared" si="116"/>
        <v>294.649476322716</v>
      </c>
      <c r="I373" s="8">
        <f t="shared" si="117"/>
        <v>1.1985778633524919</v>
      </c>
      <c r="J373" s="48">
        <f t="shared" si="118"/>
        <v>1.8276870311629932E-5</v>
      </c>
      <c r="K373" s="48">
        <f t="shared" si="119"/>
        <v>1.5248796820348795E-5</v>
      </c>
      <c r="L373" s="10">
        <f t="shared" si="120"/>
        <v>1006.140155948471</v>
      </c>
      <c r="M373" s="29">
        <f t="shared" si="121"/>
        <v>2.5707949355880156E-2</v>
      </c>
      <c r="N373" s="8">
        <f t="shared" si="122"/>
        <v>0.7153076618842491</v>
      </c>
      <c r="O373" s="48">
        <f t="shared" si="123"/>
        <v>3.393863150480356E-3</v>
      </c>
      <c r="P373" s="48">
        <f t="shared" si="106"/>
        <v>27057582.886195414</v>
      </c>
      <c r="Q373" s="48">
        <f t="shared" si="124"/>
        <v>19354496.350563712</v>
      </c>
      <c r="R373" s="9">
        <f t="shared" si="107"/>
        <v>37.746187658296201</v>
      </c>
      <c r="S373" s="10">
        <f t="shared" si="108"/>
        <v>3.2345902689900914</v>
      </c>
      <c r="T373" s="10">
        <f t="shared" si="109"/>
        <v>2.1733194355235437</v>
      </c>
      <c r="U373" s="10">
        <f t="shared" si="110"/>
        <v>3.2749517138351076</v>
      </c>
      <c r="V373" s="10">
        <f t="shared" si="111"/>
        <v>5.4482711493586518</v>
      </c>
      <c r="W373" s="9">
        <f t="shared" si="112"/>
        <v>2.9511468725692698</v>
      </c>
      <c r="X373" s="49">
        <f t="shared" si="105"/>
        <v>27.950099518001302</v>
      </c>
      <c r="Y373" s="8">
        <f t="shared" si="125"/>
        <v>9.0804519155977532E-5</v>
      </c>
      <c r="Z373" s="29">
        <f t="shared" si="113"/>
        <v>6</v>
      </c>
    </row>
    <row r="374" spans="6:26" x14ac:dyDescent="0.25">
      <c r="F374" s="36">
        <f t="shared" si="114"/>
        <v>21660</v>
      </c>
      <c r="G374" s="16">
        <f t="shared" si="115"/>
        <v>24.998978251175618</v>
      </c>
      <c r="H374" s="48">
        <f t="shared" si="116"/>
        <v>294.64948912558776</v>
      </c>
      <c r="I374" s="8">
        <f t="shared" si="117"/>
        <v>1.1985778111002672</v>
      </c>
      <c r="J374" s="48">
        <f t="shared" si="118"/>
        <v>1.8276870923299261E-5</v>
      </c>
      <c r="K374" s="48">
        <f t="shared" si="119"/>
        <v>1.5248797995452217E-5</v>
      </c>
      <c r="L374" s="10">
        <f t="shared" si="120"/>
        <v>1006.1401563889161</v>
      </c>
      <c r="M374" s="29">
        <f t="shared" si="121"/>
        <v>2.5707950314666762E-2</v>
      </c>
      <c r="N374" s="8">
        <f t="shared" si="122"/>
        <v>0.71530765945883701</v>
      </c>
      <c r="O374" s="48">
        <f t="shared" si="123"/>
        <v>3.393863003012954E-3</v>
      </c>
      <c r="P374" s="48">
        <f t="shared" si="106"/>
        <v>27057676.5307253</v>
      </c>
      <c r="Q374" s="48">
        <f t="shared" si="124"/>
        <v>19354563.26958742</v>
      </c>
      <c r="R374" s="9">
        <f t="shared" si="107"/>
        <v>37.746225303087392</v>
      </c>
      <c r="S374" s="10">
        <f t="shared" si="108"/>
        <v>3.2345936155266268</v>
      </c>
      <c r="T374" s="10">
        <f t="shared" si="109"/>
        <v>2.1733296351803877</v>
      </c>
      <c r="U374" s="10">
        <f t="shared" si="110"/>
        <v>3.2749641255240105</v>
      </c>
      <c r="V374" s="10">
        <f t="shared" si="111"/>
        <v>5.4482937607043986</v>
      </c>
      <c r="W374" s="9">
        <f t="shared" si="112"/>
        <v>2.9511591203815493</v>
      </c>
      <c r="X374" s="49">
        <f t="shared" si="105"/>
        <v>27.950137371557169</v>
      </c>
      <c r="Y374" s="8">
        <f t="shared" si="125"/>
        <v>9.0804896011739976E-5</v>
      </c>
      <c r="Z374" s="29">
        <f t="shared" si="113"/>
        <v>6.0166666666666666</v>
      </c>
    </row>
    <row r="375" spans="6:26" x14ac:dyDescent="0.25">
      <c r="F375" s="36">
        <f t="shared" si="114"/>
        <v>21720</v>
      </c>
      <c r="G375" s="16">
        <f t="shared" si="115"/>
        <v>24.999003230917111</v>
      </c>
      <c r="H375" s="48">
        <f t="shared" si="116"/>
        <v>294.64950161545852</v>
      </c>
      <c r="I375" s="8">
        <f t="shared" si="117"/>
        <v>1.1985777601254946</v>
      </c>
      <c r="J375" s="48">
        <f t="shared" si="118"/>
        <v>1.8276871520014606E-5</v>
      </c>
      <c r="K375" s="48">
        <f t="shared" si="119"/>
        <v>1.524879914182703E-5</v>
      </c>
      <c r="L375" s="10">
        <f t="shared" si="120"/>
        <v>1006.1401568185934</v>
      </c>
      <c r="M375" s="29">
        <f t="shared" si="121"/>
        <v>2.5707951250013131E-2</v>
      </c>
      <c r="N375" s="8">
        <f t="shared" si="122"/>
        <v>0.71530765709272093</v>
      </c>
      <c r="O375" s="48">
        <f t="shared" si="123"/>
        <v>3.3938628591508057E-3</v>
      </c>
      <c r="P375" s="48">
        <f t="shared" si="106"/>
        <v>27057767.885823499</v>
      </c>
      <c r="Q375" s="48">
        <f t="shared" si="124"/>
        <v>19354628.552567072</v>
      </c>
      <c r="R375" s="9">
        <f t="shared" si="107"/>
        <v>37.746262027447841</v>
      </c>
      <c r="S375" s="10">
        <f t="shared" si="108"/>
        <v>3.2345968802395033</v>
      </c>
      <c r="T375" s="10">
        <f t="shared" si="109"/>
        <v>2.1733395854890265</v>
      </c>
      <c r="U375" s="10">
        <f t="shared" si="110"/>
        <v>3.2749762337784718</v>
      </c>
      <c r="V375" s="10">
        <f t="shared" si="111"/>
        <v>5.4483158192674983</v>
      </c>
      <c r="W375" s="9">
        <f t="shared" si="112"/>
        <v>2.9511710687698951</v>
      </c>
      <c r="X375" s="49">
        <f t="shared" si="105"/>
        <v>27.950174299687006</v>
      </c>
      <c r="Y375" s="8">
        <f t="shared" si="125"/>
        <v>9.0805263654458314E-5</v>
      </c>
      <c r="Z375" s="29">
        <f t="shared" si="113"/>
        <v>6.0333333333333332</v>
      </c>
    </row>
    <row r="376" spans="6:26" x14ac:dyDescent="0.25">
      <c r="F376" s="36">
        <f t="shared" si="114"/>
        <v>21780</v>
      </c>
      <c r="G376" s="16">
        <f t="shared" si="115"/>
        <v>24.999027599960474</v>
      </c>
      <c r="H376" s="48">
        <f t="shared" si="116"/>
        <v>294.64951379998024</v>
      </c>
      <c r="I376" s="8">
        <f t="shared" si="117"/>
        <v>1.1985777103969437</v>
      </c>
      <c r="J376" s="48">
        <f t="shared" si="118"/>
        <v>1.8276872102141658E-5</v>
      </c>
      <c r="K376" s="48">
        <f t="shared" si="119"/>
        <v>1.5248800260175657E-5</v>
      </c>
      <c r="L376" s="10">
        <f t="shared" si="120"/>
        <v>1006.1401572377662</v>
      </c>
      <c r="M376" s="29">
        <f t="shared" si="121"/>
        <v>2.570795216249247E-2</v>
      </c>
      <c r="N376" s="8">
        <f t="shared" si="122"/>
        <v>0.71530765478445124</v>
      </c>
      <c r="O376" s="48">
        <f t="shared" si="123"/>
        <v>3.3938627188057728E-3</v>
      </c>
      <c r="P376" s="48">
        <f t="shared" si="106"/>
        <v>27057857.007461492</v>
      </c>
      <c r="Q376" s="48">
        <f t="shared" si="124"/>
        <v>19354692.23950031</v>
      </c>
      <c r="R376" s="9">
        <f t="shared" si="107"/>
        <v>37.746297853884244</v>
      </c>
      <c r="S376" s="10">
        <f t="shared" si="108"/>
        <v>3.2346000651294946</v>
      </c>
      <c r="T376" s="10">
        <f t="shared" si="109"/>
        <v>2.1733492925448266</v>
      </c>
      <c r="U376" s="10">
        <f t="shared" si="110"/>
        <v>3.2749880460164773</v>
      </c>
      <c r="V376" s="10">
        <f t="shared" si="111"/>
        <v>5.4483373385613039</v>
      </c>
      <c r="W376" s="9">
        <f t="shared" si="112"/>
        <v>2.9511827250540392</v>
      </c>
      <c r="X376" s="49">
        <f t="shared" si="105"/>
        <v>27.950210325014513</v>
      </c>
      <c r="Y376" s="8">
        <f t="shared" si="125"/>
        <v>9.0805622309355071E-5</v>
      </c>
      <c r="Z376" s="29">
        <f t="shared" si="113"/>
        <v>6.05</v>
      </c>
    </row>
    <row r="377" spans="6:26" x14ac:dyDescent="0.25">
      <c r="F377" s="36">
        <f t="shared" si="114"/>
        <v>21840</v>
      </c>
      <c r="G377" s="16">
        <f t="shared" si="115"/>
        <v>24.999051373235542</v>
      </c>
      <c r="H377" s="48">
        <f t="shared" si="116"/>
        <v>294.64952568661772</v>
      </c>
      <c r="I377" s="8">
        <f t="shared" si="117"/>
        <v>1.1985776618841486</v>
      </c>
      <c r="J377" s="48">
        <f t="shared" si="118"/>
        <v>1.827687267003692E-5</v>
      </c>
      <c r="K377" s="48">
        <f t="shared" si="119"/>
        <v>1.5248801351183128E-5</v>
      </c>
      <c r="L377" s="10">
        <f t="shared" si="120"/>
        <v>1006.1401576466913</v>
      </c>
      <c r="M377" s="29">
        <f t="shared" si="121"/>
        <v>2.5707953052663612E-2</v>
      </c>
      <c r="N377" s="8">
        <f t="shared" si="122"/>
        <v>0.71530765253261375</v>
      </c>
      <c r="O377" s="48">
        <f t="shared" si="123"/>
        <v>3.3938625818918725E-3</v>
      </c>
      <c r="P377" s="48">
        <f t="shared" si="106"/>
        <v>27057943.95024319</v>
      </c>
      <c r="Q377" s="48">
        <f t="shared" si="124"/>
        <v>19354754.369407494</v>
      </c>
      <c r="R377" s="9">
        <f t="shared" si="107"/>
        <v>37.746332804353102</v>
      </c>
      <c r="S377" s="10">
        <f t="shared" si="108"/>
        <v>3.2346031721484199</v>
      </c>
      <c r="T377" s="10">
        <f t="shared" si="109"/>
        <v>2.1733587622941544</v>
      </c>
      <c r="U377" s="10">
        <f t="shared" si="110"/>
        <v>3.2749995694746161</v>
      </c>
      <c r="V377" s="10">
        <f t="shared" si="111"/>
        <v>5.4483583317687705</v>
      </c>
      <c r="W377" s="9">
        <f t="shared" si="112"/>
        <v>2.9511940963747505</v>
      </c>
      <c r="X377" s="49">
        <f t="shared" si="105"/>
        <v>27.950245469610291</v>
      </c>
      <c r="Y377" s="8">
        <f t="shared" si="125"/>
        <v>9.0805972196146174E-5</v>
      </c>
      <c r="Z377" s="29">
        <f t="shared" si="113"/>
        <v>6.0666666666666664</v>
      </c>
    </row>
    <row r="378" spans="6:26" x14ac:dyDescent="0.25">
      <c r="F378" s="36">
        <f t="shared" si="114"/>
        <v>21900</v>
      </c>
      <c r="G378" s="16">
        <f t="shared" si="115"/>
        <v>24.999074565307176</v>
      </c>
      <c r="H378" s="48">
        <f t="shared" si="116"/>
        <v>294.64953728265357</v>
      </c>
      <c r="I378" s="8">
        <f t="shared" si="117"/>
        <v>1.1985776145573859</v>
      </c>
      <c r="J378" s="48">
        <f t="shared" si="118"/>
        <v>1.8276873224048489E-5</v>
      </c>
      <c r="K378" s="48">
        <f t="shared" si="119"/>
        <v>1.5248802415518017E-5</v>
      </c>
      <c r="L378" s="10">
        <f t="shared" si="120"/>
        <v>1006.1401580456192</v>
      </c>
      <c r="M378" s="29">
        <f t="shared" si="121"/>
        <v>2.5707953921072165E-2</v>
      </c>
      <c r="N378" s="8">
        <f t="shared" si="122"/>
        <v>0.71530765033582899</v>
      </c>
      <c r="O378" s="48">
        <f t="shared" si="123"/>
        <v>3.3938624483252204E-3</v>
      </c>
      <c r="P378" s="48">
        <f t="shared" si="106"/>
        <v>27058028.767436512</v>
      </c>
      <c r="Q378" s="48">
        <f t="shared" si="124"/>
        <v>19354814.980354279</v>
      </c>
      <c r="R378" s="9">
        <f t="shared" si="107"/>
        <v>37.746366900273635</v>
      </c>
      <c r="S378" s="10">
        <f t="shared" si="108"/>
        <v>3.2346062032003937</v>
      </c>
      <c r="T378" s="10">
        <f t="shared" si="109"/>
        <v>2.17336800053805</v>
      </c>
      <c r="U378" s="10">
        <f t="shared" si="110"/>
        <v>3.2750108112126135</v>
      </c>
      <c r="V378" s="10">
        <f t="shared" si="111"/>
        <v>5.4483788117506631</v>
      </c>
      <c r="W378" s="9">
        <f t="shared" si="112"/>
        <v>2.9512051896982756</v>
      </c>
      <c r="X378" s="49">
        <f t="shared" si="105"/>
        <v>27.95027975500545</v>
      </c>
      <c r="Y378" s="8">
        <f t="shared" si="125"/>
        <v>9.0806313529177729E-5</v>
      </c>
      <c r="Z378" s="29">
        <f t="shared" si="113"/>
        <v>6.083333333333333</v>
      </c>
    </row>
    <row r="379" spans="6:26" x14ac:dyDescent="0.25">
      <c r="F379" s="36">
        <f t="shared" si="114"/>
        <v>21960</v>
      </c>
      <c r="G379" s="16">
        <f t="shared" si="115"/>
        <v>24.999097190384184</v>
      </c>
      <c r="H379" s="48">
        <f t="shared" si="116"/>
        <v>294.64954859519207</v>
      </c>
      <c r="I379" s="8">
        <f t="shared" si="117"/>
        <v>1.1985775683876614</v>
      </c>
      <c r="J379" s="48">
        <f t="shared" si="118"/>
        <v>1.8276873764515649E-5</v>
      </c>
      <c r="K379" s="48">
        <f t="shared" si="119"/>
        <v>1.5248803453832264E-5</v>
      </c>
      <c r="L379" s="10">
        <f t="shared" si="120"/>
        <v>1006.1401584347942</v>
      </c>
      <c r="M379" s="29">
        <f t="shared" si="121"/>
        <v>2.5707954768249976E-2</v>
      </c>
      <c r="N379" s="8">
        <f t="shared" si="122"/>
        <v>0.71530764819275106</v>
      </c>
      <c r="O379" s="48">
        <f t="shared" si="123"/>
        <v>3.393862318023987E-3</v>
      </c>
      <c r="P379" s="48">
        <f t="shared" si="106"/>
        <v>27058111.511008173</v>
      </c>
      <c r="Q379" s="48">
        <f t="shared" si="124"/>
        <v>19354874.109476462</v>
      </c>
      <c r="R379" s="9">
        <f t="shared" si="107"/>
        <v>37.746400162541555</v>
      </c>
      <c r="S379" s="10">
        <f t="shared" si="108"/>
        <v>3.2346091601429396</v>
      </c>
      <c r="T379" s="10">
        <f t="shared" si="109"/>
        <v>2.1733770129357501</v>
      </c>
      <c r="U379" s="10">
        <f t="shared" si="110"/>
        <v>3.2750217781176274</v>
      </c>
      <c r="V379" s="10">
        <f t="shared" si="111"/>
        <v>5.4483987910533775</v>
      </c>
      <c r="W379" s="9">
        <f t="shared" si="112"/>
        <v>2.9512160118205792</v>
      </c>
      <c r="X379" s="49">
        <f t="shared" si="105"/>
        <v>27.950313202204764</v>
      </c>
      <c r="Y379" s="8">
        <f t="shared" si="125"/>
        <v>9.0806646517556285E-5</v>
      </c>
      <c r="Z379" s="29">
        <f t="shared" si="113"/>
        <v>6.1</v>
      </c>
    </row>
    <row r="380" spans="6:26" x14ac:dyDescent="0.25">
      <c r="F380" s="36">
        <f t="shared" si="114"/>
        <v>22020</v>
      </c>
      <c r="G380" s="16">
        <f t="shared" si="115"/>
        <v>24.999119262328026</v>
      </c>
      <c r="H380" s="48">
        <f t="shared" si="116"/>
        <v>294.64955963116398</v>
      </c>
      <c r="I380" s="8">
        <f t="shared" si="117"/>
        <v>1.1985775233466882</v>
      </c>
      <c r="J380" s="48">
        <f t="shared" si="118"/>
        <v>1.8276874291769569E-5</v>
      </c>
      <c r="K380" s="48">
        <f t="shared" si="119"/>
        <v>1.5248804466762045E-5</v>
      </c>
      <c r="L380" s="10">
        <f t="shared" si="120"/>
        <v>1006.1401588144549</v>
      </c>
      <c r="M380" s="29">
        <f t="shared" si="121"/>
        <v>2.5707955594716142E-2</v>
      </c>
      <c r="N380" s="8">
        <f t="shared" si="122"/>
        <v>0.71530764610206687</v>
      </c>
      <c r="O380" s="48">
        <f t="shared" si="123"/>
        <v>3.3938621909083409E-3</v>
      </c>
      <c r="P380" s="48">
        <f t="shared" si="106"/>
        <v>27058192.23165381</v>
      </c>
      <c r="Q380" s="48">
        <f t="shared" si="124"/>
        <v>19354931.793001518</v>
      </c>
      <c r="R380" s="9">
        <f t="shared" si="107"/>
        <v>37.746432611541287</v>
      </c>
      <c r="S380" s="10">
        <f t="shared" si="108"/>
        <v>3.2346120447881623</v>
      </c>
      <c r="T380" s="10">
        <f t="shared" si="109"/>
        <v>2.1733858050081669</v>
      </c>
      <c r="U380" s="10">
        <f t="shared" si="110"/>
        <v>3.2750324769084163</v>
      </c>
      <c r="V380" s="10">
        <f t="shared" si="111"/>
        <v>5.4484182819165827</v>
      </c>
      <c r="W380" s="9">
        <f t="shared" si="112"/>
        <v>2.9512265693714821</v>
      </c>
      <c r="X380" s="49">
        <f t="shared" si="105"/>
        <v>27.950345831699508</v>
      </c>
      <c r="Y380" s="8">
        <f t="shared" si="125"/>
        <v>9.0806971365276379E-5</v>
      </c>
      <c r="Z380" s="29">
        <f t="shared" si="113"/>
        <v>6.1166666666666663</v>
      </c>
    </row>
    <row r="381" spans="6:26" x14ac:dyDescent="0.25">
      <c r="F381" s="36">
        <f t="shared" si="114"/>
        <v>22080</v>
      </c>
      <c r="G381" s="16">
        <f t="shared" si="115"/>
        <v>24.999140794661301</v>
      </c>
      <c r="H381" s="48">
        <f t="shared" si="116"/>
        <v>294.64957039733065</v>
      </c>
      <c r="I381" s="8">
        <f t="shared" si="117"/>
        <v>1.1985774794068709</v>
      </c>
      <c r="J381" s="48">
        <f t="shared" si="118"/>
        <v>1.8276874806133301E-5</v>
      </c>
      <c r="K381" s="48">
        <f t="shared" si="119"/>
        <v>1.5248805454927963E-5</v>
      </c>
      <c r="L381" s="10">
        <f t="shared" si="120"/>
        <v>1006.1401591848338</v>
      </c>
      <c r="M381" s="29">
        <f t="shared" si="121"/>
        <v>2.5707956400977054E-2</v>
      </c>
      <c r="N381" s="8">
        <f t="shared" si="122"/>
        <v>0.71530764406249514</v>
      </c>
      <c r="O381" s="48">
        <f t="shared" si="123"/>
        <v>3.3938620669004015E-3</v>
      </c>
      <c r="P381" s="48">
        <f t="shared" si="106"/>
        <v>27058270.978829727</v>
      </c>
      <c r="Q381" s="48">
        <f t="shared" si="124"/>
        <v>19354988.066271275</v>
      </c>
      <c r="R381" s="9">
        <f t="shared" si="107"/>
        <v>37.746464267158842</v>
      </c>
      <c r="S381" s="10">
        <f t="shared" si="108"/>
        <v>3.2346148589038592</v>
      </c>
      <c r="T381" s="10">
        <f t="shared" si="109"/>
        <v>2.1733943821412742</v>
      </c>
      <c r="U381" s="10">
        <f t="shared" si="110"/>
        <v>3.2750429141395774</v>
      </c>
      <c r="V381" s="10">
        <f t="shared" si="111"/>
        <v>5.4484372962808516</v>
      </c>
      <c r="W381" s="9">
        <f t="shared" si="112"/>
        <v>2.9512368688187944</v>
      </c>
      <c r="X381" s="49">
        <f t="shared" si="105"/>
        <v>27.950377663480097</v>
      </c>
      <c r="Y381" s="8">
        <f t="shared" si="125"/>
        <v>9.0807288271347521E-5</v>
      </c>
      <c r="Z381" s="29">
        <f t="shared" si="113"/>
        <v>6.1333333333333337</v>
      </c>
    </row>
    <row r="382" spans="6:26" x14ac:dyDescent="0.25">
      <c r="F382" s="36">
        <f t="shared" si="114"/>
        <v>22140</v>
      </c>
      <c r="G382" s="16">
        <f t="shared" si="115"/>
        <v>24.999161800576029</v>
      </c>
      <c r="H382" s="48">
        <f t="shared" si="116"/>
        <v>294.64958090028802</v>
      </c>
      <c r="I382" s="8">
        <f t="shared" si="117"/>
        <v>1.1985774365412896</v>
      </c>
      <c r="J382" s="48">
        <f t="shared" si="118"/>
        <v>1.8276875307921938E-5</v>
      </c>
      <c r="K382" s="48">
        <f t="shared" si="119"/>
        <v>1.5248806418935388E-5</v>
      </c>
      <c r="L382" s="10">
        <f t="shared" si="120"/>
        <v>1006.1401595461579</v>
      </c>
      <c r="M382" s="29">
        <f t="shared" si="121"/>
        <v>2.5707957187526612E-2</v>
      </c>
      <c r="N382" s="8">
        <f t="shared" si="122"/>
        <v>0.71530764207278685</v>
      </c>
      <c r="O382" s="48">
        <f t="shared" si="123"/>
        <v>3.3938619459241951E-3</v>
      </c>
      <c r="P382" s="48">
        <f t="shared" si="106"/>
        <v>27058347.800783392</v>
      </c>
      <c r="Q382" s="48">
        <f t="shared" si="124"/>
        <v>19355042.963763747</v>
      </c>
      <c r="R382" s="9">
        <f t="shared" si="107"/>
        <v>37.74649514879399</v>
      </c>
      <c r="S382" s="10">
        <f t="shared" si="108"/>
        <v>3.2346176042145895</v>
      </c>
      <c r="T382" s="10">
        <f t="shared" si="109"/>
        <v>2.1734027495893931</v>
      </c>
      <c r="U382" s="10">
        <f t="shared" si="110"/>
        <v>3.2750530962053932</v>
      </c>
      <c r="V382" s="10">
        <f t="shared" si="111"/>
        <v>5.4484558457947863</v>
      </c>
      <c r="W382" s="9">
        <f t="shared" si="112"/>
        <v>2.9512469164721757</v>
      </c>
      <c r="X382" s="49">
        <f t="shared" si="105"/>
        <v>27.950408717048205</v>
      </c>
      <c r="Y382" s="8">
        <f t="shared" si="125"/>
        <v>9.0807597429913103E-5</v>
      </c>
      <c r="Z382" s="29">
        <f t="shared" si="113"/>
        <v>6.15</v>
      </c>
    </row>
    <row r="383" spans="6:26" x14ac:dyDescent="0.25">
      <c r="F383" s="36">
        <f t="shared" si="114"/>
        <v>22200</v>
      </c>
      <c r="G383" s="16">
        <f t="shared" si="115"/>
        <v>24.999182292941736</v>
      </c>
      <c r="H383" s="48">
        <f t="shared" si="116"/>
        <v>294.64959114647087</v>
      </c>
      <c r="I383" s="8">
        <f t="shared" si="117"/>
        <v>1.1985773947236815</v>
      </c>
      <c r="J383" s="48">
        <f t="shared" si="118"/>
        <v>1.8276875797442939E-5</v>
      </c>
      <c r="K383" s="48">
        <f t="shared" si="119"/>
        <v>1.5248807359374957E-5</v>
      </c>
      <c r="L383" s="10">
        <f t="shared" si="120"/>
        <v>1006.1401598986483</v>
      </c>
      <c r="M383" s="29">
        <f t="shared" si="121"/>
        <v>2.5707957954846733E-2</v>
      </c>
      <c r="N383" s="8">
        <f t="shared" si="122"/>
        <v>0.7153076401317231</v>
      </c>
      <c r="O383" s="48">
        <f t="shared" si="123"/>
        <v>3.3938618279056023E-3</v>
      </c>
      <c r="P383" s="48">
        <f t="shared" si="106"/>
        <v>27058422.744582467</v>
      </c>
      <c r="Q383" s="48">
        <f t="shared" si="124"/>
        <v>19355096.519113827</v>
      </c>
      <c r="R383" s="9">
        <f t="shared" si="107"/>
        <v>37.746525275371887</v>
      </c>
      <c r="S383" s="10">
        <f t="shared" si="108"/>
        <v>3.2346202824027332</v>
      </c>
      <c r="T383" s="10">
        <f t="shared" si="109"/>
        <v>2.1734109124784071</v>
      </c>
      <c r="U383" s="10">
        <f t="shared" si="110"/>
        <v>3.2750630293438605</v>
      </c>
      <c r="V383" s="10">
        <f t="shared" si="111"/>
        <v>5.4484739418222681</v>
      </c>
      <c r="W383" s="9">
        <f t="shared" si="112"/>
        <v>2.9512567184870617</v>
      </c>
      <c r="X383" s="49">
        <f t="shared" si="105"/>
        <v>27.950439011428799</v>
      </c>
      <c r="Y383" s="8">
        <f t="shared" si="125"/>
        <v>9.0807899030371131E-5</v>
      </c>
      <c r="Z383" s="29">
        <f t="shared" si="113"/>
        <v>6.166666666666667</v>
      </c>
    </row>
    <row r="384" spans="6:26" x14ac:dyDescent="0.25">
      <c r="F384" s="36">
        <f t="shared" si="114"/>
        <v>22260</v>
      </c>
      <c r="G384" s="16">
        <f t="shared" si="115"/>
        <v>24.999202284313334</v>
      </c>
      <c r="H384" s="48">
        <f t="shared" si="116"/>
        <v>294.64960114215665</v>
      </c>
      <c r="I384" s="8">
        <f t="shared" si="117"/>
        <v>1.1985773539284266</v>
      </c>
      <c r="J384" s="48">
        <f t="shared" si="118"/>
        <v>1.8276876274996187E-5</v>
      </c>
      <c r="K384" s="48">
        <f t="shared" si="119"/>
        <v>1.5248808276822821E-5</v>
      </c>
      <c r="L384" s="10">
        <f t="shared" si="120"/>
        <v>1006.1401602425215</v>
      </c>
      <c r="M384" s="29">
        <f t="shared" si="121"/>
        <v>2.5707958703407519E-2</v>
      </c>
      <c r="N384" s="8">
        <f t="shared" si="122"/>
        <v>0.71530763823811416</v>
      </c>
      <c r="O384" s="48">
        <f t="shared" si="123"/>
        <v>3.3938617127723175E-3</v>
      </c>
      <c r="P384" s="48">
        <f t="shared" si="106"/>
        <v>27058495.856144123</v>
      </c>
      <c r="Q384" s="48">
        <f t="shared" si="124"/>
        <v>19355148.765134253</v>
      </c>
      <c r="R384" s="9">
        <f t="shared" si="107"/>
        <v>37.746554665355113</v>
      </c>
      <c r="S384" s="10">
        <f t="shared" si="108"/>
        <v>3.2346228951095459</v>
      </c>
      <c r="T384" s="10">
        <f t="shared" si="109"/>
        <v>2.1734188758089226</v>
      </c>
      <c r="U384" s="10">
        <f t="shared" si="110"/>
        <v>3.2750727196405309</v>
      </c>
      <c r="V384" s="10">
        <f t="shared" si="111"/>
        <v>5.4484915954494539</v>
      </c>
      <c r="W384" s="9">
        <f t="shared" si="112"/>
        <v>2.9512662808684538</v>
      </c>
      <c r="X384" s="49">
        <f t="shared" si="105"/>
        <v>27.950468565181787</v>
      </c>
      <c r="Y384" s="8">
        <f t="shared" si="125"/>
        <v>9.0808193257490904E-5</v>
      </c>
      <c r="Z384" s="29">
        <f t="shared" si="113"/>
        <v>6.1833333333333336</v>
      </c>
    </row>
    <row r="385" spans="6:26" x14ac:dyDescent="0.25">
      <c r="F385" s="36">
        <f t="shared" si="114"/>
        <v>22320</v>
      </c>
      <c r="G385" s="16">
        <f t="shared" si="115"/>
        <v>24.999221786938811</v>
      </c>
      <c r="H385" s="48">
        <f t="shared" si="116"/>
        <v>294.6496108934694</v>
      </c>
      <c r="I385" s="8">
        <f t="shared" si="117"/>
        <v>1.1985773141305307</v>
      </c>
      <c r="J385" s="48">
        <f t="shared" si="118"/>
        <v>1.827687674087429E-5</v>
      </c>
      <c r="K385" s="48">
        <f t="shared" si="119"/>
        <v>1.5248809171841084E-5</v>
      </c>
      <c r="L385" s="10">
        <f t="shared" si="120"/>
        <v>1006.1401605779874</v>
      </c>
      <c r="M385" s="29">
        <f t="shared" si="121"/>
        <v>2.5707959433667608E-2</v>
      </c>
      <c r="N385" s="8">
        <f t="shared" si="122"/>
        <v>0.71530763639079986</v>
      </c>
      <c r="O385" s="48">
        <f t="shared" si="123"/>
        <v>3.3938616004538019E-3</v>
      </c>
      <c r="P385" s="48">
        <f t="shared" si="106"/>
        <v>27058567.180262789</v>
      </c>
      <c r="Q385" s="48">
        <f t="shared" si="124"/>
        <v>19355199.733835448</v>
      </c>
      <c r="R385" s="9">
        <f t="shared" si="107"/>
        <v>37.746583336754462</v>
      </c>
      <c r="S385" s="10">
        <f t="shared" si="108"/>
        <v>3.2346254439361251</v>
      </c>
      <c r="T385" s="10">
        <f t="shared" si="109"/>
        <v>2.173426644459298</v>
      </c>
      <c r="U385" s="10">
        <f t="shared" si="110"/>
        <v>3.2750821730320934</v>
      </c>
      <c r="V385" s="10">
        <f t="shared" si="111"/>
        <v>5.4485088174913914</v>
      </c>
      <c r="W385" s="9">
        <f t="shared" si="112"/>
        <v>2.9512756094745036</v>
      </c>
      <c r="X385" s="49">
        <f t="shared" si="105"/>
        <v>27.950497396413315</v>
      </c>
      <c r="Y385" s="8">
        <f t="shared" si="125"/>
        <v>9.0808480291523189E-5</v>
      </c>
      <c r="Z385" s="29">
        <f t="shared" si="113"/>
        <v>6.2</v>
      </c>
    </row>
    <row r="386" spans="6:26" x14ac:dyDescent="0.25">
      <c r="F386" s="36">
        <f t="shared" si="114"/>
        <v>22380</v>
      </c>
      <c r="G386" s="16">
        <f t="shared" si="115"/>
        <v>24.999240812766736</v>
      </c>
      <c r="H386" s="48">
        <f t="shared" si="116"/>
        <v>294.64962040638335</v>
      </c>
      <c r="I386" s="8">
        <f t="shared" si="117"/>
        <v>1.198577275305611</v>
      </c>
      <c r="J386" s="48">
        <f t="shared" si="118"/>
        <v>1.8276877195362618E-5</v>
      </c>
      <c r="K386" s="48">
        <f t="shared" si="119"/>
        <v>1.5248810044978047E-5</v>
      </c>
      <c r="L386" s="10">
        <f t="shared" si="120"/>
        <v>1006.1401609052523</v>
      </c>
      <c r="M386" s="29">
        <f t="shared" si="121"/>
        <v>2.5707960146074328E-2</v>
      </c>
      <c r="N386" s="8">
        <f t="shared" si="122"/>
        <v>0.71530763458864877</v>
      </c>
      <c r="O386" s="48">
        <f t="shared" si="123"/>
        <v>3.3938614908812412E-3</v>
      </c>
      <c r="P386" s="48">
        <f t="shared" si="106"/>
        <v>27058636.760638036</v>
      </c>
      <c r="Q386" s="48">
        <f t="shared" si="124"/>
        <v>19355249.456445452</v>
      </c>
      <c r="R386" s="9">
        <f t="shared" si="107"/>
        <v>37.746611307140562</v>
      </c>
      <c r="S386" s="10">
        <f t="shared" si="108"/>
        <v>3.2346279304444274</v>
      </c>
      <c r="T386" s="10">
        <f t="shared" si="109"/>
        <v>2.1734342231886563</v>
      </c>
      <c r="U386" s="10">
        <f t="shared" si="110"/>
        <v>3.2750913953102425</v>
      </c>
      <c r="V386" s="10">
        <f t="shared" si="111"/>
        <v>5.4485256184988984</v>
      </c>
      <c r="W386" s="9">
        <f t="shared" si="112"/>
        <v>2.9512847100202366</v>
      </c>
      <c r="X386" s="49">
        <f t="shared" si="105"/>
        <v>27.950525522786972</v>
      </c>
      <c r="Y386" s="8">
        <f t="shared" si="125"/>
        <v>9.0808760308314966E-5</v>
      </c>
      <c r="Z386" s="29">
        <f t="shared" si="113"/>
        <v>6.2166666666666668</v>
      </c>
    </row>
    <row r="387" spans="6:26" x14ac:dyDescent="0.25">
      <c r="F387" s="36">
        <f t="shared" si="114"/>
        <v>22440</v>
      </c>
      <c r="G387" s="16">
        <f t="shared" si="115"/>
        <v>24.99925937345358</v>
      </c>
      <c r="H387" s="48">
        <f t="shared" si="116"/>
        <v>294.64962968672677</v>
      </c>
      <c r="I387" s="8">
        <f t="shared" si="117"/>
        <v>1.1985772374298804</v>
      </c>
      <c r="J387" s="48">
        <f t="shared" si="118"/>
        <v>1.8276877638739721E-5</v>
      </c>
      <c r="K387" s="48">
        <f t="shared" si="119"/>
        <v>1.5248810896768729E-5</v>
      </c>
      <c r="L387" s="10">
        <f t="shared" si="120"/>
        <v>1006.1401612245162</v>
      </c>
      <c r="M387" s="29">
        <f t="shared" si="121"/>
        <v>2.570796084106429E-2</v>
      </c>
      <c r="N387" s="8">
        <f t="shared" si="122"/>
        <v>0.71530763283055643</v>
      </c>
      <c r="O387" s="48">
        <f t="shared" si="123"/>
        <v>3.3938613839875039E-3</v>
      </c>
      <c r="P387" s="48">
        <f t="shared" si="106"/>
        <v>27058704.639900621</v>
      </c>
      <c r="Q387" s="48">
        <f t="shared" si="124"/>
        <v>19355297.963428508</v>
      </c>
      <c r="R387" s="9">
        <f t="shared" si="107"/>
        <v>37.746638593654126</v>
      </c>
      <c r="S387" s="10">
        <f t="shared" si="108"/>
        <v>3.2346303561582208</v>
      </c>
      <c r="T387" s="10">
        <f t="shared" si="109"/>
        <v>2.1734416166398001</v>
      </c>
      <c r="U387" s="10">
        <f t="shared" si="110"/>
        <v>3.2751003921249611</v>
      </c>
      <c r="V387" s="10">
        <f t="shared" si="111"/>
        <v>5.4485420087647611</v>
      </c>
      <c r="W387" s="9">
        <f t="shared" si="112"/>
        <v>2.9512935880809121</v>
      </c>
      <c r="X387" s="49">
        <f t="shared" si="105"/>
        <v>27.950552961534491</v>
      </c>
      <c r="Y387" s="8">
        <f t="shared" si="125"/>
        <v>9.0809033479412687E-5</v>
      </c>
      <c r="Z387" s="29">
        <f t="shared" si="113"/>
        <v>6.2333333333333334</v>
      </c>
    </row>
    <row r="388" spans="6:26" x14ac:dyDescent="0.25">
      <c r="F388" s="36">
        <f t="shared" si="114"/>
        <v>22500</v>
      </c>
      <c r="G388" s="16">
        <f t="shared" si="115"/>
        <v>24.99927748037085</v>
      </c>
      <c r="H388" s="48">
        <f t="shared" si="116"/>
        <v>294.64963874018542</v>
      </c>
      <c r="I388" s="8">
        <f t="shared" si="117"/>
        <v>1.1985772004801336</v>
      </c>
      <c r="J388" s="48">
        <f t="shared" si="118"/>
        <v>1.8276878071277153E-5</v>
      </c>
      <c r="K388" s="48">
        <f t="shared" si="119"/>
        <v>1.5248811727734922E-5</v>
      </c>
      <c r="L388" s="10">
        <f t="shared" si="120"/>
        <v>1006.1401615359748</v>
      </c>
      <c r="M388" s="29">
        <f t="shared" si="121"/>
        <v>2.5707961519063172E-2</v>
      </c>
      <c r="N388" s="8">
        <f t="shared" si="122"/>
        <v>0.7153076311154456</v>
      </c>
      <c r="O388" s="48">
        <f t="shared" si="123"/>
        <v>3.3938612797070988E-3</v>
      </c>
      <c r="P388" s="48">
        <f t="shared" si="106"/>
        <v>27058770.859639604</v>
      </c>
      <c r="Q388" s="48">
        <f t="shared" si="124"/>
        <v>19355345.284504455</v>
      </c>
      <c r="R388" s="9">
        <f t="shared" si="107"/>
        <v>37.746665213016783</v>
      </c>
      <c r="S388" s="10">
        <f t="shared" si="108"/>
        <v>3.2346327225639864</v>
      </c>
      <c r="T388" s="10">
        <f t="shared" si="109"/>
        <v>2.1734488293420253</v>
      </c>
      <c r="U388" s="10">
        <f t="shared" si="110"/>
        <v>3.2751091689881888</v>
      </c>
      <c r="V388" s="10">
        <f t="shared" si="111"/>
        <v>5.4485579983302141</v>
      </c>
      <c r="W388" s="9">
        <f t="shared" si="112"/>
        <v>2.9513022490955323</v>
      </c>
      <c r="X388" s="49">
        <f t="shared" si="105"/>
        <v>27.950579729466384</v>
      </c>
      <c r="Y388" s="8">
        <f t="shared" si="125"/>
        <v>9.0809299972170236E-5</v>
      </c>
      <c r="Z388" s="29">
        <f t="shared" si="113"/>
        <v>6.25</v>
      </c>
    </row>
    <row r="389" spans="6:26" x14ac:dyDescent="0.25">
      <c r="F389" s="36">
        <f t="shared" si="114"/>
        <v>22560</v>
      </c>
      <c r="G389" s="16">
        <f t="shared" si="115"/>
        <v>24.999295144612063</v>
      </c>
      <c r="H389" s="48">
        <f t="shared" si="116"/>
        <v>294.64964757230598</v>
      </c>
      <c r="I389" s="8">
        <f t="shared" si="117"/>
        <v>1.1985771644337333</v>
      </c>
      <c r="J389" s="48">
        <f t="shared" si="118"/>
        <v>1.8276878493239948E-5</v>
      </c>
      <c r="K389" s="48">
        <f t="shared" si="119"/>
        <v>1.5248812538385747E-5</v>
      </c>
      <c r="L389" s="10">
        <f t="shared" si="120"/>
        <v>1006.1401618398189</v>
      </c>
      <c r="M389" s="29">
        <f t="shared" si="121"/>
        <v>2.5707962180486384E-2</v>
      </c>
      <c r="N389" s="8">
        <f t="shared" si="122"/>
        <v>0.71530762944226622</v>
      </c>
      <c r="O389" s="48">
        <f t="shared" si="123"/>
        <v>3.3938611779761371E-3</v>
      </c>
      <c r="P389" s="48">
        <f t="shared" si="106"/>
        <v>27058835.460427016</v>
      </c>
      <c r="Q389" s="48">
        <f t="shared" si="124"/>
        <v>19355391.448666383</v>
      </c>
      <c r="R389" s="9">
        <f t="shared" si="107"/>
        <v>37.746691181541323</v>
      </c>
      <c r="S389" s="10">
        <f t="shared" si="108"/>
        <v>3.2346350311118774</v>
      </c>
      <c r="T389" s="10">
        <f t="shared" si="109"/>
        <v>2.1734558657139318</v>
      </c>
      <c r="U389" s="10">
        <f t="shared" si="110"/>
        <v>3.2751177312771098</v>
      </c>
      <c r="V389" s="10">
        <f t="shared" si="111"/>
        <v>5.4485735969910412</v>
      </c>
      <c r="W389" s="9">
        <f t="shared" si="112"/>
        <v>2.9513106983701474</v>
      </c>
      <c r="X389" s="49">
        <f t="shared" si="105"/>
        <v>27.95060584298221</v>
      </c>
      <c r="Y389" s="8">
        <f t="shared" si="125"/>
        <v>9.0809559949850692E-5</v>
      </c>
      <c r="Z389" s="29">
        <f t="shared" si="113"/>
        <v>6.2666666666666666</v>
      </c>
    </row>
    <row r="390" spans="6:26" x14ac:dyDescent="0.25">
      <c r="F390" s="36">
        <f t="shared" si="114"/>
        <v>22620</v>
      </c>
      <c r="G390" s="16">
        <f t="shared" si="115"/>
        <v>24.999312376999534</v>
      </c>
      <c r="H390" s="48">
        <f t="shared" si="116"/>
        <v>294.64965618849976</v>
      </c>
      <c r="I390" s="8">
        <f t="shared" si="117"/>
        <v>1.1985771292685934</v>
      </c>
      <c r="J390" s="48">
        <f t="shared" si="118"/>
        <v>1.8276878904886661E-5</v>
      </c>
      <c r="K390" s="48">
        <f t="shared" si="119"/>
        <v>1.5248813329217906E-5</v>
      </c>
      <c r="L390" s="10">
        <f t="shared" si="120"/>
        <v>1006.1401621362348</v>
      </c>
      <c r="M390" s="29">
        <f t="shared" si="121"/>
        <v>2.5707962825739221E-2</v>
      </c>
      <c r="N390" s="8">
        <f t="shared" si="122"/>
        <v>0.71530762780999257</v>
      </c>
      <c r="O390" s="48">
        <f t="shared" si="123"/>
        <v>3.3938610787322895E-3</v>
      </c>
      <c r="P390" s="48">
        <f t="shared" si="106"/>
        <v>27058898.481842857</v>
      </c>
      <c r="Q390" s="48">
        <f t="shared" si="124"/>
        <v>19355436.484198425</v>
      </c>
      <c r="R390" s="9">
        <f t="shared" si="107"/>
        <v>37.7467165151415</v>
      </c>
      <c r="S390" s="10">
        <f t="shared" si="108"/>
        <v>3.2346372832165815</v>
      </c>
      <c r="T390" s="10">
        <f t="shared" si="109"/>
        <v>2.1734627300661087</v>
      </c>
      <c r="U390" s="10">
        <f t="shared" si="110"/>
        <v>3.2751260842374346</v>
      </c>
      <c r="V390" s="10">
        <f t="shared" si="111"/>
        <v>5.4485888143035428</v>
      </c>
      <c r="W390" s="9">
        <f t="shared" si="112"/>
        <v>2.9513189410810852</v>
      </c>
      <c r="X390" s="49">
        <f t="shared" si="105"/>
        <v>27.950631318080617</v>
      </c>
      <c r="Y390" s="8">
        <f t="shared" si="125"/>
        <v>9.0809813571725713E-5</v>
      </c>
      <c r="Z390" s="29">
        <f t="shared" si="113"/>
        <v>6.2833333333333332</v>
      </c>
    </row>
    <row r="391" spans="6:26" x14ac:dyDescent="0.25">
      <c r="F391" s="36">
        <f t="shared" si="114"/>
        <v>22680</v>
      </c>
      <c r="G391" s="16">
        <f t="shared" si="115"/>
        <v>24.999329188091007</v>
      </c>
      <c r="H391" s="48">
        <f t="shared" si="116"/>
        <v>294.64966459404548</v>
      </c>
      <c r="I391" s="8">
        <f t="shared" si="117"/>
        <v>1.1985770949631702</v>
      </c>
      <c r="J391" s="48">
        <f t="shared" si="118"/>
        <v>1.8276879306469423E-5</v>
      </c>
      <c r="K391" s="48">
        <f t="shared" si="119"/>
        <v>1.5248814100715843E-5</v>
      </c>
      <c r="L391" s="10">
        <f t="shared" si="120"/>
        <v>1006.1401624254041</v>
      </c>
      <c r="M391" s="29">
        <f t="shared" si="121"/>
        <v>2.5707963455216906E-2</v>
      </c>
      <c r="N391" s="8">
        <f t="shared" si="122"/>
        <v>0.71530762621762478</v>
      </c>
      <c r="O391" s="48">
        <f t="shared" si="123"/>
        <v>3.3938609819147538E-3</v>
      </c>
      <c r="P391" s="48">
        <f t="shared" si="106"/>
        <v>27058959.962499924</v>
      </c>
      <c r="Q391" s="48">
        <f t="shared" si="124"/>
        <v>19355480.418693569</v>
      </c>
      <c r="R391" s="9">
        <f t="shared" si="107"/>
        <v>37.746741229341993</v>
      </c>
      <c r="S391" s="10">
        <f t="shared" si="108"/>
        <v>3.2346394802581777</v>
      </c>
      <c r="T391" s="10">
        <f t="shared" si="109"/>
        <v>2.1734694266037686</v>
      </c>
      <c r="U391" s="10">
        <f t="shared" si="110"/>
        <v>3.2751342329866713</v>
      </c>
      <c r="V391" s="10">
        <f t="shared" si="111"/>
        <v>5.4486036595904395</v>
      </c>
      <c r="W391" s="9">
        <f t="shared" si="112"/>
        <v>2.9513269822781547</v>
      </c>
      <c r="X391" s="49">
        <f t="shared" si="105"/>
        <v>27.950656170369161</v>
      </c>
      <c r="Y391" s="8">
        <f t="shared" si="125"/>
        <v>9.0810060993173978E-5</v>
      </c>
      <c r="Z391" s="29">
        <f t="shared" si="113"/>
        <v>6.3</v>
      </c>
    </row>
    <row r="392" spans="6:26" x14ac:dyDescent="0.25">
      <c r="F392" s="36">
        <f t="shared" si="114"/>
        <v>22740</v>
      </c>
      <c r="G392" s="16">
        <f t="shared" si="115"/>
        <v>24.999345588186131</v>
      </c>
      <c r="H392" s="48">
        <f t="shared" si="116"/>
        <v>294.64967279409302</v>
      </c>
      <c r="I392" s="8">
        <f t="shared" si="117"/>
        <v>1.1985770614964455</v>
      </c>
      <c r="J392" s="48">
        <f t="shared" si="118"/>
        <v>1.8276879698234307E-5</v>
      </c>
      <c r="K392" s="48">
        <f t="shared" si="119"/>
        <v>1.5248814853352264E-5</v>
      </c>
      <c r="L392" s="10">
        <f t="shared" si="120"/>
        <v>1006.1401627075038</v>
      </c>
      <c r="M392" s="29">
        <f t="shared" si="121"/>
        <v>2.5707964069305148E-2</v>
      </c>
      <c r="N392" s="8">
        <f t="shared" si="122"/>
        <v>0.71530762466418729</v>
      </c>
      <c r="O392" s="48">
        <f t="shared" si="123"/>
        <v>3.3938608874642113E-3</v>
      </c>
      <c r="P392" s="48">
        <f t="shared" si="106"/>
        <v>27059019.940066636</v>
      </c>
      <c r="Q392" s="48">
        <f t="shared" si="124"/>
        <v>19355523.279069945</v>
      </c>
      <c r="R392" s="9">
        <f t="shared" si="107"/>
        <v>37.746765339287798</v>
      </c>
      <c r="S392" s="10">
        <f t="shared" si="108"/>
        <v>3.2346416235830122</v>
      </c>
      <c r="T392" s="10">
        <f t="shared" si="109"/>
        <v>2.173475959429342</v>
      </c>
      <c r="U392" s="10">
        <f t="shared" si="110"/>
        <v>3.275142182517222</v>
      </c>
      <c r="V392" s="10">
        <f t="shared" si="111"/>
        <v>5.4486181419465645</v>
      </c>
      <c r="W392" s="9">
        <f t="shared" si="112"/>
        <v>2.9513348268877224</v>
      </c>
      <c r="X392" s="49">
        <f t="shared" si="105"/>
        <v>27.950680415073855</v>
      </c>
      <c r="Y392" s="8">
        <f t="shared" si="125"/>
        <v>9.0810302365776073E-5</v>
      </c>
      <c r="Z392" s="29">
        <f t="shared" si="113"/>
        <v>6.3166666666666664</v>
      </c>
    </row>
    <row r="393" spans="6:26" x14ac:dyDescent="0.25">
      <c r="F393" s="36">
        <f t="shared" si="114"/>
        <v>22800</v>
      </c>
      <c r="G393" s="16">
        <f t="shared" si="115"/>
        <v>24.99936158733275</v>
      </c>
      <c r="H393" s="48">
        <f t="shared" si="116"/>
        <v>294.64968079366633</v>
      </c>
      <c r="I393" s="8">
        <f t="shared" si="117"/>
        <v>1.1985770288479147</v>
      </c>
      <c r="J393" s="48">
        <f t="shared" si="118"/>
        <v>1.8276880080421401E-5</v>
      </c>
      <c r="K393" s="48">
        <f t="shared" si="119"/>
        <v>1.5248815587588339E-5</v>
      </c>
      <c r="L393" s="10">
        <f t="shared" si="120"/>
        <v>1006.1401629827068</v>
      </c>
      <c r="M393" s="29">
        <f t="shared" si="121"/>
        <v>2.5707964668380281E-2</v>
      </c>
      <c r="N393" s="8">
        <f t="shared" si="122"/>
        <v>0.71530762314872787</v>
      </c>
      <c r="O393" s="48">
        <f t="shared" si="123"/>
        <v>3.3938607953227944E-3</v>
      </c>
      <c r="P393" s="48">
        <f t="shared" si="106"/>
        <v>27059078.45129041</v>
      </c>
      <c r="Q393" s="48">
        <f t="shared" si="124"/>
        <v>19355565.091587503</v>
      </c>
      <c r="R393" s="9">
        <f t="shared" si="107"/>
        <v>37.746788859753487</v>
      </c>
      <c r="S393" s="10">
        <f t="shared" si="108"/>
        <v>3.2346437145045099</v>
      </c>
      <c r="T393" s="10">
        <f t="shared" si="109"/>
        <v>2.1734823325449781</v>
      </c>
      <c r="U393" s="10">
        <f t="shared" si="110"/>
        <v>3.2751499376993967</v>
      </c>
      <c r="V393" s="10">
        <f t="shared" si="111"/>
        <v>5.4486322702443744</v>
      </c>
      <c r="W393" s="9">
        <f t="shared" si="112"/>
        <v>2.9513424797157026</v>
      </c>
      <c r="X393" s="49">
        <f t="shared" si="105"/>
        <v>27.950704067048452</v>
      </c>
      <c r="Y393" s="8">
        <f t="shared" si="125"/>
        <v>9.0810537837406237E-5</v>
      </c>
      <c r="Z393" s="29">
        <f t="shared" si="113"/>
        <v>6.333333333333333</v>
      </c>
    </row>
    <row r="394" spans="6:26" x14ac:dyDescent="0.25">
      <c r="F394" s="36">
        <f t="shared" si="114"/>
        <v>22860</v>
      </c>
      <c r="G394" s="16">
        <f t="shared" si="115"/>
        <v>24.999377195333082</v>
      </c>
      <c r="H394" s="48">
        <f t="shared" si="116"/>
        <v>294.64968859766651</v>
      </c>
      <c r="I394" s="8">
        <f t="shared" si="117"/>
        <v>1.1985769969975755</v>
      </c>
      <c r="J394" s="48">
        <f t="shared" si="118"/>
        <v>1.8276880453264741E-5</v>
      </c>
      <c r="K394" s="48">
        <f t="shared" si="119"/>
        <v>1.5248816303873811E-5</v>
      </c>
      <c r="L394" s="10">
        <f t="shared" si="120"/>
        <v>1006.1401632511815</v>
      </c>
      <c r="M394" s="29">
        <f t="shared" si="121"/>
        <v>2.5707965252809158E-2</v>
      </c>
      <c r="N394" s="8">
        <f t="shared" si="122"/>
        <v>0.71530762167031881</v>
      </c>
      <c r="O394" s="48">
        <f t="shared" si="123"/>
        <v>3.3938607054340513E-3</v>
      </c>
      <c r="P394" s="48">
        <f t="shared" si="106"/>
        <v>27059135.532020852</v>
      </c>
      <c r="Q394" s="48">
        <f t="shared" si="124"/>
        <v>19355605.881864652</v>
      </c>
      <c r="R394" s="9">
        <f t="shared" si="107"/>
        <v>37.746811805152568</v>
      </c>
      <c r="S394" s="10">
        <f t="shared" si="108"/>
        <v>3.2346457543039628</v>
      </c>
      <c r="T394" s="10">
        <f t="shared" si="109"/>
        <v>2.173488549854989</v>
      </c>
      <c r="U394" s="10">
        <f t="shared" si="110"/>
        <v>3.2751575032844711</v>
      </c>
      <c r="V394" s="10">
        <f t="shared" si="111"/>
        <v>5.44864605313946</v>
      </c>
      <c r="W394" s="9">
        <f t="shared" si="112"/>
        <v>2.951349945450541</v>
      </c>
      <c r="X394" s="49">
        <f t="shared" si="105"/>
        <v>27.950727140783624</v>
      </c>
      <c r="Y394" s="8">
        <f t="shared" si="125"/>
        <v>9.0810767552324345E-5</v>
      </c>
      <c r="Z394" s="29">
        <f t="shared" si="113"/>
        <v>6.35</v>
      </c>
    </row>
    <row r="395" spans="6:26" x14ac:dyDescent="0.25">
      <c r="F395" s="36">
        <f t="shared" si="114"/>
        <v>22920</v>
      </c>
      <c r="G395" s="16">
        <f t="shared" si="115"/>
        <v>24.999392421749707</v>
      </c>
      <c r="H395" s="48">
        <f t="shared" si="116"/>
        <v>294.64969621087482</v>
      </c>
      <c r="I395" s="8">
        <f t="shared" si="117"/>
        <v>1.1985769659259133</v>
      </c>
      <c r="J395" s="48">
        <f t="shared" si="118"/>
        <v>1.8276880816992859E-5</v>
      </c>
      <c r="K395" s="48">
        <f t="shared" si="119"/>
        <v>1.5248817002647615E-5</v>
      </c>
      <c r="L395" s="10">
        <f t="shared" si="120"/>
        <v>1006.1401635130928</v>
      </c>
      <c r="M395" s="29">
        <f t="shared" si="121"/>
        <v>2.5707965822950006E-2</v>
      </c>
      <c r="N395" s="8">
        <f t="shared" si="122"/>
        <v>0.71530762022805361</v>
      </c>
      <c r="O395" s="48">
        <f t="shared" si="123"/>
        <v>3.3938606177429088E-3</v>
      </c>
      <c r="P395" s="48">
        <f t="shared" si="106"/>
        <v>27059191.217230443</v>
      </c>
      <c r="Q395" s="48">
        <f t="shared" si="124"/>
        <v>19355645.674892958</v>
      </c>
      <c r="R395" s="9">
        <f t="shared" si="107"/>
        <v>37.746834189545837</v>
      </c>
      <c r="S395" s="10">
        <f t="shared" si="108"/>
        <v>3.2346477442313506</v>
      </c>
      <c r="T395" s="10">
        <f t="shared" si="109"/>
        <v>2.1734946151682597</v>
      </c>
      <c r="U395" s="10">
        <f t="shared" si="110"/>
        <v>3.2751648839076162</v>
      </c>
      <c r="V395" s="10">
        <f t="shared" si="111"/>
        <v>5.4486594990758759</v>
      </c>
      <c r="W395" s="9">
        <f t="shared" si="112"/>
        <v>2.9513572286660992</v>
      </c>
      <c r="X395" s="49">
        <f t="shared" si="105"/>
        <v>27.950749650415808</v>
      </c>
      <c r="Y395" s="8">
        <f t="shared" si="125"/>
        <v>9.0810991651264596E-5</v>
      </c>
      <c r="Z395" s="29">
        <f t="shared" si="113"/>
        <v>6.3666666666666663</v>
      </c>
    </row>
    <row r="396" spans="6:26" x14ac:dyDescent="0.25">
      <c r="F396" s="36">
        <f t="shared" si="114"/>
        <v>22980</v>
      </c>
      <c r="G396" s="16">
        <f t="shared" si="115"/>
        <v>24.99940727591143</v>
      </c>
      <c r="H396" s="48">
        <f t="shared" si="116"/>
        <v>294.64970363795567</v>
      </c>
      <c r="I396" s="8">
        <f t="shared" si="117"/>
        <v>1.198576935613892</v>
      </c>
      <c r="J396" s="48">
        <f t="shared" si="118"/>
        <v>1.8276881171828523E-5</v>
      </c>
      <c r="K396" s="48">
        <f t="shared" si="119"/>
        <v>1.5248817684337798E-5</v>
      </c>
      <c r="L396" s="10">
        <f t="shared" si="120"/>
        <v>1006.1401637686009</v>
      </c>
      <c r="M396" s="29">
        <f t="shared" si="121"/>
        <v>2.5707966379152007E-2</v>
      </c>
      <c r="N396" s="8">
        <f t="shared" si="122"/>
        <v>0.7153076188210491</v>
      </c>
      <c r="O396" s="48">
        <f t="shared" si="123"/>
        <v>3.3938605321956407E-3</v>
      </c>
      <c r="P396" s="48">
        <f t="shared" si="106"/>
        <v>27059245.541037213</v>
      </c>
      <c r="Q396" s="48">
        <f t="shared" si="124"/>
        <v>19355684.495053418</v>
      </c>
      <c r="R396" s="9">
        <f t="shared" si="107"/>
        <v>37.746856026650391</v>
      </c>
      <c r="S396" s="10">
        <f t="shared" si="108"/>
        <v>3.2346496855060654</v>
      </c>
      <c r="T396" s="10">
        <f t="shared" si="109"/>
        <v>2.1735005322005545</v>
      </c>
      <c r="U396" s="10">
        <f t="shared" si="110"/>
        <v>3.2751720840906513</v>
      </c>
      <c r="V396" s="10">
        <f t="shared" si="111"/>
        <v>5.4486726162912058</v>
      </c>
      <c r="W396" s="9">
        <f t="shared" si="112"/>
        <v>2.9513643338244031</v>
      </c>
      <c r="X396" s="49">
        <f t="shared" si="105"/>
        <v>27.950771609735835</v>
      </c>
      <c r="Y396" s="8">
        <f t="shared" si="125"/>
        <v>9.0811210271520094E-5</v>
      </c>
      <c r="Z396" s="29">
        <f t="shared" si="113"/>
        <v>6.3833333333333337</v>
      </c>
    </row>
    <row r="397" spans="6:26" x14ac:dyDescent="0.25">
      <c r="F397" s="36">
        <f t="shared" si="114"/>
        <v>23040</v>
      </c>
      <c r="G397" s="16">
        <f t="shared" si="115"/>
        <v>24.999421766918996</v>
      </c>
      <c r="H397" s="48">
        <f t="shared" si="116"/>
        <v>294.64971088345948</v>
      </c>
      <c r="I397" s="8">
        <f t="shared" si="117"/>
        <v>1.1985769060429394</v>
      </c>
      <c r="J397" s="48">
        <f t="shared" si="118"/>
        <v>1.8276881517989178E-5</v>
      </c>
      <c r="K397" s="48">
        <f t="shared" si="119"/>
        <v>1.5248818349362057E-5</v>
      </c>
      <c r="L397" s="10">
        <f t="shared" si="120"/>
        <v>1006.1401640178624</v>
      </c>
      <c r="M397" s="29">
        <f t="shared" si="121"/>
        <v>2.570796692175599E-2</v>
      </c>
      <c r="N397" s="8">
        <f t="shared" si="122"/>
        <v>0.7153076174484434</v>
      </c>
      <c r="O397" s="48">
        <f t="shared" si="123"/>
        <v>3.3938604487398338E-3</v>
      </c>
      <c r="P397" s="48">
        <f t="shared" si="106"/>
        <v>27059298.536724675</v>
      </c>
      <c r="Q397" s="48">
        <f t="shared" si="124"/>
        <v>19355722.36613068</v>
      </c>
      <c r="R397" s="9">
        <f t="shared" si="107"/>
        <v>37.746877329847891</v>
      </c>
      <c r="S397" s="10">
        <f t="shared" si="108"/>
        <v>3.2346515793177022</v>
      </c>
      <c r="T397" s="10">
        <f t="shared" si="109"/>
        <v>2.1735063045768226</v>
      </c>
      <c r="U397" s="10">
        <f t="shared" si="110"/>
        <v>3.2751791082448194</v>
      </c>
      <c r="V397" s="10">
        <f t="shared" si="111"/>
        <v>5.448685412821642</v>
      </c>
      <c r="W397" s="9">
        <f t="shared" si="112"/>
        <v>2.951371265278389</v>
      </c>
      <c r="X397" s="49">
        <f t="shared" ref="X397:X460" si="126">G397+W397</f>
        <v>27.950793032197385</v>
      </c>
      <c r="Y397" s="8">
        <f t="shared" si="125"/>
        <v>9.0811423547027361E-5</v>
      </c>
      <c r="Z397" s="29">
        <f t="shared" si="113"/>
        <v>6.4</v>
      </c>
    </row>
    <row r="398" spans="6:26" x14ac:dyDescent="0.25">
      <c r="F398" s="36">
        <f t="shared" si="114"/>
        <v>23100</v>
      </c>
      <c r="G398" s="16">
        <f t="shared" si="115"/>
        <v>24.999435903650664</v>
      </c>
      <c r="H398" s="48">
        <f t="shared" si="116"/>
        <v>294.64971795182532</v>
      </c>
      <c r="I398" s="8">
        <f t="shared" si="117"/>
        <v>1.1985768771949381</v>
      </c>
      <c r="J398" s="48">
        <f t="shared" si="118"/>
        <v>1.827688185568693E-5</v>
      </c>
      <c r="K398" s="48">
        <f t="shared" si="119"/>
        <v>1.5248818998127855E-5</v>
      </c>
      <c r="L398" s="10">
        <f t="shared" si="120"/>
        <v>1006.14016426103</v>
      </c>
      <c r="M398" s="29">
        <f t="shared" si="121"/>
        <v>2.5707967451094455E-2</v>
      </c>
      <c r="N398" s="8">
        <f t="shared" si="122"/>
        <v>0.71530761610939475</v>
      </c>
      <c r="O398" s="48">
        <f t="shared" si="123"/>
        <v>3.3938603673243565E-3</v>
      </c>
      <c r="P398" s="48">
        <f t="shared" ref="P398:P461" si="127">$H$5*O398*(G398-$H$4)*POWER($C$36,3)/K398^2</f>
        <v>27059350.23676274</v>
      </c>
      <c r="Q398" s="48">
        <f t="shared" si="124"/>
        <v>19355759.311327942</v>
      </c>
      <c r="R398" s="9">
        <f t="shared" ref="R398:R461" si="128">POWER((0.825+(0.387*POWER(Q398,1/6))/POWER((1+(POWER((0.492/N398),9/16))),8/27)),2)</f>
        <v>37.746898112192667</v>
      </c>
      <c r="S398" s="10">
        <f t="shared" ref="S398:S461" si="129">R398*M398/$C$36</f>
        <v>3.2346534268267595</v>
      </c>
      <c r="T398" s="10">
        <f t="shared" ref="T398:T461" si="130">S398*$C$21*(G398-$H$4)</f>
        <v>2.1735119358333961</v>
      </c>
      <c r="U398" s="10">
        <f t="shared" ref="U398:U461" si="131">$C$3*$H$3*$C$21*(POWER(G398+273.15,4)-POWER($H$4+273.15,4))</f>
        <v>3.2751859606735851</v>
      </c>
      <c r="V398" s="10">
        <f t="shared" ref="V398:V461" si="132">U398+T398</f>
        <v>5.4486978965069817</v>
      </c>
      <c r="W398" s="9">
        <f t="shared" ref="W398:W461" si="133">V398*$C$17/($C$2*$C$21)</f>
        <v>2.9513780272746146</v>
      </c>
      <c r="X398" s="49">
        <f t="shared" si="126"/>
        <v>27.950813930925278</v>
      </c>
      <c r="Y398" s="8">
        <f t="shared" si="125"/>
        <v>9.0811631608449686E-5</v>
      </c>
      <c r="Z398" s="29">
        <f t="shared" ref="Z398:Z461" si="134">F398/3600</f>
        <v>6.416666666666667</v>
      </c>
    </row>
    <row r="399" spans="6:26" x14ac:dyDescent="0.25">
      <c r="F399" s="36">
        <f t="shared" ref="F399:F462" si="135">F398+$H$2</f>
        <v>23160</v>
      </c>
      <c r="G399" s="16">
        <f t="shared" ref="G399:G462" si="136">G398+$H$2*($O$4-S398*$C$21*(G398-$H$4)-$C$3*$H$3*$C$21*(POWER(G398+273.15,4)-POWER($H$4+273.15,4)))/($C$32*$C$4)</f>
        <v>24.999449694767648</v>
      </c>
      <c r="H399" s="48">
        <f t="shared" ref="H399:H462" si="137">((G399+$H$4)/2)+273.15</f>
        <v>294.64972484738382</v>
      </c>
      <c r="I399" s="8">
        <f t="shared" ref="I399:I462" si="138">(351.99/H399)+344.84/(H399^2)</f>
        <v>1.1985768490522142</v>
      </c>
      <c r="J399" s="48">
        <f t="shared" ref="J399:J462" si="139">((1.459*10^-6)*H399^1.5)/(H399+109.1)</f>
        <v>1.8276882185128624E-5</v>
      </c>
      <c r="K399" s="48">
        <f t="shared" ref="K399:K462" si="140">J399/I399</f>
        <v>1.5248819631032619E-5</v>
      </c>
      <c r="L399" s="10">
        <f t="shared" ref="L399:L462" si="141">1030.5-0.19975*H399+(3.9734*10^-4)*H399^2</f>
        <v>1006.1401644982526</v>
      </c>
      <c r="M399" s="29">
        <f t="shared" ref="M399:M462" si="142">((2.334*10^-3)*(H399^1.5))/(H399+164.54)</f>
        <v>2.5707967967491616E-2</v>
      </c>
      <c r="N399" s="8">
        <f t="shared" ref="N399:N462" si="143">L399*J399/M399</f>
        <v>0.71530761480308325</v>
      </c>
      <c r="O399" s="48">
        <f t="shared" ref="O399:O462" si="144">1/H399</f>
        <v>3.3938602878993284E-3</v>
      </c>
      <c r="P399" s="48">
        <f t="shared" si="127"/>
        <v>27059400.672827732</v>
      </c>
      <c r="Q399" s="48">
        <f t="shared" ref="Q399:Q462" si="145">P399*N399</f>
        <v>19355795.353281353</v>
      </c>
      <c r="R399" s="9">
        <f t="shared" si="128"/>
        <v>37.746918386419978</v>
      </c>
      <c r="S399" s="10">
        <f t="shared" si="129"/>
        <v>3.2346552291653503</v>
      </c>
      <c r="T399" s="10">
        <f t="shared" si="130"/>
        <v>2.1735174294201589</v>
      </c>
      <c r="U399" s="10">
        <f t="shared" si="131"/>
        <v>3.2751926455751517</v>
      </c>
      <c r="V399" s="10">
        <f t="shared" si="132"/>
        <v>5.4487100749953106</v>
      </c>
      <c r="W399" s="9">
        <f t="shared" si="133"/>
        <v>2.9513846239557928</v>
      </c>
      <c r="X399" s="49">
        <f t="shared" si="126"/>
        <v>27.950834318723441</v>
      </c>
      <c r="Y399" s="8">
        <f t="shared" ref="Y399:Y462" si="146">V399*$H$2/(3.6*10^6)</f>
        <v>9.0811834583255188E-5</v>
      </c>
      <c r="Z399" s="29">
        <f t="shared" si="134"/>
        <v>6.4333333333333336</v>
      </c>
    </row>
    <row r="400" spans="6:26" x14ac:dyDescent="0.25">
      <c r="F400" s="36">
        <f t="shared" si="135"/>
        <v>23220</v>
      </c>
      <c r="G400" s="16">
        <f t="shared" si="136"/>
        <v>24.999463148719421</v>
      </c>
      <c r="H400" s="48">
        <f t="shared" si="137"/>
        <v>294.64973157435969</v>
      </c>
      <c r="I400" s="8">
        <f t="shared" si="138"/>
        <v>1.1985768215975248</v>
      </c>
      <c r="J400" s="48">
        <f t="shared" si="139"/>
        <v>1.8276882506516113E-5</v>
      </c>
      <c r="K400" s="48">
        <f t="shared" si="140"/>
        <v>1.5248820248464129E-5</v>
      </c>
      <c r="L400" s="10">
        <f t="shared" si="141"/>
        <v>1006.1401647296757</v>
      </c>
      <c r="M400" s="29">
        <f t="shared" si="142"/>
        <v>2.5707968471263873E-2</v>
      </c>
      <c r="N400" s="8">
        <f t="shared" si="143"/>
        <v>0.71530761352870886</v>
      </c>
      <c r="O400" s="48">
        <f t="shared" si="144"/>
        <v>3.3938602104160872E-3</v>
      </c>
      <c r="P400" s="48">
        <f t="shared" si="127"/>
        <v>27059449.875821333</v>
      </c>
      <c r="Q400" s="48">
        <f t="shared" si="145"/>
        <v>19355830.514073476</v>
      </c>
      <c r="R400" s="9">
        <f t="shared" si="128"/>
        <v>37.746938164953654</v>
      </c>
      <c r="S400" s="10">
        <f t="shared" si="129"/>
        <v>3.2346569874379183</v>
      </c>
      <c r="T400" s="10">
        <f t="shared" si="130"/>
        <v>2.1735227887026709</v>
      </c>
      <c r="U400" s="10">
        <f t="shared" si="131"/>
        <v>3.275199167045177</v>
      </c>
      <c r="V400" s="10">
        <f t="shared" si="132"/>
        <v>5.4487219557478479</v>
      </c>
      <c r="W400" s="9">
        <f t="shared" si="133"/>
        <v>2.9513910593634174</v>
      </c>
      <c r="X400" s="49">
        <f t="shared" si="126"/>
        <v>27.950854208082838</v>
      </c>
      <c r="Y400" s="8">
        <f t="shared" si="146"/>
        <v>9.0812032595797478E-5</v>
      </c>
      <c r="Z400" s="29">
        <f t="shared" si="134"/>
        <v>6.45</v>
      </c>
    </row>
    <row r="401" spans="6:26" x14ac:dyDescent="0.25">
      <c r="F401" s="36">
        <f t="shared" si="135"/>
        <v>23280</v>
      </c>
      <c r="G401" s="16">
        <f t="shared" si="136"/>
        <v>24.99947627374889</v>
      </c>
      <c r="H401" s="48">
        <f t="shared" si="137"/>
        <v>294.64973813687442</v>
      </c>
      <c r="I401" s="8">
        <f t="shared" si="138"/>
        <v>1.1985767948140491</v>
      </c>
      <c r="J401" s="48">
        <f t="shared" si="139"/>
        <v>1.8276882820046351E-5</v>
      </c>
      <c r="K401" s="48">
        <f t="shared" si="140"/>
        <v>1.5248820850800706E-5</v>
      </c>
      <c r="L401" s="10">
        <f t="shared" si="141"/>
        <v>1006.140164955441</v>
      </c>
      <c r="M401" s="29">
        <f t="shared" si="142"/>
        <v>2.5707968962719954E-2</v>
      </c>
      <c r="N401" s="8">
        <f t="shared" si="143"/>
        <v>0.71530761228549034</v>
      </c>
      <c r="O401" s="48">
        <f t="shared" si="144"/>
        <v>3.3938601348271601E-3</v>
      </c>
      <c r="P401" s="48">
        <f t="shared" si="127"/>
        <v>27059497.875889655</v>
      </c>
      <c r="Q401" s="48">
        <f t="shared" si="145"/>
        <v>19355864.815246928</v>
      </c>
      <c r="R401" s="9">
        <f t="shared" si="128"/>
        <v>37.746957459913574</v>
      </c>
      <c r="S401" s="10">
        <f t="shared" si="129"/>
        <v>3.2346587027218954</v>
      </c>
      <c r="T401" s="10">
        <f t="shared" si="130"/>
        <v>2.1735280169642177</v>
      </c>
      <c r="U401" s="10">
        <f t="shared" si="131"/>
        <v>3.2752055290790882</v>
      </c>
      <c r="V401" s="10">
        <f t="shared" si="132"/>
        <v>5.4487335460433055</v>
      </c>
      <c r="W401" s="9">
        <f t="shared" si="133"/>
        <v>2.9513973374401234</v>
      </c>
      <c r="X401" s="49">
        <f t="shared" si="126"/>
        <v>27.950873611189014</v>
      </c>
      <c r="Y401" s="8">
        <f t="shared" si="146"/>
        <v>9.0812225767388438E-5</v>
      </c>
      <c r="Z401" s="29">
        <f t="shared" si="134"/>
        <v>6.4666666666666668</v>
      </c>
    </row>
    <row r="402" spans="6:26" x14ac:dyDescent="0.25">
      <c r="F402" s="36">
        <f t="shared" si="135"/>
        <v>23340</v>
      </c>
      <c r="G402" s="16">
        <f t="shared" si="136"/>
        <v>24.999489077897451</v>
      </c>
      <c r="H402" s="48">
        <f t="shared" si="137"/>
        <v>294.64974453894871</v>
      </c>
      <c r="I402" s="8">
        <f t="shared" si="138"/>
        <v>1.1985767686853772</v>
      </c>
      <c r="J402" s="48">
        <f t="shared" si="139"/>
        <v>1.8276883125911368E-5</v>
      </c>
      <c r="K402" s="48">
        <f t="shared" si="140"/>
        <v>1.5248821438411337E-5</v>
      </c>
      <c r="L402" s="10">
        <f t="shared" si="141"/>
        <v>1006.1401651756868</v>
      </c>
      <c r="M402" s="29">
        <f t="shared" si="142"/>
        <v>2.5707969442160868E-2</v>
      </c>
      <c r="N402" s="8">
        <f t="shared" si="143"/>
        <v>0.71530761107266594</v>
      </c>
      <c r="O402" s="48">
        <f t="shared" si="144"/>
        <v>3.3938600610862349E-3</v>
      </c>
      <c r="P402" s="48">
        <f t="shared" si="127"/>
        <v>27059544.702442124</v>
      </c>
      <c r="Q402" s="48">
        <f t="shared" si="145"/>
        <v>19355898.27781789</v>
      </c>
      <c r="R402" s="9">
        <f t="shared" si="128"/>
        <v>37.74697628312336</v>
      </c>
      <c r="S402" s="10">
        <f t="shared" si="129"/>
        <v>3.2346603760683545</v>
      </c>
      <c r="T402" s="10">
        <f t="shared" si="130"/>
        <v>2.1735331174078185</v>
      </c>
      <c r="U402" s="10">
        <f t="shared" si="131"/>
        <v>3.275211735574735</v>
      </c>
      <c r="V402" s="10">
        <f t="shared" si="132"/>
        <v>5.4487448529825535</v>
      </c>
      <c r="W402" s="9">
        <f t="shared" si="133"/>
        <v>2.951403462032216</v>
      </c>
      <c r="X402" s="49">
        <f t="shared" si="126"/>
        <v>27.950892539929669</v>
      </c>
      <c r="Y402" s="8">
        <f t="shared" si="146"/>
        <v>9.0812414216375891E-5</v>
      </c>
      <c r="Z402" s="29">
        <f t="shared" si="134"/>
        <v>6.4833333333333334</v>
      </c>
    </row>
    <row r="403" spans="6:26" x14ac:dyDescent="0.25">
      <c r="F403" s="36">
        <f t="shared" si="135"/>
        <v>23400</v>
      </c>
      <c r="G403" s="16">
        <f t="shared" si="136"/>
        <v>24.999501569009905</v>
      </c>
      <c r="H403" s="48">
        <f t="shared" si="137"/>
        <v>294.64975078450493</v>
      </c>
      <c r="I403" s="8">
        <f t="shared" si="138"/>
        <v>1.1985767431955006</v>
      </c>
      <c r="J403" s="48">
        <f t="shared" si="139"/>
        <v>1.8276883424298598E-5</v>
      </c>
      <c r="K403" s="48">
        <f t="shared" si="140"/>
        <v>1.5248822011656074E-5</v>
      </c>
      <c r="L403" s="10">
        <f t="shared" si="141"/>
        <v>1006.1401653905481</v>
      </c>
      <c r="M403" s="29">
        <f t="shared" si="142"/>
        <v>2.5707969909880411E-2</v>
      </c>
      <c r="N403" s="8">
        <f t="shared" si="143"/>
        <v>0.71530760988949282</v>
      </c>
      <c r="O403" s="48">
        <f t="shared" si="144"/>
        <v>3.3938599891481331E-3</v>
      </c>
      <c r="P403" s="48">
        <f t="shared" si="127"/>
        <v>27059590.384168845</v>
      </c>
      <c r="Q403" s="48">
        <f t="shared" si="145"/>
        <v>19355930.922288518</v>
      </c>
      <c r="R403" s="9">
        <f t="shared" si="128"/>
        <v>37.746994646117571</v>
      </c>
      <c r="S403" s="10">
        <f t="shared" si="129"/>
        <v>3.2346620085026916</v>
      </c>
      <c r="T403" s="10">
        <f t="shared" si="130"/>
        <v>2.1735380931582067</v>
      </c>
      <c r="U403" s="10">
        <f t="shared" si="131"/>
        <v>3.2752177903345854</v>
      </c>
      <c r="V403" s="10">
        <f t="shared" si="132"/>
        <v>5.4487558834927921</v>
      </c>
      <c r="W403" s="9">
        <f t="shared" si="133"/>
        <v>2.9514094368919284</v>
      </c>
      <c r="X403" s="49">
        <f t="shared" si="126"/>
        <v>27.950911005901833</v>
      </c>
      <c r="Y403" s="8">
        <f t="shared" si="146"/>
        <v>9.0812598058213193E-5</v>
      </c>
      <c r="Z403" s="29">
        <f t="shared" si="134"/>
        <v>6.5</v>
      </c>
    </row>
    <row r="404" spans="6:26" x14ac:dyDescent="0.25">
      <c r="F404" s="36">
        <f t="shared" si="135"/>
        <v>23460</v>
      </c>
      <c r="G404" s="16">
        <f t="shared" si="136"/>
        <v>24.999513754739276</v>
      </c>
      <c r="H404" s="48">
        <f t="shared" si="137"/>
        <v>294.64975687736961</v>
      </c>
      <c r="I404" s="8">
        <f t="shared" si="138"/>
        <v>1.1985767183288027</v>
      </c>
      <c r="J404" s="48">
        <f t="shared" si="139"/>
        <v>1.8276883715390842E-5</v>
      </c>
      <c r="K404" s="48">
        <f t="shared" si="140"/>
        <v>1.5248822570886102E-5</v>
      </c>
      <c r="L404" s="10">
        <f t="shared" si="141"/>
        <v>1006.1401656001564</v>
      </c>
      <c r="M404" s="29">
        <f t="shared" si="142"/>
        <v>2.5707970366165123E-2</v>
      </c>
      <c r="N404" s="8">
        <f t="shared" si="143"/>
        <v>0.71530760873524613</v>
      </c>
      <c r="O404" s="48">
        <f t="shared" si="144"/>
        <v>3.3938599189687786E-3</v>
      </c>
      <c r="P404" s="48">
        <f t="shared" si="127"/>
        <v>27059634.949058741</v>
      </c>
      <c r="Q404" s="48">
        <f t="shared" si="145"/>
        <v>19355962.768659901</v>
      </c>
      <c r="R404" s="9">
        <f t="shared" si="128"/>
        <v>37.747012560148626</v>
      </c>
      <c r="S404" s="10">
        <f t="shared" si="129"/>
        <v>3.2346636010252117</v>
      </c>
      <c r="T404" s="10">
        <f t="shared" si="130"/>
        <v>2.1735429472637229</v>
      </c>
      <c r="U404" s="10">
        <f t="shared" si="131"/>
        <v>3.2752236970682294</v>
      </c>
      <c r="V404" s="10">
        <f t="shared" si="132"/>
        <v>5.4487666443319522</v>
      </c>
      <c r="W404" s="9">
        <f t="shared" si="133"/>
        <v>2.9514152656798074</v>
      </c>
      <c r="X404" s="49">
        <f t="shared" si="126"/>
        <v>27.950929020419082</v>
      </c>
      <c r="Y404" s="8">
        <f t="shared" si="146"/>
        <v>9.0812777405532537E-5</v>
      </c>
      <c r="Z404" s="29">
        <f t="shared" si="134"/>
        <v>6.5166666666666666</v>
      </c>
    </row>
    <row r="405" spans="6:26" x14ac:dyDescent="0.25">
      <c r="F405" s="36">
        <f t="shared" si="135"/>
        <v>23520</v>
      </c>
      <c r="G405" s="16">
        <f t="shared" si="136"/>
        <v>24.999525642551493</v>
      </c>
      <c r="H405" s="48">
        <f t="shared" si="137"/>
        <v>294.64976282127571</v>
      </c>
      <c r="I405" s="8">
        <f t="shared" si="138"/>
        <v>1.1985766940700473</v>
      </c>
      <c r="J405" s="48">
        <f t="shared" si="139"/>
        <v>1.8276883999366444E-5</v>
      </c>
      <c r="K405" s="48">
        <f t="shared" si="140"/>
        <v>1.5248823116444066E-5</v>
      </c>
      <c r="L405" s="10">
        <f t="shared" si="141"/>
        <v>1006.1401658046403</v>
      </c>
      <c r="M405" s="29">
        <f t="shared" si="142"/>
        <v>2.5707970811294559E-2</v>
      </c>
      <c r="N405" s="8">
        <f t="shared" si="143"/>
        <v>0.71530760760921852</v>
      </c>
      <c r="O405" s="48">
        <f t="shared" si="144"/>
        <v>3.3938598505051749E-3</v>
      </c>
      <c r="P405" s="48">
        <f t="shared" si="127"/>
        <v>27059678.424416333</v>
      </c>
      <c r="Q405" s="48">
        <f t="shared" si="145"/>
        <v>19355993.836444035</v>
      </c>
      <c r="R405" s="9">
        <f t="shared" si="128"/>
        <v>37.747030036193841</v>
      </c>
      <c r="S405" s="10">
        <f t="shared" si="129"/>
        <v>3.234665154611768</v>
      </c>
      <c r="T405" s="10">
        <f t="shared" si="130"/>
        <v>2.1735476826981945</v>
      </c>
      <c r="U405" s="10">
        <f t="shared" si="131"/>
        <v>3.275229459394529</v>
      </c>
      <c r="V405" s="10">
        <f t="shared" si="132"/>
        <v>5.4487771420927231</v>
      </c>
      <c r="W405" s="9">
        <f t="shared" si="133"/>
        <v>2.9514209519668917</v>
      </c>
      <c r="X405" s="49">
        <f t="shared" si="126"/>
        <v>27.950946594518385</v>
      </c>
      <c r="Y405" s="8">
        <f t="shared" si="146"/>
        <v>9.0812952368212054E-5</v>
      </c>
      <c r="Z405" s="29">
        <f t="shared" si="134"/>
        <v>6.5333333333333332</v>
      </c>
    </row>
    <row r="406" spans="6:26" x14ac:dyDescent="0.25">
      <c r="F406" s="36">
        <f t="shared" si="135"/>
        <v>23580</v>
      </c>
      <c r="G406" s="16">
        <f t="shared" si="136"/>
        <v>24.99953723972996</v>
      </c>
      <c r="H406" s="48">
        <f t="shared" si="137"/>
        <v>294.64976861986497</v>
      </c>
      <c r="I406" s="8">
        <f t="shared" si="138"/>
        <v>1.1985766704043721</v>
      </c>
      <c r="J406" s="48">
        <f t="shared" si="139"/>
        <v>1.8276884276399391E-5</v>
      </c>
      <c r="K406" s="48">
        <f t="shared" si="140"/>
        <v>1.5248823648664204E-5</v>
      </c>
      <c r="L406" s="10">
        <f t="shared" si="141"/>
        <v>1006.1401660041249</v>
      </c>
      <c r="M406" s="29">
        <f t="shared" si="142"/>
        <v>2.5707971245541451E-2</v>
      </c>
      <c r="N406" s="8">
        <f t="shared" si="143"/>
        <v>0.71530760651071978</v>
      </c>
      <c r="O406" s="48">
        <f t="shared" si="144"/>
        <v>3.3938597837153742E-3</v>
      </c>
      <c r="P406" s="48">
        <f t="shared" si="127"/>
        <v>27059720.836878654</v>
      </c>
      <c r="Q406" s="48">
        <f t="shared" si="145"/>
        <v>19356024.144675922</v>
      </c>
      <c r="R406" s="9">
        <f t="shared" si="128"/>
        <v>37.747047084962134</v>
      </c>
      <c r="S406" s="10">
        <f t="shared" si="129"/>
        <v>3.2346666702143527</v>
      </c>
      <c r="T406" s="10">
        <f t="shared" si="130"/>
        <v>2.1735523023627525</v>
      </c>
      <c r="U406" s="10">
        <f t="shared" si="131"/>
        <v>3.2752350808439199</v>
      </c>
      <c r="V406" s="10">
        <f t="shared" si="132"/>
        <v>5.4487873832066729</v>
      </c>
      <c r="W406" s="9">
        <f t="shared" si="133"/>
        <v>2.9514264992369474</v>
      </c>
      <c r="X406" s="49">
        <f t="shared" si="126"/>
        <v>27.950963738966909</v>
      </c>
      <c r="Y406" s="8">
        <f t="shared" si="146"/>
        <v>9.0813123053444536E-5</v>
      </c>
      <c r="Z406" s="29">
        <f t="shared" si="134"/>
        <v>6.55</v>
      </c>
    </row>
    <row r="407" spans="6:26" x14ac:dyDescent="0.25">
      <c r="F407" s="36">
        <f t="shared" si="135"/>
        <v>23640</v>
      </c>
      <c r="G407" s="16">
        <f t="shared" si="136"/>
        <v>24.999548553380023</v>
      </c>
      <c r="H407" s="48">
        <f t="shared" si="137"/>
        <v>294.64977427668998</v>
      </c>
      <c r="I407" s="8">
        <f t="shared" si="138"/>
        <v>1.1985766473172776</v>
      </c>
      <c r="J407" s="48">
        <f t="shared" si="139"/>
        <v>1.8276884546659418E-5</v>
      </c>
      <c r="K407" s="48">
        <f t="shared" si="140"/>
        <v>1.5248824167872602E-5</v>
      </c>
      <c r="L407" s="10">
        <f t="shared" si="141"/>
        <v>1006.1401661987327</v>
      </c>
      <c r="M407" s="29">
        <f t="shared" si="142"/>
        <v>2.5707971669171836E-2</v>
      </c>
      <c r="N407" s="8">
        <f t="shared" si="143"/>
        <v>0.71530760543907779</v>
      </c>
      <c r="O407" s="48">
        <f t="shared" si="144"/>
        <v>3.393859718558457E-3</v>
      </c>
      <c r="P407" s="48">
        <f t="shared" si="127"/>
        <v>27059762.212431502</v>
      </c>
      <c r="Q407" s="48">
        <f t="shared" si="145"/>
        <v>19356053.71192522</v>
      </c>
      <c r="R407" s="9">
        <f t="shared" si="128"/>
        <v>37.747063716900456</v>
      </c>
      <c r="S407" s="10">
        <f t="shared" si="129"/>
        <v>3.2346681487616702</v>
      </c>
      <c r="T407" s="10">
        <f t="shared" si="130"/>
        <v>2.1735568090876023</v>
      </c>
      <c r="U407" s="10">
        <f t="shared" si="131"/>
        <v>3.2752405648604213</v>
      </c>
      <c r="V407" s="10">
        <f t="shared" si="132"/>
        <v>5.4487973739480235</v>
      </c>
      <c r="W407" s="9">
        <f t="shared" si="133"/>
        <v>2.9514319108885125</v>
      </c>
      <c r="X407" s="49">
        <f t="shared" si="126"/>
        <v>27.950980464268536</v>
      </c>
      <c r="Y407" s="8">
        <f t="shared" si="146"/>
        <v>9.0813289565800387E-5</v>
      </c>
      <c r="Z407" s="29">
        <f t="shared" si="134"/>
        <v>6.5666666666666664</v>
      </c>
    </row>
    <row r="408" spans="6:26" x14ac:dyDescent="0.25">
      <c r="F408" s="36">
        <f t="shared" si="135"/>
        <v>23700</v>
      </c>
      <c r="G408" s="16">
        <f t="shared" si="136"/>
        <v>24.999559590433329</v>
      </c>
      <c r="H408" s="48">
        <f t="shared" si="137"/>
        <v>294.64977979521666</v>
      </c>
      <c r="I408" s="8">
        <f t="shared" si="138"/>
        <v>1.1985766247946184</v>
      </c>
      <c r="J408" s="48">
        <f t="shared" si="139"/>
        <v>1.8276884810312105E-5</v>
      </c>
      <c r="K408" s="48">
        <f t="shared" si="140"/>
        <v>1.5248824674387366E-5</v>
      </c>
      <c r="L408" s="10">
        <f t="shared" si="141"/>
        <v>1006.1401663885825</v>
      </c>
      <c r="M408" s="29">
        <f t="shared" si="142"/>
        <v>2.5707972082445275E-2</v>
      </c>
      <c r="N408" s="8">
        <f t="shared" si="143"/>
        <v>0.71530760439363505</v>
      </c>
      <c r="O408" s="48">
        <f t="shared" si="144"/>
        <v>3.3938596549945022E-3</v>
      </c>
      <c r="P408" s="48">
        <f t="shared" si="127"/>
        <v>27059802.576425385</v>
      </c>
      <c r="Q408" s="48">
        <f t="shared" si="145"/>
        <v>19356082.556307554</v>
      </c>
      <c r="R408" s="9">
        <f t="shared" si="128"/>
        <v>37.747079942200436</v>
      </c>
      <c r="S408" s="10">
        <f t="shared" si="129"/>
        <v>3.2346695911597294</v>
      </c>
      <c r="T408" s="10">
        <f t="shared" si="130"/>
        <v>2.1735612056337734</v>
      </c>
      <c r="U408" s="10">
        <f t="shared" si="131"/>
        <v>3.275245914803997</v>
      </c>
      <c r="V408" s="10">
        <f t="shared" si="132"/>
        <v>5.4488071204377704</v>
      </c>
      <c r="W408" s="9">
        <f t="shared" si="133"/>
        <v>2.951437190237125</v>
      </c>
      <c r="X408" s="49">
        <f t="shared" si="126"/>
        <v>27.950996780670454</v>
      </c>
      <c r="Y408" s="8">
        <f t="shared" si="146"/>
        <v>9.0813452007296161E-5</v>
      </c>
      <c r="Z408" s="29">
        <f t="shared" si="134"/>
        <v>6.583333333333333</v>
      </c>
    </row>
    <row r="409" spans="6:26" x14ac:dyDescent="0.25">
      <c r="F409" s="36">
        <f t="shared" si="135"/>
        <v>23760</v>
      </c>
      <c r="G409" s="16">
        <f t="shared" si="136"/>
        <v>24.999570357652054</v>
      </c>
      <c r="H409" s="48">
        <f t="shared" si="137"/>
        <v>294.64978517882599</v>
      </c>
      <c r="I409" s="8">
        <f t="shared" si="138"/>
        <v>1.1985766028225955</v>
      </c>
      <c r="J409" s="48">
        <f t="shared" si="139"/>
        <v>1.8276885067519043E-5</v>
      </c>
      <c r="K409" s="48">
        <f t="shared" si="140"/>
        <v>1.5248825168518872E-5</v>
      </c>
      <c r="L409" s="10">
        <f t="shared" si="141"/>
        <v>1006.140166573791</v>
      </c>
      <c r="M409" s="29">
        <f t="shared" si="142"/>
        <v>2.570797248561504E-2</v>
      </c>
      <c r="N409" s="8">
        <f t="shared" si="143"/>
        <v>0.71530760337375165</v>
      </c>
      <c r="O409" s="48">
        <f t="shared" si="144"/>
        <v>3.3938595929845655E-3</v>
      </c>
      <c r="P409" s="48">
        <f t="shared" si="127"/>
        <v>27059841.953590877</v>
      </c>
      <c r="Q409" s="48">
        <f t="shared" si="145"/>
        <v>19356110.695495587</v>
      </c>
      <c r="R409" s="9">
        <f t="shared" si="128"/>
        <v>37.747095770804371</v>
      </c>
      <c r="S409" s="10">
        <f t="shared" si="129"/>
        <v>3.234670998292382</v>
      </c>
      <c r="T409" s="10">
        <f t="shared" si="130"/>
        <v>2.1735654946947971</v>
      </c>
      <c r="U409" s="10">
        <f t="shared" si="131"/>
        <v>3.2752511339523838</v>
      </c>
      <c r="V409" s="10">
        <f t="shared" si="132"/>
        <v>5.4488166286471813</v>
      </c>
      <c r="W409" s="9">
        <f t="shared" si="133"/>
        <v>2.951442340517223</v>
      </c>
      <c r="X409" s="49">
        <f t="shared" si="126"/>
        <v>27.951012698169276</v>
      </c>
      <c r="Y409" s="8">
        <f t="shared" si="146"/>
        <v>9.0813610477453026E-5</v>
      </c>
      <c r="Z409" s="29">
        <f t="shared" si="134"/>
        <v>6.6</v>
      </c>
    </row>
    <row r="410" spans="6:26" x14ac:dyDescent="0.25">
      <c r="F410" s="36">
        <f t="shared" si="135"/>
        <v>23820</v>
      </c>
      <c r="G410" s="16">
        <f t="shared" si="136"/>
        <v>24.999580861633067</v>
      </c>
      <c r="H410" s="48">
        <f t="shared" si="137"/>
        <v>294.64979043081649</v>
      </c>
      <c r="I410" s="8">
        <f t="shared" si="138"/>
        <v>1.1985765813877469</v>
      </c>
      <c r="J410" s="48">
        <f t="shared" si="139"/>
        <v>1.8276885318437713E-5</v>
      </c>
      <c r="K410" s="48">
        <f t="shared" si="140"/>
        <v>1.524882565056978E-5</v>
      </c>
      <c r="L410" s="10">
        <f t="shared" si="141"/>
        <v>1006.1401667544716</v>
      </c>
      <c r="M410" s="29">
        <f t="shared" si="142"/>
        <v>2.5707972878928013E-2</v>
      </c>
      <c r="N410" s="8">
        <f t="shared" si="143"/>
        <v>0.71530760237880231</v>
      </c>
      <c r="O410" s="48">
        <f t="shared" si="144"/>
        <v>3.3938595324906539E-3</v>
      </c>
      <c r="P410" s="48">
        <f t="shared" si="127"/>
        <v>27059880.36805439</v>
      </c>
      <c r="Q410" s="48">
        <f t="shared" si="145"/>
        <v>19356138.146730207</v>
      </c>
      <c r="R410" s="9">
        <f t="shared" si="128"/>
        <v>37.747111212411561</v>
      </c>
      <c r="S410" s="10">
        <f t="shared" si="129"/>
        <v>3.2346723710218535</v>
      </c>
      <c r="T410" s="10">
        <f t="shared" si="130"/>
        <v>2.173569678898351</v>
      </c>
      <c r="U410" s="10">
        <f t="shared" si="131"/>
        <v>3.2752562255032309</v>
      </c>
      <c r="V410" s="10">
        <f t="shared" si="132"/>
        <v>5.4488259044015823</v>
      </c>
      <c r="W410" s="9">
        <f t="shared" si="133"/>
        <v>2.9514473648841903</v>
      </c>
      <c r="X410" s="49">
        <f t="shared" si="126"/>
        <v>27.951028226517259</v>
      </c>
      <c r="Y410" s="8">
        <f t="shared" si="146"/>
        <v>9.0813765073359699E-5</v>
      </c>
      <c r="Z410" s="29">
        <f t="shared" si="134"/>
        <v>6.6166666666666663</v>
      </c>
    </row>
    <row r="411" spans="6:26" x14ac:dyDescent="0.25">
      <c r="F411" s="36">
        <f t="shared" si="135"/>
        <v>23880</v>
      </c>
      <c r="G411" s="16">
        <f t="shared" si="136"/>
        <v>24.999591108811952</v>
      </c>
      <c r="H411" s="48">
        <f t="shared" si="137"/>
        <v>294.64979555440596</v>
      </c>
      <c r="I411" s="8">
        <f t="shared" si="138"/>
        <v>1.1985765604769396</v>
      </c>
      <c r="J411" s="48">
        <f t="shared" si="139"/>
        <v>1.8276885563221917E-5</v>
      </c>
      <c r="K411" s="48">
        <f t="shared" si="140"/>
        <v>1.5248826120835492E-5</v>
      </c>
      <c r="L411" s="10">
        <f t="shared" si="141"/>
        <v>1006.1401669307348</v>
      </c>
      <c r="M411" s="29">
        <f t="shared" si="142"/>
        <v>2.5707973262625264E-2</v>
      </c>
      <c r="N411" s="8">
        <f t="shared" si="143"/>
        <v>0.71530760140817751</v>
      </c>
      <c r="O411" s="48">
        <f t="shared" si="144"/>
        <v>3.3938594734757039E-3</v>
      </c>
      <c r="P411" s="48">
        <f t="shared" si="127"/>
        <v>27059917.843351983</v>
      </c>
      <c r="Q411" s="48">
        <f t="shared" si="145"/>
        <v>19356164.926830452</v>
      </c>
      <c r="R411" s="9">
        <f t="shared" si="128"/>
        <v>37.747126276484153</v>
      </c>
      <c r="S411" s="10">
        <f t="shared" si="129"/>
        <v>3.2346737101893139</v>
      </c>
      <c r="T411" s="10">
        <f t="shared" si="130"/>
        <v>2.1735737608078938</v>
      </c>
      <c r="U411" s="10">
        <f t="shared" si="131"/>
        <v>3.2752611925759512</v>
      </c>
      <c r="V411" s="10">
        <f t="shared" si="132"/>
        <v>5.4488349533838445</v>
      </c>
      <c r="W411" s="9">
        <f t="shared" si="133"/>
        <v>2.9514522664162488</v>
      </c>
      <c r="X411" s="49">
        <f t="shared" si="126"/>
        <v>27.951043375228203</v>
      </c>
      <c r="Y411" s="8">
        <f t="shared" si="146"/>
        <v>9.0813915889730729E-5</v>
      </c>
      <c r="Z411" s="29">
        <f t="shared" si="134"/>
        <v>6.6333333333333337</v>
      </c>
    </row>
    <row r="412" spans="6:26" x14ac:dyDescent="0.25">
      <c r="F412" s="36">
        <f t="shared" si="135"/>
        <v>23940</v>
      </c>
      <c r="G412" s="16">
        <f t="shared" si="136"/>
        <v>24.999601105466969</v>
      </c>
      <c r="H412" s="48">
        <f t="shared" si="137"/>
        <v>294.64980055273344</v>
      </c>
      <c r="I412" s="8">
        <f t="shared" si="138"/>
        <v>1.1985765400773625</v>
      </c>
      <c r="J412" s="48">
        <f t="shared" si="139"/>
        <v>1.8276885802021606E-5</v>
      </c>
      <c r="K412" s="48">
        <f t="shared" si="140"/>
        <v>1.5248826579604102E-5</v>
      </c>
      <c r="L412" s="10">
        <f t="shared" si="141"/>
        <v>1006.1401671026888</v>
      </c>
      <c r="M412" s="29">
        <f t="shared" si="142"/>
        <v>2.5707973636941824E-2</v>
      </c>
      <c r="N412" s="8">
        <f t="shared" si="143"/>
        <v>0.71530760046128294</v>
      </c>
      <c r="O412" s="48">
        <f t="shared" si="144"/>
        <v>3.3938594159035589E-3</v>
      </c>
      <c r="P412" s="48">
        <f t="shared" si="127"/>
        <v>27059954.402444653</v>
      </c>
      <c r="Q412" s="48">
        <f t="shared" si="145"/>
        <v>19356191.052204415</v>
      </c>
      <c r="R412" s="9">
        <f t="shared" si="128"/>
        <v>37.747140972252801</v>
      </c>
      <c r="S412" s="10">
        <f t="shared" si="129"/>
        <v>3.2346750166153386</v>
      </c>
      <c r="T412" s="10">
        <f t="shared" si="130"/>
        <v>2.1735777429242025</v>
      </c>
      <c r="U412" s="10">
        <f t="shared" si="131"/>
        <v>3.2752660382137715</v>
      </c>
      <c r="V412" s="10">
        <f t="shared" si="132"/>
        <v>5.448843781137974</v>
      </c>
      <c r="W412" s="9">
        <f t="shared" si="133"/>
        <v>2.9514570481164024</v>
      </c>
      <c r="X412" s="49">
        <f t="shared" si="126"/>
        <v>27.951058153583372</v>
      </c>
      <c r="Y412" s="8">
        <f t="shared" si="146"/>
        <v>9.0814063018966227E-5</v>
      </c>
      <c r="Z412" s="29">
        <f t="shared" si="134"/>
        <v>6.65</v>
      </c>
    </row>
    <row r="413" spans="6:26" x14ac:dyDescent="0.25">
      <c r="F413" s="36">
        <f t="shared" si="135"/>
        <v>24000</v>
      </c>
      <c r="G413" s="16">
        <f t="shared" si="136"/>
        <v>24.999610857722885</v>
      </c>
      <c r="H413" s="48">
        <f t="shared" si="137"/>
        <v>294.64980542886144</v>
      </c>
      <c r="I413" s="8">
        <f t="shared" si="138"/>
        <v>1.1985765201765166</v>
      </c>
      <c r="J413" s="48">
        <f t="shared" si="139"/>
        <v>1.8276886034983118E-5</v>
      </c>
      <c r="K413" s="48">
        <f t="shared" si="140"/>
        <v>1.5248827027156719E-5</v>
      </c>
      <c r="L413" s="10">
        <f t="shared" si="141"/>
        <v>1006.1401672704388</v>
      </c>
      <c r="M413" s="29">
        <f t="shared" si="142"/>
        <v>2.5707974002107097E-2</v>
      </c>
      <c r="N413" s="8">
        <f t="shared" si="143"/>
        <v>0.71530759953753797</v>
      </c>
      <c r="O413" s="48">
        <f t="shared" si="144"/>
        <v>3.3938593597389434E-3</v>
      </c>
      <c r="P413" s="48">
        <f t="shared" si="127"/>
        <v>27059990.067731783</v>
      </c>
      <c r="Q413" s="48">
        <f t="shared" si="145"/>
        <v>19356216.538858842</v>
      </c>
      <c r="R413" s="9">
        <f t="shared" si="128"/>
        <v>37.747155308722547</v>
      </c>
      <c r="S413" s="10">
        <f t="shared" si="129"/>
        <v>3.2346762911004605</v>
      </c>
      <c r="T413" s="10">
        <f t="shared" si="130"/>
        <v>2.1735816276869353</v>
      </c>
      <c r="U413" s="10">
        <f t="shared" si="131"/>
        <v>3.2752707653854762</v>
      </c>
      <c r="V413" s="10">
        <f t="shared" si="132"/>
        <v>5.4488523930724115</v>
      </c>
      <c r="W413" s="9">
        <f t="shared" si="133"/>
        <v>2.9514617129142224</v>
      </c>
      <c r="X413" s="49">
        <f t="shared" si="126"/>
        <v>27.951072570637109</v>
      </c>
      <c r="Y413" s="8">
        <f t="shared" si="146"/>
        <v>9.0814206551206858E-5</v>
      </c>
      <c r="Z413" s="29">
        <f t="shared" si="134"/>
        <v>6.666666666666667</v>
      </c>
    </row>
    <row r="414" spans="6:26" x14ac:dyDescent="0.25">
      <c r="F414" s="36">
        <f t="shared" si="135"/>
        <v>24060</v>
      </c>
      <c r="G414" s="16">
        <f t="shared" si="136"/>
        <v>24.999620371554737</v>
      </c>
      <c r="H414" s="48">
        <f t="shared" si="137"/>
        <v>294.64981018577737</v>
      </c>
      <c r="I414" s="8">
        <f t="shared" si="138"/>
        <v>1.1985765007622089</v>
      </c>
      <c r="J414" s="48">
        <f t="shared" si="139"/>
        <v>1.8276886262249172E-5</v>
      </c>
      <c r="K414" s="48">
        <f t="shared" si="140"/>
        <v>1.5248827463767545E-5</v>
      </c>
      <c r="L414" s="10">
        <f t="shared" si="141"/>
        <v>1006.1401674340877</v>
      </c>
      <c r="M414" s="29">
        <f t="shared" si="142"/>
        <v>2.5707974358344786E-2</v>
      </c>
      <c r="N414" s="8">
        <f t="shared" si="143"/>
        <v>0.71530759863637694</v>
      </c>
      <c r="O414" s="48">
        <f t="shared" si="144"/>
        <v>3.3938593049474483E-3</v>
      </c>
      <c r="P414" s="48">
        <f t="shared" si="127"/>
        <v>27060024.861065321</v>
      </c>
      <c r="Q414" s="48">
        <f t="shared" si="145"/>
        <v>19356241.402409293</v>
      </c>
      <c r="R414" s="9">
        <f t="shared" si="128"/>
        <v>37.747169294678187</v>
      </c>
      <c r="S414" s="10">
        <f t="shared" si="129"/>
        <v>3.2346775344256216</v>
      </c>
      <c r="T414" s="10">
        <f t="shared" si="130"/>
        <v>2.1735854174760991</v>
      </c>
      <c r="U414" s="10">
        <f t="shared" si="131"/>
        <v>3.2752753769873015</v>
      </c>
      <c r="V414" s="10">
        <f t="shared" si="132"/>
        <v>5.4488607944634007</v>
      </c>
      <c r="W414" s="9">
        <f t="shared" si="133"/>
        <v>2.9514662636676756</v>
      </c>
      <c r="X414" s="49">
        <f t="shared" si="126"/>
        <v>27.951086635222413</v>
      </c>
      <c r="Y414" s="8">
        <f t="shared" si="146"/>
        <v>9.0814346574390011E-5</v>
      </c>
      <c r="Z414" s="29">
        <f t="shared" si="134"/>
        <v>6.6833333333333336</v>
      </c>
    </row>
    <row r="415" spans="6:26" x14ac:dyDescent="0.25">
      <c r="F415" s="36">
        <f t="shared" si="135"/>
        <v>24120</v>
      </c>
      <c r="G415" s="16">
        <f t="shared" si="136"/>
        <v>24.999629652791487</v>
      </c>
      <c r="H415" s="48">
        <f t="shared" si="137"/>
        <v>294.6498148263957</v>
      </c>
      <c r="I415" s="8">
        <f t="shared" si="138"/>
        <v>1.1985764818225448</v>
      </c>
      <c r="J415" s="48">
        <f t="shared" si="139"/>
        <v>1.8276886483958962E-5</v>
      </c>
      <c r="K415" s="48">
        <f t="shared" si="140"/>
        <v>1.5248827889704034E-5</v>
      </c>
      <c r="L415" s="10">
        <f t="shared" si="141"/>
        <v>1006.1401675937358</v>
      </c>
      <c r="M415" s="29">
        <f t="shared" si="142"/>
        <v>2.5707974705873073E-2</v>
      </c>
      <c r="N415" s="8">
        <f t="shared" si="143"/>
        <v>0.71530759775724773</v>
      </c>
      <c r="O415" s="48">
        <f t="shared" si="144"/>
        <v>3.3938592514955036E-3</v>
      </c>
      <c r="P415" s="48">
        <f t="shared" si="127"/>
        <v>27060058.803763106</v>
      </c>
      <c r="Q415" s="48">
        <f t="shared" si="145"/>
        <v>19356265.658089649</v>
      </c>
      <c r="R415" s="9">
        <f t="shared" si="128"/>
        <v>37.747182938689903</v>
      </c>
      <c r="S415" s="10">
        <f t="shared" si="129"/>
        <v>3.234678747352679</v>
      </c>
      <c r="T415" s="10">
        <f t="shared" si="130"/>
        <v>2.1735891146135269</v>
      </c>
      <c r="U415" s="10">
        <f t="shared" si="131"/>
        <v>3.2752798758446597</v>
      </c>
      <c r="V415" s="10">
        <f t="shared" si="132"/>
        <v>5.4488689904581866</v>
      </c>
      <c r="W415" s="9">
        <f t="shared" si="133"/>
        <v>2.9514707031648508</v>
      </c>
      <c r="X415" s="49">
        <f t="shared" si="126"/>
        <v>27.951100355956338</v>
      </c>
      <c r="Y415" s="8">
        <f t="shared" si="146"/>
        <v>9.0814483174303114E-5</v>
      </c>
      <c r="Z415" s="29">
        <f t="shared" si="134"/>
        <v>6.7</v>
      </c>
    </row>
    <row r="416" spans="6:26" x14ac:dyDescent="0.25">
      <c r="F416" s="36">
        <f t="shared" si="135"/>
        <v>24180</v>
      </c>
      <c r="G416" s="16">
        <f t="shared" si="136"/>
        <v>24.99963870711959</v>
      </c>
      <c r="H416" s="48">
        <f t="shared" si="137"/>
        <v>294.64981935355979</v>
      </c>
      <c r="I416" s="8">
        <f t="shared" si="138"/>
        <v>1.1985764633459204</v>
      </c>
      <c r="J416" s="48">
        <f t="shared" si="139"/>
        <v>1.8276886700248371E-5</v>
      </c>
      <c r="K416" s="48">
        <f t="shared" si="140"/>
        <v>1.5248828305227191E-5</v>
      </c>
      <c r="L416" s="10">
        <f t="shared" si="141"/>
        <v>1006.1401677494807</v>
      </c>
      <c r="M416" s="29">
        <f t="shared" si="142"/>
        <v>2.5707975044904966E-2</v>
      </c>
      <c r="N416" s="8">
        <f t="shared" si="143"/>
        <v>0.71530759689961143</v>
      </c>
      <c r="O416" s="48">
        <f t="shared" si="144"/>
        <v>3.3938591993503578E-3</v>
      </c>
      <c r="P416" s="48">
        <f t="shared" si="127"/>
        <v>27060091.91662145</v>
      </c>
      <c r="Q416" s="48">
        <f t="shared" si="145"/>
        <v>19356289.320761088</v>
      </c>
      <c r="R416" s="9">
        <f t="shared" si="128"/>
        <v>37.747196249117998</v>
      </c>
      <c r="S416" s="10">
        <f t="shared" si="129"/>
        <v>3.2346799306248526</v>
      </c>
      <c r="T416" s="10">
        <f t="shared" si="130"/>
        <v>2.1735927213642845</v>
      </c>
      <c r="U416" s="10">
        <f t="shared" si="131"/>
        <v>3.2752842647138669</v>
      </c>
      <c r="V416" s="10">
        <f t="shared" si="132"/>
        <v>5.448876986078151</v>
      </c>
      <c r="W416" s="9">
        <f t="shared" si="133"/>
        <v>2.9514750341256648</v>
      </c>
      <c r="X416" s="49">
        <f t="shared" si="126"/>
        <v>27.951113741245255</v>
      </c>
      <c r="Y416" s="8">
        <f t="shared" si="146"/>
        <v>9.0814616434635855E-5</v>
      </c>
      <c r="Z416" s="29">
        <f t="shared" si="134"/>
        <v>6.7166666666666668</v>
      </c>
    </row>
    <row r="417" spans="6:26" x14ac:dyDescent="0.25">
      <c r="F417" s="36">
        <f t="shared" si="135"/>
        <v>24240</v>
      </c>
      <c r="G417" s="16">
        <f t="shared" si="136"/>
        <v>24.999647540086485</v>
      </c>
      <c r="H417" s="48">
        <f t="shared" si="137"/>
        <v>294.64982377004321</v>
      </c>
      <c r="I417" s="8">
        <f t="shared" si="138"/>
        <v>1.1985764453210148</v>
      </c>
      <c r="J417" s="48">
        <f t="shared" si="139"/>
        <v>1.8276886911249923E-5</v>
      </c>
      <c r="K417" s="48">
        <f t="shared" si="140"/>
        <v>1.5248828710591608E-5</v>
      </c>
      <c r="L417" s="10">
        <f t="shared" si="141"/>
        <v>1006.140167901418</v>
      </c>
      <c r="M417" s="29">
        <f t="shared" si="142"/>
        <v>2.570797537564818E-2</v>
      </c>
      <c r="N417" s="8">
        <f t="shared" si="143"/>
        <v>0.7153075960629427</v>
      </c>
      <c r="O417" s="48">
        <f t="shared" si="144"/>
        <v>3.3938591484800646E-3</v>
      </c>
      <c r="P417" s="48">
        <f t="shared" si="127"/>
        <v>27060124.21992841</v>
      </c>
      <c r="Q417" s="48">
        <f t="shared" si="145"/>
        <v>19356312.404921602</v>
      </c>
      <c r="R417" s="9">
        <f t="shared" si="128"/>
        <v>37.747209234118685</v>
      </c>
      <c r="S417" s="10">
        <f t="shared" si="129"/>
        <v>3.2346810849672094</v>
      </c>
      <c r="T417" s="10">
        <f t="shared" si="130"/>
        <v>2.1735962399380808</v>
      </c>
      <c r="U417" s="10">
        <f t="shared" si="131"/>
        <v>3.2752885462839094</v>
      </c>
      <c r="V417" s="10">
        <f t="shared" si="132"/>
        <v>5.4488847862219902</v>
      </c>
      <c r="W417" s="9">
        <f t="shared" si="133"/>
        <v>2.9514792592035781</v>
      </c>
      <c r="X417" s="49">
        <f t="shared" si="126"/>
        <v>27.951126799290062</v>
      </c>
      <c r="Y417" s="8">
        <f t="shared" si="146"/>
        <v>9.081474643703317E-5</v>
      </c>
      <c r="Z417" s="29">
        <f t="shared" si="134"/>
        <v>6.7333333333333334</v>
      </c>
    </row>
    <row r="418" spans="6:26" x14ac:dyDescent="0.25">
      <c r="F418" s="36">
        <f t="shared" si="135"/>
        <v>24300</v>
      </c>
      <c r="G418" s="16">
        <f t="shared" si="136"/>
        <v>24.999656157103988</v>
      </c>
      <c r="H418" s="48">
        <f t="shared" si="137"/>
        <v>294.64982807855199</v>
      </c>
      <c r="I418" s="8">
        <f t="shared" si="138"/>
        <v>1.198576427736785</v>
      </c>
      <c r="J418" s="48">
        <f t="shared" si="139"/>
        <v>1.8276887117092892E-5</v>
      </c>
      <c r="K418" s="48">
        <f t="shared" si="140"/>
        <v>1.5248829106045636E-5</v>
      </c>
      <c r="L418" s="10">
        <f t="shared" si="141"/>
        <v>1006.1401680496407</v>
      </c>
      <c r="M418" s="29">
        <f t="shared" si="142"/>
        <v>2.5707975698305359E-2</v>
      </c>
      <c r="N418" s="8">
        <f t="shared" si="143"/>
        <v>0.71530759524672904</v>
      </c>
      <c r="O418" s="48">
        <f t="shared" si="144"/>
        <v>3.3938590988534553E-3</v>
      </c>
      <c r="P418" s="48">
        <f t="shared" si="127"/>
        <v>27060155.733476046</v>
      </c>
      <c r="Q418" s="48">
        <f t="shared" si="145"/>
        <v>19356334.924714737</v>
      </c>
      <c r="R418" s="9">
        <f t="shared" si="128"/>
        <v>37.747221901648437</v>
      </c>
      <c r="S418" s="10">
        <f t="shared" si="129"/>
        <v>3.2346822110870597</v>
      </c>
      <c r="T418" s="10">
        <f t="shared" si="130"/>
        <v>2.1735996724905871</v>
      </c>
      <c r="U418" s="10">
        <f t="shared" si="131"/>
        <v>3.2752927231780049</v>
      </c>
      <c r="V418" s="10">
        <f t="shared" si="132"/>
        <v>5.448892395668592</v>
      </c>
      <c r="W418" s="9">
        <f t="shared" si="133"/>
        <v>2.9514833809871539</v>
      </c>
      <c r="X418" s="49">
        <f t="shared" si="126"/>
        <v>27.951139538091141</v>
      </c>
      <c r="Y418" s="8">
        <f t="shared" si="146"/>
        <v>9.0814873261143195E-5</v>
      </c>
      <c r="Z418" s="29">
        <f t="shared" si="134"/>
        <v>6.75</v>
      </c>
    </row>
    <row r="419" spans="6:26" x14ac:dyDescent="0.25">
      <c r="F419" s="36">
        <f t="shared" si="135"/>
        <v>24360</v>
      </c>
      <c r="G419" s="16">
        <f t="shared" si="136"/>
        <v>24.999664563451613</v>
      </c>
      <c r="H419" s="48">
        <f t="shared" si="137"/>
        <v>294.64983228172576</v>
      </c>
      <c r="I419" s="8">
        <f t="shared" si="138"/>
        <v>1.1985764105824568</v>
      </c>
      <c r="J419" s="48">
        <f t="shared" si="139"/>
        <v>1.8276887317903407E-5</v>
      </c>
      <c r="K419" s="48">
        <f t="shared" si="140"/>
        <v>1.5248829491831583E-5</v>
      </c>
      <c r="L419" s="10">
        <f t="shared" si="141"/>
        <v>1006.1401681942397</v>
      </c>
      <c r="M419" s="29">
        <f t="shared" si="142"/>
        <v>2.5707976013074195E-2</v>
      </c>
      <c r="N419" s="8">
        <f t="shared" si="143"/>
        <v>0.71530759445047054</v>
      </c>
      <c r="O419" s="48">
        <f t="shared" si="144"/>
        <v>3.3938590504401255E-3</v>
      </c>
      <c r="P419" s="48">
        <f t="shared" si="127"/>
        <v>27060186.476572499</v>
      </c>
      <c r="Q419" s="48">
        <f t="shared" si="145"/>
        <v>19356356.893938228</v>
      </c>
      <c r="R419" s="9">
        <f t="shared" si="128"/>
        <v>37.747234259469401</v>
      </c>
      <c r="S419" s="10">
        <f t="shared" si="129"/>
        <v>3.2346833096744394</v>
      </c>
      <c r="T419" s="10">
        <f t="shared" si="130"/>
        <v>2.173603021124789</v>
      </c>
      <c r="U419" s="10">
        <f t="shared" si="131"/>
        <v>3.2752967979552632</v>
      </c>
      <c r="V419" s="10">
        <f t="shared" si="132"/>
        <v>5.4488998190800526</v>
      </c>
      <c r="W419" s="9">
        <f t="shared" si="133"/>
        <v>2.9514874020016948</v>
      </c>
      <c r="X419" s="49">
        <f t="shared" si="126"/>
        <v>27.95115196545331</v>
      </c>
      <c r="Y419" s="8">
        <f t="shared" si="146"/>
        <v>9.081499698466754E-5</v>
      </c>
      <c r="Z419" s="29">
        <f t="shared" si="134"/>
        <v>6.7666666666666666</v>
      </c>
    </row>
    <row r="420" spans="6:26" x14ac:dyDescent="0.25">
      <c r="F420" s="36">
        <f t="shared" si="135"/>
        <v>24420</v>
      </c>
      <c r="G420" s="16">
        <f t="shared" si="136"/>
        <v>24.999672764279797</v>
      </c>
      <c r="H420" s="48">
        <f t="shared" si="137"/>
        <v>294.64983638213988</v>
      </c>
      <c r="I420" s="8">
        <f t="shared" si="138"/>
        <v>1.1985763938475202</v>
      </c>
      <c r="J420" s="48">
        <f t="shared" si="139"/>
        <v>1.8276887513804442E-5</v>
      </c>
      <c r="K420" s="48">
        <f t="shared" si="140"/>
        <v>1.5248829868185757E-5</v>
      </c>
      <c r="L420" s="10">
        <f t="shared" si="141"/>
        <v>1006.1401683353034</v>
      </c>
      <c r="M420" s="29">
        <f t="shared" si="142"/>
        <v>2.5707976320147475E-2</v>
      </c>
      <c r="N420" s="8">
        <f t="shared" si="143"/>
        <v>0.7153075936736788</v>
      </c>
      <c r="O420" s="48">
        <f t="shared" si="144"/>
        <v>3.393859003210411E-3</v>
      </c>
      <c r="P420" s="48">
        <f t="shared" si="127"/>
        <v>27060216.468054049</v>
      </c>
      <c r="Q420" s="48">
        <f t="shared" si="145"/>
        <v>19356378.326052599</v>
      </c>
      <c r="R420" s="9">
        <f t="shared" si="128"/>
        <v>37.747246315153959</v>
      </c>
      <c r="S420" s="10">
        <f t="shared" si="129"/>
        <v>3.2346843814025066</v>
      </c>
      <c r="T420" s="10">
        <f t="shared" si="130"/>
        <v>2.1736062878922593</v>
      </c>
      <c r="U420" s="10">
        <f t="shared" si="131"/>
        <v>3.2753007731121682</v>
      </c>
      <c r="V420" s="10">
        <f t="shared" si="132"/>
        <v>5.4489070610044275</v>
      </c>
      <c r="W420" s="9">
        <f t="shared" si="133"/>
        <v>2.9514913247107315</v>
      </c>
      <c r="X420" s="49">
        <f t="shared" si="126"/>
        <v>27.951164088990527</v>
      </c>
      <c r="Y420" s="8">
        <f t="shared" si="146"/>
        <v>9.0815117683407118E-5</v>
      </c>
      <c r="Z420" s="29">
        <f t="shared" si="134"/>
        <v>6.7833333333333332</v>
      </c>
    </row>
    <row r="421" spans="6:26" x14ac:dyDescent="0.25">
      <c r="F421" s="36">
        <f t="shared" si="135"/>
        <v>24480</v>
      </c>
      <c r="G421" s="16">
        <f t="shared" si="136"/>
        <v>24.999680764613068</v>
      </c>
      <c r="H421" s="48">
        <f t="shared" si="137"/>
        <v>294.64984038230654</v>
      </c>
      <c r="I421" s="8">
        <f t="shared" si="138"/>
        <v>1.1985763775217222</v>
      </c>
      <c r="J421" s="48">
        <f t="shared" si="139"/>
        <v>1.8276887704916068E-5</v>
      </c>
      <c r="K421" s="48">
        <f t="shared" si="140"/>
        <v>1.5248830235338781E-5</v>
      </c>
      <c r="L421" s="10">
        <f t="shared" si="141"/>
        <v>1006.1401684729185</v>
      </c>
      <c r="M421" s="29">
        <f t="shared" si="142"/>
        <v>2.5707976619713396E-2</v>
      </c>
      <c r="N421" s="8">
        <f t="shared" si="143"/>
        <v>0.71530759291587831</v>
      </c>
      <c r="O421" s="48">
        <f t="shared" si="144"/>
        <v>3.3938589571353766E-3</v>
      </c>
      <c r="P421" s="48">
        <f t="shared" si="127"/>
        <v>27060245.726296213</v>
      </c>
      <c r="Q421" s="48">
        <f t="shared" si="145"/>
        <v>19356399.234189127</v>
      </c>
      <c r="R421" s="9">
        <f t="shared" si="128"/>
        <v>37.747258076089118</v>
      </c>
      <c r="S421" s="10">
        <f t="shared" si="129"/>
        <v>3.2346854269279559</v>
      </c>
      <c r="T421" s="10">
        <f t="shared" si="130"/>
        <v>2.1736094747944148</v>
      </c>
      <c r="U421" s="10">
        <f t="shared" si="131"/>
        <v>3.2753046510842232</v>
      </c>
      <c r="V421" s="10">
        <f t="shared" si="132"/>
        <v>5.4489141258786375</v>
      </c>
      <c r="W421" s="9">
        <f t="shared" si="133"/>
        <v>2.9514951515175949</v>
      </c>
      <c r="X421" s="49">
        <f t="shared" si="126"/>
        <v>27.951175916130662</v>
      </c>
      <c r="Y421" s="8">
        <f t="shared" si="146"/>
        <v>9.0815235431310613E-5</v>
      </c>
      <c r="Z421" s="29">
        <f t="shared" si="134"/>
        <v>6.8</v>
      </c>
    </row>
    <row r="422" spans="6:26" x14ac:dyDescent="0.25">
      <c r="F422" s="36">
        <f t="shared" si="135"/>
        <v>24540</v>
      </c>
      <c r="G422" s="16">
        <f t="shared" si="136"/>
        <v>24.999688569353115</v>
      </c>
      <c r="H422" s="48">
        <f t="shared" si="137"/>
        <v>294.64984428467653</v>
      </c>
      <c r="I422" s="8">
        <f t="shared" si="138"/>
        <v>1.1985763615950598</v>
      </c>
      <c r="J422" s="48">
        <f t="shared" si="139"/>
        <v>1.8276887891355355E-5</v>
      </c>
      <c r="K422" s="48">
        <f t="shared" si="140"/>
        <v>1.5248830593515592E-5</v>
      </c>
      <c r="L422" s="10">
        <f t="shared" si="141"/>
        <v>1006.1401686071691</v>
      </c>
      <c r="M422" s="29">
        <f t="shared" si="142"/>
        <v>2.5707976911955473E-2</v>
      </c>
      <c r="N422" s="8">
        <f t="shared" si="143"/>
        <v>0.71530759217660433</v>
      </c>
      <c r="O422" s="48">
        <f t="shared" si="144"/>
        <v>3.3938589121867923E-3</v>
      </c>
      <c r="P422" s="48">
        <f t="shared" si="127"/>
        <v>27060274.269225419</v>
      </c>
      <c r="Q422" s="48">
        <f t="shared" si="145"/>
        <v>19356419.631158154</v>
      </c>
      <c r="R422" s="9">
        <f t="shared" si="128"/>
        <v>37.747269549481473</v>
      </c>
      <c r="S422" s="10">
        <f t="shared" si="129"/>
        <v>3.2346864468914323</v>
      </c>
      <c r="T422" s="10">
        <f t="shared" si="130"/>
        <v>2.1736125837837506</v>
      </c>
      <c r="U422" s="10">
        <f t="shared" si="131"/>
        <v>3.2753084342474117</v>
      </c>
      <c r="V422" s="10">
        <f t="shared" si="132"/>
        <v>5.4489210180311627</v>
      </c>
      <c r="W422" s="9">
        <f t="shared" si="133"/>
        <v>2.9514988847668797</v>
      </c>
      <c r="X422" s="49">
        <f t="shared" si="126"/>
        <v>27.951187454119996</v>
      </c>
      <c r="Y422" s="8">
        <f t="shared" si="146"/>
        <v>9.081535030051939E-5</v>
      </c>
      <c r="Z422" s="29">
        <f t="shared" si="134"/>
        <v>6.8166666666666664</v>
      </c>
    </row>
    <row r="423" spans="6:26" x14ac:dyDescent="0.25">
      <c r="F423" s="36">
        <f t="shared" si="135"/>
        <v>24600</v>
      </c>
      <c r="G423" s="16">
        <f t="shared" si="136"/>
        <v>24.999696183281792</v>
      </c>
      <c r="H423" s="48">
        <f t="shared" si="137"/>
        <v>294.64984809164088</v>
      </c>
      <c r="I423" s="8">
        <f t="shared" si="138"/>
        <v>1.198576346057775</v>
      </c>
      <c r="J423" s="48">
        <f t="shared" si="139"/>
        <v>1.8276888073236595E-5</v>
      </c>
      <c r="K423" s="48">
        <f t="shared" si="140"/>
        <v>1.524883094293569E-5</v>
      </c>
      <c r="L423" s="10">
        <f t="shared" si="141"/>
        <v>1006.1401687381376</v>
      </c>
      <c r="M423" s="29">
        <f t="shared" si="142"/>
        <v>2.5707977197052822E-2</v>
      </c>
      <c r="N423" s="8">
        <f t="shared" si="143"/>
        <v>0.71530759145540479</v>
      </c>
      <c r="O423" s="48">
        <f t="shared" si="144"/>
        <v>3.393858868337118E-3</v>
      </c>
      <c r="P423" s="48">
        <f t="shared" si="127"/>
        <v>27060302.114329603</v>
      </c>
      <c r="Q423" s="48">
        <f t="shared" si="145"/>
        <v>19356439.529456705</v>
      </c>
      <c r="R423" s="9">
        <f t="shared" si="128"/>
        <v>37.747280742361312</v>
      </c>
      <c r="S423" s="10">
        <f t="shared" si="129"/>
        <v>3.2346874419179192</v>
      </c>
      <c r="T423" s="10">
        <f t="shared" si="130"/>
        <v>2.1736156167650309</v>
      </c>
      <c r="U423" s="10">
        <f t="shared" si="131"/>
        <v>3.2753121249195911</v>
      </c>
      <c r="V423" s="10">
        <f t="shared" si="132"/>
        <v>5.4489277416846225</v>
      </c>
      <c r="W423" s="9">
        <f t="shared" si="133"/>
        <v>2.9515025267458372</v>
      </c>
      <c r="X423" s="49">
        <f t="shared" si="126"/>
        <v>27.951198710027629</v>
      </c>
      <c r="Y423" s="8">
        <f t="shared" si="146"/>
        <v>9.0815462361410365E-5</v>
      </c>
      <c r="Z423" s="29">
        <f t="shared" si="134"/>
        <v>6.833333333333333</v>
      </c>
    </row>
    <row r="424" spans="6:26" x14ac:dyDescent="0.25">
      <c r="F424" s="36">
        <f t="shared" si="135"/>
        <v>24660</v>
      </c>
      <c r="G424" s="16">
        <f t="shared" si="136"/>
        <v>24.999703611064046</v>
      </c>
      <c r="H424" s="48">
        <f t="shared" si="137"/>
        <v>294.64985180553202</v>
      </c>
      <c r="I424" s="8">
        <f t="shared" si="138"/>
        <v>1.1985763309003483</v>
      </c>
      <c r="J424" s="48">
        <f t="shared" si="139"/>
        <v>1.8276888250671132E-5</v>
      </c>
      <c r="K424" s="48">
        <f t="shared" si="140"/>
        <v>1.5248831283813082E-5</v>
      </c>
      <c r="L424" s="10">
        <f t="shared" si="141"/>
        <v>1006.1401688659041</v>
      </c>
      <c r="M424" s="29">
        <f t="shared" si="142"/>
        <v>2.5707977475180024E-2</v>
      </c>
      <c r="N424" s="8">
        <f t="shared" si="143"/>
        <v>0.71530759075183681</v>
      </c>
      <c r="O424" s="48">
        <f t="shared" si="144"/>
        <v>3.3938588255594876E-3</v>
      </c>
      <c r="P424" s="48">
        <f t="shared" si="127"/>
        <v>27060329.27866957</v>
      </c>
      <c r="Q424" s="48">
        <f t="shared" si="145"/>
        <v>19356458.94127652</v>
      </c>
      <c r="R424" s="9">
        <f t="shared" si="128"/>
        <v>37.747291661587084</v>
      </c>
      <c r="S424" s="10">
        <f t="shared" si="129"/>
        <v>3.2346884126171052</v>
      </c>
      <c r="T424" s="10">
        <f t="shared" si="130"/>
        <v>2.1736185755964459</v>
      </c>
      <c r="U424" s="10">
        <f t="shared" si="131"/>
        <v>3.2753157253619372</v>
      </c>
      <c r="V424" s="10">
        <f t="shared" si="132"/>
        <v>5.448934300958383</v>
      </c>
      <c r="W424" s="9">
        <f t="shared" si="133"/>
        <v>2.9515060796857906</v>
      </c>
      <c r="X424" s="49">
        <f t="shared" si="126"/>
        <v>27.951209690749835</v>
      </c>
      <c r="Y424" s="8">
        <f t="shared" si="146"/>
        <v>9.0815571682639721E-5</v>
      </c>
      <c r="Z424" s="29">
        <f t="shared" si="134"/>
        <v>6.85</v>
      </c>
    </row>
    <row r="425" spans="6:26" x14ac:dyDescent="0.25">
      <c r="F425" s="36">
        <f t="shared" si="135"/>
        <v>24720</v>
      </c>
      <c r="G425" s="16">
        <f t="shared" si="136"/>
        <v>24.999710857250779</v>
      </c>
      <c r="H425" s="48">
        <f t="shared" si="137"/>
        <v>294.64985542862536</v>
      </c>
      <c r="I425" s="8">
        <f t="shared" si="138"/>
        <v>1.1985763161134932</v>
      </c>
      <c r="J425" s="48">
        <f t="shared" si="139"/>
        <v>1.8276888423767719E-5</v>
      </c>
      <c r="K425" s="48">
        <f t="shared" si="140"/>
        <v>1.524883161635665E-5</v>
      </c>
      <c r="L425" s="10">
        <f t="shared" si="141"/>
        <v>1006.1401689905471</v>
      </c>
      <c r="M425" s="29">
        <f t="shared" si="142"/>
        <v>2.5707977746507512E-2</v>
      </c>
      <c r="N425" s="8">
        <f t="shared" si="143"/>
        <v>0.71530759006547029</v>
      </c>
      <c r="O425" s="48">
        <f t="shared" si="144"/>
        <v>3.3938587838276929E-3</v>
      </c>
      <c r="P425" s="48">
        <f t="shared" si="127"/>
        <v>27060355.778888699</v>
      </c>
      <c r="Q425" s="48">
        <f t="shared" si="145"/>
        <v>19356477.878511097</v>
      </c>
      <c r="R425" s="9">
        <f t="shared" si="128"/>
        <v>37.747302313849495</v>
      </c>
      <c r="S425" s="10">
        <f t="shared" si="129"/>
        <v>3.2346893595837813</v>
      </c>
      <c r="T425" s="10">
        <f t="shared" si="130"/>
        <v>2.1736214620907677</v>
      </c>
      <c r="U425" s="10">
        <f t="shared" si="131"/>
        <v>3.2753192377804177</v>
      </c>
      <c r="V425" s="10">
        <f t="shared" si="132"/>
        <v>5.4489406998711853</v>
      </c>
      <c r="W425" s="9">
        <f t="shared" si="133"/>
        <v>2.9515095457635585</v>
      </c>
      <c r="X425" s="49">
        <f t="shared" si="126"/>
        <v>27.951220403014339</v>
      </c>
      <c r="Y425" s="8">
        <f t="shared" si="146"/>
        <v>9.0815678331186418E-5</v>
      </c>
      <c r="Z425" s="29">
        <f t="shared" si="134"/>
        <v>6.8666666666666663</v>
      </c>
    </row>
    <row r="426" spans="6:26" x14ac:dyDescent="0.25">
      <c r="F426" s="36">
        <f t="shared" si="135"/>
        <v>24780</v>
      </c>
      <c r="G426" s="16">
        <f t="shared" si="136"/>
        <v>24.999717926281637</v>
      </c>
      <c r="H426" s="48">
        <f t="shared" si="137"/>
        <v>294.64985896314079</v>
      </c>
      <c r="I426" s="8">
        <f t="shared" si="138"/>
        <v>1.1985763016881499</v>
      </c>
      <c r="J426" s="48">
        <f t="shared" si="139"/>
        <v>1.8276888592632438E-5</v>
      </c>
      <c r="K426" s="48">
        <f t="shared" si="140"/>
        <v>1.5248831940770165E-5</v>
      </c>
      <c r="L426" s="10">
        <f t="shared" si="141"/>
        <v>1006.1401691121426</v>
      </c>
      <c r="M426" s="29">
        <f t="shared" si="142"/>
        <v>2.5707978011201598E-2</v>
      </c>
      <c r="N426" s="8">
        <f t="shared" si="143"/>
        <v>0.71530758939588335</v>
      </c>
      <c r="O426" s="48">
        <f t="shared" si="144"/>
        <v>3.3938587431161641E-3</v>
      </c>
      <c r="P426" s="48">
        <f t="shared" si="127"/>
        <v>27060381.631223444</v>
      </c>
      <c r="Q426" s="48">
        <f t="shared" si="145"/>
        <v>19356496.352763083</v>
      </c>
      <c r="R426" s="9">
        <f t="shared" si="128"/>
        <v>37.74731270567559</v>
      </c>
      <c r="S426" s="10">
        <f t="shared" si="129"/>
        <v>3.2346902833981956</v>
      </c>
      <c r="T426" s="10">
        <f t="shared" si="130"/>
        <v>2.1736242780164523</v>
      </c>
      <c r="U426" s="10">
        <f t="shared" si="131"/>
        <v>3.2753226643269926</v>
      </c>
      <c r="V426" s="10">
        <f t="shared" si="132"/>
        <v>5.4489469423434453</v>
      </c>
      <c r="W426" s="9">
        <f t="shared" si="133"/>
        <v>2.9515129271026992</v>
      </c>
      <c r="X426" s="49">
        <f t="shared" si="126"/>
        <v>27.951230853384335</v>
      </c>
      <c r="Y426" s="8">
        <f t="shared" si="146"/>
        <v>9.0815782372390767E-5</v>
      </c>
      <c r="Z426" s="29">
        <f t="shared" si="134"/>
        <v>6.8833333333333337</v>
      </c>
    </row>
    <row r="427" spans="6:26" x14ac:dyDescent="0.25">
      <c r="F427" s="36">
        <f t="shared" si="135"/>
        <v>24840</v>
      </c>
      <c r="G427" s="16">
        <f t="shared" si="136"/>
        <v>24.999724822487721</v>
      </c>
      <c r="H427" s="48">
        <f t="shared" si="137"/>
        <v>294.64986241124382</v>
      </c>
      <c r="I427" s="8">
        <f t="shared" si="138"/>
        <v>1.1985762876154795</v>
      </c>
      <c r="J427" s="48">
        <f t="shared" si="139"/>
        <v>1.8276888757368725E-5</v>
      </c>
      <c r="K427" s="48">
        <f t="shared" si="140"/>
        <v>1.5248832257252374E-5</v>
      </c>
      <c r="L427" s="10">
        <f t="shared" si="141"/>
        <v>1006.1401692307657</v>
      </c>
      <c r="M427" s="29">
        <f t="shared" si="142"/>
        <v>2.5707978269424385E-2</v>
      </c>
      <c r="N427" s="8">
        <f t="shared" si="143"/>
        <v>0.71530758874266731</v>
      </c>
      <c r="O427" s="48">
        <f t="shared" si="144"/>
        <v>3.3938587033999581E-3</v>
      </c>
      <c r="P427" s="48">
        <f t="shared" si="127"/>
        <v>27060406.851513471</v>
      </c>
      <c r="Q427" s="48">
        <f t="shared" si="145"/>
        <v>19356514.375351656</v>
      </c>
      <c r="R427" s="9">
        <f t="shared" si="128"/>
        <v>37.747322843432983</v>
      </c>
      <c r="S427" s="10">
        <f t="shared" si="129"/>
        <v>3.2346911846264059</v>
      </c>
      <c r="T427" s="10">
        <f t="shared" si="130"/>
        <v>2.1736270250987197</v>
      </c>
      <c r="U427" s="10">
        <f t="shared" si="131"/>
        <v>3.2753260071010679</v>
      </c>
      <c r="V427" s="10">
        <f t="shared" si="132"/>
        <v>5.4489530321997872</v>
      </c>
      <c r="W427" s="9">
        <f t="shared" si="133"/>
        <v>2.9515162257748844</v>
      </c>
      <c r="X427" s="49">
        <f t="shared" si="126"/>
        <v>27.951241048262606</v>
      </c>
      <c r="Y427" s="8">
        <f t="shared" si="146"/>
        <v>9.0815883869996457E-5</v>
      </c>
      <c r="Z427" s="29">
        <f t="shared" si="134"/>
        <v>6.9</v>
      </c>
    </row>
    <row r="428" spans="6:26" x14ac:dyDescent="0.25">
      <c r="F428" s="36">
        <f t="shared" si="135"/>
        <v>24900</v>
      </c>
      <c r="G428" s="16">
        <f t="shared" si="136"/>
        <v>24.99973155009425</v>
      </c>
      <c r="H428" s="48">
        <f t="shared" si="137"/>
        <v>294.64986577504709</v>
      </c>
      <c r="I428" s="8">
        <f t="shared" si="138"/>
        <v>1.1985762738868606</v>
      </c>
      <c r="J428" s="48">
        <f t="shared" si="139"/>
        <v>1.8276888918077526E-5</v>
      </c>
      <c r="K428" s="48">
        <f t="shared" si="140"/>
        <v>1.5248832565997188E-5</v>
      </c>
      <c r="L428" s="10">
        <f t="shared" si="141"/>
        <v>1006.1401693464884</v>
      </c>
      <c r="M428" s="29">
        <f t="shared" si="142"/>
        <v>2.5707978521334114E-2</v>
      </c>
      <c r="N428" s="8">
        <f t="shared" si="143"/>
        <v>0.71530758810542128</v>
      </c>
      <c r="O428" s="48">
        <f t="shared" si="144"/>
        <v>3.393858664654741E-3</v>
      </c>
      <c r="P428" s="48">
        <f t="shared" si="127"/>
        <v>27060431.455211107</v>
      </c>
      <c r="Q428" s="48">
        <f t="shared" si="145"/>
        <v>19356531.957319133</v>
      </c>
      <c r="R428" s="9">
        <f t="shared" si="128"/>
        <v>37.747332733333515</v>
      </c>
      <c r="S428" s="10">
        <f t="shared" si="129"/>
        <v>3.234692063820634</v>
      </c>
      <c r="T428" s="10">
        <f t="shared" si="130"/>
        <v>2.1736297050206184</v>
      </c>
      <c r="U428" s="10">
        <f t="shared" si="131"/>
        <v>3.2753292681506712</v>
      </c>
      <c r="V428" s="10">
        <f t="shared" si="132"/>
        <v>5.4489589731712895</v>
      </c>
      <c r="W428" s="9">
        <f t="shared" si="133"/>
        <v>2.9515194438011148</v>
      </c>
      <c r="X428" s="49">
        <f t="shared" si="126"/>
        <v>27.951250993895364</v>
      </c>
      <c r="Y428" s="8">
        <f t="shared" si="146"/>
        <v>9.081598288618816E-5</v>
      </c>
      <c r="Z428" s="29">
        <f t="shared" si="134"/>
        <v>6.916666666666667</v>
      </c>
    </row>
    <row r="429" spans="6:26" x14ac:dyDescent="0.25">
      <c r="F429" s="36">
        <f t="shared" si="135"/>
        <v>24960</v>
      </c>
      <c r="G429" s="16">
        <f t="shared" si="136"/>
        <v>24.999738113223149</v>
      </c>
      <c r="H429" s="48">
        <f t="shared" si="137"/>
        <v>294.64986905661158</v>
      </c>
      <c r="I429" s="8">
        <f t="shared" si="138"/>
        <v>1.1985762604938814</v>
      </c>
      <c r="J429" s="48">
        <f t="shared" si="139"/>
        <v>1.827688907485728E-5</v>
      </c>
      <c r="K429" s="48">
        <f t="shared" si="140"/>
        <v>1.5248832867193752E-5</v>
      </c>
      <c r="L429" s="10">
        <f t="shared" si="141"/>
        <v>1006.1401694593818</v>
      </c>
      <c r="M429" s="29">
        <f t="shared" si="142"/>
        <v>2.5707978767085114E-2</v>
      </c>
      <c r="N429" s="8">
        <f t="shared" si="143"/>
        <v>0.71530758748375411</v>
      </c>
      <c r="O429" s="48">
        <f t="shared" si="144"/>
        <v>3.393858626856774E-3</v>
      </c>
      <c r="P429" s="48">
        <f t="shared" si="127"/>
        <v>27060455.457391012</v>
      </c>
      <c r="Q429" s="48">
        <f t="shared" si="145"/>
        <v>19356549.109437954</v>
      </c>
      <c r="R429" s="9">
        <f t="shared" si="128"/>
        <v>37.747342381437079</v>
      </c>
      <c r="S429" s="10">
        <f t="shared" si="129"/>
        <v>3.2346929215195881</v>
      </c>
      <c r="T429" s="10">
        <f t="shared" si="130"/>
        <v>2.1736323194240446</v>
      </c>
      <c r="U429" s="10">
        <f t="shared" si="131"/>
        <v>3.2753324494738236</v>
      </c>
      <c r="V429" s="10">
        <f t="shared" si="132"/>
        <v>5.4489647688978682</v>
      </c>
      <c r="W429" s="9">
        <f t="shared" si="133"/>
        <v>2.9515225831530119</v>
      </c>
      <c r="X429" s="49">
        <f t="shared" si="126"/>
        <v>27.95126069637616</v>
      </c>
      <c r="Y429" s="8">
        <f t="shared" si="146"/>
        <v>9.0816079481631135E-5</v>
      </c>
      <c r="Z429" s="29">
        <f t="shared" si="134"/>
        <v>6.9333333333333336</v>
      </c>
    </row>
    <row r="430" spans="6:26" x14ac:dyDescent="0.25">
      <c r="F430" s="36">
        <f t="shared" si="135"/>
        <v>25020</v>
      </c>
      <c r="G430" s="16">
        <f t="shared" si="136"/>
        <v>24.999744515895568</v>
      </c>
      <c r="H430" s="48">
        <f t="shared" si="137"/>
        <v>294.64987225794778</v>
      </c>
      <c r="I430" s="8">
        <f t="shared" si="138"/>
        <v>1.1985762474283363</v>
      </c>
      <c r="J430" s="48">
        <f t="shared" si="139"/>
        <v>1.8276889227804027E-5</v>
      </c>
      <c r="K430" s="48">
        <f t="shared" si="140"/>
        <v>1.524883316102659E-5</v>
      </c>
      <c r="L430" s="10">
        <f t="shared" si="141"/>
        <v>1006.1401695695154</v>
      </c>
      <c r="M430" s="29">
        <f t="shared" si="142"/>
        <v>2.5707979006827902E-2</v>
      </c>
      <c r="N430" s="8">
        <f t="shared" si="143"/>
        <v>0.71530758687728602</v>
      </c>
      <c r="O430" s="48">
        <f t="shared" si="144"/>
        <v>3.3938585899828994E-3</v>
      </c>
      <c r="P430" s="48">
        <f t="shared" si="127"/>
        <v>27060478.872759279</v>
      </c>
      <c r="Q430" s="48">
        <f t="shared" si="145"/>
        <v>19356565.842217222</v>
      </c>
      <c r="R430" s="9">
        <f t="shared" si="128"/>
        <v>37.747351793655618</v>
      </c>
      <c r="S430" s="10">
        <f t="shared" si="129"/>
        <v>3.2346937582488207</v>
      </c>
      <c r="T430" s="10">
        <f t="shared" si="130"/>
        <v>2.1736348699107655</v>
      </c>
      <c r="U430" s="10">
        <f t="shared" si="131"/>
        <v>3.275335553019644</v>
      </c>
      <c r="V430" s="10">
        <f t="shared" si="132"/>
        <v>5.4489704229304099</v>
      </c>
      <c r="W430" s="9">
        <f t="shared" si="133"/>
        <v>2.9515256457539718</v>
      </c>
      <c r="X430" s="49">
        <f t="shared" si="126"/>
        <v>27.951270161649539</v>
      </c>
      <c r="Y430" s="8">
        <f t="shared" si="146"/>
        <v>9.0816173715506829E-5</v>
      </c>
      <c r="Z430" s="29">
        <f t="shared" si="134"/>
        <v>6.95</v>
      </c>
    </row>
    <row r="431" spans="6:26" x14ac:dyDescent="0.25">
      <c r="F431" s="36">
        <f t="shared" si="135"/>
        <v>25080</v>
      </c>
      <c r="G431" s="16">
        <f t="shared" si="136"/>
        <v>24.999750762034349</v>
      </c>
      <c r="H431" s="48">
        <f t="shared" si="137"/>
        <v>294.64987538101718</v>
      </c>
      <c r="I431" s="8">
        <f t="shared" si="138"/>
        <v>1.1985762346822202</v>
      </c>
      <c r="J431" s="48">
        <f t="shared" si="139"/>
        <v>1.827688937701153E-5</v>
      </c>
      <c r="K431" s="48">
        <f t="shared" si="140"/>
        <v>1.5248833447675777E-5</v>
      </c>
      <c r="L431" s="10">
        <f t="shared" si="141"/>
        <v>1006.1401696769564</v>
      </c>
      <c r="M431" s="29">
        <f t="shared" si="142"/>
        <v>2.5707979240709448E-2</v>
      </c>
      <c r="N431" s="8">
        <f t="shared" si="143"/>
        <v>0.71530758628564495</v>
      </c>
      <c r="O431" s="48">
        <f t="shared" si="144"/>
        <v>3.3938585540105237E-3</v>
      </c>
      <c r="P431" s="48">
        <f t="shared" si="127"/>
        <v>27060501.715662234</v>
      </c>
      <c r="Q431" s="48">
        <f t="shared" si="145"/>
        <v>19356582.165908907</v>
      </c>
      <c r="R431" s="9">
        <f t="shared" si="128"/>
        <v>37.747360975756209</v>
      </c>
      <c r="S431" s="10">
        <f t="shared" si="129"/>
        <v>3.2346945745210216</v>
      </c>
      <c r="T431" s="10">
        <f t="shared" si="130"/>
        <v>2.1736373580433823</v>
      </c>
      <c r="U431" s="10">
        <f t="shared" si="131"/>
        <v>3.2753385806896476</v>
      </c>
      <c r="V431" s="10">
        <f t="shared" si="132"/>
        <v>5.4489759387330299</v>
      </c>
      <c r="W431" s="9">
        <f t="shared" si="133"/>
        <v>2.951528633480391</v>
      </c>
      <c r="X431" s="49">
        <f t="shared" si="126"/>
        <v>27.951279395514739</v>
      </c>
      <c r="Y431" s="8">
        <f t="shared" si="146"/>
        <v>9.0816265645550498E-5</v>
      </c>
      <c r="Z431" s="29">
        <f t="shared" si="134"/>
        <v>6.9666666666666668</v>
      </c>
    </row>
    <row r="432" spans="6:26" x14ac:dyDescent="0.25">
      <c r="F432" s="36">
        <f t="shared" si="135"/>
        <v>25140</v>
      </c>
      <c r="G432" s="16">
        <f t="shared" si="136"/>
        <v>24.999756855466433</v>
      </c>
      <c r="H432" s="48">
        <f t="shared" si="137"/>
        <v>294.6498784277332</v>
      </c>
      <c r="I432" s="8">
        <f t="shared" si="138"/>
        <v>1.1985762222477239</v>
      </c>
      <c r="J432" s="48">
        <f t="shared" si="139"/>
        <v>1.8276889522571184E-5</v>
      </c>
      <c r="K432" s="48">
        <f t="shared" si="140"/>
        <v>1.5248833727316913E-5</v>
      </c>
      <c r="L432" s="10">
        <f t="shared" si="141"/>
        <v>1006.1401697817705</v>
      </c>
      <c r="M432" s="29">
        <f t="shared" si="142"/>
        <v>2.5707979468873016E-2</v>
      </c>
      <c r="N432" s="8">
        <f t="shared" si="143"/>
        <v>0.71530758570846853</v>
      </c>
      <c r="O432" s="48">
        <f t="shared" si="144"/>
        <v>3.3938585189176086E-3</v>
      </c>
      <c r="P432" s="48">
        <f t="shared" si="127"/>
        <v>27060524.000095736</v>
      </c>
      <c r="Q432" s="48">
        <f t="shared" si="145"/>
        <v>19356598.090514552</v>
      </c>
      <c r="R432" s="9">
        <f t="shared" si="128"/>
        <v>37.747369933365164</v>
      </c>
      <c r="S432" s="10">
        <f t="shared" si="129"/>
        <v>3.2346953708363539</v>
      </c>
      <c r="T432" s="10">
        <f t="shared" si="130"/>
        <v>2.1736397853463014</v>
      </c>
      <c r="U432" s="10">
        <f t="shared" si="131"/>
        <v>3.275341534338819</v>
      </c>
      <c r="V432" s="10">
        <f t="shared" si="132"/>
        <v>5.4489813196851209</v>
      </c>
      <c r="W432" s="9">
        <f t="shared" si="133"/>
        <v>2.9515315481627735</v>
      </c>
      <c r="X432" s="49">
        <f t="shared" si="126"/>
        <v>27.951288403629206</v>
      </c>
      <c r="Y432" s="8">
        <f t="shared" si="146"/>
        <v>9.0816355328085348E-5</v>
      </c>
      <c r="Z432" s="29">
        <f t="shared" si="134"/>
        <v>6.9833333333333334</v>
      </c>
    </row>
    <row r="433" spans="6:26" x14ac:dyDescent="0.25">
      <c r="F433" s="36">
        <f t="shared" si="135"/>
        <v>25200</v>
      </c>
      <c r="G433" s="16">
        <f t="shared" si="136"/>
        <v>24.999762799925197</v>
      </c>
      <c r="H433" s="48">
        <f t="shared" si="137"/>
        <v>294.64988139996257</v>
      </c>
      <c r="I433" s="8">
        <f t="shared" si="138"/>
        <v>1.1985762101172286</v>
      </c>
      <c r="J433" s="48">
        <f t="shared" si="139"/>
        <v>1.8276889664572141E-5</v>
      </c>
      <c r="K433" s="48">
        <f t="shared" si="140"/>
        <v>1.5248834000121312E-5</v>
      </c>
      <c r="L433" s="10">
        <f t="shared" si="141"/>
        <v>1006.1401698840223</v>
      </c>
      <c r="M433" s="29">
        <f t="shared" si="142"/>
        <v>2.5707979691458365E-2</v>
      </c>
      <c r="N433" s="8">
        <f t="shared" si="143"/>
        <v>0.71530758514540305</v>
      </c>
      <c r="O433" s="48">
        <f t="shared" si="144"/>
        <v>3.3938584846826517E-3</v>
      </c>
      <c r="P433" s="48">
        <f t="shared" si="127"/>
        <v>27060545.739713419</v>
      </c>
      <c r="Q433" s="48">
        <f t="shared" si="145"/>
        <v>19356613.625791129</v>
      </c>
      <c r="R433" s="9">
        <f t="shared" si="128"/>
        <v>37.747378671971205</v>
      </c>
      <c r="S433" s="10">
        <f t="shared" si="129"/>
        <v>3.2346961476827478</v>
      </c>
      <c r="T433" s="10">
        <f t="shared" si="130"/>
        <v>2.1736421533066599</v>
      </c>
      <c r="U433" s="10">
        <f t="shared" si="131"/>
        <v>3.2753444157768117</v>
      </c>
      <c r="V433" s="10">
        <f t="shared" si="132"/>
        <v>5.4489865690834716</v>
      </c>
      <c r="W433" s="9">
        <f t="shared" si="133"/>
        <v>2.9515343915868804</v>
      </c>
      <c r="X433" s="49">
        <f t="shared" si="126"/>
        <v>27.951297191512076</v>
      </c>
      <c r="Y433" s="8">
        <f t="shared" si="146"/>
        <v>9.0816442818057863E-5</v>
      </c>
      <c r="Z433" s="29">
        <f t="shared" si="134"/>
        <v>7</v>
      </c>
    </row>
    <row r="434" spans="6:26" x14ac:dyDescent="0.25">
      <c r="F434" s="36">
        <f t="shared" si="135"/>
        <v>25260</v>
      </c>
      <c r="G434" s="16">
        <f t="shared" si="136"/>
        <v>24.999768599052743</v>
      </c>
      <c r="H434" s="48">
        <f t="shared" si="137"/>
        <v>294.64988429952632</v>
      </c>
      <c r="I434" s="8">
        <f t="shared" si="138"/>
        <v>1.1985761982833019</v>
      </c>
      <c r="J434" s="48">
        <f t="shared" si="139"/>
        <v>1.8276889803101449E-5</v>
      </c>
      <c r="K434" s="48">
        <f t="shared" si="140"/>
        <v>1.5248834266256159E-5</v>
      </c>
      <c r="L434" s="10">
        <f t="shared" si="141"/>
        <v>1006.1401699837742</v>
      </c>
      <c r="M434" s="29">
        <f t="shared" si="142"/>
        <v>2.5707979908601939E-2</v>
      </c>
      <c r="N434" s="8">
        <f t="shared" si="143"/>
        <v>0.71530758459610311</v>
      </c>
      <c r="O434" s="48">
        <f t="shared" si="144"/>
        <v>3.3938584512846781E-3</v>
      </c>
      <c r="P434" s="48">
        <f t="shared" si="127"/>
        <v>27060566.947834924</v>
      </c>
      <c r="Q434" s="48">
        <f t="shared" si="145"/>
        <v>19356628.78125694</v>
      </c>
      <c r="R434" s="9">
        <f t="shared" si="128"/>
        <v>37.747387196928671</v>
      </c>
      <c r="S434" s="10">
        <f t="shared" si="129"/>
        <v>3.2346969055362012</v>
      </c>
      <c r="T434" s="10">
        <f t="shared" si="130"/>
        <v>2.1736444633752363</v>
      </c>
      <c r="U434" s="10">
        <f t="shared" si="131"/>
        <v>3.2753472267690631</v>
      </c>
      <c r="V434" s="10">
        <f t="shared" si="132"/>
        <v>5.4489916901442994</v>
      </c>
      <c r="W434" s="9">
        <f t="shared" si="133"/>
        <v>2.9515371654948286</v>
      </c>
      <c r="X434" s="49">
        <f t="shared" si="126"/>
        <v>27.95130576454757</v>
      </c>
      <c r="Y434" s="8">
        <f t="shared" si="146"/>
        <v>9.0816528169071663E-5</v>
      </c>
      <c r="Z434" s="29">
        <f t="shared" si="134"/>
        <v>7.0166666666666666</v>
      </c>
    </row>
    <row r="435" spans="6:26" x14ac:dyDescent="0.25">
      <c r="F435" s="36">
        <f t="shared" si="135"/>
        <v>25320</v>
      </c>
      <c r="G435" s="16">
        <f t="shared" si="136"/>
        <v>24.999774256402141</v>
      </c>
      <c r="H435" s="48">
        <f t="shared" si="137"/>
        <v>294.64988712820104</v>
      </c>
      <c r="I435" s="8">
        <f t="shared" si="138"/>
        <v>1.1985761867386935</v>
      </c>
      <c r="J435" s="48">
        <f t="shared" si="139"/>
        <v>1.8276889938243967E-5</v>
      </c>
      <c r="K435" s="48">
        <f t="shared" si="140"/>
        <v>1.5248834525884491E-5</v>
      </c>
      <c r="L435" s="10">
        <f t="shared" si="141"/>
        <v>1006.1401700810873</v>
      </c>
      <c r="M435" s="29">
        <f t="shared" si="142"/>
        <v>2.5707980120436735E-2</v>
      </c>
      <c r="N435" s="8">
        <f t="shared" si="143"/>
        <v>0.71530758406023287</v>
      </c>
      <c r="O435" s="48">
        <f t="shared" si="144"/>
        <v>3.3938584187032245E-3</v>
      </c>
      <c r="P435" s="48">
        <f t="shared" si="127"/>
        <v>27060587.637454458</v>
      </c>
      <c r="Q435" s="48">
        <f t="shared" si="145"/>
        <v>19356643.566197753</v>
      </c>
      <c r="R435" s="9">
        <f t="shared" si="128"/>
        <v>37.747395513461214</v>
      </c>
      <c r="S435" s="10">
        <f t="shared" si="129"/>
        <v>3.2346976448610794</v>
      </c>
      <c r="T435" s="10">
        <f t="shared" si="130"/>
        <v>2.1736467169673488</v>
      </c>
      <c r="U435" s="10">
        <f t="shared" si="131"/>
        <v>3.2753499690378001</v>
      </c>
      <c r="V435" s="10">
        <f t="shared" si="132"/>
        <v>5.4489966860051489</v>
      </c>
      <c r="W435" s="9">
        <f t="shared" si="133"/>
        <v>2.9515398715861223</v>
      </c>
      <c r="X435" s="49">
        <f t="shared" si="126"/>
        <v>27.951314127988262</v>
      </c>
      <c r="Y435" s="8">
        <f t="shared" si="146"/>
        <v>9.0816611433419147E-5</v>
      </c>
      <c r="Z435" s="29">
        <f t="shared" si="134"/>
        <v>7.0333333333333332</v>
      </c>
    </row>
    <row r="436" spans="6:26" x14ac:dyDescent="0.25">
      <c r="F436" s="36">
        <f t="shared" si="135"/>
        <v>25380</v>
      </c>
      <c r="G436" s="16">
        <f t="shared" si="136"/>
        <v>24.999779775439588</v>
      </c>
      <c r="H436" s="48">
        <f t="shared" si="137"/>
        <v>294.64988988771978</v>
      </c>
      <c r="I436" s="8">
        <f t="shared" si="138"/>
        <v>1.19857617547633</v>
      </c>
      <c r="J436" s="48">
        <f t="shared" si="139"/>
        <v>1.827689007008251E-5</v>
      </c>
      <c r="K436" s="48">
        <f t="shared" si="140"/>
        <v>1.5248834779165398E-5</v>
      </c>
      <c r="L436" s="10">
        <f t="shared" si="141"/>
        <v>1006.1401701760212</v>
      </c>
      <c r="M436" s="29">
        <f t="shared" si="142"/>
        <v>2.5707980327092577E-2</v>
      </c>
      <c r="N436" s="8">
        <f t="shared" si="143"/>
        <v>0.71530758353746382</v>
      </c>
      <c r="O436" s="48">
        <f t="shared" si="144"/>
        <v>3.3938583869183294E-3</v>
      </c>
      <c r="P436" s="48">
        <f t="shared" si="127"/>
        <v>27060607.821248427</v>
      </c>
      <c r="Q436" s="48">
        <f t="shared" si="145"/>
        <v>19356657.989672206</v>
      </c>
      <c r="R436" s="9">
        <f t="shared" si="128"/>
        <v>37.747403626664635</v>
      </c>
      <c r="S436" s="10">
        <f t="shared" si="129"/>
        <v>3.2346983661103916</v>
      </c>
      <c r="T436" s="10">
        <f t="shared" si="130"/>
        <v>2.1736489154637124</v>
      </c>
      <c r="U436" s="10">
        <f t="shared" si="131"/>
        <v>3.2753526442631951</v>
      </c>
      <c r="V436" s="10">
        <f t="shared" si="132"/>
        <v>5.4490015597269075</v>
      </c>
      <c r="W436" s="9">
        <f t="shared" si="133"/>
        <v>2.9515425115187415</v>
      </c>
      <c r="X436" s="49">
        <f t="shared" si="126"/>
        <v>27.95132228695833</v>
      </c>
      <c r="Y436" s="8">
        <f t="shared" si="146"/>
        <v>9.0816692662115117E-5</v>
      </c>
      <c r="Z436" s="29">
        <f t="shared" si="134"/>
        <v>7.05</v>
      </c>
    </row>
    <row r="437" spans="6:26" x14ac:dyDescent="0.25">
      <c r="F437" s="36">
        <f t="shared" si="135"/>
        <v>25440</v>
      </c>
      <c r="G437" s="16">
        <f t="shared" si="136"/>
        <v>24.999785159546544</v>
      </c>
      <c r="H437" s="48">
        <f t="shared" si="137"/>
        <v>294.64989257977322</v>
      </c>
      <c r="I437" s="8">
        <f t="shared" si="138"/>
        <v>1.1985761644893114</v>
      </c>
      <c r="J437" s="48">
        <f t="shared" si="139"/>
        <v>1.8276890198697806E-5</v>
      </c>
      <c r="K437" s="48">
        <f t="shared" si="140"/>
        <v>1.5248835026254016E-5</v>
      </c>
      <c r="L437" s="10">
        <f t="shared" si="141"/>
        <v>1006.1401702686344</v>
      </c>
      <c r="M437" s="29">
        <f t="shared" si="142"/>
        <v>2.5707980528696012E-2</v>
      </c>
      <c r="N437" s="8">
        <f t="shared" si="143"/>
        <v>0.71530758302747544</v>
      </c>
      <c r="O437" s="48">
        <f t="shared" si="144"/>
        <v>3.3938583559105185E-3</v>
      </c>
      <c r="P437" s="48">
        <f t="shared" si="127"/>
        <v>27060627.511583533</v>
      </c>
      <c r="Q437" s="48">
        <f t="shared" si="145"/>
        <v>19356672.060517624</v>
      </c>
      <c r="R437" s="9">
        <f t="shared" si="128"/>
        <v>37.747411541510225</v>
      </c>
      <c r="S437" s="10">
        <f t="shared" si="129"/>
        <v>3.2346990697260667</v>
      </c>
      <c r="T437" s="10">
        <f t="shared" si="130"/>
        <v>2.1736510602112835</v>
      </c>
      <c r="U437" s="10">
        <f t="shared" si="131"/>
        <v>3.2753552540842894</v>
      </c>
      <c r="V437" s="10">
        <f t="shared" si="132"/>
        <v>5.4490063142955734</v>
      </c>
      <c r="W437" s="9">
        <f t="shared" si="133"/>
        <v>2.9515450869101021</v>
      </c>
      <c r="X437" s="49">
        <f t="shared" si="126"/>
        <v>27.951330246456646</v>
      </c>
      <c r="Y437" s="8">
        <f t="shared" si="146"/>
        <v>9.0816771904926228E-5</v>
      </c>
      <c r="Z437" s="29">
        <f t="shared" si="134"/>
        <v>7.0666666666666664</v>
      </c>
    </row>
    <row r="438" spans="6:26" x14ac:dyDescent="0.25">
      <c r="F438" s="36">
        <f t="shared" si="135"/>
        <v>25500</v>
      </c>
      <c r="G438" s="16">
        <f t="shared" si="136"/>
        <v>24.999790412021795</v>
      </c>
      <c r="H438" s="48">
        <f t="shared" si="137"/>
        <v>294.64989520601085</v>
      </c>
      <c r="I438" s="8">
        <f t="shared" si="138"/>
        <v>1.1985761537709057</v>
      </c>
      <c r="J438" s="48">
        <f t="shared" si="139"/>
        <v>1.8276890324168718E-5</v>
      </c>
      <c r="K438" s="48">
        <f t="shared" si="140"/>
        <v>1.5248835267301788E-5</v>
      </c>
      <c r="L438" s="10">
        <f t="shared" si="141"/>
        <v>1006.1401703589831</v>
      </c>
      <c r="M438" s="29">
        <f t="shared" si="142"/>
        <v>2.5707980725370647E-2</v>
      </c>
      <c r="N438" s="8">
        <f t="shared" si="143"/>
        <v>0.7153075825299553</v>
      </c>
      <c r="O438" s="48">
        <f t="shared" si="144"/>
        <v>3.3938583256607926E-3</v>
      </c>
      <c r="P438" s="48">
        <f t="shared" si="127"/>
        <v>27060646.720523745</v>
      </c>
      <c r="Q438" s="48">
        <f t="shared" si="145"/>
        <v>19356685.787355002</v>
      </c>
      <c r="R438" s="9">
        <f t="shared" si="128"/>
        <v>37.747419262847615</v>
      </c>
      <c r="S438" s="10">
        <f t="shared" si="129"/>
        <v>3.2346997561392374</v>
      </c>
      <c r="T438" s="10">
        <f t="shared" si="130"/>
        <v>2.1736531525240967</v>
      </c>
      <c r="U438" s="10">
        <f t="shared" si="131"/>
        <v>3.2753578001001213</v>
      </c>
      <c r="V438" s="10">
        <f t="shared" si="132"/>
        <v>5.4490109526242181</v>
      </c>
      <c r="W438" s="9">
        <f t="shared" si="133"/>
        <v>2.9515475993381179</v>
      </c>
      <c r="X438" s="49">
        <f t="shared" si="126"/>
        <v>27.951338011359912</v>
      </c>
      <c r="Y438" s="8">
        <f t="shared" si="146"/>
        <v>9.0816849210403636E-5</v>
      </c>
      <c r="Z438" s="29">
        <f t="shared" si="134"/>
        <v>7.083333333333333</v>
      </c>
    </row>
    <row r="439" spans="6:26" x14ac:dyDescent="0.25">
      <c r="F439" s="36">
        <f t="shared" si="135"/>
        <v>25560</v>
      </c>
      <c r="G439" s="16">
        <f t="shared" si="136"/>
        <v>24.999795536083486</v>
      </c>
      <c r="H439" s="48">
        <f t="shared" si="137"/>
        <v>294.64989776804174</v>
      </c>
      <c r="I439" s="8">
        <f t="shared" si="138"/>
        <v>1.1985761433145454</v>
      </c>
      <c r="J439" s="48">
        <f t="shared" si="139"/>
        <v>1.8276890446572077E-5</v>
      </c>
      <c r="K439" s="48">
        <f t="shared" si="140"/>
        <v>1.5248835502456373E-5</v>
      </c>
      <c r="L439" s="10">
        <f t="shared" si="141"/>
        <v>1006.1401704471231</v>
      </c>
      <c r="M439" s="29">
        <f t="shared" si="142"/>
        <v>2.5707980917236917E-2</v>
      </c>
      <c r="N439" s="8">
        <f t="shared" si="143"/>
        <v>0.71530758204459877</v>
      </c>
      <c r="O439" s="48">
        <f t="shared" si="144"/>
        <v>3.3938582961506184E-3</v>
      </c>
      <c r="P439" s="48">
        <f t="shared" si="127"/>
        <v>27060665.45983845</v>
      </c>
      <c r="Q439" s="48">
        <f t="shared" si="145"/>
        <v>19356699.178594831</v>
      </c>
      <c r="R439" s="9">
        <f t="shared" si="128"/>
        <v>37.747426795407918</v>
      </c>
      <c r="S439" s="10">
        <f t="shared" si="129"/>
        <v>3.2347004257704808</v>
      </c>
      <c r="T439" s="10">
        <f t="shared" si="130"/>
        <v>2.1736551936840542</v>
      </c>
      <c r="U439" s="10">
        <f t="shared" si="131"/>
        <v>3.2753602838705493</v>
      </c>
      <c r="V439" s="10">
        <f t="shared" si="132"/>
        <v>5.4490154775546031</v>
      </c>
      <c r="W439" s="9">
        <f t="shared" si="133"/>
        <v>2.9515500503420768</v>
      </c>
      <c r="X439" s="49">
        <f t="shared" si="126"/>
        <v>27.951345586425564</v>
      </c>
      <c r="Y439" s="8">
        <f t="shared" si="146"/>
        <v>9.081692462591005E-5</v>
      </c>
      <c r="Z439" s="29">
        <f t="shared" si="134"/>
        <v>7.1</v>
      </c>
    </row>
    <row r="440" spans="6:26" x14ac:dyDescent="0.25">
      <c r="F440" s="36">
        <f t="shared" si="135"/>
        <v>25620</v>
      </c>
      <c r="G440" s="16">
        <f t="shared" si="136"/>
        <v>24.999800534871081</v>
      </c>
      <c r="H440" s="48">
        <f t="shared" si="137"/>
        <v>294.6499002674355</v>
      </c>
      <c r="I440" s="8">
        <f t="shared" si="138"/>
        <v>1.1985761331138252</v>
      </c>
      <c r="J440" s="48">
        <f t="shared" si="139"/>
        <v>1.8276890565982896E-5</v>
      </c>
      <c r="K440" s="48">
        <f t="shared" si="140"/>
        <v>1.5248835731861845E-5</v>
      </c>
      <c r="L440" s="10">
        <f t="shared" si="141"/>
        <v>1006.1401705331082</v>
      </c>
      <c r="M440" s="29">
        <f t="shared" si="142"/>
        <v>2.5707981104412407E-2</v>
      </c>
      <c r="N440" s="8">
        <f t="shared" si="143"/>
        <v>0.71530758157110819</v>
      </c>
      <c r="O440" s="48">
        <f t="shared" si="144"/>
        <v>3.3938582673619161E-3</v>
      </c>
      <c r="P440" s="48">
        <f t="shared" si="127"/>
        <v>27060683.741009176</v>
      </c>
      <c r="Q440" s="48">
        <f t="shared" si="145"/>
        <v>19356712.242441881</v>
      </c>
      <c r="R440" s="9">
        <f t="shared" si="128"/>
        <v>37.747434143806636</v>
      </c>
      <c r="S440" s="10">
        <f t="shared" si="129"/>
        <v>3.234701079030109</v>
      </c>
      <c r="T440" s="10">
        <f t="shared" si="130"/>
        <v>2.1736571849417299</v>
      </c>
      <c r="U440" s="10">
        <f t="shared" si="131"/>
        <v>3.2753627069174098</v>
      </c>
      <c r="V440" s="10">
        <f t="shared" si="132"/>
        <v>5.4490198918591393</v>
      </c>
      <c r="W440" s="9">
        <f t="shared" si="133"/>
        <v>2.9515524414237002</v>
      </c>
      <c r="X440" s="49">
        <f t="shared" si="126"/>
        <v>27.951352976294782</v>
      </c>
      <c r="Y440" s="8">
        <f t="shared" si="146"/>
        <v>9.0816998197652322E-5</v>
      </c>
      <c r="Z440" s="29">
        <f t="shared" si="134"/>
        <v>7.1166666666666663</v>
      </c>
    </row>
    <row r="441" spans="6:26" x14ac:dyDescent="0.25">
      <c r="F441" s="36">
        <f t="shared" si="135"/>
        <v>25680</v>
      </c>
      <c r="G441" s="16">
        <f t="shared" si="136"/>
        <v>24.999805411447294</v>
      </c>
      <c r="H441" s="48">
        <f t="shared" si="137"/>
        <v>294.6499027057236</v>
      </c>
      <c r="I441" s="8">
        <f t="shared" si="138"/>
        <v>1.1985761231624941</v>
      </c>
      <c r="J441" s="48">
        <f t="shared" si="139"/>
        <v>1.8276890682474345E-5</v>
      </c>
      <c r="K441" s="48">
        <f t="shared" si="140"/>
        <v>1.524883595565878E-5</v>
      </c>
      <c r="L441" s="10">
        <f t="shared" si="141"/>
        <v>1006.1401706169911</v>
      </c>
      <c r="M441" s="29">
        <f t="shared" si="142"/>
        <v>2.5707981287011808E-2</v>
      </c>
      <c r="N441" s="8">
        <f t="shared" si="143"/>
        <v>0.71530758110919368</v>
      </c>
      <c r="O441" s="48">
        <f t="shared" si="144"/>
        <v>3.3938582392770461E-3</v>
      </c>
      <c r="P441" s="48">
        <f t="shared" si="127"/>
        <v>27060701.575236659</v>
      </c>
      <c r="Q441" s="48">
        <f t="shared" si="145"/>
        <v>19356724.986900281</v>
      </c>
      <c r="R441" s="9">
        <f t="shared" si="128"/>
        <v>37.747441312546293</v>
      </c>
      <c r="S441" s="10">
        <f t="shared" si="129"/>
        <v>3.2347017163183884</v>
      </c>
      <c r="T441" s="10">
        <f t="shared" si="130"/>
        <v>2.1736591275171175</v>
      </c>
      <c r="U441" s="10">
        <f t="shared" si="131"/>
        <v>3.2753650707252344</v>
      </c>
      <c r="V441" s="10">
        <f t="shared" si="132"/>
        <v>5.449024198242352</v>
      </c>
      <c r="W441" s="9">
        <f t="shared" si="133"/>
        <v>2.9515547740479406</v>
      </c>
      <c r="X441" s="49">
        <f t="shared" si="126"/>
        <v>27.951360185495236</v>
      </c>
      <c r="Y441" s="8">
        <f t="shared" si="146"/>
        <v>9.081706997070586E-5</v>
      </c>
      <c r="Z441" s="29">
        <f t="shared" si="134"/>
        <v>7.1333333333333337</v>
      </c>
    </row>
    <row r="442" spans="6:26" x14ac:dyDescent="0.25">
      <c r="F442" s="36">
        <f t="shared" si="135"/>
        <v>25740</v>
      </c>
      <c r="G442" s="16">
        <f t="shared" si="136"/>
        <v>24.999810168799957</v>
      </c>
      <c r="H442" s="48">
        <f t="shared" si="137"/>
        <v>294.64990508439996</v>
      </c>
      <c r="I442" s="8">
        <f t="shared" si="138"/>
        <v>1.1985761134544552</v>
      </c>
      <c r="J442" s="48">
        <f t="shared" si="139"/>
        <v>1.827689079611778E-5</v>
      </c>
      <c r="K442" s="48">
        <f t="shared" si="140"/>
        <v>1.5248836173984278E-5</v>
      </c>
      <c r="L442" s="10">
        <f t="shared" si="141"/>
        <v>1006.1401706988233</v>
      </c>
      <c r="M442" s="29">
        <f t="shared" si="142"/>
        <v>2.5707981465146974E-2</v>
      </c>
      <c r="N442" s="8">
        <f t="shared" si="143"/>
        <v>0.71530758065857214</v>
      </c>
      <c r="O442" s="48">
        <f t="shared" si="144"/>
        <v>3.3938582118788006E-3</v>
      </c>
      <c r="P442" s="48">
        <f t="shared" si="127"/>
        <v>27060718.97344793</v>
      </c>
      <c r="Q442" s="48">
        <f t="shared" si="145"/>
        <v>19356737.419778559</v>
      </c>
      <c r="R442" s="9">
        <f t="shared" si="128"/>
        <v>37.747448306019464</v>
      </c>
      <c r="S442" s="10">
        <f t="shared" si="129"/>
        <v>3.2347023380258069</v>
      </c>
      <c r="T442" s="10">
        <f t="shared" si="130"/>
        <v>2.1736610226003878</v>
      </c>
      <c r="U442" s="10">
        <f t="shared" si="131"/>
        <v>3.2753673767422979</v>
      </c>
      <c r="V442" s="10">
        <f t="shared" si="132"/>
        <v>5.4490283993426853</v>
      </c>
      <c r="W442" s="9">
        <f t="shared" si="133"/>
        <v>2.9515570496439545</v>
      </c>
      <c r="X442" s="49">
        <f t="shared" si="126"/>
        <v>27.951367218443913</v>
      </c>
      <c r="Y442" s="8">
        <f t="shared" si="146"/>
        <v>9.0817139989044765E-5</v>
      </c>
      <c r="Z442" s="29">
        <f t="shared" si="134"/>
        <v>7.15</v>
      </c>
    </row>
    <row r="443" spans="6:26" x14ac:dyDescent="0.25">
      <c r="F443" s="36">
        <f t="shared" si="135"/>
        <v>25800</v>
      </c>
      <c r="G443" s="16">
        <f t="shared" si="136"/>
        <v>24.999814809843858</v>
      </c>
      <c r="H443" s="48">
        <f t="shared" si="137"/>
        <v>294.64990740492192</v>
      </c>
      <c r="I443" s="8">
        <f t="shared" si="138"/>
        <v>1.1985761039837612</v>
      </c>
      <c r="J443" s="48">
        <f t="shared" si="139"/>
        <v>1.827689090698285E-5</v>
      </c>
      <c r="K443" s="48">
        <f t="shared" si="140"/>
        <v>1.5248836386972114E-5</v>
      </c>
      <c r="L443" s="10">
        <f t="shared" si="141"/>
        <v>1006.1401707786547</v>
      </c>
      <c r="M443" s="29">
        <f t="shared" si="142"/>
        <v>2.5707981638927072E-2</v>
      </c>
      <c r="N443" s="8">
        <f t="shared" si="143"/>
        <v>0.71530758021896734</v>
      </c>
      <c r="O443" s="48">
        <f t="shared" si="144"/>
        <v>3.3938581851503942E-3</v>
      </c>
      <c r="P443" s="48">
        <f t="shared" si="127"/>
        <v>27060735.946302786</v>
      </c>
      <c r="Q443" s="48">
        <f t="shared" si="145"/>
        <v>19356749.548694275</v>
      </c>
      <c r="R443" s="9">
        <f t="shared" si="128"/>
        <v>37.747455128511206</v>
      </c>
      <c r="S443" s="10">
        <f t="shared" si="129"/>
        <v>3.2347029445332987</v>
      </c>
      <c r="T443" s="10">
        <f t="shared" si="130"/>
        <v>2.1736628713526134</v>
      </c>
      <c r="U443" s="10">
        <f t="shared" si="131"/>
        <v>3.2753696263814898</v>
      </c>
      <c r="V443" s="10">
        <f t="shared" si="132"/>
        <v>5.4490324977341036</v>
      </c>
      <c r="W443" s="9">
        <f t="shared" si="133"/>
        <v>2.9515592696059723</v>
      </c>
      <c r="X443" s="49">
        <f t="shared" si="126"/>
        <v>27.951374079449831</v>
      </c>
      <c r="Y443" s="8">
        <f t="shared" si="146"/>
        <v>9.0817208295568383E-5</v>
      </c>
      <c r="Z443" s="29">
        <f t="shared" si="134"/>
        <v>7.166666666666667</v>
      </c>
    </row>
    <row r="444" spans="6:26" x14ac:dyDescent="0.25">
      <c r="F444" s="36">
        <f t="shared" si="135"/>
        <v>25860</v>
      </c>
      <c r="G444" s="16">
        <f t="shared" si="136"/>
        <v>24.999819337422529</v>
      </c>
      <c r="H444" s="48">
        <f t="shared" si="137"/>
        <v>294.64990966871125</v>
      </c>
      <c r="I444" s="8">
        <f t="shared" si="138"/>
        <v>1.1985760947446087</v>
      </c>
      <c r="J444" s="48">
        <f t="shared" si="139"/>
        <v>1.8276891015137427E-5</v>
      </c>
      <c r="K444" s="48">
        <f t="shared" si="140"/>
        <v>1.524883659475275E-5</v>
      </c>
      <c r="L444" s="10">
        <f t="shared" si="141"/>
        <v>1006.1401708565345</v>
      </c>
      <c r="M444" s="29">
        <f t="shared" si="142"/>
        <v>2.5707981808458489E-2</v>
      </c>
      <c r="N444" s="8">
        <f t="shared" si="143"/>
        <v>0.7153075797901105</v>
      </c>
      <c r="O444" s="48">
        <f t="shared" si="144"/>
        <v>3.3938581590754499E-3</v>
      </c>
      <c r="P444" s="48">
        <f t="shared" si="127"/>
        <v>27060752.504200578</v>
      </c>
      <c r="Q444" s="48">
        <f t="shared" si="145"/>
        <v>19356761.381078888</v>
      </c>
      <c r="R444" s="9">
        <f t="shared" si="128"/>
        <v>37.747461784201967</v>
      </c>
      <c r="S444" s="10">
        <f t="shared" si="129"/>
        <v>3.2347035362124874</v>
      </c>
      <c r="T444" s="10">
        <f t="shared" si="130"/>
        <v>2.1736646749064836</v>
      </c>
      <c r="U444" s="10">
        <f t="shared" si="131"/>
        <v>3.2753718210211034</v>
      </c>
      <c r="V444" s="10">
        <f t="shared" si="132"/>
        <v>5.4490364959275865</v>
      </c>
      <c r="W444" s="9">
        <f t="shared" si="133"/>
        <v>2.9515614352941091</v>
      </c>
      <c r="X444" s="49">
        <f t="shared" si="126"/>
        <v>27.951380772716639</v>
      </c>
      <c r="Y444" s="8">
        <f t="shared" si="146"/>
        <v>9.0817274932126444E-5</v>
      </c>
      <c r="Z444" s="29">
        <f t="shared" si="134"/>
        <v>7.1833333333333336</v>
      </c>
    </row>
    <row r="445" spans="6:26" x14ac:dyDescent="0.25">
      <c r="F445" s="36">
        <f t="shared" si="135"/>
        <v>25920</v>
      </c>
      <c r="G445" s="16">
        <f t="shared" si="136"/>
        <v>24.999823754309979</v>
      </c>
      <c r="H445" s="48">
        <f t="shared" si="137"/>
        <v>294.64991187715498</v>
      </c>
      <c r="I445" s="8">
        <f t="shared" si="138"/>
        <v>1.1985760857313368</v>
      </c>
      <c r="J445" s="48">
        <f t="shared" si="139"/>
        <v>1.8276891120647836E-5</v>
      </c>
      <c r="K445" s="48">
        <f t="shared" si="140"/>
        <v>1.524883679745354E-5</v>
      </c>
      <c r="L445" s="10">
        <f t="shared" si="141"/>
        <v>1006.1401709325103</v>
      </c>
      <c r="M445" s="29">
        <f t="shared" si="142"/>
        <v>2.5707981973845207E-2</v>
      </c>
      <c r="N445" s="8">
        <f t="shared" si="143"/>
        <v>0.71530757937173806</v>
      </c>
      <c r="O445" s="48">
        <f t="shared" si="144"/>
        <v>3.3938581336379922E-3</v>
      </c>
      <c r="P445" s="48">
        <f t="shared" si="127"/>
        <v>27060768.657286104</v>
      </c>
      <c r="Q445" s="48">
        <f t="shared" si="145"/>
        <v>19356772.92418192</v>
      </c>
      <c r="R445" s="9">
        <f t="shared" si="128"/>
        <v>37.747468277169702</v>
      </c>
      <c r="S445" s="10">
        <f t="shared" si="129"/>
        <v>3.2347041134259085</v>
      </c>
      <c r="T445" s="10">
        <f t="shared" si="130"/>
        <v>2.173666434366996</v>
      </c>
      <c r="U445" s="10">
        <f t="shared" si="131"/>
        <v>3.275373962005808</v>
      </c>
      <c r="V445" s="10">
        <f t="shared" si="132"/>
        <v>5.449040396372804</v>
      </c>
      <c r="W445" s="9">
        <f t="shared" si="133"/>
        <v>2.9515635480352684</v>
      </c>
      <c r="X445" s="49">
        <f t="shared" si="126"/>
        <v>27.951387302345246</v>
      </c>
      <c r="Y445" s="8">
        <f t="shared" si="146"/>
        <v>9.0817339939546735E-5</v>
      </c>
      <c r="Z445" s="29">
        <f t="shared" si="134"/>
        <v>7.2</v>
      </c>
    </row>
    <row r="446" spans="6:26" x14ac:dyDescent="0.25">
      <c r="F446" s="36">
        <f t="shared" si="135"/>
        <v>25980</v>
      </c>
      <c r="G446" s="16">
        <f t="shared" si="136"/>
        <v>24.999828063212398</v>
      </c>
      <c r="H446" s="48">
        <f t="shared" si="137"/>
        <v>294.64991403160616</v>
      </c>
      <c r="I446" s="8">
        <f t="shared" si="138"/>
        <v>1.1985760769384237</v>
      </c>
      <c r="J446" s="48">
        <f t="shared" si="139"/>
        <v>1.82768912235787E-5</v>
      </c>
      <c r="K446" s="48">
        <f t="shared" si="140"/>
        <v>1.5248836995198651E-5</v>
      </c>
      <c r="L446" s="10">
        <f t="shared" si="141"/>
        <v>1006.1401710066285</v>
      </c>
      <c r="M446" s="29">
        <f t="shared" si="142"/>
        <v>2.5707982135188507E-2</v>
      </c>
      <c r="N446" s="8">
        <f t="shared" si="143"/>
        <v>0.71530757896359409</v>
      </c>
      <c r="O446" s="48">
        <f t="shared" si="144"/>
        <v>3.393858108822435E-3</v>
      </c>
      <c r="P446" s="48">
        <f t="shared" si="127"/>
        <v>27060784.415456392</v>
      </c>
      <c r="Q446" s="48">
        <f t="shared" si="145"/>
        <v>19356784.185075868</v>
      </c>
      <c r="R446" s="9">
        <f t="shared" si="128"/>
        <v>37.747474611392953</v>
      </c>
      <c r="S446" s="10">
        <f t="shared" si="129"/>
        <v>3.2347046765272394</v>
      </c>
      <c r="T446" s="10">
        <f t="shared" si="130"/>
        <v>2.1736681508121363</v>
      </c>
      <c r="U446" s="10">
        <f t="shared" si="131"/>
        <v>3.2753760506473353</v>
      </c>
      <c r="V446" s="10">
        <f t="shared" si="132"/>
        <v>5.449044201459472</v>
      </c>
      <c r="W446" s="9">
        <f t="shared" si="133"/>
        <v>2.9515656091238807</v>
      </c>
      <c r="X446" s="49">
        <f t="shared" si="126"/>
        <v>27.95139367233628</v>
      </c>
      <c r="Y446" s="8">
        <f t="shared" si="146"/>
        <v>9.081740335765787E-5</v>
      </c>
      <c r="Z446" s="29">
        <f t="shared" si="134"/>
        <v>7.2166666666666668</v>
      </c>
    </row>
    <row r="447" spans="6:26" x14ac:dyDescent="0.25">
      <c r="F447" s="36">
        <f t="shared" si="135"/>
        <v>26040</v>
      </c>
      <c r="G447" s="16">
        <f t="shared" si="136"/>
        <v>24.999832266769815</v>
      </c>
      <c r="H447" s="48">
        <f t="shared" si="137"/>
        <v>294.64991613338486</v>
      </c>
      <c r="I447" s="8">
        <f t="shared" si="138"/>
        <v>1.1985760683604818</v>
      </c>
      <c r="J447" s="48">
        <f t="shared" si="139"/>
        <v>1.827689132399309E-5</v>
      </c>
      <c r="K447" s="48">
        <f t="shared" si="140"/>
        <v>1.5248837188109251E-5</v>
      </c>
      <c r="L447" s="10">
        <f t="shared" si="141"/>
        <v>1006.1401710789347</v>
      </c>
      <c r="M447" s="29">
        <f t="shared" si="142"/>
        <v>2.5707982292587247E-2</v>
      </c>
      <c r="N447" s="8">
        <f t="shared" si="143"/>
        <v>0.71530757856542881</v>
      </c>
      <c r="O447" s="48">
        <f t="shared" si="144"/>
        <v>3.3938580846135749E-3</v>
      </c>
      <c r="P447" s="48">
        <f t="shared" si="127"/>
        <v>27060799.788366396</v>
      </c>
      <c r="Q447" s="48">
        <f t="shared" si="145"/>
        <v>19356795.170660235</v>
      </c>
      <c r="R447" s="9">
        <f t="shared" si="128"/>
        <v>37.747480790752867</v>
      </c>
      <c r="S447" s="10">
        <f t="shared" si="129"/>
        <v>3.2347052258615068</v>
      </c>
      <c r="T447" s="10">
        <f t="shared" si="130"/>
        <v>2.1736698252935347</v>
      </c>
      <c r="U447" s="10">
        <f t="shared" si="131"/>
        <v>3.2753780882253829</v>
      </c>
      <c r="V447" s="10">
        <f t="shared" si="132"/>
        <v>5.4490479135189176</v>
      </c>
      <c r="W447" s="9">
        <f t="shared" si="133"/>
        <v>2.9515676198227467</v>
      </c>
      <c r="X447" s="49">
        <f t="shared" si="126"/>
        <v>27.951399886592561</v>
      </c>
      <c r="Y447" s="8">
        <f t="shared" si="146"/>
        <v>9.0817465225315297E-5</v>
      </c>
      <c r="Z447" s="29">
        <f t="shared" si="134"/>
        <v>7.2333333333333334</v>
      </c>
    </row>
    <row r="448" spans="6:26" x14ac:dyDescent="0.25">
      <c r="F448" s="36">
        <f t="shared" si="135"/>
        <v>26100</v>
      </c>
      <c r="G448" s="16">
        <f t="shared" si="136"/>
        <v>24.99983636755772</v>
      </c>
      <c r="H448" s="48">
        <f t="shared" si="137"/>
        <v>294.64991818377882</v>
      </c>
      <c r="I448" s="8">
        <f t="shared" si="138"/>
        <v>1.1985760599922555</v>
      </c>
      <c r="J448" s="48">
        <f t="shared" si="139"/>
        <v>1.8276891421952542E-5</v>
      </c>
      <c r="K448" s="48">
        <f t="shared" si="140"/>
        <v>1.5248837376303543E-5</v>
      </c>
      <c r="L448" s="10">
        <f t="shared" si="141"/>
        <v>1006.1401711494733</v>
      </c>
      <c r="M448" s="29">
        <f t="shared" si="142"/>
        <v>2.5707982446137895E-2</v>
      </c>
      <c r="N448" s="8">
        <f t="shared" si="143"/>
        <v>0.71530757817699786</v>
      </c>
      <c r="O448" s="48">
        <f t="shared" si="144"/>
        <v>3.393858060996578E-3</v>
      </c>
      <c r="P448" s="48">
        <f t="shared" si="127"/>
        <v>27060814.785435028</v>
      </c>
      <c r="Q448" s="48">
        <f t="shared" si="145"/>
        <v>19356805.887665827</v>
      </c>
      <c r="R448" s="9">
        <f t="shared" si="128"/>
        <v>37.747486819035615</v>
      </c>
      <c r="S448" s="10">
        <f t="shared" si="129"/>
        <v>3.234705761765297</v>
      </c>
      <c r="T448" s="10">
        <f t="shared" si="130"/>
        <v>2.1736714588371093</v>
      </c>
      <c r="U448" s="10">
        <f t="shared" si="131"/>
        <v>3.2753800759883207</v>
      </c>
      <c r="V448" s="10">
        <f t="shared" si="132"/>
        <v>5.44905153482543</v>
      </c>
      <c r="W448" s="9">
        <f t="shared" si="133"/>
        <v>2.9515695813637741</v>
      </c>
      <c r="X448" s="49">
        <f t="shared" si="126"/>
        <v>27.951405948921494</v>
      </c>
      <c r="Y448" s="8">
        <f t="shared" si="146"/>
        <v>9.0817525580423836E-5</v>
      </c>
      <c r="Z448" s="29">
        <f t="shared" si="134"/>
        <v>7.25</v>
      </c>
    </row>
    <row r="449" spans="6:26" x14ac:dyDescent="0.25">
      <c r="F449" s="36">
        <f t="shared" si="135"/>
        <v>26160</v>
      </c>
      <c r="G449" s="16">
        <f t="shared" si="136"/>
        <v>24.999840368088638</v>
      </c>
      <c r="H449" s="48">
        <f t="shared" si="137"/>
        <v>294.64992018404428</v>
      </c>
      <c r="I449" s="8">
        <f t="shared" si="138"/>
        <v>1.1985760518286175</v>
      </c>
      <c r="J449" s="48">
        <f t="shared" si="139"/>
        <v>1.8276891517517029E-5</v>
      </c>
      <c r="K449" s="48">
        <f t="shared" si="140"/>
        <v>1.5248837559896794E-5</v>
      </c>
      <c r="L449" s="10">
        <f t="shared" si="141"/>
        <v>1006.1401712182872</v>
      </c>
      <c r="M449" s="29">
        <f t="shared" si="142"/>
        <v>2.5707982595934455E-2</v>
      </c>
      <c r="N449" s="8">
        <f t="shared" si="143"/>
        <v>0.71530757779806331</v>
      </c>
      <c r="O449" s="48">
        <f t="shared" si="144"/>
        <v>3.3938580379569757E-3</v>
      </c>
      <c r="P449" s="48">
        <f t="shared" si="127"/>
        <v>27060829.415851105</v>
      </c>
      <c r="Q449" s="48">
        <f t="shared" si="145"/>
        <v>19356816.342659034</v>
      </c>
      <c r="R449" s="9">
        <f t="shared" si="128"/>
        <v>37.747492699935002</v>
      </c>
      <c r="S449" s="10">
        <f t="shared" si="129"/>
        <v>3.2347062845669732</v>
      </c>
      <c r="T449" s="10">
        <f t="shared" si="130"/>
        <v>2.1736730524437036</v>
      </c>
      <c r="U449" s="10">
        <f t="shared" si="131"/>
        <v>3.2753820151541153</v>
      </c>
      <c r="V449" s="10">
        <f t="shared" si="132"/>
        <v>5.4490550675978184</v>
      </c>
      <c r="W449" s="9">
        <f t="shared" si="133"/>
        <v>2.9515714949488179</v>
      </c>
      <c r="X449" s="49">
        <f t="shared" si="126"/>
        <v>27.951411863037457</v>
      </c>
      <c r="Y449" s="8">
        <f t="shared" si="146"/>
        <v>9.0817584459963643E-5</v>
      </c>
      <c r="Z449" s="29">
        <f t="shared" si="134"/>
        <v>7.2666666666666666</v>
      </c>
    </row>
    <row r="450" spans="6:26" x14ac:dyDescent="0.25">
      <c r="F450" s="36">
        <f t="shared" si="135"/>
        <v>26220</v>
      </c>
      <c r="G450" s="16">
        <f t="shared" si="136"/>
        <v>24.999844270813661</v>
      </c>
      <c r="H450" s="48">
        <f t="shared" si="137"/>
        <v>294.64992213540683</v>
      </c>
      <c r="I450" s="8">
        <f t="shared" si="138"/>
        <v>1.1985760438645663</v>
      </c>
      <c r="J450" s="48">
        <f t="shared" si="139"/>
        <v>1.8276891610745168E-5</v>
      </c>
      <c r="K450" s="48">
        <f t="shared" si="140"/>
        <v>1.5248837739001544E-5</v>
      </c>
      <c r="L450" s="10">
        <f t="shared" si="141"/>
        <v>1006.1401712854188</v>
      </c>
      <c r="M450" s="29">
        <f t="shared" si="142"/>
        <v>2.57079827420688E-2</v>
      </c>
      <c r="N450" s="8">
        <f t="shared" si="143"/>
        <v>0.71530757742839324</v>
      </c>
      <c r="O450" s="48">
        <f t="shared" si="144"/>
        <v>3.3938580154806506E-3</v>
      </c>
      <c r="P450" s="48">
        <f t="shared" si="127"/>
        <v>27060843.688578438</v>
      </c>
      <c r="Q450" s="48">
        <f t="shared" si="145"/>
        <v>19356826.542045467</v>
      </c>
      <c r="R450" s="9">
        <f t="shared" si="128"/>
        <v>37.747498437054304</v>
      </c>
      <c r="S450" s="10">
        <f t="shared" si="129"/>
        <v>3.2347067945868702</v>
      </c>
      <c r="T450" s="10">
        <f t="shared" si="130"/>
        <v>2.1736746070896888</v>
      </c>
      <c r="U450" s="10">
        <f t="shared" si="131"/>
        <v>3.2753839069107564</v>
      </c>
      <c r="V450" s="10">
        <f t="shared" si="132"/>
        <v>5.4490585140004448</v>
      </c>
      <c r="W450" s="9">
        <f t="shared" si="133"/>
        <v>2.9515733617502411</v>
      </c>
      <c r="X450" s="49">
        <f t="shared" si="126"/>
        <v>27.951417632563903</v>
      </c>
      <c r="Y450" s="8">
        <f t="shared" si="146"/>
        <v>9.0817641900007413E-5</v>
      </c>
      <c r="Z450" s="29">
        <f t="shared" si="134"/>
        <v>7.2833333333333332</v>
      </c>
    </row>
    <row r="451" spans="6:26" x14ac:dyDescent="0.25">
      <c r="F451" s="36">
        <f t="shared" si="135"/>
        <v>26280</v>
      </c>
      <c r="G451" s="16">
        <f t="shared" si="136"/>
        <v>24.999848078123961</v>
      </c>
      <c r="H451" s="48">
        <f t="shared" si="137"/>
        <v>294.64992403906194</v>
      </c>
      <c r="I451" s="8">
        <f t="shared" si="138"/>
        <v>1.198576036095222</v>
      </c>
      <c r="J451" s="48">
        <f t="shared" si="139"/>
        <v>1.8276891701693996E-5</v>
      </c>
      <c r="K451" s="48">
        <f t="shared" si="140"/>
        <v>1.5248837913727461E-5</v>
      </c>
      <c r="L451" s="10">
        <f t="shared" si="141"/>
        <v>1006.140171350909</v>
      </c>
      <c r="M451" s="29">
        <f t="shared" si="142"/>
        <v>2.5707982884630363E-2</v>
      </c>
      <c r="N451" s="8">
        <f t="shared" si="143"/>
        <v>0.7153075770677606</v>
      </c>
      <c r="O451" s="48">
        <f t="shared" si="144"/>
        <v>3.3938579935538326E-3</v>
      </c>
      <c r="P451" s="48">
        <f t="shared" si="127"/>
        <v>27060857.612362128</v>
      </c>
      <c r="Q451" s="48">
        <f t="shared" si="145"/>
        <v>19356836.492074419</v>
      </c>
      <c r="R451" s="9">
        <f t="shared" si="128"/>
        <v>37.747504033908918</v>
      </c>
      <c r="S451" s="10">
        <f t="shared" si="129"/>
        <v>3.2347072921374869</v>
      </c>
      <c r="T451" s="10">
        <f t="shared" si="130"/>
        <v>2.1736761237275664</v>
      </c>
      <c r="U451" s="10">
        <f t="shared" si="131"/>
        <v>3.2753857524173973</v>
      </c>
      <c r="V451" s="10">
        <f t="shared" si="132"/>
        <v>5.4490618761449632</v>
      </c>
      <c r="W451" s="9">
        <f t="shared" si="133"/>
        <v>2.9515751829118551</v>
      </c>
      <c r="X451" s="49">
        <f t="shared" si="126"/>
        <v>27.951423261035817</v>
      </c>
      <c r="Y451" s="8">
        <f t="shared" si="146"/>
        <v>9.0817697935749377E-5</v>
      </c>
      <c r="Z451" s="29">
        <f t="shared" si="134"/>
        <v>7.3</v>
      </c>
    </row>
    <row r="452" spans="6:26" x14ac:dyDescent="0.25">
      <c r="F452" s="36">
        <f t="shared" si="135"/>
        <v>26340</v>
      </c>
      <c r="G452" s="16">
        <f t="shared" si="136"/>
        <v>24.999851792352253</v>
      </c>
      <c r="H452" s="48">
        <f t="shared" si="137"/>
        <v>294.64992589617611</v>
      </c>
      <c r="I452" s="8">
        <f t="shared" si="138"/>
        <v>1.1985760285158245</v>
      </c>
      <c r="J452" s="48">
        <f t="shared" si="139"/>
        <v>1.8276891790419349E-5</v>
      </c>
      <c r="K452" s="48">
        <f t="shared" si="140"/>
        <v>1.5248838084181695E-5</v>
      </c>
      <c r="L452" s="10">
        <f t="shared" si="141"/>
        <v>1006.1401714147983</v>
      </c>
      <c r="M452" s="29">
        <f t="shared" si="142"/>
        <v>2.5707983023706627E-2</v>
      </c>
      <c r="N452" s="8">
        <f t="shared" si="143"/>
        <v>0.71530757671594514</v>
      </c>
      <c r="O452" s="48">
        <f t="shared" si="144"/>
        <v>3.3938579721630867E-3</v>
      </c>
      <c r="P452" s="48">
        <f t="shared" si="127"/>
        <v>27060871.19573291</v>
      </c>
      <c r="Q452" s="48">
        <f t="shared" si="145"/>
        <v>19356846.19884203</v>
      </c>
      <c r="R452" s="9">
        <f t="shared" si="128"/>
        <v>37.747509493927957</v>
      </c>
      <c r="S452" s="10">
        <f t="shared" si="129"/>
        <v>3.2347077775236821</v>
      </c>
      <c r="T452" s="10">
        <f t="shared" si="130"/>
        <v>2.1736776032865524</v>
      </c>
      <c r="U452" s="10">
        <f t="shared" si="131"/>
        <v>3.2753875528047565</v>
      </c>
      <c r="V452" s="10">
        <f t="shared" si="132"/>
        <v>5.4490651560913088</v>
      </c>
      <c r="W452" s="9">
        <f t="shared" si="133"/>
        <v>2.9515769595494588</v>
      </c>
      <c r="X452" s="49">
        <f t="shared" si="126"/>
        <v>27.951428751901712</v>
      </c>
      <c r="Y452" s="8">
        <f t="shared" si="146"/>
        <v>9.0817752601521815E-5</v>
      </c>
      <c r="Z452" s="29">
        <f t="shared" si="134"/>
        <v>7.3166666666666664</v>
      </c>
    </row>
    <row r="453" spans="6:26" x14ac:dyDescent="0.25">
      <c r="F453" s="36">
        <f t="shared" si="135"/>
        <v>26400</v>
      </c>
      <c r="G453" s="16">
        <f t="shared" si="136"/>
        <v>24.999855415774217</v>
      </c>
      <c r="H453" s="48">
        <f t="shared" si="137"/>
        <v>294.64992770788706</v>
      </c>
      <c r="I453" s="8">
        <f t="shared" si="138"/>
        <v>1.19857602112173</v>
      </c>
      <c r="J453" s="48">
        <f t="shared" si="139"/>
        <v>1.8276891876975497E-5</v>
      </c>
      <c r="K453" s="48">
        <f t="shared" si="140"/>
        <v>1.5248838250468601E-5</v>
      </c>
      <c r="L453" s="10">
        <f t="shared" si="141"/>
        <v>1006.1401714771254</v>
      </c>
      <c r="M453" s="29">
        <f t="shared" si="142"/>
        <v>2.5707983159382684E-2</v>
      </c>
      <c r="N453" s="8">
        <f t="shared" si="143"/>
        <v>0.71530757637273079</v>
      </c>
      <c r="O453" s="48">
        <f t="shared" si="144"/>
        <v>3.3938579512953074E-3</v>
      </c>
      <c r="P453" s="48">
        <f t="shared" si="127"/>
        <v>27060884.447013561</v>
      </c>
      <c r="Q453" s="48">
        <f t="shared" si="145"/>
        <v>19356855.668295797</v>
      </c>
      <c r="R453" s="9">
        <f t="shared" si="128"/>
        <v>37.747514820457084</v>
      </c>
      <c r="S453" s="10">
        <f t="shared" si="129"/>
        <v>3.2347082510428633</v>
      </c>
      <c r="T453" s="10">
        <f t="shared" si="130"/>
        <v>2.1736790466731457</v>
      </c>
      <c r="U453" s="10">
        <f t="shared" si="131"/>
        <v>3.2753893091758424</v>
      </c>
      <c r="V453" s="10">
        <f t="shared" si="132"/>
        <v>5.4490683558489881</v>
      </c>
      <c r="W453" s="9">
        <f t="shared" si="133"/>
        <v>2.9515786927515348</v>
      </c>
      <c r="X453" s="49">
        <f t="shared" si="126"/>
        <v>27.951434108525753</v>
      </c>
      <c r="Y453" s="8">
        <f t="shared" si="146"/>
        <v>9.0817805930816463E-5</v>
      </c>
      <c r="Z453" s="29">
        <f t="shared" si="134"/>
        <v>7.333333333333333</v>
      </c>
    </row>
    <row r="454" spans="6:26" x14ac:dyDescent="0.25">
      <c r="F454" s="36">
        <f t="shared" si="135"/>
        <v>26460</v>
      </c>
      <c r="G454" s="16">
        <f t="shared" si="136"/>
        <v>24.999858950609902</v>
      </c>
      <c r="H454" s="48">
        <f t="shared" si="137"/>
        <v>294.64992947530493</v>
      </c>
      <c r="I454" s="8">
        <f t="shared" si="138"/>
        <v>1.1985760139084083</v>
      </c>
      <c r="J454" s="48">
        <f t="shared" si="139"/>
        <v>1.8276891961415487E-5</v>
      </c>
      <c r="K454" s="48">
        <f t="shared" si="140"/>
        <v>1.5248838412690072E-5</v>
      </c>
      <c r="L454" s="10">
        <f t="shared" si="141"/>
        <v>1006.1401715379288</v>
      </c>
      <c r="M454" s="29">
        <f t="shared" si="142"/>
        <v>2.5707983291741694E-2</v>
      </c>
      <c r="N454" s="8">
        <f t="shared" si="143"/>
        <v>0.71530757603790729</v>
      </c>
      <c r="O454" s="48">
        <f t="shared" si="144"/>
        <v>3.3938579309377081E-3</v>
      </c>
      <c r="P454" s="48">
        <f t="shared" si="127"/>
        <v>27060897.374323077</v>
      </c>
      <c r="Q454" s="48">
        <f t="shared" si="145"/>
        <v>19356864.90623761</v>
      </c>
      <c r="R454" s="9">
        <f t="shared" si="128"/>
        <v>37.747520016759957</v>
      </c>
      <c r="S454" s="10">
        <f t="shared" si="129"/>
        <v>3.2347087129851673</v>
      </c>
      <c r="T454" s="10">
        <f t="shared" si="130"/>
        <v>2.1736804547716857</v>
      </c>
      <c r="U454" s="10">
        <f t="shared" si="131"/>
        <v>3.2753910226068288</v>
      </c>
      <c r="V454" s="10">
        <f t="shared" si="132"/>
        <v>5.4490714773785145</v>
      </c>
      <c r="W454" s="9">
        <f t="shared" si="133"/>
        <v>2.9515803835800289</v>
      </c>
      <c r="X454" s="49">
        <f t="shared" si="126"/>
        <v>27.951439334189931</v>
      </c>
      <c r="Y454" s="8">
        <f t="shared" si="146"/>
        <v>9.0817857956308585E-5</v>
      </c>
      <c r="Z454" s="29">
        <f t="shared" si="134"/>
        <v>7.35</v>
      </c>
    </row>
    <row r="455" spans="6:26" x14ac:dyDescent="0.25">
      <c r="F455" s="36">
        <f t="shared" si="135"/>
        <v>26520</v>
      </c>
      <c r="G455" s="16">
        <f t="shared" si="136"/>
        <v>24.999862399025076</v>
      </c>
      <c r="H455" s="48">
        <f t="shared" si="137"/>
        <v>294.64993119951254</v>
      </c>
      <c r="I455" s="8">
        <f t="shared" si="138"/>
        <v>1.1985760068714395</v>
      </c>
      <c r="J455" s="48">
        <f t="shared" si="139"/>
        <v>1.8276892043791094E-5</v>
      </c>
      <c r="K455" s="48">
        <f t="shared" si="140"/>
        <v>1.5248838570945541E-5</v>
      </c>
      <c r="L455" s="10">
        <f t="shared" si="141"/>
        <v>1006.1401715972457</v>
      </c>
      <c r="M455" s="29">
        <f t="shared" si="142"/>
        <v>2.5707983420864777E-2</v>
      </c>
      <c r="N455" s="8">
        <f t="shared" si="143"/>
        <v>0.71530757571127002</v>
      </c>
      <c r="O455" s="48">
        <f t="shared" si="144"/>
        <v>3.3938579110778166E-3</v>
      </c>
      <c r="P455" s="48">
        <f t="shared" si="127"/>
        <v>27060909.985581841</v>
      </c>
      <c r="Q455" s="48">
        <f t="shared" si="145"/>
        <v>19356873.918327447</v>
      </c>
      <c r="R455" s="9">
        <f t="shared" si="128"/>
        <v>37.747525086020381</v>
      </c>
      <c r="S455" s="10">
        <f t="shared" si="129"/>
        <v>3.2347091636336307</v>
      </c>
      <c r="T455" s="10">
        <f t="shared" si="130"/>
        <v>2.1736818284448871</v>
      </c>
      <c r="U455" s="10">
        <f t="shared" si="131"/>
        <v>3.2753926941474987</v>
      </c>
      <c r="V455" s="10">
        <f t="shared" si="132"/>
        <v>5.4490745225923858</v>
      </c>
      <c r="W455" s="9">
        <f t="shared" si="133"/>
        <v>2.9515820330708755</v>
      </c>
      <c r="X455" s="49">
        <f t="shared" si="126"/>
        <v>27.951444432095951</v>
      </c>
      <c r="Y455" s="8">
        <f t="shared" si="146"/>
        <v>9.0817908709873104E-5</v>
      </c>
      <c r="Z455" s="29">
        <f t="shared" si="134"/>
        <v>7.3666666666666663</v>
      </c>
    </row>
    <row r="456" spans="6:26" x14ac:dyDescent="0.25">
      <c r="F456" s="36">
        <f t="shared" si="135"/>
        <v>26580</v>
      </c>
      <c r="G456" s="16">
        <f t="shared" si="136"/>
        <v>24.999865763132565</v>
      </c>
      <c r="H456" s="48">
        <f t="shared" si="137"/>
        <v>294.64993288156626</v>
      </c>
      <c r="I456" s="8">
        <f t="shared" si="138"/>
        <v>1.1985760000065122</v>
      </c>
      <c r="J456" s="48">
        <f t="shared" si="139"/>
        <v>1.8276892124152725E-5</v>
      </c>
      <c r="K456" s="48">
        <f t="shared" si="140"/>
        <v>1.5248838725331912E-5</v>
      </c>
      <c r="L456" s="10">
        <f t="shared" si="141"/>
        <v>1006.1401716551123</v>
      </c>
      <c r="M456" s="29">
        <f t="shared" si="142"/>
        <v>2.5707983546830983E-2</v>
      </c>
      <c r="N456" s="8">
        <f t="shared" si="143"/>
        <v>0.71530757539261824</v>
      </c>
      <c r="O456" s="48">
        <f t="shared" si="144"/>
        <v>3.3938578917034651E-3</v>
      </c>
      <c r="P456" s="48">
        <f t="shared" si="127"/>
        <v>27060922.288516961</v>
      </c>
      <c r="Q456" s="48">
        <f t="shared" si="145"/>
        <v>19356882.710087128</v>
      </c>
      <c r="R456" s="9">
        <f t="shared" si="128"/>
        <v>37.747530031344567</v>
      </c>
      <c r="S456" s="10">
        <f t="shared" si="129"/>
        <v>3.2347096032643821</v>
      </c>
      <c r="T456" s="10">
        <f t="shared" si="130"/>
        <v>2.1736831685343811</v>
      </c>
      <c r="U456" s="10">
        <f t="shared" si="131"/>
        <v>3.275394324822011</v>
      </c>
      <c r="V456" s="10">
        <f t="shared" si="132"/>
        <v>5.4490774933563921</v>
      </c>
      <c r="W456" s="9">
        <f t="shared" si="133"/>
        <v>2.9515836422347124</v>
      </c>
      <c r="X456" s="49">
        <f t="shared" si="126"/>
        <v>27.951449405367278</v>
      </c>
      <c r="Y456" s="8">
        <f t="shared" si="146"/>
        <v>9.0817958222606535E-5</v>
      </c>
      <c r="Z456" s="29">
        <f t="shared" si="134"/>
        <v>7.3833333333333337</v>
      </c>
    </row>
    <row r="457" spans="6:26" x14ac:dyDescent="0.25">
      <c r="F457" s="36">
        <f t="shared" si="135"/>
        <v>26640</v>
      </c>
      <c r="G457" s="16">
        <f t="shared" si="136"/>
        <v>24.999869044993535</v>
      </c>
      <c r="H457" s="48">
        <f t="shared" si="137"/>
        <v>294.64993452249672</v>
      </c>
      <c r="I457" s="8">
        <f t="shared" si="138"/>
        <v>1.1985759933094209</v>
      </c>
      <c r="J457" s="48">
        <f t="shared" si="139"/>
        <v>1.8276892202549673E-5</v>
      </c>
      <c r="K457" s="48">
        <f t="shared" si="140"/>
        <v>1.5248838875943818E-5</v>
      </c>
      <c r="L457" s="10">
        <f t="shared" si="141"/>
        <v>1006.1401717115643</v>
      </c>
      <c r="M457" s="29">
        <f t="shared" si="142"/>
        <v>2.5707983669717563E-2</v>
      </c>
      <c r="N457" s="8">
        <f t="shared" si="143"/>
        <v>0.71530757508175713</v>
      </c>
      <c r="O457" s="48">
        <f t="shared" si="144"/>
        <v>3.3938578728027829E-3</v>
      </c>
      <c r="P457" s="48">
        <f t="shared" si="127"/>
        <v>27060934.290666264</v>
      </c>
      <c r="Q457" s="48">
        <f t="shared" si="145"/>
        <v>19356891.286903255</v>
      </c>
      <c r="R457" s="9">
        <f t="shared" si="128"/>
        <v>37.74753485576241</v>
      </c>
      <c r="S457" s="10">
        <f t="shared" si="129"/>
        <v>3.2347100321467819</v>
      </c>
      <c r="T457" s="10">
        <f t="shared" si="130"/>
        <v>2.1736844758612128</v>
      </c>
      <c r="U457" s="10">
        <f t="shared" si="131"/>
        <v>3.2753959156294403</v>
      </c>
      <c r="V457" s="10">
        <f t="shared" si="132"/>
        <v>5.4490803914906536</v>
      </c>
      <c r="W457" s="9">
        <f t="shared" si="133"/>
        <v>2.9515852120574371</v>
      </c>
      <c r="X457" s="49">
        <f t="shared" si="126"/>
        <v>27.951454257050973</v>
      </c>
      <c r="Y457" s="8">
        <f t="shared" si="146"/>
        <v>9.0818006524844233E-5</v>
      </c>
      <c r="Z457" s="29">
        <f t="shared" si="134"/>
        <v>7.4</v>
      </c>
    </row>
    <row r="458" spans="6:26" x14ac:dyDescent="0.25">
      <c r="F458" s="36">
        <f t="shared" si="135"/>
        <v>26700</v>
      </c>
      <c r="G458" s="16">
        <f t="shared" si="136"/>
        <v>24.999872246618761</v>
      </c>
      <c r="H458" s="48">
        <f t="shared" si="137"/>
        <v>294.64993612330937</v>
      </c>
      <c r="I458" s="8">
        <f t="shared" si="138"/>
        <v>1.1985759867760613</v>
      </c>
      <c r="J458" s="48">
        <f t="shared" si="139"/>
        <v>1.8276892279029952E-5</v>
      </c>
      <c r="K458" s="48">
        <f t="shared" si="140"/>
        <v>1.5248839022873531E-5</v>
      </c>
      <c r="L458" s="10">
        <f t="shared" si="141"/>
        <v>1006.1401717666362</v>
      </c>
      <c r="M458" s="29">
        <f t="shared" si="142"/>
        <v>2.5707983789599782E-2</v>
      </c>
      <c r="N458" s="8">
        <f t="shared" si="143"/>
        <v>0.71530757477849582</v>
      </c>
      <c r="O458" s="48">
        <f t="shared" si="144"/>
        <v>3.3938578543641885E-3</v>
      </c>
      <c r="P458" s="48">
        <f t="shared" si="127"/>
        <v>27060945.999383453</v>
      </c>
      <c r="Q458" s="48">
        <f t="shared" si="145"/>
        <v>19356899.654030818</v>
      </c>
      <c r="R458" s="9">
        <f t="shared" si="128"/>
        <v>37.747539562230109</v>
      </c>
      <c r="S458" s="10">
        <f t="shared" si="129"/>
        <v>3.234710450543627</v>
      </c>
      <c r="T458" s="10">
        <f t="shared" si="130"/>
        <v>2.1736857512263685</v>
      </c>
      <c r="U458" s="10">
        <f t="shared" si="131"/>
        <v>3.2753974675444497</v>
      </c>
      <c r="V458" s="10">
        <f t="shared" si="132"/>
        <v>5.4490832187708182</v>
      </c>
      <c r="W458" s="9">
        <f t="shared" si="133"/>
        <v>2.9515867435008594</v>
      </c>
      <c r="X458" s="49">
        <f t="shared" si="126"/>
        <v>27.951458990119619</v>
      </c>
      <c r="Y458" s="8">
        <f t="shared" si="146"/>
        <v>9.0818053646180295E-5</v>
      </c>
      <c r="Z458" s="29">
        <f t="shared" si="134"/>
        <v>7.416666666666667</v>
      </c>
    </row>
    <row r="459" spans="6:26" x14ac:dyDescent="0.25">
      <c r="F459" s="36">
        <f t="shared" si="135"/>
        <v>26760</v>
      </c>
      <c r="G459" s="16">
        <f t="shared" si="136"/>
        <v>24.999875369969864</v>
      </c>
      <c r="H459" s="48">
        <f t="shared" si="137"/>
        <v>294.64993768498493</v>
      </c>
      <c r="I459" s="8">
        <f t="shared" si="138"/>
        <v>1.1985759804024312</v>
      </c>
      <c r="J459" s="48">
        <f t="shared" si="139"/>
        <v>1.8276892353640398E-5</v>
      </c>
      <c r="K459" s="48">
        <f t="shared" si="140"/>
        <v>1.5248839166211048E-5</v>
      </c>
      <c r="L459" s="10">
        <f t="shared" si="141"/>
        <v>1006.1401718203616</v>
      </c>
      <c r="M459" s="29">
        <f t="shared" si="142"/>
        <v>2.5707983906551067E-2</v>
      </c>
      <c r="N459" s="8">
        <f t="shared" si="143"/>
        <v>0.71530757448264837</v>
      </c>
      <c r="O459" s="48">
        <f t="shared" si="144"/>
        <v>3.3938578363763862E-3</v>
      </c>
      <c r="P459" s="48">
        <f t="shared" si="127"/>
        <v>27060957.421842553</v>
      </c>
      <c r="Q459" s="48">
        <f t="shared" si="145"/>
        <v>19356907.816596419</v>
      </c>
      <c r="R459" s="9">
        <f t="shared" si="128"/>
        <v>37.747544153631331</v>
      </c>
      <c r="S459" s="10">
        <f t="shared" si="129"/>
        <v>3.2347108587112667</v>
      </c>
      <c r="T459" s="10">
        <f t="shared" si="130"/>
        <v>2.1736869954112383</v>
      </c>
      <c r="U459" s="10">
        <f t="shared" si="131"/>
        <v>3.2753989815179358</v>
      </c>
      <c r="V459" s="10">
        <f t="shared" si="132"/>
        <v>5.4490859769291742</v>
      </c>
      <c r="W459" s="9">
        <f t="shared" si="133"/>
        <v>2.9515882375033025</v>
      </c>
      <c r="X459" s="49">
        <f t="shared" si="126"/>
        <v>27.951463607473165</v>
      </c>
      <c r="Y459" s="8">
        <f t="shared" si="146"/>
        <v>9.081809961548624E-5</v>
      </c>
      <c r="Z459" s="29">
        <f t="shared" si="134"/>
        <v>7.4333333333333336</v>
      </c>
    </row>
    <row r="460" spans="6:26" x14ac:dyDescent="0.25">
      <c r="F460" s="36">
        <f t="shared" si="135"/>
        <v>26820</v>
      </c>
      <c r="G460" s="16">
        <f t="shared" si="136"/>
        <v>24.999878416960502</v>
      </c>
      <c r="H460" s="48">
        <f t="shared" si="137"/>
        <v>294.64993920848025</v>
      </c>
      <c r="I460" s="8">
        <f t="shared" si="138"/>
        <v>1.1985759741846251</v>
      </c>
      <c r="J460" s="48">
        <f t="shared" si="139"/>
        <v>1.8276892426426793E-5</v>
      </c>
      <c r="K460" s="48">
        <f t="shared" si="140"/>
        <v>1.5248839306044253E-5</v>
      </c>
      <c r="L460" s="10">
        <f t="shared" si="141"/>
        <v>1006.1401718727735</v>
      </c>
      <c r="M460" s="29">
        <f t="shared" si="142"/>
        <v>2.570798402064314E-2</v>
      </c>
      <c r="N460" s="8">
        <f t="shared" si="143"/>
        <v>0.71530757419403457</v>
      </c>
      <c r="O460" s="48">
        <f t="shared" si="144"/>
        <v>3.3938578188283542E-3</v>
      </c>
      <c r="P460" s="48">
        <f t="shared" si="127"/>
        <v>27060968.565041851</v>
      </c>
      <c r="Q460" s="48">
        <f t="shared" si="145"/>
        <v>19356915.779601112</v>
      </c>
      <c r="R460" s="9">
        <f t="shared" si="128"/>
        <v>37.747548632779313</v>
      </c>
      <c r="S460" s="10">
        <f t="shared" si="129"/>
        <v>3.2347112568998013</v>
      </c>
      <c r="T460" s="10">
        <f t="shared" si="130"/>
        <v>2.1736882091781213</v>
      </c>
      <c r="U460" s="10">
        <f t="shared" si="131"/>
        <v>3.2754004584774457</v>
      </c>
      <c r="V460" s="10">
        <f t="shared" si="132"/>
        <v>5.449088667655567</v>
      </c>
      <c r="W460" s="9">
        <f t="shared" si="133"/>
        <v>2.9515896949800986</v>
      </c>
      <c r="X460" s="49">
        <f t="shared" si="126"/>
        <v>27.951468111940599</v>
      </c>
      <c r="Y460" s="8">
        <f t="shared" si="146"/>
        <v>9.0818144460926115E-5</v>
      </c>
      <c r="Z460" s="29">
        <f t="shared" si="134"/>
        <v>7.45</v>
      </c>
    </row>
    <row r="461" spans="6:26" x14ac:dyDescent="0.25">
      <c r="F461" s="36">
        <f t="shared" si="135"/>
        <v>26880</v>
      </c>
      <c r="G461" s="16">
        <f t="shared" si="136"/>
        <v>24.999881389457549</v>
      </c>
      <c r="H461" s="48">
        <f t="shared" si="137"/>
        <v>294.64994069472874</v>
      </c>
      <c r="I461" s="8">
        <f t="shared" si="138"/>
        <v>1.1985759681188337</v>
      </c>
      <c r="J461" s="48">
        <f t="shared" si="139"/>
        <v>1.8276892497433653E-5</v>
      </c>
      <c r="K461" s="48">
        <f t="shared" si="140"/>
        <v>1.524883944245875E-5</v>
      </c>
      <c r="L461" s="10">
        <f t="shared" si="141"/>
        <v>1006.1401719239041</v>
      </c>
      <c r="M461" s="29">
        <f t="shared" si="142"/>
        <v>2.5707984131945822E-2</v>
      </c>
      <c r="N461" s="8">
        <f t="shared" si="143"/>
        <v>0.71530757391247646</v>
      </c>
      <c r="O461" s="48">
        <f t="shared" si="144"/>
        <v>3.3938578017093418E-3</v>
      </c>
      <c r="P461" s="48">
        <f t="shared" si="127"/>
        <v>27060979.43580902</v>
      </c>
      <c r="Q461" s="48">
        <f t="shared" si="145"/>
        <v>19356923.547923967</v>
      </c>
      <c r="R461" s="9">
        <f t="shared" si="128"/>
        <v>37.747553002418492</v>
      </c>
      <c r="S461" s="10">
        <f t="shared" si="129"/>
        <v>3.2347116453531948</v>
      </c>
      <c r="T461" s="10">
        <f t="shared" si="130"/>
        <v>2.1736893932706658</v>
      </c>
      <c r="U461" s="10">
        <f t="shared" si="131"/>
        <v>3.2754018993279339</v>
      </c>
      <c r="V461" s="10">
        <f t="shared" si="132"/>
        <v>5.4490912925985997</v>
      </c>
      <c r="W461" s="9">
        <f t="shared" si="133"/>
        <v>2.951591116824241</v>
      </c>
      <c r="X461" s="49">
        <f t="shared" ref="X461:X493" si="147">G461+W461</f>
        <v>27.951472506281789</v>
      </c>
      <c r="Y461" s="8">
        <f t="shared" si="146"/>
        <v>9.0818188209976667E-5</v>
      </c>
      <c r="Z461" s="29">
        <f t="shared" si="134"/>
        <v>7.4666666666666668</v>
      </c>
    </row>
    <row r="462" spans="6:26" x14ac:dyDescent="0.25">
      <c r="F462" s="36">
        <f t="shared" si="135"/>
        <v>26940</v>
      </c>
      <c r="G462" s="16">
        <f t="shared" si="136"/>
        <v>24.999884289282235</v>
      </c>
      <c r="H462" s="48">
        <f t="shared" si="137"/>
        <v>294.6499421446411</v>
      </c>
      <c r="I462" s="8">
        <f t="shared" si="138"/>
        <v>1.1985759622013403</v>
      </c>
      <c r="J462" s="48">
        <f t="shared" si="139"/>
        <v>1.8276892566704563E-5</v>
      </c>
      <c r="K462" s="48">
        <f t="shared" si="140"/>
        <v>1.524883957553819E-5</v>
      </c>
      <c r="L462" s="10">
        <f t="shared" si="141"/>
        <v>1006.1401719737845</v>
      </c>
      <c r="M462" s="29">
        <f t="shared" si="142"/>
        <v>2.570798424052741E-2</v>
      </c>
      <c r="N462" s="8">
        <f t="shared" si="143"/>
        <v>0.71530757363780195</v>
      </c>
      <c r="O462" s="48">
        <f t="shared" si="144"/>
        <v>3.3938577850088588E-3</v>
      </c>
      <c r="P462" s="48">
        <f t="shared" ref="P462:P493" si="148">$H$5*O462*(G462-$H$4)*POWER($C$36,3)/K462^2</f>
        <v>27060990.040804286</v>
      </c>
      <c r="Q462" s="48">
        <f t="shared" si="145"/>
        <v>19356931.126324438</v>
      </c>
      <c r="R462" s="9">
        <f t="shared" ref="R462:R493" si="149">POWER((0.825+(0.387*POWER(Q462,1/6))/POWER((1+(POWER((0.492/N462),9/16))),8/27)),2)</f>
        <v>37.747557265226277</v>
      </c>
      <c r="S462" s="10">
        <f t="shared" ref="S462:S493" si="150">R462*M462/$C$36</f>
        <v>3.2347120243094771</v>
      </c>
      <c r="T462" s="10">
        <f t="shared" ref="T462:T493" si="151">S462*$C$21*(G462-$H$4)</f>
        <v>2.1736905484143594</v>
      </c>
      <c r="U462" s="10">
        <f t="shared" ref="U462:U493" si="152">$C$3*$H$3*$C$21*(POWER(G462+273.15,4)-POWER($H$4+273.15,4))</f>
        <v>3.2754033049521971</v>
      </c>
      <c r="V462" s="10">
        <f t="shared" ref="V462:V493" si="153">U462+T462</f>
        <v>5.4490938533665565</v>
      </c>
      <c r="W462" s="9">
        <f t="shared" ref="W462:W493" si="154">V462*$C$17/($C$2*$C$21)</f>
        <v>2.9515925039068844</v>
      </c>
      <c r="X462" s="49">
        <f t="shared" si="147"/>
        <v>27.951476793189119</v>
      </c>
      <c r="Y462" s="8">
        <f t="shared" si="146"/>
        <v>9.0818230889442599E-5</v>
      </c>
      <c r="Z462" s="29">
        <f t="shared" ref="Z462:Z493" si="155">F462/3600</f>
        <v>7.4833333333333334</v>
      </c>
    </row>
    <row r="463" spans="6:26" x14ac:dyDescent="0.25">
      <c r="F463" s="36">
        <f t="shared" ref="F463:F493" si="156">F462+$H$2</f>
        <v>27000</v>
      </c>
      <c r="G463" s="16">
        <f t="shared" ref="G463:G493" si="157">G462+$H$2*($O$4-S462*$C$21*(G462-$H$4)-$C$3*$H$3*$C$21*(POWER(G462+273.15,4)-POWER($H$4+273.15,4)))/($C$32*$C$4)</f>
        <v>24.999887118211269</v>
      </c>
      <c r="H463" s="48">
        <f t="shared" ref="H463:H493" si="158">((G463+$H$4)/2)+273.15</f>
        <v>294.64994355910562</v>
      </c>
      <c r="I463" s="8">
        <f t="shared" ref="I463:I493" si="159">(351.99/H463)+344.84/(H463^2)</f>
        <v>1.1985759564285192</v>
      </c>
      <c r="J463" s="48">
        <f t="shared" ref="J463:J493" si="160">((1.459*10^-6)*H463^1.5)/(H463+109.1)</f>
        <v>1.8276892634281868E-5</v>
      </c>
      <c r="K463" s="48">
        <f t="shared" ref="K463:K493" si="161">J463/I463</f>
        <v>1.5248839705364028E-5</v>
      </c>
      <c r="L463" s="10">
        <f t="shared" ref="L463:L493" si="162">1030.5-0.19975*H463+(3.9734*10^-4)*H463^2</f>
        <v>1006.1401720224455</v>
      </c>
      <c r="M463" s="29">
        <f t="shared" ref="M463:M493" si="163">((2.334*10^-3)*(H463^1.5))/(H463+164.54)</f>
        <v>2.5707984346454302E-2</v>
      </c>
      <c r="N463" s="8">
        <f t="shared" ref="N463:N493" si="164">L463*J463/M463</f>
        <v>0.71530757336984263</v>
      </c>
      <c r="O463" s="48">
        <f t="shared" ref="O463:O493" si="165">1/H463</f>
        <v>3.3938577687166733E-3</v>
      </c>
      <c r="P463" s="48">
        <f t="shared" si="148"/>
        <v>27061000.386525601</v>
      </c>
      <c r="Q463" s="48">
        <f t="shared" ref="Q463:Q493" si="166">P463*N463</f>
        <v>19356938.519446</v>
      </c>
      <c r="R463" s="9">
        <f t="shared" si="149"/>
        <v>37.74756142381456</v>
      </c>
      <c r="S463" s="10">
        <f t="shared" si="150"/>
        <v>3.2347123940008236</v>
      </c>
      <c r="T463" s="10">
        <f t="shared" si="151"/>
        <v>2.1736916753169311</v>
      </c>
      <c r="U463" s="10">
        <f t="shared" si="152"/>
        <v>3.2754046762114273</v>
      </c>
      <c r="V463" s="10">
        <f t="shared" si="153"/>
        <v>5.4490963515283584</v>
      </c>
      <c r="W463" s="9">
        <f t="shared" si="154"/>
        <v>2.9515938570778606</v>
      </c>
      <c r="X463" s="49">
        <f t="shared" si="147"/>
        <v>27.95148097528913</v>
      </c>
      <c r="Y463" s="8">
        <f t="shared" ref="Y463:Y493" si="167">V463*$H$2/(3.6*10^6)</f>
        <v>9.0818272525472645E-5</v>
      </c>
      <c r="Z463" s="29">
        <f t="shared" si="155"/>
        <v>7.5</v>
      </c>
    </row>
    <row r="464" spans="6:26" x14ac:dyDescent="0.25">
      <c r="F464" s="36">
        <f t="shared" si="156"/>
        <v>27060</v>
      </c>
      <c r="G464" s="16">
        <f t="shared" si="157"/>
        <v>24.999889877977925</v>
      </c>
      <c r="H464" s="48">
        <f t="shared" si="158"/>
        <v>294.64994493898894</v>
      </c>
      <c r="I464" s="8">
        <f t="shared" si="159"/>
        <v>1.1985759507968341</v>
      </c>
      <c r="J464" s="48">
        <f t="shared" si="160"/>
        <v>1.8276892700207056E-5</v>
      </c>
      <c r="K464" s="48">
        <f t="shared" si="161"/>
        <v>1.5248839832015868E-5</v>
      </c>
      <c r="L464" s="10">
        <f t="shared" si="162"/>
        <v>1006.140172069917</v>
      </c>
      <c r="M464" s="29">
        <f t="shared" si="163"/>
        <v>2.5707984449791492E-2</v>
      </c>
      <c r="N464" s="8">
        <f t="shared" si="164"/>
        <v>0.71530757310843496</v>
      </c>
      <c r="O464" s="48">
        <f t="shared" si="165"/>
        <v>3.3938577528228042E-3</v>
      </c>
      <c r="P464" s="48">
        <f t="shared" si="148"/>
        <v>27061010.479311593</v>
      </c>
      <c r="Q464" s="48">
        <f t="shared" si="166"/>
        <v>19356945.731818303</v>
      </c>
      <c r="R464" s="9">
        <f t="shared" si="149"/>
        <v>37.74756548073141</v>
      </c>
      <c r="S464" s="10">
        <f t="shared" si="150"/>
        <v>3.234712754653764</v>
      </c>
      <c r="T464" s="10">
        <f t="shared" si="151"/>
        <v>2.173692774668829</v>
      </c>
      <c r="U464" s="10">
        <f t="shared" si="152"/>
        <v>3.2754060139457888</v>
      </c>
      <c r="V464" s="10">
        <f t="shared" si="153"/>
        <v>5.4490987886146183</v>
      </c>
      <c r="W464" s="9">
        <f t="shared" si="154"/>
        <v>2.9515951771662512</v>
      </c>
      <c r="X464" s="49">
        <f t="shared" si="147"/>
        <v>27.951485055144175</v>
      </c>
      <c r="Y464" s="8">
        <f t="shared" si="167"/>
        <v>9.081831314357697E-5</v>
      </c>
      <c r="Z464" s="29">
        <f t="shared" si="155"/>
        <v>7.5166666666666666</v>
      </c>
    </row>
    <row r="465" spans="6:26" x14ac:dyDescent="0.25">
      <c r="F465" s="36">
        <f t="shared" si="156"/>
        <v>27120</v>
      </c>
      <c r="G465" s="16">
        <f t="shared" si="157"/>
        <v>24.999892570273094</v>
      </c>
      <c r="H465" s="48">
        <f t="shared" si="158"/>
        <v>294.64994628513654</v>
      </c>
      <c r="I465" s="8">
        <f t="shared" si="159"/>
        <v>1.1985759453028333</v>
      </c>
      <c r="J465" s="48">
        <f t="shared" si="160"/>
        <v>1.8276892764520486E-5</v>
      </c>
      <c r="K465" s="48">
        <f t="shared" si="161"/>
        <v>1.5248839955571301E-5</v>
      </c>
      <c r="L465" s="10">
        <f t="shared" si="162"/>
        <v>1006.1401721162276</v>
      </c>
      <c r="M465" s="29">
        <f t="shared" si="163"/>
        <v>2.5707984550602265E-2</v>
      </c>
      <c r="N465" s="8">
        <f t="shared" si="164"/>
        <v>0.71530757285341806</v>
      </c>
      <c r="O465" s="48">
        <f t="shared" si="165"/>
        <v>3.3938577373175123E-3</v>
      </c>
      <c r="P465" s="48">
        <f t="shared" si="148"/>
        <v>27061020.325346086</v>
      </c>
      <c r="Q465" s="48">
        <f t="shared" si="166"/>
        <v>19356952.767860323</v>
      </c>
      <c r="R465" s="9">
        <f t="shared" si="149"/>
        <v>37.747569438462435</v>
      </c>
      <c r="S465" s="10">
        <f t="shared" si="150"/>
        <v>3.2347131064892616</v>
      </c>
      <c r="T465" s="10">
        <f t="shared" si="151"/>
        <v>2.1736938471436011</v>
      </c>
      <c r="U465" s="10">
        <f t="shared" si="152"/>
        <v>3.2754073189749406</v>
      </c>
      <c r="V465" s="10">
        <f t="shared" si="153"/>
        <v>5.4491011661185418</v>
      </c>
      <c r="W465" s="9">
        <f t="shared" si="154"/>
        <v>2.9515964649808768</v>
      </c>
      <c r="X465" s="49">
        <f t="shared" si="147"/>
        <v>27.951489035253971</v>
      </c>
      <c r="Y465" s="8">
        <f t="shared" si="167"/>
        <v>9.0818352768642365E-5</v>
      </c>
      <c r="Z465" s="29">
        <f t="shared" si="155"/>
        <v>7.5333333333333332</v>
      </c>
    </row>
    <row r="466" spans="6:26" x14ac:dyDescent="0.25">
      <c r="F466" s="36">
        <f t="shared" si="156"/>
        <v>27180</v>
      </c>
      <c r="G466" s="16">
        <f t="shared" si="157"/>
        <v>24.999895196746333</v>
      </c>
      <c r="H466" s="48">
        <f t="shared" si="158"/>
        <v>294.64994759837316</v>
      </c>
      <c r="I466" s="8">
        <f t="shared" si="159"/>
        <v>1.1985759399431517</v>
      </c>
      <c r="J466" s="48">
        <f t="shared" si="160"/>
        <v>1.8276892827261561E-5</v>
      </c>
      <c r="K466" s="48">
        <f t="shared" si="161"/>
        <v>1.524884007610601E-5</v>
      </c>
      <c r="L466" s="10">
        <f t="shared" si="162"/>
        <v>1006.1401721614061</v>
      </c>
      <c r="M466" s="29">
        <f t="shared" si="163"/>
        <v>2.5707984648948398E-2</v>
      </c>
      <c r="N466" s="8">
        <f t="shared" si="164"/>
        <v>0.71530757260463562</v>
      </c>
      <c r="O466" s="48">
        <f t="shared" si="165"/>
        <v>3.3938577221912978E-3</v>
      </c>
      <c r="P466" s="48">
        <f t="shared" si="148"/>
        <v>27061029.930661812</v>
      </c>
      <c r="Q466" s="48">
        <f t="shared" si="166"/>
        <v>19356959.631883092</v>
      </c>
      <c r="R466" s="9">
        <f t="shared" si="149"/>
        <v>37.747573299432787</v>
      </c>
      <c r="S466" s="10">
        <f t="shared" si="150"/>
        <v>3.2347134497229084</v>
      </c>
      <c r="T466" s="10">
        <f t="shared" si="151"/>
        <v>2.1736948933983502</v>
      </c>
      <c r="U466" s="10">
        <f t="shared" si="152"/>
        <v>3.275408592098394</v>
      </c>
      <c r="V466" s="10">
        <f t="shared" si="153"/>
        <v>5.4491034854967442</v>
      </c>
      <c r="W466" s="9">
        <f t="shared" si="154"/>
        <v>2.9515977213107365</v>
      </c>
      <c r="X466" s="49">
        <f t="shared" si="147"/>
        <v>27.95149291805707</v>
      </c>
      <c r="Y466" s="8">
        <f t="shared" si="167"/>
        <v>9.081839142494573E-5</v>
      </c>
      <c r="Z466" s="29">
        <f t="shared" si="155"/>
        <v>7.55</v>
      </c>
    </row>
    <row r="467" spans="6:26" x14ac:dyDescent="0.25">
      <c r="F467" s="36">
        <f t="shared" si="156"/>
        <v>27240</v>
      </c>
      <c r="G467" s="16">
        <f t="shared" si="157"/>
        <v>24.999897759006871</v>
      </c>
      <c r="H467" s="48">
        <f t="shared" si="158"/>
        <v>294.64994887950343</v>
      </c>
      <c r="I467" s="8">
        <f t="shared" si="159"/>
        <v>1.1985759347145046</v>
      </c>
      <c r="J467" s="48">
        <f t="shared" si="160"/>
        <v>1.8276892888468711E-5</v>
      </c>
      <c r="K467" s="48">
        <f t="shared" si="161"/>
        <v>1.5248840193693848E-5</v>
      </c>
      <c r="L467" s="10">
        <f t="shared" si="162"/>
        <v>1006.1401722054801</v>
      </c>
      <c r="M467" s="29">
        <f t="shared" si="163"/>
        <v>2.5707984744890115E-2</v>
      </c>
      <c r="N467" s="8">
        <f t="shared" si="164"/>
        <v>0.71530757236193565</v>
      </c>
      <c r="O467" s="48">
        <f t="shared" si="165"/>
        <v>3.3938577074348933E-3</v>
      </c>
      <c r="P467" s="48">
        <f t="shared" si="148"/>
        <v>27061039.301143914</v>
      </c>
      <c r="Q467" s="48">
        <f t="shared" si="166"/>
        <v>19356966.328092184</v>
      </c>
      <c r="R467" s="9">
        <f t="shared" si="149"/>
        <v>37.747577066008091</v>
      </c>
      <c r="S467" s="10">
        <f t="shared" si="150"/>
        <v>3.2347137845649998</v>
      </c>
      <c r="T467" s="10">
        <f t="shared" si="151"/>
        <v>2.1736959140740968</v>
      </c>
      <c r="U467" s="10">
        <f t="shared" si="152"/>
        <v>3.2754098340962718</v>
      </c>
      <c r="V467" s="10">
        <f t="shared" si="153"/>
        <v>5.4491057481703686</v>
      </c>
      <c r="W467" s="9">
        <f t="shared" si="154"/>
        <v>2.9515989469256163</v>
      </c>
      <c r="X467" s="49">
        <f t="shared" si="147"/>
        <v>27.951496705932488</v>
      </c>
      <c r="Y467" s="8">
        <f t="shared" si="167"/>
        <v>9.0818429136172815E-5</v>
      </c>
      <c r="Z467" s="29">
        <f t="shared" si="155"/>
        <v>7.5666666666666664</v>
      </c>
    </row>
    <row r="468" spans="6:26" x14ac:dyDescent="0.25">
      <c r="F468" s="36">
        <f t="shared" si="156"/>
        <v>27300</v>
      </c>
      <c r="G468" s="16">
        <f t="shared" si="157"/>
        <v>24.999900258624589</v>
      </c>
      <c r="H468" s="48">
        <f t="shared" si="158"/>
        <v>294.64995012931229</v>
      </c>
      <c r="I468" s="8">
        <f t="shared" si="159"/>
        <v>1.1985759296136893</v>
      </c>
      <c r="J468" s="48">
        <f t="shared" si="160"/>
        <v>1.8276892948179468E-5</v>
      </c>
      <c r="K468" s="48">
        <f t="shared" si="161"/>
        <v>1.5248840308406876E-5</v>
      </c>
      <c r="L468" s="10">
        <f t="shared" si="162"/>
        <v>1006.1401722484766</v>
      </c>
      <c r="M468" s="29">
        <f t="shared" si="163"/>
        <v>2.5707984838486245E-2</v>
      </c>
      <c r="N468" s="8">
        <f t="shared" si="164"/>
        <v>0.71530757212516916</v>
      </c>
      <c r="O468" s="48">
        <f t="shared" si="165"/>
        <v>3.3938576930392572E-3</v>
      </c>
      <c r="P468" s="48">
        <f t="shared" si="148"/>
        <v>27061048.442533616</v>
      </c>
      <c r="Q468" s="48">
        <f t="shared" si="166"/>
        <v>19356972.860590313</v>
      </c>
      <c r="R468" s="9">
        <f t="shared" si="149"/>
        <v>37.74758074049609</v>
      </c>
      <c r="S468" s="10">
        <f t="shared" si="150"/>
        <v>3.2347141112206965</v>
      </c>
      <c r="T468" s="10">
        <f t="shared" si="151"/>
        <v>2.1736969097961945</v>
      </c>
      <c r="U468" s="10">
        <f t="shared" si="152"/>
        <v>3.2754110457294421</v>
      </c>
      <c r="V468" s="10">
        <f t="shared" si="153"/>
        <v>5.449107955525637</v>
      </c>
      <c r="W468" s="9">
        <f t="shared" si="154"/>
        <v>2.9516001425763863</v>
      </c>
      <c r="X468" s="49">
        <f t="shared" si="147"/>
        <v>27.951500401200974</v>
      </c>
      <c r="Y468" s="8">
        <f t="shared" si="167"/>
        <v>9.0818465925427292E-5</v>
      </c>
      <c r="Z468" s="29">
        <f t="shared" si="155"/>
        <v>7.583333333333333</v>
      </c>
    </row>
    <row r="469" spans="6:26" x14ac:dyDescent="0.25">
      <c r="F469" s="36">
        <f t="shared" si="156"/>
        <v>27360</v>
      </c>
      <c r="G469" s="16">
        <f t="shared" si="157"/>
        <v>24.999902697130995</v>
      </c>
      <c r="H469" s="48">
        <f t="shared" si="158"/>
        <v>294.64995134856548</v>
      </c>
      <c r="I469" s="8">
        <f t="shared" si="159"/>
        <v>1.19857592463758</v>
      </c>
      <c r="J469" s="48">
        <f t="shared" si="160"/>
        <v>1.8276893006430381E-5</v>
      </c>
      <c r="K469" s="48">
        <f t="shared" si="161"/>
        <v>1.5248840420315355E-5</v>
      </c>
      <c r="L469" s="10">
        <f t="shared" si="162"/>
        <v>1006.1401722904218</v>
      </c>
      <c r="M469" s="29">
        <f t="shared" si="163"/>
        <v>2.5707984929794075E-2</v>
      </c>
      <c r="N469" s="8">
        <f t="shared" si="164"/>
        <v>0.71530757189419159</v>
      </c>
      <c r="O469" s="48">
        <f t="shared" si="165"/>
        <v>3.39385767899557E-3</v>
      </c>
      <c r="P469" s="48">
        <f t="shared" si="148"/>
        <v>27061057.360431928</v>
      </c>
      <c r="Q469" s="48">
        <f t="shared" si="166"/>
        <v>19356979.233380005</v>
      </c>
      <c r="R469" s="9">
        <f t="shared" si="149"/>
        <v>37.747584325148331</v>
      </c>
      <c r="S469" s="10">
        <f t="shared" si="150"/>
        <v>3.2347144298901482</v>
      </c>
      <c r="T469" s="10">
        <f t="shared" si="151"/>
        <v>2.1736978811747139</v>
      </c>
      <c r="U469" s="10">
        <f t="shared" si="152"/>
        <v>3.2754122277403628</v>
      </c>
      <c r="V469" s="10">
        <f t="shared" si="153"/>
        <v>5.4491101089150771</v>
      </c>
      <c r="W469" s="9">
        <f t="shared" si="154"/>
        <v>2.951601308995667</v>
      </c>
      <c r="X469" s="49">
        <f t="shared" si="147"/>
        <v>27.951504006126662</v>
      </c>
      <c r="Y469" s="8">
        <f t="shared" si="167"/>
        <v>9.0818501815251282E-5</v>
      </c>
      <c r="Z469" s="29">
        <f t="shared" si="155"/>
        <v>7.6</v>
      </c>
    </row>
    <row r="470" spans="6:26" x14ac:dyDescent="0.25">
      <c r="F470" s="36">
        <f t="shared" si="156"/>
        <v>27420</v>
      </c>
      <c r="G470" s="16">
        <f t="shared" si="157"/>
        <v>24.999905076020148</v>
      </c>
      <c r="H470" s="48">
        <f t="shared" si="158"/>
        <v>294.64995253801004</v>
      </c>
      <c r="I470" s="8">
        <f t="shared" si="159"/>
        <v>1.1985759197831283</v>
      </c>
      <c r="J470" s="48">
        <f t="shared" si="160"/>
        <v>1.8276893063257202E-5</v>
      </c>
      <c r="K470" s="48">
        <f t="shared" si="161"/>
        <v>1.5248840529487898E-5</v>
      </c>
      <c r="L470" s="10">
        <f t="shared" si="162"/>
        <v>1006.1401723313417</v>
      </c>
      <c r="M470" s="29">
        <f t="shared" si="163"/>
        <v>2.5707985018869655E-2</v>
      </c>
      <c r="N470" s="8">
        <f t="shared" si="164"/>
        <v>0.71530757166886072</v>
      </c>
      <c r="O470" s="48">
        <f t="shared" si="165"/>
        <v>3.3938576652952262E-3</v>
      </c>
      <c r="P470" s="48">
        <f t="shared" si="148"/>
        <v>27061066.060302638</v>
      </c>
      <c r="Q470" s="48">
        <f t="shared" si="166"/>
        <v>19356985.450365704</v>
      </c>
      <c r="R470" s="9">
        <f t="shared" si="149"/>
        <v>37.747587822161087</v>
      </c>
      <c r="S470" s="10">
        <f t="shared" si="150"/>
        <v>3.234714740768613</v>
      </c>
      <c r="T470" s="10">
        <f t="shared" si="151"/>
        <v>2.1736988288048078</v>
      </c>
      <c r="U470" s="10">
        <f t="shared" si="152"/>
        <v>3.2754133808531511</v>
      </c>
      <c r="V470" s="10">
        <f t="shared" si="153"/>
        <v>5.4491122096579589</v>
      </c>
      <c r="W470" s="9">
        <f t="shared" si="154"/>
        <v>2.9516024468980606</v>
      </c>
      <c r="X470" s="49">
        <f t="shared" si="147"/>
        <v>27.95150752291821</v>
      </c>
      <c r="Y470" s="8">
        <f t="shared" si="167"/>
        <v>9.081853682763265E-5</v>
      </c>
      <c r="Z470" s="29">
        <f t="shared" si="155"/>
        <v>7.6166666666666663</v>
      </c>
    </row>
    <row r="471" spans="6:26" x14ac:dyDescent="0.25">
      <c r="F471" s="36">
        <f t="shared" si="156"/>
        <v>27480</v>
      </c>
      <c r="G471" s="16">
        <f t="shared" si="157"/>
        <v>24.999907396749588</v>
      </c>
      <c r="H471" s="48">
        <f t="shared" si="158"/>
        <v>294.64995369837476</v>
      </c>
      <c r="I471" s="8">
        <f t="shared" si="159"/>
        <v>1.1985759150473592</v>
      </c>
      <c r="J471" s="48">
        <f t="shared" si="160"/>
        <v>1.8276893118694665E-5</v>
      </c>
      <c r="K471" s="48">
        <f t="shared" si="161"/>
        <v>1.5248840635991332E-5</v>
      </c>
      <c r="L471" s="10">
        <f t="shared" si="162"/>
        <v>1006.140172371261</v>
      </c>
      <c r="M471" s="29">
        <f t="shared" si="163"/>
        <v>2.5707985105767429E-2</v>
      </c>
      <c r="N471" s="8">
        <f t="shared" si="164"/>
        <v>0.71530757144903889</v>
      </c>
      <c r="O471" s="48">
        <f t="shared" si="165"/>
        <v>3.3938576519298323E-3</v>
      </c>
      <c r="P471" s="48">
        <f t="shared" si="148"/>
        <v>27061074.547476392</v>
      </c>
      <c r="Q471" s="48">
        <f t="shared" si="166"/>
        <v>19356991.515356738</v>
      </c>
      <c r="R471" s="9">
        <f t="shared" si="149"/>
        <v>37.747591233677063</v>
      </c>
      <c r="S471" s="10">
        <f t="shared" si="150"/>
        <v>3.2347150440465571</v>
      </c>
      <c r="T471" s="10">
        <f t="shared" si="151"/>
        <v>2.1736997532670719</v>
      </c>
      <c r="U471" s="10">
        <f t="shared" si="152"/>
        <v>3.2754145057743744</v>
      </c>
      <c r="V471" s="10">
        <f t="shared" si="153"/>
        <v>5.4491142590414459</v>
      </c>
      <c r="W471" s="9">
        <f t="shared" si="154"/>
        <v>2.9516035569807832</v>
      </c>
      <c r="X471" s="49">
        <f t="shared" si="147"/>
        <v>27.95151095373037</v>
      </c>
      <c r="Y471" s="8">
        <f t="shared" si="167"/>
        <v>9.0818570984024097E-5</v>
      </c>
      <c r="Z471" s="29">
        <f t="shared" si="155"/>
        <v>7.6333333333333337</v>
      </c>
    </row>
    <row r="472" spans="6:26" x14ac:dyDescent="0.25">
      <c r="F472" s="36">
        <f t="shared" si="156"/>
        <v>27540</v>
      </c>
      <c r="G472" s="16">
        <f t="shared" si="157"/>
        <v>24.999909660741213</v>
      </c>
      <c r="H472" s="48">
        <f t="shared" si="158"/>
        <v>294.64995483037058</v>
      </c>
      <c r="I472" s="8">
        <f t="shared" si="159"/>
        <v>1.1985759104273712</v>
      </c>
      <c r="J472" s="48">
        <f t="shared" si="160"/>
        <v>1.8276893172776814E-5</v>
      </c>
      <c r="K472" s="48">
        <f t="shared" si="161"/>
        <v>1.5248840739890974E-5</v>
      </c>
      <c r="L472" s="10">
        <f t="shared" si="162"/>
        <v>1006.1401724102043</v>
      </c>
      <c r="M472" s="29">
        <f t="shared" si="163"/>
        <v>2.5707985190540766E-2</v>
      </c>
      <c r="N472" s="8">
        <f t="shared" si="164"/>
        <v>0.71530757123459099</v>
      </c>
      <c r="O472" s="48">
        <f t="shared" si="165"/>
        <v>3.3938576388911992E-3</v>
      </c>
      <c r="P472" s="48">
        <f t="shared" si="148"/>
        <v>27061082.827153046</v>
      </c>
      <c r="Q472" s="48">
        <f t="shared" si="166"/>
        <v>19356997.432068944</v>
      </c>
      <c r="R472" s="9">
        <f t="shared" si="149"/>
        <v>37.747594561786514</v>
      </c>
      <c r="S472" s="10">
        <f t="shared" si="150"/>
        <v>3.2347153399098163</v>
      </c>
      <c r="T472" s="10">
        <f t="shared" si="151"/>
        <v>2.1737006551279223</v>
      </c>
      <c r="U472" s="10">
        <f t="shared" si="152"/>
        <v>3.2754156031932617</v>
      </c>
      <c r="V472" s="10">
        <f t="shared" si="153"/>
        <v>5.4491162583211841</v>
      </c>
      <c r="W472" s="9">
        <f t="shared" si="154"/>
        <v>2.9516046399239744</v>
      </c>
      <c r="X472" s="49">
        <f t="shared" si="147"/>
        <v>27.951514300665188</v>
      </c>
      <c r="Y472" s="8">
        <f t="shared" si="167"/>
        <v>9.0818604305353069E-5</v>
      </c>
      <c r="Z472" s="29">
        <f t="shared" si="155"/>
        <v>7.65</v>
      </c>
    </row>
    <row r="473" spans="6:26" x14ac:dyDescent="0.25">
      <c r="F473" s="36">
        <f t="shared" si="156"/>
        <v>27600</v>
      </c>
      <c r="G473" s="16">
        <f t="shared" si="157"/>
        <v>24.99991186938216</v>
      </c>
      <c r="H473" s="48">
        <f t="shared" si="158"/>
        <v>294.64995593469104</v>
      </c>
      <c r="I473" s="8">
        <f t="shared" si="159"/>
        <v>1.1985759059203345</v>
      </c>
      <c r="J473" s="48">
        <f t="shared" si="160"/>
        <v>1.827689322553671E-5</v>
      </c>
      <c r="K473" s="48">
        <f t="shared" si="161"/>
        <v>1.5248840841250414E-5</v>
      </c>
      <c r="L473" s="10">
        <f t="shared" si="162"/>
        <v>1006.1401724481957</v>
      </c>
      <c r="M473" s="29">
        <f t="shared" si="163"/>
        <v>2.5707985273241467E-2</v>
      </c>
      <c r="N473" s="8">
        <f t="shared" si="164"/>
        <v>0.71530757102538678</v>
      </c>
      <c r="O473" s="48">
        <f t="shared" si="165"/>
        <v>3.3938576261713384E-3</v>
      </c>
      <c r="P473" s="48">
        <f t="shared" si="148"/>
        <v>27061090.904405769</v>
      </c>
      <c r="Q473" s="48">
        <f t="shared" si="166"/>
        <v>19357003.204127677</v>
      </c>
      <c r="R473" s="9">
        <f t="shared" si="149"/>
        <v>37.747597808528774</v>
      </c>
      <c r="S473" s="10">
        <f t="shared" si="150"/>
        <v>3.2347156285396657</v>
      </c>
      <c r="T473" s="10">
        <f t="shared" si="151"/>
        <v>2.1737015349399149</v>
      </c>
      <c r="U473" s="10">
        <f t="shared" si="152"/>
        <v>3.2754166737821899</v>
      </c>
      <c r="V473" s="10">
        <f t="shared" si="153"/>
        <v>5.4491182087221048</v>
      </c>
      <c r="W473" s="9">
        <f t="shared" si="154"/>
        <v>2.9516056963911397</v>
      </c>
      <c r="X473" s="49">
        <f t="shared" si="147"/>
        <v>27.951517565773301</v>
      </c>
      <c r="Y473" s="8">
        <f t="shared" si="167"/>
        <v>9.0818636812035094E-5</v>
      </c>
      <c r="Z473" s="29">
        <f t="shared" si="155"/>
        <v>7.666666666666667</v>
      </c>
    </row>
    <row r="474" spans="6:26" x14ac:dyDescent="0.25">
      <c r="F474" s="36">
        <f t="shared" si="156"/>
        <v>27660</v>
      </c>
      <c r="G474" s="16">
        <f t="shared" si="157"/>
        <v>24.999914024025657</v>
      </c>
      <c r="H474" s="48">
        <f t="shared" si="158"/>
        <v>294.64995701201281</v>
      </c>
      <c r="I474" s="8">
        <f t="shared" si="159"/>
        <v>1.1985759015234869</v>
      </c>
      <c r="J474" s="48">
        <f t="shared" si="160"/>
        <v>1.8276893277006725E-5</v>
      </c>
      <c r="K474" s="48">
        <f t="shared" si="161"/>
        <v>1.5248840940131797E-5</v>
      </c>
      <c r="L474" s="10">
        <f t="shared" si="162"/>
        <v>1006.1401724852581</v>
      </c>
      <c r="M474" s="29">
        <f t="shared" si="163"/>
        <v>2.5707985353920312E-2</v>
      </c>
      <c r="N474" s="8">
        <f t="shared" si="164"/>
        <v>0.71530757082129626</v>
      </c>
      <c r="O474" s="48">
        <f t="shared" si="165"/>
        <v>3.3938576137624559E-3</v>
      </c>
      <c r="P474" s="48">
        <f t="shared" si="148"/>
        <v>27061098.784183342</v>
      </c>
      <c r="Q474" s="48">
        <f t="shared" si="166"/>
        <v>19357008.835069321</v>
      </c>
      <c r="R474" s="9">
        <f t="shared" si="149"/>
        <v>37.747600975892979</v>
      </c>
      <c r="S474" s="10">
        <f t="shared" si="150"/>
        <v>3.2347159101129495</v>
      </c>
      <c r="T474" s="10">
        <f t="shared" si="151"/>
        <v>2.1737023932421007</v>
      </c>
      <c r="U474" s="10">
        <f t="shared" si="152"/>
        <v>3.275417718197057</v>
      </c>
      <c r="V474" s="10">
        <f t="shared" si="153"/>
        <v>5.4491201114391572</v>
      </c>
      <c r="W474" s="9">
        <f t="shared" si="154"/>
        <v>2.9516067270295432</v>
      </c>
      <c r="X474" s="49">
        <f t="shared" si="147"/>
        <v>27.951520751055199</v>
      </c>
      <c r="Y474" s="8">
        <f t="shared" si="167"/>
        <v>9.0818668523985949E-5</v>
      </c>
      <c r="Z474" s="29">
        <f t="shared" si="155"/>
        <v>7.6833333333333336</v>
      </c>
    </row>
    <row r="475" spans="6:26" x14ac:dyDescent="0.25">
      <c r="F475" s="36">
        <f t="shared" si="156"/>
        <v>27720</v>
      </c>
      <c r="G475" s="16">
        <f t="shared" si="157"/>
        <v>24.999916125991842</v>
      </c>
      <c r="H475" s="48">
        <f t="shared" si="158"/>
        <v>294.64995806299589</v>
      </c>
      <c r="I475" s="8">
        <f t="shared" si="159"/>
        <v>1.1985758972341345</v>
      </c>
      <c r="J475" s="48">
        <f t="shared" si="160"/>
        <v>1.8276893327218387E-5</v>
      </c>
      <c r="K475" s="48">
        <f t="shared" si="161"/>
        <v>1.5248841036595705E-5</v>
      </c>
      <c r="L475" s="10">
        <f t="shared" si="162"/>
        <v>1006.1401725214145</v>
      </c>
      <c r="M475" s="29">
        <f t="shared" si="163"/>
        <v>2.5707985432626687E-2</v>
      </c>
      <c r="N475" s="8">
        <f t="shared" si="164"/>
        <v>0.71530757062219585</v>
      </c>
      <c r="O475" s="48">
        <f t="shared" si="165"/>
        <v>3.3938576016569496E-3</v>
      </c>
      <c r="P475" s="48">
        <f t="shared" si="148"/>
        <v>27061106.471313693</v>
      </c>
      <c r="Q475" s="48">
        <f t="shared" si="166"/>
        <v>19357014.32834398</v>
      </c>
      <c r="R475" s="9">
        <f t="shared" si="149"/>
        <v>37.747604065819857</v>
      </c>
      <c r="S475" s="10">
        <f t="shared" si="150"/>
        <v>3.2347161848021893</v>
      </c>
      <c r="T475" s="10">
        <f t="shared" si="151"/>
        <v>2.1737032305603505</v>
      </c>
      <c r="U475" s="10">
        <f t="shared" si="152"/>
        <v>3.2754187370778234</v>
      </c>
      <c r="V475" s="10">
        <f t="shared" si="153"/>
        <v>5.4491219676381739</v>
      </c>
      <c r="W475" s="9">
        <f t="shared" si="154"/>
        <v>2.9516077324706775</v>
      </c>
      <c r="X475" s="49">
        <f t="shared" si="147"/>
        <v>27.951523858462519</v>
      </c>
      <c r="Y475" s="8">
        <f t="shared" si="167"/>
        <v>9.0818699460636231E-5</v>
      </c>
      <c r="Z475" s="29">
        <f t="shared" si="155"/>
        <v>7.7</v>
      </c>
    </row>
    <row r="476" spans="6:26" x14ac:dyDescent="0.25">
      <c r="F476" s="36">
        <f t="shared" si="156"/>
        <v>27780</v>
      </c>
      <c r="G476" s="16">
        <f t="shared" si="157"/>
        <v>24.999918176568585</v>
      </c>
      <c r="H476" s="48">
        <f t="shared" si="158"/>
        <v>294.64995908828428</v>
      </c>
      <c r="I476" s="8">
        <f t="shared" si="159"/>
        <v>1.1985758930496495</v>
      </c>
      <c r="J476" s="48">
        <f t="shared" si="160"/>
        <v>1.8276893376202506E-5</v>
      </c>
      <c r="K476" s="48">
        <f t="shared" si="161"/>
        <v>1.5248841130701274E-5</v>
      </c>
      <c r="L476" s="10">
        <f t="shared" si="162"/>
        <v>1006.1401725566869</v>
      </c>
      <c r="M476" s="29">
        <f t="shared" si="163"/>
        <v>2.5707985509408893E-2</v>
      </c>
      <c r="N476" s="8">
        <f t="shared" si="164"/>
        <v>0.71530757042796322</v>
      </c>
      <c r="O476" s="48">
        <f t="shared" si="165"/>
        <v>3.3938575898474019E-3</v>
      </c>
      <c r="P476" s="48">
        <f t="shared" si="148"/>
        <v>27061113.970506612</v>
      </c>
      <c r="Q476" s="48">
        <f t="shared" si="166"/>
        <v>19357019.687317297</v>
      </c>
      <c r="R476" s="9">
        <f t="shared" si="149"/>
        <v>37.747607080202656</v>
      </c>
      <c r="S476" s="10">
        <f t="shared" si="150"/>
        <v>3.2347164527757015</v>
      </c>
      <c r="T476" s="10">
        <f t="shared" si="151"/>
        <v>2.1737040474076887</v>
      </c>
      <c r="U476" s="10">
        <f t="shared" si="152"/>
        <v>3.2754197310487472</v>
      </c>
      <c r="V476" s="10">
        <f t="shared" si="153"/>
        <v>5.4491237784564355</v>
      </c>
      <c r="W476" s="9">
        <f t="shared" si="154"/>
        <v>2.9516087133305691</v>
      </c>
      <c r="X476" s="49">
        <f t="shared" si="147"/>
        <v>27.951526889899153</v>
      </c>
      <c r="Y476" s="8">
        <f t="shared" si="167"/>
        <v>9.0818729640940586E-5</v>
      </c>
      <c r="Z476" s="29">
        <f t="shared" si="155"/>
        <v>7.7166666666666668</v>
      </c>
    </row>
    <row r="477" spans="6:26" x14ac:dyDescent="0.25">
      <c r="F477" s="36">
        <f t="shared" si="156"/>
        <v>27840</v>
      </c>
      <c r="G477" s="16">
        <f t="shared" si="157"/>
        <v>24.999920177012264</v>
      </c>
      <c r="H477" s="48">
        <f t="shared" si="158"/>
        <v>294.64996008850613</v>
      </c>
      <c r="I477" s="8">
        <f t="shared" si="159"/>
        <v>1.1985758889674678</v>
      </c>
      <c r="J477" s="48">
        <f t="shared" si="160"/>
        <v>1.8276893423989025E-5</v>
      </c>
      <c r="K477" s="48">
        <f t="shared" si="161"/>
        <v>1.5248841222506107E-5</v>
      </c>
      <c r="L477" s="10">
        <f t="shared" si="162"/>
        <v>1006.140172591097</v>
      </c>
      <c r="M477" s="29">
        <f t="shared" si="163"/>
        <v>2.5707985584313867E-2</v>
      </c>
      <c r="N477" s="8">
        <f t="shared" si="164"/>
        <v>0.71530757023847924</v>
      </c>
      <c r="O477" s="48">
        <f t="shared" si="165"/>
        <v>3.3938575783265769E-3</v>
      </c>
      <c r="P477" s="48">
        <f t="shared" si="148"/>
        <v>27061121.286357027</v>
      </c>
      <c r="Q477" s="48">
        <f t="shared" si="166"/>
        <v>19357024.915272836</v>
      </c>
      <c r="R477" s="9">
        <f t="shared" si="149"/>
        <v>37.747610020888381</v>
      </c>
      <c r="S477" s="10">
        <f t="shared" si="150"/>
        <v>3.2347167141976674</v>
      </c>
      <c r="T477" s="10">
        <f t="shared" si="151"/>
        <v>2.1737048442845821</v>
      </c>
      <c r="U477" s="10">
        <f t="shared" si="152"/>
        <v>3.2754207007187994</v>
      </c>
      <c r="V477" s="10">
        <f t="shared" si="153"/>
        <v>5.4491255450033815</v>
      </c>
      <c r="W477" s="9">
        <f t="shared" si="154"/>
        <v>2.9516096702101646</v>
      </c>
      <c r="X477" s="49">
        <f t="shared" si="147"/>
        <v>27.951529847222428</v>
      </c>
      <c r="Y477" s="8">
        <f t="shared" si="167"/>
        <v>9.0818759083389689E-5</v>
      </c>
      <c r="Z477" s="29">
        <f t="shared" si="155"/>
        <v>7.7333333333333334</v>
      </c>
    </row>
    <row r="478" spans="6:26" x14ac:dyDescent="0.25">
      <c r="F478" s="36">
        <f t="shared" si="156"/>
        <v>27900</v>
      </c>
      <c r="G478" s="16">
        <f t="shared" si="157"/>
        <v>24.999922128548548</v>
      </c>
      <c r="H478" s="48">
        <f t="shared" si="158"/>
        <v>294.64996106427424</v>
      </c>
      <c r="I478" s="8">
        <f t="shared" si="159"/>
        <v>1.1985758849850887</v>
      </c>
      <c r="J478" s="48">
        <f t="shared" si="160"/>
        <v>1.8276893470607208E-5</v>
      </c>
      <c r="K478" s="48">
        <f t="shared" si="161"/>
        <v>1.5248841312066434E-5</v>
      </c>
      <c r="L478" s="10">
        <f t="shared" si="162"/>
        <v>1006.1401726246659</v>
      </c>
      <c r="M478" s="29">
        <f t="shared" si="163"/>
        <v>2.5707985657387494E-2</v>
      </c>
      <c r="N478" s="8">
        <f t="shared" si="164"/>
        <v>0.71530757005362777</v>
      </c>
      <c r="O478" s="48">
        <f t="shared" si="165"/>
        <v>3.3938575670874175E-3</v>
      </c>
      <c r="P478" s="48">
        <f t="shared" si="148"/>
        <v>27061128.42334744</v>
      </c>
      <c r="Q478" s="48">
        <f t="shared" si="166"/>
        <v>19357030.015413817</v>
      </c>
      <c r="R478" s="9">
        <f t="shared" si="149"/>
        <v>37.747612889678869</v>
      </c>
      <c r="S478" s="10">
        <f t="shared" si="150"/>
        <v>3.2347169692282658</v>
      </c>
      <c r="T478" s="10">
        <f t="shared" si="151"/>
        <v>2.1737056216792729</v>
      </c>
      <c r="U478" s="10">
        <f t="shared" si="152"/>
        <v>3.275421646682112</v>
      </c>
      <c r="V478" s="10">
        <f t="shared" si="153"/>
        <v>5.4491272683613854</v>
      </c>
      <c r="W478" s="9">
        <f t="shared" si="154"/>
        <v>2.9516106036957503</v>
      </c>
      <c r="X478" s="49">
        <f t="shared" si="147"/>
        <v>27.951532732244299</v>
      </c>
      <c r="Y478" s="8">
        <f t="shared" si="167"/>
        <v>9.0818787806023091E-5</v>
      </c>
      <c r="Z478" s="29">
        <f t="shared" si="155"/>
        <v>7.75</v>
      </c>
    </row>
    <row r="479" spans="6:26" x14ac:dyDescent="0.25">
      <c r="F479" s="36">
        <f t="shared" si="156"/>
        <v>27960</v>
      </c>
      <c r="G479" s="16">
        <f t="shared" si="157"/>
        <v>24.99992403237313</v>
      </c>
      <c r="H479" s="48">
        <f t="shared" si="158"/>
        <v>294.64996201618652</v>
      </c>
      <c r="I479" s="8">
        <f t="shared" si="159"/>
        <v>1.198575881100072</v>
      </c>
      <c r="J479" s="48">
        <f t="shared" si="160"/>
        <v>1.8276893516085701E-5</v>
      </c>
      <c r="K479" s="48">
        <f t="shared" si="161"/>
        <v>1.5248841399437203E-5</v>
      </c>
      <c r="L479" s="10">
        <f t="shared" si="162"/>
        <v>1006.1401726574138</v>
      </c>
      <c r="M479" s="29">
        <f t="shared" si="163"/>
        <v>2.5707985728674658E-2</v>
      </c>
      <c r="N479" s="8">
        <f t="shared" si="164"/>
        <v>0.71530756987329558</v>
      </c>
      <c r="O479" s="48">
        <f t="shared" si="165"/>
        <v>3.3938575561230353E-3</v>
      </c>
      <c r="P479" s="48">
        <f t="shared" si="148"/>
        <v>27061135.385850377</v>
      </c>
      <c r="Q479" s="48">
        <f t="shared" si="166"/>
        <v>19357034.99086488</v>
      </c>
      <c r="R479" s="9">
        <f t="shared" si="149"/>
        <v>37.747615688331663</v>
      </c>
      <c r="S479" s="10">
        <f t="shared" si="150"/>
        <v>3.2347172180237536</v>
      </c>
      <c r="T479" s="10">
        <f t="shared" si="151"/>
        <v>2.1737063800680598</v>
      </c>
      <c r="U479" s="10">
        <f t="shared" si="152"/>
        <v>3.2754225695182835</v>
      </c>
      <c r="V479" s="10">
        <f t="shared" si="153"/>
        <v>5.4491289495863438</v>
      </c>
      <c r="W479" s="9">
        <f t="shared" si="154"/>
        <v>2.9516115143592692</v>
      </c>
      <c r="X479" s="49">
        <f t="shared" si="147"/>
        <v>27.951535546732398</v>
      </c>
      <c r="Y479" s="8">
        <f t="shared" si="167"/>
        <v>9.0818815826439062E-5</v>
      </c>
      <c r="Z479" s="29">
        <f t="shared" si="155"/>
        <v>7.7666666666666666</v>
      </c>
    </row>
    <row r="480" spans="6:26" x14ac:dyDescent="0.25">
      <c r="F480" s="36">
        <f t="shared" si="156"/>
        <v>28020</v>
      </c>
      <c r="G480" s="16">
        <f t="shared" si="157"/>
        <v>24.999925889652481</v>
      </c>
      <c r="H480" s="48">
        <f t="shared" si="158"/>
        <v>294.6499629448262</v>
      </c>
      <c r="I480" s="8">
        <f t="shared" si="159"/>
        <v>1.198575877310037</v>
      </c>
      <c r="J480" s="48">
        <f t="shared" si="160"/>
        <v>1.8276893560452294E-5</v>
      </c>
      <c r="K480" s="48">
        <f t="shared" si="161"/>
        <v>1.5248841484671887E-5</v>
      </c>
      <c r="L480" s="10">
        <f t="shared" si="162"/>
        <v>1006.1401726893613</v>
      </c>
      <c r="M480" s="29">
        <f t="shared" si="163"/>
        <v>2.5707985798218935E-2</v>
      </c>
      <c r="N480" s="8">
        <f t="shared" si="164"/>
        <v>0.71530756969737219</v>
      </c>
      <c r="O480" s="48">
        <f t="shared" si="165"/>
        <v>3.3938575454267139E-3</v>
      </c>
      <c r="P480" s="48">
        <f t="shared" si="148"/>
        <v>27061142.178131983</v>
      </c>
      <c r="Q480" s="48">
        <f t="shared" si="166"/>
        <v>19357039.844674643</v>
      </c>
      <c r="R480" s="9">
        <f t="shared" si="149"/>
        <v>37.747618418561729</v>
      </c>
      <c r="S480" s="10">
        <f t="shared" si="150"/>
        <v>3.234717460736575</v>
      </c>
      <c r="T480" s="10">
        <f t="shared" si="151"/>
        <v>2.1737071199156048</v>
      </c>
      <c r="U480" s="10">
        <f t="shared" si="152"/>
        <v>3.2754234697927194</v>
      </c>
      <c r="V480" s="10">
        <f t="shared" si="153"/>
        <v>5.4491305897083242</v>
      </c>
      <c r="W480" s="9">
        <f t="shared" si="154"/>
        <v>2.9516124027586752</v>
      </c>
      <c r="X480" s="49">
        <f t="shared" si="147"/>
        <v>27.951538292411158</v>
      </c>
      <c r="Y480" s="8">
        <f t="shared" si="167"/>
        <v>9.0818843161805414E-5</v>
      </c>
      <c r="Z480" s="29">
        <f t="shared" si="155"/>
        <v>7.7833333333333332</v>
      </c>
    </row>
    <row r="481" spans="6:26" x14ac:dyDescent="0.25">
      <c r="F481" s="36">
        <f t="shared" si="156"/>
        <v>28080</v>
      </c>
      <c r="G481" s="16">
        <f t="shared" si="157"/>
        <v>24.999927701524548</v>
      </c>
      <c r="H481" s="48">
        <f t="shared" si="158"/>
        <v>294.64996385076228</v>
      </c>
      <c r="I481" s="8">
        <f t="shared" si="159"/>
        <v>1.1985758736126617</v>
      </c>
      <c r="J481" s="48">
        <f t="shared" si="160"/>
        <v>1.8276893603734207E-5</v>
      </c>
      <c r="K481" s="48">
        <f t="shared" si="161"/>
        <v>1.5248841567822737E-5</v>
      </c>
      <c r="L481" s="10">
        <f t="shared" si="162"/>
        <v>1006.1401727205277</v>
      </c>
      <c r="M481" s="29">
        <f t="shared" si="163"/>
        <v>2.5707985866062991E-2</v>
      </c>
      <c r="N481" s="8">
        <f t="shared" si="164"/>
        <v>0.71530756952574981</v>
      </c>
      <c r="O481" s="48">
        <f t="shared" si="165"/>
        <v>3.3938575349918981E-3</v>
      </c>
      <c r="P481" s="48">
        <f t="shared" si="148"/>
        <v>27061148.804353777</v>
      </c>
      <c r="Q481" s="48">
        <f t="shared" si="166"/>
        <v>19357044.579816952</v>
      </c>
      <c r="R481" s="9">
        <f t="shared" si="149"/>
        <v>37.747621082041803</v>
      </c>
      <c r="S481" s="10">
        <f t="shared" si="150"/>
        <v>3.2347176975154404</v>
      </c>
      <c r="T481" s="10">
        <f t="shared" si="151"/>
        <v>2.1737078416752036</v>
      </c>
      <c r="U481" s="10">
        <f t="shared" si="152"/>
        <v>3.2754243480569798</v>
      </c>
      <c r="V481" s="10">
        <f t="shared" si="153"/>
        <v>5.4491321897321834</v>
      </c>
      <c r="W481" s="9">
        <f t="shared" si="154"/>
        <v>2.9516132694382655</v>
      </c>
      <c r="X481" s="49">
        <f t="shared" si="147"/>
        <v>27.951540970962814</v>
      </c>
      <c r="Y481" s="8">
        <f t="shared" si="167"/>
        <v>9.0818869828869722E-5</v>
      </c>
      <c r="Z481" s="29">
        <f t="shared" si="155"/>
        <v>7.8</v>
      </c>
    </row>
    <row r="482" spans="6:26" x14ac:dyDescent="0.25">
      <c r="F482" s="36">
        <f t="shared" si="156"/>
        <v>28140</v>
      </c>
      <c r="G482" s="16">
        <f t="shared" si="157"/>
        <v>24.999929469099463</v>
      </c>
      <c r="H482" s="48">
        <f t="shared" si="158"/>
        <v>294.64996473454971</v>
      </c>
      <c r="I482" s="8">
        <f t="shared" si="159"/>
        <v>1.1985758700056812</v>
      </c>
      <c r="J482" s="48">
        <f t="shared" si="160"/>
        <v>1.8276893645957946E-5</v>
      </c>
      <c r="K482" s="48">
        <f t="shared" si="161"/>
        <v>1.5248841648940683E-5</v>
      </c>
      <c r="L482" s="10">
        <f t="shared" si="162"/>
        <v>1006.1401727509323</v>
      </c>
      <c r="M482" s="29">
        <f t="shared" si="163"/>
        <v>2.5707985932248364E-2</v>
      </c>
      <c r="N482" s="8">
        <f t="shared" si="164"/>
        <v>0.71530756935832318</v>
      </c>
      <c r="O482" s="48">
        <f t="shared" si="165"/>
        <v>3.3938575248121969E-3</v>
      </c>
      <c r="P482" s="48">
        <f t="shared" si="148"/>
        <v>27061155.268575706</v>
      </c>
      <c r="Q482" s="48">
        <f t="shared" si="166"/>
        <v>19357049.199193068</v>
      </c>
      <c r="R482" s="9">
        <f t="shared" si="149"/>
        <v>37.747623680403869</v>
      </c>
      <c r="S482" s="10">
        <f t="shared" si="150"/>
        <v>3.2347179285054262</v>
      </c>
      <c r="T482" s="10">
        <f t="shared" si="151"/>
        <v>2.1737085457890721</v>
      </c>
      <c r="U482" s="10">
        <f t="shared" si="152"/>
        <v>3.2754252048492347</v>
      </c>
      <c r="V482" s="10">
        <f t="shared" si="153"/>
        <v>5.4491337506383069</v>
      </c>
      <c r="W482" s="9">
        <f t="shared" si="154"/>
        <v>2.9516141149290829</v>
      </c>
      <c r="X482" s="49">
        <f t="shared" si="147"/>
        <v>27.951543584028546</v>
      </c>
      <c r="Y482" s="8">
        <f t="shared" si="167"/>
        <v>9.0818895843971782E-5</v>
      </c>
      <c r="Z482" s="29">
        <f t="shared" si="155"/>
        <v>7.8166666666666664</v>
      </c>
    </row>
    <row r="483" spans="6:26" x14ac:dyDescent="0.25">
      <c r="F483" s="36">
        <f t="shared" si="156"/>
        <v>28200</v>
      </c>
      <c r="G483" s="16">
        <f t="shared" si="157"/>
        <v>24.99993119346021</v>
      </c>
      <c r="H483" s="48">
        <f t="shared" si="158"/>
        <v>294.64996559673011</v>
      </c>
      <c r="I483" s="8">
        <f t="shared" si="159"/>
        <v>1.1985758664868851</v>
      </c>
      <c r="J483" s="48">
        <f t="shared" si="160"/>
        <v>1.8276893687149382E-5</v>
      </c>
      <c r="K483" s="48">
        <f t="shared" si="161"/>
        <v>1.5248841728075433E-5</v>
      </c>
      <c r="L483" s="10">
        <f t="shared" si="162"/>
        <v>1006.1401727805933</v>
      </c>
      <c r="M483" s="29">
        <f t="shared" si="163"/>
        <v>2.5707985996815612E-2</v>
      </c>
      <c r="N483" s="8">
        <f t="shared" si="164"/>
        <v>0.71530756919498983</v>
      </c>
      <c r="O483" s="48">
        <f t="shared" si="165"/>
        <v>3.3938575148813712E-3</v>
      </c>
      <c r="P483" s="48">
        <f t="shared" si="148"/>
        <v>27061161.574758351</v>
      </c>
      <c r="Q483" s="48">
        <f t="shared" si="166"/>
        <v>19357053.70563326</v>
      </c>
      <c r="R483" s="9">
        <f t="shared" si="149"/>
        <v>37.747626215240018</v>
      </c>
      <c r="S483" s="10">
        <f t="shared" si="150"/>
        <v>3.234718153848068</v>
      </c>
      <c r="T483" s="10">
        <f t="shared" si="151"/>
        <v>2.1737092326886192</v>
      </c>
      <c r="U483" s="10">
        <f t="shared" si="152"/>
        <v>3.2754260406943976</v>
      </c>
      <c r="V483" s="10">
        <f t="shared" si="153"/>
        <v>5.4491352733830167</v>
      </c>
      <c r="W483" s="9">
        <f t="shared" si="154"/>
        <v>2.9516149397491338</v>
      </c>
      <c r="X483" s="49">
        <f t="shared" si="147"/>
        <v>27.951546133209344</v>
      </c>
      <c r="Y483" s="8">
        <f t="shared" si="167"/>
        <v>9.0818921223050273E-5</v>
      </c>
      <c r="Z483" s="29">
        <f t="shared" si="155"/>
        <v>7.833333333333333</v>
      </c>
    </row>
    <row r="484" spans="6:26" x14ac:dyDescent="0.25">
      <c r="F484" s="36">
        <f t="shared" si="156"/>
        <v>28260</v>
      </c>
      <c r="G484" s="16">
        <f t="shared" si="157"/>
        <v>24.999932875663298</v>
      </c>
      <c r="H484" s="48">
        <f t="shared" si="158"/>
        <v>294.64996643783161</v>
      </c>
      <c r="I484" s="8">
        <f t="shared" si="159"/>
        <v>1.1985758630541179</v>
      </c>
      <c r="J484" s="48">
        <f t="shared" si="160"/>
        <v>1.8276893727333787E-5</v>
      </c>
      <c r="K484" s="48">
        <f t="shared" si="161"/>
        <v>1.5248841805275493E-5</v>
      </c>
      <c r="L484" s="10">
        <f t="shared" si="162"/>
        <v>1006.1401728095292</v>
      </c>
      <c r="M484" s="29">
        <f t="shared" si="163"/>
        <v>2.5707986059804337E-2</v>
      </c>
      <c r="N484" s="8">
        <f t="shared" si="164"/>
        <v>0.71530756903564985</v>
      </c>
      <c r="O484" s="48">
        <f t="shared" si="165"/>
        <v>3.3938575051933382E-3</v>
      </c>
      <c r="P484" s="48">
        <f t="shared" si="148"/>
        <v>27061167.726765443</v>
      </c>
      <c r="Q484" s="48">
        <f t="shared" si="166"/>
        <v>19357058.101898573</v>
      </c>
      <c r="R484" s="9">
        <f t="shared" si="149"/>
        <v>37.747628688103269</v>
      </c>
      <c r="S484" s="10">
        <f t="shared" si="150"/>
        <v>3.2347183736814307</v>
      </c>
      <c r="T484" s="10">
        <f t="shared" si="151"/>
        <v>2.1737099027946973</v>
      </c>
      <c r="U484" s="10">
        <f t="shared" si="152"/>
        <v>3.2754268561046067</v>
      </c>
      <c r="V484" s="10">
        <f t="shared" si="153"/>
        <v>5.4491367588993036</v>
      </c>
      <c r="W484" s="9">
        <f t="shared" si="154"/>
        <v>2.9516157444037892</v>
      </c>
      <c r="X484" s="49">
        <f t="shared" si="147"/>
        <v>27.951548620067086</v>
      </c>
      <c r="Y484" s="8">
        <f t="shared" si="167"/>
        <v>9.0818945981655067E-5</v>
      </c>
      <c r="Z484" s="29">
        <f t="shared" si="155"/>
        <v>7.85</v>
      </c>
    </row>
    <row r="485" spans="6:26" x14ac:dyDescent="0.25">
      <c r="F485" s="36">
        <f t="shared" si="156"/>
        <v>28320</v>
      </c>
      <c r="G485" s="16">
        <f t="shared" si="157"/>
        <v>24.999934516739408</v>
      </c>
      <c r="H485" s="48">
        <f t="shared" si="158"/>
        <v>294.64996725836966</v>
      </c>
      <c r="I485" s="8">
        <f t="shared" si="159"/>
        <v>1.1985758597052758</v>
      </c>
      <c r="J485" s="48">
        <f t="shared" si="160"/>
        <v>1.8276893766535756E-5</v>
      </c>
      <c r="K485" s="48">
        <f t="shared" si="161"/>
        <v>1.524884188058815E-5</v>
      </c>
      <c r="L485" s="10">
        <f t="shared" si="162"/>
        <v>1006.1401728377577</v>
      </c>
      <c r="M485" s="29">
        <f t="shared" si="163"/>
        <v>2.5707986121253103E-2</v>
      </c>
      <c r="N485" s="8">
        <f t="shared" si="164"/>
        <v>0.71530756888020552</v>
      </c>
      <c r="O485" s="48">
        <f t="shared" si="165"/>
        <v>3.3938574957421606E-3</v>
      </c>
      <c r="P485" s="48">
        <f t="shared" si="148"/>
        <v>27061173.728366334</v>
      </c>
      <c r="Q485" s="48">
        <f t="shared" si="166"/>
        <v>19357062.390682608</v>
      </c>
      <c r="R485" s="9">
        <f t="shared" si="149"/>
        <v>37.747631100508791</v>
      </c>
      <c r="S485" s="10">
        <f t="shared" si="150"/>
        <v>3.2347185881402067</v>
      </c>
      <c r="T485" s="10">
        <f t="shared" si="151"/>
        <v>2.1737105565178751</v>
      </c>
      <c r="U485" s="10">
        <f t="shared" si="152"/>
        <v>3.2754276515794318</v>
      </c>
      <c r="V485" s="10">
        <f t="shared" si="153"/>
        <v>5.449138208097307</v>
      </c>
      <c r="W485" s="9">
        <f t="shared" si="154"/>
        <v>2.9516165293860408</v>
      </c>
      <c r="X485" s="49">
        <f t="shared" si="147"/>
        <v>27.951551046125449</v>
      </c>
      <c r="Y485" s="8">
        <f t="shared" si="167"/>
        <v>9.0818970134955114E-5</v>
      </c>
      <c r="Z485" s="29">
        <f t="shared" si="155"/>
        <v>7.8666666666666663</v>
      </c>
    </row>
    <row r="486" spans="6:26" x14ac:dyDescent="0.25">
      <c r="F486" s="36">
        <f t="shared" si="156"/>
        <v>28380</v>
      </c>
      <c r="G486" s="16">
        <f t="shared" si="157"/>
        <v>24.999936117694023</v>
      </c>
      <c r="H486" s="48">
        <f t="shared" si="158"/>
        <v>294.64996805884698</v>
      </c>
      <c r="I486" s="8">
        <f t="shared" si="159"/>
        <v>1.1985758564383069</v>
      </c>
      <c r="J486" s="48">
        <f t="shared" si="160"/>
        <v>1.8276893804779277E-5</v>
      </c>
      <c r="K486" s="48">
        <f t="shared" si="161"/>
        <v>1.5248841954059522E-5</v>
      </c>
      <c r="L486" s="10">
        <f t="shared" si="162"/>
        <v>1006.1401728652961</v>
      </c>
      <c r="M486" s="29">
        <f t="shared" si="163"/>
        <v>2.5707986181199516E-2</v>
      </c>
      <c r="N486" s="8">
        <f t="shared" si="164"/>
        <v>0.71530756872856138</v>
      </c>
      <c r="O486" s="48">
        <f t="shared" si="165"/>
        <v>3.3938574865220476E-3</v>
      </c>
      <c r="P486" s="48">
        <f t="shared" si="148"/>
        <v>27061179.5832383</v>
      </c>
      <c r="Q486" s="48">
        <f t="shared" si="166"/>
        <v>19357066.574613173</v>
      </c>
      <c r="R486" s="9">
        <f t="shared" si="149"/>
        <v>37.747633453934817</v>
      </c>
      <c r="S486" s="10">
        <f t="shared" si="150"/>
        <v>3.2347187973558027</v>
      </c>
      <c r="T486" s="10">
        <f t="shared" si="151"/>
        <v>2.1737111942586873</v>
      </c>
      <c r="U486" s="10">
        <f t="shared" si="152"/>
        <v>3.2754284276062702</v>
      </c>
      <c r="V486" s="10">
        <f t="shared" si="153"/>
        <v>5.4491396218649575</v>
      </c>
      <c r="W486" s="9">
        <f t="shared" si="154"/>
        <v>2.9516172951768516</v>
      </c>
      <c r="X486" s="49">
        <f t="shared" si="147"/>
        <v>27.951553412870876</v>
      </c>
      <c r="Y486" s="8">
        <f t="shared" si="167"/>
        <v>9.0818993697749286E-5</v>
      </c>
      <c r="Z486" s="29">
        <f t="shared" si="155"/>
        <v>7.8833333333333337</v>
      </c>
    </row>
    <row r="487" spans="6:26" x14ac:dyDescent="0.25">
      <c r="F487" s="36">
        <f t="shared" si="156"/>
        <v>28440</v>
      </c>
      <c r="G487" s="16">
        <f t="shared" si="157"/>
        <v>24.999937679508047</v>
      </c>
      <c r="H487" s="48">
        <f t="shared" si="158"/>
        <v>294.64996883975402</v>
      </c>
      <c r="I487" s="8">
        <f t="shared" si="159"/>
        <v>1.1985758532512099</v>
      </c>
      <c r="J487" s="48">
        <f t="shared" si="160"/>
        <v>1.8276893842087805E-5</v>
      </c>
      <c r="K487" s="48">
        <f t="shared" si="161"/>
        <v>1.5248842025734642E-5</v>
      </c>
      <c r="L487" s="10">
        <f t="shared" si="162"/>
        <v>1006.1401728921612</v>
      </c>
      <c r="M487" s="29">
        <f t="shared" si="163"/>
        <v>2.570798623968033E-2</v>
      </c>
      <c r="N487" s="8">
        <f t="shared" si="164"/>
        <v>0.71530756858062505</v>
      </c>
      <c r="O487" s="48">
        <f t="shared" si="165"/>
        <v>3.3938574775273503E-3</v>
      </c>
      <c r="P487" s="48">
        <f t="shared" si="148"/>
        <v>27061185.294968568</v>
      </c>
      <c r="Q487" s="48">
        <f t="shared" si="166"/>
        <v>19357070.656253733</v>
      </c>
      <c r="R487" s="9">
        <f t="shared" si="149"/>
        <v>37.747635749823132</v>
      </c>
      <c r="S487" s="10">
        <f t="shared" si="150"/>
        <v>3.2347190014563947</v>
      </c>
      <c r="T487" s="10">
        <f t="shared" si="151"/>
        <v>2.1737118164078653</v>
      </c>
      <c r="U487" s="10">
        <f t="shared" si="152"/>
        <v>3.2754291846606138</v>
      </c>
      <c r="V487" s="10">
        <f t="shared" si="153"/>
        <v>5.4491410010684795</v>
      </c>
      <c r="W487" s="9">
        <f t="shared" si="154"/>
        <v>2.9516180422454261</v>
      </c>
      <c r="X487" s="49">
        <f t="shared" si="147"/>
        <v>27.951555721753472</v>
      </c>
      <c r="Y487" s="8">
        <f t="shared" si="167"/>
        <v>9.0819016684474656E-5</v>
      </c>
      <c r="Z487" s="29">
        <f t="shared" si="155"/>
        <v>7.9</v>
      </c>
    </row>
    <row r="488" spans="6:26" x14ac:dyDescent="0.25">
      <c r="F488" s="36">
        <f t="shared" si="156"/>
        <v>28500</v>
      </c>
      <c r="G488" s="16">
        <f t="shared" si="157"/>
        <v>24.999939203138393</v>
      </c>
      <c r="H488" s="48">
        <f t="shared" si="158"/>
        <v>294.64996960156918</v>
      </c>
      <c r="I488" s="8">
        <f t="shared" si="159"/>
        <v>1.1985758501420321</v>
      </c>
      <c r="J488" s="48">
        <f t="shared" si="160"/>
        <v>1.8276893878484214E-5</v>
      </c>
      <c r="K488" s="48">
        <f t="shared" si="161"/>
        <v>1.5248842095657433E-5</v>
      </c>
      <c r="L488" s="10">
        <f t="shared" si="162"/>
        <v>1006.1401729183694</v>
      </c>
      <c r="M488" s="29">
        <f t="shared" si="163"/>
        <v>2.5707986296731409E-2</v>
      </c>
      <c r="N488" s="8">
        <f t="shared" si="164"/>
        <v>0.71530756843630505</v>
      </c>
      <c r="O488" s="48">
        <f t="shared" si="165"/>
        <v>3.393857468752559E-3</v>
      </c>
      <c r="P488" s="48">
        <f t="shared" si="148"/>
        <v>27061190.867056664</v>
      </c>
      <c r="Q488" s="48">
        <f t="shared" si="166"/>
        <v>19357074.63810505</v>
      </c>
      <c r="R488" s="9">
        <f t="shared" si="149"/>
        <v>37.747637989580561</v>
      </c>
      <c r="S488" s="10">
        <f t="shared" si="150"/>
        <v>3.2347192005670502</v>
      </c>
      <c r="T488" s="10">
        <f t="shared" si="151"/>
        <v>2.1737124233466023</v>
      </c>
      <c r="U488" s="10">
        <f t="shared" si="152"/>
        <v>3.2754299232062944</v>
      </c>
      <c r="V488" s="10">
        <f t="shared" si="153"/>
        <v>5.4491423465528968</v>
      </c>
      <c r="W488" s="9">
        <f t="shared" si="154"/>
        <v>2.9516187710494854</v>
      </c>
      <c r="X488" s="49">
        <f t="shared" si="147"/>
        <v>27.951557974187878</v>
      </c>
      <c r="Y488" s="8">
        <f t="shared" si="167"/>
        <v>9.0819039109214957E-5</v>
      </c>
      <c r="Z488" s="29">
        <f t="shared" si="155"/>
        <v>7.916666666666667</v>
      </c>
    </row>
    <row r="489" spans="6:26" x14ac:dyDescent="0.25">
      <c r="F489" s="36">
        <f t="shared" si="156"/>
        <v>28560</v>
      </c>
      <c r="G489" s="16">
        <f t="shared" si="157"/>
        <v>24.999940689518588</v>
      </c>
      <c r="H489" s="48">
        <f t="shared" si="158"/>
        <v>294.64997034475925</v>
      </c>
      <c r="I489" s="8">
        <f t="shared" si="159"/>
        <v>1.1985758471088683</v>
      </c>
      <c r="J489" s="48">
        <f t="shared" si="160"/>
        <v>1.8276893913990792E-5</v>
      </c>
      <c r="K489" s="48">
        <f t="shared" si="161"/>
        <v>1.5248842163870733E-5</v>
      </c>
      <c r="L489" s="10">
        <f t="shared" si="162"/>
        <v>1006.140172943937</v>
      </c>
      <c r="M489" s="29">
        <f t="shared" si="163"/>
        <v>2.5707986352387684E-2</v>
      </c>
      <c r="N489" s="8">
        <f t="shared" si="164"/>
        <v>0.71530756829551356</v>
      </c>
      <c r="O489" s="48">
        <f t="shared" si="165"/>
        <v>3.3938574601922963E-3</v>
      </c>
      <c r="P489" s="48">
        <f t="shared" si="148"/>
        <v>27061196.302916627</v>
      </c>
      <c r="Q489" s="48">
        <f t="shared" si="166"/>
        <v>19357078.522606835</v>
      </c>
      <c r="R489" s="9">
        <f t="shared" si="149"/>
        <v>37.747640174579445</v>
      </c>
      <c r="S489" s="10">
        <f t="shared" si="150"/>
        <v>3.234719394809765</v>
      </c>
      <c r="T489" s="10">
        <f t="shared" si="151"/>
        <v>2.1737130154467668</v>
      </c>
      <c r="U489" s="10">
        <f t="shared" si="152"/>
        <v>3.2754306436958078</v>
      </c>
      <c r="V489" s="10">
        <f t="shared" si="153"/>
        <v>5.4491436591425746</v>
      </c>
      <c r="W489" s="9">
        <f t="shared" si="154"/>
        <v>2.9516194820355608</v>
      </c>
      <c r="X489" s="49">
        <f t="shared" si="147"/>
        <v>27.951560171554149</v>
      </c>
      <c r="Y489" s="8">
        <f t="shared" si="167"/>
        <v>9.0819060985709578E-5</v>
      </c>
      <c r="Z489" s="29">
        <f t="shared" si="155"/>
        <v>7.9333333333333336</v>
      </c>
    </row>
    <row r="490" spans="6:26" x14ac:dyDescent="0.25">
      <c r="F490" s="36">
        <f t="shared" si="156"/>
        <v>28620</v>
      </c>
      <c r="G490" s="16">
        <f t="shared" si="157"/>
        <v>24.999942139559334</v>
      </c>
      <c r="H490" s="48">
        <f t="shared" si="158"/>
        <v>294.64997106977967</v>
      </c>
      <c r="I490" s="8">
        <f t="shared" si="159"/>
        <v>1.1985758441498597</v>
      </c>
      <c r="J490" s="48">
        <f t="shared" si="160"/>
        <v>1.827689394862932E-5</v>
      </c>
      <c r="K490" s="48">
        <f t="shared" si="161"/>
        <v>1.524884223041636E-5</v>
      </c>
      <c r="L490" s="10">
        <f t="shared" si="162"/>
        <v>1006.1401729688796</v>
      </c>
      <c r="M490" s="29">
        <f t="shared" si="163"/>
        <v>2.5707986406683293E-2</v>
      </c>
      <c r="N490" s="8">
        <f t="shared" si="164"/>
        <v>0.71530756815816432</v>
      </c>
      <c r="O490" s="48">
        <f t="shared" si="165"/>
        <v>3.3938574518413162E-3</v>
      </c>
      <c r="P490" s="48">
        <f t="shared" si="148"/>
        <v>27061201.605878901</v>
      </c>
      <c r="Q490" s="48">
        <f t="shared" si="166"/>
        <v>19357082.312139049</v>
      </c>
      <c r="R490" s="9">
        <f t="shared" si="149"/>
        <v>37.747642306158404</v>
      </c>
      <c r="S490" s="10">
        <f t="shared" si="150"/>
        <v>3.2347195843035448</v>
      </c>
      <c r="T490" s="10">
        <f t="shared" si="151"/>
        <v>2.1737135930711262</v>
      </c>
      <c r="U490" s="10">
        <f t="shared" si="152"/>
        <v>3.2754313465705689</v>
      </c>
      <c r="V490" s="10">
        <f t="shared" si="153"/>
        <v>5.4491449396416947</v>
      </c>
      <c r="W490" s="9">
        <f t="shared" si="154"/>
        <v>2.9516201756392508</v>
      </c>
      <c r="X490" s="49">
        <f t="shared" si="147"/>
        <v>27.951562315198586</v>
      </c>
      <c r="Y490" s="8">
        <f t="shared" si="167"/>
        <v>9.0819082327361575E-5</v>
      </c>
      <c r="Z490" s="29">
        <f t="shared" si="155"/>
        <v>7.95</v>
      </c>
    </row>
    <row r="491" spans="6:26" x14ac:dyDescent="0.25">
      <c r="F491" s="36">
        <f t="shared" si="156"/>
        <v>28680</v>
      </c>
      <c r="G491" s="16">
        <f t="shared" si="157"/>
        <v>24.999943554149066</v>
      </c>
      <c r="H491" s="48">
        <f t="shared" si="158"/>
        <v>294.64997177707448</v>
      </c>
      <c r="I491" s="8">
        <f t="shared" si="159"/>
        <v>1.1985758412631946</v>
      </c>
      <c r="J491" s="48">
        <f t="shared" si="160"/>
        <v>1.8276893982420957E-5</v>
      </c>
      <c r="K491" s="48">
        <f t="shared" si="161"/>
        <v>1.5248842295335022E-5</v>
      </c>
      <c r="L491" s="10">
        <f t="shared" si="162"/>
        <v>1006.1401729932122</v>
      </c>
      <c r="M491" s="29">
        <f t="shared" si="163"/>
        <v>2.5707986459651416E-2</v>
      </c>
      <c r="N491" s="8">
        <f t="shared" si="164"/>
        <v>0.71530756802417295</v>
      </c>
      <c r="O491" s="48">
        <f t="shared" si="165"/>
        <v>3.3938574436945049E-3</v>
      </c>
      <c r="P491" s="48">
        <f t="shared" si="148"/>
        <v>27061206.779192869</v>
      </c>
      <c r="Q491" s="48">
        <f t="shared" si="166"/>
        <v>19357086.009023715</v>
      </c>
      <c r="R491" s="9">
        <f t="shared" si="149"/>
        <v>37.747644385623687</v>
      </c>
      <c r="S491" s="10">
        <f t="shared" si="150"/>
        <v>3.234719769164502</v>
      </c>
      <c r="T491" s="10">
        <f t="shared" si="151"/>
        <v>2.1737141565735949</v>
      </c>
      <c r="U491" s="10">
        <f t="shared" si="152"/>
        <v>3.2754320322612829</v>
      </c>
      <c r="V491" s="10">
        <f t="shared" si="153"/>
        <v>5.4491461888348773</v>
      </c>
      <c r="W491" s="9">
        <f t="shared" si="154"/>
        <v>2.9516208522855583</v>
      </c>
      <c r="X491" s="49">
        <f t="shared" si="147"/>
        <v>27.951564406434624</v>
      </c>
      <c r="Y491" s="8">
        <f t="shared" si="167"/>
        <v>9.0819103147247958E-5</v>
      </c>
      <c r="Z491" s="29">
        <f t="shared" si="155"/>
        <v>7.9666666666666668</v>
      </c>
    </row>
    <row r="492" spans="6:26" x14ac:dyDescent="0.25">
      <c r="F492" s="36">
        <f t="shared" si="156"/>
        <v>28740</v>
      </c>
      <c r="G492" s="16">
        <f t="shared" si="157"/>
        <v>24.999944934154499</v>
      </c>
      <c r="H492" s="48">
        <f t="shared" si="158"/>
        <v>294.64997246707725</v>
      </c>
      <c r="I492" s="8">
        <f t="shared" si="159"/>
        <v>1.198575838447103</v>
      </c>
      <c r="J492" s="48">
        <f t="shared" si="160"/>
        <v>1.827689401538647E-5</v>
      </c>
      <c r="K492" s="48">
        <f t="shared" si="161"/>
        <v>1.5248842358666557E-5</v>
      </c>
      <c r="L492" s="10">
        <f t="shared" si="162"/>
        <v>1006.1401730169499</v>
      </c>
      <c r="M492" s="29">
        <f t="shared" si="163"/>
        <v>2.5707986511324585E-2</v>
      </c>
      <c r="N492" s="8">
        <f t="shared" si="164"/>
        <v>0.71530756789345751</v>
      </c>
      <c r="O492" s="48">
        <f t="shared" si="165"/>
        <v>3.393857435746868E-3</v>
      </c>
      <c r="P492" s="48">
        <f t="shared" si="148"/>
        <v>27061211.826027945</v>
      </c>
      <c r="Q492" s="48">
        <f t="shared" si="166"/>
        <v>19357089.615525719</v>
      </c>
      <c r="R492" s="9">
        <f t="shared" si="149"/>
        <v>37.747646414249218</v>
      </c>
      <c r="S492" s="10">
        <f t="shared" si="150"/>
        <v>3.2347199495058958</v>
      </c>
      <c r="T492" s="10">
        <f t="shared" si="151"/>
        <v>2.1737147062994198</v>
      </c>
      <c r="U492" s="10">
        <f t="shared" si="152"/>
        <v>3.2754327011880169</v>
      </c>
      <c r="V492" s="10">
        <f t="shared" si="153"/>
        <v>5.4491474074874366</v>
      </c>
      <c r="W492" s="9">
        <f t="shared" si="154"/>
        <v>2.9516215123890279</v>
      </c>
      <c r="X492" s="49">
        <f t="shared" si="147"/>
        <v>27.951566446543527</v>
      </c>
      <c r="Y492" s="8">
        <f t="shared" si="167"/>
        <v>9.0819123458123945E-5</v>
      </c>
      <c r="Z492" s="29">
        <f t="shared" si="155"/>
        <v>7.9833333333333334</v>
      </c>
    </row>
    <row r="493" spans="6:26" x14ac:dyDescent="0.25">
      <c r="F493" s="36">
        <f t="shared" si="156"/>
        <v>28800</v>
      </c>
      <c r="G493" s="16">
        <f t="shared" si="157"/>
        <v>24.99994628042116</v>
      </c>
      <c r="H493" s="48">
        <f t="shared" si="158"/>
        <v>294.64997314021053</v>
      </c>
      <c r="I493" s="8">
        <f t="shared" si="159"/>
        <v>1.1985758356998606</v>
      </c>
      <c r="J493" s="48">
        <f t="shared" si="160"/>
        <v>1.8276894047546048E-5</v>
      </c>
      <c r="K493" s="48">
        <f t="shared" si="161"/>
        <v>1.5248842420449754E-5</v>
      </c>
      <c r="L493" s="10">
        <f t="shared" si="162"/>
        <v>1006.1401730401074</v>
      </c>
      <c r="M493" s="29">
        <f t="shared" si="163"/>
        <v>2.570798656173446E-2</v>
      </c>
      <c r="N493" s="8">
        <f t="shared" si="164"/>
        <v>0.71530756776593774</v>
      </c>
      <c r="O493" s="48">
        <f t="shared" si="165"/>
        <v>3.3938574279935379E-3</v>
      </c>
      <c r="P493" s="48">
        <f t="shared" si="148"/>
        <v>27061216.74947641</v>
      </c>
      <c r="Q493" s="48">
        <f t="shared" si="166"/>
        <v>19357093.133854825</v>
      </c>
      <c r="R493" s="9">
        <f t="shared" si="149"/>
        <v>37.747648393278041</v>
      </c>
      <c r="S493" s="10">
        <f t="shared" si="150"/>
        <v>3.2347201254382307</v>
      </c>
      <c r="T493" s="10">
        <f t="shared" si="151"/>
        <v>2.173715242585422</v>
      </c>
      <c r="U493" s="10">
        <f t="shared" si="152"/>
        <v>3.2754333537606763</v>
      </c>
      <c r="V493" s="10">
        <f t="shared" si="153"/>
        <v>5.4491485963460988</v>
      </c>
      <c r="W493" s="9">
        <f t="shared" si="154"/>
        <v>2.9516221563541367</v>
      </c>
      <c r="X493" s="49">
        <f t="shared" si="147"/>
        <v>27.951568436775297</v>
      </c>
      <c r="Y493" s="8">
        <f t="shared" si="167"/>
        <v>9.0819143272434971E-5</v>
      </c>
      <c r="Z493" s="29">
        <f t="shared" si="155"/>
        <v>8</v>
      </c>
    </row>
    <row r="494" spans="6:26" x14ac:dyDescent="0.25">
      <c r="F494" s="36"/>
      <c r="V494"/>
      <c r="Z494" s="29"/>
    </row>
    <row r="495" spans="6:26" x14ac:dyDescent="0.25">
      <c r="F495" s="36"/>
      <c r="V495"/>
      <c r="Z495" s="29"/>
    </row>
    <row r="496" spans="6:26" x14ac:dyDescent="0.25">
      <c r="F496" s="36"/>
      <c r="V496"/>
      <c r="Z496" s="29"/>
    </row>
    <row r="497" spans="6:26" x14ac:dyDescent="0.25">
      <c r="F497" s="36"/>
      <c r="V497"/>
      <c r="Z497" s="29"/>
    </row>
    <row r="498" spans="6:26" x14ac:dyDescent="0.25">
      <c r="F498" s="36"/>
      <c r="V498"/>
      <c r="Z498" s="29"/>
    </row>
    <row r="499" spans="6:26" x14ac:dyDescent="0.25">
      <c r="F499" s="36"/>
      <c r="V499"/>
      <c r="Z499" s="29"/>
    </row>
    <row r="500" spans="6:26" x14ac:dyDescent="0.25">
      <c r="F500" s="36"/>
      <c r="V500"/>
      <c r="Z500" s="29"/>
    </row>
    <row r="501" spans="6:26" x14ac:dyDescent="0.25">
      <c r="F501" s="36"/>
      <c r="V501"/>
      <c r="Z501" s="29"/>
    </row>
    <row r="502" spans="6:26" x14ac:dyDescent="0.25">
      <c r="F502" s="36"/>
      <c r="V502"/>
      <c r="Z502" s="29"/>
    </row>
    <row r="503" spans="6:26" x14ac:dyDescent="0.25">
      <c r="F503" s="36"/>
      <c r="V503"/>
      <c r="Z503" s="29"/>
    </row>
    <row r="504" spans="6:26" x14ac:dyDescent="0.25">
      <c r="F504" s="36"/>
      <c r="V504"/>
      <c r="Z504" s="29"/>
    </row>
    <row r="505" spans="6:26" x14ac:dyDescent="0.25">
      <c r="F505" s="36"/>
      <c r="V505"/>
      <c r="Z505" s="29"/>
    </row>
    <row r="506" spans="6:26" x14ac:dyDescent="0.25">
      <c r="F506" s="36"/>
      <c r="V506"/>
      <c r="Z506" s="29"/>
    </row>
    <row r="507" spans="6:26" x14ac:dyDescent="0.25">
      <c r="F507" s="36"/>
      <c r="V507"/>
      <c r="Z507" s="29"/>
    </row>
    <row r="508" spans="6:26" x14ac:dyDescent="0.25">
      <c r="F508" s="36"/>
      <c r="V508"/>
      <c r="Z508" s="29"/>
    </row>
    <row r="509" spans="6:26" x14ac:dyDescent="0.25">
      <c r="F509" s="36"/>
      <c r="V509"/>
      <c r="Z509" s="29"/>
    </row>
    <row r="510" spans="6:26" x14ac:dyDescent="0.25">
      <c r="F510" s="36"/>
      <c r="V510"/>
      <c r="Z510" s="29"/>
    </row>
    <row r="511" spans="6:26" x14ac:dyDescent="0.25">
      <c r="F511" s="36"/>
      <c r="V511"/>
      <c r="Z511" s="29"/>
    </row>
    <row r="512" spans="6:26" x14ac:dyDescent="0.25">
      <c r="F512" s="36"/>
      <c r="V512"/>
      <c r="Z512" s="29"/>
    </row>
    <row r="513" spans="6:26" x14ac:dyDescent="0.25">
      <c r="F513" s="36"/>
      <c r="V513"/>
      <c r="Z513" s="29"/>
    </row>
    <row r="514" spans="6:26" x14ac:dyDescent="0.25">
      <c r="F514" s="36"/>
      <c r="V514"/>
      <c r="Z514" s="29"/>
    </row>
    <row r="515" spans="6:26" x14ac:dyDescent="0.25">
      <c r="F515" s="36"/>
      <c r="V515"/>
      <c r="Z515" s="29"/>
    </row>
    <row r="516" spans="6:26" x14ac:dyDescent="0.25">
      <c r="F516" s="36"/>
      <c r="V516"/>
      <c r="Z516" s="29"/>
    </row>
    <row r="517" spans="6:26" x14ac:dyDescent="0.25">
      <c r="F517" s="36"/>
      <c r="V517"/>
      <c r="Z517" s="29"/>
    </row>
    <row r="518" spans="6:26" x14ac:dyDescent="0.25">
      <c r="F518" s="36"/>
      <c r="V518"/>
      <c r="Z518" s="29"/>
    </row>
    <row r="519" spans="6:26" x14ac:dyDescent="0.25">
      <c r="F519" s="36"/>
      <c r="V519"/>
      <c r="Z519" s="29"/>
    </row>
    <row r="520" spans="6:26" x14ac:dyDescent="0.25">
      <c r="F520" s="36"/>
      <c r="V520"/>
      <c r="Z520" s="29"/>
    </row>
    <row r="521" spans="6:26" x14ac:dyDescent="0.25">
      <c r="F521" s="36"/>
      <c r="V521"/>
      <c r="Z521" s="29"/>
    </row>
    <row r="522" spans="6:26" x14ac:dyDescent="0.25">
      <c r="F522" s="36"/>
      <c r="V522"/>
      <c r="Z522" s="29"/>
    </row>
    <row r="523" spans="6:26" x14ac:dyDescent="0.25">
      <c r="F523" s="36"/>
      <c r="V523"/>
      <c r="Z523" s="29"/>
    </row>
    <row r="524" spans="6:26" x14ac:dyDescent="0.25">
      <c r="F524" s="36"/>
      <c r="V524"/>
      <c r="Z524" s="29"/>
    </row>
    <row r="525" spans="6:26" x14ac:dyDescent="0.25">
      <c r="F525" s="36"/>
      <c r="V525"/>
      <c r="Z525" s="29"/>
    </row>
    <row r="526" spans="6:26" x14ac:dyDescent="0.25">
      <c r="F526" s="36"/>
      <c r="V526"/>
      <c r="Z526" s="29"/>
    </row>
    <row r="527" spans="6:26" x14ac:dyDescent="0.25">
      <c r="F527" s="36"/>
      <c r="V527"/>
      <c r="Z527" s="29"/>
    </row>
    <row r="528" spans="6:26" x14ac:dyDescent="0.25">
      <c r="F528" s="36"/>
      <c r="V528"/>
      <c r="Z528" s="29"/>
    </row>
    <row r="529" spans="6:26" x14ac:dyDescent="0.25">
      <c r="F529" s="36"/>
      <c r="V529"/>
      <c r="Z529" s="29"/>
    </row>
    <row r="530" spans="6:26" x14ac:dyDescent="0.25">
      <c r="F530" s="36"/>
      <c r="V530"/>
      <c r="Z530" s="29"/>
    </row>
    <row r="531" spans="6:26" x14ac:dyDescent="0.25">
      <c r="F531" s="36"/>
      <c r="V531"/>
      <c r="Z531" s="29"/>
    </row>
    <row r="532" spans="6:26" x14ac:dyDescent="0.25">
      <c r="F532" s="36"/>
      <c r="V532"/>
      <c r="Z532" s="29"/>
    </row>
    <row r="533" spans="6:26" x14ac:dyDescent="0.25">
      <c r="F533" s="36"/>
      <c r="V533"/>
      <c r="Z533" s="29"/>
    </row>
    <row r="534" spans="6:26" x14ac:dyDescent="0.25">
      <c r="F534" s="36"/>
      <c r="V534"/>
      <c r="Z534" s="29"/>
    </row>
    <row r="535" spans="6:26" x14ac:dyDescent="0.25">
      <c r="F535" s="36"/>
      <c r="V535"/>
      <c r="Z535" s="29"/>
    </row>
    <row r="536" spans="6:26" x14ac:dyDescent="0.25">
      <c r="F536" s="36"/>
      <c r="V536"/>
      <c r="Z536" s="29"/>
    </row>
    <row r="537" spans="6:26" x14ac:dyDescent="0.25">
      <c r="F537" s="36"/>
      <c r="V537"/>
      <c r="Z537" s="29"/>
    </row>
    <row r="538" spans="6:26" x14ac:dyDescent="0.25">
      <c r="F538" s="36"/>
      <c r="V538"/>
      <c r="Z538" s="29"/>
    </row>
    <row r="539" spans="6:26" x14ac:dyDescent="0.25">
      <c r="F539" s="36"/>
      <c r="V539"/>
      <c r="Z539" s="29"/>
    </row>
    <row r="540" spans="6:26" x14ac:dyDescent="0.25">
      <c r="F540" s="36"/>
      <c r="V540"/>
      <c r="Z540" s="29"/>
    </row>
    <row r="541" spans="6:26" x14ac:dyDescent="0.25">
      <c r="F541" s="36"/>
      <c r="V541"/>
      <c r="Z541" s="29"/>
    </row>
    <row r="542" spans="6:26" x14ac:dyDescent="0.25">
      <c r="F542" s="36"/>
      <c r="V542"/>
      <c r="Z542" s="29"/>
    </row>
    <row r="543" spans="6:26" x14ac:dyDescent="0.25">
      <c r="F543" s="36"/>
      <c r="V543"/>
      <c r="Z543" s="29"/>
    </row>
    <row r="544" spans="6:26" x14ac:dyDescent="0.25">
      <c r="F544" s="36"/>
      <c r="V544"/>
      <c r="Z544" s="29"/>
    </row>
    <row r="545" spans="6:26" x14ac:dyDescent="0.25">
      <c r="F545" s="36"/>
      <c r="V545"/>
      <c r="Z545" s="29"/>
    </row>
    <row r="546" spans="6:26" x14ac:dyDescent="0.25">
      <c r="F546" s="36"/>
      <c r="V546"/>
      <c r="Z546" s="29"/>
    </row>
    <row r="547" spans="6:26" x14ac:dyDescent="0.25">
      <c r="F547" s="36"/>
      <c r="V547"/>
      <c r="Z547" s="29"/>
    </row>
    <row r="548" spans="6:26" x14ac:dyDescent="0.25">
      <c r="F548" s="36"/>
      <c r="V548"/>
      <c r="Z548" s="29"/>
    </row>
    <row r="549" spans="6:26" x14ac:dyDescent="0.25">
      <c r="F549" s="36"/>
      <c r="V549"/>
      <c r="Z549" s="29"/>
    </row>
    <row r="550" spans="6:26" x14ac:dyDescent="0.25">
      <c r="F550" s="36"/>
      <c r="V550"/>
      <c r="Z550" s="29"/>
    </row>
    <row r="551" spans="6:26" x14ac:dyDescent="0.25">
      <c r="F551" s="36"/>
      <c r="V551"/>
      <c r="Z551" s="29"/>
    </row>
    <row r="552" spans="6:26" x14ac:dyDescent="0.25">
      <c r="F552" s="36"/>
      <c r="V552"/>
      <c r="Z552" s="29"/>
    </row>
    <row r="553" spans="6:26" x14ac:dyDescent="0.25">
      <c r="F553" s="36"/>
      <c r="V553"/>
      <c r="Z553" s="29"/>
    </row>
    <row r="554" spans="6:26" x14ac:dyDescent="0.25">
      <c r="F554" s="36"/>
      <c r="V554"/>
      <c r="Z554" s="29"/>
    </row>
    <row r="555" spans="6:26" x14ac:dyDescent="0.25">
      <c r="F555" s="36"/>
      <c r="V555"/>
      <c r="Z555" s="29"/>
    </row>
    <row r="556" spans="6:26" x14ac:dyDescent="0.25">
      <c r="F556" s="36"/>
      <c r="V556"/>
      <c r="Z556" s="29"/>
    </row>
    <row r="557" spans="6:26" x14ac:dyDescent="0.25">
      <c r="F557" s="36"/>
      <c r="V557"/>
      <c r="Z557" s="29"/>
    </row>
    <row r="558" spans="6:26" x14ac:dyDescent="0.25">
      <c r="F558" s="36"/>
      <c r="V558"/>
      <c r="Z558" s="29"/>
    </row>
    <row r="559" spans="6:26" x14ac:dyDescent="0.25">
      <c r="F559" s="36"/>
      <c r="V559"/>
      <c r="Z559" s="29"/>
    </row>
    <row r="560" spans="6:26" x14ac:dyDescent="0.25">
      <c r="F560" s="36"/>
      <c r="V560"/>
      <c r="Z560" s="29"/>
    </row>
    <row r="561" spans="6:26" x14ac:dyDescent="0.25">
      <c r="F561" s="36"/>
      <c r="V561"/>
      <c r="Z561" s="29"/>
    </row>
    <row r="562" spans="6:26" x14ac:dyDescent="0.25">
      <c r="F562" s="36"/>
      <c r="V562"/>
      <c r="Z562" s="29"/>
    </row>
    <row r="563" spans="6:26" x14ac:dyDescent="0.25">
      <c r="F563" s="36"/>
      <c r="V563"/>
      <c r="Z563" s="29"/>
    </row>
    <row r="564" spans="6:26" x14ac:dyDescent="0.25">
      <c r="F564" s="36"/>
      <c r="V564"/>
      <c r="Z564" s="29"/>
    </row>
    <row r="565" spans="6:26" x14ac:dyDescent="0.25">
      <c r="F565" s="36"/>
      <c r="V565"/>
      <c r="Z565" s="29"/>
    </row>
    <row r="566" spans="6:26" x14ac:dyDescent="0.25">
      <c r="F566" s="36"/>
      <c r="V566"/>
      <c r="Z566" s="29"/>
    </row>
    <row r="567" spans="6:26" x14ac:dyDescent="0.25">
      <c r="F567" s="36"/>
      <c r="V567"/>
      <c r="Z567" s="29"/>
    </row>
    <row r="568" spans="6:26" x14ac:dyDescent="0.25">
      <c r="F568" s="36"/>
      <c r="V568"/>
      <c r="Z568" s="29"/>
    </row>
    <row r="569" spans="6:26" x14ac:dyDescent="0.25">
      <c r="F569" s="36"/>
      <c r="V569"/>
      <c r="Z569" s="29"/>
    </row>
    <row r="570" spans="6:26" x14ac:dyDescent="0.25">
      <c r="F570" s="36"/>
      <c r="V570"/>
      <c r="Z570" s="29"/>
    </row>
    <row r="571" spans="6:26" x14ac:dyDescent="0.25">
      <c r="F571" s="36"/>
      <c r="V571"/>
      <c r="Z571" s="29"/>
    </row>
    <row r="572" spans="6:26" x14ac:dyDescent="0.25">
      <c r="F572" s="36"/>
      <c r="V572"/>
      <c r="Z572" s="29"/>
    </row>
    <row r="573" spans="6:26" x14ac:dyDescent="0.25">
      <c r="F573" s="36"/>
      <c r="V573"/>
      <c r="Z573" s="29"/>
    </row>
    <row r="574" spans="6:26" x14ac:dyDescent="0.25">
      <c r="F574" s="36"/>
      <c r="V574"/>
      <c r="Z574" s="29"/>
    </row>
    <row r="575" spans="6:26" x14ac:dyDescent="0.25">
      <c r="F575" s="36"/>
      <c r="V575"/>
      <c r="Z575" s="29"/>
    </row>
    <row r="576" spans="6:26" x14ac:dyDescent="0.25">
      <c r="F576" s="36"/>
      <c r="V576"/>
      <c r="Z576" s="29"/>
    </row>
    <row r="577" spans="6:26" x14ac:dyDescent="0.25">
      <c r="F577" s="36"/>
      <c r="V577"/>
      <c r="Z577" s="29"/>
    </row>
    <row r="578" spans="6:26" x14ac:dyDescent="0.25">
      <c r="F578" s="36"/>
      <c r="V578"/>
      <c r="Z578" s="29"/>
    </row>
    <row r="579" spans="6:26" x14ac:dyDescent="0.25">
      <c r="F579" s="36"/>
      <c r="V579"/>
      <c r="Z579" s="29"/>
    </row>
    <row r="580" spans="6:26" x14ac:dyDescent="0.25">
      <c r="F580" s="36"/>
      <c r="V580"/>
      <c r="Z580" s="29"/>
    </row>
    <row r="581" spans="6:26" x14ac:dyDescent="0.25">
      <c r="F581" s="36"/>
      <c r="V581"/>
      <c r="Z581" s="29"/>
    </row>
    <row r="582" spans="6:26" x14ac:dyDescent="0.25">
      <c r="F582" s="36"/>
      <c r="V582"/>
      <c r="Z582" s="29"/>
    </row>
    <row r="583" spans="6:26" x14ac:dyDescent="0.25">
      <c r="F583" s="36"/>
      <c r="V583"/>
      <c r="Z583" s="29"/>
    </row>
    <row r="584" spans="6:26" x14ac:dyDescent="0.25">
      <c r="F584" s="36"/>
      <c r="V584"/>
      <c r="Z584" s="29"/>
    </row>
    <row r="585" spans="6:26" x14ac:dyDescent="0.25">
      <c r="F585" s="36"/>
      <c r="V585"/>
      <c r="Z585" s="29"/>
    </row>
    <row r="586" spans="6:26" x14ac:dyDescent="0.25">
      <c r="F586" s="36"/>
      <c r="V586"/>
      <c r="Z586" s="29"/>
    </row>
    <row r="587" spans="6:26" x14ac:dyDescent="0.25">
      <c r="F587" s="36"/>
      <c r="V587"/>
      <c r="Z587" s="29"/>
    </row>
    <row r="588" spans="6:26" x14ac:dyDescent="0.25">
      <c r="F588" s="36"/>
      <c r="V588"/>
      <c r="Z588" s="29"/>
    </row>
    <row r="589" spans="6:26" x14ac:dyDescent="0.25">
      <c r="F589" s="36"/>
      <c r="V589"/>
      <c r="Z589" s="29"/>
    </row>
    <row r="590" spans="6:26" x14ac:dyDescent="0.25">
      <c r="F590" s="36"/>
      <c r="V590"/>
      <c r="Z590" s="29"/>
    </row>
    <row r="591" spans="6:26" x14ac:dyDescent="0.25">
      <c r="F591" s="36"/>
      <c r="V591"/>
      <c r="Z591" s="29"/>
    </row>
    <row r="592" spans="6:26" x14ac:dyDescent="0.25">
      <c r="F592" s="36"/>
      <c r="V592"/>
      <c r="Z592" s="29"/>
    </row>
    <row r="593" spans="6:26" x14ac:dyDescent="0.25">
      <c r="F593" s="36"/>
      <c r="V593"/>
      <c r="Z593" s="29"/>
    </row>
    <row r="594" spans="6:26" x14ac:dyDescent="0.25">
      <c r="F594" s="36"/>
      <c r="V594"/>
      <c r="Z594" s="29"/>
    </row>
    <row r="595" spans="6:26" x14ac:dyDescent="0.25">
      <c r="F595" s="36"/>
      <c r="V595"/>
      <c r="Z595" s="29"/>
    </row>
    <row r="596" spans="6:26" x14ac:dyDescent="0.25">
      <c r="F596" s="36"/>
      <c r="V596"/>
      <c r="Z596" s="29"/>
    </row>
    <row r="597" spans="6:26" x14ac:dyDescent="0.25">
      <c r="F597" s="36"/>
      <c r="V597"/>
      <c r="Z597" s="29"/>
    </row>
    <row r="598" spans="6:26" x14ac:dyDescent="0.25">
      <c r="F598" s="36"/>
      <c r="V598"/>
      <c r="Z598" s="29"/>
    </row>
    <row r="599" spans="6:26" x14ac:dyDescent="0.25">
      <c r="F599" s="36"/>
      <c r="V599"/>
      <c r="Z599" s="29"/>
    </row>
    <row r="600" spans="6:26" x14ac:dyDescent="0.25">
      <c r="F600" s="36"/>
      <c r="V600"/>
      <c r="Z600" s="29"/>
    </row>
    <row r="601" spans="6:26" x14ac:dyDescent="0.25">
      <c r="F601" s="36"/>
      <c r="V601"/>
      <c r="Z601" s="29"/>
    </row>
    <row r="602" spans="6:26" x14ac:dyDescent="0.25">
      <c r="F602" s="36"/>
      <c r="V602"/>
      <c r="Z602" s="29"/>
    </row>
    <row r="603" spans="6:26" x14ac:dyDescent="0.25">
      <c r="F603" s="36"/>
      <c r="V603"/>
      <c r="Z603" s="29"/>
    </row>
    <row r="604" spans="6:26" x14ac:dyDescent="0.25">
      <c r="F604" s="36"/>
      <c r="V604"/>
      <c r="Z604" s="29"/>
    </row>
    <row r="605" spans="6:26" x14ac:dyDescent="0.25">
      <c r="F605" s="36"/>
      <c r="V605"/>
      <c r="Z605" s="29"/>
    </row>
    <row r="606" spans="6:26" x14ac:dyDescent="0.25">
      <c r="F606" s="36"/>
      <c r="V606"/>
      <c r="Z606" s="29"/>
    </row>
    <row r="607" spans="6:26" x14ac:dyDescent="0.25">
      <c r="F607" s="36"/>
      <c r="V607"/>
      <c r="Z607" s="29"/>
    </row>
    <row r="608" spans="6:26" x14ac:dyDescent="0.25">
      <c r="F608" s="36"/>
      <c r="V608"/>
      <c r="Z608" s="29"/>
    </row>
    <row r="609" spans="6:26" x14ac:dyDescent="0.25">
      <c r="F609" s="36"/>
      <c r="V609"/>
      <c r="Z609" s="29"/>
    </row>
    <row r="610" spans="6:26" x14ac:dyDescent="0.25">
      <c r="F610" s="36"/>
      <c r="V610"/>
      <c r="Z610" s="29"/>
    </row>
    <row r="611" spans="6:26" x14ac:dyDescent="0.25">
      <c r="F611" s="36"/>
      <c r="V611"/>
      <c r="Z611" s="29"/>
    </row>
    <row r="612" spans="6:26" x14ac:dyDescent="0.25">
      <c r="F612" s="36"/>
      <c r="V612"/>
      <c r="Z612" s="29"/>
    </row>
    <row r="613" spans="6:26" x14ac:dyDescent="0.25">
      <c r="F613" s="36"/>
      <c r="V613"/>
      <c r="Z613" s="29"/>
    </row>
    <row r="614" spans="6:26" x14ac:dyDescent="0.25">
      <c r="F614" s="36"/>
      <c r="V614"/>
      <c r="Z614" s="29"/>
    </row>
    <row r="615" spans="6:26" x14ac:dyDescent="0.25">
      <c r="F615" s="36"/>
      <c r="V615"/>
      <c r="Z615" s="29"/>
    </row>
    <row r="616" spans="6:26" x14ac:dyDescent="0.25">
      <c r="F616" s="36"/>
      <c r="V616"/>
      <c r="Z616" s="29"/>
    </row>
    <row r="617" spans="6:26" x14ac:dyDescent="0.25">
      <c r="F617" s="36"/>
      <c r="V617"/>
      <c r="Z617" s="29"/>
    </row>
    <row r="618" spans="6:26" x14ac:dyDescent="0.25">
      <c r="F618" s="36"/>
      <c r="V618"/>
      <c r="Z618" s="29"/>
    </row>
    <row r="619" spans="6:26" x14ac:dyDescent="0.25">
      <c r="F619" s="36"/>
      <c r="V619"/>
      <c r="Z619" s="29"/>
    </row>
    <row r="620" spans="6:26" x14ac:dyDescent="0.25">
      <c r="F620" s="36"/>
      <c r="V620"/>
      <c r="Z620" s="29"/>
    </row>
    <row r="621" spans="6:26" x14ac:dyDescent="0.25">
      <c r="F621" s="36"/>
      <c r="V621"/>
      <c r="Z621" s="29"/>
    </row>
    <row r="622" spans="6:26" x14ac:dyDescent="0.25">
      <c r="F622" s="36"/>
      <c r="V622"/>
      <c r="Z622" s="29"/>
    </row>
    <row r="623" spans="6:26" x14ac:dyDescent="0.25">
      <c r="F623" s="36"/>
      <c r="V623"/>
      <c r="Z623" s="29"/>
    </row>
    <row r="624" spans="6:26" x14ac:dyDescent="0.25">
      <c r="F624" s="36"/>
      <c r="V624"/>
      <c r="Z624" s="29"/>
    </row>
    <row r="625" spans="6:26" x14ac:dyDescent="0.25">
      <c r="F625" s="36"/>
      <c r="V625"/>
      <c r="Z625" s="29"/>
    </row>
    <row r="626" spans="6:26" x14ac:dyDescent="0.25">
      <c r="F626" s="36"/>
      <c r="V626"/>
      <c r="Z626" s="29"/>
    </row>
    <row r="627" spans="6:26" x14ac:dyDescent="0.25">
      <c r="F627" s="36"/>
      <c r="V627"/>
      <c r="Z627" s="29"/>
    </row>
    <row r="628" spans="6:26" x14ac:dyDescent="0.25">
      <c r="F628" s="36"/>
      <c r="V628"/>
      <c r="Z628" s="29"/>
    </row>
    <row r="629" spans="6:26" x14ac:dyDescent="0.25">
      <c r="F629" s="36"/>
      <c r="V629"/>
      <c r="Z629" s="29"/>
    </row>
    <row r="630" spans="6:26" x14ac:dyDescent="0.25">
      <c r="F630" s="36"/>
      <c r="V630"/>
      <c r="Z630" s="29"/>
    </row>
    <row r="631" spans="6:26" x14ac:dyDescent="0.25">
      <c r="F631" s="36"/>
      <c r="V631"/>
      <c r="Z631" s="29"/>
    </row>
    <row r="632" spans="6:26" x14ac:dyDescent="0.25">
      <c r="F632" s="36"/>
      <c r="V632"/>
      <c r="Z632" s="29"/>
    </row>
    <row r="633" spans="6:26" x14ac:dyDescent="0.25">
      <c r="F633" s="36"/>
      <c r="V633"/>
      <c r="Z633" s="29"/>
    </row>
    <row r="634" spans="6:26" x14ac:dyDescent="0.25">
      <c r="F634" s="36"/>
      <c r="V634"/>
      <c r="Z634" s="29"/>
    </row>
    <row r="635" spans="6:26" x14ac:dyDescent="0.25">
      <c r="F635" s="36"/>
      <c r="V635"/>
      <c r="Z635" s="29"/>
    </row>
    <row r="636" spans="6:26" x14ac:dyDescent="0.25">
      <c r="F636" s="36"/>
      <c r="V636"/>
      <c r="Z636" s="29"/>
    </row>
    <row r="637" spans="6:26" x14ac:dyDescent="0.25">
      <c r="F637" s="36"/>
      <c r="V637"/>
      <c r="Z637" s="29"/>
    </row>
    <row r="638" spans="6:26" x14ac:dyDescent="0.25">
      <c r="F638" s="36"/>
      <c r="V638"/>
      <c r="Z638" s="29"/>
    </row>
    <row r="639" spans="6:26" x14ac:dyDescent="0.25">
      <c r="F639" s="36"/>
      <c r="V639"/>
      <c r="Z639" s="29"/>
    </row>
    <row r="640" spans="6:26" x14ac:dyDescent="0.25">
      <c r="F640" s="36"/>
      <c r="V640"/>
      <c r="Z640" s="29"/>
    </row>
    <row r="641" spans="6:26" x14ac:dyDescent="0.25">
      <c r="F641" s="36"/>
      <c r="V641"/>
      <c r="Z641" s="29"/>
    </row>
    <row r="642" spans="6:26" x14ac:dyDescent="0.25">
      <c r="F642" s="36"/>
      <c r="V642"/>
      <c r="Z642" s="29"/>
    </row>
    <row r="643" spans="6:26" x14ac:dyDescent="0.25">
      <c r="F643" s="36"/>
      <c r="V643"/>
      <c r="Z643" s="29"/>
    </row>
    <row r="644" spans="6:26" x14ac:dyDescent="0.25">
      <c r="F644" s="36"/>
      <c r="V644"/>
      <c r="Z644" s="29"/>
    </row>
    <row r="645" spans="6:26" x14ac:dyDescent="0.25">
      <c r="F645" s="36"/>
      <c r="V645"/>
      <c r="Z645" s="29"/>
    </row>
    <row r="646" spans="6:26" x14ac:dyDescent="0.25">
      <c r="F646" s="36"/>
      <c r="V646"/>
      <c r="Z646" s="29"/>
    </row>
    <row r="647" spans="6:26" x14ac:dyDescent="0.25">
      <c r="F647" s="36"/>
      <c r="V647"/>
      <c r="Z647" s="29"/>
    </row>
    <row r="648" spans="6:26" x14ac:dyDescent="0.25">
      <c r="F648" s="36"/>
      <c r="V648"/>
      <c r="Z648" s="29"/>
    </row>
    <row r="649" spans="6:26" x14ac:dyDescent="0.25">
      <c r="F649" s="36"/>
      <c r="V649"/>
      <c r="Z649" s="29"/>
    </row>
    <row r="650" spans="6:26" x14ac:dyDescent="0.25">
      <c r="F650" s="36"/>
      <c r="V650"/>
      <c r="Z650" s="29"/>
    </row>
    <row r="651" spans="6:26" x14ac:dyDescent="0.25">
      <c r="F651" s="36"/>
      <c r="V651"/>
      <c r="Z651" s="29"/>
    </row>
    <row r="652" spans="6:26" x14ac:dyDescent="0.25">
      <c r="F652" s="36"/>
      <c r="V652"/>
      <c r="Z652" s="29"/>
    </row>
    <row r="653" spans="6:26" x14ac:dyDescent="0.25">
      <c r="F653" s="36"/>
      <c r="V653"/>
      <c r="Z653" s="29"/>
    </row>
    <row r="654" spans="6:26" x14ac:dyDescent="0.25">
      <c r="F654" s="36"/>
      <c r="V654"/>
      <c r="Z654" s="29"/>
    </row>
    <row r="655" spans="6:26" x14ac:dyDescent="0.25">
      <c r="F655" s="36"/>
      <c r="V655"/>
      <c r="Z655" s="29"/>
    </row>
    <row r="656" spans="6:26" x14ac:dyDescent="0.25">
      <c r="F656" s="36"/>
      <c r="V656"/>
      <c r="Z656" s="29"/>
    </row>
    <row r="657" spans="6:26" x14ac:dyDescent="0.25">
      <c r="F657" s="36"/>
      <c r="V657"/>
      <c r="Z657" s="29"/>
    </row>
    <row r="658" spans="6:26" x14ac:dyDescent="0.25">
      <c r="F658" s="36"/>
      <c r="V658"/>
      <c r="Z658" s="29"/>
    </row>
    <row r="659" spans="6:26" x14ac:dyDescent="0.25">
      <c r="F659" s="36"/>
      <c r="V659"/>
      <c r="Z659" s="29"/>
    </row>
    <row r="660" spans="6:26" x14ac:dyDescent="0.25">
      <c r="F660" s="36"/>
      <c r="V660"/>
      <c r="Z660" s="29"/>
    </row>
    <row r="661" spans="6:26" x14ac:dyDescent="0.25">
      <c r="F661" s="36"/>
      <c r="V661"/>
      <c r="Z661" s="29"/>
    </row>
    <row r="662" spans="6:26" x14ac:dyDescent="0.25">
      <c r="F662" s="36"/>
      <c r="V662"/>
      <c r="Z662" s="29"/>
    </row>
    <row r="663" spans="6:26" x14ac:dyDescent="0.25">
      <c r="F663" s="36"/>
      <c r="V663"/>
      <c r="Z663" s="29"/>
    </row>
    <row r="664" spans="6:26" x14ac:dyDescent="0.25">
      <c r="F664" s="36"/>
      <c r="V664"/>
      <c r="Z664" s="29"/>
    </row>
    <row r="665" spans="6:26" x14ac:dyDescent="0.25">
      <c r="F665" s="36"/>
      <c r="V665"/>
      <c r="Z665" s="29"/>
    </row>
    <row r="666" spans="6:26" x14ac:dyDescent="0.25">
      <c r="F666" s="36"/>
      <c r="V666"/>
      <c r="Z666" s="29"/>
    </row>
    <row r="667" spans="6:26" x14ac:dyDescent="0.25">
      <c r="F667" s="36"/>
      <c r="V667"/>
      <c r="Z667" s="29"/>
    </row>
    <row r="668" spans="6:26" x14ac:dyDescent="0.25">
      <c r="F668" s="36"/>
      <c r="V668"/>
      <c r="Z668" s="29"/>
    </row>
    <row r="669" spans="6:26" x14ac:dyDescent="0.25">
      <c r="F669" s="36"/>
      <c r="V669"/>
      <c r="Z669" s="29"/>
    </row>
    <row r="670" spans="6:26" x14ac:dyDescent="0.25">
      <c r="F670" s="36"/>
      <c r="V670"/>
      <c r="Z670" s="29"/>
    </row>
    <row r="671" spans="6:26" x14ac:dyDescent="0.25">
      <c r="F671" s="36"/>
      <c r="V671"/>
      <c r="Z671" s="29"/>
    </row>
    <row r="672" spans="6:26" x14ac:dyDescent="0.25">
      <c r="F672" s="36"/>
      <c r="V672"/>
      <c r="Z672" s="29"/>
    </row>
    <row r="673" spans="6:26" x14ac:dyDescent="0.25">
      <c r="F673" s="36"/>
      <c r="V673"/>
      <c r="Z673" s="29"/>
    </row>
    <row r="674" spans="6:26" x14ac:dyDescent="0.25">
      <c r="F674" s="36"/>
      <c r="V674"/>
      <c r="Z674" s="29"/>
    </row>
    <row r="675" spans="6:26" x14ac:dyDescent="0.25">
      <c r="F675" s="36"/>
      <c r="V675"/>
      <c r="Z675" s="29"/>
    </row>
    <row r="676" spans="6:26" x14ac:dyDescent="0.25">
      <c r="F676" s="36"/>
      <c r="V676"/>
      <c r="Z676" s="29"/>
    </row>
    <row r="677" spans="6:26" x14ac:dyDescent="0.25">
      <c r="F677" s="36"/>
      <c r="V677"/>
      <c r="Z677" s="29"/>
    </row>
    <row r="678" spans="6:26" x14ac:dyDescent="0.25">
      <c r="F678" s="36"/>
      <c r="V678"/>
      <c r="Z678" s="29"/>
    </row>
    <row r="679" spans="6:26" x14ac:dyDescent="0.25">
      <c r="F679" s="36"/>
      <c r="V679"/>
      <c r="Z679" s="29"/>
    </row>
    <row r="680" spans="6:26" x14ac:dyDescent="0.25">
      <c r="F680" s="36"/>
      <c r="V680"/>
      <c r="Z680" s="29"/>
    </row>
    <row r="681" spans="6:26" x14ac:dyDescent="0.25">
      <c r="F681" s="36"/>
      <c r="V681"/>
      <c r="Z681" s="29"/>
    </row>
    <row r="682" spans="6:26" x14ac:dyDescent="0.25">
      <c r="F682" s="36"/>
      <c r="V682"/>
      <c r="Z682" s="29"/>
    </row>
    <row r="683" spans="6:26" x14ac:dyDescent="0.25">
      <c r="F683" s="36"/>
      <c r="V683"/>
      <c r="Z683" s="29"/>
    </row>
    <row r="684" spans="6:26" x14ac:dyDescent="0.25">
      <c r="F684" s="36"/>
      <c r="V684"/>
      <c r="Z684" s="29"/>
    </row>
    <row r="685" spans="6:26" x14ac:dyDescent="0.25">
      <c r="F685" s="36"/>
      <c r="V685"/>
      <c r="Z685" s="29"/>
    </row>
    <row r="686" spans="6:26" x14ac:dyDescent="0.25">
      <c r="F686" s="36"/>
      <c r="V686"/>
      <c r="Z686" s="29"/>
    </row>
    <row r="687" spans="6:26" x14ac:dyDescent="0.25">
      <c r="F687" s="36"/>
      <c r="V687"/>
      <c r="Z687" s="29"/>
    </row>
    <row r="688" spans="6:26" x14ac:dyDescent="0.25">
      <c r="F688" s="36"/>
      <c r="V688"/>
      <c r="Z688" s="29"/>
    </row>
    <row r="689" spans="6:26" x14ac:dyDescent="0.25">
      <c r="F689" s="36"/>
      <c r="V689"/>
      <c r="Z689" s="29"/>
    </row>
    <row r="690" spans="6:26" x14ac:dyDescent="0.25">
      <c r="F690" s="36"/>
      <c r="V690"/>
      <c r="Z690" s="29"/>
    </row>
    <row r="691" spans="6:26" x14ac:dyDescent="0.25">
      <c r="F691" s="36"/>
      <c r="V691"/>
      <c r="Z691" s="29"/>
    </row>
    <row r="692" spans="6:26" x14ac:dyDescent="0.25">
      <c r="F692" s="36"/>
      <c r="V692"/>
      <c r="Z692" s="29"/>
    </row>
    <row r="693" spans="6:26" x14ac:dyDescent="0.25">
      <c r="F693" s="36"/>
      <c r="V693"/>
      <c r="Z693" s="29"/>
    </row>
    <row r="694" spans="6:26" x14ac:dyDescent="0.25">
      <c r="F694" s="36"/>
      <c r="V694"/>
      <c r="Z694" s="29"/>
    </row>
    <row r="695" spans="6:26" x14ac:dyDescent="0.25">
      <c r="F695" s="36"/>
      <c r="V695"/>
      <c r="Z695" s="29"/>
    </row>
    <row r="696" spans="6:26" x14ac:dyDescent="0.25">
      <c r="F696" s="36"/>
      <c r="V696"/>
      <c r="Z696" s="29"/>
    </row>
    <row r="697" spans="6:26" x14ac:dyDescent="0.25">
      <c r="F697" s="36"/>
      <c r="V697"/>
      <c r="Z697" s="29"/>
    </row>
    <row r="698" spans="6:26" x14ac:dyDescent="0.25">
      <c r="F698" s="36"/>
      <c r="V698"/>
      <c r="Z698" s="29"/>
    </row>
    <row r="699" spans="6:26" x14ac:dyDescent="0.25">
      <c r="F699" s="36"/>
      <c r="V699"/>
      <c r="Z699" s="29"/>
    </row>
    <row r="700" spans="6:26" x14ac:dyDescent="0.25">
      <c r="F700" s="36"/>
      <c r="V700"/>
      <c r="Z700" s="29"/>
    </row>
    <row r="701" spans="6:26" x14ac:dyDescent="0.25">
      <c r="F701" s="36"/>
      <c r="V701"/>
      <c r="Z701" s="29"/>
    </row>
    <row r="702" spans="6:26" x14ac:dyDescent="0.25">
      <c r="F702" s="36"/>
      <c r="V702"/>
      <c r="Z702" s="29"/>
    </row>
    <row r="703" spans="6:26" x14ac:dyDescent="0.25">
      <c r="F703" s="36"/>
      <c r="V703"/>
      <c r="Z703" s="29"/>
    </row>
    <row r="704" spans="6:26" x14ac:dyDescent="0.25">
      <c r="F704" s="36"/>
      <c r="V704"/>
      <c r="Z704" s="29"/>
    </row>
    <row r="705" spans="6:26" x14ac:dyDescent="0.25">
      <c r="F705" s="36"/>
      <c r="V705"/>
      <c r="Z705" s="29"/>
    </row>
    <row r="706" spans="6:26" x14ac:dyDescent="0.25">
      <c r="F706" s="36"/>
      <c r="V706"/>
      <c r="Z706" s="29"/>
    </row>
    <row r="707" spans="6:26" x14ac:dyDescent="0.25">
      <c r="F707" s="36"/>
      <c r="V707"/>
      <c r="Z707" s="29"/>
    </row>
    <row r="708" spans="6:26" x14ac:dyDescent="0.25">
      <c r="F708" s="36"/>
      <c r="V708"/>
      <c r="Z708" s="29"/>
    </row>
    <row r="709" spans="6:26" x14ac:dyDescent="0.25">
      <c r="F709" s="36"/>
      <c r="V709"/>
      <c r="Z709" s="29"/>
    </row>
    <row r="710" spans="6:26" x14ac:dyDescent="0.25">
      <c r="F710" s="36"/>
      <c r="V710"/>
      <c r="Z710" s="29"/>
    </row>
    <row r="711" spans="6:26" x14ac:dyDescent="0.25">
      <c r="F711" s="36"/>
      <c r="V711"/>
      <c r="Z711" s="29"/>
    </row>
    <row r="712" spans="6:26" x14ac:dyDescent="0.25">
      <c r="F712" s="36"/>
      <c r="V712"/>
      <c r="Z712" s="29"/>
    </row>
    <row r="713" spans="6:26" x14ac:dyDescent="0.25">
      <c r="F713" s="36"/>
      <c r="V713"/>
      <c r="Z713" s="29"/>
    </row>
    <row r="714" spans="6:26" x14ac:dyDescent="0.25">
      <c r="F714" s="36"/>
      <c r="V714"/>
      <c r="Z714" s="29"/>
    </row>
    <row r="715" spans="6:26" x14ac:dyDescent="0.25">
      <c r="F715" s="36"/>
      <c r="V715"/>
      <c r="Z715" s="29"/>
    </row>
    <row r="716" spans="6:26" x14ac:dyDescent="0.25">
      <c r="F716" s="36"/>
      <c r="V716"/>
      <c r="Z716" s="29"/>
    </row>
    <row r="717" spans="6:26" x14ac:dyDescent="0.25">
      <c r="F717" s="36"/>
      <c r="V717"/>
      <c r="Z717" s="29"/>
    </row>
    <row r="718" spans="6:26" x14ac:dyDescent="0.25">
      <c r="F718" s="36"/>
      <c r="V718"/>
      <c r="Z718" s="29"/>
    </row>
    <row r="719" spans="6:26" x14ac:dyDescent="0.25">
      <c r="F719" s="36"/>
      <c r="V719"/>
      <c r="Z719" s="29"/>
    </row>
    <row r="720" spans="6:26" x14ac:dyDescent="0.25">
      <c r="F720" s="36"/>
      <c r="V720"/>
      <c r="Z720" s="29"/>
    </row>
    <row r="721" spans="6:26" x14ac:dyDescent="0.25">
      <c r="F721" s="36"/>
      <c r="V721"/>
      <c r="Z721" s="29"/>
    </row>
    <row r="722" spans="6:26" x14ac:dyDescent="0.25">
      <c r="F722" s="36"/>
      <c r="V722"/>
      <c r="Z722" s="29"/>
    </row>
    <row r="723" spans="6:26" x14ac:dyDescent="0.25">
      <c r="F723" s="36"/>
      <c r="V723"/>
      <c r="Z723" s="29"/>
    </row>
    <row r="724" spans="6:26" x14ac:dyDescent="0.25">
      <c r="F724" s="36"/>
      <c r="V724"/>
      <c r="Z724" s="29"/>
    </row>
    <row r="725" spans="6:26" x14ac:dyDescent="0.25">
      <c r="F725" s="36"/>
      <c r="V725"/>
      <c r="Z725" s="29"/>
    </row>
    <row r="726" spans="6:26" x14ac:dyDescent="0.25">
      <c r="F726" s="36"/>
      <c r="V726"/>
      <c r="Z726" s="29"/>
    </row>
    <row r="727" spans="6:26" x14ac:dyDescent="0.25">
      <c r="F727" s="36"/>
      <c r="V727"/>
      <c r="Z727" s="29"/>
    </row>
    <row r="728" spans="6:26" x14ac:dyDescent="0.25">
      <c r="F728" s="36"/>
      <c r="V728"/>
      <c r="Z728" s="29"/>
    </row>
    <row r="729" spans="6:26" x14ac:dyDescent="0.25">
      <c r="F729" s="36"/>
      <c r="V729"/>
      <c r="Z729" s="29"/>
    </row>
    <row r="730" spans="6:26" x14ac:dyDescent="0.25">
      <c r="F730" s="36"/>
      <c r="V730"/>
      <c r="Z730" s="29"/>
    </row>
    <row r="731" spans="6:26" x14ac:dyDescent="0.25">
      <c r="F731" s="36"/>
      <c r="V731"/>
      <c r="Z731" s="29"/>
    </row>
    <row r="732" spans="6:26" x14ac:dyDescent="0.25">
      <c r="F732" s="36"/>
      <c r="V732"/>
      <c r="Z732" s="29"/>
    </row>
    <row r="733" spans="6:26" x14ac:dyDescent="0.25">
      <c r="F733" s="36"/>
      <c r="V733"/>
      <c r="Z733" s="29"/>
    </row>
    <row r="734" spans="6:26" x14ac:dyDescent="0.25">
      <c r="F734" s="36"/>
      <c r="V734"/>
      <c r="Z734" s="29"/>
    </row>
    <row r="735" spans="6:26" x14ac:dyDescent="0.25">
      <c r="F735" s="36"/>
      <c r="V735"/>
      <c r="Z735" s="29"/>
    </row>
    <row r="736" spans="6:26" x14ac:dyDescent="0.25">
      <c r="F736" s="36"/>
      <c r="V736"/>
      <c r="Z736" s="29"/>
    </row>
    <row r="737" spans="6:26" x14ac:dyDescent="0.25">
      <c r="F737" s="36"/>
      <c r="V737"/>
      <c r="Z737" s="29"/>
    </row>
    <row r="738" spans="6:26" x14ac:dyDescent="0.25">
      <c r="F738" s="36"/>
      <c r="V738"/>
      <c r="Z738" s="29"/>
    </row>
    <row r="739" spans="6:26" x14ac:dyDescent="0.25">
      <c r="F739" s="36"/>
      <c r="V739"/>
      <c r="Z739" s="29"/>
    </row>
    <row r="740" spans="6:26" x14ac:dyDescent="0.25">
      <c r="F740" s="36"/>
      <c r="V740"/>
      <c r="Z740" s="29"/>
    </row>
    <row r="741" spans="6:26" x14ac:dyDescent="0.25">
      <c r="F741" s="36"/>
      <c r="V741"/>
      <c r="Z741" s="29"/>
    </row>
    <row r="742" spans="6:26" x14ac:dyDescent="0.25">
      <c r="F742" s="36"/>
      <c r="V742"/>
      <c r="Z742" s="29"/>
    </row>
    <row r="743" spans="6:26" x14ac:dyDescent="0.25">
      <c r="F743" s="36"/>
      <c r="V743"/>
      <c r="Z743" s="29"/>
    </row>
    <row r="744" spans="6:26" x14ac:dyDescent="0.25">
      <c r="F744" s="36"/>
      <c r="V744"/>
      <c r="Z744" s="29"/>
    </row>
    <row r="745" spans="6:26" x14ac:dyDescent="0.25">
      <c r="F745" s="36"/>
      <c r="V745"/>
      <c r="Z745" s="29"/>
    </row>
    <row r="746" spans="6:26" x14ac:dyDescent="0.25">
      <c r="F746" s="36"/>
      <c r="V746"/>
      <c r="Z746" s="29"/>
    </row>
    <row r="747" spans="6:26" x14ac:dyDescent="0.25">
      <c r="F747" s="36"/>
      <c r="V747"/>
      <c r="Z747" s="29"/>
    </row>
    <row r="748" spans="6:26" x14ac:dyDescent="0.25">
      <c r="F748" s="36"/>
      <c r="V748"/>
      <c r="Z748" s="29"/>
    </row>
    <row r="749" spans="6:26" x14ac:dyDescent="0.25">
      <c r="F749" s="36"/>
      <c r="V749"/>
      <c r="Z749" s="29"/>
    </row>
    <row r="750" spans="6:26" x14ac:dyDescent="0.25">
      <c r="F750" s="36"/>
      <c r="V750"/>
      <c r="Z750" s="29"/>
    </row>
    <row r="751" spans="6:26" x14ac:dyDescent="0.25">
      <c r="F751" s="36"/>
      <c r="V751"/>
      <c r="Z751" s="29"/>
    </row>
    <row r="752" spans="6:26" x14ac:dyDescent="0.25">
      <c r="F752" s="36"/>
      <c r="V752"/>
      <c r="Z752" s="29"/>
    </row>
    <row r="753" spans="6:26" x14ac:dyDescent="0.25">
      <c r="F753" s="36"/>
      <c r="V753"/>
      <c r="Z753" s="29"/>
    </row>
    <row r="754" spans="6:26" x14ac:dyDescent="0.25">
      <c r="F754" s="36"/>
      <c r="V754"/>
      <c r="Z754" s="29"/>
    </row>
    <row r="755" spans="6:26" x14ac:dyDescent="0.25">
      <c r="F755" s="36"/>
      <c r="V755"/>
      <c r="Z755" s="29"/>
    </row>
    <row r="756" spans="6:26" x14ac:dyDescent="0.25">
      <c r="F756" s="36"/>
      <c r="V756"/>
      <c r="Z756" s="29"/>
    </row>
    <row r="757" spans="6:26" x14ac:dyDescent="0.25">
      <c r="F757" s="36"/>
      <c r="V757"/>
      <c r="Z757" s="29"/>
    </row>
    <row r="758" spans="6:26" x14ac:dyDescent="0.25">
      <c r="F758" s="36"/>
      <c r="V758"/>
      <c r="Z758" s="29"/>
    </row>
    <row r="759" spans="6:26" x14ac:dyDescent="0.25">
      <c r="F759" s="36"/>
      <c r="V759"/>
      <c r="Z759" s="29"/>
    </row>
    <row r="760" spans="6:26" x14ac:dyDescent="0.25">
      <c r="F760" s="36"/>
      <c r="V760"/>
      <c r="Z760" s="29"/>
    </row>
    <row r="761" spans="6:26" x14ac:dyDescent="0.25">
      <c r="F761" s="36"/>
      <c r="V761"/>
      <c r="Z761" s="29"/>
    </row>
    <row r="762" spans="6:26" x14ac:dyDescent="0.25">
      <c r="F762" s="36"/>
      <c r="V762"/>
      <c r="Z762" s="29"/>
    </row>
    <row r="763" spans="6:26" x14ac:dyDescent="0.25">
      <c r="F763" s="36"/>
      <c r="V763"/>
      <c r="Z763" s="29"/>
    </row>
    <row r="764" spans="6:26" x14ac:dyDescent="0.25">
      <c r="F764" s="36"/>
      <c r="V764"/>
      <c r="Z764" s="29"/>
    </row>
    <row r="765" spans="6:26" x14ac:dyDescent="0.25">
      <c r="F765" s="36"/>
      <c r="V765"/>
      <c r="Z765" s="29"/>
    </row>
    <row r="766" spans="6:26" x14ac:dyDescent="0.25">
      <c r="F766" s="36"/>
      <c r="V766"/>
      <c r="Z766" s="29"/>
    </row>
    <row r="767" spans="6:26" x14ac:dyDescent="0.25">
      <c r="F767" s="36"/>
      <c r="V767"/>
      <c r="Z767" s="29"/>
    </row>
    <row r="768" spans="6:26" x14ac:dyDescent="0.25">
      <c r="F768" s="36"/>
      <c r="V768"/>
      <c r="Z768" s="29"/>
    </row>
    <row r="769" spans="6:26" x14ac:dyDescent="0.25">
      <c r="F769" s="36"/>
      <c r="V769"/>
      <c r="Z769" s="29"/>
    </row>
    <row r="770" spans="6:26" x14ac:dyDescent="0.25">
      <c r="F770" s="36"/>
      <c r="V770"/>
      <c r="Z770" s="29"/>
    </row>
    <row r="771" spans="6:26" x14ac:dyDescent="0.25">
      <c r="F771" s="36"/>
      <c r="V771"/>
      <c r="Z771" s="29"/>
    </row>
    <row r="772" spans="6:26" x14ac:dyDescent="0.25">
      <c r="F772" s="36"/>
      <c r="V772"/>
      <c r="Z772" s="29"/>
    </row>
    <row r="773" spans="6:26" x14ac:dyDescent="0.25">
      <c r="F773" s="36"/>
      <c r="V773"/>
      <c r="Z773" s="29"/>
    </row>
    <row r="774" spans="6:26" x14ac:dyDescent="0.25">
      <c r="F774" s="36"/>
      <c r="V774"/>
      <c r="Z774" s="29"/>
    </row>
    <row r="775" spans="6:26" x14ac:dyDescent="0.25">
      <c r="F775" s="36"/>
      <c r="V775"/>
      <c r="Z775" s="29"/>
    </row>
    <row r="776" spans="6:26" x14ac:dyDescent="0.25">
      <c r="F776" s="36"/>
      <c r="V776"/>
      <c r="Z776" s="29"/>
    </row>
    <row r="777" spans="6:26" x14ac:dyDescent="0.25">
      <c r="F777" s="36"/>
      <c r="V777"/>
      <c r="Z777" s="29"/>
    </row>
    <row r="778" spans="6:26" x14ac:dyDescent="0.25">
      <c r="F778" s="36"/>
      <c r="V778"/>
      <c r="Z778" s="29"/>
    </row>
    <row r="779" spans="6:26" x14ac:dyDescent="0.25">
      <c r="F779" s="36"/>
      <c r="V779"/>
      <c r="Z779" s="29"/>
    </row>
    <row r="780" spans="6:26" x14ac:dyDescent="0.25">
      <c r="F780" s="36"/>
      <c r="V780"/>
      <c r="Z780" s="29"/>
    </row>
    <row r="781" spans="6:26" x14ac:dyDescent="0.25">
      <c r="F781" s="36"/>
      <c r="V781"/>
      <c r="Z781" s="29"/>
    </row>
    <row r="782" spans="6:26" x14ac:dyDescent="0.25">
      <c r="F782" s="36"/>
      <c r="V782"/>
      <c r="Z782" s="29"/>
    </row>
    <row r="783" spans="6:26" x14ac:dyDescent="0.25">
      <c r="F783" s="36"/>
      <c r="V783"/>
      <c r="Z783" s="29"/>
    </row>
    <row r="784" spans="6:26" x14ac:dyDescent="0.25">
      <c r="F784" s="36"/>
      <c r="V784"/>
      <c r="Z784" s="29"/>
    </row>
    <row r="785" spans="6:26" x14ac:dyDescent="0.25">
      <c r="F785" s="36"/>
      <c r="V785"/>
      <c r="Z785" s="29"/>
    </row>
    <row r="786" spans="6:26" x14ac:dyDescent="0.25">
      <c r="F786" s="36"/>
      <c r="V786"/>
      <c r="Z786" s="29"/>
    </row>
    <row r="787" spans="6:26" x14ac:dyDescent="0.25">
      <c r="F787" s="36"/>
      <c r="V787"/>
      <c r="Z787" s="29"/>
    </row>
    <row r="788" spans="6:26" x14ac:dyDescent="0.25">
      <c r="F788" s="36"/>
      <c r="V788"/>
      <c r="Z788" s="29"/>
    </row>
    <row r="789" spans="6:26" x14ac:dyDescent="0.25">
      <c r="F789" s="36"/>
      <c r="V789"/>
      <c r="Z789" s="29"/>
    </row>
    <row r="790" spans="6:26" x14ac:dyDescent="0.25">
      <c r="F790" s="36"/>
      <c r="V790"/>
      <c r="Z790" s="29"/>
    </row>
    <row r="791" spans="6:26" x14ac:dyDescent="0.25">
      <c r="F791" s="36"/>
      <c r="V791"/>
      <c r="Z791" s="29"/>
    </row>
    <row r="792" spans="6:26" x14ac:dyDescent="0.25">
      <c r="F792" s="36"/>
      <c r="V792"/>
      <c r="Z792" s="29"/>
    </row>
    <row r="793" spans="6:26" x14ac:dyDescent="0.25">
      <c r="F793" s="36"/>
      <c r="V793"/>
      <c r="Z793" s="29"/>
    </row>
    <row r="794" spans="6:26" x14ac:dyDescent="0.25">
      <c r="F794" s="36"/>
      <c r="V794"/>
      <c r="Z794" s="29"/>
    </row>
    <row r="795" spans="6:26" x14ac:dyDescent="0.25">
      <c r="F795" s="36"/>
      <c r="V795"/>
      <c r="Z795" s="29"/>
    </row>
    <row r="796" spans="6:26" x14ac:dyDescent="0.25">
      <c r="F796" s="36"/>
      <c r="V796"/>
      <c r="Z796" s="29"/>
    </row>
    <row r="797" spans="6:26" x14ac:dyDescent="0.25">
      <c r="F797" s="36"/>
      <c r="V797"/>
      <c r="Z797" s="29"/>
    </row>
    <row r="798" spans="6:26" x14ac:dyDescent="0.25">
      <c r="F798" s="36"/>
      <c r="V798"/>
      <c r="Z798" s="29"/>
    </row>
    <row r="799" spans="6:26" x14ac:dyDescent="0.25">
      <c r="F799" s="36"/>
      <c r="V799"/>
      <c r="Z799" s="29"/>
    </row>
    <row r="800" spans="6:26" x14ac:dyDescent="0.25">
      <c r="F800" s="36"/>
      <c r="V800"/>
      <c r="Z800" s="29"/>
    </row>
    <row r="801" spans="6:26" x14ac:dyDescent="0.25">
      <c r="F801" s="36"/>
      <c r="V801"/>
      <c r="Z801" s="29"/>
    </row>
    <row r="802" spans="6:26" x14ac:dyDescent="0.25">
      <c r="F802" s="36"/>
      <c r="V802"/>
      <c r="Z802" s="29"/>
    </row>
    <row r="803" spans="6:26" x14ac:dyDescent="0.25">
      <c r="F803" s="36"/>
      <c r="V803"/>
      <c r="Z803" s="29"/>
    </row>
    <row r="804" spans="6:26" x14ac:dyDescent="0.25">
      <c r="F804" s="36"/>
      <c r="V804"/>
      <c r="Z804" s="29"/>
    </row>
    <row r="805" spans="6:26" x14ac:dyDescent="0.25">
      <c r="F805" s="36"/>
      <c r="V805"/>
      <c r="Z805" s="29"/>
    </row>
    <row r="806" spans="6:26" x14ac:dyDescent="0.25">
      <c r="F806" s="36"/>
      <c r="V806"/>
      <c r="Z806" s="29"/>
    </row>
    <row r="807" spans="6:26" x14ac:dyDescent="0.25">
      <c r="F807" s="36"/>
      <c r="V807"/>
      <c r="Z807" s="29"/>
    </row>
    <row r="808" spans="6:26" x14ac:dyDescent="0.25">
      <c r="F808" s="36"/>
      <c r="V808"/>
      <c r="Z808" s="29"/>
    </row>
    <row r="809" spans="6:26" x14ac:dyDescent="0.25">
      <c r="F809" s="36"/>
      <c r="V809"/>
      <c r="Z809" s="29"/>
    </row>
    <row r="810" spans="6:26" x14ac:dyDescent="0.25">
      <c r="F810" s="36"/>
      <c r="V810"/>
      <c r="Z810" s="29"/>
    </row>
    <row r="811" spans="6:26" x14ac:dyDescent="0.25">
      <c r="F811" s="36"/>
      <c r="V811"/>
      <c r="Z811" s="29"/>
    </row>
    <row r="812" spans="6:26" x14ac:dyDescent="0.25">
      <c r="F812" s="36"/>
      <c r="V812"/>
      <c r="Z812" s="29"/>
    </row>
    <row r="813" spans="6:26" x14ac:dyDescent="0.25">
      <c r="F813" s="36"/>
      <c r="V813"/>
      <c r="Z813" s="29"/>
    </row>
    <row r="814" spans="6:26" x14ac:dyDescent="0.25">
      <c r="F814" s="36"/>
      <c r="V814"/>
      <c r="Z814" s="29"/>
    </row>
    <row r="815" spans="6:26" x14ac:dyDescent="0.25">
      <c r="F815" s="36"/>
      <c r="V815"/>
      <c r="Z815" s="29"/>
    </row>
    <row r="816" spans="6:26" x14ac:dyDescent="0.25">
      <c r="F816" s="36"/>
      <c r="V816"/>
      <c r="Z816" s="29"/>
    </row>
    <row r="817" spans="6:26" x14ac:dyDescent="0.25">
      <c r="F817" s="36"/>
      <c r="V817"/>
      <c r="Z817" s="29"/>
    </row>
    <row r="818" spans="6:26" x14ac:dyDescent="0.25">
      <c r="F818" s="36"/>
      <c r="V818"/>
      <c r="Z818" s="29"/>
    </row>
    <row r="819" spans="6:26" x14ac:dyDescent="0.25">
      <c r="F819" s="36"/>
      <c r="V819"/>
      <c r="Z819" s="29"/>
    </row>
    <row r="820" spans="6:26" x14ac:dyDescent="0.25">
      <c r="F820" s="36"/>
      <c r="V820"/>
      <c r="Z820" s="29"/>
    </row>
    <row r="821" spans="6:26" x14ac:dyDescent="0.25">
      <c r="F821" s="36"/>
      <c r="V821"/>
      <c r="Z821" s="29"/>
    </row>
    <row r="822" spans="6:26" x14ac:dyDescent="0.25">
      <c r="F822" s="36"/>
      <c r="V822"/>
      <c r="Z822" s="29"/>
    </row>
    <row r="823" spans="6:26" x14ac:dyDescent="0.25">
      <c r="F823" s="36"/>
      <c r="V823"/>
      <c r="Z823" s="29"/>
    </row>
    <row r="824" spans="6:26" x14ac:dyDescent="0.25">
      <c r="F824" s="36"/>
      <c r="V824"/>
      <c r="Z824" s="29"/>
    </row>
    <row r="825" spans="6:26" x14ac:dyDescent="0.25">
      <c r="F825" s="36"/>
      <c r="V825"/>
      <c r="Z825" s="29"/>
    </row>
    <row r="826" spans="6:26" x14ac:dyDescent="0.25">
      <c r="F826" s="36"/>
      <c r="V826"/>
      <c r="Z826" s="29"/>
    </row>
    <row r="827" spans="6:26" x14ac:dyDescent="0.25">
      <c r="F827" s="36"/>
      <c r="V827"/>
      <c r="Z827" s="29"/>
    </row>
    <row r="828" spans="6:26" x14ac:dyDescent="0.25">
      <c r="F828" s="36"/>
      <c r="V828"/>
      <c r="Z828" s="29"/>
    </row>
    <row r="829" spans="6:26" x14ac:dyDescent="0.25">
      <c r="F829" s="36"/>
      <c r="V829"/>
      <c r="Z829" s="29"/>
    </row>
    <row r="830" spans="6:26" x14ac:dyDescent="0.25">
      <c r="F830" s="36"/>
      <c r="V830"/>
      <c r="Z830" s="29"/>
    </row>
    <row r="831" spans="6:26" x14ac:dyDescent="0.25">
      <c r="F831" s="36"/>
      <c r="V831"/>
      <c r="Z831" s="29"/>
    </row>
    <row r="832" spans="6:26" x14ac:dyDescent="0.25">
      <c r="F832" s="36"/>
      <c r="V832"/>
      <c r="Z832" s="29"/>
    </row>
    <row r="833" spans="6:26" x14ac:dyDescent="0.25">
      <c r="F833" s="36"/>
      <c r="V833"/>
      <c r="Z833" s="29"/>
    </row>
    <row r="834" spans="6:26" x14ac:dyDescent="0.25">
      <c r="F834" s="36"/>
      <c r="V834"/>
      <c r="Z834" s="29"/>
    </row>
    <row r="835" spans="6:26" x14ac:dyDescent="0.25">
      <c r="F835" s="36"/>
      <c r="V835"/>
      <c r="Z835" s="29"/>
    </row>
    <row r="836" spans="6:26" x14ac:dyDescent="0.25">
      <c r="F836" s="36"/>
      <c r="V836"/>
      <c r="Z836" s="29"/>
    </row>
    <row r="837" spans="6:26" x14ac:dyDescent="0.25">
      <c r="F837" s="36"/>
      <c r="V837"/>
      <c r="Z837" s="29"/>
    </row>
    <row r="838" spans="6:26" x14ac:dyDescent="0.25">
      <c r="F838" s="36"/>
      <c r="V838"/>
      <c r="Z838" s="29"/>
    </row>
    <row r="839" spans="6:26" x14ac:dyDescent="0.25">
      <c r="F839" s="36"/>
      <c r="V839"/>
      <c r="Z839" s="29"/>
    </row>
    <row r="840" spans="6:26" x14ac:dyDescent="0.25">
      <c r="F840" s="36"/>
      <c r="V840"/>
      <c r="Z840" s="29"/>
    </row>
    <row r="841" spans="6:26" x14ac:dyDescent="0.25">
      <c r="F841" s="36"/>
      <c r="V841"/>
      <c r="Z841" s="29"/>
    </row>
    <row r="842" spans="6:26" x14ac:dyDescent="0.25">
      <c r="F842" s="36"/>
      <c r="V842"/>
      <c r="Z842" s="29"/>
    </row>
    <row r="843" spans="6:26" x14ac:dyDescent="0.25">
      <c r="F843" s="36"/>
      <c r="V843"/>
      <c r="Z843" s="29"/>
    </row>
    <row r="844" spans="6:26" x14ac:dyDescent="0.25">
      <c r="F844" s="36"/>
      <c r="V844"/>
      <c r="Z844" s="29"/>
    </row>
    <row r="845" spans="6:26" x14ac:dyDescent="0.25">
      <c r="F845" s="36"/>
      <c r="V845"/>
      <c r="Z845" s="29"/>
    </row>
    <row r="846" spans="6:26" x14ac:dyDescent="0.25">
      <c r="F846" s="36"/>
      <c r="V846"/>
      <c r="Z846" s="29"/>
    </row>
    <row r="847" spans="6:26" x14ac:dyDescent="0.25">
      <c r="F847" s="36"/>
      <c r="V847"/>
      <c r="Z847" s="29"/>
    </row>
    <row r="848" spans="6:26" x14ac:dyDescent="0.25">
      <c r="F848" s="36"/>
      <c r="V848"/>
      <c r="Z848" s="29"/>
    </row>
    <row r="849" spans="6:26" x14ac:dyDescent="0.25">
      <c r="F849" s="36"/>
      <c r="V849"/>
      <c r="Z849" s="29"/>
    </row>
    <row r="850" spans="6:26" x14ac:dyDescent="0.25">
      <c r="F850" s="36"/>
      <c r="V850"/>
      <c r="Z850" s="29"/>
    </row>
    <row r="851" spans="6:26" x14ac:dyDescent="0.25">
      <c r="F851" s="36"/>
      <c r="V851"/>
      <c r="Z851" s="29"/>
    </row>
    <row r="852" spans="6:26" x14ac:dyDescent="0.25">
      <c r="F852" s="36"/>
      <c r="V852"/>
      <c r="Z852" s="29"/>
    </row>
    <row r="853" spans="6:26" x14ac:dyDescent="0.25">
      <c r="F853" s="36"/>
      <c r="V853"/>
      <c r="Z853" s="29"/>
    </row>
    <row r="854" spans="6:26" x14ac:dyDescent="0.25">
      <c r="F854" s="36"/>
      <c r="V854"/>
      <c r="Z854" s="29"/>
    </row>
    <row r="855" spans="6:26" x14ac:dyDescent="0.25">
      <c r="F855" s="36"/>
      <c r="V855"/>
      <c r="Z855" s="29"/>
    </row>
    <row r="856" spans="6:26" x14ac:dyDescent="0.25">
      <c r="F856" s="36"/>
      <c r="V856"/>
      <c r="Z856" s="29"/>
    </row>
    <row r="857" spans="6:26" x14ac:dyDescent="0.25">
      <c r="F857" s="36"/>
      <c r="V857"/>
      <c r="Z857" s="29"/>
    </row>
    <row r="858" spans="6:26" x14ac:dyDescent="0.25">
      <c r="F858" s="36"/>
      <c r="V858"/>
      <c r="Z858" s="29"/>
    </row>
    <row r="859" spans="6:26" x14ac:dyDescent="0.25">
      <c r="F859" s="36"/>
      <c r="V859"/>
      <c r="Z859" s="29"/>
    </row>
    <row r="860" spans="6:26" x14ac:dyDescent="0.25">
      <c r="F860" s="36"/>
      <c r="V860"/>
      <c r="Z860" s="29"/>
    </row>
    <row r="861" spans="6:26" x14ac:dyDescent="0.25">
      <c r="F861" s="36"/>
      <c r="V861"/>
      <c r="Z861" s="29"/>
    </row>
    <row r="862" spans="6:26" x14ac:dyDescent="0.25">
      <c r="F862" s="36"/>
      <c r="V862"/>
      <c r="Z862" s="29"/>
    </row>
    <row r="863" spans="6:26" x14ac:dyDescent="0.25">
      <c r="F863" s="36"/>
      <c r="V863"/>
      <c r="Z863" s="29"/>
    </row>
    <row r="864" spans="6:26" x14ac:dyDescent="0.25">
      <c r="F864" s="36"/>
      <c r="V864"/>
      <c r="Z864" s="29"/>
    </row>
    <row r="865" spans="6:26" x14ac:dyDescent="0.25">
      <c r="F865" s="36"/>
      <c r="V865"/>
      <c r="Z865" s="29"/>
    </row>
    <row r="866" spans="6:26" x14ac:dyDescent="0.25">
      <c r="F866" s="36"/>
      <c r="V866"/>
      <c r="Z866" s="29"/>
    </row>
    <row r="867" spans="6:26" x14ac:dyDescent="0.25">
      <c r="F867" s="36"/>
      <c r="V867"/>
      <c r="Z867" s="29"/>
    </row>
    <row r="868" spans="6:26" x14ac:dyDescent="0.25">
      <c r="F868" s="36"/>
      <c r="V868"/>
      <c r="Z868" s="29"/>
    </row>
    <row r="869" spans="6:26" x14ac:dyDescent="0.25">
      <c r="F869" s="36"/>
      <c r="V869"/>
      <c r="Z869" s="29"/>
    </row>
    <row r="870" spans="6:26" x14ac:dyDescent="0.25">
      <c r="F870" s="36"/>
      <c r="V870"/>
      <c r="Z870" s="29"/>
    </row>
    <row r="871" spans="6:26" x14ac:dyDescent="0.25">
      <c r="F871" s="36"/>
      <c r="V871"/>
      <c r="Z871" s="29"/>
    </row>
    <row r="872" spans="6:26" x14ac:dyDescent="0.25">
      <c r="F872" s="36"/>
      <c r="V872"/>
      <c r="Z872" s="29"/>
    </row>
    <row r="873" spans="6:26" x14ac:dyDescent="0.25">
      <c r="F873" s="36"/>
      <c r="V873"/>
      <c r="Z873" s="29"/>
    </row>
    <row r="874" spans="6:26" x14ac:dyDescent="0.25">
      <c r="F874" s="36"/>
      <c r="V874"/>
      <c r="Z874" s="29"/>
    </row>
    <row r="875" spans="6:26" x14ac:dyDescent="0.25">
      <c r="F875" s="36"/>
      <c r="V875"/>
      <c r="Z875" s="29"/>
    </row>
    <row r="876" spans="6:26" x14ac:dyDescent="0.25">
      <c r="F876" s="36"/>
      <c r="V876"/>
      <c r="Z876" s="29"/>
    </row>
    <row r="877" spans="6:26" x14ac:dyDescent="0.25">
      <c r="F877" s="36"/>
      <c r="V877"/>
      <c r="Z877" s="29"/>
    </row>
    <row r="878" spans="6:26" x14ac:dyDescent="0.25">
      <c r="F878" s="36"/>
      <c r="V878"/>
      <c r="Z878" s="29"/>
    </row>
    <row r="879" spans="6:26" x14ac:dyDescent="0.25">
      <c r="F879" s="36"/>
      <c r="V879"/>
      <c r="Z879" s="29"/>
    </row>
    <row r="880" spans="6:26" x14ac:dyDescent="0.25">
      <c r="F880" s="36"/>
      <c r="V880"/>
      <c r="Z880" s="29"/>
    </row>
    <row r="881" spans="6:26" x14ac:dyDescent="0.25">
      <c r="F881" s="36"/>
      <c r="V881"/>
      <c r="Z881" s="29"/>
    </row>
    <row r="882" spans="6:26" x14ac:dyDescent="0.25">
      <c r="F882" s="36"/>
      <c r="V882"/>
      <c r="Z882" s="29"/>
    </row>
    <row r="883" spans="6:26" x14ac:dyDescent="0.25">
      <c r="F883" s="36"/>
      <c r="V883"/>
      <c r="Z883" s="29"/>
    </row>
    <row r="884" spans="6:26" x14ac:dyDescent="0.25">
      <c r="F884" s="36"/>
      <c r="V884"/>
      <c r="Z884" s="29"/>
    </row>
    <row r="885" spans="6:26" x14ac:dyDescent="0.25">
      <c r="F885" s="36"/>
      <c r="V885"/>
      <c r="Z885" s="29"/>
    </row>
    <row r="886" spans="6:26" x14ac:dyDescent="0.25">
      <c r="F886" s="36"/>
      <c r="V886"/>
      <c r="Z886" s="29"/>
    </row>
    <row r="887" spans="6:26" x14ac:dyDescent="0.25">
      <c r="F887" s="36"/>
      <c r="V887"/>
      <c r="Z887" s="29"/>
    </row>
    <row r="888" spans="6:26" x14ac:dyDescent="0.25">
      <c r="F888" s="36"/>
      <c r="V888"/>
      <c r="Z888" s="29"/>
    </row>
    <row r="889" spans="6:26" x14ac:dyDescent="0.25">
      <c r="F889" s="36"/>
      <c r="V889"/>
      <c r="Z889" s="29"/>
    </row>
    <row r="890" spans="6:26" x14ac:dyDescent="0.25">
      <c r="F890" s="36"/>
      <c r="V890"/>
      <c r="Z890" s="29"/>
    </row>
    <row r="891" spans="6:26" x14ac:dyDescent="0.25">
      <c r="F891" s="36"/>
      <c r="V891"/>
      <c r="Z891" s="29"/>
    </row>
    <row r="892" spans="6:26" x14ac:dyDescent="0.25">
      <c r="F892" s="36"/>
      <c r="V892"/>
      <c r="Z892" s="29"/>
    </row>
    <row r="893" spans="6:26" x14ac:dyDescent="0.25">
      <c r="F893" s="36"/>
      <c r="V893"/>
      <c r="Z893" s="29"/>
    </row>
    <row r="894" spans="6:26" x14ac:dyDescent="0.25">
      <c r="F894" s="36"/>
      <c r="V894"/>
      <c r="Z894" s="29"/>
    </row>
    <row r="895" spans="6:26" x14ac:dyDescent="0.25">
      <c r="F895" s="36"/>
      <c r="V895"/>
      <c r="Z895" s="29"/>
    </row>
    <row r="896" spans="6:26" x14ac:dyDescent="0.25">
      <c r="F896" s="36"/>
      <c r="V896"/>
      <c r="Z896" s="29"/>
    </row>
    <row r="897" spans="6:26" x14ac:dyDescent="0.25">
      <c r="F897" s="36"/>
      <c r="V897"/>
      <c r="Z897" s="29"/>
    </row>
    <row r="898" spans="6:26" x14ac:dyDescent="0.25">
      <c r="F898" s="36"/>
      <c r="V898"/>
      <c r="Z898" s="29"/>
    </row>
    <row r="899" spans="6:26" x14ac:dyDescent="0.25">
      <c r="F899" s="36"/>
      <c r="V899"/>
      <c r="Z899" s="29"/>
    </row>
    <row r="900" spans="6:26" x14ac:dyDescent="0.25">
      <c r="F900" s="36"/>
      <c r="V900"/>
      <c r="Z900" s="29"/>
    </row>
    <row r="901" spans="6:26" x14ac:dyDescent="0.25">
      <c r="F901" s="36"/>
      <c r="V901"/>
      <c r="Z901" s="29"/>
    </row>
    <row r="902" spans="6:26" x14ac:dyDescent="0.25">
      <c r="F902" s="36"/>
      <c r="V902"/>
      <c r="Z902" s="29"/>
    </row>
    <row r="903" spans="6:26" x14ac:dyDescent="0.25">
      <c r="F903" s="36"/>
      <c r="V903"/>
      <c r="Z903" s="29"/>
    </row>
    <row r="904" spans="6:26" x14ac:dyDescent="0.25">
      <c r="F904" s="36"/>
      <c r="V904"/>
      <c r="Z904" s="29"/>
    </row>
    <row r="905" spans="6:26" x14ac:dyDescent="0.25">
      <c r="F905" s="36"/>
      <c r="V905"/>
      <c r="Z905" s="29"/>
    </row>
    <row r="906" spans="6:26" x14ac:dyDescent="0.25">
      <c r="F906" s="36"/>
      <c r="V906"/>
      <c r="Z906" s="29"/>
    </row>
    <row r="907" spans="6:26" x14ac:dyDescent="0.25">
      <c r="F907" s="36"/>
      <c r="V907"/>
      <c r="Z907" s="29"/>
    </row>
    <row r="908" spans="6:26" x14ac:dyDescent="0.25">
      <c r="F908" s="36"/>
      <c r="V908"/>
      <c r="Z908" s="29"/>
    </row>
    <row r="909" spans="6:26" x14ac:dyDescent="0.25">
      <c r="F909" s="36"/>
      <c r="V909"/>
      <c r="Z909" s="29"/>
    </row>
    <row r="910" spans="6:26" x14ac:dyDescent="0.25">
      <c r="F910" s="36"/>
      <c r="V910"/>
      <c r="Z910" s="29"/>
    </row>
    <row r="911" spans="6:26" x14ac:dyDescent="0.25">
      <c r="F911" s="36"/>
      <c r="V911"/>
      <c r="Z911" s="29"/>
    </row>
    <row r="912" spans="6:26" x14ac:dyDescent="0.25">
      <c r="F912" s="36"/>
      <c r="V912"/>
      <c r="Z912" s="29"/>
    </row>
    <row r="913" spans="6:26" x14ac:dyDescent="0.25">
      <c r="F913" s="36"/>
      <c r="V913"/>
      <c r="Z913" s="29"/>
    </row>
    <row r="914" spans="6:26" x14ac:dyDescent="0.25">
      <c r="F914" s="36"/>
      <c r="V914"/>
      <c r="Z914" s="29"/>
    </row>
    <row r="915" spans="6:26" x14ac:dyDescent="0.25">
      <c r="F915" s="36"/>
      <c r="V915"/>
      <c r="Z915" s="29"/>
    </row>
    <row r="916" spans="6:26" x14ac:dyDescent="0.25">
      <c r="F916" s="36"/>
      <c r="V916"/>
      <c r="Z916" s="29"/>
    </row>
    <row r="917" spans="6:26" x14ac:dyDescent="0.25">
      <c r="F917" s="36"/>
      <c r="V917"/>
      <c r="Z917" s="29"/>
    </row>
    <row r="918" spans="6:26" x14ac:dyDescent="0.25">
      <c r="F918" s="36"/>
      <c r="V918"/>
      <c r="Z918" s="29"/>
    </row>
    <row r="919" spans="6:26" x14ac:dyDescent="0.25">
      <c r="F919" s="36"/>
      <c r="V919"/>
      <c r="Z919" s="29"/>
    </row>
    <row r="920" spans="6:26" x14ac:dyDescent="0.25">
      <c r="F920" s="36"/>
      <c r="V920"/>
      <c r="Z920" s="29"/>
    </row>
    <row r="921" spans="6:26" x14ac:dyDescent="0.25">
      <c r="F921" s="36"/>
      <c r="V921"/>
      <c r="Z921" s="29"/>
    </row>
    <row r="922" spans="6:26" x14ac:dyDescent="0.25">
      <c r="F922" s="36"/>
      <c r="V922"/>
      <c r="Z922" s="29"/>
    </row>
    <row r="923" spans="6:26" x14ac:dyDescent="0.25">
      <c r="F923" s="36"/>
      <c r="V923"/>
      <c r="Z923" s="29"/>
    </row>
    <row r="924" spans="6:26" x14ac:dyDescent="0.25">
      <c r="F924" s="36"/>
      <c r="V924"/>
      <c r="Z924" s="29"/>
    </row>
    <row r="925" spans="6:26" x14ac:dyDescent="0.25">
      <c r="F925" s="36"/>
      <c r="V925"/>
      <c r="Z925" s="29"/>
    </row>
    <row r="926" spans="6:26" x14ac:dyDescent="0.25">
      <c r="F926" s="36"/>
      <c r="V926"/>
      <c r="Z926" s="29"/>
    </row>
    <row r="927" spans="6:26" x14ac:dyDescent="0.25">
      <c r="F927" s="36"/>
      <c r="V927"/>
      <c r="Z927" s="29"/>
    </row>
    <row r="928" spans="6:26" x14ac:dyDescent="0.25">
      <c r="F928" s="36"/>
      <c r="V928"/>
      <c r="Z928" s="29"/>
    </row>
    <row r="929" spans="6:26" x14ac:dyDescent="0.25">
      <c r="F929" s="36"/>
      <c r="V929"/>
      <c r="Z929" s="29"/>
    </row>
    <row r="930" spans="6:26" x14ac:dyDescent="0.25">
      <c r="F930" s="36"/>
      <c r="V930"/>
      <c r="Z930" s="29"/>
    </row>
    <row r="931" spans="6:26" x14ac:dyDescent="0.25">
      <c r="F931" s="36"/>
      <c r="V931"/>
      <c r="Z931" s="29"/>
    </row>
    <row r="932" spans="6:26" x14ac:dyDescent="0.25">
      <c r="F932" s="36"/>
      <c r="V932"/>
      <c r="Z932" s="29"/>
    </row>
    <row r="933" spans="6:26" x14ac:dyDescent="0.25">
      <c r="F933" s="36"/>
      <c r="V933"/>
      <c r="Z933" s="29"/>
    </row>
    <row r="934" spans="6:26" x14ac:dyDescent="0.25">
      <c r="F934" s="36"/>
      <c r="V934"/>
      <c r="Z934" s="29"/>
    </row>
    <row r="935" spans="6:26" x14ac:dyDescent="0.25">
      <c r="F935" s="36"/>
      <c r="V935"/>
      <c r="Z935" s="29"/>
    </row>
    <row r="936" spans="6:26" x14ac:dyDescent="0.25">
      <c r="F936" s="36"/>
      <c r="V936"/>
      <c r="Z936" s="29"/>
    </row>
    <row r="937" spans="6:26" x14ac:dyDescent="0.25">
      <c r="F937" s="36"/>
      <c r="V937"/>
      <c r="Z937" s="29"/>
    </row>
    <row r="938" spans="6:26" x14ac:dyDescent="0.25">
      <c r="F938" s="36"/>
      <c r="V938"/>
      <c r="Z938" s="29"/>
    </row>
    <row r="939" spans="6:26" x14ac:dyDescent="0.25">
      <c r="F939" s="36"/>
      <c r="V939"/>
      <c r="Z939" s="29"/>
    </row>
    <row r="940" spans="6:26" x14ac:dyDescent="0.25">
      <c r="F940" s="36"/>
      <c r="V940"/>
      <c r="Z940" s="29"/>
    </row>
    <row r="941" spans="6:26" x14ac:dyDescent="0.25">
      <c r="F941" s="36"/>
      <c r="V941"/>
      <c r="Z941" s="29"/>
    </row>
    <row r="942" spans="6:26" x14ac:dyDescent="0.25">
      <c r="F942" s="36"/>
      <c r="V942"/>
      <c r="Z942" s="29"/>
    </row>
    <row r="943" spans="6:26" x14ac:dyDescent="0.25">
      <c r="F943" s="36"/>
      <c r="V943"/>
      <c r="Z943" s="29"/>
    </row>
    <row r="944" spans="6:26" x14ac:dyDescent="0.25">
      <c r="F944" s="36"/>
      <c r="V944"/>
      <c r="Z944" s="29"/>
    </row>
    <row r="945" spans="6:26" x14ac:dyDescent="0.25">
      <c r="F945" s="36"/>
      <c r="V945"/>
      <c r="Z945" s="29"/>
    </row>
    <row r="946" spans="6:26" x14ac:dyDescent="0.25">
      <c r="F946" s="36"/>
      <c r="V946"/>
      <c r="Z946" s="29"/>
    </row>
    <row r="947" spans="6:26" x14ac:dyDescent="0.25">
      <c r="F947" s="36"/>
      <c r="V947"/>
      <c r="Z947" s="29"/>
    </row>
    <row r="948" spans="6:26" x14ac:dyDescent="0.25">
      <c r="F948" s="36"/>
      <c r="V948"/>
      <c r="Z948" s="29"/>
    </row>
    <row r="949" spans="6:26" x14ac:dyDescent="0.25">
      <c r="F949" s="36"/>
      <c r="V949"/>
      <c r="Z949" s="29"/>
    </row>
    <row r="950" spans="6:26" x14ac:dyDescent="0.25">
      <c r="F950" s="36"/>
      <c r="V950"/>
      <c r="Z950" s="29"/>
    </row>
    <row r="951" spans="6:26" x14ac:dyDescent="0.25">
      <c r="F951" s="36"/>
      <c r="V951"/>
      <c r="Z951" s="29"/>
    </row>
    <row r="952" spans="6:26" x14ac:dyDescent="0.25">
      <c r="F952" s="36"/>
      <c r="V952"/>
      <c r="Z952" s="29"/>
    </row>
    <row r="953" spans="6:26" x14ac:dyDescent="0.25">
      <c r="F953" s="36"/>
      <c r="V953"/>
      <c r="Z953" s="29"/>
    </row>
    <row r="954" spans="6:26" x14ac:dyDescent="0.25">
      <c r="F954" s="36"/>
      <c r="V954"/>
      <c r="Z954" s="29"/>
    </row>
    <row r="955" spans="6:26" x14ac:dyDescent="0.25">
      <c r="F955" s="36"/>
      <c r="V955"/>
      <c r="Z955" s="29"/>
    </row>
    <row r="956" spans="6:26" x14ac:dyDescent="0.25">
      <c r="F956" s="36"/>
      <c r="V956"/>
      <c r="Z956" s="29"/>
    </row>
    <row r="957" spans="6:26" x14ac:dyDescent="0.25">
      <c r="F957" s="36"/>
      <c r="V957"/>
      <c r="Z957" s="29"/>
    </row>
    <row r="958" spans="6:26" x14ac:dyDescent="0.25">
      <c r="F958" s="36"/>
      <c r="V958"/>
      <c r="Z958" s="29"/>
    </row>
    <row r="959" spans="6:26" x14ac:dyDescent="0.25">
      <c r="F959" s="36"/>
      <c r="V959"/>
      <c r="Z959" s="29"/>
    </row>
    <row r="960" spans="6:26" x14ac:dyDescent="0.25">
      <c r="F960" s="36"/>
      <c r="V960"/>
      <c r="Z960" s="29"/>
    </row>
    <row r="961" spans="6:26" x14ac:dyDescent="0.25">
      <c r="F961" s="36"/>
      <c r="V961"/>
      <c r="Z961" s="29"/>
    </row>
    <row r="962" spans="6:26" x14ac:dyDescent="0.25">
      <c r="F962" s="36"/>
      <c r="V962"/>
      <c r="Z962" s="29"/>
    </row>
    <row r="963" spans="6:26" x14ac:dyDescent="0.25">
      <c r="F963" s="36"/>
      <c r="V963"/>
      <c r="Z963" s="29"/>
    </row>
    <row r="964" spans="6:26" x14ac:dyDescent="0.25">
      <c r="F964" s="36"/>
      <c r="V964"/>
      <c r="Z964" s="29"/>
    </row>
    <row r="965" spans="6:26" x14ac:dyDescent="0.25">
      <c r="F965" s="36"/>
      <c r="V965"/>
      <c r="Z965" s="29"/>
    </row>
    <row r="966" spans="6:26" x14ac:dyDescent="0.25">
      <c r="F966" s="36"/>
      <c r="V966"/>
      <c r="Z966" s="29"/>
    </row>
    <row r="967" spans="6:26" x14ac:dyDescent="0.25">
      <c r="F967" s="36"/>
      <c r="V967"/>
      <c r="Z967" s="29"/>
    </row>
    <row r="968" spans="6:26" x14ac:dyDescent="0.25">
      <c r="F968" s="36"/>
      <c r="V968"/>
      <c r="Z968" s="29"/>
    </row>
    <row r="969" spans="6:26" x14ac:dyDescent="0.25">
      <c r="F969" s="36"/>
      <c r="V969"/>
      <c r="Z969" s="29"/>
    </row>
    <row r="970" spans="6:26" x14ac:dyDescent="0.25">
      <c r="F970" s="36"/>
      <c r="V970"/>
      <c r="Z970" s="29"/>
    </row>
    <row r="971" spans="6:26" x14ac:dyDescent="0.25">
      <c r="F971" s="36"/>
      <c r="V971"/>
      <c r="Z971" s="29"/>
    </row>
    <row r="972" spans="6:26" x14ac:dyDescent="0.25">
      <c r="F972" s="36"/>
      <c r="V972"/>
      <c r="Z972" s="29"/>
    </row>
    <row r="973" spans="6:26" x14ac:dyDescent="0.25">
      <c r="F973" s="36"/>
      <c r="V973"/>
      <c r="Z973" s="29"/>
    </row>
    <row r="974" spans="6:26" x14ac:dyDescent="0.25">
      <c r="F974" s="36"/>
      <c r="V974"/>
      <c r="Z974" s="29"/>
    </row>
    <row r="975" spans="6:26" x14ac:dyDescent="0.25">
      <c r="F975" s="36"/>
      <c r="V975"/>
      <c r="Z975" s="29"/>
    </row>
    <row r="976" spans="6:26" x14ac:dyDescent="0.25">
      <c r="F976" s="36"/>
      <c r="V976"/>
      <c r="Z976" s="29"/>
    </row>
    <row r="977" spans="6:26" x14ac:dyDescent="0.25">
      <c r="F977" s="36"/>
      <c r="V977"/>
      <c r="Z977" s="29"/>
    </row>
    <row r="978" spans="6:26" x14ac:dyDescent="0.25">
      <c r="F978" s="36"/>
      <c r="V978"/>
      <c r="Z978" s="29"/>
    </row>
    <row r="979" spans="6:26" x14ac:dyDescent="0.25">
      <c r="F979" s="36"/>
      <c r="V979"/>
      <c r="Z979" s="29"/>
    </row>
    <row r="980" spans="6:26" x14ac:dyDescent="0.25">
      <c r="F980" s="36"/>
      <c r="V980"/>
      <c r="Z980" s="29"/>
    </row>
    <row r="981" spans="6:26" x14ac:dyDescent="0.25">
      <c r="F981" s="36"/>
      <c r="V981"/>
      <c r="Z981" s="29"/>
    </row>
    <row r="982" spans="6:26" x14ac:dyDescent="0.25">
      <c r="F982" s="36"/>
      <c r="V982"/>
      <c r="Z982" s="29"/>
    </row>
    <row r="983" spans="6:26" x14ac:dyDescent="0.25">
      <c r="F983" s="36"/>
      <c r="V983"/>
      <c r="Z983" s="29"/>
    </row>
    <row r="984" spans="6:26" x14ac:dyDescent="0.25">
      <c r="F984" s="36"/>
      <c r="V984"/>
      <c r="Z984" s="29"/>
    </row>
    <row r="985" spans="6:26" x14ac:dyDescent="0.25">
      <c r="F985" s="36"/>
      <c r="V985"/>
      <c r="Z985" s="29"/>
    </row>
    <row r="986" spans="6:26" x14ac:dyDescent="0.25">
      <c r="F986" s="36"/>
      <c r="V986"/>
      <c r="Z986" s="29"/>
    </row>
    <row r="987" spans="6:26" x14ac:dyDescent="0.25">
      <c r="F987" s="36"/>
      <c r="V987"/>
      <c r="Z987" s="29"/>
    </row>
    <row r="988" spans="6:26" x14ac:dyDescent="0.25">
      <c r="F988" s="36"/>
      <c r="V988"/>
      <c r="Z988" s="29"/>
    </row>
    <row r="989" spans="6:26" x14ac:dyDescent="0.25">
      <c r="F989" s="36"/>
      <c r="V989"/>
      <c r="Z989" s="29"/>
    </row>
    <row r="990" spans="6:26" x14ac:dyDescent="0.25">
      <c r="F990" s="36"/>
      <c r="V990"/>
      <c r="Z990" s="29"/>
    </row>
    <row r="991" spans="6:26" x14ac:dyDescent="0.25">
      <c r="F991" s="36"/>
      <c r="V991"/>
      <c r="Z991" s="29"/>
    </row>
    <row r="992" spans="6:26" x14ac:dyDescent="0.25">
      <c r="F992" s="36"/>
      <c r="V992"/>
      <c r="Z992" s="29"/>
    </row>
    <row r="993" spans="6:26" x14ac:dyDescent="0.25">
      <c r="F993" s="36"/>
      <c r="V993"/>
      <c r="Z993" s="29"/>
    </row>
    <row r="994" spans="6:26" x14ac:dyDescent="0.25">
      <c r="F994" s="36"/>
      <c r="V994"/>
      <c r="Z994" s="29"/>
    </row>
    <row r="995" spans="6:26" x14ac:dyDescent="0.25">
      <c r="F995" s="36"/>
      <c r="V995"/>
      <c r="Z995" s="29"/>
    </row>
    <row r="996" spans="6:26" x14ac:dyDescent="0.25">
      <c r="F996" s="36"/>
      <c r="V996"/>
      <c r="Z996" s="29"/>
    </row>
    <row r="997" spans="6:26" x14ac:dyDescent="0.25">
      <c r="F997" s="36"/>
      <c r="V997"/>
      <c r="Z997" s="29"/>
    </row>
    <row r="998" spans="6:26" x14ac:dyDescent="0.25">
      <c r="F998" s="36"/>
      <c r="V998"/>
      <c r="Z998" s="29"/>
    </row>
    <row r="999" spans="6:26" x14ac:dyDescent="0.25">
      <c r="F999" s="36"/>
      <c r="V999"/>
      <c r="Z999" s="29"/>
    </row>
    <row r="1000" spans="6:26" x14ac:dyDescent="0.25">
      <c r="F1000" s="36"/>
      <c r="V1000"/>
      <c r="Z1000" s="29"/>
    </row>
    <row r="1001" spans="6:26" x14ac:dyDescent="0.25">
      <c r="F1001" s="36"/>
      <c r="V1001"/>
      <c r="Z1001" s="29"/>
    </row>
    <row r="1002" spans="6:26" x14ac:dyDescent="0.25">
      <c r="F1002" s="36"/>
      <c r="V1002"/>
      <c r="Z1002" s="29"/>
    </row>
    <row r="1003" spans="6:26" x14ac:dyDescent="0.25">
      <c r="F1003" s="36"/>
      <c r="V1003"/>
      <c r="Z1003" s="29"/>
    </row>
    <row r="1004" spans="6:26" x14ac:dyDescent="0.25">
      <c r="F1004" s="36"/>
      <c r="V1004"/>
      <c r="Z1004" s="29"/>
    </row>
    <row r="1005" spans="6:26" x14ac:dyDescent="0.25">
      <c r="F1005" s="36"/>
      <c r="V1005"/>
      <c r="Z1005" s="29"/>
    </row>
    <row r="1006" spans="6:26" x14ac:dyDescent="0.25">
      <c r="F1006" s="36"/>
      <c r="V1006"/>
      <c r="Z1006" s="29"/>
    </row>
    <row r="1007" spans="6:26" x14ac:dyDescent="0.25">
      <c r="F1007" s="36"/>
      <c r="V1007"/>
      <c r="Z1007" s="29"/>
    </row>
    <row r="1008" spans="6:26" x14ac:dyDescent="0.25">
      <c r="F1008" s="36"/>
      <c r="V1008"/>
      <c r="Z1008" s="29"/>
    </row>
    <row r="1009" spans="6:26" x14ac:dyDescent="0.25">
      <c r="F1009" s="36"/>
      <c r="V1009"/>
      <c r="Z1009" s="29"/>
    </row>
    <row r="1010" spans="6:26" x14ac:dyDescent="0.25">
      <c r="F1010" s="36"/>
      <c r="V1010"/>
      <c r="Z1010" s="29"/>
    </row>
    <row r="1011" spans="6:26" x14ac:dyDescent="0.25">
      <c r="F1011" s="36"/>
      <c r="V1011"/>
      <c r="Z1011" s="29"/>
    </row>
    <row r="1012" spans="6:26" x14ac:dyDescent="0.25">
      <c r="F1012" s="36"/>
      <c r="V1012"/>
      <c r="Z1012" s="29"/>
    </row>
    <row r="1013" spans="6:26" x14ac:dyDescent="0.25">
      <c r="F1013" s="36"/>
      <c r="V1013"/>
      <c r="Z1013" s="29"/>
    </row>
    <row r="1014" spans="6:26" x14ac:dyDescent="0.25">
      <c r="F1014" s="36"/>
      <c r="V1014"/>
      <c r="Z1014" s="29"/>
    </row>
    <row r="1015" spans="6:26" x14ac:dyDescent="0.25">
      <c r="F1015" s="36"/>
      <c r="V1015"/>
      <c r="Z1015" s="29"/>
    </row>
    <row r="1016" spans="6:26" x14ac:dyDescent="0.25">
      <c r="F1016" s="36"/>
      <c r="V1016"/>
      <c r="Z1016" s="29"/>
    </row>
    <row r="1017" spans="6:26" x14ac:dyDescent="0.25">
      <c r="F1017" s="36"/>
      <c r="V1017"/>
      <c r="Z1017" s="29"/>
    </row>
    <row r="1018" spans="6:26" x14ac:dyDescent="0.25">
      <c r="F1018" s="36"/>
      <c r="V1018"/>
      <c r="Z1018" s="29"/>
    </row>
    <row r="1019" spans="6:26" x14ac:dyDescent="0.25">
      <c r="F1019" s="36"/>
      <c r="V1019"/>
      <c r="Z1019" s="29"/>
    </row>
    <row r="1020" spans="6:26" x14ac:dyDescent="0.25">
      <c r="F1020" s="36"/>
      <c r="V1020"/>
      <c r="Z1020" s="29"/>
    </row>
    <row r="1021" spans="6:26" x14ac:dyDescent="0.25">
      <c r="F1021" s="36"/>
      <c r="V1021"/>
      <c r="Z1021" s="29"/>
    </row>
    <row r="1022" spans="6:26" x14ac:dyDescent="0.25">
      <c r="F1022" s="36"/>
      <c r="V1022"/>
      <c r="Z1022" s="29"/>
    </row>
    <row r="1023" spans="6:26" x14ac:dyDescent="0.25">
      <c r="F1023" s="36"/>
      <c r="V1023"/>
      <c r="Z1023" s="29"/>
    </row>
    <row r="1024" spans="6:26" x14ac:dyDescent="0.25">
      <c r="F1024" s="36"/>
      <c r="V1024"/>
      <c r="Z1024" s="29"/>
    </row>
    <row r="1025" spans="6:26" x14ac:dyDescent="0.25">
      <c r="F1025" s="36"/>
      <c r="V1025"/>
      <c r="Z1025" s="29"/>
    </row>
    <row r="1026" spans="6:26" x14ac:dyDescent="0.25">
      <c r="F1026" s="36"/>
      <c r="V1026"/>
      <c r="Z1026" s="29"/>
    </row>
    <row r="1027" spans="6:26" x14ac:dyDescent="0.25">
      <c r="F1027" s="36"/>
      <c r="V1027"/>
      <c r="Z1027" s="29"/>
    </row>
    <row r="1028" spans="6:26" x14ac:dyDescent="0.25">
      <c r="F1028" s="36"/>
      <c r="V1028"/>
      <c r="Z1028" s="29"/>
    </row>
    <row r="1029" spans="6:26" x14ac:dyDescent="0.25">
      <c r="F1029" s="36"/>
      <c r="V1029"/>
      <c r="Z1029" s="29"/>
    </row>
    <row r="1030" spans="6:26" x14ac:dyDescent="0.25">
      <c r="F1030" s="36"/>
      <c r="V1030"/>
      <c r="Z1030" s="29"/>
    </row>
    <row r="1031" spans="6:26" x14ac:dyDescent="0.25">
      <c r="F1031" s="36"/>
      <c r="V1031"/>
      <c r="Z1031" s="29"/>
    </row>
    <row r="1032" spans="6:26" x14ac:dyDescent="0.25">
      <c r="F1032" s="36"/>
      <c r="V1032"/>
      <c r="Z1032" s="29"/>
    </row>
    <row r="1033" spans="6:26" x14ac:dyDescent="0.25">
      <c r="F1033" s="36"/>
      <c r="V1033"/>
      <c r="Z1033" s="29"/>
    </row>
    <row r="1034" spans="6:26" x14ac:dyDescent="0.25">
      <c r="F1034" s="36"/>
      <c r="V1034"/>
      <c r="Z1034" s="29"/>
    </row>
    <row r="1035" spans="6:26" x14ac:dyDescent="0.25">
      <c r="F1035" s="36"/>
      <c r="V1035"/>
      <c r="Z1035" s="29"/>
    </row>
    <row r="1036" spans="6:26" x14ac:dyDescent="0.25">
      <c r="F1036" s="36"/>
      <c r="V1036"/>
      <c r="Z1036" s="29"/>
    </row>
    <row r="1037" spans="6:26" x14ac:dyDescent="0.25">
      <c r="F1037" s="36"/>
      <c r="V1037"/>
      <c r="Z1037" s="29"/>
    </row>
    <row r="1038" spans="6:26" x14ac:dyDescent="0.25">
      <c r="F1038" s="36"/>
      <c r="V1038"/>
      <c r="Z1038" s="29"/>
    </row>
    <row r="1039" spans="6:26" x14ac:dyDescent="0.25">
      <c r="F1039" s="36"/>
      <c r="V1039"/>
      <c r="Z1039" s="29"/>
    </row>
    <row r="1040" spans="6:26" x14ac:dyDescent="0.25">
      <c r="F1040" s="36"/>
      <c r="V1040"/>
      <c r="Z1040" s="29"/>
    </row>
    <row r="1041" spans="6:26" x14ac:dyDescent="0.25">
      <c r="F1041" s="36"/>
      <c r="V1041"/>
      <c r="Z1041" s="29"/>
    </row>
    <row r="1042" spans="6:26" x14ac:dyDescent="0.25">
      <c r="F1042" s="36"/>
      <c r="V1042"/>
      <c r="Z1042" s="29"/>
    </row>
    <row r="1043" spans="6:26" x14ac:dyDescent="0.25">
      <c r="F1043" s="36"/>
      <c r="V1043"/>
      <c r="Z1043" s="29"/>
    </row>
    <row r="1044" spans="6:26" x14ac:dyDescent="0.25">
      <c r="F1044" s="36"/>
      <c r="V1044"/>
      <c r="Z1044" s="29"/>
    </row>
    <row r="1045" spans="6:26" x14ac:dyDescent="0.25">
      <c r="F1045" s="36"/>
      <c r="V1045"/>
      <c r="Z1045" s="29"/>
    </row>
    <row r="1046" spans="6:26" x14ac:dyDescent="0.25">
      <c r="F1046" s="36"/>
      <c r="V1046"/>
      <c r="Z1046" s="29"/>
    </row>
    <row r="1047" spans="6:26" x14ac:dyDescent="0.25">
      <c r="F1047" s="36"/>
      <c r="V1047"/>
      <c r="Z1047" s="29"/>
    </row>
    <row r="1048" spans="6:26" x14ac:dyDescent="0.25">
      <c r="F1048" s="36"/>
      <c r="V1048"/>
      <c r="Z1048" s="29"/>
    </row>
    <row r="1049" spans="6:26" x14ac:dyDescent="0.25">
      <c r="F1049" s="36"/>
      <c r="V1049"/>
      <c r="Z1049" s="29"/>
    </row>
    <row r="1050" spans="6:26" x14ac:dyDescent="0.25">
      <c r="F1050" s="36"/>
      <c r="V1050"/>
      <c r="Z1050" s="29"/>
    </row>
    <row r="1051" spans="6:26" x14ac:dyDescent="0.25">
      <c r="F1051" s="36"/>
      <c r="V1051"/>
      <c r="Z1051" s="29"/>
    </row>
    <row r="1052" spans="6:26" x14ac:dyDescent="0.25">
      <c r="F1052" s="36"/>
      <c r="V1052"/>
      <c r="Z1052" s="29"/>
    </row>
    <row r="1053" spans="6:26" x14ac:dyDescent="0.25">
      <c r="F1053" s="36"/>
      <c r="V1053"/>
      <c r="Z1053" s="29"/>
    </row>
    <row r="1054" spans="6:26" x14ac:dyDescent="0.25">
      <c r="F1054" s="36"/>
      <c r="V1054"/>
      <c r="Z1054" s="29"/>
    </row>
    <row r="1055" spans="6:26" x14ac:dyDescent="0.25">
      <c r="F1055" s="36"/>
      <c r="V1055"/>
      <c r="Z1055" s="29"/>
    </row>
    <row r="1056" spans="6:26" x14ac:dyDescent="0.25">
      <c r="F1056" s="36"/>
      <c r="V1056"/>
      <c r="Z1056" s="29"/>
    </row>
    <row r="1057" spans="6:26" x14ac:dyDescent="0.25">
      <c r="F1057" s="36"/>
      <c r="V1057"/>
      <c r="Z1057" s="29"/>
    </row>
    <row r="1058" spans="6:26" x14ac:dyDescent="0.25">
      <c r="F1058" s="36"/>
      <c r="V1058"/>
      <c r="Z1058" s="29"/>
    </row>
    <row r="1059" spans="6:26" x14ac:dyDescent="0.25">
      <c r="F1059" s="36"/>
      <c r="V1059"/>
      <c r="Z1059" s="29"/>
    </row>
    <row r="1060" spans="6:26" x14ac:dyDescent="0.25">
      <c r="F1060" s="36"/>
      <c r="V1060"/>
      <c r="Z1060" s="29"/>
    </row>
    <row r="1061" spans="6:26" x14ac:dyDescent="0.25">
      <c r="F1061" s="36"/>
      <c r="V1061"/>
      <c r="Z1061" s="29"/>
    </row>
    <row r="1062" spans="6:26" x14ac:dyDescent="0.25">
      <c r="F1062" s="36"/>
      <c r="V1062"/>
      <c r="Z1062" s="29"/>
    </row>
    <row r="1063" spans="6:26" x14ac:dyDescent="0.25">
      <c r="F1063" s="36"/>
      <c r="V1063"/>
      <c r="Z1063" s="29"/>
    </row>
    <row r="1064" spans="6:26" x14ac:dyDescent="0.25">
      <c r="F1064" s="36"/>
      <c r="V1064"/>
      <c r="Z1064" s="29"/>
    </row>
    <row r="1065" spans="6:26" x14ac:dyDescent="0.25">
      <c r="F1065" s="36"/>
      <c r="V1065"/>
      <c r="Z1065" s="29"/>
    </row>
    <row r="1066" spans="6:26" x14ac:dyDescent="0.25">
      <c r="F1066" s="36"/>
      <c r="V1066"/>
      <c r="Z1066" s="29"/>
    </row>
    <row r="1067" spans="6:26" x14ac:dyDescent="0.25">
      <c r="F1067" s="36"/>
      <c r="V1067"/>
      <c r="Z1067" s="29"/>
    </row>
    <row r="1068" spans="6:26" x14ac:dyDescent="0.25">
      <c r="F1068" s="36"/>
      <c r="V1068"/>
      <c r="Z1068" s="29"/>
    </row>
    <row r="1069" spans="6:26" x14ac:dyDescent="0.25">
      <c r="F1069" s="36"/>
      <c r="V1069"/>
      <c r="Z1069" s="29"/>
    </row>
    <row r="1070" spans="6:26" x14ac:dyDescent="0.25">
      <c r="F1070" s="36"/>
      <c r="V1070"/>
      <c r="Z1070" s="29"/>
    </row>
    <row r="1071" spans="6:26" x14ac:dyDescent="0.25">
      <c r="F1071" s="36"/>
      <c r="V1071"/>
      <c r="Z1071" s="29"/>
    </row>
    <row r="1072" spans="6:26" x14ac:dyDescent="0.25">
      <c r="F1072" s="36"/>
      <c r="V1072"/>
      <c r="Z1072" s="29"/>
    </row>
    <row r="1073" spans="6:26" x14ac:dyDescent="0.25">
      <c r="F1073" s="36"/>
      <c r="V1073"/>
      <c r="Z1073" s="29"/>
    </row>
    <row r="1074" spans="6:26" x14ac:dyDescent="0.25">
      <c r="F1074" s="36"/>
      <c r="V1074"/>
      <c r="Z1074" s="29"/>
    </row>
    <row r="1075" spans="6:26" x14ac:dyDescent="0.25">
      <c r="F1075" s="36"/>
      <c r="V1075"/>
      <c r="Z1075" s="29"/>
    </row>
    <row r="1076" spans="6:26" x14ac:dyDescent="0.25">
      <c r="F1076" s="36"/>
      <c r="V1076"/>
      <c r="Z1076" s="29"/>
    </row>
    <row r="1077" spans="6:26" x14ac:dyDescent="0.25">
      <c r="F1077" s="36"/>
      <c r="V1077"/>
      <c r="Z1077" s="29"/>
    </row>
    <row r="1078" spans="6:26" x14ac:dyDescent="0.25">
      <c r="F1078" s="36"/>
      <c r="V1078"/>
      <c r="Z1078" s="29"/>
    </row>
    <row r="1079" spans="6:26" x14ac:dyDescent="0.25">
      <c r="F1079" s="36"/>
      <c r="V1079"/>
      <c r="Z1079" s="29"/>
    </row>
    <row r="1080" spans="6:26" x14ac:dyDescent="0.25">
      <c r="F1080" s="36"/>
      <c r="V1080"/>
      <c r="Z1080" s="29"/>
    </row>
    <row r="1081" spans="6:26" x14ac:dyDescent="0.25">
      <c r="F1081" s="36"/>
      <c r="V1081"/>
      <c r="Z1081" s="29"/>
    </row>
    <row r="1082" spans="6:26" x14ac:dyDescent="0.25">
      <c r="F1082" s="36"/>
      <c r="V1082"/>
      <c r="Z1082" s="29"/>
    </row>
    <row r="1083" spans="6:26" x14ac:dyDescent="0.25">
      <c r="F1083" s="36"/>
      <c r="V1083"/>
      <c r="Z1083" s="29"/>
    </row>
    <row r="1084" spans="6:26" x14ac:dyDescent="0.25">
      <c r="F1084" s="36"/>
      <c r="V1084"/>
      <c r="Z1084" s="29"/>
    </row>
    <row r="1085" spans="6:26" x14ac:dyDescent="0.25">
      <c r="F1085" s="36"/>
      <c r="V1085"/>
      <c r="Z1085" s="29"/>
    </row>
    <row r="1086" spans="6:26" x14ac:dyDescent="0.25">
      <c r="F1086" s="36"/>
      <c r="V1086"/>
      <c r="Z1086" s="29"/>
    </row>
    <row r="1087" spans="6:26" x14ac:dyDescent="0.25">
      <c r="F1087" s="36"/>
      <c r="V1087"/>
      <c r="Z1087" s="29"/>
    </row>
    <row r="1088" spans="6:26" x14ac:dyDescent="0.25">
      <c r="F1088" s="36"/>
      <c r="V1088"/>
      <c r="Z1088" s="29"/>
    </row>
    <row r="1089" spans="6:26" x14ac:dyDescent="0.25">
      <c r="F1089" s="36"/>
      <c r="V1089"/>
      <c r="Z1089" s="29"/>
    </row>
    <row r="1090" spans="6:26" x14ac:dyDescent="0.25">
      <c r="F1090" s="36"/>
      <c r="V1090"/>
      <c r="Z1090" s="29"/>
    </row>
    <row r="1091" spans="6:26" x14ac:dyDescent="0.25">
      <c r="F1091" s="36"/>
      <c r="V1091"/>
      <c r="Z1091" s="29"/>
    </row>
    <row r="1092" spans="6:26" x14ac:dyDescent="0.25">
      <c r="F1092" s="36"/>
      <c r="V1092"/>
      <c r="Z1092" s="29"/>
    </row>
    <row r="1093" spans="6:26" x14ac:dyDescent="0.25">
      <c r="F1093" s="36"/>
      <c r="V1093"/>
      <c r="Z1093" s="29"/>
    </row>
    <row r="1094" spans="6:26" x14ac:dyDescent="0.25">
      <c r="F1094" s="36"/>
      <c r="V1094"/>
      <c r="Z1094" s="29"/>
    </row>
    <row r="1095" spans="6:26" x14ac:dyDescent="0.25">
      <c r="F1095" s="36"/>
      <c r="V1095"/>
      <c r="Z1095" s="29"/>
    </row>
    <row r="1096" spans="6:26" x14ac:dyDescent="0.25">
      <c r="F1096" s="36"/>
      <c r="V1096"/>
      <c r="Z1096" s="29"/>
    </row>
    <row r="1097" spans="6:26" x14ac:dyDescent="0.25">
      <c r="F1097" s="36"/>
      <c r="V1097"/>
      <c r="Z1097" s="29"/>
    </row>
    <row r="1098" spans="6:26" x14ac:dyDescent="0.25">
      <c r="F1098" s="36"/>
      <c r="V1098"/>
      <c r="Z1098" s="29"/>
    </row>
    <row r="1099" spans="6:26" x14ac:dyDescent="0.25">
      <c r="F1099" s="36"/>
      <c r="V1099"/>
      <c r="Z1099" s="29"/>
    </row>
    <row r="1100" spans="6:26" x14ac:dyDescent="0.25">
      <c r="F1100" s="36"/>
      <c r="V1100"/>
      <c r="Z1100" s="29"/>
    </row>
    <row r="1101" spans="6:26" x14ac:dyDescent="0.25">
      <c r="F1101" s="36"/>
      <c r="V1101"/>
      <c r="Z1101" s="29"/>
    </row>
    <row r="1102" spans="6:26" x14ac:dyDescent="0.25">
      <c r="F1102" s="36"/>
      <c r="V1102"/>
      <c r="Z1102" s="29"/>
    </row>
    <row r="1103" spans="6:26" x14ac:dyDescent="0.25">
      <c r="F1103" s="36"/>
      <c r="V1103"/>
      <c r="Z1103" s="29"/>
    </row>
    <row r="1104" spans="6:26" x14ac:dyDescent="0.25">
      <c r="F1104" s="36"/>
      <c r="V1104"/>
      <c r="Z1104" s="29"/>
    </row>
    <row r="1105" spans="6:26" x14ac:dyDescent="0.25">
      <c r="F1105" s="36"/>
      <c r="V1105"/>
      <c r="Z1105" s="29"/>
    </row>
    <row r="1106" spans="6:26" x14ac:dyDescent="0.25">
      <c r="F1106" s="36"/>
      <c r="V1106"/>
      <c r="Z1106" s="29"/>
    </row>
    <row r="1107" spans="6:26" x14ac:dyDescent="0.25">
      <c r="F1107" s="36"/>
      <c r="V1107"/>
      <c r="Z1107" s="29"/>
    </row>
    <row r="1108" spans="6:26" x14ac:dyDescent="0.25">
      <c r="F1108" s="36"/>
      <c r="V1108"/>
      <c r="Z1108" s="29"/>
    </row>
    <row r="1109" spans="6:26" x14ac:dyDescent="0.25">
      <c r="F1109" s="36"/>
      <c r="V1109"/>
      <c r="Z1109" s="29"/>
    </row>
    <row r="1110" spans="6:26" x14ac:dyDescent="0.25">
      <c r="F1110" s="36"/>
      <c r="V1110"/>
      <c r="Z1110" s="29"/>
    </row>
    <row r="1111" spans="6:26" x14ac:dyDescent="0.25">
      <c r="F1111" s="36"/>
      <c r="V1111"/>
      <c r="Z1111" s="29"/>
    </row>
    <row r="1112" spans="6:26" x14ac:dyDescent="0.25">
      <c r="F1112" s="36"/>
      <c r="V1112"/>
      <c r="Z1112" s="29"/>
    </row>
    <row r="1113" spans="6:26" x14ac:dyDescent="0.25">
      <c r="F1113" s="36"/>
      <c r="V1113"/>
      <c r="Z1113" s="29"/>
    </row>
    <row r="1114" spans="6:26" x14ac:dyDescent="0.25">
      <c r="F1114" s="36"/>
      <c r="V1114"/>
      <c r="Z1114" s="29"/>
    </row>
    <row r="1115" spans="6:26" x14ac:dyDescent="0.25">
      <c r="F1115" s="36"/>
      <c r="V1115"/>
      <c r="Z1115" s="29"/>
    </row>
    <row r="1116" spans="6:26" x14ac:dyDescent="0.25">
      <c r="F1116" s="36"/>
      <c r="V1116"/>
      <c r="Z1116" s="29"/>
    </row>
    <row r="1117" spans="6:26" x14ac:dyDescent="0.25">
      <c r="F1117" s="36"/>
      <c r="V1117"/>
      <c r="Z1117" s="29"/>
    </row>
    <row r="1118" spans="6:26" x14ac:dyDescent="0.25">
      <c r="F1118" s="36"/>
      <c r="V1118"/>
      <c r="Z1118" s="29"/>
    </row>
    <row r="1119" spans="6:26" x14ac:dyDescent="0.25">
      <c r="F1119" s="36"/>
      <c r="V1119"/>
      <c r="Z1119" s="29"/>
    </row>
    <row r="1120" spans="6:26" x14ac:dyDescent="0.25">
      <c r="F1120" s="36"/>
      <c r="V1120"/>
      <c r="Z1120" s="29"/>
    </row>
    <row r="1121" spans="6:26" x14ac:dyDescent="0.25">
      <c r="F1121" s="36"/>
      <c r="V1121"/>
      <c r="Z1121" s="29"/>
    </row>
    <row r="1122" spans="6:26" x14ac:dyDescent="0.25">
      <c r="F1122" s="36"/>
      <c r="V1122"/>
      <c r="Z1122" s="29"/>
    </row>
    <row r="1123" spans="6:26" x14ac:dyDescent="0.25">
      <c r="F1123" s="36"/>
      <c r="V1123"/>
      <c r="Z1123" s="29"/>
    </row>
    <row r="1124" spans="6:26" x14ac:dyDescent="0.25">
      <c r="F1124" s="36"/>
      <c r="V1124"/>
      <c r="Z1124" s="29"/>
    </row>
    <row r="1125" spans="6:26" x14ac:dyDescent="0.25">
      <c r="F1125" s="36"/>
      <c r="V1125"/>
      <c r="Z1125" s="29"/>
    </row>
    <row r="1126" spans="6:26" x14ac:dyDescent="0.25">
      <c r="F1126" s="36"/>
      <c r="V1126"/>
      <c r="Z1126" s="29"/>
    </row>
    <row r="1127" spans="6:26" x14ac:dyDescent="0.25">
      <c r="F1127" s="36"/>
      <c r="V1127"/>
      <c r="Z1127" s="29"/>
    </row>
    <row r="1128" spans="6:26" x14ac:dyDescent="0.25">
      <c r="F1128" s="36"/>
      <c r="V1128"/>
      <c r="Z1128" s="29"/>
    </row>
    <row r="1129" spans="6:26" x14ac:dyDescent="0.25">
      <c r="F1129" s="36"/>
      <c r="V1129"/>
      <c r="Z1129" s="29"/>
    </row>
    <row r="1130" spans="6:26" x14ac:dyDescent="0.25">
      <c r="F1130" s="36"/>
      <c r="V1130"/>
      <c r="Z1130" s="29"/>
    </row>
    <row r="1131" spans="6:26" x14ac:dyDescent="0.25">
      <c r="F1131" s="36"/>
      <c r="V1131"/>
      <c r="Z1131" s="29"/>
    </row>
    <row r="1132" spans="6:26" x14ac:dyDescent="0.25">
      <c r="F1132" s="36"/>
      <c r="V1132"/>
      <c r="Z1132" s="29"/>
    </row>
    <row r="1133" spans="6:26" x14ac:dyDescent="0.25">
      <c r="F1133" s="36"/>
      <c r="V1133"/>
      <c r="Z1133" s="29"/>
    </row>
    <row r="1134" spans="6:26" x14ac:dyDescent="0.25">
      <c r="F1134" s="36"/>
      <c r="V1134"/>
      <c r="Z1134" s="29"/>
    </row>
    <row r="1135" spans="6:26" x14ac:dyDescent="0.25">
      <c r="F1135" s="36"/>
      <c r="V1135"/>
      <c r="Z1135" s="29"/>
    </row>
    <row r="1136" spans="6:26" x14ac:dyDescent="0.25">
      <c r="F1136" s="36"/>
      <c r="V1136"/>
      <c r="Z1136" s="29"/>
    </row>
    <row r="1137" spans="6:26" x14ac:dyDescent="0.25">
      <c r="F1137" s="36"/>
      <c r="V1137"/>
      <c r="Z1137" s="29"/>
    </row>
    <row r="1138" spans="6:26" x14ac:dyDescent="0.25">
      <c r="F1138" s="36"/>
      <c r="V1138"/>
      <c r="Z1138" s="29"/>
    </row>
    <row r="1139" spans="6:26" x14ac:dyDescent="0.25">
      <c r="F1139" s="36"/>
      <c r="V1139"/>
      <c r="Z1139" s="29"/>
    </row>
    <row r="1140" spans="6:26" x14ac:dyDescent="0.25">
      <c r="F1140" s="36"/>
      <c r="V1140"/>
      <c r="Z1140" s="29"/>
    </row>
    <row r="1141" spans="6:26" x14ac:dyDescent="0.25">
      <c r="F1141" s="36"/>
      <c r="V1141"/>
      <c r="Z1141" s="29"/>
    </row>
    <row r="1142" spans="6:26" x14ac:dyDescent="0.25">
      <c r="F1142" s="36"/>
      <c r="V1142"/>
      <c r="Z1142" s="29"/>
    </row>
    <row r="1143" spans="6:26" x14ac:dyDescent="0.25">
      <c r="F1143" s="36"/>
      <c r="V1143"/>
      <c r="Z1143" s="29"/>
    </row>
    <row r="1144" spans="6:26" x14ac:dyDescent="0.25">
      <c r="F1144" s="36"/>
      <c r="V1144"/>
      <c r="Z1144" s="29"/>
    </row>
    <row r="1145" spans="6:26" x14ac:dyDescent="0.25">
      <c r="F1145" s="36"/>
      <c r="V1145"/>
      <c r="Z1145" s="29"/>
    </row>
    <row r="1146" spans="6:26" x14ac:dyDescent="0.25">
      <c r="F1146" s="36"/>
      <c r="V1146"/>
      <c r="Z1146" s="29"/>
    </row>
    <row r="1147" spans="6:26" x14ac:dyDescent="0.25">
      <c r="F1147" s="36"/>
      <c r="V1147"/>
      <c r="Z1147" s="29"/>
    </row>
    <row r="1148" spans="6:26" x14ac:dyDescent="0.25">
      <c r="F1148" s="36"/>
      <c r="V1148"/>
      <c r="Z1148" s="29"/>
    </row>
    <row r="1149" spans="6:26" x14ac:dyDescent="0.25">
      <c r="F1149" s="36"/>
      <c r="V1149"/>
      <c r="Z1149" s="29"/>
    </row>
    <row r="1150" spans="6:26" x14ac:dyDescent="0.25">
      <c r="F1150" s="36"/>
      <c r="V1150"/>
      <c r="Z1150" s="29"/>
    </row>
    <row r="1151" spans="6:26" x14ac:dyDescent="0.25">
      <c r="F1151" s="36"/>
      <c r="V1151"/>
      <c r="Z1151" s="29"/>
    </row>
    <row r="1152" spans="6:26" x14ac:dyDescent="0.25">
      <c r="F1152" s="36"/>
      <c r="V1152"/>
      <c r="Z1152" s="29"/>
    </row>
    <row r="1153" spans="6:26" x14ac:dyDescent="0.25">
      <c r="F1153" s="36"/>
      <c r="V1153"/>
      <c r="Z1153" s="29"/>
    </row>
    <row r="1154" spans="6:26" x14ac:dyDescent="0.25">
      <c r="F1154" s="36"/>
      <c r="V1154"/>
      <c r="Z1154" s="29"/>
    </row>
    <row r="1155" spans="6:26" x14ac:dyDescent="0.25">
      <c r="F1155" s="36"/>
      <c r="V1155"/>
      <c r="Z1155" s="29"/>
    </row>
    <row r="1156" spans="6:26" x14ac:dyDescent="0.25">
      <c r="F1156" s="36"/>
      <c r="V1156"/>
      <c r="Z1156" s="29"/>
    </row>
    <row r="1157" spans="6:26" x14ac:dyDescent="0.25">
      <c r="F1157" s="36"/>
      <c r="V1157"/>
      <c r="Z1157" s="29"/>
    </row>
    <row r="1158" spans="6:26" x14ac:dyDescent="0.25">
      <c r="F1158" s="36"/>
      <c r="V1158"/>
      <c r="Z1158" s="29"/>
    </row>
    <row r="1159" spans="6:26" x14ac:dyDescent="0.25">
      <c r="F1159" s="36"/>
      <c r="V1159"/>
      <c r="Z1159" s="29"/>
    </row>
    <row r="1160" spans="6:26" x14ac:dyDescent="0.25">
      <c r="F1160" s="36"/>
      <c r="V1160"/>
      <c r="Z1160" s="29"/>
    </row>
    <row r="1161" spans="6:26" x14ac:dyDescent="0.25">
      <c r="F1161" s="36"/>
      <c r="V1161"/>
      <c r="Z1161" s="29"/>
    </row>
    <row r="1162" spans="6:26" x14ac:dyDescent="0.25">
      <c r="F1162" s="36"/>
      <c r="V1162"/>
      <c r="Z1162" s="29"/>
    </row>
    <row r="1163" spans="6:26" x14ac:dyDescent="0.25">
      <c r="F1163" s="36"/>
      <c r="V1163"/>
      <c r="Z1163" s="29"/>
    </row>
    <row r="1164" spans="6:26" x14ac:dyDescent="0.25">
      <c r="F1164" s="36"/>
      <c r="V1164"/>
      <c r="Z1164" s="29"/>
    </row>
    <row r="1165" spans="6:26" x14ac:dyDescent="0.25">
      <c r="F1165" s="36"/>
      <c r="V1165"/>
      <c r="Z1165" s="29"/>
    </row>
    <row r="1166" spans="6:26" x14ac:dyDescent="0.25">
      <c r="F1166" s="36"/>
      <c r="V1166"/>
      <c r="Z1166" s="29"/>
    </row>
    <row r="1167" spans="6:26" x14ac:dyDescent="0.25">
      <c r="F1167" s="36"/>
      <c r="V1167"/>
      <c r="Z1167" s="29"/>
    </row>
    <row r="1168" spans="6:26" x14ac:dyDescent="0.25">
      <c r="F1168" s="36"/>
      <c r="V1168"/>
      <c r="Z1168" s="29"/>
    </row>
    <row r="1169" spans="6:26" x14ac:dyDescent="0.25">
      <c r="F1169" s="36"/>
      <c r="V1169"/>
      <c r="Z1169" s="29"/>
    </row>
    <row r="1170" spans="6:26" x14ac:dyDescent="0.25">
      <c r="F1170" s="36"/>
      <c r="V1170"/>
      <c r="Z1170" s="29"/>
    </row>
    <row r="1171" spans="6:26" x14ac:dyDescent="0.25">
      <c r="F1171" s="36"/>
      <c r="V1171"/>
      <c r="Z1171" s="29"/>
    </row>
    <row r="1172" spans="6:26" x14ac:dyDescent="0.25">
      <c r="F1172" s="36"/>
      <c r="V1172"/>
      <c r="Z1172" s="29"/>
    </row>
    <row r="1173" spans="6:26" x14ac:dyDescent="0.25">
      <c r="F1173" s="36"/>
      <c r="V1173"/>
      <c r="Z1173" s="29"/>
    </row>
    <row r="1174" spans="6:26" x14ac:dyDescent="0.25">
      <c r="F1174" s="36"/>
      <c r="V1174"/>
      <c r="Z1174" s="29"/>
    </row>
    <row r="1175" spans="6:26" x14ac:dyDescent="0.25">
      <c r="F1175" s="36"/>
      <c r="V1175"/>
      <c r="Z1175" s="29"/>
    </row>
    <row r="1176" spans="6:26" x14ac:dyDescent="0.25">
      <c r="F1176" s="36"/>
      <c r="V1176"/>
      <c r="Z1176" s="29"/>
    </row>
    <row r="1177" spans="6:26" x14ac:dyDescent="0.25">
      <c r="F1177" s="36"/>
      <c r="V1177"/>
      <c r="Z1177" s="29"/>
    </row>
    <row r="1178" spans="6:26" x14ac:dyDescent="0.25">
      <c r="F1178" s="36"/>
      <c r="V1178"/>
      <c r="Z1178" s="29"/>
    </row>
    <row r="1179" spans="6:26" x14ac:dyDescent="0.25">
      <c r="F1179" s="36"/>
      <c r="V1179"/>
      <c r="Z1179" s="29"/>
    </row>
    <row r="1180" spans="6:26" x14ac:dyDescent="0.25">
      <c r="F1180" s="36"/>
      <c r="V1180"/>
      <c r="Z1180" s="29"/>
    </row>
    <row r="1181" spans="6:26" x14ac:dyDescent="0.25">
      <c r="F1181" s="36"/>
      <c r="V1181"/>
      <c r="Z1181" s="29"/>
    </row>
    <row r="1182" spans="6:26" x14ac:dyDescent="0.25">
      <c r="F1182" s="36"/>
      <c r="V1182"/>
      <c r="Z1182" s="29"/>
    </row>
    <row r="1183" spans="6:26" x14ac:dyDescent="0.25">
      <c r="F1183" s="36"/>
      <c r="V1183"/>
      <c r="Z1183" s="29"/>
    </row>
    <row r="1184" spans="6:26" x14ac:dyDescent="0.25">
      <c r="F1184" s="36"/>
      <c r="V1184"/>
      <c r="Z1184" s="29"/>
    </row>
    <row r="1185" spans="6:26" x14ac:dyDescent="0.25">
      <c r="F1185" s="36"/>
      <c r="V1185"/>
      <c r="Z1185" s="29"/>
    </row>
    <row r="1186" spans="6:26" x14ac:dyDescent="0.25">
      <c r="F1186" s="36"/>
      <c r="V1186"/>
      <c r="Z1186" s="29"/>
    </row>
    <row r="1187" spans="6:26" x14ac:dyDescent="0.25">
      <c r="F1187" s="36"/>
      <c r="V1187"/>
      <c r="Z1187" s="29"/>
    </row>
    <row r="1188" spans="6:26" x14ac:dyDescent="0.25">
      <c r="F1188" s="36"/>
      <c r="V1188"/>
      <c r="Z1188" s="29"/>
    </row>
    <row r="1189" spans="6:26" x14ac:dyDescent="0.25">
      <c r="F1189" s="36"/>
      <c r="V1189"/>
      <c r="Z1189" s="29"/>
    </row>
    <row r="1190" spans="6:26" x14ac:dyDescent="0.25">
      <c r="F1190" s="36"/>
      <c r="V1190"/>
      <c r="Z1190" s="29"/>
    </row>
    <row r="1191" spans="6:26" x14ac:dyDescent="0.25">
      <c r="F1191" s="36"/>
      <c r="V1191"/>
      <c r="Z1191" s="29"/>
    </row>
    <row r="1192" spans="6:26" x14ac:dyDescent="0.25">
      <c r="F1192" s="36"/>
      <c r="V1192"/>
      <c r="Z1192" s="29"/>
    </row>
    <row r="1193" spans="6:26" x14ac:dyDescent="0.25">
      <c r="F1193" s="36"/>
      <c r="V1193"/>
      <c r="Z1193" s="29"/>
    </row>
    <row r="1194" spans="6:26" x14ac:dyDescent="0.25">
      <c r="F1194" s="36"/>
      <c r="V1194"/>
      <c r="Z1194" s="29"/>
    </row>
    <row r="1195" spans="6:26" x14ac:dyDescent="0.25">
      <c r="F1195" s="36"/>
      <c r="V1195"/>
      <c r="Z1195" s="29"/>
    </row>
    <row r="1196" spans="6:26" x14ac:dyDescent="0.25">
      <c r="F1196" s="36"/>
      <c r="V1196"/>
      <c r="Z1196" s="29"/>
    </row>
    <row r="1197" spans="6:26" x14ac:dyDescent="0.25">
      <c r="F1197" s="36"/>
      <c r="V1197"/>
      <c r="Z1197" s="29"/>
    </row>
    <row r="1198" spans="6:26" x14ac:dyDescent="0.25">
      <c r="F1198" s="36"/>
      <c r="V1198"/>
      <c r="Z1198" s="29"/>
    </row>
    <row r="1199" spans="6:26" x14ac:dyDescent="0.25">
      <c r="F1199" s="36"/>
      <c r="V1199"/>
      <c r="Z1199" s="29"/>
    </row>
    <row r="1200" spans="6:26" x14ac:dyDescent="0.25">
      <c r="F1200" s="36"/>
      <c r="V1200"/>
      <c r="Z1200" s="29"/>
    </row>
    <row r="1201" spans="6:26" x14ac:dyDescent="0.25">
      <c r="F1201" s="36"/>
      <c r="V1201"/>
      <c r="Z1201" s="29"/>
    </row>
    <row r="1202" spans="6:26" x14ac:dyDescent="0.25">
      <c r="F1202" s="36"/>
      <c r="V1202"/>
      <c r="Z1202" s="29"/>
    </row>
    <row r="1203" spans="6:26" x14ac:dyDescent="0.25">
      <c r="F1203" s="36"/>
      <c r="V1203"/>
      <c r="Z1203" s="29"/>
    </row>
    <row r="1204" spans="6:26" x14ac:dyDescent="0.25">
      <c r="F1204" s="36"/>
      <c r="V1204"/>
      <c r="Z1204" s="29"/>
    </row>
    <row r="1205" spans="6:26" x14ac:dyDescent="0.25">
      <c r="F1205" s="36"/>
      <c r="V1205"/>
      <c r="Z1205" s="29"/>
    </row>
    <row r="1206" spans="6:26" x14ac:dyDescent="0.25">
      <c r="F1206" s="36"/>
      <c r="V1206"/>
      <c r="Z1206" s="29"/>
    </row>
    <row r="1207" spans="6:26" x14ac:dyDescent="0.25">
      <c r="F1207" s="36"/>
      <c r="V1207"/>
      <c r="Z1207" s="29"/>
    </row>
    <row r="1208" spans="6:26" x14ac:dyDescent="0.25">
      <c r="F1208" s="36"/>
      <c r="V1208"/>
      <c r="Z1208" s="29"/>
    </row>
    <row r="1209" spans="6:26" x14ac:dyDescent="0.25">
      <c r="F1209" s="36"/>
      <c r="V1209"/>
      <c r="Z1209" s="29"/>
    </row>
    <row r="1210" spans="6:26" x14ac:dyDescent="0.25">
      <c r="F1210" s="36"/>
      <c r="V1210"/>
      <c r="Z1210" s="29"/>
    </row>
    <row r="1211" spans="6:26" x14ac:dyDescent="0.25">
      <c r="F1211" s="36"/>
      <c r="V1211"/>
      <c r="Z1211" s="29"/>
    </row>
    <row r="1212" spans="6:26" x14ac:dyDescent="0.25">
      <c r="F1212" s="36"/>
      <c r="V1212"/>
      <c r="Z1212" s="29"/>
    </row>
    <row r="1213" spans="6:26" x14ac:dyDescent="0.25">
      <c r="F1213" s="36"/>
      <c r="V1213"/>
      <c r="Z1213" s="29"/>
    </row>
    <row r="1214" spans="6:26" x14ac:dyDescent="0.25">
      <c r="F1214" s="36"/>
      <c r="V1214"/>
      <c r="Z1214" s="29"/>
    </row>
    <row r="1215" spans="6:26" x14ac:dyDescent="0.25">
      <c r="F1215" s="36"/>
      <c r="V1215"/>
      <c r="Z1215" s="29"/>
    </row>
    <row r="1216" spans="6:26" x14ac:dyDescent="0.25">
      <c r="F1216" s="36"/>
      <c r="V1216"/>
      <c r="Z1216" s="29"/>
    </row>
    <row r="1217" spans="6:26" x14ac:dyDescent="0.25">
      <c r="F1217" s="36"/>
      <c r="V1217"/>
      <c r="Z1217" s="29"/>
    </row>
    <row r="1218" spans="6:26" x14ac:dyDescent="0.25">
      <c r="F1218" s="36"/>
      <c r="V1218"/>
      <c r="Z1218" s="29"/>
    </row>
    <row r="1219" spans="6:26" x14ac:dyDescent="0.25">
      <c r="F1219" s="36"/>
      <c r="V1219"/>
      <c r="Z1219" s="29"/>
    </row>
    <row r="1220" spans="6:26" x14ac:dyDescent="0.25">
      <c r="F1220" s="36"/>
      <c r="V1220"/>
      <c r="Z1220" s="29"/>
    </row>
    <row r="1221" spans="6:26" x14ac:dyDescent="0.25">
      <c r="F1221" s="36"/>
      <c r="V1221"/>
      <c r="Z1221" s="29"/>
    </row>
    <row r="1222" spans="6:26" x14ac:dyDescent="0.25">
      <c r="F1222" s="36"/>
      <c r="V1222"/>
      <c r="Z1222" s="29"/>
    </row>
    <row r="1223" spans="6:26" x14ac:dyDescent="0.25">
      <c r="F1223" s="36"/>
      <c r="V1223"/>
      <c r="Z1223" s="29"/>
    </row>
    <row r="1224" spans="6:26" x14ac:dyDescent="0.25">
      <c r="F1224" s="36"/>
      <c r="V1224"/>
      <c r="Z1224" s="29"/>
    </row>
    <row r="1225" spans="6:26" x14ac:dyDescent="0.25">
      <c r="F1225" s="36"/>
      <c r="V1225"/>
      <c r="Z1225" s="29"/>
    </row>
    <row r="1226" spans="6:26" x14ac:dyDescent="0.25">
      <c r="F1226" s="36"/>
      <c r="V1226"/>
      <c r="Z1226" s="29"/>
    </row>
    <row r="1227" spans="6:26" x14ac:dyDescent="0.25">
      <c r="F1227" s="36"/>
      <c r="V1227"/>
      <c r="Z1227" s="29"/>
    </row>
    <row r="1228" spans="6:26" x14ac:dyDescent="0.25">
      <c r="F1228" s="36"/>
      <c r="V1228"/>
      <c r="Z1228" s="29"/>
    </row>
    <row r="1229" spans="6:26" x14ac:dyDescent="0.25">
      <c r="F1229" s="36"/>
      <c r="V1229"/>
      <c r="Z1229" s="29"/>
    </row>
    <row r="1230" spans="6:26" x14ac:dyDescent="0.25">
      <c r="F1230" s="36"/>
      <c r="V1230"/>
      <c r="Z1230" s="29"/>
    </row>
    <row r="1231" spans="6:26" x14ac:dyDescent="0.25">
      <c r="F1231" s="36"/>
      <c r="V1231"/>
      <c r="Z1231" s="29"/>
    </row>
    <row r="1232" spans="6:26" x14ac:dyDescent="0.25">
      <c r="F1232" s="36"/>
      <c r="V1232"/>
      <c r="Z1232" s="29"/>
    </row>
    <row r="1233" spans="6:26" x14ac:dyDescent="0.25">
      <c r="F1233" s="36"/>
      <c r="V1233"/>
      <c r="Z1233" s="29"/>
    </row>
    <row r="1234" spans="6:26" x14ac:dyDescent="0.25">
      <c r="F1234" s="36"/>
      <c r="V1234"/>
      <c r="Z1234" s="29"/>
    </row>
    <row r="1235" spans="6:26" x14ac:dyDescent="0.25">
      <c r="F1235" s="36"/>
      <c r="V1235"/>
      <c r="Z1235" s="29"/>
    </row>
    <row r="1236" spans="6:26" x14ac:dyDescent="0.25">
      <c r="F1236" s="36"/>
      <c r="V1236"/>
      <c r="Z1236" s="29"/>
    </row>
    <row r="1237" spans="6:26" x14ac:dyDescent="0.25">
      <c r="F1237" s="36"/>
      <c r="V1237"/>
      <c r="Z1237" s="29"/>
    </row>
    <row r="1238" spans="6:26" x14ac:dyDescent="0.25">
      <c r="F1238" s="36"/>
      <c r="V1238"/>
      <c r="Z1238" s="29"/>
    </row>
    <row r="1239" spans="6:26" x14ac:dyDescent="0.25">
      <c r="F1239" s="36"/>
      <c r="V1239"/>
      <c r="Z1239" s="29"/>
    </row>
    <row r="1240" spans="6:26" x14ac:dyDescent="0.25">
      <c r="F1240" s="36"/>
      <c r="V1240"/>
      <c r="Z1240" s="29"/>
    </row>
    <row r="1241" spans="6:26" x14ac:dyDescent="0.25">
      <c r="F1241" s="36"/>
      <c r="V1241"/>
      <c r="Z1241" s="29"/>
    </row>
    <row r="1242" spans="6:26" x14ac:dyDescent="0.25">
      <c r="F1242" s="36"/>
      <c r="V1242"/>
      <c r="Z1242" s="29"/>
    </row>
    <row r="1243" spans="6:26" x14ac:dyDescent="0.25">
      <c r="F1243" s="36"/>
      <c r="V1243"/>
      <c r="Z1243" s="29"/>
    </row>
    <row r="1244" spans="6:26" x14ac:dyDescent="0.25">
      <c r="F1244" s="36"/>
      <c r="V1244"/>
      <c r="Z1244" s="29"/>
    </row>
    <row r="1245" spans="6:26" x14ac:dyDescent="0.25">
      <c r="F1245" s="36"/>
      <c r="V1245"/>
      <c r="Z1245" s="29"/>
    </row>
    <row r="1246" spans="6:26" x14ac:dyDescent="0.25">
      <c r="F1246" s="36"/>
      <c r="V1246"/>
      <c r="Z1246" s="29"/>
    </row>
    <row r="1247" spans="6:26" x14ac:dyDescent="0.25">
      <c r="F1247" s="36"/>
      <c r="V1247"/>
      <c r="Z1247" s="29"/>
    </row>
    <row r="1248" spans="6:26" x14ac:dyDescent="0.25">
      <c r="F1248" s="36"/>
      <c r="V1248"/>
      <c r="Z1248" s="29"/>
    </row>
    <row r="1249" spans="6:26" x14ac:dyDescent="0.25">
      <c r="F1249" s="36"/>
      <c r="V1249"/>
      <c r="Z1249" s="29"/>
    </row>
    <row r="1250" spans="6:26" x14ac:dyDescent="0.25">
      <c r="F1250" s="36"/>
      <c r="V1250"/>
      <c r="Z1250" s="29"/>
    </row>
    <row r="1251" spans="6:26" x14ac:dyDescent="0.25">
      <c r="F1251" s="36"/>
      <c r="V1251"/>
      <c r="Z1251" s="29"/>
    </row>
    <row r="1252" spans="6:26" x14ac:dyDescent="0.25">
      <c r="F1252" s="36"/>
      <c r="V1252"/>
      <c r="Z1252" s="29"/>
    </row>
    <row r="1253" spans="6:26" x14ac:dyDescent="0.25">
      <c r="F1253" s="36"/>
      <c r="V1253"/>
      <c r="Z1253" s="29"/>
    </row>
    <row r="1254" spans="6:26" x14ac:dyDescent="0.25">
      <c r="F1254" s="36"/>
      <c r="V1254"/>
      <c r="Z1254" s="29"/>
    </row>
    <row r="1255" spans="6:26" x14ac:dyDescent="0.25">
      <c r="F1255" s="36"/>
      <c r="V1255"/>
      <c r="Z1255" s="29"/>
    </row>
    <row r="1256" spans="6:26" x14ac:dyDescent="0.25">
      <c r="F1256" s="36"/>
      <c r="V1256"/>
      <c r="Z1256" s="29"/>
    </row>
    <row r="1257" spans="6:26" x14ac:dyDescent="0.25">
      <c r="F1257" s="36"/>
      <c r="V1257"/>
      <c r="Z1257" s="29"/>
    </row>
    <row r="1258" spans="6:26" x14ac:dyDescent="0.25">
      <c r="F1258" s="36"/>
      <c r="V1258"/>
      <c r="Z1258" s="29"/>
    </row>
    <row r="1259" spans="6:26" x14ac:dyDescent="0.25">
      <c r="F1259" s="36"/>
      <c r="V1259"/>
      <c r="Z1259" s="29"/>
    </row>
    <row r="1260" spans="6:26" x14ac:dyDescent="0.25">
      <c r="F1260" s="36"/>
      <c r="V1260"/>
      <c r="Z1260" s="29"/>
    </row>
    <row r="1261" spans="6:26" x14ac:dyDescent="0.25">
      <c r="F1261" s="36"/>
      <c r="V1261"/>
      <c r="Z1261" s="29"/>
    </row>
    <row r="1262" spans="6:26" x14ac:dyDescent="0.25">
      <c r="F1262" s="36"/>
      <c r="V1262"/>
      <c r="Z1262" s="29"/>
    </row>
    <row r="1263" spans="6:26" x14ac:dyDescent="0.25">
      <c r="F1263" s="36"/>
      <c r="V1263"/>
      <c r="Z1263" s="29"/>
    </row>
    <row r="1264" spans="6:26" x14ac:dyDescent="0.25">
      <c r="F1264" s="36"/>
      <c r="V1264"/>
      <c r="Z1264" s="29"/>
    </row>
    <row r="1265" spans="6:26" x14ac:dyDescent="0.25">
      <c r="F1265" s="36"/>
      <c r="V1265"/>
      <c r="Z1265" s="29"/>
    </row>
    <row r="1266" spans="6:26" x14ac:dyDescent="0.25">
      <c r="F1266" s="36"/>
      <c r="V1266"/>
      <c r="Z1266" s="29"/>
    </row>
    <row r="1267" spans="6:26" x14ac:dyDescent="0.25">
      <c r="F1267" s="36"/>
      <c r="V1267"/>
      <c r="Z1267" s="29"/>
    </row>
    <row r="1268" spans="6:26" x14ac:dyDescent="0.25">
      <c r="F1268" s="36"/>
      <c r="V1268"/>
      <c r="Z1268" s="29"/>
    </row>
    <row r="1269" spans="6:26" x14ac:dyDescent="0.25">
      <c r="F1269" s="36"/>
      <c r="V1269"/>
      <c r="Z1269" s="29"/>
    </row>
    <row r="1270" spans="6:26" x14ac:dyDescent="0.25">
      <c r="F1270" s="36"/>
      <c r="V1270"/>
      <c r="Z1270" s="29"/>
    </row>
    <row r="1271" spans="6:26" x14ac:dyDescent="0.25">
      <c r="F1271" s="36"/>
      <c r="V1271"/>
      <c r="Z1271" s="29"/>
    </row>
    <row r="1272" spans="6:26" x14ac:dyDescent="0.25">
      <c r="F1272" s="36"/>
      <c r="V1272"/>
      <c r="Z1272" s="29"/>
    </row>
    <row r="1273" spans="6:26" x14ac:dyDescent="0.25">
      <c r="F1273" s="36"/>
      <c r="V1273"/>
      <c r="Z1273" s="29"/>
    </row>
    <row r="1274" spans="6:26" x14ac:dyDescent="0.25">
      <c r="F1274" s="36"/>
      <c r="V1274"/>
      <c r="Z1274" s="29"/>
    </row>
    <row r="1275" spans="6:26" x14ac:dyDescent="0.25">
      <c r="F1275" s="36"/>
      <c r="V1275"/>
      <c r="Z1275" s="29"/>
    </row>
    <row r="1276" spans="6:26" x14ac:dyDescent="0.25">
      <c r="F1276" s="36"/>
      <c r="V1276"/>
      <c r="Z1276" s="29"/>
    </row>
    <row r="1277" spans="6:26" x14ac:dyDescent="0.25">
      <c r="F1277" s="36"/>
      <c r="V1277"/>
      <c r="Z1277" s="29"/>
    </row>
    <row r="1278" spans="6:26" x14ac:dyDescent="0.25">
      <c r="F1278" s="36"/>
      <c r="V1278"/>
      <c r="Z1278" s="29"/>
    </row>
    <row r="1279" spans="6:26" x14ac:dyDescent="0.25">
      <c r="F1279" s="36"/>
      <c r="V1279"/>
      <c r="Z1279" s="29"/>
    </row>
    <row r="1280" spans="6:26" x14ac:dyDescent="0.25">
      <c r="F1280" s="36"/>
      <c r="V1280"/>
      <c r="Z1280" s="29"/>
    </row>
    <row r="1281" spans="6:26" x14ac:dyDescent="0.25">
      <c r="F1281" s="36"/>
      <c r="V1281"/>
      <c r="Z1281" s="29"/>
    </row>
    <row r="1282" spans="6:26" x14ac:dyDescent="0.25">
      <c r="F1282" s="36"/>
      <c r="V1282"/>
      <c r="Z1282" s="29"/>
    </row>
    <row r="1283" spans="6:26" x14ac:dyDescent="0.25">
      <c r="F1283" s="36"/>
      <c r="V1283"/>
      <c r="Z1283" s="29"/>
    </row>
    <row r="1284" spans="6:26" x14ac:dyDescent="0.25">
      <c r="F1284" s="36"/>
      <c r="V1284"/>
      <c r="Z1284" s="29"/>
    </row>
    <row r="1285" spans="6:26" x14ac:dyDescent="0.25">
      <c r="F1285" s="36"/>
      <c r="V1285"/>
      <c r="Z1285" s="29"/>
    </row>
    <row r="1286" spans="6:26" x14ac:dyDescent="0.25">
      <c r="F1286" s="36"/>
      <c r="V1286"/>
      <c r="Z1286" s="29"/>
    </row>
    <row r="1287" spans="6:26" x14ac:dyDescent="0.25">
      <c r="F1287" s="36"/>
      <c r="V1287"/>
      <c r="Z1287" s="29"/>
    </row>
    <row r="1288" spans="6:26" x14ac:dyDescent="0.25">
      <c r="F1288" s="36"/>
      <c r="V1288"/>
      <c r="Z1288" s="29"/>
    </row>
    <row r="1289" spans="6:26" x14ac:dyDescent="0.25">
      <c r="F1289" s="36"/>
      <c r="V1289"/>
      <c r="Z1289" s="29"/>
    </row>
    <row r="1290" spans="6:26" x14ac:dyDescent="0.25">
      <c r="F1290" s="36"/>
      <c r="V1290"/>
      <c r="Z1290" s="29"/>
    </row>
    <row r="1291" spans="6:26" x14ac:dyDescent="0.25">
      <c r="F1291" s="36"/>
      <c r="V1291"/>
      <c r="Z1291" s="29"/>
    </row>
    <row r="1292" spans="6:26" x14ac:dyDescent="0.25">
      <c r="F1292" s="36"/>
      <c r="V1292"/>
      <c r="Z1292" s="29"/>
    </row>
    <row r="1293" spans="6:26" x14ac:dyDescent="0.25">
      <c r="F1293" s="36"/>
      <c r="V1293"/>
      <c r="Z1293" s="29"/>
    </row>
    <row r="1294" spans="6:26" x14ac:dyDescent="0.25">
      <c r="F1294" s="36"/>
      <c r="V1294"/>
      <c r="Z1294" s="29"/>
    </row>
    <row r="1295" spans="6:26" x14ac:dyDescent="0.25">
      <c r="F1295" s="36"/>
      <c r="V1295"/>
      <c r="Z1295" s="29"/>
    </row>
    <row r="1296" spans="6:26" x14ac:dyDescent="0.25">
      <c r="F1296" s="36"/>
      <c r="V1296"/>
      <c r="Z1296" s="29"/>
    </row>
    <row r="1297" spans="6:26" x14ac:dyDescent="0.25">
      <c r="F1297" s="36"/>
      <c r="V1297"/>
      <c r="Z1297" s="29"/>
    </row>
    <row r="1298" spans="6:26" x14ac:dyDescent="0.25">
      <c r="F1298" s="36"/>
      <c r="V1298"/>
      <c r="Z1298" s="29"/>
    </row>
    <row r="1299" spans="6:26" x14ac:dyDescent="0.25">
      <c r="F1299" s="36"/>
      <c r="V1299"/>
      <c r="Z1299" s="29"/>
    </row>
    <row r="1300" spans="6:26" x14ac:dyDescent="0.25">
      <c r="F1300" s="36"/>
      <c r="V1300"/>
      <c r="Z1300" s="29"/>
    </row>
    <row r="1301" spans="6:26" x14ac:dyDescent="0.25">
      <c r="F1301" s="36"/>
      <c r="V1301"/>
      <c r="Z1301" s="29"/>
    </row>
    <row r="1302" spans="6:26" x14ac:dyDescent="0.25">
      <c r="F1302" s="36"/>
      <c r="V1302"/>
      <c r="Z1302" s="29"/>
    </row>
    <row r="1303" spans="6:26" x14ac:dyDescent="0.25">
      <c r="F1303" s="36"/>
      <c r="V1303"/>
      <c r="Z1303" s="29"/>
    </row>
    <row r="1304" spans="6:26" x14ac:dyDescent="0.25">
      <c r="F1304" s="36"/>
      <c r="V1304"/>
      <c r="Z1304" s="29"/>
    </row>
    <row r="1305" spans="6:26" x14ac:dyDescent="0.25">
      <c r="F1305" s="36"/>
      <c r="V1305"/>
      <c r="Z1305" s="29"/>
    </row>
    <row r="1306" spans="6:26" x14ac:dyDescent="0.25">
      <c r="F1306" s="36"/>
      <c r="V1306"/>
      <c r="Z1306" s="29"/>
    </row>
    <row r="1307" spans="6:26" x14ac:dyDescent="0.25">
      <c r="F1307" s="36"/>
      <c r="V1307"/>
      <c r="Z1307" s="29"/>
    </row>
    <row r="1308" spans="6:26" x14ac:dyDescent="0.25">
      <c r="F1308" s="36"/>
      <c r="V1308"/>
      <c r="Z1308" s="29"/>
    </row>
    <row r="1309" spans="6:26" x14ac:dyDescent="0.25">
      <c r="F1309" s="36"/>
      <c r="V1309"/>
      <c r="Z1309" s="29"/>
    </row>
    <row r="1310" spans="6:26" x14ac:dyDescent="0.25">
      <c r="F1310" s="36"/>
      <c r="V1310"/>
      <c r="Z1310" s="29"/>
    </row>
    <row r="1311" spans="6:26" x14ac:dyDescent="0.25">
      <c r="F1311" s="36"/>
      <c r="V1311"/>
      <c r="Z1311" s="29"/>
    </row>
    <row r="1312" spans="6:26" x14ac:dyDescent="0.25">
      <c r="F1312" s="36"/>
      <c r="V1312"/>
      <c r="Z1312" s="29"/>
    </row>
    <row r="1313" spans="6:26" x14ac:dyDescent="0.25">
      <c r="F1313" s="36"/>
      <c r="V1313"/>
      <c r="Z1313" s="29"/>
    </row>
    <row r="1314" spans="6:26" x14ac:dyDescent="0.25">
      <c r="F1314" s="36"/>
      <c r="V1314"/>
      <c r="Z1314" s="29"/>
    </row>
    <row r="1315" spans="6:26" x14ac:dyDescent="0.25">
      <c r="F1315" s="36"/>
      <c r="V1315"/>
      <c r="Z1315" s="29"/>
    </row>
    <row r="1316" spans="6:26" x14ac:dyDescent="0.25">
      <c r="F1316" s="36"/>
      <c r="V1316"/>
      <c r="Z1316" s="29"/>
    </row>
    <row r="1317" spans="6:26" x14ac:dyDescent="0.25">
      <c r="F1317" s="36"/>
      <c r="V1317"/>
      <c r="Z1317" s="29"/>
    </row>
    <row r="1318" spans="6:26" x14ac:dyDescent="0.25">
      <c r="F1318" s="36"/>
      <c r="V1318"/>
      <c r="Z1318" s="29"/>
    </row>
    <row r="1319" spans="6:26" x14ac:dyDescent="0.25">
      <c r="F1319" s="36"/>
      <c r="V1319"/>
      <c r="Z1319" s="29"/>
    </row>
    <row r="1320" spans="6:26" x14ac:dyDescent="0.25">
      <c r="F1320" s="36"/>
      <c r="V1320"/>
      <c r="Z1320" s="29"/>
    </row>
    <row r="1321" spans="6:26" x14ac:dyDescent="0.25">
      <c r="F1321" s="36"/>
      <c r="V1321"/>
      <c r="Z1321" s="29"/>
    </row>
    <row r="1322" spans="6:26" x14ac:dyDescent="0.25">
      <c r="F1322" s="36"/>
      <c r="V1322"/>
      <c r="Z1322" s="29"/>
    </row>
    <row r="1323" spans="6:26" x14ac:dyDescent="0.25">
      <c r="F1323" s="36"/>
      <c r="V1323"/>
      <c r="Z1323" s="29"/>
    </row>
    <row r="1324" spans="6:26" x14ac:dyDescent="0.25">
      <c r="F1324" s="36"/>
      <c r="V1324"/>
      <c r="Z1324" s="29"/>
    </row>
    <row r="1325" spans="6:26" x14ac:dyDescent="0.25">
      <c r="F1325" s="36"/>
      <c r="V1325"/>
      <c r="Z1325" s="29"/>
    </row>
    <row r="1326" spans="6:26" x14ac:dyDescent="0.25">
      <c r="F1326" s="36"/>
      <c r="V1326"/>
      <c r="Z1326" s="29"/>
    </row>
    <row r="1327" spans="6:26" x14ac:dyDescent="0.25">
      <c r="F1327" s="36"/>
      <c r="V1327"/>
      <c r="Z1327" s="29"/>
    </row>
    <row r="1328" spans="6:26" x14ac:dyDescent="0.25">
      <c r="F1328" s="36"/>
      <c r="V1328"/>
      <c r="Z1328" s="29"/>
    </row>
    <row r="1329" spans="6:26" x14ac:dyDescent="0.25">
      <c r="F1329" s="36"/>
      <c r="V1329"/>
      <c r="Z1329" s="29"/>
    </row>
    <row r="1330" spans="6:26" x14ac:dyDescent="0.25">
      <c r="F1330" s="36"/>
      <c r="V1330"/>
      <c r="Z1330" s="29"/>
    </row>
    <row r="1331" spans="6:26" x14ac:dyDescent="0.25">
      <c r="F1331" s="36"/>
      <c r="V1331"/>
      <c r="Z1331" s="29"/>
    </row>
    <row r="1332" spans="6:26" x14ac:dyDescent="0.25">
      <c r="F1332" s="36"/>
      <c r="V1332"/>
      <c r="Z1332" s="29"/>
    </row>
    <row r="1333" spans="6:26" x14ac:dyDescent="0.25">
      <c r="F1333" s="36"/>
      <c r="V1333"/>
      <c r="Z1333" s="29"/>
    </row>
    <row r="1334" spans="6:26" x14ac:dyDescent="0.25">
      <c r="F1334" s="36"/>
      <c r="V1334"/>
      <c r="Z1334" s="29"/>
    </row>
    <row r="1335" spans="6:26" x14ac:dyDescent="0.25">
      <c r="F1335" s="36"/>
      <c r="V1335"/>
      <c r="Z1335" s="29"/>
    </row>
    <row r="1336" spans="6:26" x14ac:dyDescent="0.25">
      <c r="F1336" s="36"/>
      <c r="V1336"/>
      <c r="Z1336" s="29"/>
    </row>
    <row r="1337" spans="6:26" x14ac:dyDescent="0.25">
      <c r="F1337" s="36"/>
      <c r="V1337"/>
      <c r="Z1337" s="29"/>
    </row>
    <row r="1338" spans="6:26" x14ac:dyDescent="0.25">
      <c r="F1338" s="36"/>
      <c r="V1338"/>
      <c r="Z1338" s="29"/>
    </row>
    <row r="1339" spans="6:26" x14ac:dyDescent="0.25">
      <c r="F1339" s="36"/>
      <c r="V1339"/>
      <c r="Z1339" s="29"/>
    </row>
    <row r="1340" spans="6:26" x14ac:dyDescent="0.25">
      <c r="F1340" s="36"/>
      <c r="V1340"/>
      <c r="Z1340" s="29"/>
    </row>
    <row r="1341" spans="6:26" x14ac:dyDescent="0.25">
      <c r="F1341" s="36"/>
      <c r="V1341"/>
      <c r="Z1341" s="29"/>
    </row>
    <row r="1342" spans="6:26" x14ac:dyDescent="0.25">
      <c r="F1342" s="36"/>
      <c r="V1342"/>
      <c r="Z1342" s="29"/>
    </row>
    <row r="1343" spans="6:26" x14ac:dyDescent="0.25">
      <c r="F1343" s="36"/>
      <c r="V1343"/>
      <c r="Z1343" s="29"/>
    </row>
    <row r="1344" spans="6:26" x14ac:dyDescent="0.25">
      <c r="F1344" s="36"/>
      <c r="V1344"/>
      <c r="Z1344" s="29"/>
    </row>
    <row r="1345" spans="6:26" x14ac:dyDescent="0.25">
      <c r="F1345" s="36"/>
      <c r="V1345"/>
      <c r="Z1345" s="29"/>
    </row>
    <row r="1346" spans="6:26" x14ac:dyDescent="0.25">
      <c r="F1346" s="36"/>
      <c r="V1346"/>
      <c r="Z1346" s="29"/>
    </row>
    <row r="1347" spans="6:26" x14ac:dyDescent="0.25">
      <c r="F1347" s="36"/>
      <c r="V1347"/>
      <c r="Z1347" s="29"/>
    </row>
    <row r="1348" spans="6:26" x14ac:dyDescent="0.25">
      <c r="F1348" s="36"/>
      <c r="V1348"/>
      <c r="Z1348" s="29"/>
    </row>
    <row r="1349" spans="6:26" x14ac:dyDescent="0.25">
      <c r="F1349" s="36"/>
      <c r="V1349"/>
      <c r="Z1349" s="29"/>
    </row>
    <row r="1350" spans="6:26" x14ac:dyDescent="0.25">
      <c r="F1350" s="36"/>
      <c r="V1350"/>
      <c r="Z1350" s="29"/>
    </row>
    <row r="1351" spans="6:26" x14ac:dyDescent="0.25">
      <c r="F1351" s="36"/>
      <c r="V1351"/>
      <c r="Z1351" s="29"/>
    </row>
    <row r="1352" spans="6:26" x14ac:dyDescent="0.25">
      <c r="F1352" s="36"/>
      <c r="V1352"/>
      <c r="Z1352" s="29"/>
    </row>
    <row r="1353" spans="6:26" x14ac:dyDescent="0.25">
      <c r="F1353" s="36"/>
      <c r="V1353"/>
      <c r="Z1353" s="29"/>
    </row>
    <row r="1354" spans="6:26" x14ac:dyDescent="0.25">
      <c r="F1354" s="36"/>
      <c r="V1354"/>
      <c r="Z1354" s="29"/>
    </row>
    <row r="1355" spans="6:26" x14ac:dyDescent="0.25">
      <c r="F1355" s="36"/>
      <c r="V1355"/>
      <c r="Z1355" s="29"/>
    </row>
    <row r="1356" spans="6:26" x14ac:dyDescent="0.25">
      <c r="F1356" s="36"/>
      <c r="V1356"/>
      <c r="Z1356" s="29"/>
    </row>
    <row r="1357" spans="6:26" x14ac:dyDescent="0.25">
      <c r="F1357" s="36"/>
      <c r="V1357"/>
      <c r="Z1357" s="29"/>
    </row>
    <row r="1358" spans="6:26" x14ac:dyDescent="0.25">
      <c r="F1358" s="36"/>
      <c r="V1358"/>
      <c r="Z1358" s="29"/>
    </row>
    <row r="1359" spans="6:26" x14ac:dyDescent="0.25">
      <c r="F1359" s="36"/>
      <c r="V1359"/>
      <c r="Z1359" s="29"/>
    </row>
    <row r="1360" spans="6:26" x14ac:dyDescent="0.25">
      <c r="F1360" s="36"/>
      <c r="V1360"/>
      <c r="Z1360" s="29"/>
    </row>
    <row r="1361" spans="6:26" x14ac:dyDescent="0.25">
      <c r="F1361" s="36"/>
      <c r="V1361"/>
      <c r="Z1361" s="29"/>
    </row>
    <row r="1362" spans="6:26" x14ac:dyDescent="0.25">
      <c r="F1362" s="36"/>
      <c r="V1362"/>
      <c r="Z1362" s="29"/>
    </row>
    <row r="1363" spans="6:26" x14ac:dyDescent="0.25">
      <c r="F1363" s="36"/>
      <c r="V1363"/>
      <c r="Z1363" s="29"/>
    </row>
    <row r="1364" spans="6:26" x14ac:dyDescent="0.25">
      <c r="F1364" s="36"/>
      <c r="V1364"/>
      <c r="Z1364" s="29"/>
    </row>
    <row r="1365" spans="6:26" x14ac:dyDescent="0.25">
      <c r="F1365" s="36"/>
      <c r="V1365"/>
      <c r="Z1365" s="29"/>
    </row>
    <row r="1366" spans="6:26" x14ac:dyDescent="0.25">
      <c r="F1366" s="36"/>
      <c r="V1366"/>
      <c r="Z1366" s="29"/>
    </row>
    <row r="1367" spans="6:26" x14ac:dyDescent="0.25">
      <c r="F1367" s="36"/>
      <c r="V1367"/>
      <c r="Z1367" s="29"/>
    </row>
    <row r="1368" spans="6:26" x14ac:dyDescent="0.25">
      <c r="F1368" s="36"/>
      <c r="V1368"/>
      <c r="Z1368" s="29"/>
    </row>
    <row r="1369" spans="6:26" x14ac:dyDescent="0.25">
      <c r="F1369" s="36"/>
      <c r="V1369"/>
      <c r="Z1369" s="29"/>
    </row>
    <row r="1370" spans="6:26" x14ac:dyDescent="0.25">
      <c r="F1370" s="36"/>
      <c r="V1370"/>
      <c r="Z1370" s="29"/>
    </row>
    <row r="1371" spans="6:26" x14ac:dyDescent="0.25">
      <c r="F1371" s="36"/>
      <c r="V1371"/>
      <c r="Z1371" s="29"/>
    </row>
    <row r="1372" spans="6:26" x14ac:dyDescent="0.25">
      <c r="F1372" s="36"/>
      <c r="V1372"/>
      <c r="Z1372" s="29"/>
    </row>
    <row r="1373" spans="6:26" x14ac:dyDescent="0.25">
      <c r="F1373" s="36"/>
      <c r="V1373"/>
      <c r="Z1373" s="29"/>
    </row>
    <row r="1374" spans="6:26" x14ac:dyDescent="0.25">
      <c r="F1374" s="36"/>
      <c r="V1374"/>
      <c r="Z1374" s="29"/>
    </row>
    <row r="1375" spans="6:26" x14ac:dyDescent="0.25">
      <c r="F1375" s="36"/>
      <c r="V1375"/>
      <c r="Z1375" s="29"/>
    </row>
    <row r="1376" spans="6:26" x14ac:dyDescent="0.25">
      <c r="F1376" s="36"/>
      <c r="V1376"/>
      <c r="Z1376" s="29"/>
    </row>
    <row r="1377" spans="6:26" x14ac:dyDescent="0.25">
      <c r="F1377" s="36"/>
      <c r="V1377"/>
      <c r="Z1377" s="29"/>
    </row>
    <row r="1378" spans="6:26" x14ac:dyDescent="0.25">
      <c r="F1378" s="36"/>
      <c r="V1378"/>
      <c r="Z1378" s="29"/>
    </row>
    <row r="1379" spans="6:26" x14ac:dyDescent="0.25">
      <c r="F1379" s="36"/>
      <c r="V1379"/>
      <c r="Z1379" s="29"/>
    </row>
    <row r="1380" spans="6:26" x14ac:dyDescent="0.25">
      <c r="F1380" s="36"/>
      <c r="V1380"/>
      <c r="Z1380" s="29"/>
    </row>
    <row r="1381" spans="6:26" x14ac:dyDescent="0.25">
      <c r="F1381" s="36"/>
      <c r="V1381"/>
      <c r="Z1381" s="29"/>
    </row>
    <row r="1382" spans="6:26" x14ac:dyDescent="0.25">
      <c r="F1382" s="36"/>
      <c r="V1382"/>
      <c r="Z1382" s="29"/>
    </row>
    <row r="1383" spans="6:26" x14ac:dyDescent="0.25">
      <c r="F1383" s="36"/>
      <c r="V1383"/>
      <c r="Z1383" s="29"/>
    </row>
    <row r="1384" spans="6:26" x14ac:dyDescent="0.25">
      <c r="F1384" s="36"/>
      <c r="V1384"/>
      <c r="Z1384" s="29"/>
    </row>
    <row r="1385" spans="6:26" x14ac:dyDescent="0.25">
      <c r="F1385" s="36"/>
      <c r="V1385"/>
      <c r="Z1385" s="29"/>
    </row>
    <row r="1386" spans="6:26" x14ac:dyDescent="0.25">
      <c r="F1386" s="36"/>
      <c r="V1386"/>
      <c r="Z1386" s="29"/>
    </row>
    <row r="1387" spans="6:26" x14ac:dyDescent="0.25">
      <c r="F1387" s="36"/>
      <c r="V1387"/>
      <c r="Z1387" s="29"/>
    </row>
    <row r="1388" spans="6:26" x14ac:dyDescent="0.25">
      <c r="F1388" s="36"/>
      <c r="V1388"/>
      <c r="Z1388" s="29"/>
    </row>
    <row r="1389" spans="6:26" x14ac:dyDescent="0.25">
      <c r="F1389" s="36"/>
      <c r="V1389"/>
      <c r="Z1389" s="29"/>
    </row>
    <row r="1390" spans="6:26" x14ac:dyDescent="0.25">
      <c r="F1390" s="36"/>
      <c r="V1390"/>
      <c r="Z1390" s="29"/>
    </row>
    <row r="1391" spans="6:26" x14ac:dyDescent="0.25">
      <c r="F1391" s="36"/>
      <c r="V1391"/>
      <c r="Z1391" s="29"/>
    </row>
    <row r="1392" spans="6:26" x14ac:dyDescent="0.25">
      <c r="F1392" s="36"/>
      <c r="V1392"/>
      <c r="Z1392" s="29"/>
    </row>
    <row r="1393" spans="6:26" x14ac:dyDescent="0.25">
      <c r="F1393" s="36"/>
      <c r="V1393"/>
      <c r="Z1393" s="29"/>
    </row>
    <row r="1394" spans="6:26" x14ac:dyDescent="0.25">
      <c r="F1394" s="36"/>
      <c r="V1394"/>
      <c r="Z1394" s="29"/>
    </row>
    <row r="1395" spans="6:26" x14ac:dyDescent="0.25">
      <c r="F1395" s="36"/>
      <c r="V1395"/>
      <c r="Z1395" s="29"/>
    </row>
    <row r="1396" spans="6:26" x14ac:dyDescent="0.25">
      <c r="F1396" s="36"/>
      <c r="V1396"/>
      <c r="Z1396" s="29"/>
    </row>
    <row r="1397" spans="6:26" x14ac:dyDescent="0.25">
      <c r="F1397" s="36"/>
      <c r="V1397"/>
      <c r="Z1397" s="29"/>
    </row>
    <row r="1398" spans="6:26" x14ac:dyDescent="0.25">
      <c r="F1398" s="36"/>
      <c r="V1398"/>
      <c r="Z1398" s="29"/>
    </row>
    <row r="1399" spans="6:26" x14ac:dyDescent="0.25">
      <c r="F1399" s="36"/>
      <c r="V1399"/>
      <c r="Z1399" s="29"/>
    </row>
    <row r="1400" spans="6:26" x14ac:dyDescent="0.25">
      <c r="F1400" s="36"/>
      <c r="V1400"/>
      <c r="Z1400" s="29"/>
    </row>
    <row r="1401" spans="6:26" x14ac:dyDescent="0.25">
      <c r="F1401" s="36"/>
      <c r="V1401"/>
      <c r="Z1401" s="29"/>
    </row>
    <row r="1402" spans="6:26" x14ac:dyDescent="0.25">
      <c r="F1402" s="36"/>
      <c r="V1402"/>
      <c r="Z1402" s="29"/>
    </row>
    <row r="1403" spans="6:26" x14ac:dyDescent="0.25">
      <c r="F1403" s="36"/>
      <c r="V1403"/>
      <c r="Z1403" s="29"/>
    </row>
    <row r="1404" spans="6:26" x14ac:dyDescent="0.25">
      <c r="F1404" s="36"/>
      <c r="V1404"/>
      <c r="Z1404" s="29"/>
    </row>
    <row r="1405" spans="6:26" x14ac:dyDescent="0.25">
      <c r="F1405" s="36"/>
      <c r="V1405"/>
      <c r="Z1405" s="29"/>
    </row>
    <row r="1406" spans="6:26" x14ac:dyDescent="0.25">
      <c r="F1406" s="36"/>
      <c r="V1406"/>
      <c r="Z1406" s="29"/>
    </row>
    <row r="1407" spans="6:26" x14ac:dyDescent="0.25">
      <c r="F1407" s="36"/>
      <c r="V1407"/>
      <c r="Z1407" s="29"/>
    </row>
    <row r="1408" spans="6:26" x14ac:dyDescent="0.25">
      <c r="F1408" s="36"/>
      <c r="V1408"/>
      <c r="Z1408" s="29"/>
    </row>
    <row r="1409" spans="6:26" x14ac:dyDescent="0.25">
      <c r="F1409" s="36"/>
      <c r="V1409"/>
      <c r="Z1409" s="29"/>
    </row>
    <row r="1410" spans="6:26" x14ac:dyDescent="0.25">
      <c r="F1410" s="36"/>
      <c r="V1410"/>
      <c r="Z1410" s="29"/>
    </row>
    <row r="1411" spans="6:26" x14ac:dyDescent="0.25">
      <c r="F1411" s="36"/>
      <c r="V1411"/>
      <c r="Z1411" s="29"/>
    </row>
    <row r="1412" spans="6:26" x14ac:dyDescent="0.25">
      <c r="F1412" s="36"/>
      <c r="V1412"/>
      <c r="Z1412" s="29"/>
    </row>
    <row r="1413" spans="6:26" x14ac:dyDescent="0.25">
      <c r="F1413" s="36"/>
      <c r="V1413"/>
      <c r="Z1413" s="29"/>
    </row>
    <row r="1414" spans="6:26" x14ac:dyDescent="0.25">
      <c r="F1414" s="36"/>
      <c r="V1414"/>
      <c r="Z1414" s="29"/>
    </row>
    <row r="1415" spans="6:26" x14ac:dyDescent="0.25">
      <c r="F1415" s="36"/>
      <c r="V1415"/>
      <c r="Z1415" s="29"/>
    </row>
    <row r="1416" spans="6:26" x14ac:dyDescent="0.25">
      <c r="F1416" s="36"/>
      <c r="V1416"/>
      <c r="Z1416" s="29"/>
    </row>
    <row r="1417" spans="6:26" x14ac:dyDescent="0.25">
      <c r="F1417" s="36"/>
      <c r="V1417"/>
      <c r="Z1417" s="29"/>
    </row>
    <row r="1418" spans="6:26" x14ac:dyDescent="0.25">
      <c r="F1418" s="36"/>
      <c r="V1418"/>
      <c r="Z1418" s="29"/>
    </row>
    <row r="1419" spans="6:26" x14ac:dyDescent="0.25">
      <c r="F1419" s="36"/>
      <c r="V1419"/>
      <c r="Z1419" s="29"/>
    </row>
    <row r="1420" spans="6:26" x14ac:dyDescent="0.25">
      <c r="F1420" s="36"/>
      <c r="V1420"/>
      <c r="Z1420" s="29"/>
    </row>
    <row r="1421" spans="6:26" x14ac:dyDescent="0.25">
      <c r="F1421" s="36"/>
      <c r="V1421"/>
      <c r="Z1421" s="29"/>
    </row>
    <row r="1422" spans="6:26" x14ac:dyDescent="0.25">
      <c r="F1422" s="36"/>
      <c r="V1422"/>
      <c r="Z1422" s="29"/>
    </row>
    <row r="1423" spans="6:26" x14ac:dyDescent="0.25">
      <c r="F1423" s="36"/>
      <c r="V1423"/>
      <c r="Z1423" s="29"/>
    </row>
    <row r="1424" spans="6:26" x14ac:dyDescent="0.25">
      <c r="F1424" s="36"/>
      <c r="V1424"/>
      <c r="Z1424" s="29"/>
    </row>
    <row r="1425" spans="6:26" x14ac:dyDescent="0.25">
      <c r="F1425" s="36"/>
      <c r="V1425"/>
      <c r="Z1425" s="29"/>
    </row>
    <row r="1426" spans="6:26" x14ac:dyDescent="0.25">
      <c r="F1426" s="36"/>
      <c r="V1426"/>
      <c r="Z1426" s="29"/>
    </row>
    <row r="1427" spans="6:26" x14ac:dyDescent="0.25">
      <c r="F1427" s="36"/>
      <c r="V1427"/>
      <c r="Z1427" s="29"/>
    </row>
    <row r="1428" spans="6:26" x14ac:dyDescent="0.25">
      <c r="F1428" s="36"/>
      <c r="V1428"/>
      <c r="Z1428" s="29"/>
    </row>
    <row r="1429" spans="6:26" x14ac:dyDescent="0.25">
      <c r="F1429" s="36"/>
      <c r="V1429"/>
      <c r="Z1429" s="29"/>
    </row>
    <row r="1430" spans="6:26" x14ac:dyDescent="0.25">
      <c r="F1430" s="36"/>
      <c r="V1430"/>
      <c r="Z1430" s="29"/>
    </row>
    <row r="1431" spans="6:26" x14ac:dyDescent="0.25">
      <c r="F1431" s="36"/>
      <c r="V1431"/>
      <c r="Z1431" s="29"/>
    </row>
    <row r="1432" spans="6:26" x14ac:dyDescent="0.25">
      <c r="F1432" s="36"/>
      <c r="V1432"/>
      <c r="Z1432" s="29"/>
    </row>
    <row r="1433" spans="6:26" x14ac:dyDescent="0.25">
      <c r="F1433" s="36"/>
      <c r="V1433"/>
      <c r="Z1433" s="29"/>
    </row>
    <row r="1434" spans="6:26" x14ac:dyDescent="0.25">
      <c r="F1434" s="36"/>
      <c r="V1434"/>
      <c r="Z1434" s="29"/>
    </row>
    <row r="1435" spans="6:26" x14ac:dyDescent="0.25">
      <c r="F1435" s="36"/>
      <c r="V1435"/>
      <c r="Z1435" s="29"/>
    </row>
    <row r="1436" spans="6:26" x14ac:dyDescent="0.25">
      <c r="F1436" s="36"/>
      <c r="V1436"/>
      <c r="Z1436" s="29"/>
    </row>
    <row r="1437" spans="6:26" x14ac:dyDescent="0.25">
      <c r="F1437" s="36"/>
      <c r="V1437"/>
      <c r="Z1437" s="29"/>
    </row>
    <row r="1438" spans="6:26" x14ac:dyDescent="0.25">
      <c r="F1438" s="36"/>
      <c r="V1438"/>
      <c r="Z1438" s="29"/>
    </row>
    <row r="1439" spans="6:26" x14ac:dyDescent="0.25">
      <c r="F1439" s="36"/>
      <c r="V1439"/>
      <c r="Z1439" s="29"/>
    </row>
    <row r="1440" spans="6:26" x14ac:dyDescent="0.25">
      <c r="F1440" s="36"/>
      <c r="V1440"/>
      <c r="Z1440" s="29"/>
    </row>
    <row r="1441" spans="6:26" x14ac:dyDescent="0.25">
      <c r="F1441" s="36"/>
      <c r="V1441"/>
      <c r="Z1441" s="29"/>
    </row>
    <row r="1442" spans="6:26" x14ac:dyDescent="0.25">
      <c r="F1442" s="36"/>
      <c r="V1442"/>
      <c r="Z1442" s="29"/>
    </row>
    <row r="1443" spans="6:26" x14ac:dyDescent="0.25">
      <c r="F1443" s="36"/>
      <c r="V1443"/>
      <c r="Z1443" s="29"/>
    </row>
    <row r="1444" spans="6:26" x14ac:dyDescent="0.25">
      <c r="F1444" s="36"/>
      <c r="V1444"/>
      <c r="Z1444" s="29"/>
    </row>
    <row r="1445" spans="6:26" x14ac:dyDescent="0.25">
      <c r="F1445" s="36"/>
      <c r="V1445"/>
      <c r="Z1445" s="29"/>
    </row>
    <row r="1446" spans="6:26" x14ac:dyDescent="0.25">
      <c r="F1446" s="36"/>
      <c r="V1446"/>
      <c r="Z1446" s="29"/>
    </row>
    <row r="1447" spans="6:26" x14ac:dyDescent="0.25">
      <c r="F1447" s="36"/>
      <c r="V1447"/>
      <c r="Z1447" s="29"/>
    </row>
    <row r="1448" spans="6:26" x14ac:dyDescent="0.25">
      <c r="F1448" s="36"/>
      <c r="V1448"/>
      <c r="Z1448" s="29"/>
    </row>
    <row r="1449" spans="6:26" x14ac:dyDescent="0.25">
      <c r="F1449" s="36"/>
      <c r="V1449"/>
      <c r="Z1449" s="29"/>
    </row>
    <row r="1450" spans="6:26" x14ac:dyDescent="0.25">
      <c r="F1450" s="36"/>
      <c r="V1450"/>
      <c r="Z1450" s="29"/>
    </row>
    <row r="1451" spans="6:26" x14ac:dyDescent="0.25">
      <c r="F1451" s="36"/>
      <c r="V1451"/>
      <c r="Z1451" s="29"/>
    </row>
    <row r="1452" spans="6:26" x14ac:dyDescent="0.25">
      <c r="F1452" s="36"/>
      <c r="V1452"/>
      <c r="Z1452" s="29"/>
    </row>
    <row r="1453" spans="6:26" x14ac:dyDescent="0.25">
      <c r="F1453" s="36"/>
      <c r="V1453"/>
      <c r="Z1453" s="29"/>
    </row>
    <row r="1454" spans="6:26" x14ac:dyDescent="0.25">
      <c r="F1454" s="36"/>
      <c r="V1454"/>
      <c r="Z1454" s="29"/>
    </row>
    <row r="1455" spans="6:26" x14ac:dyDescent="0.25">
      <c r="F1455" s="36"/>
      <c r="V1455"/>
      <c r="Z1455" s="29"/>
    </row>
    <row r="1456" spans="6:26" x14ac:dyDescent="0.25">
      <c r="F1456" s="36"/>
      <c r="V1456"/>
      <c r="Z1456" s="29"/>
    </row>
    <row r="1457" spans="6:26" x14ac:dyDescent="0.25">
      <c r="F1457" s="36"/>
      <c r="V1457"/>
      <c r="Z1457" s="29"/>
    </row>
    <row r="1458" spans="6:26" x14ac:dyDescent="0.25">
      <c r="F1458" s="36"/>
      <c r="V1458"/>
      <c r="Z1458" s="29"/>
    </row>
    <row r="1459" spans="6:26" x14ac:dyDescent="0.25">
      <c r="F1459" s="36"/>
      <c r="V1459"/>
      <c r="Z1459" s="29"/>
    </row>
    <row r="1460" spans="6:26" x14ac:dyDescent="0.25">
      <c r="F1460" s="36"/>
      <c r="V1460"/>
      <c r="Z1460" s="29"/>
    </row>
    <row r="1461" spans="6:26" x14ac:dyDescent="0.25">
      <c r="F1461" s="36"/>
      <c r="V1461"/>
      <c r="Z1461" s="29"/>
    </row>
    <row r="1462" spans="6:26" x14ac:dyDescent="0.25">
      <c r="F1462" s="36"/>
      <c r="V1462"/>
      <c r="Z1462" s="29"/>
    </row>
    <row r="1463" spans="6:26" x14ac:dyDescent="0.25">
      <c r="F1463" s="36"/>
      <c r="V1463"/>
      <c r="Z1463" s="29"/>
    </row>
    <row r="1464" spans="6:26" x14ac:dyDescent="0.25">
      <c r="F1464" s="36"/>
      <c r="V1464"/>
      <c r="Z1464" s="29"/>
    </row>
    <row r="1465" spans="6:26" x14ac:dyDescent="0.25">
      <c r="F1465" s="36"/>
      <c r="V1465"/>
      <c r="Z1465" s="29"/>
    </row>
    <row r="1466" spans="6:26" x14ac:dyDescent="0.25">
      <c r="F1466" s="36"/>
      <c r="V1466"/>
      <c r="Z1466" s="29"/>
    </row>
    <row r="1467" spans="6:26" x14ac:dyDescent="0.25">
      <c r="F1467" s="36"/>
      <c r="V1467"/>
      <c r="Z1467" s="29"/>
    </row>
    <row r="1468" spans="6:26" x14ac:dyDescent="0.25">
      <c r="F1468" s="36"/>
      <c r="V1468"/>
      <c r="Z1468" s="29"/>
    </row>
    <row r="1469" spans="6:26" x14ac:dyDescent="0.25">
      <c r="F1469" s="36"/>
      <c r="V1469"/>
      <c r="Z1469" s="29"/>
    </row>
    <row r="1470" spans="6:26" x14ac:dyDescent="0.25">
      <c r="F1470" s="36"/>
      <c r="V1470"/>
      <c r="Z1470" s="29"/>
    </row>
    <row r="1471" spans="6:26" x14ac:dyDescent="0.25">
      <c r="F1471" s="36"/>
      <c r="V1471"/>
      <c r="Z1471" s="29"/>
    </row>
    <row r="1472" spans="6:26" x14ac:dyDescent="0.25">
      <c r="F1472" s="36"/>
      <c r="V1472"/>
      <c r="Z1472" s="29"/>
    </row>
    <row r="1473" spans="6:26" x14ac:dyDescent="0.25">
      <c r="F1473" s="36"/>
      <c r="V1473"/>
      <c r="Z1473" s="29"/>
    </row>
    <row r="1474" spans="6:26" x14ac:dyDescent="0.25">
      <c r="F1474" s="36"/>
      <c r="V1474"/>
      <c r="Z1474" s="29"/>
    </row>
    <row r="1475" spans="6:26" x14ac:dyDescent="0.25">
      <c r="F1475" s="36"/>
      <c r="V1475"/>
      <c r="Z1475" s="29"/>
    </row>
    <row r="1476" spans="6:26" x14ac:dyDescent="0.25">
      <c r="F1476" s="36"/>
      <c r="V1476"/>
      <c r="Z1476" s="29"/>
    </row>
    <row r="1477" spans="6:26" x14ac:dyDescent="0.25">
      <c r="F1477" s="36"/>
      <c r="V1477"/>
      <c r="Z1477" s="29"/>
    </row>
    <row r="1478" spans="6:26" x14ac:dyDescent="0.25">
      <c r="F1478" s="36"/>
      <c r="V1478"/>
      <c r="Z1478" s="29"/>
    </row>
    <row r="1479" spans="6:26" x14ac:dyDescent="0.25">
      <c r="F1479" s="36"/>
      <c r="V1479"/>
      <c r="Z1479" s="29"/>
    </row>
    <row r="1480" spans="6:26" x14ac:dyDescent="0.25">
      <c r="F1480" s="36"/>
      <c r="V1480"/>
      <c r="Z1480" s="29"/>
    </row>
    <row r="1481" spans="6:26" x14ac:dyDescent="0.25">
      <c r="F1481" s="36"/>
      <c r="V1481"/>
      <c r="Z1481" s="29"/>
    </row>
    <row r="1482" spans="6:26" x14ac:dyDescent="0.25">
      <c r="F1482" s="36"/>
      <c r="V1482"/>
      <c r="Z1482" s="29"/>
    </row>
    <row r="1483" spans="6:26" x14ac:dyDescent="0.25">
      <c r="F1483" s="36"/>
      <c r="V1483"/>
      <c r="Z1483" s="29"/>
    </row>
    <row r="1484" spans="6:26" x14ac:dyDescent="0.25">
      <c r="F1484" s="36"/>
      <c r="V1484"/>
      <c r="Z1484" s="29"/>
    </row>
    <row r="1485" spans="6:26" x14ac:dyDescent="0.25">
      <c r="F1485" s="36"/>
      <c r="V1485"/>
      <c r="Z1485" s="29"/>
    </row>
    <row r="1486" spans="6:26" x14ac:dyDescent="0.25">
      <c r="F1486" s="36"/>
      <c r="V1486"/>
      <c r="Z1486" s="29"/>
    </row>
    <row r="1487" spans="6:26" x14ac:dyDescent="0.25">
      <c r="F1487" s="36"/>
      <c r="V1487"/>
      <c r="Z1487" s="29"/>
    </row>
    <row r="1488" spans="6:26" x14ac:dyDescent="0.25">
      <c r="F1488" s="36"/>
      <c r="V1488"/>
      <c r="Z1488" s="29"/>
    </row>
    <row r="1489" spans="6:26" x14ac:dyDescent="0.25">
      <c r="F1489" s="36"/>
      <c r="V1489"/>
      <c r="Z1489" s="29"/>
    </row>
    <row r="1490" spans="6:26" x14ac:dyDescent="0.25">
      <c r="F1490" s="36"/>
      <c r="V1490"/>
      <c r="Z1490" s="29"/>
    </row>
    <row r="1491" spans="6:26" x14ac:dyDescent="0.25">
      <c r="F1491" s="36"/>
      <c r="V1491"/>
      <c r="Z1491" s="29"/>
    </row>
    <row r="1492" spans="6:26" x14ac:dyDescent="0.25">
      <c r="F1492" s="36"/>
      <c r="V1492"/>
      <c r="Z1492" s="29"/>
    </row>
    <row r="1493" spans="6:26" x14ac:dyDescent="0.25">
      <c r="F1493" s="36"/>
      <c r="V1493"/>
      <c r="Z1493" s="29"/>
    </row>
    <row r="1494" spans="6:26" x14ac:dyDescent="0.25">
      <c r="F1494" s="36"/>
      <c r="V1494"/>
      <c r="Z1494" s="29"/>
    </row>
    <row r="1495" spans="6:26" x14ac:dyDescent="0.25">
      <c r="F1495" s="36"/>
      <c r="V1495"/>
      <c r="Z1495" s="29"/>
    </row>
    <row r="1496" spans="6:26" x14ac:dyDescent="0.25">
      <c r="F1496" s="36"/>
      <c r="V1496"/>
      <c r="Z1496" s="29"/>
    </row>
    <row r="1497" spans="6:26" x14ac:dyDescent="0.25">
      <c r="F1497" s="36"/>
      <c r="V1497"/>
      <c r="Z1497" s="29"/>
    </row>
    <row r="1498" spans="6:26" x14ac:dyDescent="0.25">
      <c r="F1498" s="36"/>
      <c r="V1498"/>
      <c r="Z1498" s="29"/>
    </row>
    <row r="1499" spans="6:26" x14ac:dyDescent="0.25">
      <c r="F1499" s="36"/>
      <c r="V1499"/>
      <c r="Z1499" s="29"/>
    </row>
    <row r="1500" spans="6:26" x14ac:dyDescent="0.25">
      <c r="F1500" s="36"/>
      <c r="V1500"/>
      <c r="Z1500" s="29"/>
    </row>
    <row r="1501" spans="6:26" x14ac:dyDescent="0.25">
      <c r="F1501" s="36"/>
      <c r="V1501"/>
      <c r="Z1501" s="29"/>
    </row>
    <row r="1502" spans="6:26" x14ac:dyDescent="0.25">
      <c r="F1502" s="36"/>
      <c r="V1502"/>
      <c r="Z1502" s="29"/>
    </row>
    <row r="1503" spans="6:26" x14ac:dyDescent="0.25">
      <c r="F1503" s="36"/>
      <c r="V1503"/>
      <c r="Z1503" s="29"/>
    </row>
    <row r="1504" spans="6:26" x14ac:dyDescent="0.25">
      <c r="F1504" s="36"/>
      <c r="V1504"/>
      <c r="Z1504" s="29"/>
    </row>
    <row r="1505" spans="6:26" x14ac:dyDescent="0.25">
      <c r="F1505" s="36"/>
      <c r="V1505"/>
      <c r="Z1505" s="29"/>
    </row>
    <row r="1506" spans="6:26" x14ac:dyDescent="0.25">
      <c r="F1506" s="36"/>
      <c r="V1506"/>
      <c r="Z1506" s="29"/>
    </row>
    <row r="1507" spans="6:26" x14ac:dyDescent="0.25">
      <c r="F1507" s="36"/>
      <c r="V1507"/>
      <c r="Z1507" s="29"/>
    </row>
    <row r="1508" spans="6:26" x14ac:dyDescent="0.25">
      <c r="F1508" s="36"/>
      <c r="V1508"/>
      <c r="Z1508" s="29"/>
    </row>
    <row r="1509" spans="6:26" x14ac:dyDescent="0.25">
      <c r="F1509" s="36"/>
      <c r="V1509"/>
      <c r="Z1509" s="29"/>
    </row>
    <row r="1510" spans="6:26" x14ac:dyDescent="0.25">
      <c r="F1510" s="36"/>
      <c r="V1510"/>
      <c r="Z1510" s="29"/>
    </row>
    <row r="1511" spans="6:26" x14ac:dyDescent="0.25">
      <c r="F1511" s="36"/>
      <c r="V1511"/>
      <c r="Z1511" s="29"/>
    </row>
    <row r="1512" spans="6:26" x14ac:dyDescent="0.25">
      <c r="F1512" s="36"/>
      <c r="V1512"/>
      <c r="Z1512" s="29"/>
    </row>
    <row r="1513" spans="6:26" x14ac:dyDescent="0.25">
      <c r="F1513" s="36"/>
      <c r="V1513"/>
      <c r="Z1513" s="29"/>
    </row>
    <row r="1514" spans="6:26" x14ac:dyDescent="0.25">
      <c r="F1514" s="36"/>
      <c r="V1514"/>
      <c r="Z1514" s="29"/>
    </row>
    <row r="1515" spans="6:26" x14ac:dyDescent="0.25">
      <c r="F1515" s="36"/>
      <c r="V1515"/>
      <c r="Z1515" s="29"/>
    </row>
    <row r="1516" spans="6:26" x14ac:dyDescent="0.25">
      <c r="F1516" s="36"/>
      <c r="V1516"/>
      <c r="Z1516" s="29"/>
    </row>
    <row r="1517" spans="6:26" x14ac:dyDescent="0.25">
      <c r="F1517" s="36"/>
      <c r="V1517"/>
      <c r="Z1517" s="29"/>
    </row>
    <row r="1518" spans="6:26" x14ac:dyDescent="0.25">
      <c r="F1518" s="36"/>
      <c r="V1518"/>
      <c r="Z1518" s="29"/>
    </row>
    <row r="1519" spans="6:26" x14ac:dyDescent="0.25">
      <c r="F1519" s="36"/>
      <c r="V1519"/>
      <c r="Z1519" s="29"/>
    </row>
    <row r="1520" spans="6:26" x14ac:dyDescent="0.25">
      <c r="F1520" s="36"/>
      <c r="V1520"/>
      <c r="Z1520" s="29"/>
    </row>
    <row r="1521" spans="6:26" x14ac:dyDescent="0.25">
      <c r="F1521" s="36"/>
      <c r="V1521"/>
      <c r="Z1521" s="29"/>
    </row>
    <row r="1522" spans="6:26" x14ac:dyDescent="0.25">
      <c r="F1522" s="36"/>
      <c r="V1522"/>
      <c r="Z1522" s="29"/>
    </row>
    <row r="1523" spans="6:26" x14ac:dyDescent="0.25">
      <c r="F1523" s="36"/>
      <c r="V1523"/>
      <c r="Z1523" s="29"/>
    </row>
    <row r="1524" spans="6:26" x14ac:dyDescent="0.25">
      <c r="F1524" s="36"/>
      <c r="V1524"/>
      <c r="Z1524" s="29"/>
    </row>
    <row r="1525" spans="6:26" x14ac:dyDescent="0.25">
      <c r="F1525" s="36"/>
      <c r="V1525"/>
      <c r="Z1525" s="29"/>
    </row>
    <row r="1526" spans="6:26" x14ac:dyDescent="0.25">
      <c r="F1526" s="36"/>
      <c r="V1526"/>
      <c r="Z1526" s="29"/>
    </row>
    <row r="1527" spans="6:26" x14ac:dyDescent="0.25">
      <c r="F1527" s="36"/>
      <c r="V1527"/>
      <c r="Z1527" s="29"/>
    </row>
    <row r="1528" spans="6:26" x14ac:dyDescent="0.25">
      <c r="F1528" s="36"/>
      <c r="V1528"/>
      <c r="Z1528" s="29"/>
    </row>
    <row r="1529" spans="6:26" x14ac:dyDescent="0.25">
      <c r="F1529" s="36"/>
      <c r="V1529"/>
      <c r="Z1529" s="29"/>
    </row>
    <row r="1530" spans="6:26" x14ac:dyDescent="0.25">
      <c r="F1530" s="36"/>
      <c r="V1530"/>
      <c r="Z1530" s="29"/>
    </row>
    <row r="1531" spans="6:26" x14ac:dyDescent="0.25">
      <c r="F1531" s="36"/>
      <c r="V1531"/>
      <c r="Z1531" s="29"/>
    </row>
    <row r="1532" spans="6:26" x14ac:dyDescent="0.25">
      <c r="F1532" s="36"/>
      <c r="V1532"/>
      <c r="Z1532" s="29"/>
    </row>
    <row r="1533" spans="6:26" x14ac:dyDescent="0.25">
      <c r="F1533" s="36"/>
      <c r="V1533"/>
      <c r="Z1533" s="29"/>
    </row>
    <row r="1534" spans="6:26" x14ac:dyDescent="0.25">
      <c r="F1534" s="36"/>
      <c r="V1534"/>
      <c r="Z1534" s="29"/>
    </row>
    <row r="1535" spans="6:26" x14ac:dyDescent="0.25">
      <c r="F1535" s="36"/>
      <c r="V1535"/>
      <c r="Z1535" s="29"/>
    </row>
    <row r="1536" spans="6:26" x14ac:dyDescent="0.25">
      <c r="F1536" s="36"/>
      <c r="V1536"/>
      <c r="Z1536" s="29"/>
    </row>
    <row r="1537" spans="6:26" x14ac:dyDescent="0.25">
      <c r="F1537" s="36"/>
      <c r="V1537"/>
      <c r="Z1537" s="29"/>
    </row>
    <row r="1538" spans="6:26" x14ac:dyDescent="0.25">
      <c r="F1538" s="36"/>
      <c r="V1538"/>
      <c r="Z1538" s="29"/>
    </row>
    <row r="1539" spans="6:26" x14ac:dyDescent="0.25">
      <c r="F1539" s="36"/>
      <c r="V1539"/>
      <c r="Z1539" s="29"/>
    </row>
    <row r="1540" spans="6:26" x14ac:dyDescent="0.25">
      <c r="F1540" s="36"/>
      <c r="V1540"/>
      <c r="Z1540" s="29"/>
    </row>
    <row r="1541" spans="6:26" x14ac:dyDescent="0.25">
      <c r="F1541" s="36"/>
      <c r="V1541"/>
      <c r="Z1541" s="29"/>
    </row>
    <row r="1542" spans="6:26" x14ac:dyDescent="0.25">
      <c r="F1542" s="36"/>
      <c r="V1542"/>
      <c r="Z1542" s="29"/>
    </row>
    <row r="1543" spans="6:26" x14ac:dyDescent="0.25">
      <c r="F1543" s="36"/>
      <c r="V1543"/>
      <c r="Z1543" s="29"/>
    </row>
    <row r="1544" spans="6:26" x14ac:dyDescent="0.25">
      <c r="F1544" s="36"/>
      <c r="V1544"/>
      <c r="Z1544" s="29"/>
    </row>
    <row r="1545" spans="6:26" x14ac:dyDescent="0.25">
      <c r="F1545" s="36"/>
      <c r="V1545"/>
      <c r="Z1545" s="29"/>
    </row>
    <row r="1546" spans="6:26" x14ac:dyDescent="0.25">
      <c r="F1546" s="36"/>
      <c r="V1546"/>
      <c r="Z1546" s="29"/>
    </row>
    <row r="1547" spans="6:26" x14ac:dyDescent="0.25">
      <c r="F1547" s="36"/>
      <c r="V1547"/>
      <c r="Z1547" s="29"/>
    </row>
    <row r="1548" spans="6:26" x14ac:dyDescent="0.25">
      <c r="F1548" s="36"/>
      <c r="V1548"/>
      <c r="Z1548" s="29"/>
    </row>
    <row r="1549" spans="6:26" x14ac:dyDescent="0.25">
      <c r="F1549" s="36"/>
      <c r="V1549"/>
      <c r="Z1549" s="29"/>
    </row>
    <row r="1550" spans="6:26" x14ac:dyDescent="0.25">
      <c r="F1550" s="36"/>
      <c r="V1550"/>
      <c r="Z1550" s="29"/>
    </row>
    <row r="1551" spans="6:26" x14ac:dyDescent="0.25">
      <c r="F1551" s="36"/>
      <c r="V1551"/>
      <c r="Z1551" s="29"/>
    </row>
    <row r="1552" spans="6:26" x14ac:dyDescent="0.25">
      <c r="F1552" s="36"/>
      <c r="V1552"/>
      <c r="Z1552" s="29"/>
    </row>
    <row r="1553" spans="6:26" x14ac:dyDescent="0.25">
      <c r="F1553" s="36"/>
      <c r="V1553"/>
      <c r="Z1553" s="29"/>
    </row>
    <row r="1554" spans="6:26" x14ac:dyDescent="0.25">
      <c r="F1554" s="36"/>
      <c r="V1554"/>
      <c r="Z1554" s="29"/>
    </row>
    <row r="1555" spans="6:26" x14ac:dyDescent="0.25">
      <c r="F1555" s="36"/>
      <c r="V1555"/>
      <c r="Z1555" s="29"/>
    </row>
    <row r="1556" spans="6:26" x14ac:dyDescent="0.25">
      <c r="F1556" s="36"/>
      <c r="V1556"/>
      <c r="Z1556" s="29"/>
    </row>
    <row r="1557" spans="6:26" x14ac:dyDescent="0.25">
      <c r="F1557" s="36"/>
      <c r="V1557"/>
      <c r="Z1557" s="29"/>
    </row>
    <row r="1558" spans="6:26" x14ac:dyDescent="0.25">
      <c r="F1558" s="36"/>
      <c r="V1558"/>
      <c r="Z1558" s="29"/>
    </row>
    <row r="1559" spans="6:26" x14ac:dyDescent="0.25">
      <c r="F1559" s="36"/>
      <c r="V1559"/>
      <c r="Z1559" s="29"/>
    </row>
    <row r="1560" spans="6:26" x14ac:dyDescent="0.25">
      <c r="F1560" s="36"/>
      <c r="V1560"/>
      <c r="Z1560" s="29"/>
    </row>
    <row r="1561" spans="6:26" x14ac:dyDescent="0.25">
      <c r="F1561" s="36"/>
      <c r="V1561"/>
      <c r="Z1561" s="29"/>
    </row>
    <row r="1562" spans="6:26" x14ac:dyDescent="0.25">
      <c r="F1562" s="36"/>
      <c r="V1562"/>
      <c r="Z1562" s="29"/>
    </row>
    <row r="1563" spans="6:26" x14ac:dyDescent="0.25">
      <c r="F1563" s="36"/>
      <c r="V1563"/>
      <c r="Z1563" s="29"/>
    </row>
    <row r="1564" spans="6:26" x14ac:dyDescent="0.25">
      <c r="F1564" s="36"/>
      <c r="V1564"/>
      <c r="Z1564" s="29"/>
    </row>
    <row r="1565" spans="6:26" x14ac:dyDescent="0.25">
      <c r="F1565" s="36"/>
      <c r="V1565"/>
      <c r="Z1565" s="29"/>
    </row>
    <row r="1566" spans="6:26" x14ac:dyDescent="0.25">
      <c r="F1566" s="36"/>
      <c r="V1566"/>
      <c r="Z1566" s="29"/>
    </row>
    <row r="1567" spans="6:26" x14ac:dyDescent="0.25">
      <c r="F1567" s="36"/>
      <c r="V1567"/>
      <c r="Z1567" s="29"/>
    </row>
    <row r="1568" spans="6:26" x14ac:dyDescent="0.25">
      <c r="F1568" s="36"/>
      <c r="V1568"/>
      <c r="Z1568" s="29"/>
    </row>
    <row r="1569" spans="6:26" x14ac:dyDescent="0.25">
      <c r="F1569" s="36"/>
      <c r="V1569"/>
      <c r="Z1569" s="29"/>
    </row>
    <row r="1570" spans="6:26" x14ac:dyDescent="0.25">
      <c r="F1570" s="36"/>
      <c r="V1570"/>
      <c r="Z1570" s="29"/>
    </row>
    <row r="1571" spans="6:26" x14ac:dyDescent="0.25">
      <c r="F1571" s="36"/>
      <c r="V1571"/>
      <c r="Z1571" s="29"/>
    </row>
    <row r="1572" spans="6:26" x14ac:dyDescent="0.25">
      <c r="F1572" s="36"/>
      <c r="V1572"/>
      <c r="Z1572" s="29"/>
    </row>
    <row r="1573" spans="6:26" x14ac:dyDescent="0.25">
      <c r="F1573" s="36"/>
      <c r="V1573"/>
      <c r="Z1573" s="29"/>
    </row>
    <row r="1574" spans="6:26" x14ac:dyDescent="0.25">
      <c r="F1574" s="36"/>
      <c r="V1574"/>
      <c r="Z1574" s="29"/>
    </row>
    <row r="1575" spans="6:26" x14ac:dyDescent="0.25">
      <c r="F1575" s="36"/>
      <c r="V1575"/>
      <c r="Z1575" s="29"/>
    </row>
    <row r="1576" spans="6:26" x14ac:dyDescent="0.25">
      <c r="F1576" s="36"/>
      <c r="V1576"/>
      <c r="Z1576" s="29"/>
    </row>
    <row r="1577" spans="6:26" x14ac:dyDescent="0.25">
      <c r="F1577" s="36"/>
      <c r="V1577"/>
      <c r="Z1577" s="29"/>
    </row>
    <row r="1578" spans="6:26" x14ac:dyDescent="0.25">
      <c r="F1578" s="36"/>
      <c r="V1578"/>
      <c r="Z1578" s="29"/>
    </row>
    <row r="1579" spans="6:26" x14ac:dyDescent="0.25">
      <c r="F1579" s="36"/>
      <c r="V1579"/>
      <c r="Z1579" s="29"/>
    </row>
    <row r="1580" spans="6:26" x14ac:dyDescent="0.25">
      <c r="F1580" s="36"/>
      <c r="V1580"/>
      <c r="Z1580" s="29"/>
    </row>
    <row r="1581" spans="6:26" x14ac:dyDescent="0.25">
      <c r="F1581" s="36"/>
      <c r="V1581"/>
      <c r="Z1581" s="29"/>
    </row>
    <row r="1582" spans="6:26" x14ac:dyDescent="0.25">
      <c r="F1582" s="36"/>
      <c r="V1582"/>
      <c r="Z1582" s="29"/>
    </row>
    <row r="1583" spans="6:26" x14ac:dyDescent="0.25">
      <c r="F1583" s="36"/>
      <c r="V1583"/>
      <c r="Z1583" s="29"/>
    </row>
    <row r="1584" spans="6:26" x14ac:dyDescent="0.25">
      <c r="F1584" s="36"/>
      <c r="V1584"/>
      <c r="Z1584" s="29"/>
    </row>
    <row r="1585" spans="6:26" x14ac:dyDescent="0.25">
      <c r="F1585" s="36"/>
      <c r="V1585"/>
      <c r="Z1585" s="29"/>
    </row>
    <row r="1586" spans="6:26" x14ac:dyDescent="0.25">
      <c r="F1586" s="36"/>
      <c r="V1586"/>
      <c r="Z1586" s="29"/>
    </row>
    <row r="1587" spans="6:26" x14ac:dyDescent="0.25">
      <c r="F1587" s="36"/>
      <c r="V1587"/>
      <c r="Z1587" s="29"/>
    </row>
    <row r="1588" spans="6:26" x14ac:dyDescent="0.25">
      <c r="F1588" s="36"/>
      <c r="V1588"/>
      <c r="Z1588" s="29"/>
    </row>
    <row r="1589" spans="6:26" x14ac:dyDescent="0.25">
      <c r="F1589" s="36"/>
      <c r="V1589"/>
      <c r="Z1589" s="29"/>
    </row>
    <row r="1590" spans="6:26" x14ac:dyDescent="0.25">
      <c r="F1590" s="36"/>
      <c r="V1590"/>
      <c r="Z1590" s="29"/>
    </row>
    <row r="1591" spans="6:26" x14ac:dyDescent="0.25">
      <c r="F1591" s="36"/>
      <c r="V1591"/>
      <c r="Z1591" s="29"/>
    </row>
    <row r="1592" spans="6:26" x14ac:dyDescent="0.25">
      <c r="F1592" s="36"/>
      <c r="V1592"/>
      <c r="Z1592" s="29"/>
    </row>
    <row r="1593" spans="6:26" x14ac:dyDescent="0.25">
      <c r="F1593" s="36"/>
      <c r="V1593"/>
      <c r="Z1593" s="29"/>
    </row>
    <row r="1594" spans="6:26" x14ac:dyDescent="0.25">
      <c r="F1594" s="36"/>
      <c r="V1594"/>
      <c r="Z1594" s="29"/>
    </row>
    <row r="1595" spans="6:26" x14ac:dyDescent="0.25">
      <c r="F1595" s="36"/>
      <c r="V1595"/>
      <c r="Z1595" s="29"/>
    </row>
    <row r="1596" spans="6:26" x14ac:dyDescent="0.25">
      <c r="F1596" s="36"/>
      <c r="V1596"/>
      <c r="Z1596" s="29"/>
    </row>
    <row r="1597" spans="6:26" x14ac:dyDescent="0.25">
      <c r="F1597" s="36"/>
      <c r="V1597"/>
      <c r="Z1597" s="29"/>
    </row>
    <row r="1598" spans="6:26" x14ac:dyDescent="0.25">
      <c r="F1598" s="36"/>
      <c r="V1598"/>
      <c r="Z1598" s="29"/>
    </row>
    <row r="1599" spans="6:26" x14ac:dyDescent="0.25">
      <c r="F1599" s="36"/>
      <c r="V1599"/>
      <c r="Z1599" s="29"/>
    </row>
    <row r="1600" spans="6:26" x14ac:dyDescent="0.25">
      <c r="F1600" s="36"/>
      <c r="V1600"/>
      <c r="Z1600" s="29"/>
    </row>
    <row r="1601" spans="6:43" x14ac:dyDescent="0.25">
      <c r="F1601" s="36"/>
      <c r="V1601"/>
      <c r="Z1601" s="29"/>
    </row>
    <row r="1602" spans="6:43" x14ac:dyDescent="0.25">
      <c r="F1602" s="36"/>
      <c r="V1602"/>
      <c r="Z1602" s="29"/>
    </row>
    <row r="1603" spans="6:43" x14ac:dyDescent="0.25">
      <c r="F1603" s="36"/>
      <c r="V1603"/>
      <c r="Z1603" s="29"/>
    </row>
    <row r="1604" spans="6:43" x14ac:dyDescent="0.25">
      <c r="F1604" s="36"/>
      <c r="V1604"/>
      <c r="Z1604" s="29"/>
    </row>
    <row r="1605" spans="6:43" x14ac:dyDescent="0.25">
      <c r="F1605" s="36"/>
      <c r="V1605"/>
      <c r="Z1605" s="29"/>
    </row>
    <row r="1606" spans="6:43" x14ac:dyDescent="0.25">
      <c r="F1606" s="36"/>
      <c r="V1606"/>
      <c r="Z1606" s="29"/>
    </row>
    <row r="1607" spans="6:43" x14ac:dyDescent="0.25">
      <c r="F1607" s="36"/>
      <c r="V1607"/>
      <c r="Z1607" s="29"/>
    </row>
    <row r="1608" spans="6:43" x14ac:dyDescent="0.25">
      <c r="F1608" s="36"/>
      <c r="V1608"/>
      <c r="Z1608" s="29"/>
    </row>
    <row r="1609" spans="6:43" x14ac:dyDescent="0.25">
      <c r="F1609" s="36"/>
      <c r="V1609"/>
      <c r="Z1609" s="29"/>
    </row>
    <row r="1610" spans="6:43" x14ac:dyDescent="0.25">
      <c r="F1610" s="36"/>
      <c r="V1610"/>
      <c r="Z1610" s="29"/>
    </row>
    <row r="1611" spans="6:43" x14ac:dyDescent="0.25">
      <c r="F1611" s="36"/>
      <c r="V1611"/>
      <c r="Z1611" s="29"/>
    </row>
    <row r="1612" spans="6:43" x14ac:dyDescent="0.25">
      <c r="F1612" s="36"/>
      <c r="V1612"/>
      <c r="Z1612" s="29"/>
    </row>
    <row r="1613" spans="6:43" x14ac:dyDescent="0.25">
      <c r="F1613" s="36"/>
      <c r="V1613"/>
      <c r="Z1613" s="29"/>
    </row>
    <row r="1614" spans="6:43" x14ac:dyDescent="0.25">
      <c r="W1614" s="36"/>
      <c r="AQ1614" s="29"/>
    </row>
    <row r="1615" spans="6:43" x14ac:dyDescent="0.25">
      <c r="W1615" s="36"/>
      <c r="AQ1615" s="29"/>
    </row>
    <row r="1616" spans="6:43" x14ac:dyDescent="0.25">
      <c r="W1616" s="36"/>
      <c r="AQ1616" s="29"/>
    </row>
    <row r="1617" spans="1:43" x14ac:dyDescent="0.25">
      <c r="W1617" s="36"/>
      <c r="AQ1617" s="29"/>
    </row>
    <row r="1618" spans="1:43" x14ac:dyDescent="0.25">
      <c r="A1618" s="36"/>
      <c r="U1618" s="29"/>
    </row>
    <row r="1619" spans="1:43" x14ac:dyDescent="0.25">
      <c r="A1619" s="36"/>
      <c r="U1619" s="29"/>
    </row>
    <row r="1620" spans="1:43" x14ac:dyDescent="0.25">
      <c r="A1620" s="36"/>
      <c r="U1620" s="29"/>
    </row>
    <row r="1621" spans="1:43" x14ac:dyDescent="0.25">
      <c r="A1621" s="36"/>
      <c r="U1621" s="29"/>
    </row>
    <row r="1622" spans="1:43" x14ac:dyDescent="0.25">
      <c r="A1622" s="36"/>
      <c r="U1622" s="29"/>
    </row>
    <row r="1623" spans="1:43" x14ac:dyDescent="0.25">
      <c r="A1623" s="36"/>
    </row>
    <row r="1624" spans="1:43" x14ac:dyDescent="0.25">
      <c r="A1624" s="36"/>
    </row>
    <row r="1625" spans="1:43" x14ac:dyDescent="0.25">
      <c r="A1625" s="36"/>
    </row>
    <row r="1626" spans="1:43" x14ac:dyDescent="0.25">
      <c r="A1626" s="36"/>
    </row>
    <row r="1627" spans="1:43" x14ac:dyDescent="0.25">
      <c r="A1627" s="36"/>
    </row>
    <row r="1628" spans="1:43" x14ac:dyDescent="0.25">
      <c r="A1628" s="36"/>
    </row>
    <row r="1629" spans="1:43" x14ac:dyDescent="0.25">
      <c r="A1629" s="36"/>
    </row>
    <row r="1630" spans="1:43" x14ac:dyDescent="0.25">
      <c r="A1630" s="36"/>
    </row>
    <row r="1631" spans="1:43" x14ac:dyDescent="0.25">
      <c r="A1631" s="36"/>
    </row>
    <row r="1632" spans="1:43" x14ac:dyDescent="0.25">
      <c r="A1632" s="36"/>
    </row>
    <row r="1633" spans="1:1" x14ac:dyDescent="0.25">
      <c r="A1633" s="36"/>
    </row>
    <row r="1634" spans="1:1" x14ac:dyDescent="0.25">
      <c r="A1634" s="36"/>
    </row>
    <row r="1635" spans="1:1" x14ac:dyDescent="0.25">
      <c r="A1635" s="36"/>
    </row>
    <row r="1636" spans="1:1" x14ac:dyDescent="0.25">
      <c r="A1636" s="36"/>
    </row>
    <row r="1637" spans="1:1" x14ac:dyDescent="0.25">
      <c r="A1637" s="36"/>
    </row>
    <row r="1638" spans="1:1" x14ac:dyDescent="0.25">
      <c r="A1638" s="36"/>
    </row>
    <row r="1639" spans="1:1" x14ac:dyDescent="0.25">
      <c r="A1639" s="36"/>
    </row>
    <row r="1640" spans="1:1" x14ac:dyDescent="0.25">
      <c r="A1640" s="36"/>
    </row>
    <row r="1641" spans="1:1" x14ac:dyDescent="0.25">
      <c r="A1641" s="36"/>
    </row>
    <row r="1642" spans="1:1" x14ac:dyDescent="0.25">
      <c r="A1642" s="36"/>
    </row>
    <row r="1643" spans="1:1" x14ac:dyDescent="0.25">
      <c r="A1643" s="36"/>
    </row>
    <row r="1644" spans="1:1" x14ac:dyDescent="0.25">
      <c r="A1644" s="36"/>
    </row>
    <row r="1645" spans="1:1" x14ac:dyDescent="0.25">
      <c r="A1645" s="36"/>
    </row>
    <row r="1646" spans="1:1" x14ac:dyDescent="0.25">
      <c r="A1646" s="36"/>
    </row>
    <row r="1647" spans="1:1" x14ac:dyDescent="0.25">
      <c r="A1647" s="36"/>
    </row>
    <row r="1648" spans="1:1" x14ac:dyDescent="0.25">
      <c r="A1648" s="36"/>
    </row>
    <row r="1649" spans="1:1" x14ac:dyDescent="0.25">
      <c r="A1649" s="36"/>
    </row>
    <row r="1650" spans="1:1" x14ac:dyDescent="0.25">
      <c r="A1650" s="36"/>
    </row>
    <row r="1651" spans="1:1" x14ac:dyDescent="0.25">
      <c r="A1651" s="36"/>
    </row>
    <row r="1652" spans="1:1" x14ac:dyDescent="0.25">
      <c r="A1652" s="36"/>
    </row>
    <row r="1653" spans="1:1" x14ac:dyDescent="0.25">
      <c r="A1653" s="36"/>
    </row>
    <row r="1654" spans="1:1" x14ac:dyDescent="0.25">
      <c r="A1654" s="36"/>
    </row>
    <row r="1655" spans="1:1" x14ac:dyDescent="0.25">
      <c r="A1655" s="36"/>
    </row>
    <row r="1656" spans="1:1" x14ac:dyDescent="0.25">
      <c r="A1656" s="36"/>
    </row>
    <row r="1657" spans="1:1" x14ac:dyDescent="0.25">
      <c r="A1657" s="36"/>
    </row>
    <row r="1658" spans="1:1" x14ac:dyDescent="0.25">
      <c r="A1658" s="36"/>
    </row>
    <row r="1659" spans="1:1" x14ac:dyDescent="0.25">
      <c r="A1659" s="36"/>
    </row>
    <row r="1660" spans="1:1" x14ac:dyDescent="0.25">
      <c r="A1660" s="36"/>
    </row>
    <row r="1661" spans="1:1" x14ac:dyDescent="0.25">
      <c r="A1661" s="36"/>
    </row>
    <row r="1662" spans="1:1" x14ac:dyDescent="0.25">
      <c r="A1662" s="36"/>
    </row>
    <row r="1663" spans="1:1" x14ac:dyDescent="0.25">
      <c r="A1663" s="36"/>
    </row>
    <row r="1664" spans="1:1" x14ac:dyDescent="0.25">
      <c r="A1664" s="36"/>
    </row>
    <row r="1665" spans="1:1" x14ac:dyDescent="0.25">
      <c r="A1665" s="36"/>
    </row>
    <row r="1666" spans="1:1" x14ac:dyDescent="0.25">
      <c r="A1666" s="36"/>
    </row>
    <row r="1667" spans="1:1" x14ac:dyDescent="0.25">
      <c r="A1667" s="36"/>
    </row>
    <row r="1668" spans="1:1" x14ac:dyDescent="0.25">
      <c r="A1668" s="36"/>
    </row>
    <row r="1669" spans="1:1" x14ac:dyDescent="0.25">
      <c r="A1669" s="36"/>
    </row>
    <row r="1670" spans="1:1" x14ac:dyDescent="0.25">
      <c r="A1670" s="36"/>
    </row>
    <row r="1671" spans="1:1" x14ac:dyDescent="0.25">
      <c r="A1671" s="36"/>
    </row>
    <row r="1672" spans="1:1" x14ac:dyDescent="0.25">
      <c r="A1672" s="36"/>
    </row>
    <row r="1673" spans="1:1" x14ac:dyDescent="0.25">
      <c r="A1673" s="36"/>
    </row>
    <row r="1674" spans="1:1" x14ac:dyDescent="0.25">
      <c r="A1674" s="36"/>
    </row>
    <row r="1675" spans="1:1" x14ac:dyDescent="0.25">
      <c r="A1675" s="36"/>
    </row>
    <row r="1676" spans="1:1" x14ac:dyDescent="0.25">
      <c r="A1676" s="36"/>
    </row>
    <row r="1677" spans="1:1" x14ac:dyDescent="0.25">
      <c r="A1677" s="36"/>
    </row>
    <row r="1678" spans="1:1" x14ac:dyDescent="0.25">
      <c r="A1678" s="36"/>
    </row>
    <row r="1679" spans="1:1" x14ac:dyDescent="0.25">
      <c r="A1679" s="36"/>
    </row>
    <row r="1680" spans="1:1" x14ac:dyDescent="0.25">
      <c r="A1680" s="36"/>
    </row>
    <row r="1681" spans="1:1" x14ac:dyDescent="0.25">
      <c r="A1681" s="36"/>
    </row>
    <row r="1682" spans="1:1" x14ac:dyDescent="0.25">
      <c r="A1682" s="36"/>
    </row>
    <row r="1683" spans="1:1" x14ac:dyDescent="0.25">
      <c r="A1683" s="36"/>
    </row>
    <row r="1684" spans="1:1" x14ac:dyDescent="0.25">
      <c r="A1684" s="36"/>
    </row>
    <row r="1685" spans="1:1" x14ac:dyDescent="0.25">
      <c r="A1685" s="36"/>
    </row>
    <row r="1686" spans="1:1" x14ac:dyDescent="0.25">
      <c r="A1686" s="36"/>
    </row>
    <row r="1687" spans="1:1" x14ac:dyDescent="0.25">
      <c r="A1687" s="36"/>
    </row>
    <row r="1688" spans="1:1" x14ac:dyDescent="0.25">
      <c r="A1688" s="36"/>
    </row>
    <row r="1689" spans="1:1" x14ac:dyDescent="0.25">
      <c r="A1689" s="36"/>
    </row>
    <row r="1690" spans="1:1" x14ac:dyDescent="0.25">
      <c r="A1690" s="36"/>
    </row>
    <row r="1691" spans="1:1" x14ac:dyDescent="0.25">
      <c r="A1691" s="36"/>
    </row>
    <row r="1692" spans="1:1" x14ac:dyDescent="0.25">
      <c r="A1692" s="36"/>
    </row>
    <row r="1693" spans="1:1" x14ac:dyDescent="0.25">
      <c r="A1693" s="36"/>
    </row>
    <row r="1694" spans="1:1" x14ac:dyDescent="0.25">
      <c r="A1694" s="36"/>
    </row>
    <row r="1695" spans="1:1" x14ac:dyDescent="0.25">
      <c r="A1695" s="36"/>
    </row>
    <row r="1696" spans="1:1" x14ac:dyDescent="0.25">
      <c r="A1696" s="36"/>
    </row>
    <row r="1697" spans="1:1" x14ac:dyDescent="0.25">
      <c r="A1697" s="36"/>
    </row>
    <row r="1698" spans="1:1" x14ac:dyDescent="0.25">
      <c r="A1698" s="36"/>
    </row>
    <row r="1699" spans="1:1" x14ac:dyDescent="0.25">
      <c r="A1699" s="36"/>
    </row>
    <row r="1700" spans="1:1" x14ac:dyDescent="0.25">
      <c r="A1700" s="36"/>
    </row>
    <row r="1701" spans="1:1" x14ac:dyDescent="0.25">
      <c r="A1701" s="36"/>
    </row>
    <row r="1702" spans="1:1" x14ac:dyDescent="0.25">
      <c r="A1702" s="36"/>
    </row>
    <row r="1703" spans="1:1" x14ac:dyDescent="0.25">
      <c r="A1703" s="36"/>
    </row>
    <row r="1704" spans="1:1" x14ac:dyDescent="0.25">
      <c r="A1704" s="36"/>
    </row>
    <row r="1705" spans="1:1" x14ac:dyDescent="0.25">
      <c r="A1705" s="36"/>
    </row>
    <row r="1706" spans="1:1" x14ac:dyDescent="0.25">
      <c r="A1706" s="36"/>
    </row>
    <row r="1707" spans="1:1" x14ac:dyDescent="0.25">
      <c r="A1707" s="36"/>
    </row>
    <row r="1708" spans="1:1" x14ac:dyDescent="0.25">
      <c r="A1708" s="36"/>
    </row>
    <row r="1709" spans="1:1" x14ac:dyDescent="0.25">
      <c r="A1709" s="36"/>
    </row>
    <row r="1710" spans="1:1" x14ac:dyDescent="0.25">
      <c r="A1710" s="36"/>
    </row>
    <row r="1711" spans="1:1" x14ac:dyDescent="0.25">
      <c r="A1711" s="36"/>
    </row>
    <row r="1712" spans="1:1" x14ac:dyDescent="0.25">
      <c r="A1712" s="36"/>
    </row>
    <row r="1713" spans="1:1" x14ac:dyDescent="0.25">
      <c r="A1713" s="36"/>
    </row>
    <row r="1714" spans="1:1" x14ac:dyDescent="0.25">
      <c r="A1714" s="36"/>
    </row>
  </sheetData>
  <mergeCells count="11">
    <mergeCell ref="F9:Z9"/>
    <mergeCell ref="A1:D1"/>
    <mergeCell ref="F1:K1"/>
    <mergeCell ref="M1:M4"/>
    <mergeCell ref="AA2:AC2"/>
    <mergeCell ref="A7:D7"/>
    <mergeCell ref="A13:D13"/>
    <mergeCell ref="A22:D22"/>
    <mergeCell ref="A28:D28"/>
    <mergeCell ref="A33:D33"/>
    <mergeCell ref="A37:D37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5EB44-E8AB-4D06-A1F9-49AA72BFC0E9}">
  <sheetPr codeName="Sheet2"/>
  <dimension ref="A1:AY610"/>
  <sheetViews>
    <sheetView zoomScale="85" zoomScaleNormal="85" workbookViewId="0">
      <selection activeCell="AZ19" sqref="AZ19"/>
    </sheetView>
  </sheetViews>
  <sheetFormatPr defaultRowHeight="13.8" x14ac:dyDescent="0.25"/>
  <cols>
    <col min="1" max="1" width="24.6640625" style="3" customWidth="1"/>
    <col min="2" max="2" width="8.88671875" style="26"/>
    <col min="3" max="3" width="13.33203125" style="26" bestFit="1" customWidth="1"/>
    <col min="4" max="4" width="8.88671875" style="26"/>
    <col min="5" max="5" width="2.5546875" style="5" customWidth="1"/>
    <col min="6" max="6" width="26.109375" style="6" customWidth="1"/>
    <col min="7" max="7" width="8.88671875" style="26" customWidth="1"/>
    <col min="8" max="8" width="10.5546875" style="26" customWidth="1"/>
    <col min="9" max="9" width="8.88671875" style="26"/>
    <col min="10" max="10" width="2.77734375" style="11" customWidth="1"/>
    <col min="11" max="11" width="24.109375" customWidth="1"/>
    <col min="13" max="13" width="10.77734375" customWidth="1"/>
    <col min="14" max="14" width="10.5546875" customWidth="1"/>
    <col min="15" max="15" width="2.88671875" style="19" customWidth="1"/>
    <col min="16" max="16" width="24.109375" customWidth="1"/>
    <col min="17" max="17" width="10.6640625" customWidth="1"/>
    <col min="18" max="18" width="10.44140625" customWidth="1"/>
    <col min="19" max="19" width="10.88671875" customWidth="1"/>
    <col min="20" max="20" width="7.21875" style="25" customWidth="1"/>
    <col min="21" max="21" width="20.21875" style="26" customWidth="1"/>
    <col min="22" max="22" width="21" style="26" customWidth="1"/>
    <col min="23" max="23" width="21.77734375" style="8" customWidth="1"/>
    <col min="24" max="24" width="16" style="26" customWidth="1"/>
    <col min="25" max="25" width="12.88671875" style="26" customWidth="1"/>
    <col min="26" max="26" width="13.109375" style="26" customWidth="1"/>
    <col min="27" max="27" width="12.88671875" style="26" customWidth="1"/>
    <col min="28" max="28" width="22.21875" style="26" customWidth="1"/>
    <col min="29" max="29" width="20.33203125" style="26" customWidth="1"/>
    <col min="30" max="30" width="20.6640625" style="26" customWidth="1"/>
    <col min="31" max="31" width="11.21875" style="26" customWidth="1"/>
    <col min="32" max="32" width="17.77734375" style="26" customWidth="1"/>
    <col min="33" max="33" width="25.109375" style="26" customWidth="1"/>
    <col min="34" max="34" width="18.109375" style="26" customWidth="1"/>
    <col min="35" max="35" width="11.109375" style="2" customWidth="1"/>
    <col min="36" max="41" width="12.33203125" style="2" customWidth="1"/>
    <col min="42" max="42" width="13.5546875" style="26" customWidth="1"/>
    <col min="43" max="43" width="40.33203125" style="26" customWidth="1"/>
    <col min="44" max="44" width="11" customWidth="1"/>
    <col min="45" max="45" width="19.44140625" style="26" customWidth="1"/>
    <col min="46" max="46" width="10.6640625" style="26" customWidth="1"/>
    <col min="51" max="51" width="8.88671875" style="25"/>
  </cols>
  <sheetData>
    <row r="1" spans="1:46" x14ac:dyDescent="0.25">
      <c r="A1" s="70" t="s">
        <v>2</v>
      </c>
      <c r="B1" s="70"/>
      <c r="C1" s="70"/>
      <c r="D1" s="70"/>
      <c r="K1" s="71" t="s">
        <v>119</v>
      </c>
      <c r="L1" s="71"/>
      <c r="M1" s="71"/>
      <c r="N1" s="71"/>
      <c r="O1" s="24"/>
      <c r="P1" s="22"/>
      <c r="Q1" s="22"/>
      <c r="R1" s="22"/>
      <c r="S1" s="22"/>
      <c r="T1" s="72" t="s">
        <v>133</v>
      </c>
      <c r="U1" s="73" t="s">
        <v>134</v>
      </c>
      <c r="V1" s="73"/>
      <c r="W1" s="73"/>
      <c r="X1" s="73"/>
      <c r="Y1" s="73"/>
      <c r="Z1" s="73"/>
      <c r="AA1" s="32"/>
      <c r="AB1" s="32"/>
      <c r="AC1" s="32"/>
      <c r="AD1" s="32"/>
      <c r="AE1" s="32"/>
      <c r="AF1" s="32"/>
      <c r="AG1" s="32"/>
      <c r="AH1" s="32"/>
      <c r="AJ1" s="40"/>
      <c r="AK1" s="40"/>
      <c r="AL1" s="40"/>
      <c r="AM1" s="40"/>
      <c r="AN1" s="40"/>
      <c r="AO1" s="40"/>
      <c r="AP1"/>
      <c r="AQ1" s="32"/>
      <c r="AR1" s="37"/>
      <c r="AS1" s="32"/>
      <c r="AT1"/>
    </row>
    <row r="2" spans="1:46" ht="18" customHeight="1" x14ac:dyDescent="0.25">
      <c r="A2" s="3" t="s">
        <v>3</v>
      </c>
      <c r="B2" s="26" t="s">
        <v>13</v>
      </c>
      <c r="C2" s="26">
        <v>0.25</v>
      </c>
      <c r="D2" s="26" t="s">
        <v>29</v>
      </c>
      <c r="K2" s="74" t="s">
        <v>115</v>
      </c>
      <c r="L2" s="74"/>
      <c r="M2" s="74"/>
      <c r="N2" s="74"/>
      <c r="O2" s="23"/>
      <c r="P2" s="75" t="s">
        <v>116</v>
      </c>
      <c r="Q2" s="75"/>
      <c r="R2" s="75"/>
      <c r="S2" s="75"/>
      <c r="T2" s="72"/>
      <c r="U2" s="6" t="s">
        <v>232</v>
      </c>
      <c r="V2" s="4" t="s">
        <v>137</v>
      </c>
      <c r="W2" s="37">
        <v>60</v>
      </c>
      <c r="X2" s="32" t="s">
        <v>143</v>
      </c>
      <c r="Y2" s="32"/>
      <c r="Z2" s="32"/>
      <c r="AA2" s="32"/>
      <c r="AB2" s="32"/>
      <c r="AC2" s="32"/>
      <c r="AD2" s="32"/>
      <c r="AE2" s="32"/>
      <c r="AF2" s="32"/>
      <c r="AG2" s="32"/>
      <c r="AH2" s="32"/>
      <c r="AJ2" s="40"/>
      <c r="AK2" s="40"/>
      <c r="AL2" s="40"/>
      <c r="AM2" s="40"/>
      <c r="AN2" s="40"/>
      <c r="AO2" s="40"/>
      <c r="AP2"/>
      <c r="AQ2" s="32"/>
      <c r="AR2" s="37"/>
      <c r="AS2" s="32"/>
      <c r="AT2"/>
    </row>
    <row r="3" spans="1:46" ht="27.6" x14ac:dyDescent="0.25">
      <c r="A3" s="3" t="s">
        <v>4</v>
      </c>
      <c r="B3" s="26" t="s">
        <v>14</v>
      </c>
      <c r="C3" s="26">
        <v>0.84</v>
      </c>
      <c r="D3" s="26" t="s">
        <v>5</v>
      </c>
      <c r="K3" s="6" t="s">
        <v>60</v>
      </c>
      <c r="L3" s="26" t="s">
        <v>62</v>
      </c>
      <c r="M3" s="26">
        <f>$H$15*$H$33*($H$8-$H$13)*POWER(C35,3)/POWER($H$34,2)</f>
        <v>11962654.522632584</v>
      </c>
      <c r="N3" s="26" t="s">
        <v>5</v>
      </c>
      <c r="O3" s="23"/>
      <c r="P3" s="6" t="s">
        <v>60</v>
      </c>
      <c r="Q3" s="26" t="s">
        <v>62</v>
      </c>
      <c r="R3" s="26">
        <f>$H$15*H57*(H11-$H$13)*POWER(C34,3)/POWER(H58,2)</f>
        <v>558260.16253149614</v>
      </c>
      <c r="S3" s="26" t="s">
        <v>5</v>
      </c>
      <c r="T3" s="72"/>
      <c r="U3" s="7" t="s">
        <v>111</v>
      </c>
      <c r="V3" s="32" t="s">
        <v>109</v>
      </c>
      <c r="W3" s="32">
        <f>5.67*10^-8</f>
        <v>5.6699999999999998E-8</v>
      </c>
      <c r="X3" s="32" t="s">
        <v>110</v>
      </c>
      <c r="Y3" s="32"/>
      <c r="Z3" s="32"/>
      <c r="AA3" s="32"/>
      <c r="AB3" s="32"/>
      <c r="AC3" s="32"/>
      <c r="AD3" s="32"/>
      <c r="AE3" s="32"/>
      <c r="AF3" s="32"/>
      <c r="AG3" s="32"/>
      <c r="AH3" s="32"/>
      <c r="AJ3" s="40"/>
      <c r="AK3" s="40"/>
      <c r="AL3" s="40"/>
      <c r="AM3" s="40"/>
      <c r="AN3" s="40"/>
      <c r="AO3" s="40"/>
      <c r="AP3"/>
      <c r="AQ3" s="32"/>
      <c r="AR3" s="37"/>
      <c r="AS3" s="32"/>
      <c r="AT3"/>
    </row>
    <row r="4" spans="1:46" ht="30" customHeight="1" x14ac:dyDescent="0.25">
      <c r="A4" s="3" t="s">
        <v>9</v>
      </c>
      <c r="B4" s="26" t="s">
        <v>15</v>
      </c>
      <c r="C4" s="26">
        <v>1530</v>
      </c>
      <c r="D4" s="26" t="s">
        <v>28</v>
      </c>
      <c r="K4" s="6" t="s">
        <v>105</v>
      </c>
      <c r="L4" s="26" t="s">
        <v>61</v>
      </c>
      <c r="M4" s="2">
        <f>M3*$H$32</f>
        <v>8562193.7549515981</v>
      </c>
      <c r="N4" s="26" t="s">
        <v>5</v>
      </c>
      <c r="P4" s="7" t="s">
        <v>105</v>
      </c>
      <c r="Q4" s="26" t="s">
        <v>61</v>
      </c>
      <c r="R4" s="2">
        <f>R3*H56</f>
        <v>399248.65021571296</v>
      </c>
      <c r="S4" s="26" t="s">
        <v>5</v>
      </c>
      <c r="T4" s="72"/>
      <c r="U4" s="7" t="s">
        <v>226</v>
      </c>
      <c r="V4" s="32"/>
      <c r="W4" s="32">
        <v>18</v>
      </c>
      <c r="X4" s="8" t="s">
        <v>216</v>
      </c>
      <c r="Y4" s="32"/>
      <c r="Z4" s="32"/>
      <c r="AA4" s="32"/>
      <c r="AB4" s="32"/>
      <c r="AC4" s="32"/>
      <c r="AD4" s="32"/>
      <c r="AE4" s="32"/>
      <c r="AF4" s="32"/>
      <c r="AG4" s="32"/>
      <c r="AH4" s="32"/>
      <c r="AJ4" s="40"/>
      <c r="AK4" s="40"/>
      <c r="AL4" s="40"/>
      <c r="AM4" s="40"/>
      <c r="AN4" s="40"/>
      <c r="AO4" s="40"/>
      <c r="AP4"/>
      <c r="AQ4" s="32"/>
      <c r="AR4" s="37"/>
      <c r="AS4" s="32"/>
      <c r="AT4"/>
    </row>
    <row r="5" spans="1:46" ht="30" customHeight="1" x14ac:dyDescent="0.25">
      <c r="A5" s="3" t="s">
        <v>16</v>
      </c>
      <c r="B5" s="4" t="s">
        <v>19</v>
      </c>
      <c r="C5" s="26">
        <v>1135</v>
      </c>
      <c r="D5" s="26" t="s">
        <v>18</v>
      </c>
      <c r="K5" s="7" t="s">
        <v>65</v>
      </c>
      <c r="L5" s="26" t="s">
        <v>67</v>
      </c>
      <c r="M5" s="16">
        <f>POWER((0.825+(0.387*POWER(M4,1/6))/POWER((1+(POWER((0.492/$H$32),9/16))),8/27)),2)</f>
        <v>29.8991767109504</v>
      </c>
      <c r="N5" s="26" t="s">
        <v>5</v>
      </c>
      <c r="P5" s="7" t="s">
        <v>66</v>
      </c>
      <c r="Q5" s="26" t="s">
        <v>67</v>
      </c>
      <c r="R5" s="16">
        <f>0.54*R4^(1/4)</f>
        <v>13.573899330330374</v>
      </c>
      <c r="S5" s="26" t="s">
        <v>5</v>
      </c>
      <c r="U5" s="32"/>
      <c r="V5" s="32"/>
      <c r="W5" s="32"/>
      <c r="X5" s="8"/>
      <c r="Y5" s="32"/>
      <c r="Z5" s="32"/>
      <c r="AA5" s="32"/>
      <c r="AB5" s="32"/>
      <c r="AC5" s="32"/>
      <c r="AD5" s="32"/>
      <c r="AE5" s="32"/>
      <c r="AF5" s="32"/>
      <c r="AG5" s="32"/>
      <c r="AH5" s="32"/>
      <c r="AJ5" s="40"/>
      <c r="AK5" s="40"/>
      <c r="AL5" s="40"/>
      <c r="AM5" s="40"/>
      <c r="AN5" s="40"/>
      <c r="AO5" s="40"/>
      <c r="AP5"/>
      <c r="AQ5" s="77" t="s">
        <v>147</v>
      </c>
      <c r="AR5" s="77"/>
      <c r="AS5" s="77"/>
      <c r="AT5"/>
    </row>
    <row r="6" spans="1:46" ht="30.6" customHeight="1" x14ac:dyDescent="0.25">
      <c r="A6" s="3" t="s">
        <v>11</v>
      </c>
      <c r="B6" s="26" t="s">
        <v>17</v>
      </c>
      <c r="C6" s="2">
        <f>C2/(C5*C4)</f>
        <v>1.4396360600040309E-7</v>
      </c>
      <c r="D6" s="26" t="s">
        <v>12</v>
      </c>
      <c r="F6" s="78" t="s">
        <v>114</v>
      </c>
      <c r="G6" s="78"/>
      <c r="H6" s="78"/>
      <c r="I6" s="78"/>
      <c r="K6" s="7" t="s">
        <v>104</v>
      </c>
      <c r="L6" s="26" t="s">
        <v>103</v>
      </c>
      <c r="M6" s="17">
        <f>M5*$H$30/C35</f>
        <v>2.5472108561827147</v>
      </c>
      <c r="N6" s="26" t="s">
        <v>106</v>
      </c>
      <c r="O6" s="20"/>
      <c r="P6" s="7" t="s">
        <v>104</v>
      </c>
      <c r="Q6" s="26" t="s">
        <v>103</v>
      </c>
      <c r="R6" s="17">
        <f>R5*H54/C34</f>
        <v>4.5172121060805059</v>
      </c>
      <c r="S6" s="26" t="s">
        <v>106</v>
      </c>
      <c r="U6" s="83" t="s">
        <v>142</v>
      </c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/>
      <c r="AQ6" s="50" t="s">
        <v>223</v>
      </c>
      <c r="AR6" s="51">
        <f>U490</f>
        <v>28800</v>
      </c>
      <c r="AS6" s="50" t="s">
        <v>143</v>
      </c>
      <c r="AT6"/>
    </row>
    <row r="7" spans="1:46" ht="33.6" customHeight="1" x14ac:dyDescent="0.25">
      <c r="A7" s="79" t="s">
        <v>21</v>
      </c>
      <c r="B7" s="79"/>
      <c r="C7" s="79"/>
      <c r="D7" s="79"/>
      <c r="F7" s="85">
        <v>30</v>
      </c>
      <c r="G7" s="85"/>
      <c r="H7" s="85"/>
      <c r="I7" s="85"/>
      <c r="K7" s="6" t="s">
        <v>107</v>
      </c>
      <c r="L7" s="26"/>
      <c r="M7" s="16">
        <f>M6*C20*($H$8-$H$13)</f>
        <v>0.68774693116933294</v>
      </c>
      <c r="N7" s="26" t="s">
        <v>0</v>
      </c>
      <c r="P7" s="6" t="s">
        <v>107</v>
      </c>
      <c r="Q7" s="26"/>
      <c r="R7" s="16">
        <f>R6*C19*(H11-$H$13)</f>
        <v>3.6860450785616932</v>
      </c>
      <c r="S7" s="26" t="s">
        <v>0</v>
      </c>
      <c r="U7" s="28" t="s">
        <v>214</v>
      </c>
      <c r="V7" s="28" t="s">
        <v>221</v>
      </c>
      <c r="W7" s="32" t="s">
        <v>89</v>
      </c>
      <c r="X7" s="8" t="s">
        <v>218</v>
      </c>
      <c r="Y7" s="28" t="s">
        <v>96</v>
      </c>
      <c r="Z7" s="28" t="s">
        <v>113</v>
      </c>
      <c r="AA7" s="28" t="s">
        <v>136</v>
      </c>
      <c r="AB7" s="28" t="s">
        <v>3</v>
      </c>
      <c r="AC7" s="28" t="s">
        <v>63</v>
      </c>
      <c r="AD7" s="28" t="s">
        <v>215</v>
      </c>
      <c r="AE7" s="28" t="s">
        <v>60</v>
      </c>
      <c r="AF7" s="28" t="s">
        <v>105</v>
      </c>
      <c r="AG7" s="28" t="s">
        <v>66</v>
      </c>
      <c r="AH7" s="28" t="s">
        <v>104</v>
      </c>
      <c r="AI7" s="48" t="s">
        <v>107</v>
      </c>
      <c r="AJ7" s="48" t="s">
        <v>108</v>
      </c>
      <c r="AK7" s="28" t="s">
        <v>220</v>
      </c>
      <c r="AL7" s="28" t="s">
        <v>112</v>
      </c>
      <c r="AM7" s="28" t="s">
        <v>122</v>
      </c>
      <c r="AN7" s="41" t="s">
        <v>144</v>
      </c>
      <c r="AO7" s="41" t="s">
        <v>217</v>
      </c>
      <c r="AP7"/>
      <c r="AQ7" s="52"/>
      <c r="AR7" s="51">
        <f>AR6/3600</f>
        <v>8</v>
      </c>
      <c r="AS7" s="50" t="s">
        <v>153</v>
      </c>
      <c r="AT7"/>
    </row>
    <row r="8" spans="1:46" ht="34.200000000000003" customHeight="1" x14ac:dyDescent="0.25">
      <c r="A8" s="3" t="s">
        <v>3</v>
      </c>
      <c r="B8" s="26" t="s">
        <v>22</v>
      </c>
      <c r="C8" s="26">
        <v>0.20899999999999999</v>
      </c>
      <c r="D8" s="26" t="s">
        <v>27</v>
      </c>
      <c r="F8" s="7" t="s">
        <v>127</v>
      </c>
      <c r="G8" s="26" t="s">
        <v>86</v>
      </c>
      <c r="H8" s="26">
        <v>21</v>
      </c>
      <c r="I8" s="26" t="s">
        <v>88</v>
      </c>
      <c r="K8" s="7" t="s">
        <v>111</v>
      </c>
      <c r="L8" s="26" t="s">
        <v>109</v>
      </c>
      <c r="M8" s="26">
        <f>5.67*10^-8</f>
        <v>5.6699999999999998E-8</v>
      </c>
      <c r="N8" s="26" t="s">
        <v>110</v>
      </c>
      <c r="P8" s="7" t="s">
        <v>111</v>
      </c>
      <c r="Q8" s="26" t="s">
        <v>109</v>
      </c>
      <c r="R8" s="26">
        <f>5.67*10^-8</f>
        <v>5.6699999999999998E-8</v>
      </c>
      <c r="S8" s="26" t="s">
        <v>110</v>
      </c>
      <c r="U8" s="32" t="s">
        <v>86</v>
      </c>
      <c r="V8" s="32" t="s">
        <v>213</v>
      </c>
      <c r="W8" s="32" t="s">
        <v>90</v>
      </c>
      <c r="X8" s="4" t="s">
        <v>95</v>
      </c>
      <c r="Y8" s="4" t="s">
        <v>97</v>
      </c>
      <c r="Z8" s="32" t="s">
        <v>101</v>
      </c>
      <c r="AA8" s="32" t="s">
        <v>92</v>
      </c>
      <c r="AB8" s="32" t="s">
        <v>94</v>
      </c>
      <c r="AC8" s="32" t="s">
        <v>64</v>
      </c>
      <c r="AD8" s="28" t="s">
        <v>99</v>
      </c>
      <c r="AE8" s="32" t="s">
        <v>62</v>
      </c>
      <c r="AF8" s="32" t="s">
        <v>61</v>
      </c>
      <c r="AG8" s="32" t="s">
        <v>67</v>
      </c>
      <c r="AH8" s="32" t="s">
        <v>103</v>
      </c>
      <c r="AI8" s="48"/>
      <c r="AJ8" s="48"/>
      <c r="AK8" s="48"/>
      <c r="AL8" s="48"/>
      <c r="AM8" s="48" t="s">
        <v>145</v>
      </c>
      <c r="AN8" s="2" t="s">
        <v>146</v>
      </c>
      <c r="AO8" s="2" t="s">
        <v>158</v>
      </c>
      <c r="AP8"/>
      <c r="AQ8" s="50" t="s">
        <v>252</v>
      </c>
      <c r="AR8" s="51">
        <f>V490</f>
        <v>26.499677967936165</v>
      </c>
      <c r="AS8" s="50" t="s">
        <v>253</v>
      </c>
      <c r="AT8"/>
    </row>
    <row r="9" spans="1:46" ht="32.4" customHeight="1" x14ac:dyDescent="0.25">
      <c r="A9" s="3" t="s">
        <v>4</v>
      </c>
      <c r="B9" s="26" t="s">
        <v>23</v>
      </c>
      <c r="C9" s="26">
        <v>0.86</v>
      </c>
      <c r="D9" s="26" t="s">
        <v>5</v>
      </c>
      <c r="F9" s="7" t="s">
        <v>128</v>
      </c>
      <c r="G9" s="26" t="s">
        <v>86</v>
      </c>
      <c r="H9" s="26">
        <v>25.5</v>
      </c>
      <c r="I9" s="26" t="s">
        <v>88</v>
      </c>
      <c r="K9" s="6" t="s">
        <v>108</v>
      </c>
      <c r="L9" s="26"/>
      <c r="M9" s="16">
        <f>C9*C20*M8*(POWER($H$8+273.15,4)-POWER(($H$13+273.15),4))</f>
        <v>1.3199645281072865</v>
      </c>
      <c r="N9" s="26" t="s">
        <v>0</v>
      </c>
      <c r="P9" s="6" t="s">
        <v>108</v>
      </c>
      <c r="Q9" s="26"/>
      <c r="R9" s="16">
        <f>C3*C19*R8*(POWER(H11+273.15,4)-POWER(($H$13+273.15),4))</f>
        <v>4.0080566831983173</v>
      </c>
      <c r="S9" s="26" t="s">
        <v>0</v>
      </c>
      <c r="U9" s="32" t="s">
        <v>143</v>
      </c>
      <c r="V9" s="32" t="s">
        <v>88</v>
      </c>
      <c r="W9" s="32" t="s">
        <v>91</v>
      </c>
      <c r="X9" s="32" t="s">
        <v>18</v>
      </c>
      <c r="Y9" s="32" t="s">
        <v>98</v>
      </c>
      <c r="Z9" s="32" t="s">
        <v>102</v>
      </c>
      <c r="AA9" s="32" t="s">
        <v>93</v>
      </c>
      <c r="AB9" s="32" t="s">
        <v>10</v>
      </c>
      <c r="AC9" s="32" t="s">
        <v>5</v>
      </c>
      <c r="AD9" s="32" t="s">
        <v>100</v>
      </c>
      <c r="AE9" s="32" t="s">
        <v>5</v>
      </c>
      <c r="AF9" s="32" t="s">
        <v>5</v>
      </c>
      <c r="AG9" s="32" t="s">
        <v>5</v>
      </c>
      <c r="AH9" s="32" t="s">
        <v>106</v>
      </c>
      <c r="AI9" s="48" t="s">
        <v>0</v>
      </c>
      <c r="AJ9" s="48" t="s">
        <v>0</v>
      </c>
      <c r="AK9" s="48" t="s">
        <v>0</v>
      </c>
      <c r="AL9" s="48" t="s">
        <v>88</v>
      </c>
      <c r="AM9" s="48" t="s">
        <v>88</v>
      </c>
      <c r="AN9" s="42" t="s">
        <v>151</v>
      </c>
      <c r="AO9" s="2" t="s">
        <v>153</v>
      </c>
      <c r="AP9"/>
      <c r="AQ9" s="50" t="s">
        <v>148</v>
      </c>
      <c r="AR9" s="51">
        <f>SUM(AN10:AN490)</f>
        <v>5.4783452915859461E-2</v>
      </c>
      <c r="AS9" s="50" t="s">
        <v>151</v>
      </c>
      <c r="AT9"/>
    </row>
    <row r="10" spans="1:46" ht="36.6" customHeight="1" x14ac:dyDescent="0.25">
      <c r="A10" s="3" t="s">
        <v>9</v>
      </c>
      <c r="B10" s="26" t="s">
        <v>24</v>
      </c>
      <c r="C10" s="26">
        <v>1460</v>
      </c>
      <c r="D10" s="26" t="s">
        <v>28</v>
      </c>
      <c r="F10" s="7" t="s">
        <v>129</v>
      </c>
      <c r="G10" s="26" t="s">
        <v>86</v>
      </c>
      <c r="H10" s="26">
        <v>26</v>
      </c>
      <c r="I10" s="26" t="s">
        <v>88</v>
      </c>
      <c r="K10" s="6" t="s">
        <v>120</v>
      </c>
      <c r="L10" s="26"/>
      <c r="M10" s="18">
        <f>M9+M7</f>
        <v>2.0077114592766194</v>
      </c>
      <c r="N10" s="26" t="s">
        <v>0</v>
      </c>
      <c r="P10" s="6" t="s">
        <v>120</v>
      </c>
      <c r="Q10" s="26"/>
      <c r="R10" s="18">
        <f>R9+R7</f>
        <v>7.6941017617600105</v>
      </c>
      <c r="S10" s="26" t="s">
        <v>0</v>
      </c>
      <c r="U10" s="32">
        <v>0</v>
      </c>
      <c r="V10" s="32">
        <v>18</v>
      </c>
      <c r="W10" s="32">
        <f>((V10+$W$4)/2)+273.15</f>
        <v>291.14999999999998</v>
      </c>
      <c r="X10" s="8">
        <f>(351.99/W10)+344.84/(W10^2)</f>
        <v>1.2130324803820438</v>
      </c>
      <c r="Y10" s="32">
        <f>((1.459*10^-6)*W10^1.5)/(W10+109.1)</f>
        <v>1.8109194905124869E-5</v>
      </c>
      <c r="Z10" s="32">
        <f>Y10/X10</f>
        <v>1.4928862333036119E-5</v>
      </c>
      <c r="AA10" s="10">
        <f>1030.5-0.19975*W10+(3.9734*10^-4)*W10^2</f>
        <v>1006.02463276215</v>
      </c>
      <c r="AB10" s="29">
        <f>((2.334*10^-3)*(W10^1.5))/(W10+164.54)</f>
        <v>2.5445239628926759E-2</v>
      </c>
      <c r="AC10" s="8">
        <f>AA10*Y10/AB10</f>
        <v>0.71598052994303296</v>
      </c>
      <c r="AD10" s="32">
        <f>1/W10</f>
        <v>3.4346556757685045E-3</v>
      </c>
      <c r="AE10" s="32">
        <f>$H$15*AD10*(V10-$W$4)*($C$34^3)/(Z10^2)</f>
        <v>0</v>
      </c>
      <c r="AF10" s="32">
        <f>AE10*AC10</f>
        <v>0</v>
      </c>
      <c r="AG10" s="9">
        <f>0.54*POWER(AF10,1/4)</f>
        <v>0</v>
      </c>
      <c r="AH10" s="10">
        <f>AG10*AB10/$C$34</f>
        <v>0</v>
      </c>
      <c r="AI10" s="10">
        <f>AH10*$C$19*(V10-$W$4)</f>
        <v>0</v>
      </c>
      <c r="AJ10" s="10">
        <f>$W$3*$C$19*$C$3*(POWER(V10+273.15,4)-POWER($W$4+273.15,4))</f>
        <v>0</v>
      </c>
      <c r="AK10" s="10">
        <f>AJ10+AI10</f>
        <v>0</v>
      </c>
      <c r="AL10" s="9">
        <f>AK10*$C$17/($C$2*$C$19)</f>
        <v>0</v>
      </c>
      <c r="AM10" s="49">
        <f t="shared" ref="AM10:AM11" si="0">V10+AL10</f>
        <v>18</v>
      </c>
      <c r="AN10" s="29">
        <v>0</v>
      </c>
      <c r="AO10" s="29">
        <f>U10/3600</f>
        <v>0</v>
      </c>
      <c r="AP10"/>
      <c r="AQ10" s="50"/>
      <c r="AR10" s="50">
        <f>AR9*3600</f>
        <v>197.22043049709407</v>
      </c>
      <c r="AS10" s="50" t="s">
        <v>222</v>
      </c>
      <c r="AT10"/>
    </row>
    <row r="11" spans="1:46" ht="31.8" customHeight="1" x14ac:dyDescent="0.25">
      <c r="A11" s="3" t="s">
        <v>16</v>
      </c>
      <c r="B11" s="4" t="s">
        <v>25</v>
      </c>
      <c r="C11" s="26">
        <v>1185</v>
      </c>
      <c r="D11" s="26" t="s">
        <v>18</v>
      </c>
      <c r="F11" s="7" t="s">
        <v>123</v>
      </c>
      <c r="G11" s="26" t="s">
        <v>86</v>
      </c>
      <c r="H11" s="26">
        <v>26.5</v>
      </c>
      <c r="I11" s="26" t="s">
        <v>88</v>
      </c>
      <c r="K11" s="6" t="s">
        <v>112</v>
      </c>
      <c r="L11" s="26"/>
      <c r="M11" s="16">
        <f>M10*C18/(C8*C20)</f>
        <v>0.64041832831790102</v>
      </c>
      <c r="N11" s="26" t="s">
        <v>88</v>
      </c>
      <c r="P11" s="6" t="s">
        <v>112</v>
      </c>
      <c r="Q11" s="26"/>
      <c r="R11" s="16">
        <f>R10*C17/(C2*C19)</f>
        <v>4.1676384542866716</v>
      </c>
      <c r="S11" s="26" t="s">
        <v>88</v>
      </c>
      <c r="U11" s="36">
        <f>U10+$W$2</f>
        <v>60</v>
      </c>
      <c r="V11" s="36">
        <f>V10+$W$2*($R$10-AH10*$C$19*(V10-$W$4)-$W$3*$C$3*$C$19*(POWER(V10+273.15,4)-POWER($W$4+273.15,4)))/($C$29*$C$4)</f>
        <v>18.158019880621193</v>
      </c>
      <c r="W11" s="32">
        <f t="shared" ref="W11:W74" si="1">((V11+$W$4)/2)+273.15</f>
        <v>291.22900994031056</v>
      </c>
      <c r="X11" s="8">
        <f t="shared" ref="X11:X74" si="2">(351.99/W11)+344.84/(W11^2)</f>
        <v>1.2127022833614103</v>
      </c>
      <c r="Y11" s="32">
        <f t="shared" ref="Y11:Y74" si="3">((1.459*10^-6)*W11^1.5)/(W11+109.1)</f>
        <v>1.8112991365024694E-5</v>
      </c>
      <c r="Z11" s="32">
        <f t="shared" ref="Z11:Z74" si="4">Y11/X11</f>
        <v>1.4936057772414245E-5</v>
      </c>
      <c r="AA11" s="10">
        <f t="shared" ref="AA11:AA74" si="5">1030.5-0.19975*W11+(3.9734*10^-4)*W11^2</f>
        <v>1006.0271336223744</v>
      </c>
      <c r="AB11" s="29">
        <f t="shared" ref="AB11:AB74" si="6">((2.334*10^-3)*(W11^1.5))/(W11+164.54)</f>
        <v>2.5451185156671278E-2</v>
      </c>
      <c r="AC11" s="8">
        <f t="shared" ref="AC11:AC74" si="7">AA11*Y11/AB11</f>
        <v>0.71596511801361873</v>
      </c>
      <c r="AD11" s="32">
        <f t="shared" ref="AD11:AD74" si="8">1/W11</f>
        <v>3.4337238594635785E-3</v>
      </c>
      <c r="AE11" s="47">
        <f t="shared" ref="AE11:AE74" si="9">$H$15*AD11*(V11-$W$4)*($C$34^3)/(Z11^2)</f>
        <v>11071.915866767442</v>
      </c>
      <c r="AF11" s="32">
        <f t="shared" ref="AF11:AF74" si="10">AE11*AC11</f>
        <v>7927.1055501870096</v>
      </c>
      <c r="AG11" s="9">
        <f t="shared" ref="AG11:AG74" si="11">0.54*POWER(AF11,1/4)</f>
        <v>5.0953312158637738</v>
      </c>
      <c r="AH11" s="10">
        <f t="shared" ref="AH11:AH74" si="12">AG11*AB11/$C$34</f>
        <v>1.6750619852062469</v>
      </c>
      <c r="AI11" s="10">
        <f t="shared" ref="AI11" si="13">AH11*$C$19*(V11-$W$4)</f>
        <v>2.5410537113797444E-2</v>
      </c>
      <c r="AJ11" s="10">
        <f t="shared" ref="AJ11" si="14">$W$3*$C$19*$C$3*(POWER(V11+273.15,4)-POWER($W$4+273.15,4))</f>
        <v>7.1385372820743268E-2</v>
      </c>
      <c r="AK11" s="10">
        <f t="shared" ref="AK11" si="15">AJ11+AI11</f>
        <v>9.6795909934540708E-2</v>
      </c>
      <c r="AL11" s="9">
        <f t="shared" ref="AL11:AL74" si="16">AK11*$C$17/($C$2*$C$19)</f>
        <v>5.2431117881209549E-2</v>
      </c>
      <c r="AM11" s="49">
        <f t="shared" si="0"/>
        <v>18.210450998502402</v>
      </c>
      <c r="AN11" s="29">
        <f>AK11*$W$2/(3.6*10^6)</f>
        <v>1.6132651655756783E-6</v>
      </c>
      <c r="AO11" s="29">
        <f t="shared" ref="AO11" si="17">U11/3600</f>
        <v>1.6666666666666666E-2</v>
      </c>
      <c r="AP11"/>
      <c r="AQ11" s="50" t="s">
        <v>150</v>
      </c>
      <c r="AR11" s="51">
        <v>30</v>
      </c>
      <c r="AS11" s="50" t="s">
        <v>0</v>
      </c>
      <c r="AT11"/>
    </row>
    <row r="12" spans="1:46" ht="27.6" customHeight="1" x14ac:dyDescent="0.25">
      <c r="A12" s="3" t="s">
        <v>11</v>
      </c>
      <c r="B12" s="26" t="s">
        <v>26</v>
      </c>
      <c r="C12" s="2">
        <f>C8/(C11*C10)</f>
        <v>1.2080226576498468E-7</v>
      </c>
      <c r="D12" s="26" t="s">
        <v>12</v>
      </c>
      <c r="F12" s="7" t="s">
        <v>124</v>
      </c>
      <c r="G12" s="26" t="s">
        <v>86</v>
      </c>
      <c r="H12" s="26">
        <v>20.5</v>
      </c>
      <c r="I12" s="26" t="s">
        <v>88</v>
      </c>
      <c r="K12" s="7" t="s">
        <v>122</v>
      </c>
      <c r="L12" s="26" t="s">
        <v>145</v>
      </c>
      <c r="M12" s="16">
        <f>H8+M11</f>
        <v>21.640418328317899</v>
      </c>
      <c r="N12" s="26" t="s">
        <v>88</v>
      </c>
      <c r="P12" s="7" t="s">
        <v>122</v>
      </c>
      <c r="Q12" s="26" t="s">
        <v>145</v>
      </c>
      <c r="R12" s="16">
        <f>H11+R11</f>
        <v>30.667638454286671</v>
      </c>
      <c r="S12" s="26" t="s">
        <v>88</v>
      </c>
      <c r="U12" s="36">
        <f>U11+$W$2</f>
        <v>120</v>
      </c>
      <c r="V12" s="36">
        <f t="shared" ref="V12:V75" si="18">V11+$W$2*($R$10-AH11*$C$19*(V11-$W$4)-$W$3*$C$3*$C$19*(POWER(V11+273.15,4)-POWER($W$4+273.15,4)))/($C$29*$C$4)</f>
        <v>18.314051786738528</v>
      </c>
      <c r="W12" s="32">
        <f t="shared" si="1"/>
        <v>291.30702589336926</v>
      </c>
      <c r="X12" s="8">
        <f t="shared" si="2"/>
        <v>1.2123764167327036</v>
      </c>
      <c r="Y12" s="32">
        <f t="shared" si="3"/>
        <v>1.8116739574215191E-5</v>
      </c>
      <c r="Z12" s="32">
        <f t="shared" si="4"/>
        <v>1.494316395813681E-5</v>
      </c>
      <c r="AA12" s="10">
        <f t="shared" si="5"/>
        <v>1006.0296078880649</v>
      </c>
      <c r="AB12" s="29">
        <f t="shared" si="6"/>
        <v>2.5457055242528989E-2</v>
      </c>
      <c r="AC12" s="8">
        <f t="shared" si="7"/>
        <v>0.71594991001195096</v>
      </c>
      <c r="AD12" s="32">
        <f t="shared" si="8"/>
        <v>3.4328042618719484E-3</v>
      </c>
      <c r="AE12" s="47">
        <f t="shared" si="9"/>
        <v>21977.730171298605</v>
      </c>
      <c r="AF12" s="32">
        <f t="shared" si="10"/>
        <v>15734.953938408176</v>
      </c>
      <c r="AG12" s="9">
        <f t="shared" si="11"/>
        <v>6.0479769707061903</v>
      </c>
      <c r="AH12" s="10">
        <f t="shared" si="12"/>
        <v>1.9886975830471372</v>
      </c>
      <c r="AI12" s="10">
        <f t="shared" ref="AI12:AI75" si="19">AH12*$C$19*(V12-$W$4)</f>
        <v>5.9957186806900327E-2</v>
      </c>
      <c r="AJ12" s="10">
        <f t="shared" ref="AJ12:AJ75" si="20">$W$3*$C$19*$C$3*(POWER(V12+273.15,4)-POWER($W$4+273.15,4))</f>
        <v>0.14198675766302174</v>
      </c>
      <c r="AK12" s="10">
        <f t="shared" ref="AK12:AK75" si="21">AJ12+AI12</f>
        <v>0.20194394446992206</v>
      </c>
      <c r="AL12" s="9">
        <f t="shared" si="16"/>
        <v>0.1093863032545411</v>
      </c>
      <c r="AM12" s="49">
        <f t="shared" ref="AM12:AM75" si="22">V12+AL12</f>
        <v>18.42343808999307</v>
      </c>
      <c r="AN12" s="29">
        <f t="shared" ref="AN12:AN75" si="23">AK12*$W$2/(3.6*10^6)</f>
        <v>3.3657324078320343E-6</v>
      </c>
      <c r="AO12" s="29">
        <f t="shared" ref="AO12:AO75" si="24">U12/3600</f>
        <v>3.3333333333333333E-2</v>
      </c>
      <c r="AP12"/>
      <c r="AQ12" s="50" t="s">
        <v>149</v>
      </c>
      <c r="AR12" s="51">
        <f>(AR11/1000)*(AR6/3600)</f>
        <v>0.24</v>
      </c>
      <c r="AS12" s="50" t="s">
        <v>151</v>
      </c>
      <c r="AT12"/>
    </row>
    <row r="13" spans="1:46" ht="16.2" x14ac:dyDescent="0.25">
      <c r="A13" s="79" t="s">
        <v>20</v>
      </c>
      <c r="B13" s="79"/>
      <c r="C13" s="79"/>
      <c r="D13" s="79"/>
      <c r="F13" s="6" t="s">
        <v>87</v>
      </c>
      <c r="G13" s="26" t="s">
        <v>85</v>
      </c>
      <c r="H13" s="26">
        <v>18</v>
      </c>
      <c r="I13" s="26" t="s">
        <v>88</v>
      </c>
      <c r="K13" s="75" t="s">
        <v>118</v>
      </c>
      <c r="L13" s="75"/>
      <c r="M13" s="75"/>
      <c r="N13" s="75"/>
      <c r="P13" s="74" t="s">
        <v>117</v>
      </c>
      <c r="Q13" s="74"/>
      <c r="R13" s="74"/>
      <c r="S13" s="74"/>
      <c r="U13" s="36">
        <f>U12+$W$2</f>
        <v>180</v>
      </c>
      <c r="V13" s="36">
        <f t="shared" si="18"/>
        <v>18.467924184133558</v>
      </c>
      <c r="W13" s="32">
        <f t="shared" si="1"/>
        <v>291.38396209206678</v>
      </c>
      <c r="X13" s="8">
        <f t="shared" si="2"/>
        <v>1.2120552316165389</v>
      </c>
      <c r="Y13" s="32">
        <f t="shared" si="3"/>
        <v>1.8120435431615114E-5</v>
      </c>
      <c r="Z13" s="32">
        <f t="shared" si="4"/>
        <v>1.4950173027550549E-5</v>
      </c>
      <c r="AA13" s="10">
        <f t="shared" si="5"/>
        <v>1006.0320526463486</v>
      </c>
      <c r="AB13" s="29">
        <f t="shared" si="6"/>
        <v>2.5462843458846921E-2</v>
      </c>
      <c r="AC13" s="8">
        <f t="shared" si="7"/>
        <v>0.7159349222554936</v>
      </c>
      <c r="AD13" s="32">
        <f t="shared" si="8"/>
        <v>3.4318978739263494E-3</v>
      </c>
      <c r="AE13" s="47">
        <f t="shared" si="9"/>
        <v>32706.574455380476</v>
      </c>
      <c r="AF13" s="32">
        <f t="shared" si="10"/>
        <v>23415.778839956332</v>
      </c>
      <c r="AG13" s="9">
        <f t="shared" si="11"/>
        <v>6.6799146228171766</v>
      </c>
      <c r="AH13" s="10">
        <f t="shared" si="12"/>
        <v>2.1969909296403931</v>
      </c>
      <c r="AI13" s="10">
        <f t="shared" si="19"/>
        <v>9.8690418076877617E-2</v>
      </c>
      <c r="AJ13" s="10">
        <f t="shared" si="20"/>
        <v>0.21172213954339436</v>
      </c>
      <c r="AK13" s="10">
        <f t="shared" si="21"/>
        <v>0.31041255762027198</v>
      </c>
      <c r="AL13" s="9">
        <f t="shared" si="16"/>
        <v>0.1681401353776473</v>
      </c>
      <c r="AM13" s="49">
        <f t="shared" si="22"/>
        <v>18.636064319511206</v>
      </c>
      <c r="AN13" s="29">
        <f t="shared" si="23"/>
        <v>5.1735426270045327E-6</v>
      </c>
      <c r="AO13" s="29">
        <f t="shared" si="24"/>
        <v>0.05</v>
      </c>
      <c r="AP13"/>
      <c r="AQ13" s="50"/>
      <c r="AR13" s="50">
        <f>AR12*3600</f>
        <v>864</v>
      </c>
      <c r="AS13" s="50" t="s">
        <v>222</v>
      </c>
      <c r="AT13"/>
    </row>
    <row r="14" spans="1:46" ht="27.6" x14ac:dyDescent="0.25">
      <c r="A14" s="3" t="s">
        <v>7</v>
      </c>
      <c r="B14" s="26" t="s">
        <v>32</v>
      </c>
      <c r="C14" s="26">
        <v>0.32</v>
      </c>
      <c r="D14" s="26" t="s">
        <v>1</v>
      </c>
      <c r="E14" s="15"/>
      <c r="F14" s="6" t="s">
        <v>84</v>
      </c>
      <c r="H14" s="10">
        <f>F7/6</f>
        <v>5</v>
      </c>
      <c r="I14" s="1" t="s">
        <v>0</v>
      </c>
      <c r="K14" s="6" t="s">
        <v>60</v>
      </c>
      <c r="L14" s="26" t="s">
        <v>62</v>
      </c>
      <c r="M14" s="26">
        <f>$H$15*H41*(H9-$H$13)*POWER(C36,3)/POWER(H42,2)</f>
        <v>28882777.371649027</v>
      </c>
      <c r="N14" s="26" t="s">
        <v>5</v>
      </c>
      <c r="P14" s="6" t="s">
        <v>60</v>
      </c>
      <c r="Q14" s="26" t="s">
        <v>62</v>
      </c>
      <c r="R14" s="26">
        <f>$H$15*H65*(H12-$H$13)*POWER($C$34,3)/POWER(H66,2)</f>
        <v>171996.63931218928</v>
      </c>
      <c r="S14" s="26" t="s">
        <v>5</v>
      </c>
      <c r="U14" s="36">
        <f>U13+$W$2</f>
        <v>240</v>
      </c>
      <c r="V14" s="36">
        <f t="shared" si="18"/>
        <v>18.619568875445161</v>
      </c>
      <c r="W14" s="32">
        <f t="shared" si="1"/>
        <v>291.45978443772253</v>
      </c>
      <c r="X14" s="8">
        <f t="shared" si="2"/>
        <v>1.2117388629512371</v>
      </c>
      <c r="Y14" s="32">
        <f t="shared" si="3"/>
        <v>1.812407731954721E-5</v>
      </c>
      <c r="Z14" s="32">
        <f t="shared" si="4"/>
        <v>1.4957081821577724E-5</v>
      </c>
      <c r="AA14" s="10">
        <f t="shared" si="5"/>
        <v>1006.0344666125461</v>
      </c>
      <c r="AB14" s="29">
        <f t="shared" si="6"/>
        <v>2.5468547266986587E-2</v>
      </c>
      <c r="AC14" s="8">
        <f t="shared" si="7"/>
        <v>0.71592016096851308</v>
      </c>
      <c r="AD14" s="32">
        <f t="shared" si="8"/>
        <v>3.4310050764951223E-3</v>
      </c>
      <c r="AE14" s="47">
        <f t="shared" si="9"/>
        <v>43254.855474486656</v>
      </c>
      <c r="AF14" s="32">
        <f t="shared" si="10"/>
        <v>30967.023093964257</v>
      </c>
      <c r="AG14" s="9">
        <f t="shared" si="11"/>
        <v>7.1633904619650552</v>
      </c>
      <c r="AH14" s="10">
        <f t="shared" si="12"/>
        <v>2.3565315023939895</v>
      </c>
      <c r="AI14" s="10">
        <f t="shared" si="19"/>
        <v>0.1401632229973766</v>
      </c>
      <c r="AJ14" s="10">
        <f t="shared" si="20"/>
        <v>0.28055600615066267</v>
      </c>
      <c r="AK14" s="10">
        <f t="shared" si="21"/>
        <v>0.42071922914803928</v>
      </c>
      <c r="AL14" s="9">
        <f t="shared" si="16"/>
        <v>0.22788958245518792</v>
      </c>
      <c r="AM14" s="49">
        <f t="shared" si="22"/>
        <v>18.847458457900348</v>
      </c>
      <c r="AN14" s="29">
        <f t="shared" si="23"/>
        <v>7.0119871524673216E-6</v>
      </c>
      <c r="AO14" s="29">
        <f t="shared" si="24"/>
        <v>6.6666666666666666E-2</v>
      </c>
      <c r="AP14"/>
      <c r="AQ14" s="53" t="s">
        <v>152</v>
      </c>
      <c r="AR14" s="51">
        <f>AR12-AR9</f>
        <v>0.18521654708414054</v>
      </c>
      <c r="AS14" s="50" t="s">
        <v>151</v>
      </c>
      <c r="AT14"/>
    </row>
    <row r="15" spans="1:46" ht="31.2" customHeight="1" x14ac:dyDescent="0.25">
      <c r="A15" s="3" t="s">
        <v>6</v>
      </c>
      <c r="B15" s="26" t="s">
        <v>33</v>
      </c>
      <c r="C15" s="26">
        <v>0.3</v>
      </c>
      <c r="D15" s="26" t="s">
        <v>1</v>
      </c>
      <c r="F15" s="6" t="s">
        <v>83</v>
      </c>
      <c r="G15" s="26" t="s">
        <v>58</v>
      </c>
      <c r="H15" s="26">
        <v>9.81</v>
      </c>
      <c r="I15" s="26" t="s">
        <v>59</v>
      </c>
      <c r="K15" s="6" t="s">
        <v>105</v>
      </c>
      <c r="L15" s="26" t="s">
        <v>61</v>
      </c>
      <c r="M15" s="2">
        <f>M14*H40</f>
        <v>20658702.634886134</v>
      </c>
      <c r="N15" s="26" t="s">
        <v>5</v>
      </c>
      <c r="P15" s="6" t="s">
        <v>105</v>
      </c>
      <c r="Q15" s="26" t="s">
        <v>61</v>
      </c>
      <c r="R15" s="2">
        <f>R14*H64</f>
        <v>123104.51308709921</v>
      </c>
      <c r="S15" s="26" t="s">
        <v>5</v>
      </c>
      <c r="U15" s="36">
        <f>U14+$W$2</f>
        <v>300</v>
      </c>
      <c r="V15" s="36">
        <f t="shared" si="18"/>
        <v>18.768948111008157</v>
      </c>
      <c r="W15" s="32">
        <f t="shared" si="1"/>
        <v>291.53447405550406</v>
      </c>
      <c r="X15" s="8">
        <f t="shared" si="2"/>
        <v>1.2114273820221404</v>
      </c>
      <c r="Y15" s="32">
        <f t="shared" si="3"/>
        <v>1.8127664351948851E-5</v>
      </c>
      <c r="Z15" s="32">
        <f t="shared" si="4"/>
        <v>1.4963888567294697E-5</v>
      </c>
      <c r="AA15" s="10">
        <f t="shared" si="5"/>
        <v>1006.0368489827036</v>
      </c>
      <c r="AB15" s="29">
        <f t="shared" si="6"/>
        <v>2.5474165274049533E-2</v>
      </c>
      <c r="AC15" s="8">
        <f t="shared" si="7"/>
        <v>0.71590562940363711</v>
      </c>
      <c r="AD15" s="32">
        <f t="shared" si="8"/>
        <v>3.4301260708180059E-3</v>
      </c>
      <c r="AE15" s="47">
        <f t="shared" si="9"/>
        <v>53621.114557953624</v>
      </c>
      <c r="AF15" s="32">
        <f t="shared" si="10"/>
        <v>38387.657766936318</v>
      </c>
      <c r="AG15" s="9">
        <f t="shared" si="11"/>
        <v>7.5586052257678871</v>
      </c>
      <c r="AH15" s="10">
        <f t="shared" si="12"/>
        <v>2.4870933006823646</v>
      </c>
      <c r="AI15" s="10">
        <f t="shared" si="19"/>
        <v>0.18359478676423174</v>
      </c>
      <c r="AJ15" s="10">
        <f t="shared" si="20"/>
        <v>0.3484665630220094</v>
      </c>
      <c r="AK15" s="10">
        <f t="shared" si="21"/>
        <v>0.5320613497862412</v>
      </c>
      <c r="AL15" s="9">
        <f t="shared" si="16"/>
        <v>0.28819989780088062</v>
      </c>
      <c r="AM15" s="49">
        <f t="shared" si="22"/>
        <v>19.057148008809037</v>
      </c>
      <c r="AN15" s="29">
        <f t="shared" si="23"/>
        <v>8.8676891631040203E-6</v>
      </c>
      <c r="AO15" s="29">
        <f t="shared" si="24"/>
        <v>8.3333333333333329E-2</v>
      </c>
      <c r="AP15"/>
      <c r="AT15"/>
    </row>
    <row r="16" spans="1:46" ht="27.6" x14ac:dyDescent="0.25">
      <c r="A16" s="3" t="s">
        <v>31</v>
      </c>
      <c r="B16" s="26" t="s">
        <v>34</v>
      </c>
      <c r="C16" s="26">
        <v>0.3</v>
      </c>
      <c r="D16" s="26" t="s">
        <v>1</v>
      </c>
      <c r="F16" s="80" t="s">
        <v>89</v>
      </c>
      <c r="G16" s="80"/>
      <c r="H16" s="80"/>
      <c r="I16" s="80"/>
      <c r="K16" s="7" t="s">
        <v>65</v>
      </c>
      <c r="L16" s="26" t="s">
        <v>67</v>
      </c>
      <c r="M16" s="16">
        <f>POWER((0.825+(0.387*POWER(M15,1/6))/POWER((1+(POWER((0.492/H40),9/16))),8/27)),2)</f>
        <v>38.463432318523211</v>
      </c>
      <c r="N16" s="26" t="s">
        <v>5</v>
      </c>
      <c r="P16" s="7" t="s">
        <v>66</v>
      </c>
      <c r="Q16" s="26" t="s">
        <v>67</v>
      </c>
      <c r="R16" s="16">
        <f>0.54*R15^(1/4)</f>
        <v>10.114915371398407</v>
      </c>
      <c r="S16" s="26" t="s">
        <v>5</v>
      </c>
      <c r="U16" s="36">
        <f t="shared" ref="U16:U79" si="25">U15+$W$2</f>
        <v>360</v>
      </c>
      <c r="V16" s="36">
        <f t="shared" si="18"/>
        <v>18.916040624981534</v>
      </c>
      <c r="W16" s="32">
        <f t="shared" si="1"/>
        <v>291.60802031249074</v>
      </c>
      <c r="X16" s="8">
        <f t="shared" si="2"/>
        <v>1.2111208257281818</v>
      </c>
      <c r="Y16" s="32">
        <f t="shared" si="3"/>
        <v>1.8131196038643038E-5</v>
      </c>
      <c r="Z16" s="32">
        <f t="shared" si="4"/>
        <v>1.4970592242720064E-5</v>
      </c>
      <c r="AA16" s="10">
        <f t="shared" si="5"/>
        <v>1006.0391992150298</v>
      </c>
      <c r="AB16" s="29">
        <f t="shared" si="6"/>
        <v>2.5479696707162536E-2</v>
      </c>
      <c r="AC16" s="8">
        <f t="shared" si="7"/>
        <v>0.71589132920878007</v>
      </c>
      <c r="AD16" s="32">
        <f t="shared" si="8"/>
        <v>3.4292609610956093E-3</v>
      </c>
      <c r="AE16" s="47">
        <f t="shared" si="9"/>
        <v>63805.035958590684</v>
      </c>
      <c r="AF16" s="32">
        <f t="shared" si="10"/>
        <v>45677.472002609495</v>
      </c>
      <c r="AG16" s="9">
        <f t="shared" si="11"/>
        <v>7.894402672733694</v>
      </c>
      <c r="AH16" s="10">
        <f t="shared" si="12"/>
        <v>2.5981485663956261</v>
      </c>
      <c r="AI16" s="10">
        <f t="shared" si="19"/>
        <v>0.22848092510936885</v>
      </c>
      <c r="AJ16" s="10">
        <f t="shared" si="20"/>
        <v>0.41543948260964736</v>
      </c>
      <c r="AK16" s="10">
        <f t="shared" si="21"/>
        <v>0.64392040771901615</v>
      </c>
      <c r="AL16" s="9">
        <f t="shared" si="16"/>
        <v>0.34879022084780043</v>
      </c>
      <c r="AM16" s="49">
        <f t="shared" si="22"/>
        <v>19.264830845829334</v>
      </c>
      <c r="AN16" s="29">
        <f t="shared" si="23"/>
        <v>1.0732006795316937E-5</v>
      </c>
      <c r="AO16" s="29">
        <f t="shared" si="24"/>
        <v>0.1</v>
      </c>
      <c r="AP16"/>
      <c r="AQ16" s="32"/>
      <c r="AR16" s="37"/>
      <c r="AS16" s="32"/>
      <c r="AT16"/>
    </row>
    <row r="17" spans="1:46" ht="27.6" x14ac:dyDescent="0.25">
      <c r="A17" s="3" t="s">
        <v>35</v>
      </c>
      <c r="B17" s="26" t="s">
        <v>56</v>
      </c>
      <c r="C17" s="26">
        <v>1.2999999999999999E-2</v>
      </c>
      <c r="D17" s="26" t="s">
        <v>1</v>
      </c>
      <c r="F17" s="7" t="s">
        <v>130</v>
      </c>
      <c r="G17" s="26" t="s">
        <v>90</v>
      </c>
      <c r="H17" s="26">
        <f>(H8+H13)/2</f>
        <v>19.5</v>
      </c>
      <c r="I17" s="26" t="s">
        <v>88</v>
      </c>
      <c r="K17" s="7" t="s">
        <v>104</v>
      </c>
      <c r="L17" s="26" t="s">
        <v>103</v>
      </c>
      <c r="M17" s="17">
        <f>M16*H38/C36</f>
        <v>3.2984582304788459</v>
      </c>
      <c r="N17" s="26" t="s">
        <v>106</v>
      </c>
      <c r="P17" s="7" t="s">
        <v>104</v>
      </c>
      <c r="Q17" s="26" t="s">
        <v>103</v>
      </c>
      <c r="R17" s="17">
        <f>R16*H62/$C$34</f>
        <v>3.3367251317934259</v>
      </c>
      <c r="S17" s="26" t="s">
        <v>106</v>
      </c>
      <c r="U17" s="36">
        <f t="shared" si="25"/>
        <v>420</v>
      </c>
      <c r="V17" s="36">
        <f t="shared" si="18"/>
        <v>19.060835800613379</v>
      </c>
      <c r="W17" s="32">
        <f t="shared" si="1"/>
        <v>291.68041790030668</v>
      </c>
      <c r="X17" s="8">
        <f t="shared" si="2"/>
        <v>1.21081920882451</v>
      </c>
      <c r="Y17" s="32">
        <f t="shared" si="3"/>
        <v>1.8134672145017005E-5</v>
      </c>
      <c r="Z17" s="32">
        <f t="shared" si="4"/>
        <v>1.4977192311495078E-5</v>
      </c>
      <c r="AA17" s="10">
        <f t="shared" si="5"/>
        <v>1006.0415169389568</v>
      </c>
      <c r="AB17" s="29">
        <f t="shared" si="6"/>
        <v>2.5485141193759189E-2</v>
      </c>
      <c r="AC17" s="8">
        <f t="shared" si="7"/>
        <v>0.71587726099909577</v>
      </c>
      <c r="AD17" s="32">
        <f t="shared" si="8"/>
        <v>3.4284097890376363E-3</v>
      </c>
      <c r="AE17" s="47">
        <f t="shared" si="9"/>
        <v>73807.030498189401</v>
      </c>
      <c r="AF17" s="32">
        <f t="shared" si="10"/>
        <v>52836.774835520555</v>
      </c>
      <c r="AG17" s="9">
        <f t="shared" si="11"/>
        <v>8.1870573932818029</v>
      </c>
      <c r="AH17" s="10">
        <f t="shared" si="12"/>
        <v>2.6950407177104587</v>
      </c>
      <c r="AI17" s="10">
        <f t="shared" si="19"/>
        <v>0.2744635850359709</v>
      </c>
      <c r="AJ17" s="10">
        <f t="shared" si="20"/>
        <v>0.48146530169263879</v>
      </c>
      <c r="AK17" s="10">
        <f t="shared" si="21"/>
        <v>0.75592888672860969</v>
      </c>
      <c r="AL17" s="9">
        <f t="shared" si="16"/>
        <v>0.40946148031133017</v>
      </c>
      <c r="AM17" s="49">
        <f t="shared" si="22"/>
        <v>19.470297280924708</v>
      </c>
      <c r="AN17" s="29">
        <f t="shared" si="23"/>
        <v>1.2598814778810161E-5</v>
      </c>
      <c r="AO17" s="29">
        <f t="shared" si="24"/>
        <v>0.11666666666666667</v>
      </c>
      <c r="AP17"/>
      <c r="AQ17" s="32"/>
      <c r="AR17" s="37"/>
      <c r="AS17" s="32"/>
      <c r="AT17"/>
    </row>
    <row r="18" spans="1:46" ht="16.2" x14ac:dyDescent="0.25">
      <c r="A18" s="3" t="s">
        <v>36</v>
      </c>
      <c r="B18" s="26" t="s">
        <v>57</v>
      </c>
      <c r="C18" s="26">
        <v>6.0000000000000001E-3</v>
      </c>
      <c r="D18" s="26" t="s">
        <v>1</v>
      </c>
      <c r="F18" s="81"/>
      <c r="G18" s="81"/>
      <c r="H18" s="26">
        <f>H17+273.15</f>
        <v>292.64999999999998</v>
      </c>
      <c r="I18" s="26" t="s">
        <v>91</v>
      </c>
      <c r="K18" s="6" t="s">
        <v>107</v>
      </c>
      <c r="L18" s="26"/>
      <c r="M18" s="16">
        <f>M17*C20*(H9-$H$13)</f>
        <v>2.2264593055732207</v>
      </c>
      <c r="N18" s="26" t="s">
        <v>0</v>
      </c>
      <c r="P18" s="6" t="s">
        <v>107</v>
      </c>
      <c r="Q18" s="26"/>
      <c r="R18" s="16">
        <f>R17*C19*(H12-$H$13)</f>
        <v>0.80081403163042231</v>
      </c>
      <c r="S18" s="26" t="s">
        <v>0</v>
      </c>
      <c r="U18" s="36">
        <f t="shared" si="25"/>
        <v>480</v>
      </c>
      <c r="V18" s="36">
        <f t="shared" si="18"/>
        <v>19.203330569124326</v>
      </c>
      <c r="W18" s="32">
        <f t="shared" si="1"/>
        <v>291.75166528456214</v>
      </c>
      <c r="X18" s="8">
        <f t="shared" si="2"/>
        <v>1.210522530435074</v>
      </c>
      <c r="Y18" s="32">
        <f t="shared" si="3"/>
        <v>1.813809261742651E-5</v>
      </c>
      <c r="Z18" s="32">
        <f t="shared" si="4"/>
        <v>1.4983688581911397E-5</v>
      </c>
      <c r="AA18" s="10">
        <f t="shared" si="5"/>
        <v>1006.0438019069726</v>
      </c>
      <c r="AB18" s="29">
        <f t="shared" si="6"/>
        <v>2.5490498644780181E-2</v>
      </c>
      <c r="AC18" s="8">
        <f t="shared" si="7"/>
        <v>0.71586342466129971</v>
      </c>
      <c r="AD18" s="32">
        <f t="shared" si="8"/>
        <v>3.4275725522411077E-3</v>
      </c>
      <c r="AE18" s="47">
        <f t="shared" si="9"/>
        <v>83628.013486224692</v>
      </c>
      <c r="AF18" s="32">
        <f t="shared" si="10"/>
        <v>59866.236131870166</v>
      </c>
      <c r="AG18" s="9">
        <f t="shared" si="11"/>
        <v>8.4467423744798715</v>
      </c>
      <c r="AH18" s="10">
        <f t="shared" si="12"/>
        <v>2.7811091360558673</v>
      </c>
      <c r="AI18" s="10">
        <f t="shared" si="19"/>
        <v>0.32127298939074894</v>
      </c>
      <c r="AJ18" s="10">
        <f t="shared" si="20"/>
        <v>0.54653804222322788</v>
      </c>
      <c r="AK18" s="10">
        <f t="shared" si="21"/>
        <v>0.86781103161397688</v>
      </c>
      <c r="AL18" s="9">
        <f t="shared" si="16"/>
        <v>0.47006430879090405</v>
      </c>
      <c r="AM18" s="49">
        <f t="shared" si="22"/>
        <v>19.673394877915229</v>
      </c>
      <c r="AN18" s="29">
        <f t="shared" si="23"/>
        <v>1.4463517193566281E-5</v>
      </c>
      <c r="AO18" s="29">
        <f t="shared" si="24"/>
        <v>0.13333333333333333</v>
      </c>
      <c r="AP18"/>
      <c r="AQ18" s="32"/>
      <c r="AR18" s="37"/>
      <c r="AS18" s="32"/>
      <c r="AT18"/>
    </row>
    <row r="19" spans="1:46" ht="27.6" x14ac:dyDescent="0.25">
      <c r="A19" s="3" t="s">
        <v>37</v>
      </c>
      <c r="B19" s="26" t="s">
        <v>40</v>
      </c>
      <c r="C19" s="26">
        <f>C14*C15</f>
        <v>9.6000000000000002E-2</v>
      </c>
      <c r="D19" s="26" t="s">
        <v>8</v>
      </c>
      <c r="F19" s="7" t="s">
        <v>131</v>
      </c>
      <c r="G19" s="26" t="s">
        <v>90</v>
      </c>
      <c r="H19" s="26">
        <f>(H9+H13)/2</f>
        <v>21.75</v>
      </c>
      <c r="I19" s="26" t="s">
        <v>88</v>
      </c>
      <c r="K19" s="7" t="s">
        <v>111</v>
      </c>
      <c r="L19" s="26" t="s">
        <v>109</v>
      </c>
      <c r="M19" s="26">
        <f>5.67*10^-8</f>
        <v>5.6699999999999998E-8</v>
      </c>
      <c r="N19" s="26" t="s">
        <v>110</v>
      </c>
      <c r="P19" s="7" t="s">
        <v>111</v>
      </c>
      <c r="Q19" s="26" t="s">
        <v>109</v>
      </c>
      <c r="R19" s="26">
        <f>5.67*10^-8</f>
        <v>5.6699999999999998E-8</v>
      </c>
      <c r="S19" s="26" t="s">
        <v>110</v>
      </c>
      <c r="U19" s="36">
        <f t="shared" si="25"/>
        <v>540</v>
      </c>
      <c r="V19" s="36">
        <f t="shared" si="18"/>
        <v>19.343527525138654</v>
      </c>
      <c r="W19" s="32">
        <f t="shared" si="1"/>
        <v>291.82176376256928</v>
      </c>
      <c r="X19" s="8">
        <f t="shared" si="2"/>
        <v>1.2102307780127486</v>
      </c>
      <c r="Y19" s="32">
        <f t="shared" si="3"/>
        <v>1.8141457537855887E-5</v>
      </c>
      <c r="Z19" s="32">
        <f t="shared" si="4"/>
        <v>1.4990081121259325E-5</v>
      </c>
      <c r="AA19" s="10">
        <f t="shared" si="5"/>
        <v>1006.046053965423</v>
      </c>
      <c r="AB19" s="29">
        <f t="shared" si="6"/>
        <v>2.549576918368315E-2</v>
      </c>
      <c r="AC19" s="8">
        <f t="shared" si="7"/>
        <v>0.71584981953874949</v>
      </c>
      <c r="AD19" s="32">
        <f t="shared" si="8"/>
        <v>3.4267492153656352E-3</v>
      </c>
      <c r="AE19" s="47">
        <f t="shared" si="9"/>
        <v>93269.269463824399</v>
      </c>
      <c r="AF19" s="32">
        <f t="shared" si="10"/>
        <v>66766.789714189697</v>
      </c>
      <c r="AG19" s="9">
        <f t="shared" si="11"/>
        <v>8.6802829803123203</v>
      </c>
      <c r="AH19" s="10">
        <f t="shared" si="12"/>
        <v>2.8585938461533256</v>
      </c>
      <c r="AI19" s="10">
        <f t="shared" si="19"/>
        <v>0.36869755348790062</v>
      </c>
      <c r="AJ19" s="10">
        <f t="shared" si="20"/>
        <v>0.61065437509336018</v>
      </c>
      <c r="AK19" s="10">
        <f t="shared" si="21"/>
        <v>0.97935192858126086</v>
      </c>
      <c r="AL19" s="9">
        <f t="shared" si="16"/>
        <v>0.53048229464818297</v>
      </c>
      <c r="AM19" s="49">
        <f t="shared" si="22"/>
        <v>19.874009819786838</v>
      </c>
      <c r="AN19" s="29">
        <f t="shared" si="23"/>
        <v>1.6322532143021014E-5</v>
      </c>
      <c r="AO19" s="29">
        <f t="shared" si="24"/>
        <v>0.15</v>
      </c>
      <c r="AP19"/>
      <c r="AQ19" s="32"/>
      <c r="AR19" s="37"/>
      <c r="AS19" s="32"/>
      <c r="AT19"/>
    </row>
    <row r="20" spans="1:46" ht="16.2" x14ac:dyDescent="0.25">
      <c r="A20" s="3" t="s">
        <v>38</v>
      </c>
      <c r="B20" s="26" t="s">
        <v>41</v>
      </c>
      <c r="C20" s="26">
        <f>C15*C16</f>
        <v>0.09</v>
      </c>
      <c r="D20" s="26" t="s">
        <v>8</v>
      </c>
      <c r="H20" s="26">
        <f>H19+273.15</f>
        <v>294.89999999999998</v>
      </c>
      <c r="I20" s="26" t="s">
        <v>91</v>
      </c>
      <c r="K20" s="6" t="s">
        <v>108</v>
      </c>
      <c r="L20" s="26"/>
      <c r="M20" s="16">
        <f>$C$3*C20*M19*(POWER(H9+273.15,4)-POWER(($H$13+273.15),4))</f>
        <v>3.2985315848372778</v>
      </c>
      <c r="N20" s="26" t="s">
        <v>0</v>
      </c>
      <c r="P20" s="6" t="s">
        <v>108</v>
      </c>
      <c r="Q20" s="26"/>
      <c r="R20" s="16">
        <f>C3*C19*R19*(POWER(H12+273.15,4)-POWER(($H$13+273.15),4))</f>
        <v>1.1430720868277482</v>
      </c>
      <c r="S20" s="26" t="s">
        <v>0</v>
      </c>
      <c r="U20" s="36">
        <f t="shared" si="25"/>
        <v>600</v>
      </c>
      <c r="V20" s="36">
        <f t="shared" si="18"/>
        <v>19.481433677135971</v>
      </c>
      <c r="W20" s="32">
        <f t="shared" si="1"/>
        <v>291.89071683856798</v>
      </c>
      <c r="X20" s="8">
        <f t="shared" si="2"/>
        <v>1.2099439299658235</v>
      </c>
      <c r="Y20" s="32">
        <f t="shared" si="3"/>
        <v>1.8144767093853879E-5</v>
      </c>
      <c r="Z20" s="32">
        <f t="shared" si="4"/>
        <v>1.4996370199044185E-5</v>
      </c>
      <c r="AA20" s="10">
        <f t="shared" si="5"/>
        <v>1006.0482730351757</v>
      </c>
      <c r="AB20" s="29">
        <f t="shared" si="6"/>
        <v>2.5500953099370692E-2</v>
      </c>
      <c r="AC20" s="8">
        <f t="shared" si="7"/>
        <v>0.71583644455421003</v>
      </c>
      <c r="AD20" s="32">
        <f t="shared" si="8"/>
        <v>3.4259397175452357E-3</v>
      </c>
      <c r="AE20" s="47">
        <f t="shared" si="9"/>
        <v>102732.36246444927</v>
      </c>
      <c r="AF20" s="32">
        <f t="shared" si="10"/>
        <v>73539.569087205746</v>
      </c>
      <c r="AG20" s="9">
        <f t="shared" si="11"/>
        <v>8.8925031973227604</v>
      </c>
      <c r="AH20" s="10">
        <f t="shared" si="12"/>
        <v>2.9290777150412004</v>
      </c>
      <c r="AI20" s="10">
        <f t="shared" si="19"/>
        <v>0.41656649952100933</v>
      </c>
      <c r="AJ20" s="10">
        <f t="shared" si="20"/>
        <v>0.67381306646278427</v>
      </c>
      <c r="AK20" s="10">
        <f t="shared" si="21"/>
        <v>1.0903795659837936</v>
      </c>
      <c r="AL20" s="9">
        <f t="shared" si="16"/>
        <v>0.59062226490788816</v>
      </c>
      <c r="AM20" s="49">
        <f t="shared" si="22"/>
        <v>20.07205594204386</v>
      </c>
      <c r="AN20" s="29">
        <f t="shared" si="23"/>
        <v>1.8172992766396558E-5</v>
      </c>
      <c r="AO20" s="29">
        <f t="shared" si="24"/>
        <v>0.16666666666666666</v>
      </c>
      <c r="AP20"/>
      <c r="AQ20" s="32"/>
      <c r="AR20" s="37"/>
      <c r="AS20" s="32"/>
      <c r="AT20"/>
    </row>
    <row r="21" spans="1:46" ht="28.8" customHeight="1" x14ac:dyDescent="0.25">
      <c r="A21" s="3" t="s">
        <v>39</v>
      </c>
      <c r="B21" s="26" t="s">
        <v>42</v>
      </c>
      <c r="C21" s="26">
        <f>C14*C16</f>
        <v>9.6000000000000002E-2</v>
      </c>
      <c r="D21" s="26" t="s">
        <v>8</v>
      </c>
      <c r="F21" s="7" t="s">
        <v>132</v>
      </c>
      <c r="G21" s="26" t="s">
        <v>90</v>
      </c>
      <c r="H21" s="26">
        <f>(H10+H13)/2</f>
        <v>22</v>
      </c>
      <c r="I21" s="26" t="s">
        <v>88</v>
      </c>
      <c r="K21" s="6" t="s">
        <v>120</v>
      </c>
      <c r="L21" s="26"/>
      <c r="M21" s="18">
        <f>M20+M18</f>
        <v>5.5249908904104981</v>
      </c>
      <c r="N21" s="26" t="s">
        <v>0</v>
      </c>
      <c r="P21" s="6" t="s">
        <v>120</v>
      </c>
      <c r="Q21" s="26"/>
      <c r="R21" s="18">
        <f>R20+R18</f>
        <v>1.9438861184581704</v>
      </c>
      <c r="S21" s="26" t="s">
        <v>0</v>
      </c>
      <c r="U21" s="36">
        <f t="shared" si="25"/>
        <v>660</v>
      </c>
      <c r="V21" s="36">
        <f t="shared" si="18"/>
        <v>19.617059566335726</v>
      </c>
      <c r="W21" s="32">
        <f t="shared" si="1"/>
        <v>291.95852978316782</v>
      </c>
      <c r="X21" s="8">
        <f t="shared" si="2"/>
        <v>1.2096619575099732</v>
      </c>
      <c r="Y21" s="32">
        <f t="shared" si="3"/>
        <v>1.8148021557333697E-5</v>
      </c>
      <c r="Z21" s="32">
        <f t="shared" si="4"/>
        <v>1.5002556246945606E-5</v>
      </c>
      <c r="AA21" s="10">
        <f t="shared" si="5"/>
        <v>1006.0504590979908</v>
      </c>
      <c r="AB21" s="29">
        <f t="shared" si="6"/>
        <v>2.5506050812997224E-2</v>
      </c>
      <c r="AC21" s="8">
        <f t="shared" si="7"/>
        <v>0.71582329829642166</v>
      </c>
      <c r="AD21" s="32">
        <f t="shared" si="8"/>
        <v>3.425143977614497E-3</v>
      </c>
      <c r="AE21" s="47">
        <f t="shared" si="9"/>
        <v>112019.07279656187</v>
      </c>
      <c r="AF21" s="32">
        <f t="shared" si="10"/>
        <v>80185.86216134188</v>
      </c>
      <c r="AG21" s="9">
        <f t="shared" si="11"/>
        <v>9.0869515107374585</v>
      </c>
      <c r="AH21" s="10">
        <f t="shared" si="12"/>
        <v>2.9937248566714398</v>
      </c>
      <c r="AI21" s="10">
        <f t="shared" si="19"/>
        <v>0.46473901617192986</v>
      </c>
      <c r="AJ21" s="10">
        <f t="shared" si="20"/>
        <v>0.73601458753081728</v>
      </c>
      <c r="AK21" s="10">
        <f t="shared" si="21"/>
        <v>1.2007536037027471</v>
      </c>
      <c r="AL21" s="9">
        <f t="shared" si="16"/>
        <v>0.65040820200565463</v>
      </c>
      <c r="AM21" s="49">
        <f t="shared" si="22"/>
        <v>20.26746776834138</v>
      </c>
      <c r="AN21" s="29">
        <f t="shared" si="23"/>
        <v>2.0012560061712452E-5</v>
      </c>
      <c r="AO21" s="29">
        <f t="shared" si="24"/>
        <v>0.18333333333333332</v>
      </c>
      <c r="AP21"/>
      <c r="AQ21" s="32"/>
      <c r="AR21" s="37"/>
      <c r="AS21" s="32"/>
      <c r="AT21"/>
    </row>
    <row r="22" spans="1:46" x14ac:dyDescent="0.25">
      <c r="A22" s="70" t="s">
        <v>46</v>
      </c>
      <c r="B22" s="70"/>
      <c r="C22" s="70"/>
      <c r="D22" s="70"/>
      <c r="H22" s="26">
        <f>H21+273.15</f>
        <v>295.14999999999998</v>
      </c>
      <c r="I22" s="26" t="s">
        <v>91</v>
      </c>
      <c r="K22" s="6" t="s">
        <v>112</v>
      </c>
      <c r="L22" s="26"/>
      <c r="M22" s="16">
        <f>M21*$C$17/($C$2*C20)</f>
        <v>3.1922169589038432</v>
      </c>
      <c r="N22" s="26" t="s">
        <v>88</v>
      </c>
      <c r="P22" s="6" t="s">
        <v>112</v>
      </c>
      <c r="Q22" s="26"/>
      <c r="R22" s="16">
        <f>R21*$C$17/(C2*C19)</f>
        <v>1.0529383141648423</v>
      </c>
      <c r="S22" s="26" t="s">
        <v>88</v>
      </c>
      <c r="U22" s="36">
        <f t="shared" si="25"/>
        <v>720</v>
      </c>
      <c r="V22" s="36">
        <f t="shared" si="18"/>
        <v>19.750418616233883</v>
      </c>
      <c r="W22" s="32">
        <f t="shared" si="1"/>
        <v>292.02520930811693</v>
      </c>
      <c r="X22" s="8">
        <f t="shared" si="2"/>
        <v>1.2093848260348727</v>
      </c>
      <c r="Y22" s="32">
        <f t="shared" si="3"/>
        <v>1.8151221268924003E-5</v>
      </c>
      <c r="Z22" s="32">
        <f t="shared" si="4"/>
        <v>1.5008639829255317E-5</v>
      </c>
      <c r="AA22" s="10">
        <f t="shared" si="5"/>
        <v>1006.0526121864453</v>
      </c>
      <c r="AB22" s="29">
        <f t="shared" si="6"/>
        <v>2.5511062853466687E-2</v>
      </c>
      <c r="AC22" s="8">
        <f t="shared" si="7"/>
        <v>0.71581037908397727</v>
      </c>
      <c r="AD22" s="32">
        <f t="shared" si="8"/>
        <v>3.4243618979651041E-3</v>
      </c>
      <c r="AE22" s="47">
        <f t="shared" si="9"/>
        <v>121131.35049989032</v>
      </c>
      <c r="AF22" s="32">
        <f t="shared" si="10"/>
        <v>86707.077920280615</v>
      </c>
      <c r="AG22" s="9">
        <f t="shared" si="11"/>
        <v>9.2663222091519035</v>
      </c>
      <c r="AH22" s="10">
        <f t="shared" si="12"/>
        <v>3.0534189905177516</v>
      </c>
      <c r="AI22" s="10">
        <f t="shared" si="19"/>
        <v>0.51309709863977693</v>
      </c>
      <c r="AJ22" s="10">
        <f t="shared" si="20"/>
        <v>0.79726082631491113</v>
      </c>
      <c r="AK22" s="10">
        <f t="shared" si="21"/>
        <v>1.3103579249546882</v>
      </c>
      <c r="AL22" s="9">
        <f t="shared" si="16"/>
        <v>0.70977720935045607</v>
      </c>
      <c r="AM22" s="49">
        <f t="shared" si="22"/>
        <v>20.460195825584339</v>
      </c>
      <c r="AN22" s="29">
        <f t="shared" si="23"/>
        <v>2.1839298749244803E-5</v>
      </c>
      <c r="AO22" s="29">
        <f t="shared" si="24"/>
        <v>0.2</v>
      </c>
      <c r="AP22"/>
      <c r="AQ22" s="32"/>
      <c r="AR22" s="37"/>
      <c r="AS22" s="32"/>
      <c r="AT22"/>
    </row>
    <row r="23" spans="1:46" ht="16.2" x14ac:dyDescent="0.25">
      <c r="A23" s="3" t="s">
        <v>44</v>
      </c>
      <c r="B23" s="26" t="s">
        <v>43</v>
      </c>
      <c r="C23" s="26">
        <f>C14*C15*C16</f>
        <v>2.8799999999999999E-2</v>
      </c>
      <c r="D23" s="26" t="s">
        <v>45</v>
      </c>
      <c r="F23" s="7" t="s">
        <v>125</v>
      </c>
      <c r="G23" s="26" t="s">
        <v>90</v>
      </c>
      <c r="H23" s="26">
        <f>(H11+H13)/2</f>
        <v>22.25</v>
      </c>
      <c r="I23" s="26" t="s">
        <v>88</v>
      </c>
      <c r="K23" s="7" t="s">
        <v>122</v>
      </c>
      <c r="L23" s="26" t="s">
        <v>145</v>
      </c>
      <c r="M23" s="16">
        <f>H9+M22</f>
        <v>28.692216958903842</v>
      </c>
      <c r="N23" s="26" t="s">
        <v>88</v>
      </c>
      <c r="P23" s="7" t="s">
        <v>122</v>
      </c>
      <c r="Q23" s="26" t="s">
        <v>145</v>
      </c>
      <c r="R23" s="16">
        <f>H12+R22</f>
        <v>21.552938314164841</v>
      </c>
      <c r="S23" s="26" t="s">
        <v>88</v>
      </c>
      <c r="U23" s="36">
        <f t="shared" si="25"/>
        <v>780</v>
      </c>
      <c r="V23" s="36">
        <f t="shared" si="18"/>
        <v>19.881526635109047</v>
      </c>
      <c r="W23" s="32">
        <f t="shared" si="1"/>
        <v>292.09076331755449</v>
      </c>
      <c r="X23" s="8">
        <f t="shared" si="2"/>
        <v>1.2091124961486277</v>
      </c>
      <c r="Y23" s="32">
        <f t="shared" si="3"/>
        <v>1.8154366626001997E-5</v>
      </c>
      <c r="Z23" s="32">
        <f t="shared" si="4"/>
        <v>1.5014621620261883E-5</v>
      </c>
      <c r="AA23" s="10">
        <f t="shared" si="5"/>
        <v>1006.05473237621</v>
      </c>
      <c r="AB23" s="29">
        <f t="shared" si="6"/>
        <v>2.5515989838694859E-2</v>
      </c>
      <c r="AC23" s="8">
        <f t="shared" si="7"/>
        <v>0.71579768501413765</v>
      </c>
      <c r="AD23" s="32">
        <f t="shared" si="8"/>
        <v>3.4235933674931808E-3</v>
      </c>
      <c r="AE23" s="47">
        <f t="shared" si="9"/>
        <v>130071.27990404288</v>
      </c>
      <c r="AF23" s="32">
        <f t="shared" si="10"/>
        <v>93104.721042139819</v>
      </c>
      <c r="AG23" s="9">
        <f t="shared" si="11"/>
        <v>9.4327144084125791</v>
      </c>
      <c r="AH23" s="10">
        <f t="shared" si="12"/>
        <v>3.1088484978697268</v>
      </c>
      <c r="AI23" s="10">
        <f t="shared" si="19"/>
        <v>0.56154060031302167</v>
      </c>
      <c r="AJ23" s="10">
        <f t="shared" si="20"/>
        <v>0.85755486687379889</v>
      </c>
      <c r="AK23" s="10">
        <f t="shared" si="21"/>
        <v>1.4190954671868206</v>
      </c>
      <c r="AL23" s="9">
        <f t="shared" si="16"/>
        <v>0.76867671139286109</v>
      </c>
      <c r="AM23" s="49">
        <f t="shared" si="22"/>
        <v>20.650203346501907</v>
      </c>
      <c r="AN23" s="29">
        <f t="shared" si="23"/>
        <v>2.3651591119780343E-5</v>
      </c>
      <c r="AO23" s="29">
        <f t="shared" si="24"/>
        <v>0.21666666666666667</v>
      </c>
      <c r="AP23"/>
      <c r="AQ23" s="32"/>
      <c r="AR23" s="37"/>
      <c r="AS23" s="32"/>
      <c r="AT23"/>
    </row>
    <row r="24" spans="1:46" ht="27.6" x14ac:dyDescent="0.25">
      <c r="A24" s="13" t="s">
        <v>76</v>
      </c>
      <c r="B24" s="26" t="s">
        <v>47</v>
      </c>
      <c r="C24" s="26">
        <f>C17*C19</f>
        <v>1.248E-3</v>
      </c>
      <c r="D24" s="26" t="s">
        <v>45</v>
      </c>
      <c r="F24" s="26"/>
      <c r="H24" s="26">
        <f>H23+273.15</f>
        <v>295.39999999999998</v>
      </c>
      <c r="I24" s="26" t="s">
        <v>91</v>
      </c>
      <c r="K24" s="75" t="s">
        <v>121</v>
      </c>
      <c r="L24" s="75"/>
      <c r="M24" s="75"/>
      <c r="N24" s="75"/>
      <c r="P24" s="21"/>
      <c r="Q24" s="21"/>
      <c r="R24" s="21"/>
      <c r="S24" s="21"/>
      <c r="U24" s="36">
        <f t="shared" si="25"/>
        <v>840</v>
      </c>
      <c r="V24" s="36">
        <f t="shared" si="18"/>
        <v>20.010401424690578</v>
      </c>
      <c r="W24" s="32">
        <f t="shared" si="1"/>
        <v>292.15520071234528</v>
      </c>
      <c r="X24" s="8">
        <f t="shared" si="2"/>
        <v>1.2088449244983952</v>
      </c>
      <c r="Y24" s="32">
        <f t="shared" si="3"/>
        <v>1.8157458073282701E-5</v>
      </c>
      <c r="Z24" s="32">
        <f t="shared" si="4"/>
        <v>1.5020502386455448E-5</v>
      </c>
      <c r="AA24" s="10">
        <f t="shared" si="5"/>
        <v>1006.0568197799506</v>
      </c>
      <c r="AB24" s="29">
        <f t="shared" si="6"/>
        <v>2.5520832460873555E-2</v>
      </c>
      <c r="AC24" s="8">
        <f t="shared" si="7"/>
        <v>0.71578521400117778</v>
      </c>
      <c r="AD24" s="32">
        <f t="shared" si="8"/>
        <v>3.4228382639150605E-3</v>
      </c>
      <c r="AE24" s="47">
        <f t="shared" si="9"/>
        <v>138841.05192076802</v>
      </c>
      <c r="AF24" s="32">
        <f t="shared" si="10"/>
        <v>99380.372061255577</v>
      </c>
      <c r="AG24" s="9">
        <f t="shared" si="11"/>
        <v>9.5877988578302933</v>
      </c>
      <c r="AH24" s="10">
        <f t="shared" si="12"/>
        <v>3.1605611907902058</v>
      </c>
      <c r="AI24" s="10">
        <f t="shared" si="19"/>
        <v>0.60998368519549229</v>
      </c>
      <c r="AJ24" s="10">
        <f t="shared" si="20"/>
        <v>0.91690081519762778</v>
      </c>
      <c r="AK24" s="10">
        <f t="shared" si="21"/>
        <v>1.5268845003931202</v>
      </c>
      <c r="AL24" s="9">
        <f t="shared" si="16"/>
        <v>0.82706243771294008</v>
      </c>
      <c r="AM24" s="49">
        <f t="shared" si="22"/>
        <v>20.837463862403517</v>
      </c>
      <c r="AN24" s="29">
        <f t="shared" si="23"/>
        <v>2.5448075006552003E-5</v>
      </c>
      <c r="AO24" s="29">
        <f t="shared" si="24"/>
        <v>0.23333333333333334</v>
      </c>
      <c r="AP24"/>
      <c r="AQ24" s="32"/>
      <c r="AR24" s="37"/>
      <c r="AS24" s="32"/>
      <c r="AT24"/>
    </row>
    <row r="25" spans="1:46" ht="27.6" x14ac:dyDescent="0.25">
      <c r="A25" s="13" t="s">
        <v>75</v>
      </c>
      <c r="B25" s="26" t="s">
        <v>48</v>
      </c>
      <c r="C25" s="26">
        <f>C20*C18</f>
        <v>5.4000000000000001E-4</v>
      </c>
      <c r="D25" s="26" t="s">
        <v>45</v>
      </c>
      <c r="F25" s="7" t="s">
        <v>126</v>
      </c>
      <c r="G25" s="26" t="s">
        <v>90</v>
      </c>
      <c r="H25" s="26">
        <f>(H12+H13)/2</f>
        <v>19.25</v>
      </c>
      <c r="I25" s="26" t="s">
        <v>88</v>
      </c>
      <c r="K25" s="6" t="s">
        <v>60</v>
      </c>
      <c r="L25" s="26" t="s">
        <v>62</v>
      </c>
      <c r="M25" s="26">
        <f>$H$15*H49*(H10-$H$13)*POWER(C36,3)/POWER(H50,2)</f>
        <v>30689829.606415216</v>
      </c>
      <c r="N25" s="26" t="s">
        <v>5</v>
      </c>
      <c r="P25" s="82" t="s">
        <v>209</v>
      </c>
      <c r="Q25" s="82"/>
      <c r="R25" s="82"/>
      <c r="S25" s="82"/>
      <c r="U25" s="36">
        <f t="shared" si="25"/>
        <v>900</v>
      </c>
      <c r="V25" s="36">
        <f t="shared" si="18"/>
        <v>20.137062465261899</v>
      </c>
      <c r="W25" s="32">
        <f t="shared" si="1"/>
        <v>292.21853123263094</v>
      </c>
      <c r="X25" s="8">
        <f t="shared" si="2"/>
        <v>1.2085820644297374</v>
      </c>
      <c r="Y25" s="32">
        <f t="shared" si="3"/>
        <v>1.8160496095248773E-5</v>
      </c>
      <c r="Z25" s="32">
        <f t="shared" si="4"/>
        <v>1.5026282972201562E-5</v>
      </c>
      <c r="AA25" s="10">
        <f t="shared" si="5"/>
        <v>1006.0588745423958</v>
      </c>
      <c r="AB25" s="29">
        <f t="shared" si="6"/>
        <v>2.5525591474616076E-2</v>
      </c>
      <c r="AC25" s="8">
        <f t="shared" si="7"/>
        <v>0.71577296380719246</v>
      </c>
      <c r="AD25" s="32">
        <f t="shared" si="8"/>
        <v>3.4220964556279784E-3</v>
      </c>
      <c r="AE25" s="47">
        <f t="shared" si="9"/>
        <v>147442.9419226365</v>
      </c>
      <c r="AF25" s="32">
        <f t="shared" si="10"/>
        <v>105535.67153241727</v>
      </c>
      <c r="AG25" s="9">
        <f t="shared" si="11"/>
        <v>9.7329295383645142</v>
      </c>
      <c r="AH25" s="10">
        <f t="shared" si="12"/>
        <v>3.209000950280418</v>
      </c>
      <c r="AI25" s="10">
        <f t="shared" si="19"/>
        <v>0.65835220625606838</v>
      </c>
      <c r="AJ25" s="10">
        <f t="shared" si="20"/>
        <v>0.97530365860188883</v>
      </c>
      <c r="AK25" s="10">
        <f t="shared" si="21"/>
        <v>1.6336558648579573</v>
      </c>
      <c r="AL25" s="9">
        <f t="shared" si="16"/>
        <v>0.8848969267980602</v>
      </c>
      <c r="AM25" s="49">
        <f t="shared" si="22"/>
        <v>21.021959392059959</v>
      </c>
      <c r="AN25" s="29">
        <f t="shared" si="23"/>
        <v>2.7227597747632623E-5</v>
      </c>
      <c r="AO25" s="29">
        <f t="shared" si="24"/>
        <v>0.25</v>
      </c>
      <c r="AP25"/>
      <c r="AQ25" s="32"/>
      <c r="AR25" s="37"/>
      <c r="AS25" s="32"/>
      <c r="AT25"/>
    </row>
    <row r="26" spans="1:46" ht="27.6" x14ac:dyDescent="0.25">
      <c r="A26" s="13" t="s">
        <v>74</v>
      </c>
      <c r="B26" s="26" t="s">
        <v>49</v>
      </c>
      <c r="C26" s="26">
        <f>C20*C17</f>
        <v>1.1699999999999998E-3</v>
      </c>
      <c r="D26" s="26" t="s">
        <v>45</v>
      </c>
      <c r="F26" s="26"/>
      <c r="H26" s="26">
        <f>H25+273.15</f>
        <v>292.39999999999998</v>
      </c>
      <c r="I26" s="26" t="s">
        <v>91</v>
      </c>
      <c r="K26" s="6" t="s">
        <v>105</v>
      </c>
      <c r="L26" s="26" t="s">
        <v>61</v>
      </c>
      <c r="M26" s="2">
        <f>M25*H48</f>
        <v>21949766.414382495</v>
      </c>
      <c r="N26" s="26" t="s">
        <v>5</v>
      </c>
      <c r="P26" s="6" t="s">
        <v>212</v>
      </c>
      <c r="Q26" s="26"/>
      <c r="R26" s="16">
        <f>M10+M21+M32*2+R10+R21</f>
        <v>29.855690634363949</v>
      </c>
      <c r="S26" s="26" t="s">
        <v>0</v>
      </c>
      <c r="U26" s="36">
        <f t="shared" si="25"/>
        <v>960</v>
      </c>
      <c r="V26" s="36">
        <f t="shared" si="18"/>
        <v>20.261530657494465</v>
      </c>
      <c r="W26" s="32">
        <f t="shared" si="1"/>
        <v>292.28076532874718</v>
      </c>
      <c r="X26" s="8">
        <f t="shared" si="2"/>
        <v>1.2083238665261935</v>
      </c>
      <c r="Y26" s="32">
        <f t="shared" si="3"/>
        <v>1.8163481209947143E-5</v>
      </c>
      <c r="Z26" s="32">
        <f t="shared" si="4"/>
        <v>1.5031964287989509E-5</v>
      </c>
      <c r="AA26" s="10">
        <f t="shared" si="5"/>
        <v>1006.0608968362682</v>
      </c>
      <c r="AB26" s="29">
        <f t="shared" si="6"/>
        <v>2.5530267687242401E-2</v>
      </c>
      <c r="AC26" s="8">
        <f t="shared" si="7"/>
        <v>0.71576093206729352</v>
      </c>
      <c r="AD26" s="32">
        <f t="shared" si="8"/>
        <v>3.421367803232741E-3</v>
      </c>
      <c r="AE26" s="47">
        <f t="shared" si="9"/>
        <v>155879.29177945707</v>
      </c>
      <c r="AF26" s="32">
        <f t="shared" si="10"/>
        <v>111572.3071740538</v>
      </c>
      <c r="AG26" s="9">
        <f t="shared" si="11"/>
        <v>9.8692207524587943</v>
      </c>
      <c r="AH26" s="10">
        <f t="shared" si="12"/>
        <v>3.2545330324656612</v>
      </c>
      <c r="AI26" s="10">
        <f t="shared" si="19"/>
        <v>0.70658171795995406</v>
      </c>
      <c r="AJ26" s="10">
        <f t="shared" si="20"/>
        <v>1.0327691499227989</v>
      </c>
      <c r="AK26" s="10">
        <f t="shared" si="21"/>
        <v>1.7393508678827529</v>
      </c>
      <c r="AL26" s="9">
        <f t="shared" si="16"/>
        <v>0.94214838676982449</v>
      </c>
      <c r="AM26" s="49">
        <f t="shared" si="22"/>
        <v>21.203679044264288</v>
      </c>
      <c r="AN26" s="29">
        <f t="shared" si="23"/>
        <v>2.8989181131379216E-5</v>
      </c>
      <c r="AO26" s="29">
        <f t="shared" si="24"/>
        <v>0.26666666666666666</v>
      </c>
      <c r="AP26"/>
      <c r="AQ26" s="32"/>
      <c r="AR26" s="37"/>
      <c r="AS26" s="32"/>
      <c r="AT26"/>
    </row>
    <row r="27" spans="1:46" ht="27.6" x14ac:dyDescent="0.25">
      <c r="A27" s="13" t="s">
        <v>73</v>
      </c>
      <c r="B27" s="26" t="s">
        <v>50</v>
      </c>
      <c r="C27" s="26">
        <f>C21*C17</f>
        <v>1.248E-3</v>
      </c>
      <c r="D27" s="26" t="s">
        <v>45</v>
      </c>
      <c r="F27" s="76" t="s">
        <v>165</v>
      </c>
      <c r="G27" s="76"/>
      <c r="H27" s="76"/>
      <c r="I27" s="76"/>
      <c r="K27" s="7" t="s">
        <v>65</v>
      </c>
      <c r="L27" s="26" t="s">
        <v>67</v>
      </c>
      <c r="M27" s="16">
        <f>POWER((0.825+(0.387*POWER(M26,1/6))/POWER((1+(POWER((0.492/H48),9/16))),8/27)),2)</f>
        <v>39.14332153088219</v>
      </c>
      <c r="N27" s="26" t="s">
        <v>5</v>
      </c>
      <c r="P27" s="7"/>
      <c r="Q27" s="26"/>
      <c r="R27" s="16"/>
      <c r="S27" s="26"/>
      <c r="U27" s="36">
        <f t="shared" si="25"/>
        <v>1020</v>
      </c>
      <c r="V27" s="36">
        <f t="shared" si="18"/>
        <v>20.383828107478308</v>
      </c>
      <c r="W27" s="32">
        <f t="shared" si="1"/>
        <v>292.34191405373912</v>
      </c>
      <c r="X27" s="8">
        <f t="shared" si="2"/>
        <v>1.2080702790575877</v>
      </c>
      <c r="Y27" s="32">
        <f t="shared" si="3"/>
        <v>1.8166413963825521E-5</v>
      </c>
      <c r="Z27" s="32">
        <f t="shared" si="4"/>
        <v>1.5037547300639737E-5</v>
      </c>
      <c r="AA27" s="10">
        <f t="shared" si="5"/>
        <v>1006.0628868588716</v>
      </c>
      <c r="AB27" s="29">
        <f t="shared" si="6"/>
        <v>2.5534861950692204E-2</v>
      </c>
      <c r="AC27" s="8">
        <f t="shared" si="7"/>
        <v>0.71574911631054172</v>
      </c>
      <c r="AD27" s="32">
        <f t="shared" si="8"/>
        <v>3.4206521607988692E-3</v>
      </c>
      <c r="AE27" s="47">
        <f t="shared" si="9"/>
        <v>164152.49506734099</v>
      </c>
      <c r="AF27" s="32">
        <f t="shared" si="10"/>
        <v>117492.00328461987</v>
      </c>
      <c r="AG27" s="9">
        <f t="shared" si="11"/>
        <v>9.9976018461699105</v>
      </c>
      <c r="AH27" s="10">
        <f t="shared" si="12"/>
        <v>3.2974620301574831</v>
      </c>
      <c r="AI27" s="10">
        <f t="shared" si="19"/>
        <v>0.7546159363998618</v>
      </c>
      <c r="AJ27" s="10">
        <f t="shared" si="20"/>
        <v>1.0893037105525685</v>
      </c>
      <c r="AK27" s="10">
        <f t="shared" si="21"/>
        <v>1.8439196469524304</v>
      </c>
      <c r="AL27" s="9">
        <f t="shared" si="16"/>
        <v>0.99878980876589973</v>
      </c>
      <c r="AM27" s="49">
        <f t="shared" si="22"/>
        <v>21.382617916244207</v>
      </c>
      <c r="AN27" s="29">
        <f t="shared" si="23"/>
        <v>3.0731994115873843E-5</v>
      </c>
      <c r="AO27" s="29">
        <f t="shared" si="24"/>
        <v>0.28333333333333333</v>
      </c>
      <c r="AP27"/>
      <c r="AQ27" s="32"/>
      <c r="AR27" s="37"/>
      <c r="AS27" s="32"/>
      <c r="AT27"/>
    </row>
    <row r="28" spans="1:46" ht="27.6" x14ac:dyDescent="0.25">
      <c r="A28" s="79" t="s">
        <v>30</v>
      </c>
      <c r="B28" s="79"/>
      <c r="C28" s="79"/>
      <c r="D28" s="79"/>
      <c r="F28" s="3" t="s">
        <v>16</v>
      </c>
      <c r="G28" s="4" t="s">
        <v>95</v>
      </c>
      <c r="H28" s="9">
        <f>(351.99/H18)+344.84/(H18^2)</f>
        <v>1.2067942453310156</v>
      </c>
      <c r="I28" s="26" t="s">
        <v>18</v>
      </c>
      <c r="K28" s="7" t="s">
        <v>104</v>
      </c>
      <c r="L28" s="26" t="s">
        <v>103</v>
      </c>
      <c r="M28" s="17">
        <f>M27*H46/C36</f>
        <v>3.3592041428441144</v>
      </c>
      <c r="N28" s="26" t="s">
        <v>106</v>
      </c>
      <c r="P28" s="7"/>
      <c r="Q28" s="26"/>
      <c r="R28" s="17"/>
      <c r="S28" s="26"/>
      <c r="U28" s="36">
        <f t="shared" si="25"/>
        <v>1080</v>
      </c>
      <c r="V28" s="36">
        <f t="shared" si="18"/>
        <v>20.503977945369545</v>
      </c>
      <c r="W28" s="32">
        <f t="shared" si="1"/>
        <v>292.40198897268476</v>
      </c>
      <c r="X28" s="8">
        <f t="shared" si="2"/>
        <v>1.2078212483572819</v>
      </c>
      <c r="Y28" s="32">
        <f t="shared" si="3"/>
        <v>1.8169294927379798E-5</v>
      </c>
      <c r="Z28" s="32">
        <f t="shared" si="4"/>
        <v>1.5043033025036827E-5</v>
      </c>
      <c r="AA28" s="10">
        <f t="shared" si="5"/>
        <v>1006.0648448291863</v>
      </c>
      <c r="AB28" s="29">
        <f t="shared" si="6"/>
        <v>2.5539375154707167E-2</v>
      </c>
      <c r="AC28" s="8">
        <f t="shared" si="7"/>
        <v>0.71573751397754859</v>
      </c>
      <c r="AD28" s="32">
        <f t="shared" si="8"/>
        <v>3.4199493769292272E-3</v>
      </c>
      <c r="AE28" s="47">
        <f t="shared" si="9"/>
        <v>172264.98475036776</v>
      </c>
      <c r="AF28" s="32">
        <f t="shared" si="10"/>
        <v>123296.51193060854</v>
      </c>
      <c r="AG28" s="9">
        <f t="shared" si="11"/>
        <v>10.118856975971038</v>
      </c>
      <c r="AH28" s="10">
        <f t="shared" si="12"/>
        <v>3.3380449240961045</v>
      </c>
      <c r="AI28" s="10">
        <f t="shared" si="19"/>
        <v>0.80240552357658279</v>
      </c>
      <c r="AJ28" s="10">
        <f t="shared" si="20"/>
        <v>1.1449143481069526</v>
      </c>
      <c r="AK28" s="10">
        <f t="shared" si="21"/>
        <v>1.9473198716835354</v>
      </c>
      <c r="AL28" s="9">
        <f t="shared" si="16"/>
        <v>1.0547982638285816</v>
      </c>
      <c r="AM28" s="49">
        <f t="shared" si="22"/>
        <v>21.558776209198125</v>
      </c>
      <c r="AN28" s="29">
        <f t="shared" si="23"/>
        <v>3.2455331194725589E-5</v>
      </c>
      <c r="AO28" s="29">
        <f t="shared" si="24"/>
        <v>0.3</v>
      </c>
      <c r="AP28"/>
      <c r="AQ28" s="32"/>
      <c r="AR28" s="37"/>
      <c r="AS28" s="32"/>
      <c r="AT28"/>
    </row>
    <row r="29" spans="1:46" ht="30" customHeight="1" x14ac:dyDescent="0.25">
      <c r="A29" s="13" t="s">
        <v>69</v>
      </c>
      <c r="B29" s="26" t="s">
        <v>52</v>
      </c>
      <c r="C29" s="26">
        <f>C4*C24</f>
        <v>1.90944</v>
      </c>
      <c r="D29" s="26" t="s">
        <v>51</v>
      </c>
      <c r="F29" s="3" t="s">
        <v>9</v>
      </c>
      <c r="G29" s="26" t="s">
        <v>92</v>
      </c>
      <c r="H29" s="16">
        <f>1030.5-0.19975*H20+(3.9734*10^-4)*H20^2</f>
        <v>1006.1487994134</v>
      </c>
      <c r="I29" s="26" t="s">
        <v>93</v>
      </c>
      <c r="K29" s="6" t="s">
        <v>107</v>
      </c>
      <c r="L29" s="26"/>
      <c r="M29" s="16">
        <f>M28*C21*(H10-$H$13)</f>
        <v>2.5798687817042798</v>
      </c>
      <c r="N29" s="26" t="s">
        <v>0</v>
      </c>
      <c r="P29" s="6"/>
      <c r="Q29" s="26"/>
      <c r="R29" s="16"/>
      <c r="S29" s="26"/>
      <c r="U29" s="36">
        <f t="shared" si="25"/>
        <v>1140</v>
      </c>
      <c r="V29" s="36">
        <f t="shared" si="18"/>
        <v>20.622004170697011</v>
      </c>
      <c r="W29" s="32">
        <f t="shared" si="1"/>
        <v>292.46100208534847</v>
      </c>
      <c r="X29" s="8">
        <f t="shared" si="2"/>
        <v>1.2075767191430622</v>
      </c>
      <c r="Y29" s="32">
        <f t="shared" si="3"/>
        <v>1.8172124691442886E-5</v>
      </c>
      <c r="Z29" s="32">
        <f t="shared" si="4"/>
        <v>1.5048422517070756E-5</v>
      </c>
      <c r="AA29" s="10">
        <f t="shared" si="5"/>
        <v>1006.0667709853676</v>
      </c>
      <c r="AB29" s="29">
        <f t="shared" si="6"/>
        <v>2.5543808221017421E-2</v>
      </c>
      <c r="AC29" s="8">
        <f t="shared" si="7"/>
        <v>0.71572612243544398</v>
      </c>
      <c r="AD29" s="32">
        <f t="shared" si="8"/>
        <v>3.4192592956655858E-3</v>
      </c>
      <c r="AE29" s="47">
        <f t="shared" si="9"/>
        <v>180219.22282442157</v>
      </c>
      <c r="AF29" s="32">
        <f t="shared" si="10"/>
        <v>128987.60554045251</v>
      </c>
      <c r="AG29" s="9">
        <f t="shared" si="11"/>
        <v>10.23365460428391</v>
      </c>
      <c r="AH29" s="10">
        <f t="shared" si="12"/>
        <v>3.3765007620711516</v>
      </c>
      <c r="AI29" s="10">
        <f t="shared" si="19"/>
        <v>0.84990711172917066</v>
      </c>
      <c r="AJ29" s="10">
        <f t="shared" si="20"/>
        <v>1.1996085856779832</v>
      </c>
      <c r="AK29" s="10">
        <f t="shared" si="21"/>
        <v>2.0495156974071538</v>
      </c>
      <c r="AL29" s="9">
        <f t="shared" si="16"/>
        <v>1.1101543360955417</v>
      </c>
      <c r="AM29" s="49">
        <f t="shared" si="22"/>
        <v>21.732158506792551</v>
      </c>
      <c r="AN29" s="29">
        <f t="shared" si="23"/>
        <v>3.4158594956785898E-5</v>
      </c>
      <c r="AO29" s="29">
        <f t="shared" si="24"/>
        <v>0.31666666666666665</v>
      </c>
      <c r="AP29"/>
      <c r="AQ29" s="32"/>
      <c r="AR29" s="37"/>
      <c r="AS29" s="32"/>
      <c r="AT29"/>
    </row>
    <row r="30" spans="1:46" ht="27.6" x14ac:dyDescent="0.25">
      <c r="A30" s="13" t="s">
        <v>70</v>
      </c>
      <c r="B30" s="26" t="s">
        <v>53</v>
      </c>
      <c r="C30" s="26">
        <f>C11*C25</f>
        <v>0.63990000000000002</v>
      </c>
      <c r="D30" s="26" t="s">
        <v>51</v>
      </c>
      <c r="F30" s="3" t="s">
        <v>3</v>
      </c>
      <c r="G30" s="26" t="s">
        <v>94</v>
      </c>
      <c r="H30" s="9">
        <f>((2.334*10^-3)*(H18^1.5))/(H18+164.54)</f>
        <v>2.55580032936139E-2</v>
      </c>
      <c r="I30" s="26" t="s">
        <v>10</v>
      </c>
      <c r="K30" s="7" t="s">
        <v>111</v>
      </c>
      <c r="L30" s="26" t="s">
        <v>109</v>
      </c>
      <c r="M30" s="26">
        <f>5.67*10^-8</f>
        <v>5.6699999999999998E-8</v>
      </c>
      <c r="N30" s="26" t="s">
        <v>110</v>
      </c>
      <c r="P30" s="7"/>
      <c r="Q30" s="26"/>
      <c r="R30" s="26"/>
      <c r="S30" s="26"/>
      <c r="U30" s="36">
        <f t="shared" si="25"/>
        <v>1200</v>
      </c>
      <c r="V30" s="36">
        <f t="shared" si="18"/>
        <v>20.737931519159979</v>
      </c>
      <c r="W30" s="32">
        <f t="shared" si="1"/>
        <v>292.51896575957994</v>
      </c>
      <c r="X30" s="8">
        <f t="shared" si="2"/>
        <v>1.2073366347925747</v>
      </c>
      <c r="Y30" s="32">
        <f t="shared" si="3"/>
        <v>1.8174903863992054E-5</v>
      </c>
      <c r="Z30" s="32">
        <f t="shared" si="4"/>
        <v>1.5053716867553328E-5</v>
      </c>
      <c r="AA30" s="10">
        <f t="shared" si="5"/>
        <v>1006.0686655825704</v>
      </c>
      <c r="AB30" s="29">
        <f t="shared" si="6"/>
        <v>2.5548162098339634E-2</v>
      </c>
      <c r="AC30" s="8">
        <f t="shared" si="7"/>
        <v>0.71571493899071259</v>
      </c>
      <c r="AD30" s="32">
        <f t="shared" si="8"/>
        <v>3.4185817572659396E-3</v>
      </c>
      <c r="AE30" s="47">
        <f t="shared" si="9"/>
        <v>188017.6915425176</v>
      </c>
      <c r="AF30" s="32">
        <f t="shared" si="10"/>
        <v>134567.0706315276</v>
      </c>
      <c r="AG30" s="9">
        <f t="shared" si="11"/>
        <v>10.342569773397553</v>
      </c>
      <c r="AH30" s="10">
        <f t="shared" si="12"/>
        <v>3.4130179673369185</v>
      </c>
      <c r="AI30" s="10">
        <f t="shared" si="19"/>
        <v>0.89708250895018293</v>
      </c>
      <c r="AJ30" s="10">
        <f t="shared" si="20"/>
        <v>1.2533944004158706</v>
      </c>
      <c r="AK30" s="10">
        <f t="shared" si="21"/>
        <v>2.1504769093660534</v>
      </c>
      <c r="AL30" s="9">
        <f t="shared" si="16"/>
        <v>1.1648416592399455</v>
      </c>
      <c r="AM30" s="49">
        <f t="shared" si="22"/>
        <v>21.902773178399926</v>
      </c>
      <c r="AN30" s="29">
        <f t="shared" si="23"/>
        <v>3.5841281822767554E-5</v>
      </c>
      <c r="AO30" s="29">
        <f t="shared" si="24"/>
        <v>0.33333333333333331</v>
      </c>
      <c r="AP30"/>
      <c r="AQ30" s="32"/>
      <c r="AR30" s="37"/>
      <c r="AS30" s="32"/>
      <c r="AT30"/>
    </row>
    <row r="31" spans="1:46" ht="16.2" x14ac:dyDescent="0.25">
      <c r="A31" s="13" t="s">
        <v>71</v>
      </c>
      <c r="B31" s="26" t="s">
        <v>54</v>
      </c>
      <c r="C31" s="26">
        <f>C5*C26</f>
        <v>1.3279499999999997</v>
      </c>
      <c r="D31" s="26" t="s">
        <v>51</v>
      </c>
      <c r="F31" s="6" t="s">
        <v>96</v>
      </c>
      <c r="G31" s="4" t="s">
        <v>97</v>
      </c>
      <c r="H31" s="26">
        <f>((1.459*10^-6)*H18^1.5)/(H18+109.1)</f>
        <v>1.8181185552446374E-5</v>
      </c>
      <c r="I31" s="26" t="s">
        <v>98</v>
      </c>
      <c r="K31" s="6" t="s">
        <v>108</v>
      </c>
      <c r="L31" s="26"/>
      <c r="M31" s="16">
        <f>$C$3*$C$21*M30*(POWER(H10+273.15,4)-POWER(($H$13+273.15),4))</f>
        <v>3.7626314205250471</v>
      </c>
      <c r="N31" s="26" t="s">
        <v>0</v>
      </c>
      <c r="P31" s="6"/>
      <c r="Q31" s="26"/>
      <c r="R31" s="16"/>
      <c r="S31" s="26"/>
      <c r="U31" s="36">
        <f t="shared" si="25"/>
        <v>1260</v>
      </c>
      <c r="V31" s="36">
        <f t="shared" si="18"/>
        <v>20.851785347002203</v>
      </c>
      <c r="W31" s="32">
        <f t="shared" si="1"/>
        <v>292.57589267350107</v>
      </c>
      <c r="X31" s="8">
        <f t="shared" si="2"/>
        <v>1.2071009375816002</v>
      </c>
      <c r="Y31" s="32">
        <f t="shared" si="3"/>
        <v>1.8177633067379601E-5</v>
      </c>
      <c r="Z31" s="32">
        <f t="shared" si="4"/>
        <v>1.505891719693142E-5</v>
      </c>
      <c r="AA31" s="10">
        <f t="shared" si="5"/>
        <v>1006.0705288910366</v>
      </c>
      <c r="AB31" s="29">
        <f t="shared" si="6"/>
        <v>2.5552437758037682E-2</v>
      </c>
      <c r="AC31" s="8">
        <f t="shared" si="7"/>
        <v>0.71570396090029376</v>
      </c>
      <c r="AD31" s="32">
        <f t="shared" si="8"/>
        <v>3.4179165988769489E-3</v>
      </c>
      <c r="AE31" s="47">
        <f t="shared" si="9"/>
        <v>195662.88593217504</v>
      </c>
      <c r="AF31" s="32">
        <f t="shared" si="10"/>
        <v>140036.70246284004</v>
      </c>
      <c r="AG31" s="9">
        <f t="shared" si="11"/>
        <v>10.446101195933815</v>
      </c>
      <c r="AH31" s="10">
        <f t="shared" si="12"/>
        <v>3.4477599455504651</v>
      </c>
      <c r="AI31" s="10">
        <f t="shared" si="19"/>
        <v>0.94389804409938516</v>
      </c>
      <c r="AJ31" s="10">
        <f t="shared" si="20"/>
        <v>1.3062801697350328</v>
      </c>
      <c r="AK31" s="10">
        <f t="shared" si="21"/>
        <v>2.2501782138344177</v>
      </c>
      <c r="AL31" s="9">
        <f t="shared" si="16"/>
        <v>1.2188465324936428</v>
      </c>
      <c r="AM31" s="49">
        <f t="shared" si="22"/>
        <v>22.070631879495846</v>
      </c>
      <c r="AN31" s="29">
        <f t="shared" si="23"/>
        <v>3.7502970230573632E-5</v>
      </c>
      <c r="AO31" s="29">
        <f t="shared" si="24"/>
        <v>0.35</v>
      </c>
      <c r="AP31"/>
      <c r="AQ31" s="32"/>
      <c r="AR31" s="37"/>
      <c r="AS31" s="32"/>
      <c r="AT31"/>
    </row>
    <row r="32" spans="1:46" ht="27.6" x14ac:dyDescent="0.25">
      <c r="A32" s="13" t="s">
        <v>72</v>
      </c>
      <c r="B32" s="26" t="s">
        <v>55</v>
      </c>
      <c r="C32" s="26">
        <f>C5*C27</f>
        <v>1.41648</v>
      </c>
      <c r="D32" s="26" t="s">
        <v>51</v>
      </c>
      <c r="F32" s="7" t="s">
        <v>63</v>
      </c>
      <c r="G32" s="26" t="s">
        <v>64</v>
      </c>
      <c r="H32" s="10">
        <f>H29*H31/H30</f>
        <v>0.71574362853599682</v>
      </c>
      <c r="I32" s="26" t="s">
        <v>5</v>
      </c>
      <c r="K32" s="6" t="s">
        <v>120</v>
      </c>
      <c r="L32" s="26"/>
      <c r="M32" s="18">
        <f>M31+M29</f>
        <v>6.3425002022293269</v>
      </c>
      <c r="N32" s="26" t="s">
        <v>0</v>
      </c>
      <c r="P32" s="6"/>
      <c r="Q32" s="26"/>
      <c r="R32" s="18"/>
      <c r="S32" s="26"/>
      <c r="U32" s="36">
        <f t="shared" si="25"/>
        <v>1320</v>
      </c>
      <c r="V32" s="36">
        <f t="shared" si="18"/>
        <v>20.963591529944775</v>
      </c>
      <c r="W32" s="32">
        <f t="shared" si="1"/>
        <v>292.63179576497237</v>
      </c>
      <c r="X32" s="8">
        <f t="shared" si="2"/>
        <v>1.206869568891547</v>
      </c>
      <c r="Y32" s="32">
        <f t="shared" si="3"/>
        <v>1.818031293591418E-5</v>
      </c>
      <c r="Z32" s="32">
        <f t="shared" si="4"/>
        <v>1.5064024650660423E-5</v>
      </c>
      <c r="AA32" s="10">
        <f t="shared" si="5"/>
        <v>1006.0723611944054</v>
      </c>
      <c r="AB32" s="29">
        <f t="shared" si="6"/>
        <v>2.5556636190332355E-2</v>
      </c>
      <c r="AC32" s="8">
        <f t="shared" si="7"/>
        <v>0.71569318538123727</v>
      </c>
      <c r="AD32" s="32">
        <f t="shared" si="8"/>
        <v>3.4172636551195257E-3</v>
      </c>
      <c r="AE32" s="47">
        <f t="shared" si="9"/>
        <v>203157.30738087374</v>
      </c>
      <c r="AF32" s="32">
        <f t="shared" si="10"/>
        <v>145398.30045289267</v>
      </c>
      <c r="AG32" s="9">
        <f t="shared" si="11"/>
        <v>10.544684555855341</v>
      </c>
      <c r="AH32" s="10">
        <f t="shared" si="12"/>
        <v>3.4808694479208953</v>
      </c>
      <c r="AI32" s="10">
        <f t="shared" si="19"/>
        <v>0.9903240204193835</v>
      </c>
      <c r="AJ32" s="10">
        <f t="shared" si="20"/>
        <v>1.3582746238359709</v>
      </c>
      <c r="AK32" s="10">
        <f t="shared" si="21"/>
        <v>2.3485986442553544</v>
      </c>
      <c r="AL32" s="9">
        <f t="shared" si="16"/>
        <v>1.2721575989716503</v>
      </c>
      <c r="AM32" s="49">
        <f t="shared" si="22"/>
        <v>22.235749128916424</v>
      </c>
      <c r="AN32" s="29">
        <f t="shared" si="23"/>
        <v>3.9143310737589239E-5</v>
      </c>
      <c r="AO32" s="29">
        <f t="shared" si="24"/>
        <v>0.36666666666666664</v>
      </c>
      <c r="AP32"/>
      <c r="AQ32" s="32"/>
      <c r="AR32" s="37"/>
      <c r="AS32" s="32"/>
      <c r="AT32"/>
    </row>
    <row r="33" spans="1:46" ht="16.2" x14ac:dyDescent="0.25">
      <c r="A33" s="70" t="s">
        <v>68</v>
      </c>
      <c r="B33" s="70"/>
      <c r="C33" s="70"/>
      <c r="D33" s="70"/>
      <c r="G33" s="26" t="s">
        <v>99</v>
      </c>
      <c r="H33" s="8">
        <f>1/H18</f>
        <v>3.4170510849137197E-3</v>
      </c>
      <c r="I33" s="26" t="s">
        <v>100</v>
      </c>
      <c r="K33" s="6" t="s">
        <v>112</v>
      </c>
      <c r="L33" s="26"/>
      <c r="M33" s="16">
        <f>M32*$C$17/($C$2*$C$21)</f>
        <v>3.4355209428742182</v>
      </c>
      <c r="N33" s="26" t="s">
        <v>88</v>
      </c>
      <c r="P33" s="6"/>
      <c r="Q33" s="26"/>
      <c r="R33" s="16"/>
      <c r="S33" s="26"/>
      <c r="U33" s="36">
        <f t="shared" si="25"/>
        <v>1380</v>
      </c>
      <c r="V33" s="36">
        <f t="shared" si="18"/>
        <v>21.073376374315625</v>
      </c>
      <c r="W33" s="32">
        <f t="shared" si="1"/>
        <v>292.68668818715781</v>
      </c>
      <c r="X33" s="8">
        <f t="shared" si="2"/>
        <v>1.2066424693911726</v>
      </c>
      <c r="Y33" s="32">
        <f t="shared" si="3"/>
        <v>1.8182944113736171E-5</v>
      </c>
      <c r="Z33" s="32">
        <f t="shared" si="4"/>
        <v>1.5069040395130975E-5</v>
      </c>
      <c r="AA33" s="10">
        <f t="shared" si="5"/>
        <v>1006.0741627882062</v>
      </c>
      <c r="AB33" s="29">
        <f t="shared" si="6"/>
        <v>2.5560758400971193E-2</v>
      </c>
      <c r="AC33" s="8">
        <f t="shared" si="7"/>
        <v>0.71568260961915731</v>
      </c>
      <c r="AD33" s="32">
        <f t="shared" si="8"/>
        <v>3.4166227586016908E-3</v>
      </c>
      <c r="AE33" s="47">
        <f t="shared" si="9"/>
        <v>210503.45811364724</v>
      </c>
      <c r="AF33" s="32">
        <f t="shared" si="10"/>
        <v>150653.66423663203</v>
      </c>
      <c r="AG33" s="9">
        <f t="shared" si="11"/>
        <v>10.638702993256318</v>
      </c>
      <c r="AH33" s="10">
        <f t="shared" si="12"/>
        <v>3.5124720100915532</v>
      </c>
      <c r="AI33" s="10">
        <f t="shared" si="19"/>
        <v>1.0363342551609882</v>
      </c>
      <c r="AJ33" s="10">
        <f t="shared" si="20"/>
        <v>1.4093868035200643</v>
      </c>
      <c r="AK33" s="10">
        <f t="shared" si="21"/>
        <v>2.4457210586810527</v>
      </c>
      <c r="AL33" s="9">
        <f t="shared" si="16"/>
        <v>1.3247655734522368</v>
      </c>
      <c r="AM33" s="49">
        <f t="shared" si="22"/>
        <v>22.398141947767861</v>
      </c>
      <c r="AN33" s="29">
        <f t="shared" si="23"/>
        <v>4.076201764468421E-5</v>
      </c>
      <c r="AO33" s="29">
        <f t="shared" si="24"/>
        <v>0.38333333333333336</v>
      </c>
      <c r="AP33"/>
      <c r="AQ33" s="32"/>
      <c r="AR33" s="37"/>
      <c r="AS33" s="32"/>
      <c r="AT33"/>
    </row>
    <row r="34" spans="1:46" ht="31.2" customHeight="1" x14ac:dyDescent="0.25">
      <c r="A34" s="14" t="s">
        <v>78</v>
      </c>
      <c r="B34" s="26" t="s">
        <v>80</v>
      </c>
      <c r="C34" s="9">
        <f>C19/((C14+C15)*2)</f>
        <v>7.7419354838709681E-2</v>
      </c>
      <c r="D34" s="26" t="s">
        <v>1</v>
      </c>
      <c r="F34" s="6" t="s">
        <v>113</v>
      </c>
      <c r="G34" s="26" t="s">
        <v>101</v>
      </c>
      <c r="H34" s="26">
        <f>H31/H28</f>
        <v>1.506568797687579E-5</v>
      </c>
      <c r="I34" s="26" t="s">
        <v>102</v>
      </c>
      <c r="K34" s="7" t="s">
        <v>122</v>
      </c>
      <c r="L34" s="26" t="s">
        <v>145</v>
      </c>
      <c r="M34" s="16">
        <f>H10+M33</f>
        <v>29.43552094287422</v>
      </c>
      <c r="N34" s="26" t="s">
        <v>88</v>
      </c>
      <c r="P34" s="7"/>
      <c r="Q34" s="26"/>
      <c r="R34" s="16"/>
      <c r="S34" s="26"/>
      <c r="U34" s="36">
        <f t="shared" si="25"/>
        <v>1440</v>
      </c>
      <c r="V34" s="36">
        <f t="shared" si="18"/>
        <v>21.181166538500484</v>
      </c>
      <c r="W34" s="32">
        <f t="shared" si="1"/>
        <v>292.74058326925024</v>
      </c>
      <c r="X34" s="8">
        <f t="shared" si="2"/>
        <v>1.206419579196508</v>
      </c>
      <c r="Y34" s="32">
        <f t="shared" si="3"/>
        <v>1.8185527252941678E-5</v>
      </c>
      <c r="Z34" s="32">
        <f t="shared" si="4"/>
        <v>1.5073965614063963E-5</v>
      </c>
      <c r="AA34" s="10">
        <f t="shared" si="5"/>
        <v>1006.0759339785086</v>
      </c>
      <c r="AB34" s="29">
        <f t="shared" si="6"/>
        <v>2.5564805408287709E-2</v>
      </c>
      <c r="AC34" s="8">
        <f t="shared" si="7"/>
        <v>0.71567223077565989</v>
      </c>
      <c r="AD34" s="32">
        <f t="shared" si="8"/>
        <v>3.4159937403699264E-3</v>
      </c>
      <c r="AE34" s="47">
        <f t="shared" si="9"/>
        <v>217703.83642267439</v>
      </c>
      <c r="AF34" s="32">
        <f t="shared" si="10"/>
        <v>155804.59026103473</v>
      </c>
      <c r="AG34" s="9">
        <f t="shared" si="11"/>
        <v>10.728495465064539</v>
      </c>
      <c r="AH34" s="10">
        <f t="shared" si="12"/>
        <v>3.5426786939709309</v>
      </c>
      <c r="AI34" s="10">
        <f t="shared" si="19"/>
        <v>1.0819056881202167</v>
      </c>
      <c r="AJ34" s="10">
        <f t="shared" si="20"/>
        <v>1.4596260224894111</v>
      </c>
      <c r="AK34" s="10">
        <f t="shared" si="21"/>
        <v>2.541531710609628</v>
      </c>
      <c r="AL34" s="9">
        <f t="shared" si="16"/>
        <v>1.3766630099135484</v>
      </c>
      <c r="AM34" s="49">
        <f t="shared" si="22"/>
        <v>22.557829548414034</v>
      </c>
      <c r="AN34" s="29">
        <f t="shared" si="23"/>
        <v>4.2358861843493805E-5</v>
      </c>
      <c r="AO34" s="29">
        <f t="shared" si="24"/>
        <v>0.4</v>
      </c>
      <c r="AP34"/>
      <c r="AQ34" s="32"/>
      <c r="AR34" s="37"/>
      <c r="AS34" s="32"/>
      <c r="AT34"/>
    </row>
    <row r="35" spans="1:46" ht="16.2" x14ac:dyDescent="0.25">
      <c r="A35" s="14" t="s">
        <v>77</v>
      </c>
      <c r="B35" s="26" t="s">
        <v>81</v>
      </c>
      <c r="C35" s="26">
        <f>C16</f>
        <v>0.3</v>
      </c>
      <c r="D35" s="26" t="s">
        <v>1</v>
      </c>
      <c r="F35" s="76" t="s">
        <v>166</v>
      </c>
      <c r="G35" s="76"/>
      <c r="H35" s="76"/>
      <c r="I35" s="76"/>
      <c r="U35" s="36">
        <f t="shared" si="25"/>
        <v>1500</v>
      </c>
      <c r="V35" s="36">
        <f t="shared" si="18"/>
        <v>21.286988963207911</v>
      </c>
      <c r="W35" s="32">
        <f t="shared" si="1"/>
        <v>292.79349448160394</v>
      </c>
      <c r="X35" s="8">
        <f t="shared" si="2"/>
        <v>1.2062008380121874</v>
      </c>
      <c r="Y35" s="32">
        <f t="shared" si="3"/>
        <v>1.8188063011918684E-5</v>
      </c>
      <c r="Z35" s="32">
        <f t="shared" si="4"/>
        <v>1.5078801505305299E-5</v>
      </c>
      <c r="AA35" s="10">
        <f t="shared" si="5"/>
        <v>1006.0776750807066</v>
      </c>
      <c r="AB35" s="29">
        <f t="shared" si="6"/>
        <v>2.5568778240592577E-2</v>
      </c>
      <c r="AC35" s="8">
        <f t="shared" si="7"/>
        <v>0.71566204599490701</v>
      </c>
      <c r="AD35" s="32">
        <f t="shared" si="8"/>
        <v>3.4153764303080491E-3</v>
      </c>
      <c r="AE35" s="47">
        <f t="shared" si="9"/>
        <v>224760.93253588115</v>
      </c>
      <c r="AF35" s="32">
        <f t="shared" si="10"/>
        <v>160852.86883835198</v>
      </c>
      <c r="AG35" s="9">
        <f t="shared" si="11"/>
        <v>10.814363482119317</v>
      </c>
      <c r="AH35" s="10">
        <f t="shared" si="12"/>
        <v>3.5715882967965054</v>
      </c>
      <c r="AI35" s="10">
        <f t="shared" si="19"/>
        <v>1.1270180460184946</v>
      </c>
      <c r="AJ35" s="10">
        <f t="shared" si="20"/>
        <v>1.5090018334829132</v>
      </c>
      <c r="AK35" s="10">
        <f t="shared" si="21"/>
        <v>2.6360198795014078</v>
      </c>
      <c r="AL35" s="9">
        <f t="shared" si="16"/>
        <v>1.4278441013965959</v>
      </c>
      <c r="AM35" s="49">
        <f t="shared" si="22"/>
        <v>22.714833064604505</v>
      </c>
      <c r="AN35" s="29">
        <f t="shared" si="23"/>
        <v>4.3933664658356803E-5</v>
      </c>
      <c r="AO35" s="29">
        <f t="shared" si="24"/>
        <v>0.41666666666666669</v>
      </c>
      <c r="AP35"/>
      <c r="AQ35" s="32"/>
      <c r="AR35" s="37"/>
      <c r="AS35" s="32"/>
      <c r="AT35"/>
    </row>
    <row r="36" spans="1:46" ht="27.6" x14ac:dyDescent="0.25">
      <c r="A36" s="14" t="s">
        <v>79</v>
      </c>
      <c r="B36" s="26" t="s">
        <v>82</v>
      </c>
      <c r="C36" s="26">
        <f>C16</f>
        <v>0.3</v>
      </c>
      <c r="D36" s="26" t="s">
        <v>1</v>
      </c>
      <c r="F36" s="3" t="s">
        <v>16</v>
      </c>
      <c r="G36" s="4" t="s">
        <v>95</v>
      </c>
      <c r="H36" s="9">
        <f>(351.99/H20)+344.84/(H20^2)</f>
        <v>1.1975562751470374</v>
      </c>
      <c r="I36" s="26" t="s">
        <v>18</v>
      </c>
      <c r="U36" s="36">
        <f t="shared" si="25"/>
        <v>1560</v>
      </c>
      <c r="V36" s="36">
        <f t="shared" si="18"/>
        <v>21.390870809322706</v>
      </c>
      <c r="W36" s="32">
        <f t="shared" si="1"/>
        <v>292.84543540466132</v>
      </c>
      <c r="X36" s="8">
        <f t="shared" si="2"/>
        <v>1.205986185256783</v>
      </c>
      <c r="Y36" s="32">
        <f t="shared" si="3"/>
        <v>1.8190552053866146E-5</v>
      </c>
      <c r="Z36" s="32">
        <f t="shared" si="4"/>
        <v>1.5083549277965357E-5</v>
      </c>
      <c r="AA36" s="10">
        <f t="shared" si="5"/>
        <v>1006.0793864184178</v>
      </c>
      <c r="AB36" s="29">
        <f t="shared" si="6"/>
        <v>2.5572677933851373E-2</v>
      </c>
      <c r="AC36" s="8">
        <f t="shared" si="7"/>
        <v>0.71565205240942475</v>
      </c>
      <c r="AD36" s="32">
        <f t="shared" si="8"/>
        <v>3.4147706574909537E-3</v>
      </c>
      <c r="AE36" s="47">
        <f t="shared" si="9"/>
        <v>231677.22503241836</v>
      </c>
      <c r="AF36" s="32">
        <f t="shared" si="10"/>
        <v>165800.28159097035</v>
      </c>
      <c r="AG36" s="9">
        <f t="shared" si="11"/>
        <v>10.896576589994513</v>
      </c>
      <c r="AH36" s="10">
        <f t="shared" si="12"/>
        <v>3.5992891480173737</v>
      </c>
      <c r="AI36" s="10">
        <f t="shared" si="19"/>
        <v>1.1716535526071141</v>
      </c>
      <c r="AJ36" s="10">
        <f t="shared" si="20"/>
        <v>1.5575239977231223</v>
      </c>
      <c r="AK36" s="10">
        <f t="shared" si="21"/>
        <v>2.7291775503302365</v>
      </c>
      <c r="AL36" s="9">
        <f t="shared" si="16"/>
        <v>1.478304506428878</v>
      </c>
      <c r="AM36" s="49">
        <f t="shared" si="22"/>
        <v>22.869175315751583</v>
      </c>
      <c r="AN36" s="29">
        <f t="shared" si="23"/>
        <v>4.548629250550394E-5</v>
      </c>
      <c r="AO36" s="29">
        <f t="shared" si="24"/>
        <v>0.43333333333333335</v>
      </c>
      <c r="AP36"/>
      <c r="AQ36" s="32"/>
      <c r="AR36" s="37"/>
      <c r="AS36" s="32"/>
      <c r="AT36"/>
    </row>
    <row r="37" spans="1:46" ht="16.2" x14ac:dyDescent="0.25">
      <c r="A37" s="70" t="s">
        <v>140</v>
      </c>
      <c r="B37" s="70"/>
      <c r="C37" s="70"/>
      <c r="D37" s="70"/>
      <c r="F37" s="3" t="s">
        <v>9</v>
      </c>
      <c r="G37" s="26" t="s">
        <v>92</v>
      </c>
      <c r="H37" s="16">
        <f>1030.5-0.19975*H20+(3.9734*10^-4)*H20^2</f>
        <v>1006.1487994134</v>
      </c>
      <c r="I37" s="26" t="s">
        <v>93</v>
      </c>
      <c r="U37" s="36">
        <f t="shared" si="25"/>
        <v>1620</v>
      </c>
      <c r="V37" s="36">
        <f t="shared" si="18"/>
        <v>21.492839402340632</v>
      </c>
      <c r="W37" s="32">
        <f t="shared" si="1"/>
        <v>292.89641970117032</v>
      </c>
      <c r="X37" s="8">
        <f t="shared" si="2"/>
        <v>1.2057755601742886</v>
      </c>
      <c r="Y37" s="32">
        <f t="shared" si="3"/>
        <v>1.8192995045471148E-5</v>
      </c>
      <c r="Z37" s="32">
        <f t="shared" si="4"/>
        <v>1.5088210149856948E-5</v>
      </c>
      <c r="AA37" s="10">
        <f t="shared" si="5"/>
        <v>1006.0810683224847</v>
      </c>
      <c r="AB37" s="29">
        <f t="shared" si="6"/>
        <v>2.5576505529609644E-2</v>
      </c>
      <c r="AC37" s="8">
        <f t="shared" si="7"/>
        <v>0.71564224714527058</v>
      </c>
      <c r="AD37" s="32">
        <f t="shared" si="8"/>
        <v>3.4141762504992625E-3</v>
      </c>
      <c r="AE37" s="47">
        <f t="shared" si="9"/>
        <v>238455.17772916588</v>
      </c>
      <c r="AF37" s="32">
        <f t="shared" si="10"/>
        <v>170648.59923352516</v>
      </c>
      <c r="AG37" s="9">
        <f t="shared" si="11"/>
        <v>10.975376866962309</v>
      </c>
      <c r="AH37" s="10">
        <f t="shared" si="12"/>
        <v>3.6258605837290618</v>
      </c>
      <c r="AI37" s="10">
        <f t="shared" si="19"/>
        <v>1.2157966765672965</v>
      </c>
      <c r="AJ37" s="10">
        <f t="shared" si="20"/>
        <v>1.6052024572438153</v>
      </c>
      <c r="AK37" s="10">
        <f t="shared" si="21"/>
        <v>2.820999133811112</v>
      </c>
      <c r="AL37" s="9">
        <f t="shared" si="16"/>
        <v>1.5280411974810191</v>
      </c>
      <c r="AM37" s="49">
        <f t="shared" si="22"/>
        <v>23.020880599821652</v>
      </c>
      <c r="AN37" s="29">
        <f t="shared" si="23"/>
        <v>4.7016652230185197E-5</v>
      </c>
      <c r="AO37" s="29">
        <f t="shared" si="24"/>
        <v>0.45</v>
      </c>
      <c r="AP37"/>
      <c r="AQ37" s="32"/>
      <c r="AR37" s="37"/>
      <c r="AS37" s="32"/>
      <c r="AT37"/>
    </row>
    <row r="38" spans="1:46" ht="16.8" x14ac:dyDescent="0.25">
      <c r="A38" s="3" t="s">
        <v>139</v>
      </c>
      <c r="B38" s="26" t="s">
        <v>141</v>
      </c>
      <c r="C38" s="10">
        <f>(((C29+C31+C32)*C4)+(C30*C10))/(SUM(C29:C32))</f>
        <v>1521.5385443644134</v>
      </c>
      <c r="D38" s="26" t="s">
        <v>28</v>
      </c>
      <c r="F38" s="3" t="s">
        <v>3</v>
      </c>
      <c r="G38" s="26" t="s">
        <v>94</v>
      </c>
      <c r="H38" s="9">
        <f>((2.334*10^-3)*(H20^1.5))/(H20+164.54)</f>
        <v>2.5726707407417525E-2</v>
      </c>
      <c r="I38" s="26" t="s">
        <v>10</v>
      </c>
      <c r="U38" s="36">
        <f t="shared" si="25"/>
        <v>1680</v>
      </c>
      <c r="V38" s="36">
        <f t="shared" si="18"/>
        <v>21.592922182549035</v>
      </c>
      <c r="W38" s="32">
        <f t="shared" si="1"/>
        <v>292.9464610912745</v>
      </c>
      <c r="X38" s="8">
        <f t="shared" si="2"/>
        <v>1.2055689019335269</v>
      </c>
      <c r="Y38" s="32">
        <f t="shared" si="3"/>
        <v>1.8195392655724942E-5</v>
      </c>
      <c r="Z38" s="32">
        <f t="shared" si="4"/>
        <v>1.5092785345194816E-5</v>
      </c>
      <c r="AA38" s="10">
        <f t="shared" si="5"/>
        <v>1006.0827211300633</v>
      </c>
      <c r="AB38" s="29">
        <f t="shared" si="6"/>
        <v>2.5580262073135494E-2</v>
      </c>
      <c r="AC38" s="8">
        <f t="shared" si="7"/>
        <v>0.7156326273266308</v>
      </c>
      <c r="AD38" s="32">
        <f t="shared" si="8"/>
        <v>3.4135930376999026E-3</v>
      </c>
      <c r="AE38" s="47">
        <f t="shared" si="9"/>
        <v>245097.23697519259</v>
      </c>
      <c r="AF38" s="32">
        <f t="shared" si="10"/>
        <v>175399.57964705492</v>
      </c>
      <c r="AG38" s="9">
        <f t="shared" si="11"/>
        <v>11.050982645126703</v>
      </c>
      <c r="AH38" s="10">
        <f t="shared" si="12"/>
        <v>3.6513741662785031</v>
      </c>
      <c r="AI38" s="10">
        <f t="shared" si="19"/>
        <v>1.2594339109256183</v>
      </c>
      <c r="AJ38" s="10">
        <f t="shared" si="20"/>
        <v>1.65204730974071</v>
      </c>
      <c r="AK38" s="10">
        <f t="shared" si="21"/>
        <v>2.9114812206663281</v>
      </c>
      <c r="AL38" s="9">
        <f t="shared" si="16"/>
        <v>1.5770523278609276</v>
      </c>
      <c r="AM38" s="49">
        <f t="shared" si="22"/>
        <v>23.169974510409961</v>
      </c>
      <c r="AN38" s="29">
        <f t="shared" si="23"/>
        <v>4.8524687011105467E-5</v>
      </c>
      <c r="AO38" s="29">
        <f t="shared" si="24"/>
        <v>0.46666666666666667</v>
      </c>
      <c r="AP38"/>
      <c r="AQ38" s="32"/>
      <c r="AR38" s="37"/>
      <c r="AS38" s="32"/>
      <c r="AT38"/>
    </row>
    <row r="39" spans="1:46" ht="15.6" x14ac:dyDescent="0.25">
      <c r="F39" s="6" t="s">
        <v>96</v>
      </c>
      <c r="G39" s="4" t="s">
        <v>97</v>
      </c>
      <c r="H39" s="26">
        <f>((1.459*10^-6)*H20^1.5)/(H20+109.1)</f>
        <v>1.828883684618472E-5</v>
      </c>
      <c r="I39" s="26" t="s">
        <v>98</v>
      </c>
      <c r="U39" s="36">
        <f t="shared" si="25"/>
        <v>1740</v>
      </c>
      <c r="V39" s="36">
        <f t="shared" si="18"/>
        <v>21.691146660254308</v>
      </c>
      <c r="W39" s="32">
        <f t="shared" si="1"/>
        <v>292.99557333012712</v>
      </c>
      <c r="X39" s="8">
        <f t="shared" si="2"/>
        <v>1.2053661497169676</v>
      </c>
      <c r="Y39" s="32">
        <f t="shared" si="3"/>
        <v>1.8197745554859622E-5</v>
      </c>
      <c r="Z39" s="32">
        <f t="shared" si="4"/>
        <v>1.5097276092523951E-5</v>
      </c>
      <c r="AA39" s="10">
        <f t="shared" si="5"/>
        <v>1006.0843451837909</v>
      </c>
      <c r="AB39" s="29">
        <f t="shared" si="6"/>
        <v>2.5583948611751117E-2</v>
      </c>
      <c r="AC39" s="8">
        <f t="shared" si="7"/>
        <v>0.71562319007992425</v>
      </c>
      <c r="AD39" s="32">
        <f t="shared" si="8"/>
        <v>3.4130208474967955E-3</v>
      </c>
      <c r="AE39" s="47">
        <f t="shared" si="9"/>
        <v>251605.82930137654</v>
      </c>
      <c r="AF39" s="32">
        <f t="shared" si="10"/>
        <v>180054.96620735596</v>
      </c>
      <c r="AG39" s="9">
        <f t="shared" si="11"/>
        <v>11.123591611788695</v>
      </c>
      <c r="AH39" s="10">
        <f t="shared" si="12"/>
        <v>3.6758947005822251</v>
      </c>
      <c r="AI39" s="10">
        <f t="shared" si="19"/>
        <v>1.3025535789600564</v>
      </c>
      <c r="AJ39" s="10">
        <f t="shared" si="20"/>
        <v>1.6980687856490915</v>
      </c>
      <c r="AK39" s="10">
        <f t="shared" si="21"/>
        <v>3.0006223646091481</v>
      </c>
      <c r="AL39" s="9">
        <f t="shared" si="16"/>
        <v>1.6253371141632886</v>
      </c>
      <c r="AM39" s="49">
        <f t="shared" si="22"/>
        <v>23.316483774417598</v>
      </c>
      <c r="AN39" s="29">
        <f t="shared" si="23"/>
        <v>5.00103727434858E-5</v>
      </c>
      <c r="AO39" s="29">
        <f t="shared" si="24"/>
        <v>0.48333333333333334</v>
      </c>
      <c r="AP39"/>
      <c r="AQ39" s="32"/>
      <c r="AR39" s="37"/>
      <c r="AS39" s="32"/>
      <c r="AT39"/>
    </row>
    <row r="40" spans="1:46" ht="27.6" x14ac:dyDescent="0.25">
      <c r="F40" s="7" t="s">
        <v>63</v>
      </c>
      <c r="G40" s="26" t="s">
        <v>64</v>
      </c>
      <c r="H40" s="10">
        <f>H37*H39/H38</f>
        <v>0.71526025247019553</v>
      </c>
      <c r="I40" s="26" t="s">
        <v>5</v>
      </c>
      <c r="U40" s="36">
        <f t="shared" si="25"/>
        <v>1800</v>
      </c>
      <c r="V40" s="36">
        <f t="shared" si="18"/>
        <v>21.787540375466381</v>
      </c>
      <c r="W40" s="32">
        <f t="shared" si="1"/>
        <v>293.04377018773317</v>
      </c>
      <c r="X40" s="8">
        <f t="shared" si="2"/>
        <v>1.2051672428002149</v>
      </c>
      <c r="Y40" s="32">
        <f t="shared" si="3"/>
        <v>1.8200054413392644E-5</v>
      </c>
      <c r="Z40" s="32">
        <f t="shared" si="4"/>
        <v>1.5101683622851119E-5</v>
      </c>
      <c r="AA40" s="10">
        <f t="shared" si="5"/>
        <v>1006.0859408310228</v>
      </c>
      <c r="AB40" s="29">
        <f t="shared" si="6"/>
        <v>2.5587566193333112E-2</v>
      </c>
      <c r="AC40" s="8">
        <f t="shared" si="7"/>
        <v>0.71561393253747063</v>
      </c>
      <c r="AD40" s="32">
        <f t="shared" si="8"/>
        <v>3.4124595085552175E-3</v>
      </c>
      <c r="AE40" s="47">
        <f t="shared" si="9"/>
        <v>257983.35938055077</v>
      </c>
      <c r="AF40" s="32">
        <f t="shared" si="10"/>
        <v>184616.48633554351</v>
      </c>
      <c r="AG40" s="9">
        <f t="shared" si="11"/>
        <v>11.193383412052905</v>
      </c>
      <c r="AH40" s="10">
        <f t="shared" si="12"/>
        <v>3.6994810868671153</v>
      </c>
      <c r="AI40" s="10">
        <f t="shared" si="19"/>
        <v>1.3451456625392113</v>
      </c>
      <c r="AJ40" s="10">
        <f t="shared" si="20"/>
        <v>1.7432772271969079</v>
      </c>
      <c r="AK40" s="10">
        <f t="shared" si="21"/>
        <v>3.088422889736119</v>
      </c>
      <c r="AL40" s="9">
        <f t="shared" si="16"/>
        <v>1.6728957319403979</v>
      </c>
      <c r="AM40" s="49">
        <f t="shared" si="22"/>
        <v>23.460436107406778</v>
      </c>
      <c r="AN40" s="29">
        <f t="shared" si="23"/>
        <v>5.1473714828935316E-5</v>
      </c>
      <c r="AO40" s="29">
        <f t="shared" si="24"/>
        <v>0.5</v>
      </c>
      <c r="AP40"/>
      <c r="AQ40" s="32"/>
      <c r="AR40" s="37"/>
      <c r="AS40" s="32"/>
      <c r="AT40"/>
    </row>
    <row r="41" spans="1:46" ht="16.2" x14ac:dyDescent="0.25">
      <c r="G41" s="26" t="s">
        <v>99</v>
      </c>
      <c r="H41" s="8">
        <f>1/H20</f>
        <v>3.3909799932180401E-3</v>
      </c>
      <c r="I41" s="26" t="s">
        <v>100</v>
      </c>
      <c r="U41" s="36">
        <f t="shared" si="25"/>
        <v>1860</v>
      </c>
      <c r="V41" s="36">
        <f t="shared" si="18"/>
        <v>21.882130861538961</v>
      </c>
      <c r="W41" s="32">
        <f t="shared" si="1"/>
        <v>293.09106543076945</v>
      </c>
      <c r="X41" s="8">
        <f t="shared" si="2"/>
        <v>1.2049721206232262</v>
      </c>
      <c r="Y41" s="32">
        <f t="shared" si="3"/>
        <v>1.8202319901265928E-5</v>
      </c>
      <c r="Z41" s="32">
        <f t="shared" si="4"/>
        <v>1.5106009167956075E-5</v>
      </c>
      <c r="AA41" s="10">
        <f t="shared" si="5"/>
        <v>1006.0875084231312</v>
      </c>
      <c r="AB41" s="29">
        <f t="shared" si="6"/>
        <v>2.5591115864960948E-2</v>
      </c>
      <c r="AC41" s="8">
        <f t="shared" si="7"/>
        <v>0.71560485184077227</v>
      </c>
      <c r="AD41" s="32">
        <f t="shared" si="8"/>
        <v>3.4119088500028272E-3</v>
      </c>
      <c r="AE41" s="47">
        <f t="shared" si="9"/>
        <v>264232.20826028322</v>
      </c>
      <c r="AF41" s="32">
        <f t="shared" si="10"/>
        <v>189085.85024366007</v>
      </c>
      <c r="AG41" s="9">
        <f t="shared" si="11"/>
        <v>11.260521846829038</v>
      </c>
      <c r="AH41" s="10">
        <f t="shared" si="12"/>
        <v>3.7221870407274595</v>
      </c>
      <c r="AI41" s="10">
        <f t="shared" si="19"/>
        <v>1.3872016495899311</v>
      </c>
      <c r="AJ41" s="10">
        <f t="shared" si="20"/>
        <v>1.7876830692210803</v>
      </c>
      <c r="AK41" s="10">
        <f t="shared" si="21"/>
        <v>3.1748847188110112</v>
      </c>
      <c r="AL41" s="9">
        <f t="shared" si="16"/>
        <v>1.7197292226892975</v>
      </c>
      <c r="AM41" s="49">
        <f t="shared" si="22"/>
        <v>23.60186008422826</v>
      </c>
      <c r="AN41" s="29">
        <f t="shared" si="23"/>
        <v>5.2914745313516851E-5</v>
      </c>
      <c r="AO41" s="29">
        <f t="shared" si="24"/>
        <v>0.51666666666666672</v>
      </c>
      <c r="AP41"/>
      <c r="AQ41" s="32"/>
      <c r="AR41" s="37"/>
      <c r="AS41" s="32"/>
      <c r="AT41"/>
    </row>
    <row r="42" spans="1:46" ht="16.2" x14ac:dyDescent="0.25">
      <c r="F42" s="6" t="s">
        <v>113</v>
      </c>
      <c r="G42" s="26" t="s">
        <v>101</v>
      </c>
      <c r="H42" s="26">
        <f>H39/H36</f>
        <v>1.5271797430930079E-5</v>
      </c>
      <c r="I42" s="26" t="s">
        <v>102</v>
      </c>
      <c r="U42" s="36">
        <f t="shared" si="25"/>
        <v>1920</v>
      </c>
      <c r="V42" s="36">
        <f t="shared" si="18"/>
        <v>21.974945612336423</v>
      </c>
      <c r="W42" s="32">
        <f t="shared" si="1"/>
        <v>293.1374728061682</v>
      </c>
      <c r="X42" s="8">
        <f t="shared" si="2"/>
        <v>1.2047807228541811</v>
      </c>
      <c r="Y42" s="32">
        <f t="shared" si="3"/>
        <v>1.8204542687069982E-5</v>
      </c>
      <c r="Z42" s="32">
        <f t="shared" si="4"/>
        <v>1.5110253958863634E-5</v>
      </c>
      <c r="AA42" s="10">
        <f t="shared" si="5"/>
        <v>1006.0890483148606</v>
      </c>
      <c r="AB42" s="29">
        <f t="shared" si="6"/>
        <v>2.5594598671698644E-2</v>
      </c>
      <c r="AC42" s="8">
        <f t="shared" si="7"/>
        <v>0.71559594514345048</v>
      </c>
      <c r="AD42" s="32">
        <f t="shared" si="8"/>
        <v>3.41136870160995E-3</v>
      </c>
      <c r="AE42" s="47">
        <f t="shared" si="9"/>
        <v>270354.73183583253</v>
      </c>
      <c r="AF42" s="32">
        <f t="shared" si="10"/>
        <v>193464.74985206668</v>
      </c>
      <c r="AG42" s="9">
        <f t="shared" si="11"/>
        <v>11.325156740154739</v>
      </c>
      <c r="AH42" s="10">
        <f t="shared" si="12"/>
        <v>3.7440617047536024</v>
      </c>
      <c r="AI42" s="10">
        <f t="shared" si="19"/>
        <v>1.4287143979802075</v>
      </c>
      <c r="AJ42" s="10">
        <f t="shared" si="20"/>
        <v>1.8312968215651608</v>
      </c>
      <c r="AK42" s="10">
        <f t="shared" si="21"/>
        <v>3.2600112195453681</v>
      </c>
      <c r="AL42" s="9">
        <f t="shared" si="16"/>
        <v>1.7658394105870743</v>
      </c>
      <c r="AM42" s="49">
        <f t="shared" si="22"/>
        <v>23.740785022923497</v>
      </c>
      <c r="AN42" s="29">
        <f t="shared" si="23"/>
        <v>5.4333520325756131E-5</v>
      </c>
      <c r="AO42" s="29">
        <f t="shared" si="24"/>
        <v>0.53333333333333333</v>
      </c>
      <c r="AP42"/>
      <c r="AQ42" s="32"/>
      <c r="AR42" s="37"/>
      <c r="AS42" s="32"/>
      <c r="AT42"/>
    </row>
    <row r="43" spans="1:46" x14ac:dyDescent="0.25">
      <c r="F43" s="76" t="s">
        <v>167</v>
      </c>
      <c r="G43" s="76"/>
      <c r="H43" s="76"/>
      <c r="I43" s="76"/>
      <c r="U43" s="36">
        <f t="shared" si="25"/>
        <v>1980</v>
      </c>
      <c r="V43" s="36">
        <f t="shared" si="18"/>
        <v>22.066012052557777</v>
      </c>
      <c r="W43" s="32">
        <f t="shared" si="1"/>
        <v>293.18300602627886</v>
      </c>
      <c r="X43" s="8">
        <f t="shared" si="2"/>
        <v>1.2045929894467855</v>
      </c>
      <c r="Y43" s="32">
        <f t="shared" si="3"/>
        <v>1.8206723437343571E-5</v>
      </c>
      <c r="Z43" s="32">
        <f t="shared" si="4"/>
        <v>1.5114419224459448E-5</v>
      </c>
      <c r="AA43" s="10">
        <f t="shared" si="5"/>
        <v>1006.0905608637327</v>
      </c>
      <c r="AB43" s="29">
        <f t="shared" si="6"/>
        <v>2.559801565549473E-2</v>
      </c>
      <c r="AC43" s="8">
        <f t="shared" si="7"/>
        <v>0.71558720961387889</v>
      </c>
      <c r="AD43" s="32">
        <f t="shared" si="8"/>
        <v>3.4108388939513329E-3</v>
      </c>
      <c r="AE43" s="47">
        <f t="shared" si="9"/>
        <v>276353.25953538337</v>
      </c>
      <c r="AF43" s="32">
        <f t="shared" si="10"/>
        <v>197754.85785862507</v>
      </c>
      <c r="AG43" s="9">
        <f t="shared" si="11"/>
        <v>11.387425534378545</v>
      </c>
      <c r="AH43" s="10">
        <f t="shared" si="12"/>
        <v>3.7651501709370314</v>
      </c>
      <c r="AI43" s="10">
        <f t="shared" si="19"/>
        <v>1.4696780135731147</v>
      </c>
      <c r="AJ43" s="10">
        <f t="shared" si="20"/>
        <v>1.8741290529020698</v>
      </c>
      <c r="AK43" s="10">
        <f t="shared" si="21"/>
        <v>3.3438070664751844</v>
      </c>
      <c r="AL43" s="9">
        <f t="shared" si="16"/>
        <v>1.811228827674058</v>
      </c>
      <c r="AM43" s="49">
        <f t="shared" si="22"/>
        <v>23.877240880231835</v>
      </c>
      <c r="AN43" s="29">
        <f t="shared" si="23"/>
        <v>5.5730117774586406E-5</v>
      </c>
      <c r="AO43" s="29">
        <f t="shared" si="24"/>
        <v>0.55000000000000004</v>
      </c>
      <c r="AP43"/>
      <c r="AQ43" s="32"/>
      <c r="AR43" s="37"/>
      <c r="AS43" s="32"/>
      <c r="AT43"/>
    </row>
    <row r="44" spans="1:46" ht="16.2" x14ac:dyDescent="0.25">
      <c r="F44" s="3" t="s">
        <v>16</v>
      </c>
      <c r="G44" s="4" t="s">
        <v>95</v>
      </c>
      <c r="H44" s="9">
        <f>(351.99/H22)+344.84/(H22^2)</f>
        <v>1.1965385569157765</v>
      </c>
      <c r="I44" s="26" t="s">
        <v>18</v>
      </c>
      <c r="U44" s="36">
        <f t="shared" si="25"/>
        <v>2040</v>
      </c>
      <c r="V44" s="36">
        <f t="shared" si="18"/>
        <v>22.155357510897371</v>
      </c>
      <c r="W44" s="32">
        <f t="shared" si="1"/>
        <v>293.22767875544866</v>
      </c>
      <c r="X44" s="8">
        <f t="shared" si="2"/>
        <v>1.2044088606916903</v>
      </c>
      <c r="Y44" s="32">
        <f t="shared" si="3"/>
        <v>1.8208862815941692E-5</v>
      </c>
      <c r="Z44" s="32">
        <f t="shared" si="4"/>
        <v>1.5118506190235407E-5</v>
      </c>
      <c r="AA44" s="10">
        <f t="shared" si="5"/>
        <v>1006.0920464294977</v>
      </c>
      <c r="AB44" s="29">
        <f t="shared" si="6"/>
        <v>2.5601367854189219E-2</v>
      </c>
      <c r="AC44" s="8">
        <f t="shared" si="7"/>
        <v>0.71557864243753866</v>
      </c>
      <c r="AD44" s="32">
        <f t="shared" si="8"/>
        <v>3.4103192585512982E-3</v>
      </c>
      <c r="AE44" s="47">
        <f t="shared" si="9"/>
        <v>282230.09319339908</v>
      </c>
      <c r="AF44" s="32">
        <f t="shared" si="10"/>
        <v>201957.82694235252</v>
      </c>
      <c r="AG44" s="9">
        <f t="shared" si="11"/>
        <v>11.447454659923467</v>
      </c>
      <c r="AH44" s="10">
        <f t="shared" si="12"/>
        <v>3.785493929178521</v>
      </c>
      <c r="AI44" s="10">
        <f t="shared" si="19"/>
        <v>1.5100877405825632</v>
      </c>
      <c r="AJ44" s="10">
        <f t="shared" si="20"/>
        <v>1.9161903758461196</v>
      </c>
      <c r="AK44" s="10">
        <f t="shared" si="21"/>
        <v>3.4262781164286826</v>
      </c>
      <c r="AL44" s="9">
        <f t="shared" si="16"/>
        <v>1.8559006463988696</v>
      </c>
      <c r="AM44" s="49">
        <f t="shared" si="22"/>
        <v>24.01125815729624</v>
      </c>
      <c r="AN44" s="29">
        <f t="shared" si="23"/>
        <v>5.7104635273811374E-5</v>
      </c>
      <c r="AO44" s="29">
        <f t="shared" si="24"/>
        <v>0.56666666666666665</v>
      </c>
      <c r="AP44"/>
      <c r="AQ44" s="32"/>
      <c r="AR44" s="37"/>
      <c r="AS44" s="32"/>
      <c r="AT44"/>
    </row>
    <row r="45" spans="1:46" ht="16.2" x14ac:dyDescent="0.25">
      <c r="F45" s="3" t="s">
        <v>9</v>
      </c>
      <c r="G45" s="26" t="s">
        <v>92</v>
      </c>
      <c r="H45" s="16">
        <f>1030.5-0.19975*H22+(3.9734*10^-4)*H22^2</f>
        <v>1006.15747453015</v>
      </c>
      <c r="I45" s="26" t="s">
        <v>93</v>
      </c>
      <c r="U45" s="36">
        <f t="shared" si="25"/>
        <v>2100</v>
      </c>
      <c r="V45" s="36">
        <f t="shared" si="18"/>
        <v>22.243009195763221</v>
      </c>
      <c r="W45" s="32">
        <f t="shared" si="1"/>
        <v>293.27150459788157</v>
      </c>
      <c r="X45" s="8">
        <f t="shared" si="2"/>
        <v>1.2042282772626229</v>
      </c>
      <c r="Y45" s="32">
        <f t="shared" si="3"/>
        <v>1.8210961483464572E-5</v>
      </c>
      <c r="Z45" s="32">
        <f t="shared" si="4"/>
        <v>1.5122516077151584E-5</v>
      </c>
      <c r="AA45" s="10">
        <f t="shared" si="5"/>
        <v>1006.0935053736271</v>
      </c>
      <c r="AB45" s="29">
        <f t="shared" si="6"/>
        <v>2.5604656300616164E-2</v>
      </c>
      <c r="AC45" s="8">
        <f t="shared" si="7"/>
        <v>0.71557024081913057</v>
      </c>
      <c r="AD45" s="32">
        <f t="shared" si="8"/>
        <v>3.4098096280139704E-3</v>
      </c>
      <c r="AE45" s="47">
        <f t="shared" si="9"/>
        <v>287987.50609111856</v>
      </c>
      <c r="AF45" s="32">
        <f t="shared" si="10"/>
        <v>206075.28908652253</v>
      </c>
      <c r="AG45" s="9">
        <f t="shared" si="11"/>
        <v>11.505360717196178</v>
      </c>
      <c r="AH45" s="10">
        <f t="shared" si="12"/>
        <v>3.805131254221243</v>
      </c>
      <c r="AI45" s="10">
        <f t="shared" si="19"/>
        <v>1.5499398626636902</v>
      </c>
      <c r="AJ45" s="10">
        <f t="shared" si="20"/>
        <v>1.9574914332365811</v>
      </c>
      <c r="AK45" s="10">
        <f t="shared" si="21"/>
        <v>3.5074312959002714</v>
      </c>
      <c r="AL45" s="9">
        <f t="shared" si="16"/>
        <v>1.8998586186126467</v>
      </c>
      <c r="AM45" s="49">
        <f t="shared" si="22"/>
        <v>24.142867814375869</v>
      </c>
      <c r="AN45" s="29">
        <f t="shared" si="23"/>
        <v>5.8457188265004524E-5</v>
      </c>
      <c r="AO45" s="29">
        <f t="shared" si="24"/>
        <v>0.58333333333333337</v>
      </c>
      <c r="AP45"/>
      <c r="AQ45" s="32"/>
      <c r="AR45" s="37"/>
      <c r="AS45" s="32"/>
      <c r="AT45"/>
    </row>
    <row r="46" spans="1:46" ht="16.2" x14ac:dyDescent="0.25">
      <c r="F46" s="3" t="s">
        <v>3</v>
      </c>
      <c r="G46" s="26" t="s">
        <v>94</v>
      </c>
      <c r="H46" s="9">
        <f>((2.334*10^-3)*(H22^1.5))/(H22+164.54)</f>
        <v>2.5745419740584852E-2</v>
      </c>
      <c r="I46" s="26" t="s">
        <v>10</v>
      </c>
      <c r="J46" s="12"/>
      <c r="K46" s="26"/>
      <c r="U46" s="36">
        <f t="shared" si="25"/>
        <v>2160</v>
      </c>
      <c r="V46" s="36">
        <f t="shared" si="18"/>
        <v>22.328994173308423</v>
      </c>
      <c r="W46" s="32">
        <f t="shared" si="1"/>
        <v>293.31449708665417</v>
      </c>
      <c r="X46" s="8">
        <f t="shared" si="2"/>
        <v>1.2040511802577507</v>
      </c>
      <c r="Y46" s="32">
        <f t="shared" si="3"/>
        <v>1.821302009674244E-5</v>
      </c>
      <c r="Z46" s="32">
        <f t="shared" si="4"/>
        <v>1.5126450100604183E-5</v>
      </c>
      <c r="AA46" s="10">
        <f t="shared" si="5"/>
        <v>1006.0949380588445</v>
      </c>
      <c r="AB46" s="29">
        <f t="shared" si="6"/>
        <v>2.5607882021793673E-2</v>
      </c>
      <c r="AC46" s="8">
        <f t="shared" si="7"/>
        <v>0.71556200198446118</v>
      </c>
      <c r="AD46" s="32">
        <f t="shared" si="8"/>
        <v>3.4093098361400427E-3</v>
      </c>
      <c r="AE46" s="47">
        <f t="shared" si="9"/>
        <v>293627.74214584852</v>
      </c>
      <c r="AF46" s="32">
        <f t="shared" si="10"/>
        <v>210108.85500806052</v>
      </c>
      <c r="AG46" s="9">
        <f t="shared" si="11"/>
        <v>11.561251501053755</v>
      </c>
      <c r="AH46" s="10">
        <f t="shared" si="12"/>
        <v>3.8240975409838986</v>
      </c>
      <c r="AI46" s="10">
        <f t="shared" si="19"/>
        <v>1.5892316134159072</v>
      </c>
      <c r="AJ46" s="10">
        <f t="shared" si="20"/>
        <v>1.9980428854891183</v>
      </c>
      <c r="AK46" s="10">
        <f t="shared" si="21"/>
        <v>3.5872744989050256</v>
      </c>
      <c r="AL46" s="9">
        <f t="shared" si="16"/>
        <v>1.9431070202402221</v>
      </c>
      <c r="AM46" s="49">
        <f t="shared" si="22"/>
        <v>24.272101193548647</v>
      </c>
      <c r="AN46" s="29">
        <f t="shared" si="23"/>
        <v>5.978790831508376E-5</v>
      </c>
      <c r="AO46" s="29">
        <f t="shared" si="24"/>
        <v>0.6</v>
      </c>
      <c r="AP46"/>
      <c r="AQ46" s="32"/>
      <c r="AR46" s="37"/>
      <c r="AS46" s="32"/>
      <c r="AT46"/>
    </row>
    <row r="47" spans="1:46" ht="15.6" x14ac:dyDescent="0.25">
      <c r="F47" s="6" t="s">
        <v>96</v>
      </c>
      <c r="G47" s="4" t="s">
        <v>97</v>
      </c>
      <c r="H47" s="26">
        <f>((1.459*10^-6)*H22^1.5)/(H22+109.1)</f>
        <v>1.8300773443263911E-5</v>
      </c>
      <c r="I47" s="26" t="s">
        <v>98</v>
      </c>
      <c r="J47" s="12"/>
      <c r="U47" s="36">
        <f t="shared" si="25"/>
        <v>2220</v>
      </c>
      <c r="V47" s="36">
        <f t="shared" si="18"/>
        <v>22.413339347560417</v>
      </c>
      <c r="W47" s="32">
        <f t="shared" si="1"/>
        <v>293.35666967378017</v>
      </c>
      <c r="X47" s="8">
        <f t="shared" si="2"/>
        <v>1.2038775112367297</v>
      </c>
      <c r="Y47" s="32">
        <f t="shared" si="3"/>
        <v>1.8215039308370064E-5</v>
      </c>
      <c r="Z47" s="32">
        <f t="shared" si="4"/>
        <v>1.5130309469489102E-5</v>
      </c>
      <c r="AA47" s="10">
        <f t="shared" si="5"/>
        <v>1006.096344848691</v>
      </c>
      <c r="AB47" s="29">
        <f t="shared" si="6"/>
        <v>2.5611046038191844E-2</v>
      </c>
      <c r="AC47" s="8">
        <f t="shared" si="7"/>
        <v>0.71555392318213118</v>
      </c>
      <c r="AD47" s="32">
        <f t="shared" si="8"/>
        <v>3.40881971803138E-3</v>
      </c>
      <c r="AE47" s="47">
        <f t="shared" si="9"/>
        <v>299153.01523300487</v>
      </c>
      <c r="AF47" s="32">
        <f t="shared" si="10"/>
        <v>214060.11368174048</v>
      </c>
      <c r="AG47" s="9">
        <f t="shared" si="11"/>
        <v>11.615226892610137</v>
      </c>
      <c r="AH47" s="10">
        <f t="shared" si="12"/>
        <v>3.8424255964213114</v>
      </c>
      <c r="AI47" s="10">
        <f t="shared" si="19"/>
        <v>1.6279610951769097</v>
      </c>
      <c r="AJ47" s="10">
        <f t="shared" si="20"/>
        <v>2.0378553989236594</v>
      </c>
      <c r="AK47" s="10">
        <f t="shared" si="21"/>
        <v>3.6658164941005689</v>
      </c>
      <c r="AL47" s="9">
        <f t="shared" si="16"/>
        <v>1.9856506009711414</v>
      </c>
      <c r="AM47" s="49">
        <f t="shared" si="22"/>
        <v>24.398989948531558</v>
      </c>
      <c r="AN47" s="29">
        <f t="shared" si="23"/>
        <v>6.1096941568342811E-5</v>
      </c>
      <c r="AO47" s="29">
        <f t="shared" si="24"/>
        <v>0.6166666666666667</v>
      </c>
      <c r="AP47"/>
      <c r="AQ47" s="32"/>
      <c r="AR47" s="37"/>
      <c r="AS47" s="32"/>
      <c r="AT47"/>
    </row>
    <row r="48" spans="1:46" ht="27.6" x14ac:dyDescent="0.25">
      <c r="F48" s="7" t="s">
        <v>63</v>
      </c>
      <c r="G48" s="26" t="s">
        <v>64</v>
      </c>
      <c r="H48" s="10">
        <f>H45*H47/H46</f>
        <v>0.71521304275323339</v>
      </c>
      <c r="I48" s="26" t="s">
        <v>5</v>
      </c>
      <c r="J48" s="12"/>
      <c r="U48" s="36">
        <f t="shared" si="25"/>
        <v>2280</v>
      </c>
      <c r="V48" s="36">
        <f t="shared" si="18"/>
        <v>22.496071442457747</v>
      </c>
      <c r="W48" s="32">
        <f t="shared" si="1"/>
        <v>293.39803572122884</v>
      </c>
      <c r="X48" s="8">
        <f t="shared" si="2"/>
        <v>1.2037072122538506</v>
      </c>
      <c r="Y48" s="32">
        <f t="shared" si="3"/>
        <v>1.8217019766287357E-5</v>
      </c>
      <c r="Z48" s="32">
        <f t="shared" si="4"/>
        <v>1.5134095385353193E-5</v>
      </c>
      <c r="AA48" s="10">
        <f t="shared" si="5"/>
        <v>1006.0977261071235</v>
      </c>
      <c r="AB48" s="29">
        <f t="shared" si="6"/>
        <v>2.5614149363072901E-2</v>
      </c>
      <c r="AC48" s="8">
        <f t="shared" si="7"/>
        <v>0.71554600168504012</v>
      </c>
      <c r="AD48" s="32">
        <f t="shared" si="8"/>
        <v>3.4083391101845913E-3</v>
      </c>
      <c r="AE48" s="47">
        <f t="shared" si="9"/>
        <v>304565.50862673018</v>
      </c>
      <c r="AF48" s="32">
        <f t="shared" si="10"/>
        <v>217930.63194902739</v>
      </c>
      <c r="AG48" s="9">
        <f t="shared" si="11"/>
        <v>11.667379638699346</v>
      </c>
      <c r="AH48" s="10">
        <f t="shared" si="12"/>
        <v>3.8601458945753913</v>
      </c>
      <c r="AI48" s="10">
        <f t="shared" si="19"/>
        <v>1.6661272051508094</v>
      </c>
      <c r="AJ48" s="10">
        <f t="shared" si="20"/>
        <v>2.0769396349885603</v>
      </c>
      <c r="AK48" s="10">
        <f t="shared" si="21"/>
        <v>3.7430668401393694</v>
      </c>
      <c r="AL48" s="9">
        <f t="shared" si="16"/>
        <v>2.027494538408825</v>
      </c>
      <c r="AM48" s="49">
        <f t="shared" si="22"/>
        <v>24.523565980866572</v>
      </c>
      <c r="AN48" s="29">
        <f t="shared" si="23"/>
        <v>6.2384447335656152E-5</v>
      </c>
      <c r="AO48" s="29">
        <f t="shared" si="24"/>
        <v>0.6333333333333333</v>
      </c>
      <c r="AP48"/>
      <c r="AQ48" s="32"/>
      <c r="AR48" s="37"/>
      <c r="AS48" s="32"/>
      <c r="AT48"/>
    </row>
    <row r="49" spans="6:46" ht="16.2" x14ac:dyDescent="0.25">
      <c r="G49" s="26" t="s">
        <v>99</v>
      </c>
      <c r="H49" s="8">
        <f>1/H22</f>
        <v>3.3881077418261903E-3</v>
      </c>
      <c r="I49" s="26" t="s">
        <v>100</v>
      </c>
      <c r="J49" s="12"/>
      <c r="U49" s="36">
        <f t="shared" si="25"/>
        <v>2340</v>
      </c>
      <c r="V49" s="36">
        <f t="shared" si="18"/>
        <v>22.577216985625331</v>
      </c>
      <c r="W49" s="32">
        <f t="shared" si="1"/>
        <v>293.43860849281265</v>
      </c>
      <c r="X49" s="8">
        <f t="shared" si="2"/>
        <v>1.203540225887632</v>
      </c>
      <c r="Y49" s="32">
        <f t="shared" si="3"/>
        <v>1.8218962113401278E-5</v>
      </c>
      <c r="Z49" s="32">
        <f t="shared" si="4"/>
        <v>1.5137809041625073E-5</v>
      </c>
      <c r="AA49" s="10">
        <f t="shared" si="5"/>
        <v>1006.0990821981418</v>
      </c>
      <c r="AB49" s="29">
        <f t="shared" si="6"/>
        <v>2.5617193001896119E-2</v>
      </c>
      <c r="AC49" s="8">
        <f t="shared" si="7"/>
        <v>0.71553823479172751</v>
      </c>
      <c r="AD49" s="32">
        <f t="shared" si="8"/>
        <v>3.4078678505745897E-3</v>
      </c>
      <c r="AE49" s="47">
        <f t="shared" si="9"/>
        <v>309867.37454661308</v>
      </c>
      <c r="AF49" s="32">
        <f t="shared" si="10"/>
        <v>221721.95420263059</v>
      </c>
      <c r="AG49" s="9">
        <f t="shared" si="11"/>
        <v>11.717796035748751</v>
      </c>
      <c r="AH49" s="10">
        <f t="shared" si="12"/>
        <v>3.8772868003097911</v>
      </c>
      <c r="AI49" s="10">
        <f t="shared" si="19"/>
        <v>1.7037295680498112</v>
      </c>
      <c r="AJ49" s="10">
        <f t="shared" si="20"/>
        <v>2.1153062403085445</v>
      </c>
      <c r="AK49" s="10">
        <f t="shared" si="21"/>
        <v>3.8190358083583558</v>
      </c>
      <c r="AL49" s="9">
        <f t="shared" si="16"/>
        <v>2.0686443961941094</v>
      </c>
      <c r="AM49" s="49">
        <f t="shared" si="22"/>
        <v>24.64586138181944</v>
      </c>
      <c r="AN49" s="29">
        <f t="shared" si="23"/>
        <v>6.3650596805972591E-5</v>
      </c>
      <c r="AO49" s="29">
        <f t="shared" si="24"/>
        <v>0.65</v>
      </c>
      <c r="AP49"/>
      <c r="AQ49" s="32"/>
      <c r="AR49" s="37"/>
      <c r="AS49" s="32"/>
      <c r="AT49"/>
    </row>
    <row r="50" spans="6:46" ht="16.2" x14ac:dyDescent="0.25">
      <c r="F50" s="6" t="s">
        <v>113</v>
      </c>
      <c r="G50" s="26" t="s">
        <v>101</v>
      </c>
      <c r="H50" s="26">
        <f>H47/H44</f>
        <v>1.529476282856808E-5</v>
      </c>
      <c r="I50" s="26" t="s">
        <v>102</v>
      </c>
      <c r="U50" s="36">
        <f t="shared" si="25"/>
        <v>2400</v>
      </c>
      <c r="V50" s="36">
        <f t="shared" si="18"/>
        <v>22.656802293737464</v>
      </c>
      <c r="W50" s="32">
        <f t="shared" si="1"/>
        <v>293.47840114686869</v>
      </c>
      <c r="X50" s="8">
        <f t="shared" si="2"/>
        <v>1.2033764952671886</v>
      </c>
      <c r="Y50" s="32">
        <f t="shared" si="3"/>
        <v>1.822086698724571E-5</v>
      </c>
      <c r="Z50" s="32">
        <f t="shared" si="4"/>
        <v>1.51414516229188E-5</v>
      </c>
      <c r="AA50" s="10">
        <f t="shared" si="5"/>
        <v>1006.1004134854422</v>
      </c>
      <c r="AB50" s="29">
        <f t="shared" si="6"/>
        <v>2.5620177951782244E-2</v>
      </c>
      <c r="AC50" s="8">
        <f t="shared" si="7"/>
        <v>0.71553061982756072</v>
      </c>
      <c r="AD50" s="32">
        <f t="shared" si="8"/>
        <v>3.407405778729041E-3</v>
      </c>
      <c r="AE50" s="47">
        <f t="shared" si="9"/>
        <v>315060.73379943025</v>
      </c>
      <c r="AF50" s="32">
        <f t="shared" si="10"/>
        <v>225435.60213883244</v>
      </c>
      <c r="AG50" s="9">
        <f t="shared" si="11"/>
        <v>11.766556531951464</v>
      </c>
      <c r="AH50" s="10">
        <f t="shared" si="12"/>
        <v>3.8938747662822366</v>
      </c>
      <c r="AI50" s="10">
        <f t="shared" si="19"/>
        <v>1.7407684745423566</v>
      </c>
      <c r="AJ50" s="10">
        <f t="shared" si="20"/>
        <v>2.1529658374924616</v>
      </c>
      <c r="AK50" s="10">
        <f t="shared" si="21"/>
        <v>3.8937343120348182</v>
      </c>
      <c r="AL50" s="9">
        <f t="shared" si="16"/>
        <v>2.1091060856855264</v>
      </c>
      <c r="AM50" s="49">
        <f t="shared" si="22"/>
        <v>24.765908379422989</v>
      </c>
      <c r="AN50" s="29">
        <f t="shared" si="23"/>
        <v>6.4895571867246978E-5</v>
      </c>
      <c r="AO50" s="29">
        <f t="shared" si="24"/>
        <v>0.66666666666666663</v>
      </c>
      <c r="AP50"/>
      <c r="AQ50" s="32"/>
      <c r="AR50" s="37"/>
      <c r="AS50" s="32"/>
      <c r="AT50"/>
    </row>
    <row r="51" spans="6:46" x14ac:dyDescent="0.25">
      <c r="F51" s="76" t="s">
        <v>168</v>
      </c>
      <c r="G51" s="76"/>
      <c r="H51" s="76"/>
      <c r="I51" s="76"/>
      <c r="U51" s="36">
        <f t="shared" si="25"/>
        <v>2460</v>
      </c>
      <c r="V51" s="36">
        <f t="shared" si="18"/>
        <v>22.734853459333806</v>
      </c>
      <c r="W51" s="32">
        <f t="shared" si="1"/>
        <v>293.51742672966691</v>
      </c>
      <c r="X51" s="8">
        <f t="shared" si="2"/>
        <v>1.203215964095653</v>
      </c>
      <c r="Y51" s="32">
        <f t="shared" si="3"/>
        <v>1.8222735019676087E-5</v>
      </c>
      <c r="Z51" s="32">
        <f t="shared" si="4"/>
        <v>1.5145024304404443E-5</v>
      </c>
      <c r="AA51" s="10">
        <f t="shared" si="5"/>
        <v>1006.1017203320991</v>
      </c>
      <c r="AB51" s="29">
        <f t="shared" si="6"/>
        <v>2.5623105201032323E-2</v>
      </c>
      <c r="AC51" s="8">
        <f t="shared" si="7"/>
        <v>0.71552315414579215</v>
      </c>
      <c r="AD51" s="32">
        <f t="shared" si="8"/>
        <v>3.4069527357944987E-3</v>
      </c>
      <c r="AE51" s="47">
        <f t="shared" si="9"/>
        <v>320147.67550606909</v>
      </c>
      <c r="AF51" s="32">
        <f t="shared" si="10"/>
        <v>229073.07457054613</v>
      </c>
      <c r="AG51" s="9">
        <f t="shared" si="11"/>
        <v>11.813736259312005</v>
      </c>
      <c r="AH51" s="10">
        <f t="shared" si="12"/>
        <v>3.9099345069490199</v>
      </c>
      <c r="AI51" s="10">
        <f t="shared" si="19"/>
        <v>1.7772448248956338</v>
      </c>
      <c r="AJ51" s="10">
        <f t="shared" si="20"/>
        <v>2.1899290166434424</v>
      </c>
      <c r="AK51" s="10">
        <f t="shared" si="21"/>
        <v>3.9671738415390765</v>
      </c>
      <c r="AL51" s="9">
        <f t="shared" si="16"/>
        <v>2.1488858308336662</v>
      </c>
      <c r="AM51" s="49">
        <f t="shared" si="22"/>
        <v>24.883739290167473</v>
      </c>
      <c r="AN51" s="29">
        <f t="shared" si="23"/>
        <v>6.6119564025651266E-5</v>
      </c>
      <c r="AO51" s="29">
        <f t="shared" si="24"/>
        <v>0.68333333333333335</v>
      </c>
      <c r="AP51"/>
      <c r="AQ51" s="32"/>
      <c r="AR51" s="37"/>
      <c r="AS51" s="32"/>
      <c r="AT51"/>
    </row>
    <row r="52" spans="6:46" ht="16.2" x14ac:dyDescent="0.25">
      <c r="F52" s="3" t="s">
        <v>16</v>
      </c>
      <c r="G52" s="4" t="s">
        <v>95</v>
      </c>
      <c r="H52" s="9">
        <f>(351.99/H24)+344.84/(H24^2)</f>
        <v>1.1955225669702305</v>
      </c>
      <c r="I52" s="26" t="s">
        <v>18</v>
      </c>
      <c r="U52" s="36">
        <f t="shared" si="25"/>
        <v>2520</v>
      </c>
      <c r="V52" s="36">
        <f t="shared" si="18"/>
        <v>22.811396338967153</v>
      </c>
      <c r="W52" s="32">
        <f t="shared" si="1"/>
        <v>293.55569816948355</v>
      </c>
      <c r="X52" s="8">
        <f t="shared" si="2"/>
        <v>1.2030585766709128</v>
      </c>
      <c r="Y52" s="32">
        <f t="shared" si="3"/>
        <v>1.8224566836595528E-5</v>
      </c>
      <c r="Z52" s="32">
        <f t="shared" si="4"/>
        <v>1.5148528251239687E-5</v>
      </c>
      <c r="AA52" s="10">
        <f t="shared" si="5"/>
        <v>1006.103003100267</v>
      </c>
      <c r="AB52" s="29">
        <f t="shared" si="6"/>
        <v>2.5625975728696151E-2</v>
      </c>
      <c r="AC52" s="8">
        <f t="shared" si="7"/>
        <v>0.71551583512848427</v>
      </c>
      <c r="AD52" s="32">
        <f t="shared" si="8"/>
        <v>3.4065085645949645E-3</v>
      </c>
      <c r="AE52" s="47">
        <f t="shared" si="9"/>
        <v>325130.25690487254</v>
      </c>
      <c r="AF52" s="32">
        <f t="shared" si="10"/>
        <v>232635.84729482851</v>
      </c>
      <c r="AG52" s="9">
        <f t="shared" si="11"/>
        <v>11.859405505257154</v>
      </c>
      <c r="AH52" s="10">
        <f t="shared" si="12"/>
        <v>3.925489152778769</v>
      </c>
      <c r="AI52" s="10">
        <f t="shared" si="19"/>
        <v>1.8131600772801639</v>
      </c>
      <c r="AJ52" s="10">
        <f t="shared" si="20"/>
        <v>2.2262063275190664</v>
      </c>
      <c r="AK52" s="10">
        <f t="shared" si="21"/>
        <v>4.0393664047992299</v>
      </c>
      <c r="AL52" s="9">
        <f t="shared" si="16"/>
        <v>2.1879901359329161</v>
      </c>
      <c r="AM52" s="49">
        <f t="shared" si="22"/>
        <v>24.999386474900071</v>
      </c>
      <c r="AN52" s="29">
        <f t="shared" si="23"/>
        <v>6.7322773413320492E-5</v>
      </c>
      <c r="AO52" s="29">
        <f t="shared" si="24"/>
        <v>0.7</v>
      </c>
      <c r="AP52"/>
      <c r="AQ52" s="32"/>
      <c r="AR52" s="37"/>
      <c r="AS52" s="32"/>
      <c r="AT52"/>
    </row>
    <row r="53" spans="6:46" ht="16.2" x14ac:dyDescent="0.25">
      <c r="F53" s="3" t="s">
        <v>9</v>
      </c>
      <c r="G53" s="26" t="s">
        <v>92</v>
      </c>
      <c r="H53" s="16">
        <f>1030.5-0.19975*H24+(3.9734*10^-4)*H24^2</f>
        <v>1006.1661993143999</v>
      </c>
      <c r="I53" s="26" t="s">
        <v>93</v>
      </c>
      <c r="U53" s="36">
        <f t="shared" si="25"/>
        <v>2580</v>
      </c>
      <c r="V53" s="36">
        <f t="shared" si="18"/>
        <v>22.886456542573935</v>
      </c>
      <c r="W53" s="32">
        <f t="shared" si="1"/>
        <v>293.59322827128693</v>
      </c>
      <c r="X53" s="8">
        <f t="shared" si="2"/>
        <v>1.2029042779038863</v>
      </c>
      <c r="Y53" s="32">
        <f t="shared" si="3"/>
        <v>1.822636305771047E-5</v>
      </c>
      <c r="Z53" s="32">
        <f t="shared" si="4"/>
        <v>1.5151964618058147E-5</v>
      </c>
      <c r="AA53" s="10">
        <f t="shared" si="5"/>
        <v>1006.1042621509062</v>
      </c>
      <c r="AB53" s="29">
        <f t="shared" si="6"/>
        <v>2.5628790504186743E-2</v>
      </c>
      <c r="AC53" s="8">
        <f t="shared" si="7"/>
        <v>0.71550866018732628</v>
      </c>
      <c r="AD53" s="32">
        <f t="shared" si="8"/>
        <v>3.4060731096835E-3</v>
      </c>
      <c r="AE53" s="47">
        <f t="shared" si="9"/>
        <v>330010.50322354643</v>
      </c>
      <c r="AF53" s="32">
        <f t="shared" si="10"/>
        <v>236125.37300922503</v>
      </c>
      <c r="AG53" s="9">
        <f t="shared" si="11"/>
        <v>11.903630131964871</v>
      </c>
      <c r="AH53" s="10">
        <f t="shared" si="12"/>
        <v>3.9405603873479271</v>
      </c>
      <c r="AI53" s="10">
        <f t="shared" si="19"/>
        <v>1.8485162002717401</v>
      </c>
      <c r="AJ53" s="10">
        <f t="shared" si="20"/>
        <v>2.2618082722948354</v>
      </c>
      <c r="AK53" s="10">
        <f t="shared" si="21"/>
        <v>4.1103244725665755</v>
      </c>
      <c r="AL53" s="9">
        <f t="shared" si="16"/>
        <v>2.2264257559735614</v>
      </c>
      <c r="AM53" s="49">
        <f t="shared" si="22"/>
        <v>25.112882298547497</v>
      </c>
      <c r="AN53" s="29">
        <f t="shared" si="23"/>
        <v>6.8505407876109592E-5</v>
      </c>
      <c r="AO53" s="29">
        <f t="shared" si="24"/>
        <v>0.71666666666666667</v>
      </c>
      <c r="AP53"/>
      <c r="AQ53" s="32"/>
      <c r="AR53" s="37"/>
      <c r="AS53" s="32"/>
      <c r="AT53"/>
    </row>
    <row r="54" spans="6:46" ht="16.2" x14ac:dyDescent="0.25">
      <c r="F54" s="3" t="s">
        <v>3</v>
      </c>
      <c r="G54" s="26" t="s">
        <v>94</v>
      </c>
      <c r="H54" s="9">
        <f>((2.334*10^-3)*(H24^1.5))/(H24+164.54)</f>
        <v>2.5764125577454833E-2</v>
      </c>
      <c r="I54" s="26" t="s">
        <v>10</v>
      </c>
      <c r="U54" s="36">
        <f t="shared" si="25"/>
        <v>2640</v>
      </c>
      <c r="V54" s="36">
        <f t="shared" si="18"/>
        <v>22.960059423968858</v>
      </c>
      <c r="W54" s="32">
        <f t="shared" si="1"/>
        <v>293.63002971198443</v>
      </c>
      <c r="X54" s="8">
        <f t="shared" si="2"/>
        <v>1.2027530133345541</v>
      </c>
      <c r="Y54" s="32">
        <f t="shared" si="3"/>
        <v>1.8228124296312557E-5</v>
      </c>
      <c r="Z54" s="32">
        <f t="shared" si="4"/>
        <v>1.515533454850907E-5</v>
      </c>
      <c r="AA54" s="10">
        <f t="shared" si="5"/>
        <v>1006.1054978435279</v>
      </c>
      <c r="AB54" s="29">
        <f t="shared" si="6"/>
        <v>2.5631550486936158E-2</v>
      </c>
      <c r="AC54" s="8">
        <f t="shared" si="7"/>
        <v>0.7155016267643447</v>
      </c>
      <c r="AD54" s="32">
        <f t="shared" si="8"/>
        <v>3.4056462173875034E-3</v>
      </c>
      <c r="AE54" s="47">
        <f t="shared" si="9"/>
        <v>334790.40761264914</v>
      </c>
      <c r="AF54" s="32">
        <f t="shared" si="10"/>
        <v>239543.08127194853</v>
      </c>
      <c r="AG54" s="9">
        <f t="shared" si="11"/>
        <v>11.946471950300396</v>
      </c>
      <c r="AH54" s="10">
        <f t="shared" si="12"/>
        <v>3.9551685695756786</v>
      </c>
      <c r="AI54" s="10">
        <f t="shared" si="19"/>
        <v>1.88331562914329</v>
      </c>
      <c r="AJ54" s="10">
        <f t="shared" si="20"/>
        <v>2.2967452988881925</v>
      </c>
      <c r="AK54" s="10">
        <f t="shared" si="21"/>
        <v>4.180060928031482</v>
      </c>
      <c r="AL54" s="9">
        <f t="shared" si="16"/>
        <v>2.2641996693503859</v>
      </c>
      <c r="AM54" s="49">
        <f t="shared" si="22"/>
        <v>25.224259093319244</v>
      </c>
      <c r="AN54" s="29">
        <f t="shared" si="23"/>
        <v>6.9667682133858034E-5</v>
      </c>
      <c r="AO54" s="29">
        <f t="shared" si="24"/>
        <v>0.73333333333333328</v>
      </c>
      <c r="AP54"/>
      <c r="AQ54" s="32"/>
      <c r="AR54" s="37"/>
      <c r="AS54" s="32"/>
      <c r="AT54"/>
    </row>
    <row r="55" spans="6:46" ht="15.6" x14ac:dyDescent="0.25">
      <c r="F55" s="6" t="s">
        <v>96</v>
      </c>
      <c r="G55" s="4" t="s">
        <v>97</v>
      </c>
      <c r="H55" s="26">
        <f>((1.459*10^-6)*H24^1.5)/(H24+109.1)</f>
        <v>1.8312705126982946E-5</v>
      </c>
      <c r="I55" s="26" t="s">
        <v>98</v>
      </c>
      <c r="U55" s="36">
        <f t="shared" si="25"/>
        <v>2700</v>
      </c>
      <c r="V55" s="36">
        <f t="shared" si="18"/>
        <v>23.032230072374315</v>
      </c>
      <c r="W55" s="32">
        <f t="shared" si="1"/>
        <v>293.66611503618714</v>
      </c>
      <c r="X55" s="8">
        <f t="shared" si="2"/>
        <v>1.202604729145925</v>
      </c>
      <c r="Y55" s="32">
        <f t="shared" si="3"/>
        <v>1.8229851159085722E-5</v>
      </c>
      <c r="Z55" s="32">
        <f t="shared" si="4"/>
        <v>1.5158639174845369E-5</v>
      </c>
      <c r="AA55" s="10">
        <f t="shared" si="5"/>
        <v>1006.1067105359601</v>
      </c>
      <c r="AB55" s="29">
        <f t="shared" si="6"/>
        <v>2.5634256626090739E-2</v>
      </c>
      <c r="AC55" s="8">
        <f t="shared" si="7"/>
        <v>0.71549473233251915</v>
      </c>
      <c r="AD55" s="32">
        <f t="shared" si="8"/>
        <v>3.4052277358481574E-3</v>
      </c>
      <c r="AE55" s="47">
        <f t="shared" si="9"/>
        <v>339471.93113432114</v>
      </c>
      <c r="AF55" s="32">
        <f t="shared" si="10"/>
        <v>242890.37850135448</v>
      </c>
      <c r="AG55" s="9">
        <f t="shared" si="11"/>
        <v>11.987989054203846</v>
      </c>
      <c r="AH55" s="10">
        <f t="shared" si="12"/>
        <v>3.9693328430137806</v>
      </c>
      <c r="AI55" s="10">
        <f t="shared" si="19"/>
        <v>1.9175612255881902</v>
      </c>
      <c r="AJ55" s="10">
        <f t="shared" si="20"/>
        <v>2.3310277948042168</v>
      </c>
      <c r="AK55" s="10">
        <f t="shared" si="21"/>
        <v>4.2485890203924068</v>
      </c>
      <c r="AL55" s="9">
        <f t="shared" si="16"/>
        <v>2.3013190527125533</v>
      </c>
      <c r="AM55" s="49">
        <f t="shared" si="22"/>
        <v>25.333549125086869</v>
      </c>
      <c r="AN55" s="29">
        <f t="shared" si="23"/>
        <v>7.0809817006540118E-5</v>
      </c>
      <c r="AO55" s="29">
        <f t="shared" si="24"/>
        <v>0.75</v>
      </c>
      <c r="AP55"/>
      <c r="AQ55" s="32"/>
      <c r="AR55" s="37"/>
      <c r="AS55" s="32"/>
      <c r="AT55"/>
    </row>
    <row r="56" spans="6:46" ht="27.6" x14ac:dyDescent="0.25">
      <c r="F56" s="7" t="s">
        <v>63</v>
      </c>
      <c r="G56" s="26" t="s">
        <v>64</v>
      </c>
      <c r="H56" s="10">
        <f>H53*H55/H54</f>
        <v>0.71516593339792178</v>
      </c>
      <c r="I56" s="26" t="s">
        <v>5</v>
      </c>
      <c r="U56" s="36">
        <f t="shared" si="25"/>
        <v>2760</v>
      </c>
      <c r="V56" s="36">
        <f t="shared" si="18"/>
        <v>23.102993304903379</v>
      </c>
      <c r="W56" s="32">
        <f t="shared" si="1"/>
        <v>293.70149665245168</v>
      </c>
      <c r="X56" s="8">
        <f t="shared" si="2"/>
        <v>1.2024593721761117</v>
      </c>
      <c r="Y56" s="32">
        <f t="shared" si="3"/>
        <v>1.8231544245935264E-5</v>
      </c>
      <c r="Z56" s="32">
        <f t="shared" si="4"/>
        <v>1.5161879617555246E-5</v>
      </c>
      <c r="AA56" s="10">
        <f t="shared" si="5"/>
        <v>1006.1079005841274</v>
      </c>
      <c r="AB56" s="29">
        <f t="shared" si="6"/>
        <v>2.5636909860240985E-2</v>
      </c>
      <c r="AC56" s="8">
        <f t="shared" si="7"/>
        <v>0.71548797439630785</v>
      </c>
      <c r="AD56" s="32">
        <f t="shared" si="8"/>
        <v>3.4048175150545408E-3</v>
      </c>
      <c r="AE56" s="47">
        <f t="shared" si="9"/>
        <v>344057.00280063588</v>
      </c>
      <c r="AF56" s="32">
        <f t="shared" si="10"/>
        <v>246168.64801069177</v>
      </c>
      <c r="AG56" s="9">
        <f t="shared" si="11"/>
        <v>12.0282361205082</v>
      </c>
      <c r="AH56" s="10">
        <f t="shared" si="12"/>
        <v>3.9830712338225283</v>
      </c>
      <c r="AI56" s="10">
        <f t="shared" si="19"/>
        <v>1.9512562405583618</v>
      </c>
      <c r="AJ56" s="10">
        <f t="shared" si="20"/>
        <v>2.3646660814676741</v>
      </c>
      <c r="AK56" s="10">
        <f t="shared" si="21"/>
        <v>4.3159223220260357</v>
      </c>
      <c r="AL56" s="9">
        <f t="shared" si="16"/>
        <v>2.3377912577641027</v>
      </c>
      <c r="AM56" s="49">
        <f t="shared" si="22"/>
        <v>25.440784562667481</v>
      </c>
      <c r="AN56" s="29">
        <f t="shared" si="23"/>
        <v>7.1932038700433918E-5</v>
      </c>
      <c r="AO56" s="29">
        <f t="shared" si="24"/>
        <v>0.76666666666666672</v>
      </c>
      <c r="AP56"/>
      <c r="AQ56" s="32"/>
      <c r="AR56" s="37"/>
      <c r="AS56" s="32"/>
      <c r="AT56"/>
    </row>
    <row r="57" spans="6:46" ht="16.2" x14ac:dyDescent="0.25">
      <c r="G57" s="26" t="s">
        <v>99</v>
      </c>
      <c r="H57" s="8">
        <f>1/H24</f>
        <v>3.3852403520649968E-3</v>
      </c>
      <c r="I57" s="26" t="s">
        <v>100</v>
      </c>
      <c r="U57" s="36">
        <f t="shared" si="25"/>
        <v>2820</v>
      </c>
      <c r="V57" s="36">
        <f t="shared" si="18"/>
        <v>23.172373659922446</v>
      </c>
      <c r="W57" s="32">
        <f t="shared" si="1"/>
        <v>293.73618682996118</v>
      </c>
      <c r="X57" s="8">
        <f t="shared" si="2"/>
        <v>1.2023168899286711</v>
      </c>
      <c r="Y57" s="32">
        <f t="shared" si="3"/>
        <v>1.8233204149838381E-5</v>
      </c>
      <c r="Z57" s="32">
        <f t="shared" si="4"/>
        <v>1.5165056985035024E-5</v>
      </c>
      <c r="AA57" s="10">
        <f t="shared" si="5"/>
        <v>1006.1090683418515</v>
      </c>
      <c r="AB57" s="29">
        <f t="shared" si="6"/>
        <v>2.5639511117184995E-2</v>
      </c>
      <c r="AC57" s="8">
        <f t="shared" si="7"/>
        <v>0.71548135049209782</v>
      </c>
      <c r="AD57" s="32">
        <f t="shared" si="8"/>
        <v>3.4044154068728441E-3</v>
      </c>
      <c r="AE57" s="47">
        <f t="shared" si="9"/>
        <v>348547.5196564318</v>
      </c>
      <c r="AF57" s="32">
        <f t="shared" si="10"/>
        <v>249379.25007445485</v>
      </c>
      <c r="AG57" s="9">
        <f t="shared" si="11"/>
        <v>12.067264678444378</v>
      </c>
      <c r="AH57" s="10">
        <f t="shared" si="12"/>
        <v>3.9964007388277669</v>
      </c>
      <c r="AI57" s="10">
        <f t="shared" si="19"/>
        <v>1.984404279936705</v>
      </c>
      <c r="AJ57" s="10">
        <f t="shared" si="20"/>
        <v>2.3976704090086165</v>
      </c>
      <c r="AK57" s="10">
        <f t="shared" si="21"/>
        <v>4.3820746889453215</v>
      </c>
      <c r="AL57" s="9">
        <f t="shared" si="16"/>
        <v>2.3736237898453822</v>
      </c>
      <c r="AM57" s="49">
        <f t="shared" si="22"/>
        <v>25.545997449767828</v>
      </c>
      <c r="AN57" s="29">
        <f t="shared" si="23"/>
        <v>7.3034578149088695E-5</v>
      </c>
      <c r="AO57" s="29">
        <f t="shared" si="24"/>
        <v>0.78333333333333333</v>
      </c>
      <c r="AP57"/>
      <c r="AQ57" s="32"/>
      <c r="AR57" s="37"/>
      <c r="AS57" s="32"/>
      <c r="AT57"/>
    </row>
    <row r="58" spans="6:46" ht="16.2" x14ac:dyDescent="0.25">
      <c r="F58" s="6" t="s">
        <v>113</v>
      </c>
      <c r="G58" s="26" t="s">
        <v>101</v>
      </c>
      <c r="H58" s="26">
        <f>H55/H52</f>
        <v>1.5317741072334729E-5</v>
      </c>
      <c r="I58" s="26" t="s">
        <v>102</v>
      </c>
      <c r="U58" s="36">
        <f t="shared" si="25"/>
        <v>2880</v>
      </c>
      <c r="V58" s="36">
        <f t="shared" si="18"/>
        <v>23.24039539122596</v>
      </c>
      <c r="W58" s="32">
        <f t="shared" si="1"/>
        <v>293.77019769561298</v>
      </c>
      <c r="X58" s="8">
        <f t="shared" si="2"/>
        <v>1.2021772305813481</v>
      </c>
      <c r="Y58" s="32">
        <f t="shared" si="3"/>
        <v>1.8234831456713448E-5</v>
      </c>
      <c r="Z58" s="32">
        <f t="shared" si="4"/>
        <v>1.5168172373299285E-5</v>
      </c>
      <c r="AA58" s="10">
        <f t="shared" si="5"/>
        <v>1006.1102141606652</v>
      </c>
      <c r="AB58" s="29">
        <f t="shared" si="6"/>
        <v>2.5642061313721338E-2</v>
      </c>
      <c r="AC58" s="8">
        <f t="shared" si="7"/>
        <v>0.71547485818857826</v>
      </c>
      <c r="AD58" s="32">
        <f t="shared" si="8"/>
        <v>3.4040212650710742E-3</v>
      </c>
      <c r="AE58" s="47">
        <f t="shared" si="9"/>
        <v>352945.34690205159</v>
      </c>
      <c r="AF58" s="32">
        <f t="shared" si="10"/>
        <v>252523.52202306391</v>
      </c>
      <c r="AG58" s="9">
        <f t="shared" si="11"/>
        <v>12.105123352486183</v>
      </c>
      <c r="AH58" s="10">
        <f t="shared" si="12"/>
        <v>4.0093374048553878</v>
      </c>
      <c r="AI58" s="10">
        <f t="shared" si="19"/>
        <v>2.0170092727943061</v>
      </c>
      <c r="AJ58" s="10">
        <f t="shared" si="20"/>
        <v>2.4300509514719217</v>
      </c>
      <c r="AK58" s="10">
        <f t="shared" si="21"/>
        <v>4.4470602242662274</v>
      </c>
      <c r="AL58" s="9">
        <f t="shared" si="16"/>
        <v>2.4088242881442063</v>
      </c>
      <c r="AM58" s="49">
        <f t="shared" si="22"/>
        <v>25.649219679370166</v>
      </c>
      <c r="AN58" s="29">
        <f t="shared" si="23"/>
        <v>7.4117670404437133E-5</v>
      </c>
      <c r="AO58" s="29">
        <f t="shared" si="24"/>
        <v>0.8</v>
      </c>
      <c r="AP58"/>
      <c r="AQ58" s="32"/>
      <c r="AR58" s="37"/>
      <c r="AS58" s="32"/>
      <c r="AT58"/>
    </row>
    <row r="59" spans="6:46" x14ac:dyDescent="0.25">
      <c r="F59" s="76" t="s">
        <v>169</v>
      </c>
      <c r="G59" s="76"/>
      <c r="H59" s="76"/>
      <c r="I59" s="76"/>
      <c r="U59" s="36">
        <f t="shared" si="25"/>
        <v>2940</v>
      </c>
      <c r="V59" s="36">
        <f t="shared" si="18"/>
        <v>23.307082462961471</v>
      </c>
      <c r="W59" s="32">
        <f t="shared" si="1"/>
        <v>293.80354123148072</v>
      </c>
      <c r="X59" s="8">
        <f t="shared" si="2"/>
        <v>1.2020403429933535</v>
      </c>
      <c r="Y59" s="32">
        <f t="shared" si="3"/>
        <v>1.8236426745307355E-5</v>
      </c>
      <c r="Z59" s="32">
        <f t="shared" si="4"/>
        <v>1.5171226865726079E-5</v>
      </c>
      <c r="AA59" s="10">
        <f t="shared" si="5"/>
        <v>1006.1113383896403</v>
      </c>
      <c r="AB59" s="29">
        <f t="shared" si="6"/>
        <v>2.5644561355470375E-2</v>
      </c>
      <c r="AC59" s="8">
        <f t="shared" si="7"/>
        <v>0.71546849508704635</v>
      </c>
      <c r="AD59" s="32">
        <f t="shared" si="8"/>
        <v>3.4036349453396278E-3</v>
      </c>
      <c r="AE59" s="47">
        <f t="shared" si="9"/>
        <v>357252.31805180904</v>
      </c>
      <c r="AF59" s="32">
        <f t="shared" si="10"/>
        <v>255602.77836288666</v>
      </c>
      <c r="AG59" s="9">
        <f t="shared" si="11"/>
        <v>12.141858081680656</v>
      </c>
      <c r="AH59" s="10">
        <f t="shared" si="12"/>
        <v>4.0218964003738646</v>
      </c>
      <c r="AI59" s="10">
        <f t="shared" si="19"/>
        <v>2.0490754420101127</v>
      </c>
      <c r="AJ59" s="10">
        <f t="shared" si="20"/>
        <v>2.4618178024231625</v>
      </c>
      <c r="AK59" s="10">
        <f t="shared" si="21"/>
        <v>4.5108932444332748</v>
      </c>
      <c r="AL59" s="9">
        <f t="shared" si="16"/>
        <v>2.4434005074013569</v>
      </c>
      <c r="AM59" s="49">
        <f t="shared" si="22"/>
        <v>25.750482970362828</v>
      </c>
      <c r="AN59" s="29">
        <f t="shared" si="23"/>
        <v>7.518155407388791E-5</v>
      </c>
      <c r="AO59" s="29">
        <f t="shared" si="24"/>
        <v>0.81666666666666665</v>
      </c>
      <c r="AP59"/>
      <c r="AQ59" s="32"/>
      <c r="AR59" s="37"/>
      <c r="AS59" s="32"/>
      <c r="AT59"/>
    </row>
    <row r="60" spans="6:46" ht="16.2" x14ac:dyDescent="0.25">
      <c r="F60" s="3" t="s">
        <v>16</v>
      </c>
      <c r="G60" s="4" t="s">
        <v>95</v>
      </c>
      <c r="H60" s="9">
        <f>(351.99/H26)+344.84/(H26^2)</f>
        <v>1.2078294916732324</v>
      </c>
      <c r="I60" s="26" t="s">
        <v>18</v>
      </c>
      <c r="U60" s="36">
        <f t="shared" si="25"/>
        <v>3000</v>
      </c>
      <c r="V60" s="36">
        <f t="shared" si="18"/>
        <v>23.372458545248335</v>
      </c>
      <c r="W60" s="32">
        <f t="shared" si="1"/>
        <v>293.83622927262417</v>
      </c>
      <c r="X60" s="8">
        <f t="shared" si="2"/>
        <v>1.2019061767112924</v>
      </c>
      <c r="Y60" s="32">
        <f t="shared" si="3"/>
        <v>1.8237990587099179E-5</v>
      </c>
      <c r="Z60" s="32">
        <f t="shared" si="4"/>
        <v>1.5174221532834416E-5</v>
      </c>
      <c r="AA60" s="10">
        <f t="shared" si="5"/>
        <v>1006.1124413752308</v>
      </c>
      <c r="AB60" s="29">
        <f t="shared" si="6"/>
        <v>2.5647012136721145E-2</v>
      </c>
      <c r="AC60" s="8">
        <f t="shared" si="7"/>
        <v>0.71546225882165204</v>
      </c>
      <c r="AD60" s="32">
        <f t="shared" si="8"/>
        <v>3.40325630530805E-3</v>
      </c>
      <c r="AE60" s="47">
        <f t="shared" si="9"/>
        <v>361470.23512442195</v>
      </c>
      <c r="AF60" s="32">
        <f t="shared" si="10"/>
        <v>258618.31091891258</v>
      </c>
      <c r="AG60" s="9">
        <f t="shared" si="11"/>
        <v>12.177512318180863</v>
      </c>
      <c r="AH60" s="10">
        <f t="shared" si="12"/>
        <v>4.0340920803346378</v>
      </c>
      <c r="AI60" s="10">
        <f t="shared" si="19"/>
        <v>2.0806072770539958</v>
      </c>
      <c r="AJ60" s="10">
        <f t="shared" si="20"/>
        <v>2.4929809709251072</v>
      </c>
      <c r="AK60" s="10">
        <f t="shared" si="21"/>
        <v>4.573588247979103</v>
      </c>
      <c r="AL60" s="9">
        <f t="shared" si="16"/>
        <v>2.4773603009886807</v>
      </c>
      <c r="AM60" s="49">
        <f t="shared" si="22"/>
        <v>25.849818846237017</v>
      </c>
      <c r="AN60" s="29">
        <f t="shared" si="23"/>
        <v>7.6226470799651717E-5</v>
      </c>
      <c r="AO60" s="29">
        <f t="shared" si="24"/>
        <v>0.83333333333333337</v>
      </c>
      <c r="AP60"/>
      <c r="AQ60" s="32"/>
      <c r="AR60" s="37"/>
      <c r="AS60" s="32"/>
      <c r="AT60"/>
    </row>
    <row r="61" spans="6:46" ht="16.2" x14ac:dyDescent="0.25">
      <c r="F61" s="3" t="s">
        <v>9</v>
      </c>
      <c r="G61" s="26" t="s">
        <v>92</v>
      </c>
      <c r="H61" s="16">
        <f>1030.5-0.19975*H26+(3.9734*10^-4)*H26^2</f>
        <v>1006.0647799584001</v>
      </c>
      <c r="I61" s="26" t="s">
        <v>93</v>
      </c>
      <c r="U61" s="36">
        <f t="shared" si="25"/>
        <v>3060</v>
      </c>
      <c r="V61" s="36">
        <f t="shared" si="18"/>
        <v>23.436547010438023</v>
      </c>
      <c r="W61" s="32">
        <f t="shared" si="1"/>
        <v>293.86827350521901</v>
      </c>
      <c r="X61" s="8">
        <f t="shared" si="2"/>
        <v>1.2017746819738533</v>
      </c>
      <c r="Y61" s="32">
        <f t="shared" si="3"/>
        <v>1.8239523546218981E-5</v>
      </c>
      <c r="Z61" s="32">
        <f t="shared" si="4"/>
        <v>1.5177157432091596E-5</v>
      </c>
      <c r="AA61" s="10">
        <f t="shared" si="5"/>
        <v>1006.1135234611278</v>
      </c>
      <c r="AB61" s="29">
        <f t="shared" si="6"/>
        <v>2.5649414540302017E-2</v>
      </c>
      <c r="AC61" s="8">
        <f t="shared" si="7"/>
        <v>0.71545614705958516</v>
      </c>
      <c r="AD61" s="32">
        <f t="shared" si="8"/>
        <v>3.4028852045582944E-3</v>
      </c>
      <c r="AE61" s="47">
        <f t="shared" si="9"/>
        <v>365600.86886200542</v>
      </c>
      <c r="AF61" s="32">
        <f t="shared" si="10"/>
        <v>261571.38899764707</v>
      </c>
      <c r="AG61" s="9">
        <f t="shared" si="11"/>
        <v>12.2121272073363</v>
      </c>
      <c r="AH61" s="10">
        <f t="shared" si="12"/>
        <v>4.0459380449816482</v>
      </c>
      <c r="AI61" s="10">
        <f t="shared" si="19"/>
        <v>2.1116095087547939</v>
      </c>
      <c r="AJ61" s="10">
        <f t="shared" si="20"/>
        <v>2.5235503778620538</v>
      </c>
      <c r="AK61" s="10">
        <f t="shared" si="21"/>
        <v>4.6351598866168473</v>
      </c>
      <c r="AL61" s="9">
        <f t="shared" si="16"/>
        <v>2.5107116052507923</v>
      </c>
      <c r="AM61" s="49">
        <f t="shared" si="22"/>
        <v>25.947258615688817</v>
      </c>
      <c r="AN61" s="29">
        <f t="shared" si="23"/>
        <v>7.725266477694745E-5</v>
      </c>
      <c r="AO61" s="29">
        <f t="shared" si="24"/>
        <v>0.85</v>
      </c>
      <c r="AP61"/>
      <c r="AQ61" s="32"/>
      <c r="AR61" s="37"/>
      <c r="AS61" s="32"/>
      <c r="AT61"/>
    </row>
    <row r="62" spans="6:46" ht="16.2" x14ac:dyDescent="0.25">
      <c r="F62" s="3" t="s">
        <v>3</v>
      </c>
      <c r="G62" s="26" t="s">
        <v>94</v>
      </c>
      <c r="H62" s="9">
        <f>((2.334*10^-3)*(H26^1.5))/(H26+164.54)</f>
        <v>2.5539225736679726E-2</v>
      </c>
      <c r="I62" s="26" t="s">
        <v>10</v>
      </c>
      <c r="U62" s="36">
        <f t="shared" si="25"/>
        <v>3120</v>
      </c>
      <c r="V62" s="36">
        <f t="shared" si="18"/>
        <v>23.499370929968133</v>
      </c>
      <c r="W62" s="32">
        <f t="shared" si="1"/>
        <v>293.89968546498403</v>
      </c>
      <c r="X62" s="8">
        <f t="shared" si="2"/>
        <v>1.2016458097153528</v>
      </c>
      <c r="Y62" s="32">
        <f t="shared" si="3"/>
        <v>1.8241026179380407E-5</v>
      </c>
      <c r="Z62" s="32">
        <f t="shared" si="4"/>
        <v>1.5180035607748145E-5</v>
      </c>
      <c r="AA62" s="10">
        <f t="shared" si="5"/>
        <v>1006.1145849881264</v>
      </c>
      <c r="AB62" s="29">
        <f t="shared" si="6"/>
        <v>2.5651769437473059E-2</v>
      </c>
      <c r="AC62" s="8">
        <f t="shared" si="7"/>
        <v>0.71545015750121166</v>
      </c>
      <c r="AD62" s="32">
        <f t="shared" si="8"/>
        <v>3.4025215046347593E-3</v>
      </c>
      <c r="AE62" s="47">
        <f t="shared" si="9"/>
        <v>369645.95897453296</v>
      </c>
      <c r="AF62" s="32">
        <f t="shared" si="10"/>
        <v>264463.25956801604</v>
      </c>
      <c r="AG62" s="9">
        <f t="shared" si="11"/>
        <v>12.245741751387811</v>
      </c>
      <c r="AH62" s="10">
        <f t="shared" si="12"/>
        <v>4.0574471933002361</v>
      </c>
      <c r="AI62" s="10">
        <f t="shared" si="19"/>
        <v>2.1420870858927468</v>
      </c>
      <c r="AJ62" s="10">
        <f t="shared" si="20"/>
        <v>2.5535358525892948</v>
      </c>
      <c r="AK62" s="10">
        <f t="shared" si="21"/>
        <v>4.6956229384820416</v>
      </c>
      <c r="AL62" s="9">
        <f t="shared" si="16"/>
        <v>2.5434624250111058</v>
      </c>
      <c r="AM62" s="49">
        <f t="shared" si="22"/>
        <v>26.042833354979241</v>
      </c>
      <c r="AN62" s="29">
        <f t="shared" si="23"/>
        <v>7.8260382308034025E-5</v>
      </c>
      <c r="AO62" s="29">
        <f t="shared" si="24"/>
        <v>0.8666666666666667</v>
      </c>
      <c r="AP62"/>
      <c r="AQ62" s="32"/>
      <c r="AR62" s="37"/>
      <c r="AS62" s="32"/>
      <c r="AT62"/>
    </row>
    <row r="63" spans="6:46" ht="15.6" x14ac:dyDescent="0.25">
      <c r="F63" s="6" t="s">
        <v>96</v>
      </c>
      <c r="G63" s="4" t="s">
        <v>97</v>
      </c>
      <c r="H63" s="26">
        <f>((1.459*10^-6)*H26^1.5)/(H26+109.1)</f>
        <v>1.8169199548442262E-5</v>
      </c>
      <c r="I63" s="26" t="s">
        <v>98</v>
      </c>
      <c r="U63" s="36">
        <f t="shared" si="25"/>
        <v>3180</v>
      </c>
      <c r="V63" s="36">
        <f t="shared" si="18"/>
        <v>23.560953071765955</v>
      </c>
      <c r="W63" s="32">
        <f t="shared" si="1"/>
        <v>293.93047653588297</v>
      </c>
      <c r="X63" s="8">
        <f t="shared" si="2"/>
        <v>1.2015195115682316</v>
      </c>
      <c r="Y63" s="32">
        <f t="shared" si="3"/>
        <v>1.8242499035826781E-5</v>
      </c>
      <c r="Z63" s="32">
        <f t="shared" si="4"/>
        <v>1.5182857090698881E-5</v>
      </c>
      <c r="AA63" s="10">
        <f t="shared" si="5"/>
        <v>1006.1156262940044</v>
      </c>
      <c r="AB63" s="29">
        <f t="shared" si="6"/>
        <v>2.5654077687839526E-2</v>
      </c>
      <c r="AC63" s="8">
        <f t="shared" si="7"/>
        <v>0.71544428788015935</v>
      </c>
      <c r="AD63" s="32">
        <f t="shared" si="8"/>
        <v>3.4021650690513549E-3</v>
      </c>
      <c r="AE63" s="47">
        <f t="shared" si="9"/>
        <v>373607.21440692607</v>
      </c>
      <c r="AF63" s="32">
        <f t="shared" si="10"/>
        <v>267295.14745825325</v>
      </c>
      <c r="AG63" s="9">
        <f t="shared" si="11"/>
        <v>12.278392958551338</v>
      </c>
      <c r="AH63" s="10">
        <f t="shared" si="12"/>
        <v>4.0686317716897635</v>
      </c>
      <c r="AI63" s="10">
        <f t="shared" si="19"/>
        <v>2.1720451534716241</v>
      </c>
      <c r="AJ63" s="10">
        <f t="shared" si="20"/>
        <v>2.582947129888177</v>
      </c>
      <c r="AK63" s="10">
        <f t="shared" si="21"/>
        <v>4.7549922833598011</v>
      </c>
      <c r="AL63" s="9">
        <f t="shared" si="16"/>
        <v>2.5756208201532256</v>
      </c>
      <c r="AM63" s="49">
        <f t="shared" si="22"/>
        <v>26.136573891919181</v>
      </c>
      <c r="AN63" s="29">
        <f t="shared" si="23"/>
        <v>7.9249871389330023E-5</v>
      </c>
      <c r="AO63" s="29">
        <f t="shared" si="24"/>
        <v>0.8833333333333333</v>
      </c>
      <c r="AP63"/>
      <c r="AQ63" s="32"/>
      <c r="AR63" s="37"/>
      <c r="AS63" s="32"/>
      <c r="AT63"/>
    </row>
    <row r="64" spans="6:46" ht="27.6" x14ac:dyDescent="0.25">
      <c r="F64" s="7" t="s">
        <v>63</v>
      </c>
      <c r="G64" s="26" t="s">
        <v>64</v>
      </c>
      <c r="H64" s="10">
        <f>H61*H63/H62</f>
        <v>0.71573789801586485</v>
      </c>
      <c r="I64" s="26" t="s">
        <v>5</v>
      </c>
      <c r="U64" s="36">
        <f t="shared" si="25"/>
        <v>3240</v>
      </c>
      <c r="V64" s="36">
        <f t="shared" si="18"/>
        <v>23.621315898160805</v>
      </c>
      <c r="W64" s="32">
        <f t="shared" si="1"/>
        <v>293.96065794908037</v>
      </c>
      <c r="X64" s="8">
        <f t="shared" si="2"/>
        <v>1.2013957398645827</v>
      </c>
      <c r="Y64" s="32">
        <f t="shared" si="3"/>
        <v>1.8243942657288349E-5</v>
      </c>
      <c r="Z64" s="32">
        <f t="shared" si="4"/>
        <v>1.518562289836715E-5</v>
      </c>
      <c r="AA64" s="10">
        <f t="shared" si="5"/>
        <v>1006.1166477134116</v>
      </c>
      <c r="AB64" s="29">
        <f t="shared" si="6"/>
        <v>2.5656340139283071E-2</v>
      </c>
      <c r="AC64" s="8">
        <f t="shared" si="7"/>
        <v>0.71543853596335982</v>
      </c>
      <c r="AD64" s="32">
        <f t="shared" si="8"/>
        <v>3.4018157632958461E-3</v>
      </c>
      <c r="AE64" s="47">
        <f t="shared" si="9"/>
        <v>377486.31362627487</v>
      </c>
      <c r="AF64" s="32">
        <f t="shared" si="10"/>
        <v>270068.25556698779</v>
      </c>
      <c r="AG64" s="9">
        <f t="shared" si="11"/>
        <v>12.310115979051055</v>
      </c>
      <c r="AH64" s="10">
        <f t="shared" si="12"/>
        <v>4.0795034183705345</v>
      </c>
      <c r="AI64" s="10">
        <f t="shared" si="19"/>
        <v>2.2014890325396133</v>
      </c>
      <c r="AJ64" s="10">
        <f t="shared" si="20"/>
        <v>2.6117938472074931</v>
      </c>
      <c r="AK64" s="10">
        <f t="shared" si="21"/>
        <v>4.8132828797471063</v>
      </c>
      <c r="AL64" s="9">
        <f t="shared" si="16"/>
        <v>2.6071948931963491</v>
      </c>
      <c r="AM64" s="49">
        <f t="shared" si="22"/>
        <v>26.228510791357156</v>
      </c>
      <c r="AN64" s="29">
        <f t="shared" si="23"/>
        <v>8.0221381329118445E-5</v>
      </c>
      <c r="AO64" s="29">
        <f t="shared" si="24"/>
        <v>0.9</v>
      </c>
      <c r="AP64"/>
      <c r="AQ64" s="32"/>
      <c r="AR64" s="37"/>
      <c r="AS64" s="32"/>
      <c r="AT64"/>
    </row>
    <row r="65" spans="6:46" ht="16.2" x14ac:dyDescent="0.25">
      <c r="G65" s="26" t="s">
        <v>99</v>
      </c>
      <c r="H65" s="8">
        <f>1/H26</f>
        <v>3.4199726402188786E-3</v>
      </c>
      <c r="I65" s="26" t="s">
        <v>100</v>
      </c>
      <c r="U65" s="36">
        <f t="shared" si="25"/>
        <v>3300</v>
      </c>
      <c r="V65" s="36">
        <f t="shared" si="18"/>
        <v>23.680481564267467</v>
      </c>
      <c r="W65" s="32">
        <f t="shared" si="1"/>
        <v>293.9902407821337</v>
      </c>
      <c r="X65" s="8">
        <f t="shared" si="2"/>
        <v>1.2012744476367887</v>
      </c>
      <c r="Y65" s="32">
        <f t="shared" si="3"/>
        <v>1.8245357577951375E-5</v>
      </c>
      <c r="Z65" s="32">
        <f t="shared" si="4"/>
        <v>1.5188334034611839E-5</v>
      </c>
      <c r="AA65" s="10">
        <f t="shared" si="5"/>
        <v>1006.1176495777677</v>
      </c>
      <c r="AB65" s="29">
        <f t="shared" si="6"/>
        <v>2.5658557627911305E-2</v>
      </c>
      <c r="AC65" s="8">
        <f t="shared" si="7"/>
        <v>0.71543289955105216</v>
      </c>
      <c r="AD65" s="32">
        <f t="shared" si="8"/>
        <v>3.401473454831674E-3</v>
      </c>
      <c r="AE65" s="47">
        <f t="shared" si="9"/>
        <v>381284.90492679714</v>
      </c>
      <c r="AF65" s="32">
        <f t="shared" si="10"/>
        <v>272783.7650868257</v>
      </c>
      <c r="AG65" s="9">
        <f t="shared" si="11"/>
        <v>12.340944229468656</v>
      </c>
      <c r="AH65" s="10">
        <f t="shared" si="12"/>
        <v>4.0900732039727039</v>
      </c>
      <c r="AI65" s="10">
        <f t="shared" si="19"/>
        <v>2.2304242014404463</v>
      </c>
      <c r="AJ65" s="10">
        <f t="shared" si="20"/>
        <v>2.6400855421737344</v>
      </c>
      <c r="AK65" s="10">
        <f t="shared" si="21"/>
        <v>4.8705097436141802</v>
      </c>
      <c r="AL65" s="9">
        <f t="shared" si="16"/>
        <v>2.6381927777910144</v>
      </c>
      <c r="AM65" s="49">
        <f t="shared" si="22"/>
        <v>26.318674342058483</v>
      </c>
      <c r="AN65" s="29">
        <f t="shared" si="23"/>
        <v>8.1175162393569669E-5</v>
      </c>
      <c r="AO65" s="29">
        <f t="shared" si="24"/>
        <v>0.91666666666666663</v>
      </c>
      <c r="AP65"/>
      <c r="AQ65" s="32"/>
      <c r="AR65" s="37"/>
      <c r="AS65" s="32"/>
      <c r="AT65"/>
    </row>
    <row r="66" spans="6:46" ht="16.2" x14ac:dyDescent="0.25">
      <c r="F66" s="6" t="s">
        <v>113</v>
      </c>
      <c r="G66" s="26" t="s">
        <v>101</v>
      </c>
      <c r="H66" s="26">
        <f>H63/H60</f>
        <v>1.5042851390614809E-5</v>
      </c>
      <c r="I66" s="26" t="s">
        <v>102</v>
      </c>
      <c r="U66" s="36">
        <f t="shared" si="25"/>
        <v>3360</v>
      </c>
      <c r="V66" s="36">
        <f t="shared" si="18"/>
        <v>23.73847191680581</v>
      </c>
      <c r="W66" s="32">
        <f t="shared" si="1"/>
        <v>294.01923595840287</v>
      </c>
      <c r="X66" s="8">
        <f t="shared" si="2"/>
        <v>1.201155588617342</v>
      </c>
      <c r="Y66" s="32">
        <f t="shared" si="3"/>
        <v>1.8246744324437024E-5</v>
      </c>
      <c r="Z66" s="32">
        <f t="shared" si="4"/>
        <v>1.5190991489654534E-5</v>
      </c>
      <c r="AA66" s="10">
        <f t="shared" si="5"/>
        <v>1006.1186322151722</v>
      </c>
      <c r="AB66" s="29">
        <f t="shared" si="6"/>
        <v>2.5660730978022947E-2</v>
      </c>
      <c r="AC66" s="8">
        <f t="shared" si="7"/>
        <v>0.71542737647674648</v>
      </c>
      <c r="AD66" s="32">
        <f t="shared" si="8"/>
        <v>3.4011380130974751E-3</v>
      </c>
      <c r="AE66" s="47">
        <f t="shared" si="9"/>
        <v>385004.60675047484</v>
      </c>
      <c r="AF66" s="32">
        <f t="shared" si="10"/>
        <v>275442.83573895367</v>
      </c>
      <c r="AG66" s="9">
        <f t="shared" si="11"/>
        <v>12.370909506610991</v>
      </c>
      <c r="AH66" s="10">
        <f t="shared" si="12"/>
        <v>4.1003516687003954</v>
      </c>
      <c r="AI66" s="10">
        <f t="shared" si="19"/>
        <v>2.2588562783870456</v>
      </c>
      <c r="AJ66" s="10">
        <f t="shared" si="20"/>
        <v>2.6678316503538926</v>
      </c>
      <c r="AK66" s="10">
        <f t="shared" si="21"/>
        <v>4.9266879287409377</v>
      </c>
      <c r="AL66" s="9">
        <f t="shared" si="16"/>
        <v>2.6686226280680079</v>
      </c>
      <c r="AM66" s="49">
        <f t="shared" si="22"/>
        <v>26.407094544873818</v>
      </c>
      <c r="AN66" s="29">
        <f t="shared" si="23"/>
        <v>8.211146547901563E-5</v>
      </c>
      <c r="AO66" s="29">
        <f t="shared" si="24"/>
        <v>0.93333333333333335</v>
      </c>
      <c r="AP66"/>
      <c r="AQ66" s="32"/>
      <c r="AR66" s="37"/>
      <c r="AS66" s="32"/>
      <c r="AT66"/>
    </row>
    <row r="67" spans="6:46" x14ac:dyDescent="0.25">
      <c r="U67" s="36">
        <f t="shared" si="25"/>
        <v>3420</v>
      </c>
      <c r="V67" s="36">
        <f t="shared" si="18"/>
        <v>23.795308493324274</v>
      </c>
      <c r="W67" s="32">
        <f t="shared" si="1"/>
        <v>294.04765424666209</v>
      </c>
      <c r="X67" s="8">
        <f t="shared" si="2"/>
        <v>1.2010391172379111</v>
      </c>
      <c r="Y67" s="32">
        <f t="shared" si="3"/>
        <v>1.8248103415789636E-5</v>
      </c>
      <c r="Z67" s="32">
        <f t="shared" si="4"/>
        <v>1.5193596240025636E-5</v>
      </c>
      <c r="AA67" s="10">
        <f t="shared" si="5"/>
        <v>1006.1195959503203</v>
      </c>
      <c r="AB67" s="29">
        <f t="shared" si="6"/>
        <v>2.5662861002087731E-2</v>
      </c>
      <c r="AC67" s="8">
        <f t="shared" si="7"/>
        <v>0.71542196460715424</v>
      </c>
      <c r="AD67" s="32">
        <f t="shared" si="8"/>
        <v>3.4008093095044697E-3</v>
      </c>
      <c r="AE67" s="47">
        <f t="shared" si="9"/>
        <v>388647.00802142423</v>
      </c>
      <c r="AF67" s="32">
        <f t="shared" si="10"/>
        <v>278046.60601737973</v>
      </c>
      <c r="AG67" s="9">
        <f t="shared" si="11"/>
        <v>12.400042091954498</v>
      </c>
      <c r="AH67" s="10">
        <f t="shared" si="12"/>
        <v>4.1103488564174286</v>
      </c>
      <c r="AI67" s="10">
        <f t="shared" si="19"/>
        <v>2.2867910052596776</v>
      </c>
      <c r="AJ67" s="10">
        <f t="shared" si="20"/>
        <v>2.6950415032551929</v>
      </c>
      <c r="AK67" s="10">
        <f t="shared" si="21"/>
        <v>4.98183250851487</v>
      </c>
      <c r="AL67" s="9">
        <f t="shared" si="16"/>
        <v>2.6984926087788881</v>
      </c>
      <c r="AM67" s="49">
        <f t="shared" si="22"/>
        <v>26.493801102103163</v>
      </c>
      <c r="AN67" s="29">
        <f t="shared" si="23"/>
        <v>8.3030541808581164E-5</v>
      </c>
      <c r="AO67" s="29">
        <f t="shared" si="24"/>
        <v>0.95</v>
      </c>
      <c r="AP67"/>
      <c r="AQ67" s="32"/>
      <c r="AR67" s="37"/>
      <c r="AS67" s="32"/>
      <c r="AT67"/>
    </row>
    <row r="68" spans="6:46" x14ac:dyDescent="0.25">
      <c r="U68" s="36">
        <f t="shared" si="25"/>
        <v>3480</v>
      </c>
      <c r="V68" s="36">
        <f t="shared" si="18"/>
        <v>23.851012521797156</v>
      </c>
      <c r="W68" s="32">
        <f t="shared" si="1"/>
        <v>294.07550626089858</v>
      </c>
      <c r="X68" s="8">
        <f t="shared" si="2"/>
        <v>1.2009249886277151</v>
      </c>
      <c r="Y68" s="32">
        <f t="shared" si="3"/>
        <v>1.8249435363474205E-5</v>
      </c>
      <c r="Z68" s="32">
        <f t="shared" si="4"/>
        <v>1.5196149248528546E-5</v>
      </c>
      <c r="AA68" s="10">
        <f t="shared" si="5"/>
        <v>1006.1205411044293</v>
      </c>
      <c r="AB68" s="29">
        <f t="shared" si="6"/>
        <v>2.5664948500740678E-2</v>
      </c>
      <c r="AC68" s="8">
        <f t="shared" si="7"/>
        <v>0.71541666184208719</v>
      </c>
      <c r="AD68" s="32">
        <f t="shared" si="8"/>
        <v>3.4004872174318991E-3</v>
      </c>
      <c r="AE68" s="47">
        <f t="shared" si="9"/>
        <v>392213.66849222098</v>
      </c>
      <c r="AF68" s="32">
        <f t="shared" si="10"/>
        <v>280596.19344154373</v>
      </c>
      <c r="AG68" s="9">
        <f t="shared" si="11"/>
        <v>12.428370847601112</v>
      </c>
      <c r="AH68" s="10">
        <f t="shared" si="12"/>
        <v>4.120074345960612</v>
      </c>
      <c r="AI68" s="10">
        <f t="shared" si="19"/>
        <v>2.3142342325392735</v>
      </c>
      <c r="AJ68" s="10">
        <f t="shared" si="20"/>
        <v>2.7217243265475819</v>
      </c>
      <c r="AK68" s="10">
        <f t="shared" si="21"/>
        <v>5.0359585590868559</v>
      </c>
      <c r="AL68" s="9">
        <f t="shared" si="16"/>
        <v>2.7278108861720467</v>
      </c>
      <c r="AM68" s="49">
        <f t="shared" si="22"/>
        <v>26.578823407969203</v>
      </c>
      <c r="AN68" s="29">
        <f t="shared" si="23"/>
        <v>8.393264265144761E-5</v>
      </c>
      <c r="AO68" s="29">
        <f t="shared" si="24"/>
        <v>0.96666666666666667</v>
      </c>
      <c r="AP68"/>
      <c r="AQ68" s="32"/>
      <c r="AR68" s="37"/>
      <c r="AS68" s="32"/>
      <c r="AT68"/>
    </row>
    <row r="69" spans="6:46" x14ac:dyDescent="0.25">
      <c r="U69" s="36">
        <f t="shared" si="25"/>
        <v>3540</v>
      </c>
      <c r="V69" s="36">
        <f t="shared" si="18"/>
        <v>23.905604920567868</v>
      </c>
      <c r="W69" s="32">
        <f t="shared" si="1"/>
        <v>294.1028024602839</v>
      </c>
      <c r="X69" s="8">
        <f t="shared" si="2"/>
        <v>1.2008131586112643</v>
      </c>
      <c r="Y69" s="32">
        <f t="shared" si="3"/>
        <v>1.8250740671381249E-5</v>
      </c>
      <c r="Z69" s="32">
        <f t="shared" si="4"/>
        <v>1.5198651464219595E-5</v>
      </c>
      <c r="AA69" s="10">
        <f t="shared" si="5"/>
        <v>1006.1214679951715</v>
      </c>
      <c r="AB69" s="29">
        <f t="shared" si="6"/>
        <v>2.5666994262788134E-2</v>
      </c>
      <c r="AC69" s="8">
        <f t="shared" si="7"/>
        <v>0.71541146611432727</v>
      </c>
      <c r="AD69" s="32">
        <f t="shared" si="8"/>
        <v>3.4001716122206674E-3</v>
      </c>
      <c r="AE69" s="47">
        <f t="shared" si="9"/>
        <v>395706.11910063261</v>
      </c>
      <c r="AF69" s="32">
        <f t="shared" si="10"/>
        <v>283092.69481619418</v>
      </c>
      <c r="AG69" s="9">
        <f t="shared" si="11"/>
        <v>12.455923304573405</v>
      </c>
      <c r="AH69" s="10">
        <f t="shared" si="12"/>
        <v>4.129537279951105</v>
      </c>
      <c r="AI69" s="10">
        <f t="shared" si="19"/>
        <v>2.3411919052941785</v>
      </c>
      <c r="AJ69" s="10">
        <f t="shared" si="20"/>
        <v>2.7478892384955524</v>
      </c>
      <c r="AK69" s="10">
        <f t="shared" si="21"/>
        <v>5.0890811437897305</v>
      </c>
      <c r="AL69" s="9">
        <f t="shared" si="16"/>
        <v>2.7565856195527707</v>
      </c>
      <c r="AM69" s="49">
        <f t="shared" si="22"/>
        <v>26.662190540120637</v>
      </c>
      <c r="AN69" s="29">
        <f t="shared" si="23"/>
        <v>8.4818019063162182E-5</v>
      </c>
      <c r="AO69" s="29">
        <f t="shared" si="24"/>
        <v>0.98333333333333328</v>
      </c>
      <c r="AP69"/>
      <c r="AQ69" s="32"/>
      <c r="AR69" s="37"/>
      <c r="AS69" s="32"/>
      <c r="AT69"/>
    </row>
    <row r="70" spans="6:46" x14ac:dyDescent="0.25">
      <c r="U70" s="36">
        <f t="shared" si="25"/>
        <v>3600</v>
      </c>
      <c r="V70" s="36">
        <f t="shared" si="18"/>
        <v>23.959106298612191</v>
      </c>
      <c r="W70" s="32">
        <f t="shared" si="1"/>
        <v>294.12955314930605</v>
      </c>
      <c r="X70" s="8">
        <f t="shared" si="2"/>
        <v>1.2007035837055122</v>
      </c>
      <c r="Y70" s="32">
        <f t="shared" si="3"/>
        <v>1.8252019835839853E-5</v>
      </c>
      <c r="Z70" s="32">
        <f t="shared" si="4"/>
        <v>1.5201103822403842E-5</v>
      </c>
      <c r="AA70" s="10">
        <f t="shared" si="5"/>
        <v>1006.1223769366151</v>
      </c>
      <c r="AB70" s="29">
        <f t="shared" si="6"/>
        <v>2.5668999065226558E-2</v>
      </c>
      <c r="AC70" s="8">
        <f t="shared" si="7"/>
        <v>0.71540637538947061</v>
      </c>
      <c r="AD70" s="32">
        <f t="shared" si="8"/>
        <v>3.3998623711653346E-3</v>
      </c>
      <c r="AE70" s="47">
        <f t="shared" si="9"/>
        <v>399125.86233523028</v>
      </c>
      <c r="AF70" s="32">
        <f t="shared" si="10"/>
        <v>285537.18649744394</v>
      </c>
      <c r="AG70" s="9">
        <f t="shared" si="11"/>
        <v>12.48272574418246</v>
      </c>
      <c r="AH70" s="10">
        <f t="shared" si="12"/>
        <v>4.1387463913441129</v>
      </c>
      <c r="AI70" s="10">
        <f t="shared" si="19"/>
        <v>2.3676700501456494</v>
      </c>
      <c r="AJ70" s="10">
        <f t="shared" si="20"/>
        <v>2.7735452485863714</v>
      </c>
      <c r="AK70" s="10">
        <f t="shared" si="21"/>
        <v>5.1412152987320212</v>
      </c>
      <c r="AL70" s="9">
        <f t="shared" si="16"/>
        <v>2.7848249534798448</v>
      </c>
      <c r="AM70" s="49">
        <f t="shared" si="22"/>
        <v>26.743931252092036</v>
      </c>
      <c r="AN70" s="29">
        <f t="shared" si="23"/>
        <v>8.5686921645533687E-5</v>
      </c>
      <c r="AO70" s="29">
        <f t="shared" si="24"/>
        <v>1</v>
      </c>
      <c r="AP70"/>
      <c r="AQ70" s="32"/>
      <c r="AR70" s="37"/>
      <c r="AS70" s="32"/>
      <c r="AT70"/>
    </row>
    <row r="71" spans="6:46" x14ac:dyDescent="0.25">
      <c r="U71" s="36">
        <f t="shared" si="25"/>
        <v>3660</v>
      </c>
      <c r="V71" s="36">
        <f t="shared" si="18"/>
        <v>24.011536956097395</v>
      </c>
      <c r="W71" s="32">
        <f t="shared" si="1"/>
        <v>294.15576847804869</v>
      </c>
      <c r="X71" s="8">
        <f t="shared" si="2"/>
        <v>1.2005962211164796</v>
      </c>
      <c r="Y71" s="32">
        <f t="shared" si="3"/>
        <v>1.8253273345637086E-5</v>
      </c>
      <c r="Z71" s="32">
        <f t="shared" si="4"/>
        <v>1.52035072446444E-5</v>
      </c>
      <c r="AA71" s="10">
        <f t="shared" si="5"/>
        <v>1006.1232682391715</v>
      </c>
      <c r="AB71" s="29">
        <f t="shared" si="6"/>
        <v>2.5670963673271426E-2</v>
      </c>
      <c r="AC71" s="8">
        <f t="shared" si="7"/>
        <v>0.71540138766574624</v>
      </c>
      <c r="AD71" s="32">
        <f t="shared" si="8"/>
        <v>3.3995593735046022E-3</v>
      </c>
      <c r="AE71" s="47">
        <f t="shared" si="9"/>
        <v>402474.37260861311</v>
      </c>
      <c r="AF71" s="32">
        <f t="shared" si="10"/>
        <v>287930.72466410242</v>
      </c>
      <c r="AG71" s="9">
        <f t="shared" si="11"/>
        <v>12.508803273121316</v>
      </c>
      <c r="AH71" s="10">
        <f t="shared" si="12"/>
        <v>4.1477100279301151</v>
      </c>
      <c r="AI71" s="10">
        <f t="shared" si="19"/>
        <v>2.3936747631434541</v>
      </c>
      <c r="AJ71" s="10">
        <f t="shared" si="20"/>
        <v>2.7987012563428793</v>
      </c>
      <c r="AK71" s="10">
        <f t="shared" si="21"/>
        <v>5.1923760194863338</v>
      </c>
      <c r="AL71" s="9">
        <f t="shared" si="16"/>
        <v>2.8125370105550971</v>
      </c>
      <c r="AM71" s="49">
        <f t="shared" si="22"/>
        <v>26.824073966652492</v>
      </c>
      <c r="AN71" s="29">
        <f t="shared" si="23"/>
        <v>8.6539600324772226E-5</v>
      </c>
      <c r="AO71" s="29">
        <f t="shared" si="24"/>
        <v>1.0166666666666666</v>
      </c>
      <c r="AP71"/>
      <c r="AQ71" s="32"/>
      <c r="AR71" s="37"/>
      <c r="AS71" s="32"/>
      <c r="AT71"/>
    </row>
    <row r="72" spans="6:46" x14ac:dyDescent="0.25">
      <c r="U72" s="36">
        <f t="shared" si="25"/>
        <v>3720</v>
      </c>
      <c r="V72" s="36">
        <f t="shared" si="18"/>
        <v>24.062916885214765</v>
      </c>
      <c r="W72" s="32">
        <f t="shared" si="1"/>
        <v>294.18145844260738</v>
      </c>
      <c r="X72" s="8">
        <f t="shared" si="2"/>
        <v>1.2004910287353847</v>
      </c>
      <c r="Y72" s="32">
        <f t="shared" si="3"/>
        <v>1.825450168204382E-5</v>
      </c>
      <c r="Z72" s="32">
        <f t="shared" si="4"/>
        <v>1.5205862638784887E-5</v>
      </c>
      <c r="AA72" s="10">
        <f t="shared" si="5"/>
        <v>1006.1241422095497</v>
      </c>
      <c r="AB72" s="29">
        <f t="shared" si="6"/>
        <v>2.5672888840396195E-2</v>
      </c>
      <c r="AC72" s="8">
        <f t="shared" si="7"/>
        <v>0.71539650097381424</v>
      </c>
      <c r="AD72" s="32">
        <f t="shared" si="8"/>
        <v>3.3992625004104146E-3</v>
      </c>
      <c r="AE72" s="47">
        <f t="shared" si="9"/>
        <v>405753.09663699777</v>
      </c>
      <c r="AF72" s="32">
        <f t="shared" si="10"/>
        <v>290274.34559339815</v>
      </c>
      <c r="AG72" s="9">
        <f t="shared" si="11"/>
        <v>12.534179892864973</v>
      </c>
      <c r="AH72" s="10">
        <f t="shared" si="12"/>
        <v>4.156436174977749</v>
      </c>
      <c r="AI72" s="10">
        <f t="shared" si="19"/>
        <v>2.4192121984886463</v>
      </c>
      <c r="AJ72" s="10">
        <f t="shared" si="20"/>
        <v>2.8233660503100828</v>
      </c>
      <c r="AK72" s="10">
        <f t="shared" si="21"/>
        <v>5.2425782487987291</v>
      </c>
      <c r="AL72" s="9">
        <f t="shared" si="16"/>
        <v>2.8397298847659784</v>
      </c>
      <c r="AM72" s="49">
        <f t="shared" si="22"/>
        <v>26.902646769980745</v>
      </c>
      <c r="AN72" s="29">
        <f t="shared" si="23"/>
        <v>8.7376304146645476E-5</v>
      </c>
      <c r="AO72" s="29">
        <f t="shared" si="24"/>
        <v>1.0333333333333334</v>
      </c>
      <c r="AP72"/>
      <c r="AQ72" s="32"/>
      <c r="AR72" s="37"/>
      <c r="AS72" s="32"/>
      <c r="AT72"/>
    </row>
    <row r="73" spans="6:46" x14ac:dyDescent="0.25">
      <c r="U73" s="36">
        <f t="shared" si="25"/>
        <v>3780</v>
      </c>
      <c r="V73" s="36">
        <f t="shared" si="18"/>
        <v>24.113265771264537</v>
      </c>
      <c r="W73" s="32">
        <f t="shared" si="1"/>
        <v>294.20663288563225</v>
      </c>
      <c r="X73" s="8">
        <f t="shared" si="2"/>
        <v>1.2003879651343234</v>
      </c>
      <c r="Y73" s="32">
        <f t="shared" si="3"/>
        <v>1.8255705318846738E-5</v>
      </c>
      <c r="Z73" s="32">
        <f t="shared" si="4"/>
        <v>1.520817089898425E-5</v>
      </c>
      <c r="AA73" s="10">
        <f t="shared" si="5"/>
        <v>1006.1249991507173</v>
      </c>
      <c r="AB73" s="29">
        <f t="shared" si="6"/>
        <v>2.5674775308380984E-2</v>
      </c>
      <c r="AC73" s="8">
        <f t="shared" si="7"/>
        <v>0.71539171337654239</v>
      </c>
      <c r="AD73" s="32">
        <f t="shared" si="8"/>
        <v>3.3989716349757918E-3</v>
      </c>
      <c r="AE73" s="47">
        <f t="shared" si="9"/>
        <v>408963.45382505271</v>
      </c>
      <c r="AF73" s="32">
        <f t="shared" si="10"/>
        <v>292569.06594029296</v>
      </c>
      <c r="AG73" s="9">
        <f t="shared" si="11"/>
        <v>12.558878563895499</v>
      </c>
      <c r="AH73" s="10">
        <f t="shared" si="12"/>
        <v>4.1649324761879338</v>
      </c>
      <c r="AI73" s="10">
        <f t="shared" si="19"/>
        <v>2.4442885580455433</v>
      </c>
      <c r="AJ73" s="10">
        <f t="shared" si="20"/>
        <v>2.8475483072044216</v>
      </c>
      <c r="AK73" s="10">
        <f t="shared" si="21"/>
        <v>5.291836865249965</v>
      </c>
      <c r="AL73" s="9">
        <f t="shared" si="16"/>
        <v>2.8664116353437312</v>
      </c>
      <c r="AM73" s="49">
        <f t="shared" si="22"/>
        <v>26.979677406608268</v>
      </c>
      <c r="AN73" s="29">
        <f t="shared" si="23"/>
        <v>8.8197281087499423E-5</v>
      </c>
      <c r="AO73" s="29">
        <f t="shared" si="24"/>
        <v>1.05</v>
      </c>
      <c r="AP73"/>
      <c r="AQ73" s="32"/>
      <c r="AR73" s="37"/>
      <c r="AS73" s="32"/>
      <c r="AT73"/>
    </row>
    <row r="74" spans="6:46" x14ac:dyDescent="0.25">
      <c r="U74" s="36">
        <f t="shared" si="25"/>
        <v>3840</v>
      </c>
      <c r="V74" s="36">
        <f t="shared" si="18"/>
        <v>24.16260299397371</v>
      </c>
      <c r="W74" s="32">
        <f t="shared" si="1"/>
        <v>294.23130149698682</v>
      </c>
      <c r="X74" s="8">
        <f t="shared" si="2"/>
        <v>1.2002869895615449</v>
      </c>
      <c r="Y74" s="32">
        <f t="shared" si="3"/>
        <v>1.8256884722385318E-5</v>
      </c>
      <c r="Z74" s="32">
        <f t="shared" si="4"/>
        <v>1.5210432905762321E-5</v>
      </c>
      <c r="AA74" s="10">
        <f t="shared" si="5"/>
        <v>1006.1258393618647</v>
      </c>
      <c r="AB74" s="29">
        <f t="shared" si="6"/>
        <v>2.567662380736916E-2</v>
      </c>
      <c r="AC74" s="8">
        <f t="shared" si="7"/>
        <v>0.71538702296876477</v>
      </c>
      <c r="AD74" s="32">
        <f t="shared" si="8"/>
        <v>3.3986866622015091E-3</v>
      </c>
      <c r="AE74" s="47">
        <f t="shared" si="9"/>
        <v>412106.83665500698</v>
      </c>
      <c r="AF74" s="32">
        <f t="shared" si="10"/>
        <v>294815.88301970047</v>
      </c>
      <c r="AG74" s="9">
        <f t="shared" si="11"/>
        <v>12.582921265216456</v>
      </c>
      <c r="AH74" s="10">
        <f t="shared" si="12"/>
        <v>4.1732062531108181</v>
      </c>
      <c r="AI74" s="10">
        <f t="shared" si="19"/>
        <v>2.4689100815894913</v>
      </c>
      <c r="AJ74" s="10">
        <f t="shared" si="20"/>
        <v>2.8712565912160315</v>
      </c>
      <c r="AK74" s="10">
        <f t="shared" si="21"/>
        <v>5.3401666728055233</v>
      </c>
      <c r="AL74" s="9">
        <f t="shared" si="16"/>
        <v>2.8925902811029913</v>
      </c>
      <c r="AM74" s="49">
        <f t="shared" si="22"/>
        <v>27.0551932750767</v>
      </c>
      <c r="AN74" s="29">
        <f t="shared" si="23"/>
        <v>8.9002777880092059E-5</v>
      </c>
      <c r="AO74" s="29">
        <f t="shared" si="24"/>
        <v>1.0666666666666667</v>
      </c>
      <c r="AP74"/>
      <c r="AQ74" s="32"/>
      <c r="AR74" s="37"/>
      <c r="AS74" s="32"/>
      <c r="AT74"/>
    </row>
    <row r="75" spans="6:46" x14ac:dyDescent="0.25">
      <c r="U75" s="36">
        <f t="shared" si="25"/>
        <v>3900</v>
      </c>
      <c r="V75" s="36">
        <f t="shared" si="18"/>
        <v>24.210947629028489</v>
      </c>
      <c r="W75" s="32">
        <f t="shared" ref="W75:W138" si="26">((V75+$W$4)/2)+273.15</f>
        <v>294.25547381451423</v>
      </c>
      <c r="X75" s="8">
        <f t="shared" ref="X75:X138" si="27">(351.99/W75)+344.84/(W75^2)</f>
        <v>1.2001880619363481</v>
      </c>
      <c r="Y75" s="32">
        <f t="shared" ref="Y75:Y138" si="28">((1.459*10^-6)*W75^1.5)/(W75+109.1)</f>
        <v>1.8258040351594011E-5</v>
      </c>
      <c r="Z75" s="32">
        <f t="shared" ref="Z75:Z138" si="29">Y75/X75</f>
        <v>1.5212649526055964E-5</v>
      </c>
      <c r="AA75" s="10">
        <f t="shared" ref="AA75:AA138" si="30">1030.5-0.19975*W75+(3.9734*10^-4)*W75^2</f>
        <v>1006.1266631383788</v>
      </c>
      <c r="AB75" s="29">
        <f t="shared" ref="AB75:AB138" si="31">((2.334*10^-3)*(W75^1.5))/(W75+164.54)</f>
        <v>2.5678435055932019E-2</v>
      </c>
      <c r="AC75" s="8">
        <f t="shared" ref="AC75:AC138" si="32">AA75*Y75/AB75</f>
        <v>0.71538242787702488</v>
      </c>
      <c r="AD75" s="32">
        <f t="shared" ref="AD75:AD138" si="33">1/W75</f>
        <v>3.3984074689817198E-3</v>
      </c>
      <c r="AE75" s="47">
        <f t="shared" ref="AE75:AE138" si="34">$H$15*AD75*(V75-$W$4)*($C$34^3)/(Z75^2)</f>
        <v>415184.61107907281</v>
      </c>
      <c r="AF75" s="32">
        <f t="shared" ref="AF75:AF138" si="35">AE75*AC75</f>
        <v>297015.77509092545</v>
      </c>
      <c r="AG75" s="9">
        <f t="shared" ref="AG75:AG138" si="36">0.54*POWER(AF75,1/4)</f>
        <v>12.606329049571892</v>
      </c>
      <c r="AH75" s="10">
        <f t="shared" ref="AH75:AH138" si="37">AG75*AB75/$C$34</f>
        <v>4.1812645231614054</v>
      </c>
      <c r="AI75" s="10">
        <f t="shared" si="19"/>
        <v>2.4930830377411457</v>
      </c>
      <c r="AJ75" s="10">
        <f t="shared" si="20"/>
        <v>2.8944993534547665</v>
      </c>
      <c r="AK75" s="10">
        <f t="shared" si="21"/>
        <v>5.3875823911959122</v>
      </c>
      <c r="AL75" s="9">
        <f t="shared" ref="AL75:AL138" si="38">AK75*$C$17/($C$2*$C$19)</f>
        <v>2.9182737952311189</v>
      </c>
      <c r="AM75" s="49">
        <f t="shared" si="22"/>
        <v>27.129221424259608</v>
      </c>
      <c r="AN75" s="29">
        <f t="shared" si="23"/>
        <v>8.9793039853265205E-5</v>
      </c>
      <c r="AO75" s="29">
        <f t="shared" si="24"/>
        <v>1.0833333333333333</v>
      </c>
      <c r="AP75"/>
      <c r="AQ75" s="32"/>
      <c r="AR75" s="37"/>
      <c r="AS75" s="32"/>
      <c r="AT75"/>
    </row>
    <row r="76" spans="6:46" x14ac:dyDescent="0.25">
      <c r="U76" s="36">
        <f t="shared" si="25"/>
        <v>3960</v>
      </c>
      <c r="V76" s="36">
        <f t="shared" ref="V76:V139" si="39">V75+$W$2*($R$10-AH75*$C$19*(V75-$W$4)-$W$3*$C$3*$C$19*(POWER(V75+273.15,4)-POWER($W$4+273.15,4)))/($C$29*$C$4)</f>
        <v>24.258318449804278</v>
      </c>
      <c r="W76" s="32">
        <f t="shared" si="26"/>
        <v>294.27915922490212</v>
      </c>
      <c r="X76" s="8">
        <f t="shared" si="27"/>
        <v>1.2000911428436443</v>
      </c>
      <c r="Y76" s="32">
        <f t="shared" si="28"/>
        <v>1.8259172658048858E-5</v>
      </c>
      <c r="Z76" s="32">
        <f t="shared" si="29"/>
        <v>1.5214821613284569E-5</v>
      </c>
      <c r="AA76" s="10">
        <f t="shared" si="30"/>
        <v>1006.1274707718179</v>
      </c>
      <c r="AB76" s="29">
        <f t="shared" si="31"/>
        <v>2.5680209761140594E-2</v>
      </c>
      <c r="AC76" s="8">
        <f t="shared" si="32"/>
        <v>0.71537792625930152</v>
      </c>
      <c r="AD76" s="32">
        <f t="shared" si="33"/>
        <v>3.3981339440886213E-3</v>
      </c>
      <c r="AE76" s="47">
        <f t="shared" si="34"/>
        <v>418198.11691436765</v>
      </c>
      <c r="AF76" s="32">
        <f t="shared" si="35"/>
        <v>299169.70164374524</v>
      </c>
      <c r="AG76" s="9">
        <f t="shared" si="36"/>
        <v>12.629122094743177</v>
      </c>
      <c r="AH76" s="10">
        <f t="shared" si="37"/>
        <v>4.1891140163557754</v>
      </c>
      <c r="AI76" s="10">
        <f t="shared" ref="AI76:AI139" si="40">AH76*$C$19*(V76-$W$4)</f>
        <v>2.5168137155417329</v>
      </c>
      <c r="AJ76" s="10">
        <f t="shared" ref="AJ76:AJ139" si="41">$W$3*$C$19*$C$3*(POWER(V76+273.15,4)-POWER($W$4+273.15,4))</f>
        <v>2.9172849315310598</v>
      </c>
      <c r="AK76" s="10">
        <f t="shared" ref="AK76:AK139" si="42">AJ76+AI76</f>
        <v>5.4340986470727923</v>
      </c>
      <c r="AL76" s="9">
        <f t="shared" si="38"/>
        <v>2.9434701004977621</v>
      </c>
      <c r="AM76" s="49">
        <f t="shared" ref="AM76:AM139" si="43">V76+AL76</f>
        <v>27.201788550302041</v>
      </c>
      <c r="AN76" s="29">
        <f t="shared" ref="AN76:AN139" si="44">AK76*$W$2/(3.6*10^6)</f>
        <v>9.056831078454654E-5</v>
      </c>
      <c r="AO76" s="29">
        <f t="shared" ref="AO76:AO139" si="45">U76/3600</f>
        <v>1.1000000000000001</v>
      </c>
      <c r="AP76"/>
      <c r="AQ76" s="32"/>
      <c r="AR76" s="37"/>
      <c r="AS76" s="32"/>
      <c r="AT76"/>
    </row>
    <row r="77" spans="6:46" x14ac:dyDescent="0.25">
      <c r="U77" s="36">
        <f t="shared" si="25"/>
        <v>4020</v>
      </c>
      <c r="V77" s="36">
        <f t="shared" si="39"/>
        <v>24.304733929277312</v>
      </c>
      <c r="W77" s="32">
        <f t="shared" si="26"/>
        <v>294.30236696463862</v>
      </c>
      <c r="X77" s="8">
        <f t="shared" si="27"/>
        <v>1.1999961935282053</v>
      </c>
      <c r="Y77" s="32">
        <f t="shared" si="28"/>
        <v>1.8260282086018333E-5</v>
      </c>
      <c r="Z77" s="32">
        <f t="shared" si="29"/>
        <v>1.5216950007424449E-5</v>
      </c>
      <c r="AA77" s="10">
        <f t="shared" si="30"/>
        <v>1006.1282625498943</v>
      </c>
      <c r="AB77" s="29">
        <f t="shared" si="31"/>
        <v>2.5681948618644028E-2</v>
      </c>
      <c r="AC77" s="8">
        <f t="shared" si="32"/>
        <v>0.71537351630472235</v>
      </c>
      <c r="AD77" s="32">
        <f t="shared" si="33"/>
        <v>3.3978659781562452E-3</v>
      </c>
      <c r="AE77" s="47">
        <f t="shared" si="34"/>
        <v>421148.66823955049</v>
      </c>
      <c r="AF77" s="32">
        <f t="shared" si="35"/>
        <v>301278.60368557816</v>
      </c>
      <c r="AG77" s="9">
        <f t="shared" si="36"/>
        <v>12.651319751258752</v>
      </c>
      <c r="AH77" s="10">
        <f t="shared" si="37"/>
        <v>4.196761190877405</v>
      </c>
      <c r="AI77" s="10">
        <f t="shared" si="40"/>
        <v>2.5401084166271071</v>
      </c>
      <c r="AJ77" s="10">
        <f t="shared" si="41"/>
        <v>2.9396215492631419</v>
      </c>
      <c r="AK77" s="10">
        <f t="shared" si="42"/>
        <v>5.4797299658902485</v>
      </c>
      <c r="AL77" s="9">
        <f t="shared" si="38"/>
        <v>2.9681870648572177</v>
      </c>
      <c r="AM77" s="49">
        <f t="shared" si="43"/>
        <v>27.27292099413453</v>
      </c>
      <c r="AN77" s="29">
        <f t="shared" si="44"/>
        <v>9.132883276483748E-5</v>
      </c>
      <c r="AO77" s="29">
        <f t="shared" si="45"/>
        <v>1.1166666666666667</v>
      </c>
      <c r="AP77"/>
      <c r="AQ77" s="32"/>
      <c r="AR77" s="37"/>
      <c r="AS77" s="32"/>
      <c r="AT77"/>
    </row>
    <row r="78" spans="6:46" x14ac:dyDescent="0.25">
      <c r="U78" s="36">
        <f t="shared" si="25"/>
        <v>4080</v>
      </c>
      <c r="V78" s="36">
        <f t="shared" si="39"/>
        <v>24.350212242103037</v>
      </c>
      <c r="W78" s="32">
        <f t="shared" si="26"/>
        <v>294.32510612105148</v>
      </c>
      <c r="X78" s="8">
        <f t="shared" si="27"/>
        <v>1.1999031758886367</v>
      </c>
      <c r="Y78" s="32">
        <f t="shared" si="28"/>
        <v>1.8261369072517973E-5</v>
      </c>
      <c r="Z78" s="32">
        <f t="shared" si="29"/>
        <v>1.5219035535091221E-5</v>
      </c>
      <c r="AA78" s="10">
        <f t="shared" si="30"/>
        <v>1006.1290387564594</v>
      </c>
      <c r="AB78" s="29">
        <f t="shared" si="31"/>
        <v>2.5683652312753946E-2</v>
      </c>
      <c r="AC78" s="8">
        <f t="shared" si="32"/>
        <v>0.71536919623326567</v>
      </c>
      <c r="AD78" s="32">
        <f t="shared" si="33"/>
        <v>3.3976034636634604E-3</v>
      </c>
      <c r="AE78" s="47">
        <f t="shared" si="34"/>
        <v>424037.55379249126</v>
      </c>
      <c r="AF78" s="32">
        <f t="shared" si="35"/>
        <v>303343.40402925463</v>
      </c>
      <c r="AG78" s="9">
        <f t="shared" si="36"/>
        <v>12.672940586819175</v>
      </c>
      <c r="AH78" s="10">
        <f t="shared" si="37"/>
        <v>4.2042122475723334</v>
      </c>
      <c r="AI78" s="10">
        <f t="shared" si="40"/>
        <v>2.5629734479616024</v>
      </c>
      <c r="AJ78" s="10">
        <f t="shared" si="41"/>
        <v>2.9615173165029627</v>
      </c>
      <c r="AK78" s="10">
        <f t="shared" si="42"/>
        <v>5.5244907644645647</v>
      </c>
      <c r="AL78" s="9">
        <f t="shared" si="38"/>
        <v>2.9924324974183061</v>
      </c>
      <c r="AM78" s="49">
        <f t="shared" si="43"/>
        <v>27.342644739521344</v>
      </c>
      <c r="AN78" s="29">
        <f t="shared" si="44"/>
        <v>9.2074846074409412E-5</v>
      </c>
      <c r="AO78" s="29">
        <f t="shared" si="45"/>
        <v>1.1333333333333333</v>
      </c>
      <c r="AP78"/>
      <c r="AQ78" s="32"/>
      <c r="AR78" s="37"/>
      <c r="AS78" s="32"/>
      <c r="AT78"/>
    </row>
    <row r="79" spans="6:46" x14ac:dyDescent="0.25">
      <c r="U79" s="36">
        <f t="shared" si="25"/>
        <v>4140</v>
      </c>
      <c r="V79" s="36">
        <f t="shared" si="39"/>
        <v>24.39477126684729</v>
      </c>
      <c r="W79" s="32">
        <f t="shared" si="26"/>
        <v>294.34738563342364</v>
      </c>
      <c r="X79" s="8">
        <f t="shared" si="27"/>
        <v>1.1998120524710949</v>
      </c>
      <c r="Y79" s="32">
        <f t="shared" si="28"/>
        <v>1.8262434047368437E-5</v>
      </c>
      <c r="Z79" s="32">
        <f t="shared" si="29"/>
        <v>1.5221079009629638E-5</v>
      </c>
      <c r="AA79" s="10">
        <f t="shared" si="30"/>
        <v>1006.1297996714944</v>
      </c>
      <c r="AB79" s="29">
        <f t="shared" si="31"/>
        <v>2.5685321516534295E-2</v>
      </c>
      <c r="AC79" s="8">
        <f t="shared" si="32"/>
        <v>0.71536496429544905</v>
      </c>
      <c r="AD79" s="32">
        <f t="shared" si="33"/>
        <v>3.3973462949162623E-3</v>
      </c>
      <c r="AE79" s="47">
        <f t="shared" si="34"/>
        <v>426866.03736832697</v>
      </c>
      <c r="AF79" s="32">
        <f t="shared" si="35"/>
        <v>305365.00758093304</v>
      </c>
      <c r="AG79" s="9">
        <f t="shared" si="36"/>
        <v>12.694002427709586</v>
      </c>
      <c r="AH79" s="10">
        <f t="shared" si="37"/>
        <v>4.21147314346209</v>
      </c>
      <c r="AI79" s="10">
        <f t="shared" si="40"/>
        <v>2.5854151150953992</v>
      </c>
      <c r="AJ79" s="10">
        <f t="shared" si="41"/>
        <v>2.9829802290731173</v>
      </c>
      <c r="AK79" s="10">
        <f t="shared" si="42"/>
        <v>5.5683953441685166</v>
      </c>
      <c r="AL79" s="9">
        <f t="shared" si="38"/>
        <v>3.0162141447579458</v>
      </c>
      <c r="AM79" s="49">
        <f t="shared" si="43"/>
        <v>27.410985411605235</v>
      </c>
      <c r="AN79" s="29">
        <f t="shared" si="44"/>
        <v>9.2806589069475265E-5</v>
      </c>
      <c r="AO79" s="29">
        <f t="shared" si="45"/>
        <v>1.1499999999999999</v>
      </c>
      <c r="AP79"/>
      <c r="AQ79" s="32"/>
      <c r="AR79" s="37"/>
      <c r="AS79" s="32"/>
      <c r="AT79"/>
    </row>
    <row r="80" spans="6:46" x14ac:dyDescent="0.25">
      <c r="U80" s="36">
        <f t="shared" ref="U80:U143" si="46">U79+$W$2</f>
        <v>4200</v>
      </c>
      <c r="V80" s="36">
        <f t="shared" si="39"/>
        <v>24.438428588357251</v>
      </c>
      <c r="W80" s="32">
        <f t="shared" si="26"/>
        <v>294.36921429417862</v>
      </c>
      <c r="X80" s="8">
        <f t="shared" si="27"/>
        <v>1.1997227864627804</v>
      </c>
      <c r="Y80" s="32">
        <f t="shared" si="28"/>
        <v>1.8263477433256942E-5</v>
      </c>
      <c r="Z80" s="32">
        <f t="shared" si="29"/>
        <v>1.5223081231210355E-5</v>
      </c>
      <c r="AA80" s="10">
        <f t="shared" si="30"/>
        <v>1006.1305455711043</v>
      </c>
      <c r="AB80" s="29">
        <f t="shared" si="31"/>
        <v>2.5686956891896463E-2</v>
      </c>
      <c r="AC80" s="8">
        <f t="shared" si="32"/>
        <v>0.71536081877200919</v>
      </c>
      <c r="AD80" s="32">
        <f t="shared" si="33"/>
        <v>3.3970943680294214E-3</v>
      </c>
      <c r="AE80" s="47">
        <f t="shared" si="34"/>
        <v>429635.35821732564</v>
      </c>
      <c r="AF80" s="32">
        <f t="shared" si="35"/>
        <v>307344.30162775156</v>
      </c>
      <c r="AG80" s="9">
        <f t="shared" si="36"/>
        <v>12.714522397446006</v>
      </c>
      <c r="AH80" s="10">
        <f t="shared" si="37"/>
        <v>4.2185496043548643</v>
      </c>
      <c r="AI80" s="10">
        <f t="shared" si="40"/>
        <v>2.607439715911827</v>
      </c>
      <c r="AJ80" s="10">
        <f t="shared" si="41"/>
        <v>3.0040181688082357</v>
      </c>
      <c r="AK80" s="10">
        <f t="shared" si="42"/>
        <v>5.6114578847200622</v>
      </c>
      <c r="AL80" s="9">
        <f t="shared" si="38"/>
        <v>3.0395396875567005</v>
      </c>
      <c r="AM80" s="49">
        <f t="shared" si="43"/>
        <v>27.477968275913952</v>
      </c>
      <c r="AN80" s="29">
        <f t="shared" si="44"/>
        <v>9.35242980786677E-5</v>
      </c>
      <c r="AO80" s="29">
        <f t="shared" si="45"/>
        <v>1.1666666666666667</v>
      </c>
      <c r="AP80"/>
      <c r="AQ80" s="32"/>
      <c r="AR80" s="37"/>
      <c r="AS80" s="32"/>
      <c r="AT80"/>
    </row>
    <row r="81" spans="21:46" x14ac:dyDescent="0.25">
      <c r="U81" s="36">
        <f t="shared" si="46"/>
        <v>4260</v>
      </c>
      <c r="V81" s="36">
        <f t="shared" si="39"/>
        <v>24.481201500259971</v>
      </c>
      <c r="W81" s="32">
        <f t="shared" si="26"/>
        <v>294.39060075012998</v>
      </c>
      <c r="X81" s="8">
        <f t="shared" si="27"/>
        <v>1.1996353416852228</v>
      </c>
      <c r="Y81" s="32">
        <f t="shared" si="28"/>
        <v>1.8264499645801414E-5</v>
      </c>
      <c r="Z81" s="32">
        <f t="shared" si="29"/>
        <v>1.5225042986932867E-5</v>
      </c>
      <c r="AA81" s="10">
        <f t="shared" si="30"/>
        <v>1006.1312767275159</v>
      </c>
      <c r="AB81" s="29">
        <f t="shared" si="31"/>
        <v>2.5688559089698672E-2</v>
      </c>
      <c r="AC81" s="8">
        <f t="shared" si="32"/>
        <v>0.71535675797357445</v>
      </c>
      <c r="AD81" s="32">
        <f t="shared" si="33"/>
        <v>3.3968475809075522E-3</v>
      </c>
      <c r="AE81" s="47">
        <f t="shared" si="34"/>
        <v>432346.73144203966</v>
      </c>
      <c r="AF81" s="32">
        <f t="shared" si="35"/>
        <v>309282.15612484916</v>
      </c>
      <c r="AG81" s="9">
        <f t="shared" si="36"/>
        <v>12.734516952878129</v>
      </c>
      <c r="AH81" s="10">
        <f t="shared" si="37"/>
        <v>4.2254471366275652</v>
      </c>
      <c r="AI81" s="10">
        <f t="shared" si="40"/>
        <v>2.6290535348332584</v>
      </c>
      <c r="AJ81" s="10">
        <f t="shared" si="41"/>
        <v>3.0246389036934134</v>
      </c>
      <c r="AK81" s="10">
        <f t="shared" si="42"/>
        <v>5.6536924385266722</v>
      </c>
      <c r="AL81" s="9">
        <f t="shared" si="38"/>
        <v>3.0624167375352807</v>
      </c>
      <c r="AM81" s="49">
        <f t="shared" si="43"/>
        <v>27.543618237795251</v>
      </c>
      <c r="AN81" s="29">
        <f t="shared" si="44"/>
        <v>9.4228207308777871E-5</v>
      </c>
      <c r="AO81" s="29">
        <f t="shared" si="45"/>
        <v>1.1833333333333333</v>
      </c>
      <c r="AP81"/>
      <c r="AQ81" s="32"/>
      <c r="AR81" s="37"/>
      <c r="AS81" s="32"/>
      <c r="AT81"/>
    </row>
    <row r="82" spans="21:46" x14ac:dyDescent="0.25">
      <c r="U82" s="36">
        <f t="shared" si="46"/>
        <v>4320</v>
      </c>
      <c r="V82" s="36">
        <f t="shared" si="39"/>
        <v>24.523107007577039</v>
      </c>
      <c r="W82" s="32">
        <f t="shared" si="26"/>
        <v>294.41155350378847</v>
      </c>
      <c r="X82" s="8">
        <f t="shared" si="27"/>
        <v>1.199549682587389</v>
      </c>
      <c r="Y82" s="32">
        <f t="shared" si="28"/>
        <v>1.826550109361713E-5</v>
      </c>
      <c r="Z82" s="32">
        <f t="shared" si="29"/>
        <v>1.5226965050933986E-5</v>
      </c>
      <c r="AA82" s="10">
        <f t="shared" si="30"/>
        <v>1006.1319934090787</v>
      </c>
      <c r="AB82" s="29">
        <f t="shared" si="31"/>
        <v>2.5690128749849456E-2</v>
      </c>
      <c r="AC82" s="8">
        <f t="shared" si="32"/>
        <v>0.71535278024032489</v>
      </c>
      <c r="AD82" s="32">
        <f t="shared" si="33"/>
        <v>3.3966058332256721E-3</v>
      </c>
      <c r="AE82" s="47">
        <f t="shared" si="34"/>
        <v>435001.34839327889</v>
      </c>
      <c r="AF82" s="32">
        <f t="shared" si="35"/>
        <v>311179.42398142227</v>
      </c>
      <c r="AG82" s="9">
        <f t="shared" si="36"/>
        <v>12.754001917950649</v>
      </c>
      <c r="AH82" s="10">
        <f t="shared" si="37"/>
        <v>4.2321710382447293</v>
      </c>
      <c r="AI82" s="10">
        <f t="shared" si="40"/>
        <v>2.6502628374565238</v>
      </c>
      <c r="AJ82" s="10">
        <f t="shared" si="41"/>
        <v>3.0448500880940848</v>
      </c>
      <c r="AK82" s="10">
        <f t="shared" si="42"/>
        <v>5.6951129255506086</v>
      </c>
      <c r="AL82" s="9">
        <f t="shared" si="38"/>
        <v>3.0848528346732462</v>
      </c>
      <c r="AM82" s="49">
        <f t="shared" si="43"/>
        <v>27.607959842250285</v>
      </c>
      <c r="AN82" s="29">
        <f t="shared" si="44"/>
        <v>9.4918548759176814E-5</v>
      </c>
      <c r="AO82" s="29">
        <f t="shared" si="45"/>
        <v>1.2</v>
      </c>
      <c r="AP82"/>
      <c r="AQ82" s="32"/>
      <c r="AR82" s="37"/>
      <c r="AS82" s="32"/>
      <c r="AT82"/>
    </row>
    <row r="83" spans="21:46" x14ac:dyDescent="0.25">
      <c r="U83" s="36">
        <f t="shared" si="46"/>
        <v>4380</v>
      </c>
      <c r="V83" s="36">
        <f t="shared" si="39"/>
        <v>24.564161829444725</v>
      </c>
      <c r="W83" s="32">
        <f t="shared" si="26"/>
        <v>294.43208091472235</v>
      </c>
      <c r="X83" s="8">
        <f t="shared" si="27"/>
        <v>1.1994657742386252</v>
      </c>
      <c r="Y83" s="32">
        <f t="shared" si="28"/>
        <v>1.8266482178386219E-5</v>
      </c>
      <c r="Z83" s="32">
        <f t="shared" si="29"/>
        <v>1.5228848184502038E-5</v>
      </c>
      <c r="AA83" s="10">
        <f t="shared" si="30"/>
        <v>1006.1326958802707</v>
      </c>
      <c r="AB83" s="29">
        <f t="shared" si="31"/>
        <v>2.5691666501415401E-2</v>
      </c>
      <c r="AC83" s="8">
        <f t="shared" si="32"/>
        <v>0.71534888394165252</v>
      </c>
      <c r="AD83" s="32">
        <f t="shared" si="33"/>
        <v>3.3963690264093007E-3</v>
      </c>
      <c r="AE83" s="47">
        <f t="shared" si="34"/>
        <v>437600.37706443312</v>
      </c>
      <c r="AF83" s="32">
        <f t="shared" si="35"/>
        <v>313036.94134548854</v>
      </c>
      <c r="AG83" s="9">
        <f t="shared" si="36"/>
        <v>12.772992515306019</v>
      </c>
      <c r="AH83" s="10">
        <f t="shared" si="37"/>
        <v>4.2387264090740979</v>
      </c>
      <c r="AI83" s="10">
        <f t="shared" si="40"/>
        <v>2.6710738655907362</v>
      </c>
      <c r="AJ83" s="10">
        <f t="shared" si="41"/>
        <v>3.0646592630711313</v>
      </c>
      <c r="AK83" s="10">
        <f t="shared" si="42"/>
        <v>5.7357331286618676</v>
      </c>
      <c r="AL83" s="9">
        <f t="shared" si="38"/>
        <v>3.106855444691845</v>
      </c>
      <c r="AM83" s="49">
        <f t="shared" si="43"/>
        <v>27.67101727413657</v>
      </c>
      <c r="AN83" s="29">
        <f t="shared" si="44"/>
        <v>9.5595552144364459E-5</v>
      </c>
      <c r="AO83" s="29">
        <f t="shared" si="45"/>
        <v>1.2166666666666666</v>
      </c>
      <c r="AP83"/>
      <c r="AQ83" s="32"/>
      <c r="AR83" s="37"/>
      <c r="AS83" s="32"/>
      <c r="AT83"/>
    </row>
    <row r="84" spans="21:46" x14ac:dyDescent="0.25">
      <c r="U84" s="36">
        <f t="shared" si="46"/>
        <v>4440</v>
      </c>
      <c r="V84" s="36">
        <f t="shared" si="39"/>
        <v>24.604382401929545</v>
      </c>
      <c r="W84" s="32">
        <f t="shared" si="26"/>
        <v>294.45219120096476</v>
      </c>
      <c r="X84" s="8">
        <f t="shared" si="27"/>
        <v>1.1993835823214603</v>
      </c>
      <c r="Y84" s="32">
        <f t="shared" si="28"/>
        <v>1.8267443294928681E-5</v>
      </c>
      <c r="Z84" s="32">
        <f t="shared" si="29"/>
        <v>1.5230693136195206E-5</v>
      </c>
      <c r="AA84" s="10">
        <f t="shared" si="30"/>
        <v>1006.133384401705</v>
      </c>
      <c r="AB84" s="29">
        <f t="shared" si="31"/>
        <v>2.5693172962731624E-2</v>
      </c>
      <c r="AC84" s="8">
        <f t="shared" si="32"/>
        <v>0.71534506747580673</v>
      </c>
      <c r="AD84" s="32">
        <f t="shared" si="33"/>
        <v>3.3961370636141613E-3</v>
      </c>
      <c r="AE84" s="47">
        <f t="shared" si="34"/>
        <v>440144.96248381224</v>
      </c>
      <c r="AF84" s="32">
        <f t="shared" si="35"/>
        <v>314855.5278871191</v>
      </c>
      <c r="AG84" s="9">
        <f t="shared" si="36"/>
        <v>12.791503395895655</v>
      </c>
      <c r="AH84" s="10">
        <f t="shared" si="37"/>
        <v>4.2451181605531643</v>
      </c>
      <c r="AI84" s="10">
        <f t="shared" si="40"/>
        <v>2.6914928326722083</v>
      </c>
      <c r="AJ84" s="10">
        <f t="shared" si="41"/>
        <v>3.0840738567752859</v>
      </c>
      <c r="AK84" s="10">
        <f t="shared" si="42"/>
        <v>5.7755666894474942</v>
      </c>
      <c r="AL84" s="9">
        <f t="shared" si="38"/>
        <v>3.1284319567840591</v>
      </c>
      <c r="AM84" s="49">
        <f t="shared" si="43"/>
        <v>27.732814358713604</v>
      </c>
      <c r="AN84" s="29">
        <f t="shared" si="44"/>
        <v>9.625944482412491E-5</v>
      </c>
      <c r="AO84" s="29">
        <f t="shared" si="45"/>
        <v>1.2333333333333334</v>
      </c>
      <c r="AP84"/>
      <c r="AQ84" s="32"/>
      <c r="AR84" s="37"/>
      <c r="AS84" s="32"/>
      <c r="AT84"/>
    </row>
    <row r="85" spans="21:46" x14ac:dyDescent="0.25">
      <c r="U85" s="36">
        <f t="shared" si="46"/>
        <v>4500</v>
      </c>
      <c r="V85" s="36">
        <f t="shared" si="39"/>
        <v>24.643784880929907</v>
      </c>
      <c r="W85" s="32">
        <f t="shared" si="26"/>
        <v>294.47189244046496</v>
      </c>
      <c r="X85" s="8">
        <f t="shared" si="27"/>
        <v>1.1993030731242813</v>
      </c>
      <c r="Y85" s="32">
        <f t="shared" si="28"/>
        <v>1.8268384831275799E-5</v>
      </c>
      <c r="Z85" s="32">
        <f t="shared" si="29"/>
        <v>1.5232500641964655E-5</v>
      </c>
      <c r="AA85" s="10">
        <f t="shared" si="30"/>
        <v>1006.1340592301409</v>
      </c>
      <c r="AB85" s="29">
        <f t="shared" si="31"/>
        <v>2.5694648741515717E-2</v>
      </c>
      <c r="AC85" s="8">
        <f t="shared" si="32"/>
        <v>0.71534132926954341</v>
      </c>
      <c r="AD85" s="32">
        <f t="shared" si="33"/>
        <v>3.395909849705522E-3</v>
      </c>
      <c r="AE85" s="47">
        <f t="shared" si="34"/>
        <v>442636.22710459004</v>
      </c>
      <c r="AF85" s="32">
        <f t="shared" si="35"/>
        <v>316635.98707985296</v>
      </c>
      <c r="AG85" s="9">
        <f t="shared" si="36"/>
        <v>12.809548666750731</v>
      </c>
      <c r="AH85" s="10">
        <f t="shared" si="37"/>
        <v>4.2513510247561834</v>
      </c>
      <c r="AI85" s="10">
        <f t="shared" si="40"/>
        <v>2.711525919532896</v>
      </c>
      <c r="AJ85" s="10">
        <f t="shared" si="41"/>
        <v>3.1031011849160768</v>
      </c>
      <c r="AK85" s="10">
        <f t="shared" si="42"/>
        <v>5.8146271044489728</v>
      </c>
      <c r="AL85" s="9">
        <f t="shared" si="38"/>
        <v>3.1495896815765265</v>
      </c>
      <c r="AM85" s="49">
        <f t="shared" si="43"/>
        <v>27.793374562506433</v>
      </c>
      <c r="AN85" s="29">
        <f t="shared" si="44"/>
        <v>9.6910451740816214E-5</v>
      </c>
      <c r="AO85" s="29">
        <f t="shared" si="45"/>
        <v>1.25</v>
      </c>
      <c r="AP85"/>
      <c r="AQ85" s="32"/>
      <c r="AR85" s="37"/>
      <c r="AS85" s="32"/>
      <c r="AT85"/>
    </row>
    <row r="86" spans="21:46" ht="16.8" customHeight="1" x14ac:dyDescent="0.25">
      <c r="U86" s="36">
        <f t="shared" si="46"/>
        <v>4560</v>
      </c>
      <c r="V86" s="36">
        <f t="shared" si="39"/>
        <v>24.68238514515502</v>
      </c>
      <c r="W86" s="32">
        <f t="shared" si="26"/>
        <v>294.49119257257746</v>
      </c>
      <c r="X86" s="8">
        <f t="shared" si="27"/>
        <v>1.1992242135339026</v>
      </c>
      <c r="Y86" s="32">
        <f t="shared" si="28"/>
        <v>1.8269307168745091E-5</v>
      </c>
      <c r="Z86" s="32">
        <f t="shared" si="29"/>
        <v>1.5234271425281399E-5</v>
      </c>
      <c r="AA86" s="10">
        <f t="shared" si="30"/>
        <v>1006.1347206184977</v>
      </c>
      <c r="AB86" s="29">
        <f t="shared" si="31"/>
        <v>2.5696094434984402E-2</v>
      </c>
      <c r="AC86" s="8">
        <f t="shared" si="32"/>
        <v>0.71533766777776153</v>
      </c>
      <c r="AD86" s="32">
        <f t="shared" si="33"/>
        <v>3.3956872912372402E-3</v>
      </c>
      <c r="AE86" s="47">
        <f t="shared" si="34"/>
        <v>445075.27119206777</v>
      </c>
      <c r="AF86" s="32">
        <f t="shared" si="35"/>
        <v>318379.10648008849</v>
      </c>
      <c r="AG86" s="9">
        <f t="shared" si="36"/>
        <v>12.827141917050863</v>
      </c>
      <c r="AH86" s="10">
        <f t="shared" si="37"/>
        <v>4.2574295629066921</v>
      </c>
      <c r="AI86" s="10">
        <f t="shared" si="40"/>
        <v>2.7311792705003053</v>
      </c>
      <c r="AJ86" s="10">
        <f t="shared" si="41"/>
        <v>3.1217484512997835</v>
      </c>
      <c r="AK86" s="10">
        <f t="shared" si="42"/>
        <v>5.8529277218000892</v>
      </c>
      <c r="AL86" s="9">
        <f t="shared" si="38"/>
        <v>3.1703358493083815</v>
      </c>
      <c r="AM86" s="49">
        <f t="shared" si="43"/>
        <v>27.852720994463404</v>
      </c>
      <c r="AN86" s="29">
        <f t="shared" si="44"/>
        <v>9.7548795363334827E-5</v>
      </c>
      <c r="AO86" s="29">
        <f t="shared" si="45"/>
        <v>1.2666666666666666</v>
      </c>
      <c r="AP86"/>
      <c r="AQ86" s="32"/>
      <c r="AR86" s="37"/>
      <c r="AS86" s="32"/>
      <c r="AT86"/>
    </row>
    <row r="87" spans="21:46" ht="20.399999999999999" customHeight="1" x14ac:dyDescent="0.25">
      <c r="U87" s="36">
        <f t="shared" si="46"/>
        <v>4620</v>
      </c>
      <c r="V87" s="36">
        <f t="shared" si="39"/>
        <v>24.72019879917287</v>
      </c>
      <c r="W87" s="32">
        <f t="shared" si="26"/>
        <v>294.51009939958641</v>
      </c>
      <c r="X87" s="8">
        <f t="shared" si="27"/>
        <v>1.1991469710280405</v>
      </c>
      <c r="Y87" s="32">
        <f t="shared" si="28"/>
        <v>1.8270210682016747E-5</v>
      </c>
      <c r="Z87" s="32">
        <f t="shared" si="29"/>
        <v>1.5236006197266642E-5</v>
      </c>
      <c r="AA87" s="10">
        <f t="shared" si="30"/>
        <v>1006.1353688158697</v>
      </c>
      <c r="AB87" s="29">
        <f t="shared" si="31"/>
        <v>2.5697510629972352E-2</v>
      </c>
      <c r="AC87" s="8">
        <f t="shared" si="32"/>
        <v>0.71533408148314237</v>
      </c>
      <c r="AD87" s="32">
        <f t="shared" si="33"/>
        <v>3.3954692964305328E-3</v>
      </c>
      <c r="AE87" s="47">
        <f t="shared" si="34"/>
        <v>447463.17320796131</v>
      </c>
      <c r="AF87" s="32">
        <f t="shared" si="35"/>
        <v>320085.65800424927</v>
      </c>
      <c r="AG87" s="9">
        <f t="shared" si="36"/>
        <v>12.84429624261684</v>
      </c>
      <c r="AH87" s="10">
        <f t="shared" si="37"/>
        <v>4.2633581733766519</v>
      </c>
      <c r="AI87" s="10">
        <f t="shared" si="40"/>
        <v>2.7504589898082834</v>
      </c>
      <c r="AJ87" s="10">
        <f t="shared" si="41"/>
        <v>3.1400227484316567</v>
      </c>
      <c r="AK87" s="10">
        <f t="shared" si="42"/>
        <v>5.8904817382399397</v>
      </c>
      <c r="AL87" s="9">
        <f t="shared" si="38"/>
        <v>3.1906776082133002</v>
      </c>
      <c r="AM87" s="49">
        <f t="shared" si="43"/>
        <v>27.910876407386169</v>
      </c>
      <c r="AN87" s="29">
        <f t="shared" si="44"/>
        <v>9.8174695637332323E-5</v>
      </c>
      <c r="AO87" s="29">
        <f t="shared" si="45"/>
        <v>1.2833333333333334</v>
      </c>
      <c r="AP87"/>
      <c r="AQ87" s="32"/>
      <c r="AR87" s="37"/>
      <c r="AS87" s="32"/>
      <c r="AT87"/>
    </row>
    <row r="88" spans="21:46" x14ac:dyDescent="0.25">
      <c r="U88" s="36">
        <f t="shared" si="46"/>
        <v>4680</v>
      </c>
      <c r="V88" s="36">
        <f t="shared" si="39"/>
        <v>24.757241176519521</v>
      </c>
      <c r="W88" s="32">
        <f t="shared" si="26"/>
        <v>294.52862058825974</v>
      </c>
      <c r="X88" s="8">
        <f t="shared" si="27"/>
        <v>1.1990713136677116</v>
      </c>
      <c r="Y88" s="32">
        <f t="shared" si="28"/>
        <v>1.8271095739211245E-5</v>
      </c>
      <c r="Z88" s="32">
        <f t="shared" si="29"/>
        <v>1.5237705656825143E-5</v>
      </c>
      <c r="AA88" s="10">
        <f t="shared" si="30"/>
        <v>1006.1360040675449</v>
      </c>
      <c r="AB88" s="29">
        <f t="shared" si="31"/>
        <v>2.5698897903053068E-2</v>
      </c>
      <c r="AC88" s="8">
        <f t="shared" si="32"/>
        <v>0.71533056889578117</v>
      </c>
      <c r="AD88" s="32">
        <f t="shared" si="33"/>
        <v>3.3952557751525392E-3</v>
      </c>
      <c r="AE88" s="47">
        <f t="shared" si="34"/>
        <v>449800.99019146076</v>
      </c>
      <c r="AF88" s="32">
        <f t="shared" si="35"/>
        <v>321756.39820354333</v>
      </c>
      <c r="AG88" s="9">
        <f t="shared" si="36"/>
        <v>12.861024268942389</v>
      </c>
      <c r="AH88" s="10">
        <f t="shared" si="37"/>
        <v>4.2691410992097429</v>
      </c>
      <c r="AI88" s="10">
        <f t="shared" si="40"/>
        <v>2.7693711382993809</v>
      </c>
      <c r="AJ88" s="10">
        <f t="shared" si="41"/>
        <v>3.1579310581782183</v>
      </c>
      <c r="AK88" s="10">
        <f t="shared" si="42"/>
        <v>5.9273021964775996</v>
      </c>
      <c r="AL88" s="9">
        <f t="shared" si="38"/>
        <v>3.2106220230920326</v>
      </c>
      <c r="AM88" s="49">
        <f t="shared" si="43"/>
        <v>27.967863199611553</v>
      </c>
      <c r="AN88" s="29">
        <f t="shared" si="44"/>
        <v>9.8788369941293328E-5</v>
      </c>
      <c r="AO88" s="29">
        <f t="shared" si="45"/>
        <v>1.3</v>
      </c>
      <c r="AP88"/>
      <c r="AQ88" s="32"/>
      <c r="AR88" s="37"/>
      <c r="AS88" s="32"/>
      <c r="AT88"/>
    </row>
    <row r="89" spans="21:46" x14ac:dyDescent="0.25">
      <c r="U89" s="36">
        <f t="shared" si="46"/>
        <v>4740</v>
      </c>
      <c r="V89" s="36">
        <f t="shared" si="39"/>
        <v>24.793527342862561</v>
      </c>
      <c r="W89" s="32">
        <f t="shared" si="26"/>
        <v>294.54676367143128</v>
      </c>
      <c r="X89" s="8">
        <f t="shared" si="27"/>
        <v>1.1989972100895647</v>
      </c>
      <c r="Y89" s="32">
        <f t="shared" si="28"/>
        <v>1.8271962701968723E-5</v>
      </c>
      <c r="Z89" s="32">
        <f t="shared" si="29"/>
        <v>1.5239370490781887E-5</v>
      </c>
      <c r="AA89" s="10">
        <f t="shared" si="30"/>
        <v>1006.1366266150256</v>
      </c>
      <c r="AB89" s="29">
        <f t="shared" si="31"/>
        <v>2.5700256820662334E-2</v>
      </c>
      <c r="AC89" s="8">
        <f t="shared" si="32"/>
        <v>0.71532712855281855</v>
      </c>
      <c r="AD89" s="32">
        <f t="shared" si="33"/>
        <v>3.3950466388946855E-3</v>
      </c>
      <c r="AE89" s="47">
        <f t="shared" si="34"/>
        <v>452089.75813678949</v>
      </c>
      <c r="AF89" s="32">
        <f t="shared" si="35"/>
        <v>323392.06853612786</v>
      </c>
      <c r="AG89" s="9">
        <f t="shared" si="36"/>
        <v>12.877338172870214</v>
      </c>
      <c r="AH89" s="10">
        <f t="shared" si="37"/>
        <v>4.2747824352032406</v>
      </c>
      <c r="AI89" s="10">
        <f t="shared" si="40"/>
        <v>2.7879217304008144</v>
      </c>
      <c r="AJ89" s="10">
        <f t="shared" si="41"/>
        <v>3.1754802524848285</v>
      </c>
      <c r="AK89" s="10">
        <f t="shared" si="42"/>
        <v>5.9634019828856424</v>
      </c>
      <c r="AL89" s="9">
        <f t="shared" si="38"/>
        <v>3.2301760740630563</v>
      </c>
      <c r="AM89" s="49">
        <f t="shared" si="43"/>
        <v>28.023703416925617</v>
      </c>
      <c r="AN89" s="29">
        <f t="shared" si="44"/>
        <v>9.9390033048094042E-5</v>
      </c>
      <c r="AO89" s="29">
        <f t="shared" si="45"/>
        <v>1.3166666666666667</v>
      </c>
      <c r="AP89"/>
      <c r="AQ89" s="32"/>
      <c r="AR89" s="37"/>
      <c r="AS89" s="32"/>
      <c r="AT89"/>
    </row>
    <row r="90" spans="21:46" x14ac:dyDescent="0.25">
      <c r="U90" s="36">
        <f t="shared" si="46"/>
        <v>4800</v>
      </c>
      <c r="V90" s="36">
        <f t="shared" si="39"/>
        <v>24.82907209921191</v>
      </c>
      <c r="W90" s="32">
        <f t="shared" si="26"/>
        <v>294.56453604960592</v>
      </c>
      <c r="X90" s="8">
        <f t="shared" si="27"/>
        <v>1.1989246294981593</v>
      </c>
      <c r="Y90" s="32">
        <f t="shared" si="28"/>
        <v>1.8272811925528526E-5</v>
      </c>
      <c r="Z90" s="32">
        <f t="shared" si="29"/>
        <v>1.5241001374020552E-5</v>
      </c>
      <c r="AA90" s="10">
        <f t="shared" si="30"/>
        <v>1006.1372366960501</v>
      </c>
      <c r="AB90" s="29">
        <f t="shared" si="31"/>
        <v>2.5701587939222212E-2</v>
      </c>
      <c r="AC90" s="8">
        <f t="shared" si="32"/>
        <v>0.71532375901806922</v>
      </c>
      <c r="AD90" s="32">
        <f t="shared" si="33"/>
        <v>3.3948418007509083E-3</v>
      </c>
      <c r="AE90" s="47">
        <f t="shared" si="34"/>
        <v>454330.49236713204</v>
      </c>
      <c r="AF90" s="32">
        <f t="shared" si="35"/>
        <v>324993.39563658711</v>
      </c>
      <c r="AG90" s="9">
        <f t="shared" si="36"/>
        <v>12.893249703009261</v>
      </c>
      <c r="AH90" s="10">
        <f t="shared" si="37"/>
        <v>4.2802861345798071</v>
      </c>
      <c r="AI90" s="10">
        <f t="shared" si="40"/>
        <v>2.8061167313570454</v>
      </c>
      <c r="AJ90" s="10">
        <f t="shared" si="41"/>
        <v>3.1926770941449356</v>
      </c>
      <c r="AK90" s="10">
        <f t="shared" si="42"/>
        <v>5.9987938255019806</v>
      </c>
      <c r="AL90" s="9">
        <f t="shared" si="38"/>
        <v>3.249346655480239</v>
      </c>
      <c r="AM90" s="49">
        <f t="shared" si="43"/>
        <v>28.078418754692148</v>
      </c>
      <c r="AN90" s="29">
        <f t="shared" si="44"/>
        <v>9.9979897091699685E-5</v>
      </c>
      <c r="AO90" s="29">
        <f t="shared" si="45"/>
        <v>1.3333333333333333</v>
      </c>
      <c r="AP90"/>
      <c r="AQ90" s="32"/>
      <c r="AR90" s="37"/>
      <c r="AS90" s="32"/>
      <c r="AT90"/>
    </row>
    <row r="91" spans="21:46" x14ac:dyDescent="0.25">
      <c r="U91" s="36">
        <f t="shared" si="46"/>
        <v>4860</v>
      </c>
      <c r="V91" s="36">
        <f t="shared" si="39"/>
        <v>24.863889985171657</v>
      </c>
      <c r="W91" s="32">
        <f t="shared" si="26"/>
        <v>294.58194499258582</v>
      </c>
      <c r="X91" s="8">
        <f t="shared" si="27"/>
        <v>1.1988535416582031</v>
      </c>
      <c r="Y91" s="32">
        <f t="shared" si="28"/>
        <v>1.8273643758810347E-5</v>
      </c>
      <c r="Z91" s="32">
        <f t="shared" si="29"/>
        <v>1.5242598969624781E-5</v>
      </c>
      <c r="AA91" s="10">
        <f t="shared" si="30"/>
        <v>1006.1378345446174</v>
      </c>
      <c r="AB91" s="29">
        <f t="shared" si="31"/>
        <v>2.5702891805267358E-2</v>
      </c>
      <c r="AC91" s="8">
        <f t="shared" si="32"/>
        <v>0.7153204588816483</v>
      </c>
      <c r="AD91" s="32">
        <f t="shared" si="33"/>
        <v>3.3946411753957577E-3</v>
      </c>
      <c r="AE91" s="47">
        <f t="shared" si="34"/>
        <v>456524.18790466292</v>
      </c>
      <c r="AF91" s="32">
        <f t="shared" si="35"/>
        <v>326561.0915825353</v>
      </c>
      <c r="AG91" s="9">
        <f t="shared" si="36"/>
        <v>12.908770198981026</v>
      </c>
      <c r="AH91" s="10">
        <f t="shared" si="37"/>
        <v>4.28565601527814</v>
      </c>
      <c r="AI91" s="10">
        <f t="shared" si="40"/>
        <v>2.8239620547031961</v>
      </c>
      <c r="AJ91" s="10">
        <f t="shared" si="41"/>
        <v>3.2095282376167669</v>
      </c>
      <c r="AK91" s="10">
        <f t="shared" si="42"/>
        <v>6.0334902923199625</v>
      </c>
      <c r="AL91" s="9">
        <f t="shared" si="38"/>
        <v>3.2681405750066461</v>
      </c>
      <c r="AM91" s="49">
        <f t="shared" si="43"/>
        <v>28.132030560178304</v>
      </c>
      <c r="AN91" s="29">
        <f t="shared" si="44"/>
        <v>1.0055817153866604E-4</v>
      </c>
      <c r="AO91" s="29">
        <f t="shared" si="45"/>
        <v>1.35</v>
      </c>
      <c r="AP91"/>
      <c r="AQ91" s="32"/>
      <c r="AR91" s="37"/>
      <c r="AS91" s="32"/>
      <c r="AT91"/>
    </row>
    <row r="92" spans="21:46" x14ac:dyDescent="0.25">
      <c r="U92" s="36">
        <f t="shared" si="46"/>
        <v>4920</v>
      </c>
      <c r="V92" s="36">
        <f t="shared" si="39"/>
        <v>24.897995282227029</v>
      </c>
      <c r="W92" s="32">
        <f t="shared" si="26"/>
        <v>294.5989976411135</v>
      </c>
      <c r="X92" s="8">
        <f t="shared" si="27"/>
        <v>1.1987839168867618</v>
      </c>
      <c r="Y92" s="32">
        <f t="shared" si="28"/>
        <v>1.8274458544495609E-5</v>
      </c>
      <c r="Z92" s="32">
        <f t="shared" si="29"/>
        <v>1.5244163929020938E-5</v>
      </c>
      <c r="AA92" s="10">
        <f t="shared" si="30"/>
        <v>1006.1384203910134</v>
      </c>
      <c r="AB92" s="29">
        <f t="shared" si="31"/>
        <v>2.5704168955571847E-2</v>
      </c>
      <c r="AC92" s="8">
        <f t="shared" si="32"/>
        <v>0.71531722675960041</v>
      </c>
      <c r="AD92" s="32">
        <f t="shared" si="33"/>
        <v>3.3944446790624195E-3</v>
      </c>
      <c r="AE92" s="47">
        <f t="shared" si="34"/>
        <v>458671.81983657979</v>
      </c>
      <c r="AF92" s="32">
        <f t="shared" si="35"/>
        <v>328095.85415828135</v>
      </c>
      <c r="AG92" s="9">
        <f t="shared" si="36"/>
        <v>12.923910609576748</v>
      </c>
      <c r="AH92" s="10">
        <f t="shared" si="37"/>
        <v>4.2908957658888811</v>
      </c>
      <c r="AI92" s="10">
        <f t="shared" si="40"/>
        <v>2.841463559964426</v>
      </c>
      <c r="AJ92" s="10">
        <f t="shared" si="41"/>
        <v>3.2260402298839446</v>
      </c>
      <c r="AK92" s="10">
        <f t="shared" si="42"/>
        <v>6.0675037898483701</v>
      </c>
      <c r="AL92" s="9">
        <f t="shared" si="38"/>
        <v>3.286564552834534</v>
      </c>
      <c r="AM92" s="49">
        <f t="shared" si="43"/>
        <v>28.184559835061563</v>
      </c>
      <c r="AN92" s="29">
        <f t="shared" si="44"/>
        <v>1.0112506316413949E-4</v>
      </c>
      <c r="AO92" s="29">
        <f t="shared" si="45"/>
        <v>1.3666666666666667</v>
      </c>
      <c r="AP92"/>
      <c r="AQ92" s="32"/>
      <c r="AR92" s="37"/>
      <c r="AS92" s="32"/>
      <c r="AT92"/>
    </row>
    <row r="93" spans="21:46" x14ac:dyDescent="0.25">
      <c r="U93" s="36">
        <f t="shared" si="46"/>
        <v>4980</v>
      </c>
      <c r="V93" s="36">
        <f t="shared" si="39"/>
        <v>24.931402017060929</v>
      </c>
      <c r="W93" s="32">
        <f t="shared" si="26"/>
        <v>294.61570100853044</v>
      </c>
      <c r="X93" s="8">
        <f t="shared" si="27"/>
        <v>1.1987157260454437</v>
      </c>
      <c r="Y93" s="32">
        <f t="shared" si="28"/>
        <v>1.827525661910969E-5</v>
      </c>
      <c r="Z93" s="32">
        <f t="shared" si="29"/>
        <v>1.5245696892122752E-5</v>
      </c>
      <c r="AA93" s="10">
        <f t="shared" si="30"/>
        <v>1006.1389944618384</v>
      </c>
      <c r="AB93" s="29">
        <f t="shared" si="31"/>
        <v>2.5705419917277393E-2</v>
      </c>
      <c r="AC93" s="8">
        <f t="shared" si="32"/>
        <v>0.71531406129352193</v>
      </c>
      <c r="AD93" s="32">
        <f t="shared" si="33"/>
        <v>3.3942522295206715E-3</v>
      </c>
      <c r="AE93" s="47">
        <f t="shared" si="34"/>
        <v>460774.34367695439</v>
      </c>
      <c r="AF93" s="32">
        <f t="shared" si="35"/>
        <v>329598.3671154193</v>
      </c>
      <c r="AG93" s="9">
        <f t="shared" si="36"/>
        <v>12.938681509899617</v>
      </c>
      <c r="AH93" s="10">
        <f t="shared" si="37"/>
        <v>4.2960089512601467</v>
      </c>
      <c r="AI93" s="10">
        <f t="shared" si="40"/>
        <v>2.8586270505673332</v>
      </c>
      <c r="AJ93" s="10">
        <f t="shared" si="41"/>
        <v>3.2422195113567107</v>
      </c>
      <c r="AK93" s="10">
        <f t="shared" si="42"/>
        <v>6.100846561924044</v>
      </c>
      <c r="AL93" s="9">
        <f t="shared" si="38"/>
        <v>3.3046252210421905</v>
      </c>
      <c r="AM93" s="49">
        <f t="shared" si="43"/>
        <v>28.236027238103119</v>
      </c>
      <c r="AN93" s="29">
        <f t="shared" si="44"/>
        <v>1.016807760320674E-4</v>
      </c>
      <c r="AO93" s="29">
        <f t="shared" si="45"/>
        <v>1.3833333333333333</v>
      </c>
      <c r="AP93"/>
      <c r="AQ93" s="32"/>
      <c r="AR93" s="37"/>
      <c r="AS93" s="32"/>
      <c r="AT93"/>
    </row>
    <row r="94" spans="21:46" x14ac:dyDescent="0.25">
      <c r="U94" s="36">
        <f t="shared" si="46"/>
        <v>5040</v>
      </c>
      <c r="V94" s="36">
        <f t="shared" si="39"/>
        <v>24.964123964894849</v>
      </c>
      <c r="W94" s="32">
        <f t="shared" si="26"/>
        <v>294.6320619824474</v>
      </c>
      <c r="X94" s="8">
        <f t="shared" si="27"/>
        <v>1.1986489405325784</v>
      </c>
      <c r="Y94" s="32">
        <f t="shared" si="28"/>
        <v>1.8276038313104685E-5</v>
      </c>
      <c r="Z94" s="32">
        <f t="shared" si="29"/>
        <v>1.5247198487477373E-5</v>
      </c>
      <c r="AA94" s="10">
        <f t="shared" si="30"/>
        <v>1006.1395569800358</v>
      </c>
      <c r="AB94" s="29">
        <f t="shared" si="31"/>
        <v>2.5706645208022252E-2</v>
      </c>
      <c r="AC94" s="8">
        <f t="shared" si="32"/>
        <v>0.71531096115018933</v>
      </c>
      <c r="AD94" s="32">
        <f t="shared" si="33"/>
        <v>3.3940637460548157E-3</v>
      </c>
      <c r="AE94" s="47">
        <f t="shared" si="34"/>
        <v>462832.69572428905</v>
      </c>
      <c r="AF94" s="32">
        <f t="shared" si="35"/>
        <v>331069.30043027434</v>
      </c>
      <c r="AG94" s="9">
        <f t="shared" si="36"/>
        <v>12.953093117560918</v>
      </c>
      <c r="AH94" s="10">
        <f t="shared" si="37"/>
        <v>4.3009990177950064</v>
      </c>
      <c r="AI94" s="10">
        <f t="shared" si="40"/>
        <v>2.8754582719502797</v>
      </c>
      <c r="AJ94" s="10">
        <f t="shared" si="41"/>
        <v>3.2580724168102688</v>
      </c>
      <c r="AK94" s="10">
        <f t="shared" si="42"/>
        <v>6.1335306887605485</v>
      </c>
      <c r="AL94" s="9">
        <f t="shared" si="38"/>
        <v>3.3223291230786298</v>
      </c>
      <c r="AM94" s="49">
        <f t="shared" si="43"/>
        <v>28.286453087973477</v>
      </c>
      <c r="AN94" s="29">
        <f t="shared" si="44"/>
        <v>1.0222551147934249E-4</v>
      </c>
      <c r="AO94" s="29">
        <f t="shared" si="45"/>
        <v>1.4</v>
      </c>
      <c r="AP94"/>
      <c r="AQ94" s="32"/>
      <c r="AR94" s="37"/>
      <c r="AS94" s="32"/>
      <c r="AT94"/>
    </row>
    <row r="95" spans="21:46" x14ac:dyDescent="0.25">
      <c r="U95" s="36">
        <f t="shared" si="46"/>
        <v>5100</v>
      </c>
      <c r="V95" s="36">
        <f t="shared" si="39"/>
        <v>24.996174652849341</v>
      </c>
      <c r="W95" s="32">
        <f t="shared" si="26"/>
        <v>294.64808732642467</v>
      </c>
      <c r="X95" s="8">
        <f t="shared" si="27"/>
        <v>1.1985835322753893</v>
      </c>
      <c r="Y95" s="32">
        <f t="shared" si="28"/>
        <v>1.82768039509421E-5</v>
      </c>
      <c r="Z95" s="32">
        <f t="shared" si="29"/>
        <v>1.524866933241227E-5</v>
      </c>
      <c r="AA95" s="10">
        <f t="shared" si="30"/>
        <v>1006.1401081649236</v>
      </c>
      <c r="AB95" s="29">
        <f t="shared" si="31"/>
        <v>2.5707845336070328E-2</v>
      </c>
      <c r="AC95" s="8">
        <f t="shared" si="32"/>
        <v>0.7153079250211839</v>
      </c>
      <c r="AD95" s="32">
        <f t="shared" si="33"/>
        <v>3.3938791494415987E-3</v>
      </c>
      <c r="AE95" s="47">
        <f t="shared" si="34"/>
        <v>464847.79341469257</v>
      </c>
      <c r="AF95" s="32">
        <f t="shared" si="35"/>
        <v>332509.3105581397</v>
      </c>
      <c r="AG95" s="9">
        <f t="shared" si="36"/>
        <v>12.967155307993433</v>
      </c>
      <c r="AH95" s="10">
        <f t="shared" si="37"/>
        <v>4.3058692984615234</v>
      </c>
      <c r="AI95" s="10">
        <f t="shared" si="40"/>
        <v>2.8919629098603536</v>
      </c>
      <c r="AJ95" s="10">
        <f t="shared" si="41"/>
        <v>3.2736051763571279</v>
      </c>
      <c r="AK95" s="10">
        <f t="shared" si="42"/>
        <v>6.1655680862174815</v>
      </c>
      <c r="AL95" s="9">
        <f t="shared" si="38"/>
        <v>3.3396827133678024</v>
      </c>
      <c r="AM95" s="49">
        <f t="shared" si="43"/>
        <v>28.335857366217144</v>
      </c>
      <c r="AN95" s="29">
        <f t="shared" si="44"/>
        <v>1.0275946810362469E-4</v>
      </c>
      <c r="AO95" s="29">
        <f t="shared" si="45"/>
        <v>1.4166666666666667</v>
      </c>
      <c r="AP95"/>
      <c r="AQ95" s="32"/>
      <c r="AR95" s="37"/>
      <c r="AS95" s="32"/>
      <c r="AT95"/>
    </row>
    <row r="96" spans="21:46" x14ac:dyDescent="0.25">
      <c r="U96" s="36">
        <f t="shared" si="46"/>
        <v>5160</v>
      </c>
      <c r="V96" s="36">
        <f t="shared" si="39"/>
        <v>25.027567363319477</v>
      </c>
      <c r="W96" s="32">
        <f t="shared" si="26"/>
        <v>294.66378368165971</v>
      </c>
      <c r="X96" s="8">
        <f t="shared" si="27"/>
        <v>1.198519473722174</v>
      </c>
      <c r="Y96" s="32">
        <f t="shared" si="28"/>
        <v>1.8277553851176396E-5</v>
      </c>
      <c r="Z96" s="32">
        <f t="shared" si="29"/>
        <v>1.5250110033183551E-5</v>
      </c>
      <c r="AA96" s="10">
        <f t="shared" si="30"/>
        <v>1006.1406482322251</v>
      </c>
      <c r="AB96" s="29">
        <f t="shared" si="31"/>
        <v>2.5709020800441351E-2</v>
      </c>
      <c r="AC96" s="8">
        <f t="shared" si="32"/>
        <v>0.71530495162251839</v>
      </c>
      <c r="AD96" s="32">
        <f t="shared" si="33"/>
        <v>3.3936983619281525E-3</v>
      </c>
      <c r="AE96" s="47">
        <f t="shared" si="34"/>
        <v>466820.5356705297</v>
      </c>
      <c r="AF96" s="32">
        <f t="shared" si="35"/>
        <v>333919.04068420635</v>
      </c>
      <c r="AG96" s="9">
        <f t="shared" si="36"/>
        <v>12.980877628940041</v>
      </c>
      <c r="AH96" s="10">
        <f t="shared" si="37"/>
        <v>4.3106230175343754</v>
      </c>
      <c r="AI96" s="10">
        <f t="shared" si="40"/>
        <v>2.9081465888254368</v>
      </c>
      <c r="AJ96" s="10">
        <f t="shared" si="41"/>
        <v>3.2888239164507107</v>
      </c>
      <c r="AK96" s="10">
        <f t="shared" si="42"/>
        <v>6.1969705052761475</v>
      </c>
      <c r="AL96" s="9">
        <f t="shared" si="38"/>
        <v>3.3566923570245795</v>
      </c>
      <c r="AM96" s="49">
        <f t="shared" si="43"/>
        <v>28.384259720344055</v>
      </c>
      <c r="AN96" s="29">
        <f t="shared" si="44"/>
        <v>1.0328284175460247E-4</v>
      </c>
      <c r="AO96" s="29">
        <f t="shared" si="45"/>
        <v>1.4333333333333333</v>
      </c>
      <c r="AP96"/>
      <c r="AQ96" s="32"/>
      <c r="AR96" s="37"/>
      <c r="AS96" s="32"/>
      <c r="AT96"/>
    </row>
    <row r="97" spans="21:46" x14ac:dyDescent="0.25">
      <c r="U97" s="36">
        <f t="shared" si="46"/>
        <v>5220</v>
      </c>
      <c r="V97" s="36">
        <f t="shared" si="39"/>
        <v>25.058315137361099</v>
      </c>
      <c r="W97" s="32">
        <f t="shared" si="26"/>
        <v>294.67915756868052</v>
      </c>
      <c r="X97" s="8">
        <f t="shared" si="27"/>
        <v>1.1984567378344959</v>
      </c>
      <c r="Y97" s="32">
        <f t="shared" si="28"/>
        <v>1.8278288326538219E-5</v>
      </c>
      <c r="Z97" s="32">
        <f t="shared" si="29"/>
        <v>1.5251521185124672E-5</v>
      </c>
      <c r="AA97" s="10">
        <f t="shared" si="30"/>
        <v>1006.1411773941027</v>
      </c>
      <c r="AB97" s="29">
        <f t="shared" si="31"/>
        <v>2.5710172091040755E-2</v>
      </c>
      <c r="AC97" s="8">
        <f t="shared" si="32"/>
        <v>0.71530203969426609</v>
      </c>
      <c r="AD97" s="32">
        <f t="shared" si="33"/>
        <v>3.393521307209965E-3</v>
      </c>
      <c r="AE97" s="47">
        <f t="shared" si="34"/>
        <v>468751.8032445148</v>
      </c>
      <c r="AF97" s="32">
        <f t="shared" si="35"/>
        <v>335299.1209711667</v>
      </c>
      <c r="AG97" s="9">
        <f t="shared" si="36"/>
        <v>12.994269314171676</v>
      </c>
      <c r="AH97" s="10">
        <f t="shared" si="37"/>
        <v>4.3152632950854999</v>
      </c>
      <c r="AI97" s="10">
        <f t="shared" si="40"/>
        <v>2.9240148707904687</v>
      </c>
      <c r="AJ97" s="10">
        <f t="shared" si="41"/>
        <v>3.3037346609173235</v>
      </c>
      <c r="AK97" s="10">
        <f t="shared" si="42"/>
        <v>6.2277495317077918</v>
      </c>
      <c r="AL97" s="9">
        <f t="shared" si="38"/>
        <v>3.3733643296750535</v>
      </c>
      <c r="AM97" s="49">
        <f t="shared" si="43"/>
        <v>28.431679467036151</v>
      </c>
      <c r="AN97" s="29">
        <f t="shared" si="44"/>
        <v>1.0379582552846321E-4</v>
      </c>
      <c r="AO97" s="29">
        <f t="shared" si="45"/>
        <v>1.45</v>
      </c>
      <c r="AP97"/>
      <c r="AQ97" s="32"/>
      <c r="AR97" s="37"/>
      <c r="AS97" s="32"/>
      <c r="AT97"/>
    </row>
    <row r="98" spans="21:46" x14ac:dyDescent="0.25">
      <c r="U98" s="36">
        <f t="shared" si="46"/>
        <v>5280</v>
      </c>
      <c r="V98" s="36">
        <f t="shared" si="39"/>
        <v>25.088430778083854</v>
      </c>
      <c r="W98" s="32">
        <f t="shared" si="26"/>
        <v>294.69421538904191</v>
      </c>
      <c r="X98" s="8">
        <f t="shared" si="27"/>
        <v>1.1983952980793986</v>
      </c>
      <c r="Y98" s="32">
        <f t="shared" si="28"/>
        <v>1.8279007684017921E-5</v>
      </c>
      <c r="Z98" s="32">
        <f t="shared" si="29"/>
        <v>1.5252903372795828E-5</v>
      </c>
      <c r="AA98" s="10">
        <f t="shared" si="30"/>
        <v>1006.1416958591913</v>
      </c>
      <c r="AB98" s="29">
        <f t="shared" si="31"/>
        <v>2.5711299688790032E-2</v>
      </c>
      <c r="AC98" s="8">
        <f t="shared" si="32"/>
        <v>0.71529918800018732</v>
      </c>
      <c r="AD98" s="32">
        <f t="shared" si="33"/>
        <v>3.3933479104089146E-3</v>
      </c>
      <c r="AE98" s="47">
        <f t="shared" si="34"/>
        <v>470642.45905915345</v>
      </c>
      <c r="AF98" s="32">
        <f t="shared" si="35"/>
        <v>336650.16880342388</v>
      </c>
      <c r="AG98" s="9">
        <f t="shared" si="36"/>
        <v>13.007339296484153</v>
      </c>
      <c r="AH98" s="10">
        <f t="shared" si="37"/>
        <v>4.3197931512400247</v>
      </c>
      <c r="AI98" s="10">
        <f t="shared" si="40"/>
        <v>2.9395732539077404</v>
      </c>
      <c r="AJ98" s="10">
        <f t="shared" si="41"/>
        <v>3.3183433320137445</v>
      </c>
      <c r="AK98" s="10">
        <f t="shared" si="42"/>
        <v>6.2579165859214854</v>
      </c>
      <c r="AL98" s="9">
        <f t="shared" si="38"/>
        <v>3.3897048173741378</v>
      </c>
      <c r="AM98" s="49">
        <f t="shared" si="43"/>
        <v>28.478135595457992</v>
      </c>
      <c r="AN98" s="29">
        <f t="shared" si="44"/>
        <v>1.0429860976535808E-4</v>
      </c>
      <c r="AO98" s="29">
        <f t="shared" si="45"/>
        <v>1.4666666666666666</v>
      </c>
      <c r="AP98"/>
      <c r="AQ98" s="32"/>
      <c r="AR98" s="37"/>
      <c r="AS98" s="32"/>
      <c r="AT98"/>
    </row>
    <row r="99" spans="21:46" x14ac:dyDescent="0.25">
      <c r="U99" s="36">
        <f t="shared" si="46"/>
        <v>5340</v>
      </c>
      <c r="V99" s="36">
        <f t="shared" si="39"/>
        <v>25.117926854047376</v>
      </c>
      <c r="W99" s="32">
        <f t="shared" si="26"/>
        <v>294.70896342702366</v>
      </c>
      <c r="X99" s="8">
        <f t="shared" si="27"/>
        <v>1.1983351284216441</v>
      </c>
      <c r="Y99" s="32">
        <f t="shared" si="28"/>
        <v>1.8279712224949162E-5</v>
      </c>
      <c r="Z99" s="32">
        <f t="shared" si="29"/>
        <v>1.5254257170133874E-5</v>
      </c>
      <c r="AA99" s="10">
        <f t="shared" si="30"/>
        <v>1006.1422038326339</v>
      </c>
      <c r="AB99" s="29">
        <f t="shared" si="31"/>
        <v>2.5712404065757106E-2</v>
      </c>
      <c r="AC99" s="8">
        <f t="shared" si="32"/>
        <v>0.715296395327363</v>
      </c>
      <c r="AD99" s="32">
        <f t="shared" si="33"/>
        <v>3.3931780980513736E-3</v>
      </c>
      <c r="AE99" s="47">
        <f t="shared" si="34"/>
        <v>472493.34854147368</v>
      </c>
      <c r="AF99" s="32">
        <f t="shared" si="35"/>
        <v>337972.78902787145</v>
      </c>
      <c r="AG99" s="9">
        <f t="shared" si="36"/>
        <v>13.020096220019768</v>
      </c>
      <c r="AH99" s="10">
        <f t="shared" si="37"/>
        <v>4.3242155102123894</v>
      </c>
      <c r="AI99" s="10">
        <f t="shared" si="40"/>
        <v>2.9548271714715786</v>
      </c>
      <c r="AJ99" s="10">
        <f t="shared" si="41"/>
        <v>3.332655751508057</v>
      </c>
      <c r="AK99" s="10">
        <f t="shared" si="42"/>
        <v>6.2874829229796356</v>
      </c>
      <c r="AL99" s="9">
        <f t="shared" si="38"/>
        <v>3.4057199166139691</v>
      </c>
      <c r="AM99" s="49">
        <f t="shared" si="43"/>
        <v>28.523646770661344</v>
      </c>
      <c r="AN99" s="29">
        <f t="shared" si="44"/>
        <v>1.0479138204966059E-4</v>
      </c>
      <c r="AO99" s="29">
        <f t="shared" si="45"/>
        <v>1.4833333333333334</v>
      </c>
      <c r="AP99"/>
      <c r="AQ99" s="32"/>
      <c r="AR99" s="37"/>
      <c r="AS99" s="32"/>
      <c r="AT99"/>
    </row>
    <row r="100" spans="21:46" x14ac:dyDescent="0.25">
      <c r="U100" s="36">
        <f t="shared" si="46"/>
        <v>5400</v>
      </c>
      <c r="V100" s="36">
        <f t="shared" si="39"/>
        <v>25.14681570265714</v>
      </c>
      <c r="W100" s="32">
        <f t="shared" si="26"/>
        <v>294.72340785132855</v>
      </c>
      <c r="X100" s="8">
        <f t="shared" si="27"/>
        <v>1.1982762033159844</v>
      </c>
      <c r="Y100" s="32">
        <f t="shared" si="28"/>
        <v>1.828040224509205E-5</v>
      </c>
      <c r="Z100" s="32">
        <f t="shared" si="29"/>
        <v>1.5255583140602121E-5</v>
      </c>
      <c r="AA100" s="10">
        <f t="shared" si="30"/>
        <v>1006.142701516117</v>
      </c>
      <c r="AB100" s="29">
        <f t="shared" si="31"/>
        <v>2.5713485685286207E-2</v>
      </c>
      <c r="AC100" s="8">
        <f t="shared" si="32"/>
        <v>0.71529366048582388</v>
      </c>
      <c r="AD100" s="32">
        <f t="shared" si="33"/>
        <v>3.3930117980464042E-3</v>
      </c>
      <c r="AE100" s="47">
        <f t="shared" si="34"/>
        <v>474305.29995303211</v>
      </c>
      <c r="AF100" s="32">
        <f t="shared" si="35"/>
        <v>339267.57419123099</v>
      </c>
      <c r="AG100" s="9">
        <f t="shared" si="36"/>
        <v>13.032548451956377</v>
      </c>
      <c r="AH100" s="10">
        <f t="shared" si="37"/>
        <v>4.3285332041364812</v>
      </c>
      <c r="AI100" s="10">
        <f t="shared" si="40"/>
        <v>2.9697819909883614</v>
      </c>
      <c r="AJ100" s="10">
        <f t="shared" si="41"/>
        <v>3.3466776417816053</v>
      </c>
      <c r="AK100" s="10">
        <f t="shared" si="42"/>
        <v>6.3164596327699662</v>
      </c>
      <c r="AL100" s="9">
        <f t="shared" si="38"/>
        <v>3.4214156344170652</v>
      </c>
      <c r="AM100" s="49">
        <f t="shared" si="43"/>
        <v>28.568231337074206</v>
      </c>
      <c r="AN100" s="29">
        <f t="shared" si="44"/>
        <v>1.0527432721283278E-4</v>
      </c>
      <c r="AO100" s="29">
        <f t="shared" si="45"/>
        <v>1.5</v>
      </c>
      <c r="AP100"/>
      <c r="AQ100" s="32"/>
      <c r="AR100" s="37"/>
      <c r="AS100" s="32"/>
      <c r="AT100"/>
    </row>
    <row r="101" spans="21:46" x14ac:dyDescent="0.25">
      <c r="U101" s="36">
        <f t="shared" si="46"/>
        <v>5460</v>
      </c>
      <c r="V101" s="36">
        <f t="shared" si="39"/>
        <v>25.175109433556788</v>
      </c>
      <c r="W101" s="32">
        <f t="shared" si="26"/>
        <v>294.73755471677839</v>
      </c>
      <c r="X101" s="8">
        <f t="shared" si="27"/>
        <v>1.1982184976994708</v>
      </c>
      <c r="Y101" s="32">
        <f t="shared" si="28"/>
        <v>1.8281078034716482E-5</v>
      </c>
      <c r="Z101" s="32">
        <f t="shared" si="29"/>
        <v>1.5256881837340506E-5</v>
      </c>
      <c r="AA101" s="10">
        <f t="shared" si="30"/>
        <v>1006.1431891079071</v>
      </c>
      <c r="AB101" s="29">
        <f t="shared" si="31"/>
        <v>2.5714545002127907E-2</v>
      </c>
      <c r="AC101" s="8">
        <f t="shared" si="32"/>
        <v>0.715290982308187</v>
      </c>
      <c r="AD101" s="32">
        <f t="shared" si="33"/>
        <v>3.3928489396640618E-3</v>
      </c>
      <c r="AE101" s="47">
        <f t="shared" si="34"/>
        <v>476079.12471511972</v>
      </c>
      <c r="AF101" s="32">
        <f t="shared" si="35"/>
        <v>340535.10477389983</v>
      </c>
      <c r="AG101" s="9">
        <f t="shared" si="36"/>
        <v>13.044704093603141</v>
      </c>
      <c r="AH101" s="10">
        <f t="shared" si="37"/>
        <v>4.3327489767026677</v>
      </c>
      <c r="AI101" s="10">
        <f t="shared" si="40"/>
        <v>2.9844430133733915</v>
      </c>
      <c r="AJ101" s="10">
        <f t="shared" si="41"/>
        <v>3.3604146269491064</v>
      </c>
      <c r="AK101" s="10">
        <f t="shared" si="42"/>
        <v>6.3448576403224983</v>
      </c>
      <c r="AL101" s="9">
        <f t="shared" si="38"/>
        <v>3.4367978885080195</v>
      </c>
      <c r="AM101" s="49">
        <f t="shared" si="43"/>
        <v>28.611907322064809</v>
      </c>
      <c r="AN101" s="29">
        <f t="shared" si="44"/>
        <v>1.057476273387083E-4</v>
      </c>
      <c r="AO101" s="29">
        <f t="shared" si="45"/>
        <v>1.5166666666666666</v>
      </c>
      <c r="AP101"/>
      <c r="AQ101" s="32"/>
      <c r="AR101" s="37"/>
      <c r="AS101" s="32"/>
      <c r="AT101"/>
    </row>
    <row r="102" spans="21:46" x14ac:dyDescent="0.25">
      <c r="U102" s="36">
        <f t="shared" si="46"/>
        <v>5520</v>
      </c>
      <c r="V102" s="36">
        <f t="shared" si="39"/>
        <v>25.202819932013938</v>
      </c>
      <c r="W102" s="32">
        <f t="shared" si="26"/>
        <v>294.75140996600692</v>
      </c>
      <c r="X102" s="8">
        <f t="shared" si="27"/>
        <v>1.1981619869838076</v>
      </c>
      <c r="Y102" s="32">
        <f t="shared" si="28"/>
        <v>1.8281739878685069E-5</v>
      </c>
      <c r="Z102" s="32">
        <f t="shared" si="29"/>
        <v>1.5258153803315524E-5</v>
      </c>
      <c r="AA102" s="10">
        <f t="shared" si="30"/>
        <v>1006.143666802889</v>
      </c>
      <c r="AB102" s="29">
        <f t="shared" si="31"/>
        <v>2.5715582462568581E-2</v>
      </c>
      <c r="AC102" s="8">
        <f t="shared" si="32"/>
        <v>0.71528835964929272</v>
      </c>
      <c r="AD102" s="32">
        <f t="shared" si="33"/>
        <v>3.3926894535138202E-3</v>
      </c>
      <c r="AE102" s="47">
        <f t="shared" si="34"/>
        <v>477815.61772916856</v>
      </c>
      <c r="AF102" s="32">
        <f t="shared" si="35"/>
        <v>341775.9494203105</v>
      </c>
      <c r="AG102" s="9">
        <f t="shared" si="36"/>
        <v>13.056570990939578</v>
      </c>
      <c r="AH102" s="10">
        <f t="shared" si="37"/>
        <v>4.3368654866135463</v>
      </c>
      <c r="AI102" s="10">
        <f t="shared" si="40"/>
        <v>2.9988154722665641</v>
      </c>
      <c r="AJ102" s="10">
        <f t="shared" si="41"/>
        <v>3.3738722339958231</v>
      </c>
      <c r="AK102" s="10">
        <f t="shared" si="42"/>
        <v>6.3726877062623872</v>
      </c>
      <c r="AL102" s="9">
        <f t="shared" si="38"/>
        <v>3.451872507558793</v>
      </c>
      <c r="AM102" s="49">
        <f t="shared" si="43"/>
        <v>28.654692439572731</v>
      </c>
      <c r="AN102" s="29">
        <f t="shared" si="44"/>
        <v>1.062114617710398E-4</v>
      </c>
      <c r="AO102" s="29">
        <f t="shared" si="45"/>
        <v>1.5333333333333334</v>
      </c>
      <c r="AP102"/>
      <c r="AQ102" s="32"/>
      <c r="AR102" s="37"/>
      <c r="AS102" s="32"/>
      <c r="AT102"/>
    </row>
    <row r="103" spans="21:46" x14ac:dyDescent="0.25">
      <c r="U103" s="36">
        <f t="shared" si="46"/>
        <v>5580</v>
      </c>
      <c r="V103" s="36">
        <f t="shared" si="39"/>
        <v>25.229958862296701</v>
      </c>
      <c r="W103" s="32">
        <f t="shared" si="26"/>
        <v>294.76497943114833</v>
      </c>
      <c r="X103" s="8">
        <f t="shared" si="27"/>
        <v>1.1981066470477497</v>
      </c>
      <c r="Y103" s="32">
        <f t="shared" si="28"/>
        <v>1.8282388056535746E-5</v>
      </c>
      <c r="Z103" s="32">
        <f t="shared" si="29"/>
        <v>1.5259399571469964E-5</v>
      </c>
      <c r="AA103" s="10">
        <f t="shared" si="30"/>
        <v>1006.1441347926028</v>
      </c>
      <c r="AB103" s="29">
        <f t="shared" si="31"/>
        <v>2.5716598504559447E-2</v>
      </c>
      <c r="AC103" s="8">
        <f t="shared" si="32"/>
        <v>0.71528579138584236</v>
      </c>
      <c r="AD103" s="32">
        <f t="shared" si="33"/>
        <v>3.392533271523124E-3</v>
      </c>
      <c r="AE103" s="47">
        <f t="shared" si="34"/>
        <v>479515.5576923333</v>
      </c>
      <c r="AF103" s="32">
        <f t="shared" si="35"/>
        <v>342990.66516578419</v>
      </c>
      <c r="AG103" s="9">
        <f t="shared" si="36"/>
        <v>13.068156744631745</v>
      </c>
      <c r="AH103" s="10">
        <f t="shared" si="37"/>
        <v>4.3408853108694583</v>
      </c>
      <c r="AI103" s="10">
        <f t="shared" si="40"/>
        <v>3.0129045334592846</v>
      </c>
      <c r="AJ103" s="10">
        <f t="shared" si="41"/>
        <v>3.3870558939287729</v>
      </c>
      <c r="AK103" s="10">
        <f t="shared" si="42"/>
        <v>6.3999604273880575</v>
      </c>
      <c r="AL103" s="9">
        <f t="shared" si="38"/>
        <v>3.4666452315018641</v>
      </c>
      <c r="AM103" s="49">
        <f t="shared" si="43"/>
        <v>28.696604093798566</v>
      </c>
      <c r="AN103" s="29">
        <f t="shared" si="44"/>
        <v>1.066660071231343E-4</v>
      </c>
      <c r="AO103" s="29">
        <f t="shared" si="45"/>
        <v>1.55</v>
      </c>
      <c r="AP103"/>
      <c r="AQ103" s="32"/>
      <c r="AR103" s="37"/>
      <c r="AS103" s="32"/>
      <c r="AT103"/>
    </row>
    <row r="104" spans="21:46" x14ac:dyDescent="0.25">
      <c r="U104" s="36">
        <f t="shared" si="46"/>
        <v>5640</v>
      </c>
      <c r="V104" s="36">
        <f t="shared" si="39"/>
        <v>25.256537671038327</v>
      </c>
      <c r="W104" s="32">
        <f t="shared" si="26"/>
        <v>294.77826883551916</v>
      </c>
      <c r="X104" s="8">
        <f t="shared" si="27"/>
        <v>1.1980524542295565</v>
      </c>
      <c r="Y104" s="32">
        <f t="shared" si="28"/>
        <v>1.8283022842564209E-5</v>
      </c>
      <c r="Z104" s="32">
        <f t="shared" si="29"/>
        <v>1.5260619664872399E-5</v>
      </c>
      <c r="AA104" s="10">
        <f t="shared" si="30"/>
        <v>1006.1445932652828</v>
      </c>
      <c r="AB104" s="29">
        <f t="shared" si="31"/>
        <v>2.5717593557845291E-2</v>
      </c>
      <c r="AC104" s="8">
        <f t="shared" si="32"/>
        <v>0.71528327641604073</v>
      </c>
      <c r="AD104" s="32">
        <f t="shared" si="33"/>
        <v>3.3923803269160983E-3</v>
      </c>
      <c r="AE104" s="47">
        <f t="shared" si="34"/>
        <v>481179.70740823174</v>
      </c>
      <c r="AF104" s="32">
        <f t="shared" si="35"/>
        <v>344179.79765987181</v>
      </c>
      <c r="AG104" s="9">
        <f t="shared" si="36"/>
        <v>13.079468719557012</v>
      </c>
      <c r="AH104" s="10">
        <f t="shared" si="37"/>
        <v>4.3448109478940289</v>
      </c>
      <c r="AI104" s="10">
        <f t="shared" si="40"/>
        <v>3.0267152944255451</v>
      </c>
      <c r="AJ104" s="10">
        <f t="shared" si="41"/>
        <v>3.3999709429410436</v>
      </c>
      <c r="AK104" s="10">
        <f t="shared" si="42"/>
        <v>6.4266862373665887</v>
      </c>
      <c r="AL104" s="9">
        <f t="shared" si="38"/>
        <v>3.4811217119069022</v>
      </c>
      <c r="AM104" s="49">
        <f t="shared" si="43"/>
        <v>28.737659382945228</v>
      </c>
      <c r="AN104" s="29">
        <f t="shared" si="44"/>
        <v>1.0711143728944314E-4</v>
      </c>
      <c r="AO104" s="29">
        <f t="shared" si="45"/>
        <v>1.5666666666666667</v>
      </c>
      <c r="AP104"/>
      <c r="AQ104" s="32"/>
      <c r="AR104" s="37"/>
      <c r="AS104" s="32"/>
      <c r="AT104"/>
    </row>
    <row r="105" spans="21:46" x14ac:dyDescent="0.25">
      <c r="U105" s="36">
        <f t="shared" si="46"/>
        <v>5700</v>
      </c>
      <c r="V105" s="36">
        <f t="shared" si="39"/>
        <v>25.282567590587544</v>
      </c>
      <c r="W105" s="32">
        <f t="shared" si="26"/>
        <v>294.79128379529374</v>
      </c>
      <c r="X105" s="8">
        <f t="shared" si="27"/>
        <v>1.1979993853194986</v>
      </c>
      <c r="Y105" s="32">
        <f t="shared" si="28"/>
        <v>1.8283644505905552E-5</v>
      </c>
      <c r="Z105" s="32">
        <f t="shared" si="29"/>
        <v>1.5261814596865942E-5</v>
      </c>
      <c r="AA105" s="10">
        <f t="shared" si="30"/>
        <v>1006.1450424058967</v>
      </c>
      <c r="AB105" s="29">
        <f t="shared" si="31"/>
        <v>2.5718568044091943E-2</v>
      </c>
      <c r="AC105" s="8">
        <f t="shared" si="32"/>
        <v>0.71528081365924268</v>
      </c>
      <c r="AD105" s="32">
        <f t="shared" si="33"/>
        <v>3.3922305541924055E-3</v>
      </c>
      <c r="AE105" s="47">
        <f t="shared" si="34"/>
        <v>482808.81409286219</v>
      </c>
      <c r="AF105" s="32">
        <f t="shared" si="35"/>
        <v>345343.88138619647</v>
      </c>
      <c r="AG105" s="9">
        <f t="shared" si="36"/>
        <v>13.090514053866832</v>
      </c>
      <c r="AH105" s="10">
        <f t="shared" si="37"/>
        <v>4.3486448205091639</v>
      </c>
      <c r="AI105" s="10">
        <f t="shared" si="40"/>
        <v>3.0402527839503768</v>
      </c>
      <c r="AJ105" s="10">
        <f t="shared" si="41"/>
        <v>3.4126226235866928</v>
      </c>
      <c r="AK105" s="10">
        <f t="shared" si="42"/>
        <v>6.4528754075370696</v>
      </c>
      <c r="AL105" s="9">
        <f t="shared" si="38"/>
        <v>3.4953075124159123</v>
      </c>
      <c r="AM105" s="49">
        <f t="shared" si="43"/>
        <v>28.777875103003456</v>
      </c>
      <c r="AN105" s="29">
        <f t="shared" si="44"/>
        <v>1.0754792345895116E-4</v>
      </c>
      <c r="AO105" s="29">
        <f t="shared" si="45"/>
        <v>1.5833333333333333</v>
      </c>
      <c r="AP105"/>
      <c r="AQ105" s="32"/>
      <c r="AR105" s="37"/>
      <c r="AS105" s="32"/>
      <c r="AT105"/>
    </row>
    <row r="106" spans="21:46" x14ac:dyDescent="0.25">
      <c r="U106" s="36">
        <f t="shared" si="46"/>
        <v>5760</v>
      </c>
      <c r="V106" s="36">
        <f t="shared" si="39"/>
        <v>25.308059642342435</v>
      </c>
      <c r="W106" s="32">
        <f t="shared" si="26"/>
        <v>294.80402982117118</v>
      </c>
      <c r="X106" s="8">
        <f t="shared" si="27"/>
        <v>1.1979474175524227</v>
      </c>
      <c r="Y106" s="32">
        <f t="shared" si="28"/>
        <v>1.8284253310615986E-5</v>
      </c>
      <c r="Z106" s="32">
        <f t="shared" si="29"/>
        <v>1.5262984871216902E-5</v>
      </c>
      <c r="AA106" s="10">
        <f t="shared" si="30"/>
        <v>1006.1454823961851</v>
      </c>
      <c r="AB106" s="29">
        <f t="shared" si="31"/>
        <v>2.5719522377013998E-2</v>
      </c>
      <c r="AC106" s="8">
        <f t="shared" si="32"/>
        <v>0.71527840205559801</v>
      </c>
      <c r="AD106" s="32">
        <f t="shared" si="33"/>
        <v>3.3920838891062727E-3</v>
      </c>
      <c r="AE106" s="47">
        <f t="shared" si="34"/>
        <v>484403.60967565922</v>
      </c>
      <c r="AF106" s="32">
        <f t="shared" si="35"/>
        <v>346483.43987876916</v>
      </c>
      <c r="AG106" s="9">
        <f t="shared" si="36"/>
        <v>13.101299667614363</v>
      </c>
      <c r="AH106" s="10">
        <f t="shared" si="37"/>
        <v>4.3523892787684932</v>
      </c>
      <c r="AI106" s="10">
        <f t="shared" si="40"/>
        <v>3.0535219618494649</v>
      </c>
      <c r="AJ106" s="10">
        <f t="shared" si="41"/>
        <v>3.4250160859649044</v>
      </c>
      <c r="AK106" s="10">
        <f t="shared" si="42"/>
        <v>6.4785380478143697</v>
      </c>
      <c r="AL106" s="9">
        <f t="shared" si="38"/>
        <v>3.5092081092327834</v>
      </c>
      <c r="AM106" s="49">
        <f t="shared" si="43"/>
        <v>28.817267751575219</v>
      </c>
      <c r="AN106" s="29">
        <f t="shared" si="44"/>
        <v>1.079756341302395E-4</v>
      </c>
      <c r="AO106" s="29">
        <f t="shared" si="45"/>
        <v>1.6</v>
      </c>
      <c r="AP106"/>
      <c r="AQ106" s="32"/>
      <c r="AR106" s="37"/>
      <c r="AS106" s="32"/>
      <c r="AT106"/>
    </row>
    <row r="107" spans="21:46" x14ac:dyDescent="0.25">
      <c r="U107" s="36">
        <f t="shared" si="46"/>
        <v>5820</v>
      </c>
      <c r="V107" s="36">
        <f t="shared" si="39"/>
        <v>25.33302464006573</v>
      </c>
      <c r="W107" s="32">
        <f t="shared" si="26"/>
        <v>294.81651232003287</v>
      </c>
      <c r="X107" s="8">
        <f t="shared" si="27"/>
        <v>1.1978965286003842</v>
      </c>
      <c r="Y107" s="32">
        <f t="shared" si="28"/>
        <v>1.8284849515753424E-5</v>
      </c>
      <c r="Z107" s="32">
        <f t="shared" si="29"/>
        <v>1.5264130982262168E-5</v>
      </c>
      <c r="AA107" s="10">
        <f t="shared" si="30"/>
        <v>1006.1459134147015</v>
      </c>
      <c r="AB107" s="29">
        <f t="shared" si="31"/>
        <v>2.5720456962500641E-2</v>
      </c>
      <c r="AC107" s="8">
        <f t="shared" si="32"/>
        <v>0.71527604056570548</v>
      </c>
      <c r="AD107" s="32">
        <f t="shared" si="33"/>
        <v>3.3919402686456981E-3</v>
      </c>
      <c r="AE107" s="47">
        <f t="shared" si="34"/>
        <v>485964.8110957616</v>
      </c>
      <c r="AF107" s="32">
        <f t="shared" si="35"/>
        <v>347598.98593483737</v>
      </c>
      <c r="AG107" s="9">
        <f t="shared" si="36"/>
        <v>13.111832270972796</v>
      </c>
      <c r="AH107" s="10">
        <f t="shared" si="37"/>
        <v>4.3560466026573197</v>
      </c>
      <c r="AI107" s="10">
        <f t="shared" si="40"/>
        <v>3.0665277187738309</v>
      </c>
      <c r="AJ107" s="10">
        <f t="shared" si="41"/>
        <v>3.4371563889118146</v>
      </c>
      <c r="AK107" s="10">
        <f t="shared" si="42"/>
        <v>6.5036841076856451</v>
      </c>
      <c r="AL107" s="9">
        <f t="shared" si="38"/>
        <v>3.5228288916630572</v>
      </c>
      <c r="AM107" s="49">
        <f t="shared" si="43"/>
        <v>28.855853531728787</v>
      </c>
      <c r="AN107" s="29">
        <f t="shared" si="44"/>
        <v>1.0839473512809409E-4</v>
      </c>
      <c r="AO107" s="29">
        <f t="shared" si="45"/>
        <v>1.6166666666666667</v>
      </c>
      <c r="AP107"/>
      <c r="AQ107" s="32"/>
      <c r="AR107" s="37"/>
      <c r="AS107" s="32"/>
      <c r="AT107"/>
    </row>
    <row r="108" spans="21:46" x14ac:dyDescent="0.25">
      <c r="U108" s="36">
        <f t="shared" si="46"/>
        <v>5880</v>
      </c>
      <c r="V108" s="36">
        <f t="shared" si="39"/>
        <v>25.357473193179636</v>
      </c>
      <c r="W108" s="32">
        <f t="shared" si="26"/>
        <v>294.82873659658981</v>
      </c>
      <c r="X108" s="8">
        <f t="shared" si="27"/>
        <v>1.1978466965653409</v>
      </c>
      <c r="Y108" s="32">
        <f t="shared" si="28"/>
        <v>1.8285433375458114E-5</v>
      </c>
      <c r="Z108" s="32">
        <f t="shared" si="29"/>
        <v>1.5265253415056413E-5</v>
      </c>
      <c r="AA108" s="10">
        <f t="shared" si="30"/>
        <v>1006.1463356368522</v>
      </c>
      <c r="AB108" s="29">
        <f t="shared" si="31"/>
        <v>2.5721372198741661E-2</v>
      </c>
      <c r="AC108" s="8">
        <f t="shared" si="32"/>
        <v>0.71527372817026602</v>
      </c>
      <c r="AD108" s="32">
        <f t="shared" si="33"/>
        <v>3.3917996310118392E-3</v>
      </c>
      <c r="AE108" s="47">
        <f t="shared" si="34"/>
        <v>487493.12059343251</v>
      </c>
      <c r="AF108" s="32">
        <f t="shared" si="35"/>
        <v>348691.02182422153</v>
      </c>
      <c r="AG108" s="9">
        <f t="shared" si="36"/>
        <v>13.12211837206741</v>
      </c>
      <c r="AH108" s="10">
        <f t="shared" si="37"/>
        <v>4.3596190046669365</v>
      </c>
      <c r="AI108" s="10">
        <f t="shared" si="40"/>
        <v>3.0792748760940936</v>
      </c>
      <c r="AJ108" s="10">
        <f t="shared" si="41"/>
        <v>3.4490485011984089</v>
      </c>
      <c r="AK108" s="10">
        <f t="shared" si="42"/>
        <v>6.5283233772925024</v>
      </c>
      <c r="AL108" s="9">
        <f t="shared" si="38"/>
        <v>3.5361751627001055</v>
      </c>
      <c r="AM108" s="49">
        <f t="shared" si="43"/>
        <v>28.893648355879741</v>
      </c>
      <c r="AN108" s="29">
        <f t="shared" si="44"/>
        <v>1.0880538962154169E-4</v>
      </c>
      <c r="AO108" s="29">
        <f t="shared" si="45"/>
        <v>1.6333333333333333</v>
      </c>
      <c r="AP108"/>
      <c r="AQ108" s="32"/>
      <c r="AR108" s="37"/>
      <c r="AS108" s="32"/>
      <c r="AT108"/>
    </row>
    <row r="109" spans="21:46" x14ac:dyDescent="0.25">
      <c r="U109" s="36">
        <f t="shared" si="46"/>
        <v>5940</v>
      </c>
      <c r="V109" s="36">
        <f t="shared" si="39"/>
        <v>25.381415710038446</v>
      </c>
      <c r="W109" s="32">
        <f t="shared" si="26"/>
        <v>294.84070785501922</v>
      </c>
      <c r="X109" s="8">
        <f t="shared" si="27"/>
        <v>1.1977978999719154</v>
      </c>
      <c r="Y109" s="32">
        <f t="shared" si="28"/>
        <v>1.8286005139032142E-5</v>
      </c>
      <c r="Z109" s="32">
        <f t="shared" si="29"/>
        <v>1.5266352645517987E-5</v>
      </c>
      <c r="AA109" s="10">
        <f t="shared" si="30"/>
        <v>1006.1467492349369</v>
      </c>
      <c r="AB109" s="29">
        <f t="shared" si="31"/>
        <v>2.5722268476351725E-2</v>
      </c>
      <c r="AC109" s="8">
        <f t="shared" si="32"/>
        <v>0.71527146386973894</v>
      </c>
      <c r="AD109" s="32">
        <f t="shared" si="33"/>
        <v>3.3916619155985941E-3</v>
      </c>
      <c r="AE109" s="47">
        <f t="shared" si="34"/>
        <v>488989.22599671804</v>
      </c>
      <c r="AF109" s="32">
        <f t="shared" si="35"/>
        <v>349760.03949520312</v>
      </c>
      <c r="AG109" s="9">
        <f t="shared" si="36"/>
        <v>13.132164284443876</v>
      </c>
      <c r="AH109" s="10">
        <f t="shared" si="37"/>
        <v>4.3631086322502934</v>
      </c>
      <c r="AI109" s="10">
        <f t="shared" si="40"/>
        <v>3.0917681858588808</v>
      </c>
      <c r="AJ109" s="10">
        <f t="shared" si="41"/>
        <v>3.4606973027331174</v>
      </c>
      <c r="AK109" s="10">
        <f t="shared" si="42"/>
        <v>6.5524654885919986</v>
      </c>
      <c r="AL109" s="9">
        <f t="shared" si="38"/>
        <v>3.5492521396539987</v>
      </c>
      <c r="AM109" s="49">
        <f t="shared" si="43"/>
        <v>28.930667849692444</v>
      </c>
      <c r="AN109" s="29">
        <f t="shared" si="44"/>
        <v>1.0920775814319998E-4</v>
      </c>
      <c r="AO109" s="29">
        <f t="shared" si="45"/>
        <v>1.65</v>
      </c>
      <c r="AP109"/>
      <c r="AQ109" s="32"/>
      <c r="AR109" s="37"/>
      <c r="AS109" s="32"/>
      <c r="AT109"/>
    </row>
    <row r="110" spans="21:46" x14ac:dyDescent="0.25">
      <c r="U110" s="36">
        <f t="shared" si="46"/>
        <v>6000</v>
      </c>
      <c r="V110" s="36">
        <f t="shared" si="39"/>
        <v>25.404862401177294</v>
      </c>
      <c r="W110" s="32">
        <f t="shared" si="26"/>
        <v>294.85243120058863</v>
      </c>
      <c r="X110" s="8">
        <f t="shared" si="27"/>
        <v>1.1977501177602308</v>
      </c>
      <c r="Y110" s="32">
        <f t="shared" si="28"/>
        <v>1.8286565051018739E-5</v>
      </c>
      <c r="Z110" s="32">
        <f t="shared" si="29"/>
        <v>1.526742914057421E-5</v>
      </c>
      <c r="AA110" s="10">
        <f t="shared" si="30"/>
        <v>1006.1471543781897</v>
      </c>
      <c r="AB110" s="29">
        <f t="shared" si="31"/>
        <v>2.5723146178494236E-2</v>
      </c>
      <c r="AC110" s="8">
        <f t="shared" si="32"/>
        <v>0.71526924668400682</v>
      </c>
      <c r="AD110" s="32">
        <f t="shared" si="33"/>
        <v>3.3915270629723865E-3</v>
      </c>
      <c r="AE110" s="47">
        <f t="shared" si="34"/>
        <v>490453.80100331944</v>
      </c>
      <c r="AF110" s="32">
        <f t="shared" si="35"/>
        <v>350806.52077695209</v>
      </c>
      <c r="AG110" s="9">
        <f t="shared" si="36"/>
        <v>13.141976134192953</v>
      </c>
      <c r="AH110" s="10">
        <f t="shared" si="37"/>
        <v>4.3665175701658185</v>
      </c>
      <c r="AI110" s="10">
        <f t="shared" si="40"/>
        <v>3.1040123308224872</v>
      </c>
      <c r="AJ110" s="10">
        <f t="shared" si="41"/>
        <v>3.4721075857679846</v>
      </c>
      <c r="AK110" s="10">
        <f t="shared" si="42"/>
        <v>6.5761199165904713</v>
      </c>
      <c r="AL110" s="9">
        <f t="shared" si="38"/>
        <v>3.5620649548198386</v>
      </c>
      <c r="AM110" s="49">
        <f t="shared" si="43"/>
        <v>28.966927355997132</v>
      </c>
      <c r="AN110" s="29">
        <f t="shared" si="44"/>
        <v>1.0960199860984119E-4</v>
      </c>
      <c r="AO110" s="29">
        <f t="shared" si="45"/>
        <v>1.6666666666666667</v>
      </c>
      <c r="AP110"/>
      <c r="AQ110" s="32"/>
      <c r="AR110" s="37"/>
      <c r="AS110" s="32"/>
      <c r="AT110"/>
    </row>
    <row r="111" spans="21:46" x14ac:dyDescent="0.25">
      <c r="U111" s="36">
        <f t="shared" si="46"/>
        <v>6060</v>
      </c>
      <c r="V111" s="36">
        <f t="shared" si="39"/>
        <v>25.427823282535581</v>
      </c>
      <c r="W111" s="32">
        <f t="shared" si="26"/>
        <v>294.86391164126775</v>
      </c>
      <c r="X111" s="8">
        <f t="shared" si="27"/>
        <v>1.1977033292788182</v>
      </c>
      <c r="Y111" s="32">
        <f t="shared" si="28"/>
        <v>1.8287113351280628E-5</v>
      </c>
      <c r="Z111" s="32">
        <f t="shared" si="29"/>
        <v>1.5268483358305418E-5</v>
      </c>
      <c r="AA111" s="10">
        <f t="shared" si="30"/>
        <v>1006.1475512328194</v>
      </c>
      <c r="AB111" s="29">
        <f t="shared" si="31"/>
        <v>2.5724005681003831E-2</v>
      </c>
      <c r="AC111" s="8">
        <f t="shared" si="32"/>
        <v>0.71526707565203718</v>
      </c>
      <c r="AD111" s="32">
        <f t="shared" si="33"/>
        <v>3.3913950148521492E-3</v>
      </c>
      <c r="AE111" s="47">
        <f t="shared" si="34"/>
        <v>491887.50545774144</v>
      </c>
      <c r="AF111" s="32">
        <f t="shared" si="35"/>
        <v>351830.93757853418</v>
      </c>
      <c r="AG111" s="9">
        <f t="shared" si="36"/>
        <v>13.15155986675104</v>
      </c>
      <c r="AH111" s="10">
        <f t="shared" si="37"/>
        <v>4.3698478427155569</v>
      </c>
      <c r="AI111" s="10">
        <f t="shared" si="40"/>
        <v>3.1160119245370077</v>
      </c>
      <c r="AJ111" s="10">
        <f t="shared" si="41"/>
        <v>3.4832840561066081</v>
      </c>
      <c r="AK111" s="10">
        <f t="shared" si="42"/>
        <v>6.5992959806436158</v>
      </c>
      <c r="AL111" s="9">
        <f t="shared" si="38"/>
        <v>3.5746186561819582</v>
      </c>
      <c r="AM111" s="49">
        <f t="shared" si="43"/>
        <v>29.002441938717539</v>
      </c>
      <c r="AN111" s="29">
        <f t="shared" si="44"/>
        <v>1.0998826634406026E-4</v>
      </c>
      <c r="AO111" s="29">
        <f t="shared" si="45"/>
        <v>1.6833333333333333</v>
      </c>
      <c r="AP111"/>
      <c r="AQ111" s="32"/>
      <c r="AR111" s="37"/>
      <c r="AS111" s="32"/>
      <c r="AT111"/>
    </row>
    <row r="112" spans="21:46" x14ac:dyDescent="0.25">
      <c r="U112" s="36">
        <f t="shared" si="46"/>
        <v>6120</v>
      </c>
      <c r="V112" s="36">
        <f t="shared" si="39"/>
        <v>25.4503081786537</v>
      </c>
      <c r="W112" s="32">
        <f t="shared" si="26"/>
        <v>294.87515408932683</v>
      </c>
      <c r="X112" s="8">
        <f t="shared" si="27"/>
        <v>1.1976575142775971</v>
      </c>
      <c r="Y112" s="32">
        <f t="shared" si="28"/>
        <v>1.8287650275077827E-5</v>
      </c>
      <c r="Z112" s="32">
        <f t="shared" si="29"/>
        <v>1.5269515748088106E-5</v>
      </c>
      <c r="AA112" s="10">
        <f t="shared" si="30"/>
        <v>1006.1479399620508</v>
      </c>
      <c r="AB112" s="29">
        <f t="shared" si="31"/>
        <v>2.5724847352508014E-2</v>
      </c>
      <c r="AC112" s="8">
        <f t="shared" si="32"/>
        <v>0.71526494983155231</v>
      </c>
      <c r="AD112" s="32">
        <f t="shared" si="33"/>
        <v>3.3912657140895263E-3</v>
      </c>
      <c r="AE112" s="47">
        <f t="shared" si="34"/>
        <v>493290.98562372406</v>
      </c>
      <c r="AF112" s="32">
        <f t="shared" si="35"/>
        <v>352833.75208450999</v>
      </c>
      <c r="AG112" s="9">
        <f t="shared" si="36"/>
        <v>13.160921253394323</v>
      </c>
      <c r="AH112" s="10">
        <f t="shared" si="37"/>
        <v>4.3731014158834869</v>
      </c>
      <c r="AI112" s="10">
        <f t="shared" si="40"/>
        <v>3.1277715115045264</v>
      </c>
      <c r="AJ112" s="10">
        <f t="shared" si="41"/>
        <v>3.4942313343134033</v>
      </c>
      <c r="AK112" s="10">
        <f t="shared" si="42"/>
        <v>6.6220028458179296</v>
      </c>
      <c r="AL112" s="9">
        <f t="shared" si="38"/>
        <v>3.5869182081513782</v>
      </c>
      <c r="AM112" s="49">
        <f t="shared" si="43"/>
        <v>29.037226386805077</v>
      </c>
      <c r="AN112" s="29">
        <f t="shared" si="44"/>
        <v>1.1036671409696549E-4</v>
      </c>
      <c r="AO112" s="29">
        <f t="shared" si="45"/>
        <v>1.7</v>
      </c>
      <c r="AP112"/>
      <c r="AQ112" s="32"/>
      <c r="AR112" s="37"/>
      <c r="AS112" s="32"/>
      <c r="AT112"/>
    </row>
    <row r="113" spans="21:46" x14ac:dyDescent="0.25">
      <c r="U113" s="36">
        <f t="shared" si="46"/>
        <v>6180</v>
      </c>
      <c r="V113" s="36">
        <f t="shared" si="39"/>
        <v>25.472326725841789</v>
      </c>
      <c r="W113" s="32">
        <f t="shared" si="26"/>
        <v>294.88616336292085</v>
      </c>
      <c r="X113" s="8">
        <f t="shared" si="27"/>
        <v>1.1976126529009388</v>
      </c>
      <c r="Y113" s="32">
        <f t="shared" si="28"/>
        <v>1.8288176053144612E-5</v>
      </c>
      <c r="Z113" s="32">
        <f t="shared" si="29"/>
        <v>1.5270526750736767E-5</v>
      </c>
      <c r="AA113" s="10">
        <f t="shared" si="30"/>
        <v>1006.1483207261657</v>
      </c>
      <c r="AB113" s="29">
        <f t="shared" si="31"/>
        <v>2.572567155454741E-2</v>
      </c>
      <c r="AC113" s="8">
        <f t="shared" si="32"/>
        <v>0.71526286829870278</v>
      </c>
      <c r="AD113" s="32">
        <f t="shared" si="33"/>
        <v>3.391139104649291E-3</v>
      </c>
      <c r="AE113" s="47">
        <f t="shared" si="34"/>
        <v>494664.87445201492</v>
      </c>
      <c r="AF113" s="32">
        <f t="shared" si="35"/>
        <v>353815.41694716591</v>
      </c>
      <c r="AG113" s="9">
        <f t="shared" si="36"/>
        <v>13.170065897443354</v>
      </c>
      <c r="AH113" s="10">
        <f t="shared" si="37"/>
        <v>4.3762801993794058</v>
      </c>
      <c r="AI113" s="10">
        <f t="shared" si="40"/>
        <v>3.1392955673851168</v>
      </c>
      <c r="AJ113" s="10">
        <f t="shared" si="41"/>
        <v>3.5049539569226593</v>
      </c>
      <c r="AK113" s="10">
        <f t="shared" si="42"/>
        <v>6.6442495243077762</v>
      </c>
      <c r="AL113" s="9">
        <f t="shared" si="38"/>
        <v>3.5989684923333787</v>
      </c>
      <c r="AM113" s="49">
        <f t="shared" si="43"/>
        <v>29.071295218175166</v>
      </c>
      <c r="AN113" s="29">
        <f t="shared" si="44"/>
        <v>1.1073749207179627E-4</v>
      </c>
      <c r="AO113" s="29">
        <f t="shared" si="45"/>
        <v>1.7166666666666666</v>
      </c>
      <c r="AP113"/>
      <c r="AQ113" s="32"/>
      <c r="AR113" s="37"/>
      <c r="AS113" s="32"/>
      <c r="AT113"/>
    </row>
    <row r="114" spans="21:46" x14ac:dyDescent="0.25">
      <c r="U114" s="36">
        <f t="shared" si="46"/>
        <v>6240</v>
      </c>
      <c r="V114" s="36">
        <f t="shared" si="39"/>
        <v>25.493888375319393</v>
      </c>
      <c r="W114" s="32">
        <f t="shared" si="26"/>
        <v>294.8969441876597</v>
      </c>
      <c r="X114" s="8">
        <f t="shared" si="27"/>
        <v>1.1975687256807996</v>
      </c>
      <c r="Y114" s="32">
        <f t="shared" si="28"/>
        <v>1.8288690911765925E-5</v>
      </c>
      <c r="Z114" s="32">
        <f t="shared" si="29"/>
        <v>1.5271516798644755E-5</v>
      </c>
      <c r="AA114" s="10">
        <f t="shared" si="30"/>
        <v>1006.1486936825443</v>
      </c>
      <c r="AB114" s="29">
        <f t="shared" si="31"/>
        <v>2.5726478641695236E-2</v>
      </c>
      <c r="AC114" s="8">
        <f t="shared" si="32"/>
        <v>0.71526083014774267</v>
      </c>
      <c r="AD114" s="32">
        <f t="shared" si="33"/>
        <v>3.3910151315899805E-3</v>
      </c>
      <c r="AE114" s="47">
        <f t="shared" si="34"/>
        <v>496009.7918434926</v>
      </c>
      <c r="AF114" s="32">
        <f t="shared" si="35"/>
        <v>354776.37547538558</v>
      </c>
      <c r="AG114" s="9">
        <f t="shared" si="36"/>
        <v>13.178999240193685</v>
      </c>
      <c r="AH114" s="10">
        <f t="shared" si="37"/>
        <v>4.3793860485935738</v>
      </c>
      <c r="AI114" s="10">
        <f t="shared" si="40"/>
        <v>3.1505884992567661</v>
      </c>
      <c r="AJ114" s="10">
        <f t="shared" si="41"/>
        <v>3.5154563776462018</v>
      </c>
      <c r="AK114" s="10">
        <f t="shared" si="42"/>
        <v>6.6660448769029674</v>
      </c>
      <c r="AL114" s="9">
        <f t="shared" si="38"/>
        <v>3.6107743083224406</v>
      </c>
      <c r="AM114" s="49">
        <f t="shared" si="43"/>
        <v>29.104662683641834</v>
      </c>
      <c r="AN114" s="29">
        <f t="shared" si="44"/>
        <v>1.1110074794838278E-4</v>
      </c>
      <c r="AO114" s="29">
        <f t="shared" si="45"/>
        <v>1.7333333333333334</v>
      </c>
      <c r="AP114"/>
      <c r="AQ114" s="32"/>
      <c r="AR114" s="37"/>
      <c r="AS114" s="32"/>
      <c r="AT114"/>
    </row>
    <row r="115" spans="21:46" x14ac:dyDescent="0.25">
      <c r="U115" s="36">
        <f t="shared" si="46"/>
        <v>6300</v>
      </c>
      <c r="V115" s="36">
        <f t="shared" si="39"/>
        <v>25.515002396324977</v>
      </c>
      <c r="W115" s="32">
        <f t="shared" si="26"/>
        <v>294.90750119816244</v>
      </c>
      <c r="X115" s="8">
        <f t="shared" si="27"/>
        <v>1.1975257135299426</v>
      </c>
      <c r="Y115" s="32">
        <f t="shared" si="28"/>
        <v>1.8289195072852776E-5</v>
      </c>
      <c r="Z115" s="32">
        <f t="shared" si="29"/>
        <v>1.5272486315923667E-5</v>
      </c>
      <c r="AA115" s="10">
        <f t="shared" si="30"/>
        <v>1006.1490589857053</v>
      </c>
      <c r="AB115" s="29">
        <f t="shared" si="31"/>
        <v>2.5727268961675216E-2</v>
      </c>
      <c r="AC115" s="8">
        <f t="shared" si="32"/>
        <v>0.71525883449070937</v>
      </c>
      <c r="AD115" s="32">
        <f t="shared" si="33"/>
        <v>3.3908937410447632E-3</v>
      </c>
      <c r="AE115" s="47">
        <f t="shared" si="34"/>
        <v>497326.34490771749</v>
      </c>
      <c r="AF115" s="32">
        <f t="shared" si="35"/>
        <v>355717.06182021857</v>
      </c>
      <c r="AG115" s="9">
        <f t="shared" si="36"/>
        <v>13.187726566587337</v>
      </c>
      <c r="AH115" s="10">
        <f t="shared" si="37"/>
        <v>4.3824207664667849</v>
      </c>
      <c r="AI115" s="10">
        <f t="shared" si="40"/>
        <v>3.1616546459234143</v>
      </c>
      <c r="AJ115" s="10">
        <f t="shared" si="41"/>
        <v>3.5257429685793205</v>
      </c>
      <c r="AK115" s="10">
        <f t="shared" si="42"/>
        <v>6.6873976145027347</v>
      </c>
      <c r="AL115" s="9">
        <f t="shared" si="38"/>
        <v>3.6223403745223148</v>
      </c>
      <c r="AM115" s="49">
        <f t="shared" si="43"/>
        <v>29.13734277084729</v>
      </c>
      <c r="AN115" s="29">
        <f t="shared" si="44"/>
        <v>1.1145662690837891E-4</v>
      </c>
      <c r="AO115" s="29">
        <f t="shared" si="45"/>
        <v>1.75</v>
      </c>
      <c r="AP115"/>
      <c r="AQ115" s="32"/>
      <c r="AR115" s="37"/>
      <c r="AS115" s="32"/>
      <c r="AT115"/>
    </row>
    <row r="116" spans="21:46" x14ac:dyDescent="0.25">
      <c r="U116" s="36">
        <f t="shared" si="46"/>
        <v>6360</v>
      </c>
      <c r="V116" s="36">
        <f t="shared" si="39"/>
        <v>25.535677879194346</v>
      </c>
      <c r="W116" s="32">
        <f t="shared" si="26"/>
        <v>294.91783893959717</v>
      </c>
      <c r="X116" s="8">
        <f t="shared" si="27"/>
        <v>1.1974835977352338</v>
      </c>
      <c r="Y116" s="32">
        <f t="shared" si="28"/>
        <v>1.8289688754017009E-5</v>
      </c>
      <c r="Z116" s="32">
        <f t="shared" si="29"/>
        <v>1.5273435718541591E-5</v>
      </c>
      <c r="AA116" s="10">
        <f t="shared" si="30"/>
        <v>1006.1494167873484</v>
      </c>
      <c r="AB116" s="29">
        <f t="shared" si="31"/>
        <v>2.5728042855478427E-2</v>
      </c>
      <c r="AC116" s="8">
        <f t="shared" si="32"/>
        <v>0.71525688045711011</v>
      </c>
      <c r="AD116" s="32">
        <f t="shared" si="33"/>
        <v>3.3907748802025246E-3</v>
      </c>
      <c r="AE116" s="47">
        <f t="shared" si="34"/>
        <v>498615.12821691937</v>
      </c>
      <c r="AF116" s="32">
        <f t="shared" si="35"/>
        <v>356637.90115715575</v>
      </c>
      <c r="AG116" s="9">
        <f t="shared" si="36"/>
        <v>13.196253010638781</v>
      </c>
      <c r="AH116" s="10">
        <f t="shared" si="37"/>
        <v>4.3853861052804062</v>
      </c>
      <c r="AI116" s="10">
        <f t="shared" si="40"/>
        <v>3.172498278267629</v>
      </c>
      <c r="AJ116" s="10">
        <f t="shared" si="41"/>
        <v>3.5358180214032373</v>
      </c>
      <c r="AK116" s="10">
        <f t="shared" si="42"/>
        <v>6.7083162996708658</v>
      </c>
      <c r="AL116" s="9">
        <f t="shared" si="38"/>
        <v>3.6336713289883855</v>
      </c>
      <c r="AM116" s="49">
        <f t="shared" si="43"/>
        <v>29.16934920818273</v>
      </c>
      <c r="AN116" s="29">
        <f t="shared" si="44"/>
        <v>1.1180527166118109E-4</v>
      </c>
      <c r="AO116" s="29">
        <f t="shared" si="45"/>
        <v>1.7666666666666666</v>
      </c>
      <c r="AP116"/>
      <c r="AQ116" s="32"/>
      <c r="AR116" s="37"/>
      <c r="AS116" s="32"/>
      <c r="AT116"/>
    </row>
    <row r="117" spans="21:46" x14ac:dyDescent="0.25">
      <c r="U117" s="36">
        <f t="shared" si="46"/>
        <v>6420</v>
      </c>
      <c r="V117" s="36">
        <f t="shared" si="39"/>
        <v>25.555923738407131</v>
      </c>
      <c r="W117" s="32">
        <f t="shared" si="26"/>
        <v>294.92796186920356</v>
      </c>
      <c r="X117" s="8">
        <f t="shared" si="27"/>
        <v>1.1974423599510258</v>
      </c>
      <c r="Y117" s="32">
        <f t="shared" si="28"/>
        <v>1.8290172168645181E-5</v>
      </c>
      <c r="Z117" s="32">
        <f t="shared" si="29"/>
        <v>1.5274365414459894E-5</v>
      </c>
      <c r="AA117" s="10">
        <f t="shared" si="30"/>
        <v>1006.1497672363939</v>
      </c>
      <c r="AB117" s="29">
        <f t="shared" si="31"/>
        <v>2.5728800657478908E-2</v>
      </c>
      <c r="AC117" s="8">
        <f t="shared" si="32"/>
        <v>0.71525496719360659</v>
      </c>
      <c r="AD117" s="32">
        <f t="shared" si="33"/>
        <v>3.3906584972891994E-3</v>
      </c>
      <c r="AE117" s="47">
        <f t="shared" si="34"/>
        <v>499876.72405549529</v>
      </c>
      <c r="AF117" s="32">
        <f t="shared" si="35"/>
        <v>357539.30986516085</v>
      </c>
      <c r="AG117" s="9">
        <f t="shared" si="36"/>
        <v>13.204583560628343</v>
      </c>
      <c r="AH117" s="10">
        <f t="shared" si="37"/>
        <v>4.3882837683705498</v>
      </c>
      <c r="AI117" s="10">
        <f t="shared" si="40"/>
        <v>3.1831235996445826</v>
      </c>
      <c r="AJ117" s="10">
        <f t="shared" si="41"/>
        <v>3.5456857485840025</v>
      </c>
      <c r="AK117" s="10">
        <f t="shared" si="42"/>
        <v>6.7288093482285856</v>
      </c>
      <c r="AL117" s="9">
        <f t="shared" si="38"/>
        <v>3.6447717302904836</v>
      </c>
      <c r="AM117" s="49">
        <f t="shared" si="43"/>
        <v>29.200695468697614</v>
      </c>
      <c r="AN117" s="29">
        <f t="shared" si="44"/>
        <v>1.1214682247047643E-4</v>
      </c>
      <c r="AO117" s="29">
        <f t="shared" si="45"/>
        <v>1.7833333333333334</v>
      </c>
      <c r="AP117"/>
      <c r="AQ117" s="32"/>
      <c r="AR117" s="37"/>
      <c r="AS117" s="32"/>
      <c r="AT117"/>
    </row>
    <row r="118" spans="21:46" x14ac:dyDescent="0.25">
      <c r="U118" s="36">
        <f t="shared" si="46"/>
        <v>6480</v>
      </c>
      <c r="V118" s="36">
        <f t="shared" si="39"/>
        <v>25.575748715600554</v>
      </c>
      <c r="W118" s="32">
        <f t="shared" si="26"/>
        <v>294.93787435780024</v>
      </c>
      <c r="X118" s="8">
        <f t="shared" si="27"/>
        <v>1.1974019821926198</v>
      </c>
      <c r="Y118" s="32">
        <f t="shared" si="28"/>
        <v>1.8290645525971726E-5</v>
      </c>
      <c r="Z118" s="32">
        <f t="shared" si="29"/>
        <v>1.5275275803768799E-5</v>
      </c>
      <c r="AA118" s="10">
        <f t="shared" si="30"/>
        <v>1006.1501104790248</v>
      </c>
      <c r="AB118" s="29">
        <f t="shared" si="31"/>
        <v>2.5729542695547992E-2</v>
      </c>
      <c r="AC118" s="8">
        <f t="shared" si="32"/>
        <v>0.7152530938637105</v>
      </c>
      <c r="AD118" s="32">
        <f t="shared" si="33"/>
        <v>3.3905445415493242E-3</v>
      </c>
      <c r="AE118" s="47">
        <f t="shared" si="34"/>
        <v>501111.70266503806</v>
      </c>
      <c r="AF118" s="32">
        <f t="shared" si="35"/>
        <v>358421.69570248027</v>
      </c>
      <c r="AG118" s="9">
        <f t="shared" si="36"/>
        <v>13.212723064075146</v>
      </c>
      <c r="AH118" s="10">
        <f t="shared" si="37"/>
        <v>4.3911154117703193</v>
      </c>
      <c r="AI118" s="10">
        <f t="shared" si="40"/>
        <v>3.1935347463141883</v>
      </c>
      <c r="AJ118" s="10">
        <f t="shared" si="41"/>
        <v>3.5553502845664573</v>
      </c>
      <c r="AK118" s="10">
        <f t="shared" si="42"/>
        <v>6.7488850308806452</v>
      </c>
      <c r="AL118" s="9">
        <f t="shared" si="38"/>
        <v>3.6556460583936823</v>
      </c>
      <c r="AM118" s="49">
        <f t="shared" si="43"/>
        <v>29.231394773994236</v>
      </c>
      <c r="AN118" s="29">
        <f t="shared" si="44"/>
        <v>1.1248141718134409E-4</v>
      </c>
      <c r="AO118" s="29">
        <f t="shared" si="45"/>
        <v>1.8</v>
      </c>
      <c r="AP118"/>
      <c r="AQ118" s="32"/>
      <c r="AR118" s="37"/>
      <c r="AS118" s="32"/>
      <c r="AT118"/>
    </row>
    <row r="119" spans="21:46" x14ac:dyDescent="0.25">
      <c r="U119" s="36">
        <f t="shared" si="46"/>
        <v>6540</v>
      </c>
      <c r="V119" s="36">
        <f t="shared" si="39"/>
        <v>25.595161382549808</v>
      </c>
      <c r="W119" s="32">
        <f t="shared" si="26"/>
        <v>294.94758069127488</v>
      </c>
      <c r="X119" s="8">
        <f t="shared" si="27"/>
        <v>1.1973624468298161</v>
      </c>
      <c r="Y119" s="32">
        <f t="shared" si="28"/>
        <v>1.8291109031151046E-5</v>
      </c>
      <c r="Z119" s="32">
        <f t="shared" si="29"/>
        <v>1.5276167278821302E-5</v>
      </c>
      <c r="AA119" s="10">
        <f t="shared" si="30"/>
        <v>1006.1504466587263</v>
      </c>
      <c r="AB119" s="29">
        <f t="shared" si="31"/>
        <v>2.5730269291167087E-2</v>
      </c>
      <c r="AC119" s="8">
        <f t="shared" si="32"/>
        <v>0.71525125964747827</v>
      </c>
      <c r="AD119" s="32">
        <f t="shared" si="33"/>
        <v>3.3904329632278348E-3</v>
      </c>
      <c r="AE119" s="47">
        <f t="shared" si="34"/>
        <v>502320.62248497782</v>
      </c>
      <c r="AF119" s="32">
        <f t="shared" si="35"/>
        <v>359285.4579792858</v>
      </c>
      <c r="AG119" s="9">
        <f t="shared" si="36"/>
        <v>13.220676232500992</v>
      </c>
      <c r="AH119" s="10">
        <f t="shared" si="37"/>
        <v>4.393882645783779</v>
      </c>
      <c r="AI119" s="10">
        <f t="shared" si="40"/>
        <v>3.2037357879084225</v>
      </c>
      <c r="AJ119" s="10">
        <f t="shared" si="41"/>
        <v>3.5648156869630991</v>
      </c>
      <c r="AK119" s="10">
        <f t="shared" si="42"/>
        <v>6.7685514748715221</v>
      </c>
      <c r="AL119" s="9">
        <f t="shared" si="38"/>
        <v>3.6662987155554077</v>
      </c>
      <c r="AM119" s="49">
        <f t="shared" si="43"/>
        <v>29.261460098105214</v>
      </c>
      <c r="AN119" s="29">
        <f t="shared" si="44"/>
        <v>1.1280919124785871E-4</v>
      </c>
      <c r="AO119" s="29">
        <f t="shared" si="45"/>
        <v>1.8166666666666667</v>
      </c>
      <c r="AP119"/>
      <c r="AQ119" s="32"/>
      <c r="AR119" s="37"/>
      <c r="AS119" s="32"/>
      <c r="AT119"/>
    </row>
    <row r="120" spans="21:46" x14ac:dyDescent="0.25">
      <c r="U120" s="36">
        <f t="shared" si="46"/>
        <v>6600</v>
      </c>
      <c r="V120" s="36">
        <f t="shared" si="39"/>
        <v>25.614170144114404</v>
      </c>
      <c r="W120" s="32">
        <f t="shared" si="26"/>
        <v>294.95708507205717</v>
      </c>
      <c r="X120" s="8">
        <f t="shared" si="27"/>
        <v>1.1973237365805454</v>
      </c>
      <c r="Y120" s="32">
        <f t="shared" si="28"/>
        <v>1.8291562885329101E-5</v>
      </c>
      <c r="Z120" s="32">
        <f t="shared" si="29"/>
        <v>1.5277040224365925E-5</v>
      </c>
      <c r="AA120" s="10">
        <f t="shared" si="30"/>
        <v>1006.1507759163276</v>
      </c>
      <c r="AB120" s="29">
        <f t="shared" si="31"/>
        <v>2.5730980759539647E-2</v>
      </c>
      <c r="AC120" s="8">
        <f t="shared" si="32"/>
        <v>0.7152494637412119</v>
      </c>
      <c r="AD120" s="32">
        <f t="shared" si="33"/>
        <v>3.3903237135521017E-3</v>
      </c>
      <c r="AE120" s="47">
        <f t="shared" si="34"/>
        <v>503504.03038884985</v>
      </c>
      <c r="AF120" s="32">
        <f t="shared" si="35"/>
        <v>360130.98772716371</v>
      </c>
      <c r="AG120" s="9">
        <f t="shared" si="36"/>
        <v>13.22844764599578</v>
      </c>
      <c r="AH120" s="10">
        <f t="shared" si="37"/>
        <v>4.3965870364952266</v>
      </c>
      <c r="AI120" s="10">
        <f t="shared" si="40"/>
        <v>3.2137307279311083</v>
      </c>
      <c r="AJ120" s="10">
        <f t="shared" si="41"/>
        <v>3.5740859377363159</v>
      </c>
      <c r="AK120" s="10">
        <f t="shared" si="42"/>
        <v>6.7878166656674246</v>
      </c>
      <c r="AL120" s="9">
        <f t="shared" si="38"/>
        <v>3.6767340272365212</v>
      </c>
      <c r="AM120" s="49">
        <f t="shared" si="43"/>
        <v>29.290904171350924</v>
      </c>
      <c r="AN120" s="29">
        <f t="shared" si="44"/>
        <v>1.1313027776112375E-4</v>
      </c>
      <c r="AO120" s="29">
        <f t="shared" si="45"/>
        <v>1.8333333333333333</v>
      </c>
      <c r="AP120"/>
      <c r="AQ120" s="32"/>
      <c r="AR120" s="37"/>
      <c r="AS120" s="32"/>
      <c r="AT120"/>
    </row>
    <row r="121" spans="21:46" x14ac:dyDescent="0.25">
      <c r="U121" s="36">
        <f t="shared" si="46"/>
        <v>6660</v>
      </c>
      <c r="V121" s="36">
        <f t="shared" si="39"/>
        <v>25.632783241149991</v>
      </c>
      <c r="W121" s="32">
        <f t="shared" si="26"/>
        <v>294.966391620575</v>
      </c>
      <c r="X121" s="8">
        <f t="shared" si="27"/>
        <v>1.197285834504588</v>
      </c>
      <c r="Y121" s="32">
        <f t="shared" si="28"/>
        <v>1.8292007285713716E-5</v>
      </c>
      <c r="Z121" s="32">
        <f t="shared" si="29"/>
        <v>1.5277895017677687E-5</v>
      </c>
      <c r="AA121" s="10">
        <f t="shared" si="30"/>
        <v>1006.1510983900413</v>
      </c>
      <c r="AB121" s="29">
        <f t="shared" si="31"/>
        <v>2.5731677409701132E-2</v>
      </c>
      <c r="AC121" s="8">
        <f t="shared" si="32"/>
        <v>0.71524770535716342</v>
      </c>
      <c r="AD121" s="32">
        <f t="shared" si="33"/>
        <v>3.390216744714201E-3</v>
      </c>
      <c r="AE121" s="47">
        <f t="shared" si="34"/>
        <v>504662.46191627916</v>
      </c>
      <c r="AF121" s="32">
        <f t="shared" si="35"/>
        <v>360958.66786551557</v>
      </c>
      <c r="AG121" s="9">
        <f t="shared" si="36"/>
        <v>13.236041757594577</v>
      </c>
      <c r="AH121" s="10">
        <f t="shared" si="37"/>
        <v>4.399230107216864</v>
      </c>
      <c r="AI121" s="10">
        <f t="shared" si="40"/>
        <v>3.2235235042874262</v>
      </c>
      <c r="AJ121" s="10">
        <f t="shared" si="41"/>
        <v>3.583164944374392</v>
      </c>
      <c r="AK121" s="10">
        <f t="shared" si="42"/>
        <v>6.8066884486618182</v>
      </c>
      <c r="AL121" s="9">
        <f t="shared" si="38"/>
        <v>3.6869562430251515</v>
      </c>
      <c r="AM121" s="49">
        <f t="shared" si="43"/>
        <v>29.319739484175141</v>
      </c>
      <c r="AN121" s="29">
        <f t="shared" si="44"/>
        <v>1.1344480747769698E-4</v>
      </c>
      <c r="AO121" s="29">
        <f t="shared" si="45"/>
        <v>1.85</v>
      </c>
      <c r="AP121"/>
      <c r="AQ121" s="32"/>
      <c r="AR121" s="37"/>
      <c r="AS121" s="32"/>
      <c r="AT121"/>
    </row>
    <row r="122" spans="21:46" x14ac:dyDescent="0.25">
      <c r="U122" s="36">
        <f t="shared" si="46"/>
        <v>6720</v>
      </c>
      <c r="V122" s="36">
        <f t="shared" si="39"/>
        <v>25.651008753385138</v>
      </c>
      <c r="W122" s="32">
        <f t="shared" si="26"/>
        <v>294.97550437669253</v>
      </c>
      <c r="X122" s="8">
        <f t="shared" si="27"/>
        <v>1.1972487239973773</v>
      </c>
      <c r="Y122" s="32">
        <f t="shared" si="28"/>
        <v>1.8292442425644362E-5</v>
      </c>
      <c r="Z122" s="32">
        <f t="shared" si="29"/>
        <v>1.5278732028687828E-5</v>
      </c>
      <c r="AA122" s="10">
        <f t="shared" si="30"/>
        <v>1006.1514142155044</v>
      </c>
      <c r="AB122" s="29">
        <f t="shared" si="31"/>
        <v>2.5732359544628165E-2</v>
      </c>
      <c r="AC122" s="8">
        <f t="shared" si="32"/>
        <v>0.71524598372324344</v>
      </c>
      <c r="AD122" s="32">
        <f t="shared" si="33"/>
        <v>3.3901120098534356E-3</v>
      </c>
      <c r="AE122" s="47">
        <f t="shared" si="34"/>
        <v>505796.44150070311</v>
      </c>
      <c r="AF122" s="32">
        <f t="shared" si="35"/>
        <v>361768.87336488633</v>
      </c>
      <c r="AG122" s="9">
        <f t="shared" si="36"/>
        <v>13.243462897475711</v>
      </c>
      <c r="AH122" s="10">
        <f t="shared" si="37"/>
        <v>4.4018133398780961</v>
      </c>
      <c r="AI122" s="10">
        <f t="shared" si="40"/>
        <v>3.2331179898407791</v>
      </c>
      <c r="AJ122" s="10">
        <f t="shared" si="41"/>
        <v>3.5920565410596752</v>
      </c>
      <c r="AK122" s="10">
        <f t="shared" si="42"/>
        <v>6.8251745309004548</v>
      </c>
      <c r="AL122" s="9">
        <f t="shared" si="38"/>
        <v>3.6969695375710794</v>
      </c>
      <c r="AM122" s="49">
        <f t="shared" si="43"/>
        <v>29.347978290956217</v>
      </c>
      <c r="AN122" s="29">
        <f t="shared" si="44"/>
        <v>1.1375290884834091E-4</v>
      </c>
      <c r="AO122" s="29">
        <f t="shared" si="45"/>
        <v>1.8666666666666667</v>
      </c>
      <c r="AP122"/>
      <c r="AQ122" s="32"/>
      <c r="AR122" s="37"/>
      <c r="AS122" s="32"/>
      <c r="AT122"/>
    </row>
    <row r="123" spans="21:46" x14ac:dyDescent="0.25">
      <c r="U123" s="36">
        <f t="shared" si="46"/>
        <v>6780</v>
      </c>
      <c r="V123" s="36">
        <f t="shared" si="39"/>
        <v>25.668854602262698</v>
      </c>
      <c r="W123" s="32">
        <f t="shared" si="26"/>
        <v>294.98442730113135</v>
      </c>
      <c r="X123" s="8">
        <f t="shared" si="27"/>
        <v>1.1972123887838872</v>
      </c>
      <c r="Y123" s="32">
        <f t="shared" si="28"/>
        <v>1.8292868494660829E-5</v>
      </c>
      <c r="Z123" s="32">
        <f t="shared" si="29"/>
        <v>1.5279551620111856E-5</v>
      </c>
      <c r="AA123" s="10">
        <f t="shared" si="30"/>
        <v>1006.1517235258182</v>
      </c>
      <c r="AB123" s="29">
        <f t="shared" si="31"/>
        <v>2.5733027461345984E-2</v>
      </c>
      <c r="AC123" s="8">
        <f t="shared" si="32"/>
        <v>0.71524429808273415</v>
      </c>
      <c r="AD123" s="32">
        <f t="shared" si="33"/>
        <v>3.3900094630390839E-3</v>
      </c>
      <c r="AE123" s="47">
        <f t="shared" si="34"/>
        <v>506906.48269290419</v>
      </c>
      <c r="AF123" s="32">
        <f t="shared" si="35"/>
        <v>362561.9714072739</v>
      </c>
      <c r="AG123" s="9">
        <f t="shared" si="36"/>
        <v>13.25071527698878</v>
      </c>
      <c r="AH123" s="10">
        <f t="shared" si="37"/>
        <v>4.4043381763592082</v>
      </c>
      <c r="AI123" s="10">
        <f t="shared" si="40"/>
        <v>3.2425179929945864</v>
      </c>
      <c r="AJ123" s="10">
        <f t="shared" si="41"/>
        <v>3.6007644898291509</v>
      </c>
      <c r="AK123" s="10">
        <f t="shared" si="42"/>
        <v>6.8432824828237369</v>
      </c>
      <c r="AL123" s="9">
        <f t="shared" si="38"/>
        <v>3.7067780115295239</v>
      </c>
      <c r="AM123" s="49">
        <f t="shared" si="43"/>
        <v>29.37563261379222</v>
      </c>
      <c r="AN123" s="29">
        <f t="shared" si="44"/>
        <v>1.1405470804706228E-4</v>
      </c>
      <c r="AO123" s="29">
        <f t="shared" si="45"/>
        <v>1.8833333333333333</v>
      </c>
      <c r="AP123"/>
      <c r="AQ123" s="32"/>
      <c r="AR123" s="37"/>
      <c r="AS123" s="32"/>
      <c r="AT123"/>
    </row>
    <row r="124" spans="21:46" x14ac:dyDescent="0.25">
      <c r="U124" s="36">
        <f t="shared" si="46"/>
        <v>6840</v>
      </c>
      <c r="V124" s="36">
        <f t="shared" si="39"/>
        <v>25.686328553745369</v>
      </c>
      <c r="W124" s="32">
        <f t="shared" si="26"/>
        <v>294.99316427687268</v>
      </c>
      <c r="X124" s="8">
        <f t="shared" si="27"/>
        <v>1.1971768129126117</v>
      </c>
      <c r="Y124" s="32">
        <f t="shared" si="28"/>
        <v>1.8293285678571124E-5</v>
      </c>
      <c r="Z124" s="32">
        <f t="shared" si="29"/>
        <v>1.5280354147576068E-5</v>
      </c>
      <c r="AA124" s="10">
        <f t="shared" si="30"/>
        <v>1006.1520264515871</v>
      </c>
      <c r="AB124" s="29">
        <f t="shared" si="31"/>
        <v>2.5733681451034607E-2</v>
      </c>
      <c r="AC124" s="8">
        <f t="shared" si="32"/>
        <v>0.71524264769400636</v>
      </c>
      <c r="AD124" s="32">
        <f t="shared" si="33"/>
        <v>3.3899090592534099E-3</v>
      </c>
      <c r="AE124" s="47">
        <f t="shared" si="34"/>
        <v>507993.08838040842</v>
      </c>
      <c r="AF124" s="32">
        <f t="shared" si="35"/>
        <v>363338.32154345867</v>
      </c>
      <c r="AG124" s="9">
        <f t="shared" si="36"/>
        <v>13.257802992521018</v>
      </c>
      <c r="AH124" s="10">
        <f t="shared" si="37"/>
        <v>4.4068060197722438</v>
      </c>
      <c r="AI124" s="10">
        <f t="shared" si="40"/>
        <v>3.2517272582968682</v>
      </c>
      <c r="AJ124" s="10">
        <f t="shared" si="41"/>
        <v>3.6092924817264671</v>
      </c>
      <c r="AK124" s="10">
        <f t="shared" si="42"/>
        <v>6.8610197400233357</v>
      </c>
      <c r="AL124" s="9">
        <f t="shared" si="38"/>
        <v>3.7163856925126399</v>
      </c>
      <c r="AM124" s="49">
        <f t="shared" si="43"/>
        <v>29.402714246258007</v>
      </c>
      <c r="AN124" s="29">
        <f t="shared" si="44"/>
        <v>1.1435032900038893E-4</v>
      </c>
      <c r="AO124" s="29">
        <f t="shared" si="45"/>
        <v>1.9</v>
      </c>
      <c r="AP124"/>
      <c r="AQ124" s="32"/>
      <c r="AR124" s="37"/>
      <c r="AS124" s="32"/>
      <c r="AT124"/>
    </row>
    <row r="125" spans="21:46" x14ac:dyDescent="0.25">
      <c r="U125" s="36">
        <f t="shared" si="46"/>
        <v>6900</v>
      </c>
      <c r="V125" s="36">
        <f t="shared" si="39"/>
        <v>25.703438221085197</v>
      </c>
      <c r="W125" s="32">
        <f t="shared" si="26"/>
        <v>295.00171911054258</v>
      </c>
      <c r="X125" s="8">
        <f t="shared" si="27"/>
        <v>1.1971419807496222</v>
      </c>
      <c r="Y125" s="32">
        <f t="shared" si="28"/>
        <v>1.8293694159518555E-5</v>
      </c>
      <c r="Z125" s="32">
        <f t="shared" si="29"/>
        <v>1.528113995974268E-5</v>
      </c>
      <c r="AA125" s="10">
        <f t="shared" si="30"/>
        <v>1006.1523231209593</v>
      </c>
      <c r="AB125" s="29">
        <f t="shared" si="31"/>
        <v>2.5734321799133812E-2</v>
      </c>
      <c r="AC125" s="8">
        <f t="shared" si="32"/>
        <v>0.71524103183024046</v>
      </c>
      <c r="AD125" s="32">
        <f t="shared" si="33"/>
        <v>3.3898107543748977E-3</v>
      </c>
      <c r="AE125" s="47">
        <f t="shared" si="34"/>
        <v>509056.75100278459</v>
      </c>
      <c r="AF125" s="32">
        <f t="shared" si="35"/>
        <v>364098.27584738145</v>
      </c>
      <c r="AG125" s="9">
        <f t="shared" si="36"/>
        <v>13.264730029209691</v>
      </c>
      <c r="AH125" s="10">
        <f t="shared" si="37"/>
        <v>4.4092182356915792</v>
      </c>
      <c r="AI125" s="10">
        <f t="shared" si="40"/>
        <v>3.2607494670655055</v>
      </c>
      <c r="AJ125" s="10">
        <f t="shared" si="41"/>
        <v>3.6176441379447888</v>
      </c>
      <c r="AK125" s="10">
        <f t="shared" si="42"/>
        <v>6.8783936050102943</v>
      </c>
      <c r="AL125" s="9">
        <f t="shared" si="38"/>
        <v>3.7257965360472425</v>
      </c>
      <c r="AM125" s="49">
        <f t="shared" si="43"/>
        <v>29.429234757132438</v>
      </c>
      <c r="AN125" s="29">
        <f t="shared" si="44"/>
        <v>1.1463989341683824E-4</v>
      </c>
      <c r="AO125" s="29">
        <f t="shared" si="45"/>
        <v>1.9166666666666667</v>
      </c>
      <c r="AP125"/>
      <c r="AQ125" s="32"/>
      <c r="AR125" s="37"/>
      <c r="AS125" s="32"/>
      <c r="AT125"/>
    </row>
    <row r="126" spans="21:46" x14ac:dyDescent="0.25">
      <c r="U126" s="36">
        <f t="shared" si="46"/>
        <v>6960</v>
      </c>
      <c r="V126" s="36">
        <f t="shared" si="39"/>
        <v>25.720191067556758</v>
      </c>
      <c r="W126" s="32">
        <f t="shared" si="26"/>
        <v>295.01009553377833</v>
      </c>
      <c r="X126" s="8">
        <f t="shared" si="27"/>
        <v>1.1971078769727177</v>
      </c>
      <c r="Y126" s="32">
        <f t="shared" si="28"/>
        <v>1.8294094116047547E-5</v>
      </c>
      <c r="Z126" s="32">
        <f t="shared" si="29"/>
        <v>1.5281909398432997E-5</v>
      </c>
      <c r="AA126" s="10">
        <f t="shared" si="30"/>
        <v>1006.1526136596656</v>
      </c>
      <c r="AB126" s="29">
        <f t="shared" si="31"/>
        <v>2.5734948785446143E-2</v>
      </c>
      <c r="AC126" s="8">
        <f t="shared" si="32"/>
        <v>0.71523944977915188</v>
      </c>
      <c r="AD126" s="32">
        <f t="shared" si="33"/>
        <v>3.3897145051617434E-3</v>
      </c>
      <c r="AE126" s="47">
        <f t="shared" si="34"/>
        <v>510097.95276294649</v>
      </c>
      <c r="AF126" s="32">
        <f t="shared" si="35"/>
        <v>364842.17906764167</v>
      </c>
      <c r="AG126" s="9">
        <f t="shared" si="36"/>
        <v>13.271500264508298</v>
      </c>
      <c r="AH126" s="10">
        <f t="shared" si="37"/>
        <v>4.4115761533365978</v>
      </c>
      <c r="AI126" s="10">
        <f t="shared" si="40"/>
        <v>3.2695882380322181</v>
      </c>
      <c r="AJ126" s="10">
        <f t="shared" si="41"/>
        <v>3.6258230109607625</v>
      </c>
      <c r="AK126" s="10">
        <f t="shared" si="42"/>
        <v>6.8954112489929802</v>
      </c>
      <c r="AL126" s="9">
        <f t="shared" si="38"/>
        <v>3.7350144265378642</v>
      </c>
      <c r="AM126" s="49">
        <f t="shared" si="43"/>
        <v>29.455205494094621</v>
      </c>
      <c r="AN126" s="29">
        <f t="shared" si="44"/>
        <v>1.1492352081654966E-4</v>
      </c>
      <c r="AO126" s="29">
        <f t="shared" si="45"/>
        <v>1.9333333333333333</v>
      </c>
      <c r="AP126"/>
      <c r="AQ126" s="32"/>
      <c r="AR126" s="37"/>
      <c r="AS126" s="32"/>
      <c r="AT126"/>
    </row>
    <row r="127" spans="21:46" x14ac:dyDescent="0.25">
      <c r="U127" s="36">
        <f t="shared" si="46"/>
        <v>7020</v>
      </c>
      <c r="V127" s="36">
        <f t="shared" si="39"/>
        <v>25.736594409153824</v>
      </c>
      <c r="W127" s="32">
        <f t="shared" si="26"/>
        <v>295.01829720457687</v>
      </c>
      <c r="X127" s="8">
        <f t="shared" si="27"/>
        <v>1.1970744865656568</v>
      </c>
      <c r="Y127" s="32">
        <f t="shared" si="28"/>
        <v>1.8294485723169047E-5</v>
      </c>
      <c r="Z127" s="32">
        <f t="shared" si="29"/>
        <v>1.5282662798749438E-5</v>
      </c>
      <c r="AA127" s="10">
        <f t="shared" si="30"/>
        <v>1006.1528981910576</v>
      </c>
      <c r="AB127" s="29">
        <f t="shared" si="31"/>
        <v>2.5735562684239197E-2</v>
      </c>
      <c r="AC127" s="8">
        <f t="shared" si="32"/>
        <v>0.71523790084271932</v>
      </c>
      <c r="AD127" s="32">
        <f t="shared" si="33"/>
        <v>3.3896202692355795E-3</v>
      </c>
      <c r="AE127" s="47">
        <f t="shared" si="34"/>
        <v>511117.16583445179</v>
      </c>
      <c r="AF127" s="32">
        <f t="shared" si="35"/>
        <v>365570.36877611338</v>
      </c>
      <c r="AG127" s="9">
        <f t="shared" si="36"/>
        <v>13.278117471613125</v>
      </c>
      <c r="AH127" s="10">
        <f t="shared" si="37"/>
        <v>4.4138810667088038</v>
      </c>
      <c r="AI127" s="10">
        <f t="shared" si="40"/>
        <v>3.2782471280034478</v>
      </c>
      <c r="AJ127" s="10">
        <f t="shared" si="41"/>
        <v>3.6338325856582538</v>
      </c>
      <c r="AK127" s="10">
        <f t="shared" si="42"/>
        <v>6.9120797136617016</v>
      </c>
      <c r="AL127" s="9">
        <f t="shared" si="38"/>
        <v>3.7440431782334218</v>
      </c>
      <c r="AM127" s="49">
        <f t="shared" si="43"/>
        <v>29.480637587387246</v>
      </c>
      <c r="AN127" s="29">
        <f t="shared" si="44"/>
        <v>1.1520132856102837E-4</v>
      </c>
      <c r="AO127" s="29">
        <f t="shared" si="45"/>
        <v>1.95</v>
      </c>
      <c r="AP127"/>
      <c r="AQ127" s="32"/>
      <c r="AR127" s="37"/>
      <c r="AS127" s="32"/>
      <c r="AT127"/>
    </row>
    <row r="128" spans="21:46" x14ac:dyDescent="0.25">
      <c r="U128" s="36">
        <f t="shared" si="46"/>
        <v>7080</v>
      </c>
      <c r="V128" s="36">
        <f t="shared" si="39"/>
        <v>25.752655417249375</v>
      </c>
      <c r="W128" s="32">
        <f t="shared" si="26"/>
        <v>295.02632770862465</v>
      </c>
      <c r="X128" s="8">
        <f t="shared" si="27"/>
        <v>1.1970417948124794</v>
      </c>
      <c r="Y128" s="32">
        <f t="shared" si="28"/>
        <v>1.8294869152424604E-5</v>
      </c>
      <c r="Z128" s="32">
        <f t="shared" si="29"/>
        <v>1.5283400489195581E-5</v>
      </c>
      <c r="AA128" s="10">
        <f t="shared" si="30"/>
        <v>1006.1531768361473</v>
      </c>
      <c r="AB128" s="29">
        <f t="shared" si="31"/>
        <v>2.5736163764345954E-2</v>
      </c>
      <c r="AC128" s="8">
        <f t="shared" si="32"/>
        <v>0.71523638433691972</v>
      </c>
      <c r="AD128" s="32">
        <f t="shared" si="33"/>
        <v>3.3895280050654495E-3</v>
      </c>
      <c r="AE128" s="47">
        <f t="shared" si="34"/>
        <v>512114.85256491875</v>
      </c>
      <c r="AF128" s="32">
        <f t="shared" si="35"/>
        <v>366283.17551376723</v>
      </c>
      <c r="AG128" s="9">
        <f t="shared" si="36"/>
        <v>13.284585322757248</v>
      </c>
      <c r="AH128" s="10">
        <f t="shared" si="37"/>
        <v>4.416134235685468</v>
      </c>
      <c r="AI128" s="10">
        <f t="shared" si="40"/>
        <v>3.2867296325363879</v>
      </c>
      <c r="AJ128" s="10">
        <f t="shared" si="41"/>
        <v>3.6416762804421614</v>
      </c>
      <c r="AK128" s="10">
        <f t="shared" si="42"/>
        <v>6.9284059129785494</v>
      </c>
      <c r="AL128" s="9">
        <f t="shared" si="38"/>
        <v>3.7528865361967143</v>
      </c>
      <c r="AM128" s="49">
        <f t="shared" si="43"/>
        <v>29.505541953446091</v>
      </c>
      <c r="AN128" s="29">
        <f t="shared" si="44"/>
        <v>1.1547343188297583E-4</v>
      </c>
      <c r="AO128" s="29">
        <f t="shared" si="45"/>
        <v>1.9666666666666666</v>
      </c>
      <c r="AP128"/>
      <c r="AQ128" s="32"/>
      <c r="AR128" s="37"/>
      <c r="AS128" s="32"/>
      <c r="AT128"/>
    </row>
    <row r="129" spans="21:46" x14ac:dyDescent="0.25">
      <c r="U129" s="36">
        <f t="shared" si="46"/>
        <v>7140</v>
      </c>
      <c r="V129" s="36">
        <f t="shared" si="39"/>
        <v>25.768381121218869</v>
      </c>
      <c r="W129" s="32">
        <f t="shared" si="26"/>
        <v>295.03419056060943</v>
      </c>
      <c r="X129" s="8">
        <f t="shared" si="27"/>
        <v>1.1970097872919099</v>
      </c>
      <c r="Y129" s="32">
        <f t="shared" si="28"/>
        <v>1.8295244571949864E-5</v>
      </c>
      <c r="Z129" s="32">
        <f t="shared" si="29"/>
        <v>1.5284122791794915E-5</v>
      </c>
      <c r="AA129" s="10">
        <f t="shared" si="30"/>
        <v>1006.1534497136445</v>
      </c>
      <c r="AB129" s="29">
        <f t="shared" si="31"/>
        <v>2.5736752289264052E-2</v>
      </c>
      <c r="AC129" s="8">
        <f t="shared" si="32"/>
        <v>0.71523489959146525</v>
      </c>
      <c r="AD129" s="32">
        <f t="shared" si="33"/>
        <v>3.3894376719520178E-3</v>
      </c>
      <c r="AE129" s="47">
        <f t="shared" si="34"/>
        <v>513091.46567556489</v>
      </c>
      <c r="AF129" s="32">
        <f t="shared" si="35"/>
        <v>366980.92293370038</v>
      </c>
      <c r="AG129" s="9">
        <f t="shared" si="36"/>
        <v>13.290907392377738</v>
      </c>
      <c r="AH129" s="10">
        <f t="shared" si="37"/>
        <v>4.4183368870718338</v>
      </c>
      <c r="AI129" s="10">
        <f t="shared" si="40"/>
        <v>3.2950391866285229</v>
      </c>
      <c r="AJ129" s="10">
        <f t="shared" si="41"/>
        <v>3.6493574483417097</v>
      </c>
      <c r="AK129" s="10">
        <f t="shared" si="42"/>
        <v>6.9443966349702322</v>
      </c>
      <c r="AL129" s="9">
        <f t="shared" si="38"/>
        <v>3.7615481772755421</v>
      </c>
      <c r="AM129" s="49">
        <f t="shared" si="43"/>
        <v>29.529929298494412</v>
      </c>
      <c r="AN129" s="29">
        <f t="shared" si="44"/>
        <v>1.1573994391617054E-4</v>
      </c>
      <c r="AO129" s="29">
        <f t="shared" si="45"/>
        <v>1.9833333333333334</v>
      </c>
      <c r="AP129"/>
      <c r="AQ129" s="32"/>
      <c r="AR129" s="37"/>
      <c r="AS129" s="32"/>
      <c r="AT129"/>
    </row>
    <row r="130" spans="21:46" x14ac:dyDescent="0.25">
      <c r="U130" s="36">
        <f t="shared" si="46"/>
        <v>7200</v>
      </c>
      <c r="V130" s="36">
        <f t="shared" si="39"/>
        <v>25.783778411026656</v>
      </c>
      <c r="W130" s="32">
        <f t="shared" si="26"/>
        <v>295.04188920551331</v>
      </c>
      <c r="X130" s="8">
        <f t="shared" si="27"/>
        <v>1.1969784498718496</v>
      </c>
      <c r="Y130" s="32">
        <f t="shared" si="28"/>
        <v>1.8295612146536874E-5</v>
      </c>
      <c r="Z130" s="32">
        <f t="shared" si="29"/>
        <v>1.5284830022207695E-5</v>
      </c>
      <c r="AA130" s="10">
        <f t="shared" si="30"/>
        <v>1006.1537169399954</v>
      </c>
      <c r="AB130" s="29">
        <f t="shared" si="31"/>
        <v>2.5737328517253362E-2</v>
      </c>
      <c r="AC130" s="8">
        <f t="shared" si="32"/>
        <v>0.71523344594954452</v>
      </c>
      <c r="AD130" s="32">
        <f t="shared" si="33"/>
        <v>3.3893492300120258E-3</v>
      </c>
      <c r="AE130" s="47">
        <f t="shared" si="34"/>
        <v>514047.44845696882</v>
      </c>
      <c r="AF130" s="32">
        <f t="shared" si="35"/>
        <v>367663.9279414487</v>
      </c>
      <c r="AG130" s="9">
        <f t="shared" si="36"/>
        <v>13.297087160162437</v>
      </c>
      <c r="AH130" s="10">
        <f t="shared" si="37"/>
        <v>4.4204902156138406</v>
      </c>
      <c r="AI130" s="10">
        <f t="shared" si="40"/>
        <v>3.3031791654191598</v>
      </c>
      <c r="AJ130" s="10">
        <f t="shared" si="41"/>
        <v>3.6568793781029529</v>
      </c>
      <c r="AK130" s="10">
        <f t="shared" si="42"/>
        <v>6.9600585435221127</v>
      </c>
      <c r="AL130" s="9">
        <f t="shared" si="38"/>
        <v>3.7700317110744779</v>
      </c>
      <c r="AM130" s="49">
        <f t="shared" si="43"/>
        <v>29.553810122101133</v>
      </c>
      <c r="AN130" s="29">
        <f t="shared" si="44"/>
        <v>1.1600097572536854E-4</v>
      </c>
      <c r="AO130" s="29">
        <f t="shared" si="45"/>
        <v>2</v>
      </c>
      <c r="AP130"/>
      <c r="AQ130" s="32"/>
      <c r="AR130" s="37"/>
      <c r="AS130" s="32"/>
      <c r="AT130"/>
    </row>
    <row r="131" spans="21:46" x14ac:dyDescent="0.25">
      <c r="U131" s="36">
        <f t="shared" si="46"/>
        <v>7260</v>
      </c>
      <c r="V131" s="36">
        <f t="shared" si="39"/>
        <v>25.798854039775581</v>
      </c>
      <c r="W131" s="32">
        <f t="shared" si="26"/>
        <v>295.04942701988779</v>
      </c>
      <c r="X131" s="8">
        <f t="shared" si="27"/>
        <v>1.1969477687039507</v>
      </c>
      <c r="Y131" s="32">
        <f t="shared" si="28"/>
        <v>1.8295972037695669E-5</v>
      </c>
      <c r="Z131" s="32">
        <f t="shared" si="29"/>
        <v>1.5285522489846368E-5</v>
      </c>
      <c r="AA131" s="10">
        <f t="shared" si="30"/>
        <v>1006.1539786294195</v>
      </c>
      <c r="AB131" s="29">
        <f t="shared" si="31"/>
        <v>2.5737892701432348E-2</v>
      </c>
      <c r="AC131" s="8">
        <f t="shared" si="32"/>
        <v>0.71523202276756881</v>
      </c>
      <c r="AD131" s="32">
        <f t="shared" si="33"/>
        <v>3.3892626401629822E-3</v>
      </c>
      <c r="AE131" s="47">
        <f t="shared" si="34"/>
        <v>514983.23496108089</v>
      </c>
      <c r="AF131" s="32">
        <f t="shared" si="35"/>
        <v>368332.50083260005</v>
      </c>
      <c r="AG131" s="9">
        <f t="shared" si="36"/>
        <v>13.303128013981455</v>
      </c>
      <c r="AH131" s="10">
        <f t="shared" si="37"/>
        <v>4.4225953849731159</v>
      </c>
      <c r="AI131" s="10">
        <f t="shared" si="40"/>
        <v>3.3111528849014809</v>
      </c>
      <c r="AJ131" s="10">
        <f t="shared" si="41"/>
        <v>3.6642452952699935</v>
      </c>
      <c r="AK131" s="10">
        <f t="shared" si="42"/>
        <v>6.9753981801714744</v>
      </c>
      <c r="AL131" s="9">
        <f t="shared" si="38"/>
        <v>3.778340680926215</v>
      </c>
      <c r="AM131" s="49">
        <f t="shared" si="43"/>
        <v>29.577194720701797</v>
      </c>
      <c r="AN131" s="29">
        <f t="shared" si="44"/>
        <v>1.1625663633619124E-4</v>
      </c>
      <c r="AO131" s="29">
        <f t="shared" si="45"/>
        <v>2.0166666666666666</v>
      </c>
      <c r="AP131"/>
      <c r="AQ131" s="32"/>
      <c r="AR131" s="37"/>
      <c r="AS131" s="32"/>
      <c r="AT131"/>
    </row>
    <row r="132" spans="21:46" x14ac:dyDescent="0.25">
      <c r="U132" s="36">
        <f t="shared" si="46"/>
        <v>7320</v>
      </c>
      <c r="V132" s="36">
        <f t="shared" si="39"/>
        <v>25.813614626219742</v>
      </c>
      <c r="W132" s="32">
        <f t="shared" si="26"/>
        <v>295.05680731310986</v>
      </c>
      <c r="X132" s="8">
        <f t="shared" si="27"/>
        <v>1.1969177302182772</v>
      </c>
      <c r="Y132" s="32">
        <f t="shared" si="28"/>
        <v>1.8296324403715E-5</v>
      </c>
      <c r="Z132" s="32">
        <f t="shared" si="29"/>
        <v>1.5286200497989426E-5</v>
      </c>
      <c r="AA132" s="10">
        <f t="shared" si="30"/>
        <v>1006.1542348939473</v>
      </c>
      <c r="AB132" s="29">
        <f t="shared" si="31"/>
        <v>2.5738445089873087E-2</v>
      </c>
      <c r="AC132" s="8">
        <f t="shared" si="32"/>
        <v>0.71523062941492144</v>
      </c>
      <c r="AD132" s="32">
        <f t="shared" si="33"/>
        <v>3.3891778641080969E-3</v>
      </c>
      <c r="AE132" s="47">
        <f t="shared" si="34"/>
        <v>515899.25018955034</v>
      </c>
      <c r="AF132" s="32">
        <f t="shared" si="35"/>
        <v>368986.9454277581</v>
      </c>
      <c r="AG132" s="9">
        <f t="shared" si="36"/>
        <v>13.309033252708925</v>
      </c>
      <c r="AH132" s="10">
        <f t="shared" si="37"/>
        <v>4.4246535286660222</v>
      </c>
      <c r="AI132" s="10">
        <f t="shared" si="40"/>
        <v>3.3189636026438043</v>
      </c>
      <c r="AJ132" s="10">
        <f t="shared" si="41"/>
        <v>3.6714583632552729</v>
      </c>
      <c r="AK132" s="10">
        <f t="shared" si="42"/>
        <v>6.9904219658990776</v>
      </c>
      <c r="AL132" s="9">
        <f t="shared" si="38"/>
        <v>3.7864785648620001</v>
      </c>
      <c r="AM132" s="49">
        <f t="shared" si="43"/>
        <v>29.600093191081744</v>
      </c>
      <c r="AN132" s="29">
        <f t="shared" si="44"/>
        <v>1.1650703276498463E-4</v>
      </c>
      <c r="AO132" s="29">
        <f t="shared" si="45"/>
        <v>2.0333333333333332</v>
      </c>
      <c r="AP132"/>
      <c r="AQ132" s="32"/>
      <c r="AR132" s="37"/>
      <c r="AS132" s="32"/>
      <c r="AT132"/>
    </row>
    <row r="133" spans="21:46" x14ac:dyDescent="0.25">
      <c r="U133" s="36">
        <f t="shared" si="46"/>
        <v>7380</v>
      </c>
      <c r="V133" s="36">
        <f t="shared" si="39"/>
        <v>25.828066657240456</v>
      </c>
      <c r="W133" s="32">
        <f t="shared" si="26"/>
        <v>295.06403332862021</v>
      </c>
      <c r="X133" s="8">
        <f t="shared" si="27"/>
        <v>1.1968883211180501</v>
      </c>
      <c r="Y133" s="32">
        <f t="shared" si="28"/>
        <v>1.829666939972187E-5</v>
      </c>
      <c r="Z133" s="32">
        <f t="shared" si="29"/>
        <v>1.5286864343893329E-5</v>
      </c>
      <c r="AA133" s="10">
        <f t="shared" si="30"/>
        <v>1006.1544858434568</v>
      </c>
      <c r="AB133" s="29">
        <f t="shared" si="31"/>
        <v>2.5738985925694468E-2</v>
      </c>
      <c r="AC133" s="8">
        <f t="shared" si="32"/>
        <v>0.715229265273712</v>
      </c>
      <c r="AD133" s="32">
        <f t="shared" si="33"/>
        <v>3.3890948643214504E-3</v>
      </c>
      <c r="AE133" s="47">
        <f t="shared" si="34"/>
        <v>516795.91027845058</v>
      </c>
      <c r="AF133" s="32">
        <f t="shared" si="35"/>
        <v>369627.55920491542</v>
      </c>
      <c r="AG133" s="9">
        <f t="shared" si="36"/>
        <v>13.314806088939955</v>
      </c>
      <c r="AH133" s="10">
        <f t="shared" si="37"/>
        <v>4.4266657509682794</v>
      </c>
      <c r="AI133" s="10">
        <f t="shared" si="40"/>
        <v>3.3266145185186944</v>
      </c>
      <c r="AJ133" s="10">
        <f t="shared" si="41"/>
        <v>3.6785216843977366</v>
      </c>
      <c r="AK133" s="10">
        <f t="shared" si="42"/>
        <v>7.0051362029164306</v>
      </c>
      <c r="AL133" s="9">
        <f t="shared" si="38"/>
        <v>3.7944487765797326</v>
      </c>
      <c r="AM133" s="49">
        <f t="shared" si="43"/>
        <v>29.622515433820187</v>
      </c>
      <c r="AN133" s="29">
        <f t="shared" si="44"/>
        <v>1.1675227004860717E-4</v>
      </c>
      <c r="AO133" s="29">
        <f t="shared" si="45"/>
        <v>2.0499999999999998</v>
      </c>
      <c r="AP133"/>
      <c r="AQ133" s="32"/>
      <c r="AR133" s="37"/>
      <c r="AS133" s="32"/>
      <c r="AT133"/>
    </row>
    <row r="134" spans="21:46" x14ac:dyDescent="0.25">
      <c r="U134" s="36">
        <f t="shared" si="46"/>
        <v>7440</v>
      </c>
      <c r="V134" s="36">
        <f t="shared" si="39"/>
        <v>25.842216490285512</v>
      </c>
      <c r="W134" s="32">
        <f t="shared" si="26"/>
        <v>295.07110824514274</v>
      </c>
      <c r="X134" s="8">
        <f t="shared" si="27"/>
        <v>1.1968595283744738</v>
      </c>
      <c r="Y134" s="32">
        <f t="shared" si="28"/>
        <v>1.8297007177740486E-5</v>
      </c>
      <c r="Z134" s="32">
        <f t="shared" si="29"/>
        <v>1.5287514318903189E-5</v>
      </c>
      <c r="AA134" s="10">
        <f t="shared" si="30"/>
        <v>1006.1547315857094</v>
      </c>
      <c r="AB134" s="29">
        <f t="shared" si="31"/>
        <v>2.5739515447154467E-2</v>
      </c>
      <c r="AC134" s="8">
        <f t="shared" si="32"/>
        <v>0.71522792973853289</v>
      </c>
      <c r="AD134" s="32">
        <f t="shared" si="33"/>
        <v>3.3890136040333977E-3</v>
      </c>
      <c r="AE134" s="47">
        <f t="shared" si="34"/>
        <v>517673.62267941341</v>
      </c>
      <c r="AF134" s="32">
        <f t="shared" si="35"/>
        <v>370254.63342924329</v>
      </c>
      <c r="AG134" s="9">
        <f t="shared" si="36"/>
        <v>13.320449651607349</v>
      </c>
      <c r="AH134" s="10">
        <f t="shared" si="37"/>
        <v>4.4286331277867967</v>
      </c>
      <c r="AI134" s="10">
        <f t="shared" si="40"/>
        <v>3.334108775438815</v>
      </c>
      <c r="AJ134" s="10">
        <f t="shared" si="41"/>
        <v>3.6854383010097069</v>
      </c>
      <c r="AK134" s="10">
        <f t="shared" si="42"/>
        <v>7.0195470764485215</v>
      </c>
      <c r="AL134" s="9">
        <f t="shared" si="38"/>
        <v>3.802254666409616</v>
      </c>
      <c r="AM134" s="49">
        <f t="shared" si="43"/>
        <v>29.644471156695129</v>
      </c>
      <c r="AN134" s="29">
        <f t="shared" si="44"/>
        <v>1.1699245127414203E-4</v>
      </c>
      <c r="AO134" s="29">
        <f t="shared" si="45"/>
        <v>2.0666666666666669</v>
      </c>
      <c r="AP134"/>
      <c r="AQ134" s="32"/>
      <c r="AR134" s="37"/>
      <c r="AS134" s="32"/>
      <c r="AT134"/>
    </row>
    <row r="135" spans="21:46" x14ac:dyDescent="0.25">
      <c r="U135" s="36">
        <f t="shared" si="46"/>
        <v>7500</v>
      </c>
      <c r="V135" s="36">
        <f t="shared" si="39"/>
        <v>25.85607035577182</v>
      </c>
      <c r="W135" s="32">
        <f t="shared" si="26"/>
        <v>295.07803517788591</v>
      </c>
      <c r="X135" s="8">
        <f t="shared" si="27"/>
        <v>1.196831339221649</v>
      </c>
      <c r="Y135" s="32">
        <f t="shared" si="28"/>
        <v>1.8297337886750081E-5</v>
      </c>
      <c r="Z135" s="32">
        <f t="shared" si="29"/>
        <v>1.5288150708561516E-5</v>
      </c>
      <c r="AA135" s="10">
        <f t="shared" si="30"/>
        <v>1006.1549722263877</v>
      </c>
      <c r="AB135" s="29">
        <f t="shared" si="31"/>
        <v>2.5740033887740665E-2</v>
      </c>
      <c r="AC135" s="8">
        <f t="shared" si="32"/>
        <v>0.71522662221622268</v>
      </c>
      <c r="AD135" s="32">
        <f t="shared" si="33"/>
        <v>3.3889340472162098E-3</v>
      </c>
      <c r="AE135" s="47">
        <f t="shared" si="34"/>
        <v>518532.78633727791</v>
      </c>
      <c r="AF135" s="32">
        <f t="shared" si="35"/>
        <v>370868.45328037761</v>
      </c>
      <c r="AG135" s="9">
        <f t="shared" si="36"/>
        <v>13.325966988502786</v>
      </c>
      <c r="AH135" s="10">
        <f t="shared" si="37"/>
        <v>4.4305567075000951</v>
      </c>
      <c r="AI135" s="10">
        <f t="shared" si="40"/>
        <v>3.3414494600983198</v>
      </c>
      <c r="AJ135" s="10">
        <f t="shared" si="41"/>
        <v>3.6922111964114936</v>
      </c>
      <c r="AK135" s="10">
        <f t="shared" si="42"/>
        <v>7.033660656509813</v>
      </c>
      <c r="AL135" s="9">
        <f t="shared" si="38"/>
        <v>3.8098995222761483</v>
      </c>
      <c r="AM135" s="49">
        <f t="shared" si="43"/>
        <v>29.665969878047967</v>
      </c>
      <c r="AN135" s="29">
        <f t="shared" si="44"/>
        <v>1.1722767760849688E-4</v>
      </c>
      <c r="AO135" s="29">
        <f t="shared" si="45"/>
        <v>2.0833333333333335</v>
      </c>
      <c r="AP135"/>
      <c r="AQ135" s="32"/>
      <c r="AR135" s="37"/>
      <c r="AS135" s="32"/>
      <c r="AT135"/>
    </row>
    <row r="136" spans="21:46" x14ac:dyDescent="0.25">
      <c r="U136" s="36">
        <f t="shared" si="46"/>
        <v>7560</v>
      </c>
      <c r="V136" s="36">
        <f t="shared" si="39"/>
        <v>25.869634359451581</v>
      </c>
      <c r="W136" s="32">
        <f t="shared" si="26"/>
        <v>295.08481717972575</v>
      </c>
      <c r="X136" s="8">
        <f t="shared" si="27"/>
        <v>1.1968037411515646</v>
      </c>
      <c r="Y136" s="32">
        <f t="shared" si="28"/>
        <v>1.8297661672742087E-5</v>
      </c>
      <c r="Z136" s="32">
        <f t="shared" si="29"/>
        <v>1.5288773792715653E-5</v>
      </c>
      <c r="AA136" s="10">
        <f t="shared" si="30"/>
        <v>1006.1552078691288</v>
      </c>
      <c r="AB136" s="29">
        <f t="shared" si="31"/>
        <v>2.5740541476259701E-2</v>
      </c>
      <c r="AC136" s="8">
        <f t="shared" si="32"/>
        <v>0.71522534212562983</v>
      </c>
      <c r="AD136" s="32">
        <f t="shared" si="33"/>
        <v>3.3888561585699454E-3</v>
      </c>
      <c r="AE136" s="47">
        <f t="shared" si="34"/>
        <v>519373.79186426848</v>
      </c>
      <c r="AF136" s="32">
        <f t="shared" si="35"/>
        <v>371469.29797720705</v>
      </c>
      <c r="AG136" s="9">
        <f t="shared" si="36"/>
        <v>13.331361068706425</v>
      </c>
      <c r="AH136" s="10">
        <f t="shared" si="37"/>
        <v>4.4324375117687413</v>
      </c>
      <c r="AI136" s="10">
        <f t="shared" si="40"/>
        <v>3.3486396037187864</v>
      </c>
      <c r="AJ136" s="10">
        <f t="shared" si="41"/>
        <v>3.6988432959539463</v>
      </c>
      <c r="AK136" s="10">
        <f t="shared" si="42"/>
        <v>7.0474828996727332</v>
      </c>
      <c r="AL136" s="9">
        <f t="shared" si="38"/>
        <v>3.8173865706560637</v>
      </c>
      <c r="AM136" s="49">
        <f t="shared" si="43"/>
        <v>29.687020930107643</v>
      </c>
      <c r="AN136" s="29">
        <f t="shared" si="44"/>
        <v>1.1745804832787889E-4</v>
      </c>
      <c r="AO136" s="29">
        <f t="shared" si="45"/>
        <v>2.1</v>
      </c>
      <c r="AP136"/>
      <c r="AQ136" s="32"/>
      <c r="AR136" s="37"/>
      <c r="AS136" s="32"/>
      <c r="AT136"/>
    </row>
    <row r="137" spans="21:46" x14ac:dyDescent="0.25">
      <c r="U137" s="36">
        <f t="shared" si="46"/>
        <v>7620</v>
      </c>
      <c r="V137" s="36">
        <f t="shared" si="39"/>
        <v>25.882914484742134</v>
      </c>
      <c r="W137" s="32">
        <f t="shared" si="26"/>
        <v>295.09145724237106</v>
      </c>
      <c r="X137" s="8">
        <f t="shared" si="27"/>
        <v>1.1967767219091736</v>
      </c>
      <c r="Y137" s="32">
        <f t="shared" si="28"/>
        <v>1.8297978678776073E-5</v>
      </c>
      <c r="Z137" s="32">
        <f t="shared" si="29"/>
        <v>1.5289383845623254E-5</v>
      </c>
      <c r="AA137" s="10">
        <f t="shared" si="30"/>
        <v>1006.1554386155614</v>
      </c>
      <c r="AB137" s="29">
        <f t="shared" si="31"/>
        <v>2.5741038436924851E-2</v>
      </c>
      <c r="AC137" s="8">
        <f t="shared" si="32"/>
        <v>0.71522408889738442</v>
      </c>
      <c r="AD137" s="32">
        <f t="shared" si="33"/>
        <v>3.3887799035085511E-3</v>
      </c>
      <c r="AE137" s="47">
        <f t="shared" si="34"/>
        <v>520197.02171080263</v>
      </c>
      <c r="AF137" s="32">
        <f t="shared" si="35"/>
        <v>372057.44090024172</v>
      </c>
      <c r="AG137" s="9">
        <f t="shared" si="36"/>
        <v>13.336634784929256</v>
      </c>
      <c r="AH137" s="10">
        <f t="shared" si="37"/>
        <v>4.434276536317034</v>
      </c>
      <c r="AI137" s="10">
        <f t="shared" si="40"/>
        <v>3.3556821827986298</v>
      </c>
      <c r="AJ137" s="10">
        <f t="shared" si="41"/>
        <v>3.7053374680286941</v>
      </c>
      <c r="AK137" s="10">
        <f t="shared" si="42"/>
        <v>7.0610196508273244</v>
      </c>
      <c r="AL137" s="9">
        <f t="shared" si="38"/>
        <v>3.8247189775314672</v>
      </c>
      <c r="AM137" s="49">
        <f t="shared" si="43"/>
        <v>29.707633462273602</v>
      </c>
      <c r="AN137" s="29">
        <f t="shared" si="44"/>
        <v>1.1768366084712208E-4</v>
      </c>
      <c r="AO137" s="29">
        <f t="shared" si="45"/>
        <v>2.1166666666666667</v>
      </c>
      <c r="AP137"/>
      <c r="AQ137" s="32"/>
      <c r="AR137" s="37"/>
      <c r="AS137" s="32"/>
      <c r="AT137"/>
    </row>
    <row r="138" spans="21:46" x14ac:dyDescent="0.25">
      <c r="U138" s="36">
        <f t="shared" si="46"/>
        <v>7680</v>
      </c>
      <c r="V138" s="36">
        <f t="shared" si="39"/>
        <v>25.895916595019671</v>
      </c>
      <c r="W138" s="32">
        <f t="shared" si="26"/>
        <v>295.09795829750982</v>
      </c>
      <c r="X138" s="8">
        <f t="shared" si="27"/>
        <v>1.1967502694875503</v>
      </c>
      <c r="Y138" s="32">
        <f t="shared" si="28"/>
        <v>1.8298289045035218E-5</v>
      </c>
      <c r="Z138" s="32">
        <f t="shared" si="29"/>
        <v>1.5289981136056533E-5</v>
      </c>
      <c r="AA138" s="10">
        <f t="shared" si="30"/>
        <v>1006.1556645653388</v>
      </c>
      <c r="AB138" s="29">
        <f t="shared" si="31"/>
        <v>2.5741524989442918E-2</v>
      </c>
      <c r="AC138" s="8">
        <f t="shared" si="32"/>
        <v>0.71522286197366847</v>
      </c>
      <c r="AD138" s="32">
        <f t="shared" si="33"/>
        <v>3.3887052481461999E-3</v>
      </c>
      <c r="AE138" s="47">
        <f t="shared" si="34"/>
        <v>521002.8503329393</v>
      </c>
      <c r="AF138" s="32">
        <f t="shared" si="35"/>
        <v>372633.14971156372</v>
      </c>
      <c r="AG138" s="9">
        <f t="shared" si="36"/>
        <v>13.341790955771664</v>
      </c>
      <c r="AH138" s="10">
        <f t="shared" si="37"/>
        <v>4.4360747516872969</v>
      </c>
      <c r="AI138" s="10">
        <f t="shared" si="40"/>
        <v>3.362580119865167</v>
      </c>
      <c r="AJ138" s="10">
        <f t="shared" si="41"/>
        <v>3.7116965250661176</v>
      </c>
      <c r="AK138" s="10">
        <f t="shared" si="42"/>
        <v>7.0742766449312846</v>
      </c>
      <c r="AL138" s="9">
        <f t="shared" si="38"/>
        <v>3.8318998493377792</v>
      </c>
      <c r="AM138" s="49">
        <f t="shared" si="43"/>
        <v>29.727816444357451</v>
      </c>
      <c r="AN138" s="29">
        <f t="shared" si="44"/>
        <v>1.1790461074885474E-4</v>
      </c>
      <c r="AO138" s="29">
        <f t="shared" si="45"/>
        <v>2.1333333333333333</v>
      </c>
      <c r="AP138"/>
      <c r="AQ138" s="32"/>
      <c r="AR138" s="37"/>
      <c r="AS138" s="32"/>
      <c r="AT138"/>
    </row>
    <row r="139" spans="21:46" x14ac:dyDescent="0.25">
      <c r="U139" s="36">
        <f t="shared" si="46"/>
        <v>7740</v>
      </c>
      <c r="V139" s="36">
        <f t="shared" si="39"/>
        <v>25.908646435876999</v>
      </c>
      <c r="W139" s="32">
        <f t="shared" ref="W139:W202" si="47">((V139+$W$4)/2)+273.15</f>
        <v>295.10432321793849</v>
      </c>
      <c r="X139" s="8">
        <f t="shared" ref="X139:X202" si="48">(351.99/W139)+344.84/(W139^2)</f>
        <v>1.1967243721231258</v>
      </c>
      <c r="Y139" s="32">
        <f t="shared" ref="Y139:Y202" si="49">((1.459*10^-6)*W139^1.5)/(W139+109.1)</f>
        <v>1.829859290888045E-5</v>
      </c>
      <c r="Z139" s="32">
        <f t="shared" ref="Z139:Z202" si="50">Y139/X139</f>
        <v>1.5290565927404532E-5</v>
      </c>
      <c r="AA139" s="10">
        <f t="shared" ref="AA139:AA202" si="51">1030.5-0.19975*W139+(3.9734*10^-4)*W139^2</f>
        <v>1006.1558858161759</v>
      </c>
      <c r="AB139" s="29">
        <f t="shared" ref="AB139:AB202" si="52">((2.334*10^-3)*(W139^1.5))/(W139+164.54)</f>
        <v>2.5742001349098927E-2</v>
      </c>
      <c r="AC139" s="8">
        <f t="shared" ref="AC139:AC202" si="53">AA139*Y139/AB139</f>
        <v>0.71522166080799576</v>
      </c>
      <c r="AD139" s="32">
        <f t="shared" ref="AD139:AD202" si="54">1/W139</f>
        <v>3.388632159283843E-3</v>
      </c>
      <c r="AE139" s="47">
        <f t="shared" ref="AE139:AE202" si="55">$H$15*AD139*(V139-$W$4)*($C$34^3)/(Z139^2)</f>
        <v>521791.64435657061</v>
      </c>
      <c r="AF139" s="32">
        <f t="shared" ref="AF139:AF202" si="56">AE139*AC139</f>
        <v>373196.68647244148</v>
      </c>
      <c r="AG139" s="9">
        <f t="shared" ref="AG139:AG202" si="57">0.54*POWER(AF139,1/4)</f>
        <v>13.346832327902129</v>
      </c>
      <c r="AH139" s="10">
        <f t="shared" ref="AH139:AH202" si="58">AG139*AB139/$C$34</f>
        <v>4.4378331039677779</v>
      </c>
      <c r="AI139" s="10">
        <f t="shared" si="40"/>
        <v>3.3693362842283259</v>
      </c>
      <c r="AJ139" s="10">
        <f t="shared" si="41"/>
        <v>3.7179232245205553</v>
      </c>
      <c r="AK139" s="10">
        <f t="shared" si="42"/>
        <v>7.0872595087488808</v>
      </c>
      <c r="AL139" s="9">
        <f t="shared" ref="AL139:AL202" si="59">AK139*$C$17/($C$2*$C$19)</f>
        <v>3.8389322339056435</v>
      </c>
      <c r="AM139" s="49">
        <f t="shared" si="43"/>
        <v>29.747578669782644</v>
      </c>
      <c r="AN139" s="29">
        <f t="shared" si="44"/>
        <v>1.1812099181248135E-4</v>
      </c>
      <c r="AO139" s="29">
        <f t="shared" si="45"/>
        <v>2.15</v>
      </c>
      <c r="AP139"/>
      <c r="AQ139" s="32"/>
      <c r="AR139" s="37"/>
      <c r="AS139" s="32"/>
      <c r="AT139"/>
    </row>
    <row r="140" spans="21:46" x14ac:dyDescent="0.25">
      <c r="U140" s="36">
        <f t="shared" si="46"/>
        <v>7800</v>
      </c>
      <c r="V140" s="36">
        <f t="shared" ref="V140:V203" si="60">V139+$W$2*($R$10-AH139*$C$19*(V139-$W$4)-$W$3*$C$3*$C$19*(POWER(V139+273.15,4)-POWER($W$4+273.15,4)))/($C$29*$C$4)</f>
        <v>25.921109637345598</v>
      </c>
      <c r="W140" s="32">
        <f t="shared" si="47"/>
        <v>295.11055481867277</v>
      </c>
      <c r="X140" s="8">
        <f t="shared" si="48"/>
        <v>1.1966990182910064</v>
      </c>
      <c r="Y140" s="32">
        <f t="shared" si="49"/>
        <v>1.8298890404904152E-5</v>
      </c>
      <c r="Z140" s="32">
        <f t="shared" si="50"/>
        <v>1.5291138477774142E-5</v>
      </c>
      <c r="AA140" s="10">
        <f t="shared" si="51"/>
        <v>1006.1561024638801</v>
      </c>
      <c r="AB140" s="29">
        <f t="shared" si="52"/>
        <v>2.5742467726840197E-2</v>
      </c>
      <c r="AC140" s="8">
        <f t="shared" si="53"/>
        <v>0.71522048486499201</v>
      </c>
      <c r="AD140" s="32">
        <f t="shared" si="54"/>
        <v>3.3885606043959978E-3</v>
      </c>
      <c r="AE140" s="47">
        <f t="shared" si="55"/>
        <v>522563.76273836626</v>
      </c>
      <c r="AF140" s="32">
        <f t="shared" si="56"/>
        <v>373748.30775860895</v>
      </c>
      <c r="AG140" s="9">
        <f t="shared" si="57"/>
        <v>13.351761578159218</v>
      </c>
      <c r="AH140" s="10">
        <f t="shared" si="58"/>
        <v>4.4395525154954525</v>
      </c>
      <c r="AI140" s="10">
        <f t="shared" ref="AI140:AI203" si="61">AH140*$C$19*(V140-$W$4)</f>
        <v>3.3759534927353205</v>
      </c>
      <c r="AJ140" s="10">
        <f t="shared" ref="AJ140:AJ203" si="62">$W$3*$C$19*$C$3*(POWER(V140+273.15,4)-POWER($W$4+273.15,4))</f>
        <v>3.7240202698431624</v>
      </c>
      <c r="AK140" s="10">
        <f t="shared" ref="AK140:AK203" si="63">AJ140+AI140</f>
        <v>7.0999737625784825</v>
      </c>
      <c r="AL140" s="9">
        <f t="shared" si="59"/>
        <v>3.8458191213966777</v>
      </c>
      <c r="AM140" s="49">
        <f t="shared" ref="AM140:AM203" si="64">V140+AL140</f>
        <v>29.766928758742274</v>
      </c>
      <c r="AN140" s="29">
        <f t="shared" ref="AN140:AN203" si="65">AK140*$W$2/(3.6*10^6)</f>
        <v>1.183328960429747E-4</v>
      </c>
      <c r="AO140" s="29">
        <f t="shared" ref="AO140:AO203" si="66">U140/3600</f>
        <v>2.1666666666666665</v>
      </c>
      <c r="AP140"/>
      <c r="AQ140" s="32"/>
      <c r="AR140" s="37"/>
      <c r="AS140" s="32"/>
      <c r="AT140"/>
    </row>
    <row r="141" spans="21:46" x14ac:dyDescent="0.25">
      <c r="U141" s="36">
        <f t="shared" si="46"/>
        <v>7860</v>
      </c>
      <c r="V141" s="36">
        <f t="shared" si="60"/>
        <v>25.933311716082194</v>
      </c>
      <c r="W141" s="32">
        <f t="shared" si="47"/>
        <v>295.1166558580411</v>
      </c>
      <c r="X141" s="8">
        <f t="shared" si="48"/>
        <v>1.1966741967003667</v>
      </c>
      <c r="Y141" s="32">
        <f t="shared" si="49"/>
        <v>1.8299181664982765E-5</v>
      </c>
      <c r="Z141" s="32">
        <f t="shared" si="50"/>
        <v>1.5291699040089411E-5</v>
      </c>
      <c r="AA141" s="10">
        <f t="shared" si="51"/>
        <v>1006.1563146023873</v>
      </c>
      <c r="AB141" s="29">
        <f t="shared" si="52"/>
        <v>2.5742924329358742E-2</v>
      </c>
      <c r="AC141" s="8">
        <f t="shared" si="53"/>
        <v>0.71521933362017842</v>
      </c>
      <c r="AD141" s="32">
        <f t="shared" si="54"/>
        <v>3.388490551617752E-3</v>
      </c>
      <c r="AE141" s="47">
        <f t="shared" si="55"/>
        <v>523319.55692356051</v>
      </c>
      <c r="AF141" s="32">
        <f t="shared" si="56"/>
        <v>374288.26477327599</v>
      </c>
      <c r="AG141" s="9">
        <f t="shared" si="57"/>
        <v>13.356581315580268</v>
      </c>
      <c r="AH141" s="10">
        <f t="shared" si="58"/>
        <v>4.4412338855346665</v>
      </c>
      <c r="AI141" s="10">
        <f t="shared" si="61"/>
        <v>3.3824345105254476</v>
      </c>
      <c r="AJ141" s="10">
        <f t="shared" si="62"/>
        <v>3.7299903114420294</v>
      </c>
      <c r="AK141" s="10">
        <f t="shared" si="63"/>
        <v>7.1124248219674771</v>
      </c>
      <c r="AL141" s="9">
        <f t="shared" si="59"/>
        <v>3.8525634452323829</v>
      </c>
      <c r="AM141" s="49">
        <f t="shared" si="64"/>
        <v>29.785875161314578</v>
      </c>
      <c r="AN141" s="29">
        <f t="shared" si="65"/>
        <v>1.1854041369945795E-4</v>
      </c>
      <c r="AO141" s="29">
        <f t="shared" si="66"/>
        <v>2.1833333333333331</v>
      </c>
      <c r="AP141"/>
      <c r="AQ141" s="32"/>
      <c r="AR141" s="37"/>
      <c r="AS141" s="32"/>
      <c r="AT141"/>
    </row>
    <row r="142" spans="21:46" x14ac:dyDescent="0.25">
      <c r="U142" s="36">
        <f t="shared" si="46"/>
        <v>7920</v>
      </c>
      <c r="V142" s="36">
        <f t="shared" si="60"/>
        <v>25.945258077520112</v>
      </c>
      <c r="W142" s="32">
        <f t="shared" si="47"/>
        <v>295.12262903876001</v>
      </c>
      <c r="X142" s="8">
        <f t="shared" si="48"/>
        <v>1.1966498962899257</v>
      </c>
      <c r="Y142" s="32">
        <f t="shared" si="49"/>
        <v>1.8299466818328387E-5</v>
      </c>
      <c r="Z142" s="32">
        <f t="shared" si="50"/>
        <v>1.5292247862189068E-5</v>
      </c>
      <c r="AA142" s="10">
        <f t="shared" si="51"/>
        <v>1006.1565223237933</v>
      </c>
      <c r="AB142" s="29">
        <f t="shared" si="52"/>
        <v>2.5743371359172044E-2</v>
      </c>
      <c r="AC142" s="8">
        <f t="shared" si="53"/>
        <v>0.71521820655976076</v>
      </c>
      <c r="AD142" s="32">
        <f t="shared" si="54"/>
        <v>3.3884219697319948E-3</v>
      </c>
      <c r="AE142" s="47">
        <f t="shared" si="55"/>
        <v>524059.37100063753</v>
      </c>
      <c r="AF142" s="32">
        <f t="shared" si="56"/>
        <v>374816.80345791229</v>
      </c>
      <c r="AG142" s="9">
        <f t="shared" si="57"/>
        <v>13.361294083359891</v>
      </c>
      <c r="AH142" s="10">
        <f t="shared" si="58"/>
        <v>4.4428780909326244</v>
      </c>
      <c r="AI142" s="10">
        <f t="shared" si="61"/>
        <v>3.3887820517842786</v>
      </c>
      <c r="AJ142" s="10">
        <f t="shared" si="62"/>
        <v>3.7358359476294094</v>
      </c>
      <c r="AK142" s="10">
        <f t="shared" si="63"/>
        <v>7.1246179994136885</v>
      </c>
      <c r="AL142" s="9">
        <f t="shared" si="59"/>
        <v>3.8591680830157475</v>
      </c>
      <c r="AM142" s="49">
        <f t="shared" si="64"/>
        <v>29.804426160535861</v>
      </c>
      <c r="AN142" s="29">
        <f t="shared" si="65"/>
        <v>1.1874363332356148E-4</v>
      </c>
      <c r="AO142" s="29">
        <f t="shared" si="66"/>
        <v>2.2000000000000002</v>
      </c>
      <c r="AP142"/>
      <c r="AQ142" s="32"/>
      <c r="AR142" s="37"/>
      <c r="AS142" s="32"/>
      <c r="AT142"/>
    </row>
    <row r="143" spans="21:46" x14ac:dyDescent="0.25">
      <c r="U143" s="36">
        <f t="shared" si="46"/>
        <v>7980</v>
      </c>
      <c r="V143" s="36">
        <f t="shared" si="60"/>
        <v>25.956954017985694</v>
      </c>
      <c r="W143" s="32">
        <f t="shared" si="47"/>
        <v>295.12847700899283</v>
      </c>
      <c r="X143" s="8">
        <f t="shared" si="48"/>
        <v>1.196626106223496</v>
      </c>
      <c r="Y143" s="32">
        <f t="shared" si="49"/>
        <v>1.8299745991539916E-5</v>
      </c>
      <c r="Z143" s="32">
        <f t="shared" si="50"/>
        <v>1.5292785186922908E-5</v>
      </c>
      <c r="AA143" s="10">
        <f t="shared" si="51"/>
        <v>1006.1567257183879</v>
      </c>
      <c r="AB143" s="29">
        <f t="shared" si="52"/>
        <v>2.5743809014703113E-2</v>
      </c>
      <c r="AC143" s="8">
        <f t="shared" si="53"/>
        <v>0.71521710318042209</v>
      </c>
      <c r="AD143" s="32">
        <f t="shared" si="54"/>
        <v>3.3883548281568544E-3</v>
      </c>
      <c r="AE143" s="47">
        <f t="shared" si="55"/>
        <v>524783.54185292905</v>
      </c>
      <c r="AF143" s="32">
        <f t="shared" si="56"/>
        <v>375334.1646008137</v>
      </c>
      <c r="AG143" s="9">
        <f t="shared" si="57"/>
        <v>13.36590236074105</v>
      </c>
      <c r="AH143" s="10">
        <f t="shared" si="58"/>
        <v>4.4444859867527908</v>
      </c>
      <c r="AI143" s="10">
        <f t="shared" si="61"/>
        <v>3.3949987804966786</v>
      </c>
      <c r="AJ143" s="10">
        <f t="shared" si="62"/>
        <v>3.7415597255563999</v>
      </c>
      <c r="AK143" s="10">
        <f t="shared" si="63"/>
        <v>7.1365585060530785</v>
      </c>
      <c r="AL143" s="9">
        <f t="shared" si="59"/>
        <v>3.865635857445417</v>
      </c>
      <c r="AM143" s="49">
        <f t="shared" si="64"/>
        <v>29.822589875431113</v>
      </c>
      <c r="AN143" s="29">
        <f t="shared" si="65"/>
        <v>1.1894264176755131E-4</v>
      </c>
      <c r="AO143" s="29">
        <f t="shared" si="66"/>
        <v>2.2166666666666668</v>
      </c>
      <c r="AP143"/>
      <c r="AQ143" s="32"/>
      <c r="AR143" s="37"/>
      <c r="AS143" s="32"/>
      <c r="AT143"/>
    </row>
    <row r="144" spans="21:46" x14ac:dyDescent="0.25">
      <c r="U144" s="36">
        <f t="shared" ref="U144:U207" si="67">U143+$W$2</f>
        <v>8040</v>
      </c>
      <c r="V144" s="36">
        <f t="shared" si="60"/>
        <v>25.968404726780037</v>
      </c>
      <c r="W144" s="32">
        <f t="shared" si="47"/>
        <v>295.13420236338999</v>
      </c>
      <c r="X144" s="8">
        <f t="shared" si="48"/>
        <v>1.1966028158856119</v>
      </c>
      <c r="Y144" s="32">
        <f t="shared" si="49"/>
        <v>1.8300019308653029E-5</v>
      </c>
      <c r="Z144" s="32">
        <f t="shared" si="50"/>
        <v>1.5293311252246295E-5</v>
      </c>
      <c r="AA144" s="10">
        <f t="shared" si="51"/>
        <v>1006.1569248746862</v>
      </c>
      <c r="AB144" s="29">
        <f t="shared" si="52"/>
        <v>2.5744237490358739E-2</v>
      </c>
      <c r="AC144" s="8">
        <f t="shared" si="53"/>
        <v>0.71521602298911735</v>
      </c>
      <c r="AD144" s="32">
        <f t="shared" si="54"/>
        <v>3.3882890969333663E-3</v>
      </c>
      <c r="AE144" s="47">
        <f t="shared" si="55"/>
        <v>525492.39930722967</v>
      </c>
      <c r="AF144" s="32">
        <f t="shared" si="56"/>
        <v>375840.58394352603</v>
      </c>
      <c r="AG144" s="9">
        <f t="shared" si="57"/>
        <v>13.370408564841631</v>
      </c>
      <c r="AH144" s="10">
        <f t="shared" si="58"/>
        <v>4.446058406886956</v>
      </c>
      <c r="AI144" s="10">
        <f t="shared" si="61"/>
        <v>3.4010873111979016</v>
      </c>
      <c r="AJ144" s="10">
        <f t="shared" si="62"/>
        <v>3.7471641421346935</v>
      </c>
      <c r="AK144" s="10">
        <f t="shared" si="63"/>
        <v>7.1482514533325947</v>
      </c>
      <c r="AL144" s="9">
        <f t="shared" si="59"/>
        <v>3.8719695372218221</v>
      </c>
      <c r="AM144" s="49">
        <f t="shared" si="64"/>
        <v>29.840374264001859</v>
      </c>
      <c r="AN144" s="29">
        <f t="shared" si="65"/>
        <v>1.1913752422220992E-4</v>
      </c>
      <c r="AO144" s="29">
        <f t="shared" si="66"/>
        <v>2.2333333333333334</v>
      </c>
      <c r="AP144"/>
      <c r="AQ144" s="32"/>
      <c r="AR144" s="37"/>
      <c r="AS144" s="32"/>
      <c r="AT144"/>
    </row>
    <row r="145" spans="21:46" x14ac:dyDescent="0.25">
      <c r="U145" s="36">
        <f t="shared" si="67"/>
        <v>8100</v>
      </c>
      <c r="V145" s="36">
        <f t="shared" si="60"/>
        <v>25.979615288226395</v>
      </c>
      <c r="W145" s="32">
        <f t="shared" si="47"/>
        <v>295.13980764411315</v>
      </c>
      <c r="X145" s="8">
        <f t="shared" si="48"/>
        <v>1.1965800148772332</v>
      </c>
      <c r="Y145" s="32">
        <f t="shared" si="49"/>
        <v>1.8300286891189473E-5</v>
      </c>
      <c r="Z145" s="32">
        <f t="shared" si="50"/>
        <v>1.5293826291313286E-5</v>
      </c>
      <c r="AA145" s="10">
        <f t="shared" si="51"/>
        <v>1006.1571198794605</v>
      </c>
      <c r="AB145" s="29">
        <f t="shared" si="52"/>
        <v>2.5744656976606717E-2</v>
      </c>
      <c r="AC145" s="8">
        <f t="shared" si="53"/>
        <v>0.71521496550287211</v>
      </c>
      <c r="AD145" s="32">
        <f t="shared" si="54"/>
        <v>3.3882247467133426E-3</v>
      </c>
      <c r="AE145" s="47">
        <f t="shared" si="55"/>
        <v>526186.26627944957</v>
      </c>
      <c r="AF145" s="32">
        <f t="shared" si="56"/>
        <v>376336.29228514159</v>
      </c>
      <c r="AG145" s="9">
        <f t="shared" si="57"/>
        <v>13.374815052419178</v>
      </c>
      <c r="AH145" s="10">
        <f t="shared" si="58"/>
        <v>4.4475961646469688</v>
      </c>
      <c r="AI145" s="10">
        <f t="shared" si="61"/>
        <v>3.407050209722307</v>
      </c>
      <c r="AJ145" s="10">
        <f t="shared" si="62"/>
        <v>3.752651644945578</v>
      </c>
      <c r="AK145" s="10">
        <f t="shared" si="63"/>
        <v>7.159701854667885</v>
      </c>
      <c r="AL145" s="9">
        <f t="shared" si="59"/>
        <v>3.878171837945104</v>
      </c>
      <c r="AM145" s="49">
        <f t="shared" si="64"/>
        <v>29.857787126171498</v>
      </c>
      <c r="AN145" s="29">
        <f t="shared" si="65"/>
        <v>1.1932836424446474E-4</v>
      </c>
      <c r="AO145" s="29">
        <f t="shared" si="66"/>
        <v>2.25</v>
      </c>
      <c r="AP145"/>
      <c r="AQ145" s="32"/>
      <c r="AR145" s="37"/>
      <c r="AS145" s="32"/>
      <c r="AT145"/>
    </row>
    <row r="146" spans="21:46" x14ac:dyDescent="0.25">
      <c r="U146" s="36">
        <f t="shared" si="67"/>
        <v>8160</v>
      </c>
      <c r="V146" s="36">
        <f t="shared" si="60"/>
        <v>25.990590683683518</v>
      </c>
      <c r="W146" s="32">
        <f t="shared" si="47"/>
        <v>295.14529534184175</v>
      </c>
      <c r="X146" s="8">
        <f t="shared" si="48"/>
        <v>1.1965576930115207</v>
      </c>
      <c r="Y146" s="32">
        <f t="shared" si="49"/>
        <v>1.8300548858205444E-5</v>
      </c>
      <c r="Z146" s="32">
        <f t="shared" si="50"/>
        <v>1.529433053256818E-5</v>
      </c>
      <c r="AA146" s="10">
        <f t="shared" si="51"/>
        <v>1006.1573108177723</v>
      </c>
      <c r="AB146" s="29">
        <f t="shared" si="52"/>
        <v>2.5745067660051513E-2</v>
      </c>
      <c r="AC146" s="8">
        <f t="shared" si="53"/>
        <v>0.71521393024858726</v>
      </c>
      <c r="AD146" s="32">
        <f t="shared" si="54"/>
        <v>3.3881617487474596E-3</v>
      </c>
      <c r="AE146" s="47">
        <f t="shared" si="55"/>
        <v>526865.45891736879</v>
      </c>
      <c r="AF146" s="32">
        <f t="shared" si="56"/>
        <v>376821.51558451692</v>
      </c>
      <c r="AG146" s="9">
        <f t="shared" si="57"/>
        <v>13.379124121576222</v>
      </c>
      <c r="AH146" s="10">
        <f t="shared" si="58"/>
        <v>4.4491000533368421</v>
      </c>
      <c r="AI146" s="10">
        <f t="shared" si="61"/>
        <v>3.4128899939490447</v>
      </c>
      <c r="AJ146" s="10">
        <f t="shared" si="62"/>
        <v>3.7580246331360443</v>
      </c>
      <c r="AK146" s="10">
        <f t="shared" si="63"/>
        <v>7.1709146270850894</v>
      </c>
      <c r="AL146" s="9">
        <f t="shared" si="59"/>
        <v>3.8842454230044234</v>
      </c>
      <c r="AM146" s="49">
        <f t="shared" si="64"/>
        <v>29.87483610668794</v>
      </c>
      <c r="AN146" s="29">
        <f t="shared" si="65"/>
        <v>1.1951524378475148E-4</v>
      </c>
      <c r="AO146" s="29">
        <f t="shared" si="66"/>
        <v>2.2666666666666666</v>
      </c>
      <c r="AP146"/>
      <c r="AQ146" s="32"/>
      <c r="AR146" s="37"/>
      <c r="AS146" s="32"/>
      <c r="AT146"/>
    </row>
    <row r="147" spans="21:46" x14ac:dyDescent="0.25">
      <c r="U147" s="36">
        <f t="shared" si="67"/>
        <v>8220</v>
      </c>
      <c r="V147" s="36">
        <f t="shared" si="60"/>
        <v>26.001335793525289</v>
      </c>
      <c r="W147" s="32">
        <f t="shared" si="47"/>
        <v>295.15066789676263</v>
      </c>
      <c r="X147" s="8">
        <f t="shared" si="48"/>
        <v>1.1965358403096911</v>
      </c>
      <c r="Y147" s="32">
        <f t="shared" si="49"/>
        <v>1.8300805326339121E-5</v>
      </c>
      <c r="Z147" s="32">
        <f t="shared" si="50"/>
        <v>1.5294824199835459E-5</v>
      </c>
      <c r="AA147" s="10">
        <f t="shared" si="51"/>
        <v>1006.1574977730023</v>
      </c>
      <c r="AB147" s="29">
        <f t="shared" si="52"/>
        <v>2.5745469723508808E-2</v>
      </c>
      <c r="AC147" s="8">
        <f t="shared" si="53"/>
        <v>0.71521291676284315</v>
      </c>
      <c r="AD147" s="32">
        <f t="shared" si="54"/>
        <v>3.3881000748735507E-3</v>
      </c>
      <c r="AE147" s="47">
        <f t="shared" si="55"/>
        <v>527530.28674055357</v>
      </c>
      <c r="AF147" s="32">
        <f t="shared" si="56"/>
        <v>377296.47506045032</v>
      </c>
      <c r="AG147" s="9">
        <f t="shared" si="57"/>
        <v>13.383338013408695</v>
      </c>
      <c r="AH147" s="10">
        <f t="shared" si="58"/>
        <v>4.4505708468060998</v>
      </c>
      <c r="AI147" s="10">
        <f t="shared" si="61"/>
        <v>3.4186091345443015</v>
      </c>
      <c r="AJ147" s="10">
        <f t="shared" si="62"/>
        <v>3.7632854583021316</v>
      </c>
      <c r="AK147" s="10">
        <f t="shared" si="63"/>
        <v>7.1818945928464331</v>
      </c>
      <c r="AL147" s="9">
        <f t="shared" si="59"/>
        <v>3.8901929044584844</v>
      </c>
      <c r="AM147" s="49">
        <f t="shared" si="64"/>
        <v>29.891528697983773</v>
      </c>
      <c r="AN147" s="29">
        <f t="shared" si="65"/>
        <v>1.1969824321410721E-4</v>
      </c>
      <c r="AO147" s="29">
        <f t="shared" si="66"/>
        <v>2.2833333333333332</v>
      </c>
      <c r="AP147"/>
      <c r="AQ147" s="32"/>
      <c r="AR147" s="37"/>
      <c r="AS147" s="32"/>
      <c r="AT147"/>
    </row>
    <row r="148" spans="21:46" x14ac:dyDescent="0.25">
      <c r="U148" s="36">
        <f t="shared" si="67"/>
        <v>8280</v>
      </c>
      <c r="V148" s="36">
        <f t="shared" si="60"/>
        <v>26.011855399086958</v>
      </c>
      <c r="W148" s="32">
        <f t="shared" si="47"/>
        <v>295.15592769954344</v>
      </c>
      <c r="X148" s="8">
        <f t="shared" si="48"/>
        <v>1.1965144469969389</v>
      </c>
      <c r="Y148" s="32">
        <f t="shared" si="49"/>
        <v>1.830105640985762E-5</v>
      </c>
      <c r="Z148" s="32">
        <f t="shared" si="50"/>
        <v>1.5295307512408531E-5</v>
      </c>
      <c r="AA148" s="10">
        <f t="shared" si="51"/>
        <v>1006.157680826882</v>
      </c>
      <c r="AB148" s="29">
        <f t="shared" si="52"/>
        <v>2.5745863346078951E-2</v>
      </c>
      <c r="AC148" s="8">
        <f t="shared" si="53"/>
        <v>0.7152119245917099</v>
      </c>
      <c r="AD148" s="32">
        <f t="shared" si="54"/>
        <v>3.3880396975051056E-3</v>
      </c>
      <c r="AE148" s="47">
        <f t="shared" si="55"/>
        <v>528181.05277745472</v>
      </c>
      <c r="AF148" s="32">
        <f t="shared" si="56"/>
        <v>377761.38728983892</v>
      </c>
      <c r="AG148" s="9">
        <f t="shared" si="57"/>
        <v>13.387458913599596</v>
      </c>
      <c r="AH148" s="10">
        <f t="shared" si="58"/>
        <v>4.4520092999850975</v>
      </c>
      <c r="AI148" s="10">
        <f t="shared" si="61"/>
        <v>3.4242100556996111</v>
      </c>
      <c r="AJ148" s="10">
        <f t="shared" si="62"/>
        <v>3.7684364253594911</v>
      </c>
      <c r="AK148" s="10">
        <f t="shared" si="63"/>
        <v>7.1926464810591018</v>
      </c>
      <c r="AL148" s="9">
        <f t="shared" si="59"/>
        <v>3.8960168439070135</v>
      </c>
      <c r="AM148" s="49">
        <f t="shared" si="64"/>
        <v>29.907872242993971</v>
      </c>
      <c r="AN148" s="29">
        <f t="shared" si="65"/>
        <v>1.1987744135098503E-4</v>
      </c>
      <c r="AO148" s="29">
        <f t="shared" si="66"/>
        <v>2.2999999999999998</v>
      </c>
      <c r="AP148"/>
      <c r="AQ148" s="32"/>
      <c r="AR148" s="37"/>
      <c r="AS148" s="32"/>
      <c r="AT148"/>
    </row>
    <row r="149" spans="21:46" x14ac:dyDescent="0.25">
      <c r="U149" s="36">
        <f t="shared" si="67"/>
        <v>8340</v>
      </c>
      <c r="V149" s="36">
        <f t="shared" si="60"/>
        <v>26.022154184578341</v>
      </c>
      <c r="W149" s="32">
        <f t="shared" si="47"/>
        <v>295.16107709228913</v>
      </c>
      <c r="X149" s="8">
        <f t="shared" si="48"/>
        <v>1.1964935034984345</v>
      </c>
      <c r="Y149" s="32">
        <f t="shared" si="49"/>
        <v>1.8301302220702802E-5</v>
      </c>
      <c r="Z149" s="32">
        <f t="shared" si="50"/>
        <v>1.5295780685136622E-5</v>
      </c>
      <c r="AA149" s="10">
        <f t="shared" si="51"/>
        <v>1006.1578600595228</v>
      </c>
      <c r="AB149" s="29">
        <f t="shared" si="52"/>
        <v>2.5746248703218694E-2</v>
      </c>
      <c r="AC149" s="8">
        <f t="shared" si="53"/>
        <v>0.71521095329056139</v>
      </c>
      <c r="AD149" s="32">
        <f t="shared" si="54"/>
        <v>3.3879805896199727E-3</v>
      </c>
      <c r="AE149" s="47">
        <f t="shared" si="55"/>
        <v>528818.05369978561</v>
      </c>
      <c r="AF149" s="32">
        <f t="shared" si="56"/>
        <v>378216.46430388297</v>
      </c>
      <c r="AG149" s="9">
        <f t="shared" si="57"/>
        <v>13.391488953960273</v>
      </c>
      <c r="AH149" s="10">
        <f t="shared" si="58"/>
        <v>4.4534161494029503</v>
      </c>
      <c r="AI149" s="10">
        <f t="shared" si="61"/>
        <v>3.4296951358657575</v>
      </c>
      <c r="AJ149" s="10">
        <f t="shared" si="62"/>
        <v>3.7734797934010795</v>
      </c>
      <c r="AK149" s="10">
        <f t="shared" si="63"/>
        <v>7.2031749292668366</v>
      </c>
      <c r="AL149" s="9">
        <f t="shared" si="59"/>
        <v>3.9017197533528694</v>
      </c>
      <c r="AM149" s="49">
        <f t="shared" si="64"/>
        <v>29.923873937931209</v>
      </c>
      <c r="AN149" s="29">
        <f t="shared" si="65"/>
        <v>1.200529154877806E-4</v>
      </c>
      <c r="AO149" s="29">
        <f t="shared" si="66"/>
        <v>2.3166666666666669</v>
      </c>
      <c r="AP149"/>
      <c r="AQ149" s="32"/>
      <c r="AR149" s="37"/>
      <c r="AS149" s="32"/>
      <c r="AT149"/>
    </row>
    <row r="150" spans="21:46" x14ac:dyDescent="0.25">
      <c r="U150" s="36">
        <f t="shared" si="67"/>
        <v>8400</v>
      </c>
      <c r="V150" s="36">
        <f t="shared" si="60"/>
        <v>26.032236738964333</v>
      </c>
      <c r="W150" s="32">
        <f t="shared" si="47"/>
        <v>295.16611836948215</v>
      </c>
      <c r="X150" s="8">
        <f t="shared" si="48"/>
        <v>1.1964730004353925</v>
      </c>
      <c r="Y150" s="32">
        <f t="shared" si="49"/>
        <v>1.8301542868536609E-5</v>
      </c>
      <c r="Z150" s="32">
        <f t="shared" si="50"/>
        <v>1.5296243928510495E-5</v>
      </c>
      <c r="AA150" s="10">
        <f t="shared" si="51"/>
        <v>1006.1580355494463</v>
      </c>
      <c r="AB150" s="29">
        <f t="shared" si="52"/>
        <v>2.5746625966812219E-2</v>
      </c>
      <c r="AC150" s="8">
        <f t="shared" si="53"/>
        <v>0.71521000242389066</v>
      </c>
      <c r="AD150" s="32">
        <f t="shared" si="54"/>
        <v>3.3879227247492648E-3</v>
      </c>
      <c r="AE150" s="47">
        <f t="shared" si="55"/>
        <v>529441.57995418587</v>
      </c>
      <c r="AF150" s="32">
        <f t="shared" si="56"/>
        <v>378661.91368234175</v>
      </c>
      <c r="AG150" s="9">
        <f t="shared" si="57"/>
        <v>13.395430213921177</v>
      </c>
      <c r="AH150" s="10">
        <f t="shared" si="58"/>
        <v>4.4547921136888675</v>
      </c>
      <c r="AI150" s="10">
        <f t="shared" si="61"/>
        <v>3.4350667084819486</v>
      </c>
      <c r="AJ150" s="10">
        <f t="shared" si="62"/>
        <v>3.7784177765423816</v>
      </c>
      <c r="AK150" s="10">
        <f t="shared" si="63"/>
        <v>7.2134844850243303</v>
      </c>
      <c r="AL150" s="9">
        <f t="shared" si="59"/>
        <v>3.9073040960548453</v>
      </c>
      <c r="AM150" s="49">
        <f t="shared" si="64"/>
        <v>29.939540835019177</v>
      </c>
      <c r="AN150" s="29">
        <f t="shared" si="65"/>
        <v>1.2022474141707218E-4</v>
      </c>
      <c r="AO150" s="29">
        <f t="shared" si="66"/>
        <v>2.3333333333333335</v>
      </c>
      <c r="AP150"/>
      <c r="AQ150" s="32"/>
      <c r="AR150" s="37"/>
      <c r="AS150" s="32"/>
      <c r="AT150"/>
    </row>
    <row r="151" spans="21:46" x14ac:dyDescent="0.25">
      <c r="U151" s="36">
        <f t="shared" si="67"/>
        <v>8460</v>
      </c>
      <c r="V151" s="36">
        <f t="shared" si="60"/>
        <v>26.042107557813093</v>
      </c>
      <c r="W151" s="32">
        <f t="shared" si="47"/>
        <v>295.17105377890653</v>
      </c>
      <c r="X151" s="8">
        <f t="shared" si="48"/>
        <v>1.1964529286212091</v>
      </c>
      <c r="Y151" s="32">
        <f t="shared" si="49"/>
        <v>1.8301778460785352E-5</v>
      </c>
      <c r="Z151" s="32">
        <f t="shared" si="50"/>
        <v>1.5296697448746519E-5</v>
      </c>
      <c r="AA151" s="10">
        <f t="shared" si="51"/>
        <v>1006.1582073736129</v>
      </c>
      <c r="AB151" s="29">
        <f t="shared" si="52"/>
        <v>2.5746995305240505E-2</v>
      </c>
      <c r="AC151" s="8">
        <f t="shared" si="53"/>
        <v>0.71520907156512881</v>
      </c>
      <c r="AD151" s="32">
        <f t="shared" si="54"/>
        <v>3.3878660769664599E-3</v>
      </c>
      <c r="AE151" s="47">
        <f t="shared" si="55"/>
        <v>530051.91589125479</v>
      </c>
      <c r="AF151" s="32">
        <f t="shared" si="56"/>
        <v>379097.93864590209</v>
      </c>
      <c r="AG151" s="9">
        <f t="shared" si="57"/>
        <v>13.399284721974251</v>
      </c>
      <c r="AH151" s="10">
        <f t="shared" si="58"/>
        <v>4.4561378940574192</v>
      </c>
      <c r="AI151" s="10">
        <f t="shared" si="61"/>
        <v>3.4403270626998235</v>
      </c>
      <c r="AJ151" s="10">
        <f t="shared" si="62"/>
        <v>3.783252544753466</v>
      </c>
      <c r="AK151" s="10">
        <f t="shared" si="63"/>
        <v>7.2235796074532894</v>
      </c>
      <c r="AL151" s="9">
        <f t="shared" si="59"/>
        <v>3.9127722873705313</v>
      </c>
      <c r="AM151" s="49">
        <f t="shared" si="64"/>
        <v>29.954879845183626</v>
      </c>
      <c r="AN151" s="29">
        <f t="shared" si="65"/>
        <v>1.2039299345755482E-4</v>
      </c>
      <c r="AO151" s="29">
        <f t="shared" si="66"/>
        <v>2.35</v>
      </c>
      <c r="AP151"/>
      <c r="AQ151" s="32"/>
      <c r="AR151" s="37"/>
      <c r="AS151" s="32"/>
      <c r="AT151"/>
    </row>
    <row r="152" spans="21:46" x14ac:dyDescent="0.25">
      <c r="U152" s="36">
        <f t="shared" si="67"/>
        <v>8520</v>
      </c>
      <c r="V152" s="36">
        <f t="shared" si="60"/>
        <v>26.051771045112247</v>
      </c>
      <c r="W152" s="32">
        <f t="shared" si="47"/>
        <v>295.17588552255609</v>
      </c>
      <c r="X152" s="8">
        <f t="shared" si="48"/>
        <v>1.1964332790576697</v>
      </c>
      <c r="Y152" s="32">
        <f t="shared" si="49"/>
        <v>1.830200910268348E-5</v>
      </c>
      <c r="Z152" s="32">
        <f t="shared" si="50"/>
        <v>1.5297141447869486E-5</v>
      </c>
      <c r="AA152" s="10">
        <f t="shared" si="51"/>
        <v>1006.1583756074514</v>
      </c>
      <c r="AB152" s="29">
        <f t="shared" si="52"/>
        <v>2.5747356883449823E-2</v>
      </c>
      <c r="AC152" s="8">
        <f t="shared" si="53"/>
        <v>0.71520816029646994</v>
      </c>
      <c r="AD152" s="32">
        <f t="shared" si="54"/>
        <v>3.3878106208766984E-3</v>
      </c>
      <c r="AE152" s="47">
        <f t="shared" si="55"/>
        <v>530649.33989197167</v>
      </c>
      <c r="AF152" s="32">
        <f t="shared" si="56"/>
        <v>379524.73814667325</v>
      </c>
      <c r="AG152" s="9">
        <f t="shared" si="57"/>
        <v>13.403054457068697</v>
      </c>
      <c r="AH152" s="10">
        <f t="shared" si="58"/>
        <v>4.4574541747784489</v>
      </c>
      <c r="AI152" s="10">
        <f t="shared" si="61"/>
        <v>3.4454784441019988</v>
      </c>
      <c r="AJ152" s="10">
        <f t="shared" si="62"/>
        <v>3.7879862246789835</v>
      </c>
      <c r="AK152" s="10">
        <f t="shared" si="63"/>
        <v>7.2334646687809823</v>
      </c>
      <c r="AL152" s="9">
        <f t="shared" si="59"/>
        <v>3.9181266955896983</v>
      </c>
      <c r="AM152" s="49">
        <f t="shared" si="64"/>
        <v>29.969897740701946</v>
      </c>
      <c r="AN152" s="29">
        <f t="shared" si="65"/>
        <v>1.2055774447968304E-4</v>
      </c>
      <c r="AO152" s="29">
        <f t="shared" si="66"/>
        <v>2.3666666666666667</v>
      </c>
      <c r="AP152"/>
      <c r="AQ152" s="32"/>
      <c r="AR152" s="37"/>
      <c r="AS152" s="32"/>
      <c r="AT152"/>
    </row>
    <row r="153" spans="21:46" x14ac:dyDescent="0.25">
      <c r="U153" s="36">
        <f t="shared" si="67"/>
        <v>8580</v>
      </c>
      <c r="V153" s="36">
        <f t="shared" si="60"/>
        <v>26.061231515053521</v>
      </c>
      <c r="W153" s="32">
        <f t="shared" si="47"/>
        <v>295.18061575752677</v>
      </c>
      <c r="X153" s="8">
        <f t="shared" si="48"/>
        <v>1.1964140429312253</v>
      </c>
      <c r="Y153" s="32">
        <f t="shared" si="49"/>
        <v>1.83022348973162E-5</v>
      </c>
      <c r="Z153" s="32">
        <f t="shared" si="50"/>
        <v>1.5297576123793698E-5</v>
      </c>
      <c r="AA153" s="10">
        <f t="shared" si="51"/>
        <v>1006.1585403248866</v>
      </c>
      <c r="AB153" s="29">
        <f t="shared" si="52"/>
        <v>2.5747710863018539E-2</v>
      </c>
      <c r="AC153" s="8">
        <f t="shared" si="53"/>
        <v>0.71520726820869662</v>
      </c>
      <c r="AD153" s="32">
        <f t="shared" si="54"/>
        <v>3.3877563316062741E-3</v>
      </c>
      <c r="AE153" s="47">
        <f t="shared" si="55"/>
        <v>531234.12449159299</v>
      </c>
      <c r="AF153" s="32">
        <f t="shared" si="56"/>
        <v>379942.5069568709</v>
      </c>
      <c r="AG153" s="9">
        <f t="shared" si="57"/>
        <v>13.406741349962115</v>
      </c>
      <c r="AH153" s="10">
        <f t="shared" si="58"/>
        <v>4.4587416236321165</v>
      </c>
      <c r="AI153" s="10">
        <f t="shared" si="61"/>
        <v>3.4505230554147954</v>
      </c>
      <c r="AJ153" s="10">
        <f t="shared" si="62"/>
        <v>3.7926209004452209</v>
      </c>
      <c r="AK153" s="10">
        <f t="shared" si="63"/>
        <v>7.2431439558600168</v>
      </c>
      <c r="AL153" s="9">
        <f t="shared" si="59"/>
        <v>3.9233696427575087</v>
      </c>
      <c r="AM153" s="49">
        <f t="shared" si="64"/>
        <v>29.984601157811028</v>
      </c>
      <c r="AN153" s="29">
        <f t="shared" si="65"/>
        <v>1.2071906593100028E-4</v>
      </c>
      <c r="AO153" s="29">
        <f t="shared" si="66"/>
        <v>2.3833333333333333</v>
      </c>
      <c r="AP153"/>
      <c r="AQ153" s="32"/>
      <c r="AR153" s="37"/>
      <c r="AS153" s="32"/>
      <c r="AT153"/>
    </row>
    <row r="154" spans="21:46" x14ac:dyDescent="0.25">
      <c r="U154" s="36">
        <f t="shared" si="67"/>
        <v>8640</v>
      </c>
      <c r="V154" s="36">
        <f t="shared" si="60"/>
        <v>26.070493193786142</v>
      </c>
      <c r="W154" s="32">
        <f t="shared" si="47"/>
        <v>295.18524659689302</v>
      </c>
      <c r="X154" s="8">
        <f t="shared" si="48"/>
        <v>1.1963952116093357</v>
      </c>
      <c r="Y154" s="32">
        <f t="shared" si="49"/>
        <v>1.830245594566184E-5</v>
      </c>
      <c r="Z154" s="32">
        <f t="shared" si="50"/>
        <v>1.5298001670403058E-5</v>
      </c>
      <c r="AA154" s="10">
        <f t="shared" si="51"/>
        <v>1006.1587015983675</v>
      </c>
      <c r="AB154" s="29">
        <f t="shared" si="52"/>
        <v>2.5748057402223436E-2</v>
      </c>
      <c r="AC154" s="8">
        <f t="shared" si="53"/>
        <v>0.71520639490100812</v>
      </c>
      <c r="AD154" s="32">
        <f t="shared" si="54"/>
        <v>3.387703184792317E-3</v>
      </c>
      <c r="AE154" s="47">
        <f t="shared" si="55"/>
        <v>531806.5365010188</v>
      </c>
      <c r="AF154" s="32">
        <f t="shared" si="56"/>
        <v>380351.43575568503</v>
      </c>
      <c r="AG154" s="9">
        <f t="shared" si="57"/>
        <v>13.410347284528441</v>
      </c>
      <c r="AH154" s="10">
        <f t="shared" si="58"/>
        <v>4.4600008923497807</v>
      </c>
      <c r="AI154" s="10">
        <f t="shared" si="61"/>
        <v>3.4554630572149461</v>
      </c>
      <c r="AJ154" s="10">
        <f t="shared" si="62"/>
        <v>3.7971586144546459</v>
      </c>
      <c r="AK154" s="10">
        <f t="shared" si="63"/>
        <v>7.2526216716695924</v>
      </c>
      <c r="AL154" s="9">
        <f t="shared" si="59"/>
        <v>3.9285034054876959</v>
      </c>
      <c r="AM154" s="49">
        <f t="shared" si="64"/>
        <v>29.998996599273838</v>
      </c>
      <c r="AN154" s="29">
        <f t="shared" si="65"/>
        <v>1.2087702786115987E-4</v>
      </c>
      <c r="AO154" s="29">
        <f t="shared" si="66"/>
        <v>2.4</v>
      </c>
      <c r="AP154"/>
      <c r="AQ154" s="32"/>
      <c r="AR154" s="37"/>
      <c r="AS154" s="32"/>
      <c r="AT154"/>
    </row>
    <row r="155" spans="21:46" x14ac:dyDescent="0.25">
      <c r="U155" s="36">
        <f t="shared" si="67"/>
        <v>8700</v>
      </c>
      <c r="V155" s="36">
        <f t="shared" si="60"/>
        <v>26.079560221139413</v>
      </c>
      <c r="W155" s="32">
        <f t="shared" si="47"/>
        <v>295.1897801105697</v>
      </c>
      <c r="X155" s="8">
        <f t="shared" si="48"/>
        <v>1.1963767766368791</v>
      </c>
      <c r="Y155" s="32">
        <f t="shared" si="49"/>
        <v>1.8302672346633157E-5</v>
      </c>
      <c r="Z155" s="32">
        <f t="shared" si="50"/>
        <v>1.5298418277629548E-5</v>
      </c>
      <c r="AA155" s="10">
        <f t="shared" si="51"/>
        <v>1006.1588594988949</v>
      </c>
      <c r="AB155" s="29">
        <f t="shared" si="52"/>
        <v>2.5748396656104438E-2</v>
      </c>
      <c r="AC155" s="8">
        <f t="shared" si="53"/>
        <v>0.71520553998085368</v>
      </c>
      <c r="AD155" s="32">
        <f t="shared" si="54"/>
        <v>3.3876511565726578E-3</v>
      </c>
      <c r="AE155" s="47">
        <f t="shared" si="55"/>
        <v>532366.83712572115</v>
      </c>
      <c r="AF155" s="32">
        <f t="shared" si="56"/>
        <v>380751.7112144006</v>
      </c>
      <c r="AG155" s="9">
        <f t="shared" si="57"/>
        <v>13.413874099024534</v>
      </c>
      <c r="AH155" s="10">
        <f t="shared" si="58"/>
        <v>4.4612326170410856</v>
      </c>
      <c r="AI155" s="10">
        <f t="shared" si="61"/>
        <v>3.4603005686299042</v>
      </c>
      <c r="AJ155" s="10">
        <f t="shared" si="62"/>
        <v>3.8016013681682965</v>
      </c>
      <c r="AK155" s="10">
        <f t="shared" si="63"/>
        <v>7.2619019367982007</v>
      </c>
      <c r="AL155" s="9">
        <f t="shared" si="59"/>
        <v>3.9335302157656917</v>
      </c>
      <c r="AM155" s="49">
        <f t="shared" si="64"/>
        <v>30.013090436905106</v>
      </c>
      <c r="AN155" s="29">
        <f t="shared" si="65"/>
        <v>1.2103169894663668E-4</v>
      </c>
      <c r="AO155" s="29">
        <f t="shared" si="66"/>
        <v>2.4166666666666665</v>
      </c>
      <c r="AP155"/>
      <c r="AQ155" s="32"/>
      <c r="AR155" s="37"/>
      <c r="AS155" s="32"/>
      <c r="AT155"/>
    </row>
    <row r="156" spans="21:46" x14ac:dyDescent="0.25">
      <c r="U156" s="36">
        <f t="shared" si="67"/>
        <v>8760</v>
      </c>
      <c r="V156" s="36">
        <f t="shared" si="60"/>
        <v>26.088436652314837</v>
      </c>
      <c r="W156" s="32">
        <f t="shared" si="47"/>
        <v>295.1942183261574</v>
      </c>
      <c r="X156" s="8">
        <f t="shared" si="48"/>
        <v>1.1963587297326286</v>
      </c>
      <c r="Y156" s="32">
        <f t="shared" si="49"/>
        <v>1.8302884197117811E-5</v>
      </c>
      <c r="Z156" s="32">
        <f t="shared" si="50"/>
        <v>1.5298826131530198E-5</v>
      </c>
      <c r="AA156" s="10">
        <f t="shared" si="51"/>
        <v>1006.1590140960482</v>
      </c>
      <c r="AB156" s="29">
        <f t="shared" si="52"/>
        <v>2.5748728776527938E-2</v>
      </c>
      <c r="AC156" s="8">
        <f t="shared" si="53"/>
        <v>0.71520470306376938</v>
      </c>
      <c r="AD156" s="32">
        <f t="shared" si="54"/>
        <v>3.3876002235758871E-3</v>
      </c>
      <c r="AE156" s="47">
        <f t="shared" si="55"/>
        <v>532915.28208227491</v>
      </c>
      <c r="AF156" s="32">
        <f t="shared" si="56"/>
        <v>381143.51607979834</v>
      </c>
      <c r="AG156" s="9">
        <f t="shared" si="57"/>
        <v>13.417323587317066</v>
      </c>
      <c r="AH156" s="10">
        <f t="shared" si="58"/>
        <v>4.4624374186078661</v>
      </c>
      <c r="AI156" s="10">
        <f t="shared" si="61"/>
        <v>3.4650376680315906</v>
      </c>
      <c r="AJ156" s="10">
        <f t="shared" si="62"/>
        <v>3.8059511228756024</v>
      </c>
      <c r="AK156" s="10">
        <f t="shared" si="63"/>
        <v>7.2709887909071931</v>
      </c>
      <c r="AL156" s="9">
        <f t="shared" si="59"/>
        <v>3.938452261741396</v>
      </c>
      <c r="AM156" s="49">
        <f t="shared" si="64"/>
        <v>30.026888914056233</v>
      </c>
      <c r="AN156" s="29">
        <f t="shared" si="65"/>
        <v>1.2118314651511988E-4</v>
      </c>
      <c r="AO156" s="29">
        <f t="shared" si="66"/>
        <v>2.4333333333333331</v>
      </c>
      <c r="AP156"/>
      <c r="AQ156" s="32"/>
      <c r="AR156" s="37"/>
      <c r="AS156" s="32"/>
      <c r="AT156"/>
    </row>
    <row r="157" spans="21:46" x14ac:dyDescent="0.25">
      <c r="U157" s="36">
        <f t="shared" si="67"/>
        <v>8820</v>
      </c>
      <c r="V157" s="36">
        <f t="shared" si="60"/>
        <v>26.097126459548182</v>
      </c>
      <c r="W157" s="32">
        <f t="shared" si="47"/>
        <v>295.19856322977409</v>
      </c>
      <c r="X157" s="8">
        <f t="shared" si="48"/>
        <v>1.1963410627857909</v>
      </c>
      <c r="Y157" s="32">
        <f t="shared" si="49"/>
        <v>1.8303091592018442E-5</v>
      </c>
      <c r="Z157" s="32">
        <f t="shared" si="50"/>
        <v>1.5299225414363025E-5</v>
      </c>
      <c r="AA157" s="10">
        <f t="shared" si="51"/>
        <v>1006.1591654580122</v>
      </c>
      <c r="AB157" s="29">
        <f t="shared" si="52"/>
        <v>2.5749053912249652E-2</v>
      </c>
      <c r="AC157" s="8">
        <f t="shared" si="53"/>
        <v>0.71520388377321464</v>
      </c>
      <c r="AD157" s="32">
        <f t="shared" si="54"/>
        <v>3.3875503629115858E-3</v>
      </c>
      <c r="AE157" s="47">
        <f t="shared" si="55"/>
        <v>533452.12171250361</v>
      </c>
      <c r="AF157" s="32">
        <f t="shared" si="56"/>
        <v>381527.02925584419</v>
      </c>
      <c r="AG157" s="9">
        <f t="shared" si="57"/>
        <v>13.42069750007084</v>
      </c>
      <c r="AH157" s="10">
        <f t="shared" si="58"/>
        <v>4.4636159031453593</v>
      </c>
      <c r="AI157" s="10">
        <f t="shared" si="61"/>
        <v>3.4696763937233612</v>
      </c>
      <c r="AJ157" s="10">
        <f t="shared" si="62"/>
        <v>3.8102098004519114</v>
      </c>
      <c r="AK157" s="10">
        <f t="shared" si="63"/>
        <v>7.2798861941752726</v>
      </c>
      <c r="AL157" s="9">
        <f t="shared" si="59"/>
        <v>3.9432716885116057</v>
      </c>
      <c r="AM157" s="49">
        <f t="shared" si="64"/>
        <v>30.040398148059786</v>
      </c>
      <c r="AN157" s="29">
        <f t="shared" si="65"/>
        <v>1.2133143656958787E-4</v>
      </c>
      <c r="AO157" s="29">
        <f t="shared" si="66"/>
        <v>2.4500000000000002</v>
      </c>
      <c r="AP157"/>
      <c r="AQ157" s="32"/>
      <c r="AR157" s="37"/>
      <c r="AS157" s="32"/>
      <c r="AT157"/>
    </row>
    <row r="158" spans="21:46" x14ac:dyDescent="0.25">
      <c r="U158" s="36">
        <f t="shared" si="67"/>
        <v>8880</v>
      </c>
      <c r="V158" s="36">
        <f t="shared" si="60"/>
        <v>26.105633533741884</v>
      </c>
      <c r="W158" s="32">
        <f t="shared" si="47"/>
        <v>295.20281676687091</v>
      </c>
      <c r="X158" s="8">
        <f t="shared" si="48"/>
        <v>1.1963237678526115</v>
      </c>
      <c r="Y158" s="32">
        <f t="shared" si="49"/>
        <v>1.83032946242917E-5</v>
      </c>
      <c r="Z158" s="32">
        <f t="shared" si="50"/>
        <v>1.5299616304661338E-5</v>
      </c>
      <c r="AA158" s="10">
        <f t="shared" si="51"/>
        <v>1006.1593136516034</v>
      </c>
      <c r="AB158" s="29">
        <f t="shared" si="52"/>
        <v>2.5749372208975697E-2</v>
      </c>
      <c r="AC158" s="8">
        <f t="shared" si="53"/>
        <v>0.71520308174041514</v>
      </c>
      <c r="AD158" s="32">
        <f t="shared" si="54"/>
        <v>3.3875015521607475E-3</v>
      </c>
      <c r="AE158" s="47">
        <f t="shared" si="55"/>
        <v>533977.60109532869</v>
      </c>
      <c r="AF158" s="32">
        <f t="shared" si="56"/>
        <v>381902.42588373314</v>
      </c>
      <c r="AG158" s="9">
        <f t="shared" si="57"/>
        <v>13.423997545900408</v>
      </c>
      <c r="AH158" s="10">
        <f t="shared" si="58"/>
        <v>4.4647686623311431</v>
      </c>
      <c r="AI158" s="10">
        <f t="shared" si="61"/>
        <v>3.4742187446199559</v>
      </c>
      <c r="AJ158" s="10">
        <f t="shared" si="62"/>
        <v>3.8143792841041018</v>
      </c>
      <c r="AK158" s="10">
        <f t="shared" si="63"/>
        <v>7.2885980287240582</v>
      </c>
      <c r="AL158" s="9">
        <f t="shared" si="59"/>
        <v>3.9479905988921979</v>
      </c>
      <c r="AM158" s="49">
        <f t="shared" si="64"/>
        <v>30.053624132634081</v>
      </c>
      <c r="AN158" s="29">
        <f t="shared" si="65"/>
        <v>1.2147663381206764E-4</v>
      </c>
      <c r="AO158" s="29">
        <f t="shared" si="66"/>
        <v>2.4666666666666668</v>
      </c>
      <c r="AP158"/>
      <c r="AQ158" s="32"/>
      <c r="AR158" s="37"/>
      <c r="AS158" s="32"/>
      <c r="AT158"/>
    </row>
    <row r="159" spans="21:46" x14ac:dyDescent="0.25">
      <c r="U159" s="36">
        <f t="shared" si="67"/>
        <v>8940</v>
      </c>
      <c r="V159" s="36">
        <f t="shared" si="60"/>
        <v>26.113961686068158</v>
      </c>
      <c r="W159" s="32">
        <f t="shared" si="47"/>
        <v>295.20698084303405</v>
      </c>
      <c r="X159" s="8">
        <f t="shared" si="48"/>
        <v>1.1963068371530405</v>
      </c>
      <c r="Y159" s="32">
        <f t="shared" si="49"/>
        <v>1.8303493384986909E-5</v>
      </c>
      <c r="Z159" s="32">
        <f t="shared" si="50"/>
        <v>1.5299998977307015E-5</v>
      </c>
      <c r="AA159" s="10">
        <f t="shared" si="51"/>
        <v>1006.1594587422954</v>
      </c>
      <c r="AB159" s="29">
        <f t="shared" si="52"/>
        <v>2.5749683809423187E-2</v>
      </c>
      <c r="AC159" s="8">
        <f t="shared" si="53"/>
        <v>0.71520229660420642</v>
      </c>
      <c r="AD159" s="32">
        <f t="shared" si="54"/>
        <v>3.3874537693663652E-3</v>
      </c>
      <c r="AE159" s="47">
        <f t="shared" si="55"/>
        <v>534491.96015632537</v>
      </c>
      <c r="AF159" s="32">
        <f t="shared" si="56"/>
        <v>382269.87742028787</v>
      </c>
      <c r="AG159" s="9">
        <f t="shared" si="57"/>
        <v>13.427225392485962</v>
      </c>
      <c r="AH159" s="10">
        <f t="shared" si="58"/>
        <v>4.4658962738023007</v>
      </c>
      <c r="AI159" s="10">
        <f t="shared" si="61"/>
        <v>3.4786666809202966</v>
      </c>
      <c r="AJ159" s="10">
        <f t="shared" si="62"/>
        <v>3.8184614191038531</v>
      </c>
      <c r="AK159" s="10">
        <f t="shared" si="63"/>
        <v>7.2971281000241497</v>
      </c>
      <c r="AL159" s="9">
        <f t="shared" si="59"/>
        <v>3.9526110541797475</v>
      </c>
      <c r="AM159" s="49">
        <f t="shared" si="64"/>
        <v>30.066572740247906</v>
      </c>
      <c r="AN159" s="29">
        <f t="shared" si="65"/>
        <v>1.2161880166706915E-4</v>
      </c>
      <c r="AO159" s="29">
        <f t="shared" si="66"/>
        <v>2.4833333333333334</v>
      </c>
      <c r="AP159"/>
      <c r="AQ159" s="32"/>
      <c r="AR159" s="37"/>
      <c r="AS159" s="32"/>
      <c r="AT159"/>
    </row>
    <row r="160" spans="21:46" x14ac:dyDescent="0.25">
      <c r="U160" s="36">
        <f t="shared" si="67"/>
        <v>9000</v>
      </c>
      <c r="V160" s="36">
        <f t="shared" si="60"/>
        <v>26.122114649543249</v>
      </c>
      <c r="W160" s="32">
        <f t="shared" si="47"/>
        <v>295.21105732477162</v>
      </c>
      <c r="X160" s="8">
        <f t="shared" si="48"/>
        <v>1.1962902630674614</v>
      </c>
      <c r="Y160" s="32">
        <f t="shared" si="49"/>
        <v>1.8303687963283584E-5</v>
      </c>
      <c r="Z160" s="32">
        <f t="shared" si="50"/>
        <v>1.5300373603602088E-5</v>
      </c>
      <c r="AA160" s="10">
        <f t="shared" si="51"/>
        <v>1006.159600794245</v>
      </c>
      <c r="AB160" s="29">
        <f t="shared" si="52"/>
        <v>2.5749988853378977E-2</v>
      </c>
      <c r="AC160" s="8">
        <f t="shared" si="53"/>
        <v>0.71520152801088255</v>
      </c>
      <c r="AD160" s="32">
        <f t="shared" si="54"/>
        <v>3.3874069930242023E-3</v>
      </c>
      <c r="AE160" s="47">
        <f t="shared" si="55"/>
        <v>534995.43377507536</v>
      </c>
      <c r="AF160" s="32">
        <f t="shared" si="56"/>
        <v>382629.55171477882</v>
      </c>
      <c r="AG160" s="9">
        <f t="shared" si="57"/>
        <v>13.430382667655183</v>
      </c>
      <c r="AH160" s="10">
        <f t="shared" si="58"/>
        <v>4.4669993015211622</v>
      </c>
      <c r="AI160" s="10">
        <f t="shared" si="61"/>
        <v>3.4830221247729112</v>
      </c>
      <c r="AJ160" s="10">
        <f t="shared" si="62"/>
        <v>3.8224580135091659</v>
      </c>
      <c r="AK160" s="10">
        <f t="shared" si="63"/>
        <v>7.3054801382820767</v>
      </c>
      <c r="AL160" s="9">
        <f t="shared" si="59"/>
        <v>3.9571350749027911</v>
      </c>
      <c r="AM160" s="49">
        <f t="shared" si="64"/>
        <v>30.07924972444604</v>
      </c>
      <c r="AN160" s="29">
        <f t="shared" si="65"/>
        <v>1.2175800230470128E-4</v>
      </c>
      <c r="AO160" s="29">
        <f t="shared" si="66"/>
        <v>2.5</v>
      </c>
      <c r="AP160"/>
      <c r="AQ160" s="32"/>
      <c r="AR160" s="37"/>
      <c r="AS160" s="32"/>
      <c r="AT160"/>
    </row>
    <row r="161" spans="21:46" x14ac:dyDescent="0.25">
      <c r="U161" s="36">
        <f t="shared" si="67"/>
        <v>9060</v>
      </c>
      <c r="V161" s="36">
        <f t="shared" si="60"/>
        <v>26.130096080573185</v>
      </c>
      <c r="W161" s="32">
        <f t="shared" si="47"/>
        <v>295.21504804028655</v>
      </c>
      <c r="X161" s="8">
        <f t="shared" si="48"/>
        <v>1.1962740381334807</v>
      </c>
      <c r="Y161" s="32">
        <f t="shared" si="49"/>
        <v>1.8303878446528705E-5</v>
      </c>
      <c r="Z161" s="32">
        <f t="shared" si="50"/>
        <v>1.5300740351339424E-5</v>
      </c>
      <c r="AA161" s="10">
        <f t="shared" si="51"/>
        <v>1006.1597398703163</v>
      </c>
      <c r="AB161" s="29">
        <f t="shared" si="52"/>
        <v>2.5750287477758066E-2</v>
      </c>
      <c r="AC161" s="8">
        <f t="shared" si="53"/>
        <v>0.71520077561404549</v>
      </c>
      <c r="AD161" s="32">
        <f t="shared" si="54"/>
        <v>3.3873612020737334E-3</v>
      </c>
      <c r="AE161" s="47">
        <f t="shared" si="55"/>
        <v>535488.25189030799</v>
      </c>
      <c r="AF161" s="32">
        <f t="shared" si="56"/>
        <v>382981.61308415764</v>
      </c>
      <c r="AG161" s="9">
        <f t="shared" si="57"/>
        <v>13.433470960431892</v>
      </c>
      <c r="AH161" s="10">
        <f t="shared" si="58"/>
        <v>4.4680782961301313</v>
      </c>
      <c r="AI161" s="10">
        <f t="shared" si="61"/>
        <v>3.4872869609339228</v>
      </c>
      <c r="AJ161" s="10">
        <f t="shared" si="62"/>
        <v>3.8263708388737547</v>
      </c>
      <c r="AK161" s="10">
        <f t="shared" si="63"/>
        <v>7.3136577998076771</v>
      </c>
      <c r="AL161" s="9">
        <f t="shared" si="59"/>
        <v>3.9615646415624912</v>
      </c>
      <c r="AM161" s="49">
        <f t="shared" si="64"/>
        <v>30.091660722135678</v>
      </c>
      <c r="AN161" s="29">
        <f t="shared" si="65"/>
        <v>1.2189429666346129E-4</v>
      </c>
      <c r="AO161" s="29">
        <f t="shared" si="66"/>
        <v>2.5166666666666666</v>
      </c>
      <c r="AP161"/>
      <c r="AQ161" s="32"/>
      <c r="AR161" s="37"/>
      <c r="AS161" s="32"/>
      <c r="AT161"/>
    </row>
    <row r="162" spans="21:46" x14ac:dyDescent="0.25">
      <c r="U162" s="36">
        <f t="shared" si="67"/>
        <v>9120</v>
      </c>
      <c r="V162" s="36">
        <f t="shared" si="60"/>
        <v>26.137909560471456</v>
      </c>
      <c r="W162" s="32">
        <f t="shared" si="47"/>
        <v>295.21895478023572</v>
      </c>
      <c r="X162" s="8">
        <f t="shared" si="48"/>
        <v>1.1962581550427767</v>
      </c>
      <c r="Y162" s="32">
        <f t="shared" si="49"/>
        <v>1.8304064920273109E-5</v>
      </c>
      <c r="Z162" s="32">
        <f t="shared" si="50"/>
        <v>1.530109938487197E-5</v>
      </c>
      <c r="AA162" s="10">
        <f t="shared" si="51"/>
        <v>1006.1598760321061</v>
      </c>
      <c r="AB162" s="29">
        <f t="shared" si="52"/>
        <v>2.5750579816660565E-2</v>
      </c>
      <c r="AC162" s="8">
        <f t="shared" si="53"/>
        <v>0.71520003907445906</v>
      </c>
      <c r="AD162" s="32">
        <f t="shared" si="54"/>
        <v>3.3873163758892486E-3</v>
      </c>
      <c r="AE162" s="47">
        <f t="shared" si="55"/>
        <v>535970.63960290537</v>
      </c>
      <c r="AF162" s="32">
        <f t="shared" si="56"/>
        <v>383326.22238676075</v>
      </c>
      <c r="AG162" s="9">
        <f t="shared" si="57"/>
        <v>13.436491822053036</v>
      </c>
      <c r="AH162" s="10">
        <f t="shared" si="58"/>
        <v>4.4691337952959138</v>
      </c>
      <c r="AI162" s="10">
        <f t="shared" si="61"/>
        <v>3.4914630374174114</v>
      </c>
      <c r="AJ162" s="10">
        <f t="shared" si="62"/>
        <v>3.8302016309451119</v>
      </c>
      <c r="AK162" s="10">
        <f t="shared" si="63"/>
        <v>7.3216646683625228</v>
      </c>
      <c r="AL162" s="9">
        <f t="shared" si="59"/>
        <v>3.9659016953630331</v>
      </c>
      <c r="AM162" s="49">
        <f t="shared" si="64"/>
        <v>30.10381125583449</v>
      </c>
      <c r="AN162" s="29">
        <f t="shared" si="65"/>
        <v>1.220277444727087E-4</v>
      </c>
      <c r="AO162" s="29">
        <f t="shared" si="66"/>
        <v>2.5333333333333332</v>
      </c>
      <c r="AP162"/>
      <c r="AQ162" s="32"/>
      <c r="AR162" s="37"/>
      <c r="AS162" s="32"/>
      <c r="AT162"/>
    </row>
    <row r="163" spans="21:46" x14ac:dyDescent="0.25">
      <c r="U163" s="36">
        <f t="shared" si="67"/>
        <v>9180</v>
      </c>
      <c r="V163" s="36">
        <f t="shared" si="60"/>
        <v>26.145558596948991</v>
      </c>
      <c r="W163" s="32">
        <f t="shared" si="47"/>
        <v>295.22277929847445</v>
      </c>
      <c r="X163" s="8">
        <f t="shared" si="48"/>
        <v>1.1962426066380083</v>
      </c>
      <c r="Y163" s="32">
        <f t="shared" si="49"/>
        <v>1.8304247468307175E-5</v>
      </c>
      <c r="Z163" s="32">
        <f t="shared" si="50"/>
        <v>1.5301450865180705E-5</v>
      </c>
      <c r="AA163" s="10">
        <f t="shared" si="51"/>
        <v>1006.1600093399675</v>
      </c>
      <c r="AB163" s="29">
        <f t="shared" si="52"/>
        <v>2.5750866001427671E-2</v>
      </c>
      <c r="AC163" s="8">
        <f t="shared" si="53"/>
        <v>0.71519931805990344</v>
      </c>
      <c r="AD163" s="32">
        <f t="shared" si="54"/>
        <v>3.3872724942711338E-3</v>
      </c>
      <c r="AE163" s="47">
        <f t="shared" si="55"/>
        <v>536442.8172768096</v>
      </c>
      <c r="AF163" s="32">
        <f t="shared" si="56"/>
        <v>383663.5370945076</v>
      </c>
      <c r="AG163" s="9">
        <f t="shared" si="57"/>
        <v>13.439446766954989</v>
      </c>
      <c r="AH163" s="10">
        <f t="shared" si="58"/>
        <v>4.4701663240435527</v>
      </c>
      <c r="AI163" s="10">
        <f t="shared" si="61"/>
        <v>3.4955521661380637</v>
      </c>
      <c r="AJ163" s="10">
        <f t="shared" si="62"/>
        <v>3.8339520903504214</v>
      </c>
      <c r="AK163" s="10">
        <f t="shared" si="63"/>
        <v>7.3295042564884856</v>
      </c>
      <c r="AL163" s="9">
        <f t="shared" si="59"/>
        <v>3.9701481389312625</v>
      </c>
      <c r="AM163" s="49">
        <f t="shared" si="64"/>
        <v>30.115706735880252</v>
      </c>
      <c r="AN163" s="29">
        <f t="shared" si="65"/>
        <v>1.2215840427480808E-4</v>
      </c>
      <c r="AO163" s="29">
        <f t="shared" si="66"/>
        <v>2.5499999999999998</v>
      </c>
      <c r="AP163"/>
      <c r="AQ163" s="32"/>
      <c r="AR163" s="37"/>
      <c r="AS163" s="32"/>
      <c r="AT163"/>
    </row>
    <row r="164" spans="21:46" x14ac:dyDescent="0.25">
      <c r="U164" s="36">
        <f t="shared" si="67"/>
        <v>9240</v>
      </c>
      <c r="V164" s="36">
        <f t="shared" si="60"/>
        <v>26.153046625576859</v>
      </c>
      <c r="W164" s="32">
        <f t="shared" si="47"/>
        <v>295.2265233127884</v>
      </c>
      <c r="X164" s="8">
        <f t="shared" si="48"/>
        <v>1.1962273859097809</v>
      </c>
      <c r="Y164" s="32">
        <f t="shared" si="49"/>
        <v>1.830442617269584E-5</v>
      </c>
      <c r="Z164" s="32">
        <f t="shared" si="50"/>
        <v>1.5301794949941359E-5</v>
      </c>
      <c r="AA164" s="10">
        <f t="shared" si="51"/>
        <v>1006.1601398530338</v>
      </c>
      <c r="AB164" s="29">
        <f t="shared" si="52"/>
        <v>2.5751146160696466E-2</v>
      </c>
      <c r="AC164" s="8">
        <f t="shared" si="53"/>
        <v>0.71519861224503523</v>
      </c>
      <c r="AD164" s="32">
        <f t="shared" si="54"/>
        <v>3.387229537437305E-3</v>
      </c>
      <c r="AE164" s="47">
        <f t="shared" si="55"/>
        <v>536905.00063786656</v>
      </c>
      <c r="AF164" s="32">
        <f t="shared" si="56"/>
        <v>383993.71136362193</v>
      </c>
      <c r="AG164" s="9">
        <f t="shared" si="57"/>
        <v>13.442337273730329</v>
      </c>
      <c r="AH164" s="10">
        <f t="shared" si="58"/>
        <v>4.4711763950806001</v>
      </c>
      <c r="AI164" s="10">
        <f t="shared" si="61"/>
        <v>3.4995561235459962</v>
      </c>
      <c r="AJ164" s="10">
        <f t="shared" si="62"/>
        <v>3.8376238832714273</v>
      </c>
      <c r="AK164" s="10">
        <f t="shared" si="63"/>
        <v>7.3371800068174231</v>
      </c>
      <c r="AL164" s="9">
        <f t="shared" si="59"/>
        <v>3.9743058370261037</v>
      </c>
      <c r="AM164" s="49">
        <f t="shared" si="64"/>
        <v>30.127352462602964</v>
      </c>
      <c r="AN164" s="29">
        <f t="shared" si="65"/>
        <v>1.2228633344695705E-4</v>
      </c>
      <c r="AO164" s="29">
        <f t="shared" si="66"/>
        <v>2.5666666666666669</v>
      </c>
      <c r="AP164"/>
      <c r="AQ164" s="32"/>
      <c r="AR164" s="37"/>
      <c r="AS164" s="32"/>
      <c r="AT164"/>
    </row>
    <row r="165" spans="21:46" x14ac:dyDescent="0.25">
      <c r="U165" s="36">
        <f t="shared" si="67"/>
        <v>9300</v>
      </c>
      <c r="V165" s="36">
        <f t="shared" si="60"/>
        <v>26.160377011222064</v>
      </c>
      <c r="W165" s="32">
        <f t="shared" si="47"/>
        <v>295.23018850561101</v>
      </c>
      <c r="X165" s="8">
        <f t="shared" si="48"/>
        <v>1.1962124859936718</v>
      </c>
      <c r="Y165" s="32">
        <f t="shared" si="49"/>
        <v>1.8304601113813225E-5</v>
      </c>
      <c r="Z165" s="32">
        <f t="shared" si="50"/>
        <v>1.5302131793590107E-5</v>
      </c>
      <c r="AA165" s="10">
        <f t="shared" si="51"/>
        <v>1006.1602676292422</v>
      </c>
      <c r="AB165" s="29">
        <f t="shared" si="52"/>
        <v>2.5751420420454148E-2</v>
      </c>
      <c r="AC165" s="8">
        <f t="shared" si="53"/>
        <v>0.71519792131124826</v>
      </c>
      <c r="AD165" s="32">
        <f t="shared" si="54"/>
        <v>3.3871874860148133E-3</v>
      </c>
      <c r="AE165" s="47">
        <f t="shared" si="55"/>
        <v>537357.40087063285</v>
      </c>
      <c r="AF165" s="32">
        <f t="shared" si="56"/>
        <v>384316.89610389178</v>
      </c>
      <c r="AG165" s="9">
        <f t="shared" si="57"/>
        <v>13.44516478605598</v>
      </c>
      <c r="AH165" s="10">
        <f t="shared" si="58"/>
        <v>4.4721645091118347</v>
      </c>
      <c r="AI165" s="10">
        <f t="shared" si="61"/>
        <v>3.5034766512537048</v>
      </c>
      <c r="AJ165" s="10">
        <f t="shared" si="62"/>
        <v>3.8412186421075751</v>
      </c>
      <c r="AK165" s="10">
        <f t="shared" si="63"/>
        <v>7.3446952933612799</v>
      </c>
      <c r="AL165" s="9">
        <f t="shared" si="59"/>
        <v>3.9783766172373594</v>
      </c>
      <c r="AM165" s="49">
        <f t="shared" si="64"/>
        <v>30.138753628459423</v>
      </c>
      <c r="AN165" s="29">
        <f t="shared" si="65"/>
        <v>1.2241158822268798E-4</v>
      </c>
      <c r="AO165" s="29">
        <f t="shared" si="66"/>
        <v>2.5833333333333335</v>
      </c>
      <c r="AP165"/>
      <c r="AQ165" s="32"/>
      <c r="AR165" s="37"/>
      <c r="AS165" s="32"/>
      <c r="AT165"/>
    </row>
    <row r="166" spans="21:46" x14ac:dyDescent="0.25">
      <c r="U166" s="36">
        <f t="shared" si="67"/>
        <v>9360</v>
      </c>
      <c r="V166" s="36">
        <f t="shared" si="60"/>
        <v>26.167553049456838</v>
      </c>
      <c r="W166" s="32">
        <f t="shared" si="47"/>
        <v>295.2337765247284</v>
      </c>
      <c r="X166" s="8">
        <f t="shared" si="48"/>
        <v>1.1961979001673086</v>
      </c>
      <c r="Y166" s="32">
        <f t="shared" si="49"/>
        <v>1.8304772370376189E-5</v>
      </c>
      <c r="Z166" s="32">
        <f t="shared" si="50"/>
        <v>1.5302461547387732E-5</v>
      </c>
      <c r="AA166" s="10">
        <f t="shared" si="51"/>
        <v>1006.1603927253559</v>
      </c>
      <c r="AB166" s="29">
        <f t="shared" si="52"/>
        <v>2.5751688904090651E-2</v>
      </c>
      <c r="AC166" s="8">
        <f t="shared" si="53"/>
        <v>0.71519724494653736</v>
      </c>
      <c r="AD166" s="32">
        <f t="shared" si="54"/>
        <v>3.3871463210316021E-3</v>
      </c>
      <c r="AE166" s="47">
        <f t="shared" si="55"/>
        <v>537800.2247132241</v>
      </c>
      <c r="AF166" s="32">
        <f t="shared" si="56"/>
        <v>384633.23904652655</v>
      </c>
      <c r="AG166" s="9">
        <f t="shared" si="57"/>
        <v>13.447930713594058</v>
      </c>
      <c r="AH166" s="10">
        <f t="shared" si="58"/>
        <v>4.4731311551447668</v>
      </c>
      <c r="AI166" s="10">
        <f t="shared" si="61"/>
        <v>3.5073154566550109</v>
      </c>
      <c r="AJ166" s="10">
        <f t="shared" si="62"/>
        <v>3.8447379661279637</v>
      </c>
      <c r="AK166" s="10">
        <f t="shared" si="63"/>
        <v>7.3520534227829746</v>
      </c>
      <c r="AL166" s="9">
        <f t="shared" si="59"/>
        <v>3.9823622706741113</v>
      </c>
      <c r="AM166" s="49">
        <f t="shared" si="64"/>
        <v>30.149915320130951</v>
      </c>
      <c r="AN166" s="29">
        <f t="shared" si="65"/>
        <v>1.2253422371304957E-4</v>
      </c>
      <c r="AO166" s="29">
        <f t="shared" si="66"/>
        <v>2.6</v>
      </c>
      <c r="AP166"/>
      <c r="AQ166" s="32"/>
      <c r="AR166" s="37"/>
      <c r="AS166" s="32"/>
      <c r="AT166"/>
    </row>
    <row r="167" spans="21:46" x14ac:dyDescent="0.25">
      <c r="U167" s="36">
        <f t="shared" si="67"/>
        <v>9420</v>
      </c>
      <c r="V167" s="36">
        <f t="shared" si="60"/>
        <v>26.174577967941861</v>
      </c>
      <c r="W167" s="32">
        <f t="shared" si="47"/>
        <v>295.23728898397093</v>
      </c>
      <c r="X167" s="8">
        <f t="shared" si="48"/>
        <v>1.1961836218475042</v>
      </c>
      <c r="Y167" s="32">
        <f t="shared" si="49"/>
        <v>1.8304940019477744E-5</v>
      </c>
      <c r="Z167" s="32">
        <f t="shared" si="50"/>
        <v>1.5302784359483024E-5</v>
      </c>
      <c r="AA167" s="10">
        <f t="shared" si="51"/>
        <v>1006.1605151969882</v>
      </c>
      <c r="AB167" s="29">
        <f t="shared" si="52"/>
        <v>2.5751951732450928E-2</v>
      </c>
      <c r="AC167" s="8">
        <f t="shared" si="53"/>
        <v>0.71519658284536547</v>
      </c>
      <c r="AD167" s="32">
        <f t="shared" si="54"/>
        <v>3.3871060239084234E-3</v>
      </c>
      <c r="AE167" s="47">
        <f t="shared" si="55"/>
        <v>538233.67455018952</v>
      </c>
      <c r="AF167" s="32">
        <f t="shared" si="56"/>
        <v>384942.88481060008</v>
      </c>
      <c r="AG167" s="9">
        <f t="shared" si="57"/>
        <v>13.450636432865913</v>
      </c>
      <c r="AH167" s="10">
        <f t="shared" si="58"/>
        <v>4.4740768107863236</v>
      </c>
      <c r="AI167" s="10">
        <f t="shared" si="61"/>
        <v>3.5110742135360131</v>
      </c>
      <c r="AJ167" s="10">
        <f t="shared" si="62"/>
        <v>3.8481834221122435</v>
      </c>
      <c r="AK167" s="10">
        <f t="shared" si="63"/>
        <v>7.3592576356482571</v>
      </c>
      <c r="AL167" s="9">
        <f t="shared" si="59"/>
        <v>3.9862645526428055</v>
      </c>
      <c r="AM167" s="49">
        <f t="shared" si="64"/>
        <v>30.160842520584666</v>
      </c>
      <c r="AN167" s="29">
        <f t="shared" si="65"/>
        <v>1.2265429392747094E-4</v>
      </c>
      <c r="AO167" s="29">
        <f t="shared" si="66"/>
        <v>2.6166666666666667</v>
      </c>
      <c r="AP167"/>
      <c r="AQ167" s="32"/>
      <c r="AR167" s="37"/>
      <c r="AS167" s="32"/>
      <c r="AT167"/>
    </row>
    <row r="168" spans="21:46" x14ac:dyDescent="0.25">
      <c r="U168" s="36">
        <f t="shared" si="67"/>
        <v>9480</v>
      </c>
      <c r="V168" s="36">
        <f t="shared" si="60"/>
        <v>26.181454927783733</v>
      </c>
      <c r="W168" s="32">
        <f t="shared" si="47"/>
        <v>295.24072746389186</v>
      </c>
      <c r="X168" s="8">
        <f t="shared" si="48"/>
        <v>1.1961696445874488</v>
      </c>
      <c r="Y168" s="32">
        <f t="shared" si="49"/>
        <v>1.8305104136619275E-5</v>
      </c>
      <c r="Z168" s="32">
        <f t="shared" si="50"/>
        <v>1.5303100374974478E-5</v>
      </c>
      <c r="AA168" s="10">
        <f t="shared" si="51"/>
        <v>1006.1606350986228</v>
      </c>
      <c r="AB168" s="29">
        <f t="shared" si="52"/>
        <v>2.575220902388552E-2</v>
      </c>
      <c r="AC168" s="8">
        <f t="shared" si="53"/>
        <v>0.71519593470853116</v>
      </c>
      <c r="AD168" s="32">
        <f t="shared" si="54"/>
        <v>3.3870665764509089E-3</v>
      </c>
      <c r="AE168" s="47">
        <f t="shared" si="55"/>
        <v>538657.94850351696</v>
      </c>
      <c r="AF168" s="32">
        <f t="shared" si="56"/>
        <v>385245.97496815264</v>
      </c>
      <c r="AG168" s="9">
        <f t="shared" si="57"/>
        <v>13.453283288100868</v>
      </c>
      <c r="AH168" s="10">
        <f t="shared" si="58"/>
        <v>4.4750019425309588</v>
      </c>
      <c r="AI168" s="10">
        <f t="shared" si="61"/>
        <v>3.5147545626779224</v>
      </c>
      <c r="AJ168" s="10">
        <f t="shared" si="62"/>
        <v>3.8515565449804035</v>
      </c>
      <c r="AK168" s="10">
        <f t="shared" si="63"/>
        <v>7.3663111076583263</v>
      </c>
      <c r="AL168" s="9">
        <f t="shared" si="59"/>
        <v>3.9900851833149265</v>
      </c>
      <c r="AM168" s="49">
        <f t="shared" si="64"/>
        <v>30.171540111098658</v>
      </c>
      <c r="AN168" s="29">
        <f t="shared" si="65"/>
        <v>1.2277185179430543E-4</v>
      </c>
      <c r="AO168" s="29">
        <f t="shared" si="66"/>
        <v>2.6333333333333333</v>
      </c>
      <c r="AP168"/>
      <c r="AQ168" s="32"/>
      <c r="AR168" s="37"/>
      <c r="AS168" s="32"/>
      <c r="AT168"/>
    </row>
    <row r="169" spans="21:46" x14ac:dyDescent="0.25">
      <c r="U169" s="36">
        <f t="shared" si="67"/>
        <v>9540</v>
      </c>
      <c r="V169" s="36">
        <f t="shared" si="60"/>
        <v>26.188187024867155</v>
      </c>
      <c r="W169" s="32">
        <f t="shared" si="47"/>
        <v>295.24409351243355</v>
      </c>
      <c r="X169" s="8">
        <f t="shared" si="48"/>
        <v>1.1961559620739515</v>
      </c>
      <c r="Y169" s="32">
        <f t="shared" si="49"/>
        <v>1.8305264795742829E-5</v>
      </c>
      <c r="Z169" s="32">
        <f t="shared" si="50"/>
        <v>1.5303409735971469E-5</v>
      </c>
      <c r="AA169" s="10">
        <f t="shared" si="51"/>
        <v>1006.1607524836373</v>
      </c>
      <c r="AB169" s="29">
        <f t="shared" si="52"/>
        <v>2.5752460894301017E-2</v>
      </c>
      <c r="AC169" s="8">
        <f t="shared" si="53"/>
        <v>0.71519530024304312</v>
      </c>
      <c r="AD169" s="32">
        <f t="shared" si="54"/>
        <v>3.387027960841788E-3</v>
      </c>
      <c r="AE169" s="47">
        <f t="shared" si="55"/>
        <v>539073.24052172597</v>
      </c>
      <c r="AF169" s="32">
        <f t="shared" si="56"/>
        <v>385542.64810792601</v>
      </c>
      <c r="AG169" s="9">
        <f t="shared" si="57"/>
        <v>13.455872592059892</v>
      </c>
      <c r="AH169" s="10">
        <f t="shared" si="58"/>
        <v>4.4759070060405399</v>
      </c>
      <c r="AI169" s="10">
        <f t="shared" si="61"/>
        <v>3.5183581124518217</v>
      </c>
      <c r="AJ169" s="10">
        <f t="shared" si="62"/>
        <v>3.8548588384115012</v>
      </c>
      <c r="AK169" s="10">
        <f t="shared" si="63"/>
        <v>7.3732169508633234</v>
      </c>
      <c r="AL169" s="9">
        <f t="shared" si="59"/>
        <v>3.9938258483842999</v>
      </c>
      <c r="AM169" s="49">
        <f t="shared" si="64"/>
        <v>30.182012873251455</v>
      </c>
      <c r="AN169" s="29">
        <f t="shared" si="65"/>
        <v>1.228869491810554E-4</v>
      </c>
      <c r="AO169" s="29">
        <f t="shared" si="66"/>
        <v>2.65</v>
      </c>
      <c r="AP169"/>
      <c r="AQ169" s="32"/>
      <c r="AR169" s="37"/>
      <c r="AS169" s="32"/>
      <c r="AT169"/>
    </row>
    <row r="170" spans="21:46" x14ac:dyDescent="0.25">
      <c r="U170" s="36">
        <f t="shared" si="67"/>
        <v>9600</v>
      </c>
      <c r="V170" s="36">
        <f t="shared" si="60"/>
        <v>26.194777291162183</v>
      </c>
      <c r="W170" s="32">
        <f t="shared" si="47"/>
        <v>295.24738864558105</v>
      </c>
      <c r="X170" s="8">
        <f t="shared" si="48"/>
        <v>1.196142568124738</v>
      </c>
      <c r="Y170" s="32">
        <f t="shared" si="49"/>
        <v>1.8305422069262138E-5</v>
      </c>
      <c r="Z170" s="32">
        <f t="shared" si="50"/>
        <v>1.5303712581653713E-5</v>
      </c>
      <c r="AA170" s="10">
        <f t="shared" si="51"/>
        <v>1006.1608674043237</v>
      </c>
      <c r="AB170" s="29">
        <f t="shared" si="52"/>
        <v>2.5752707457208771E-2</v>
      </c>
      <c r="AC170" s="8">
        <f t="shared" si="53"/>
        <v>0.71519467916199109</v>
      </c>
      <c r="AD170" s="32">
        <f t="shared" si="54"/>
        <v>3.3869901596332609E-3</v>
      </c>
      <c r="AE170" s="47">
        <f t="shared" si="55"/>
        <v>539479.74046717014</v>
      </c>
      <c r="AF170" s="32">
        <f t="shared" si="56"/>
        <v>385833.03989781195</v>
      </c>
      <c r="AG170" s="9">
        <f t="shared" si="57"/>
        <v>13.45840562683566</v>
      </c>
      <c r="AH170" s="10">
        <f t="shared" si="58"/>
        <v>4.4767924464162023</v>
      </c>
      <c r="AI170" s="10">
        <f t="shared" si="61"/>
        <v>3.5218864394052369</v>
      </c>
      <c r="AJ170" s="10">
        <f t="shared" si="62"/>
        <v>3.8580917754520354</v>
      </c>
      <c r="AK170" s="10">
        <f t="shared" si="63"/>
        <v>7.3799782148572728</v>
      </c>
      <c r="AL170" s="9">
        <f t="shared" si="59"/>
        <v>3.9974881997143559</v>
      </c>
      <c r="AM170" s="49">
        <f t="shared" si="64"/>
        <v>30.192265490876537</v>
      </c>
      <c r="AN170" s="29">
        <f t="shared" si="65"/>
        <v>1.2299963691428788E-4</v>
      </c>
      <c r="AO170" s="29">
        <f t="shared" si="66"/>
        <v>2.6666666666666665</v>
      </c>
      <c r="AP170"/>
      <c r="AQ170" s="32"/>
      <c r="AR170" s="37"/>
      <c r="AS170" s="32"/>
      <c r="AT170"/>
    </row>
    <row r="171" spans="21:46" x14ac:dyDescent="0.25">
      <c r="U171" s="36">
        <f t="shared" si="67"/>
        <v>9660</v>
      </c>
      <c r="V171" s="36">
        <f t="shared" si="60"/>
        <v>26.20122869600694</v>
      </c>
      <c r="W171" s="32">
        <f t="shared" si="47"/>
        <v>295.25061434800347</v>
      </c>
      <c r="X171" s="8">
        <f t="shared" si="48"/>
        <v>1.1961294566857972</v>
      </c>
      <c r="Y171" s="32">
        <f t="shared" si="49"/>
        <v>1.8305576028093661E-5</v>
      </c>
      <c r="Z171" s="32">
        <f t="shared" si="50"/>
        <v>1.5304009048330147E-5</v>
      </c>
      <c r="AA171" s="10">
        <f t="shared" si="51"/>
        <v>1006.1609799119099</v>
      </c>
      <c r="AB171" s="29">
        <f t="shared" si="52"/>
        <v>2.5752948823773467E-2</v>
      </c>
      <c r="AC171" s="8">
        <f t="shared" si="53"/>
        <v>0.71519407118442457</v>
      </c>
      <c r="AD171" s="32">
        <f t="shared" si="54"/>
        <v>3.3869531557395123E-3</v>
      </c>
      <c r="AE171" s="47">
        <f t="shared" si="55"/>
        <v>539877.63420150534</v>
      </c>
      <c r="AF171" s="32">
        <f t="shared" si="56"/>
        <v>386117.28314599016</v>
      </c>
      <c r="AG171" s="9">
        <f t="shared" si="57"/>
        <v>13.460883644629346</v>
      </c>
      <c r="AH171" s="10">
        <f t="shared" si="58"/>
        <v>4.4776586984625721</v>
      </c>
      <c r="AI171" s="10">
        <f t="shared" si="61"/>
        <v>3.5253410888406078</v>
      </c>
      <c r="AJ171" s="10">
        <f t="shared" si="62"/>
        <v>3.8612567991132583</v>
      </c>
      <c r="AK171" s="10">
        <f t="shared" si="63"/>
        <v>7.3865978879538661</v>
      </c>
      <c r="AL171" s="9">
        <f t="shared" si="59"/>
        <v>4.0010738559750108</v>
      </c>
      <c r="AM171" s="49">
        <f t="shared" si="64"/>
        <v>30.202302551981951</v>
      </c>
      <c r="AN171" s="29">
        <f t="shared" si="65"/>
        <v>1.2310996479923111E-4</v>
      </c>
      <c r="AO171" s="29">
        <f t="shared" si="66"/>
        <v>2.6833333333333331</v>
      </c>
      <c r="AP171"/>
      <c r="AQ171" s="32"/>
      <c r="AR171" s="37"/>
      <c r="AS171" s="32"/>
      <c r="AT171"/>
    </row>
    <row r="172" spans="21:46" x14ac:dyDescent="0.25">
      <c r="U172" s="36">
        <f t="shared" si="67"/>
        <v>9720</v>
      </c>
      <c r="V172" s="36">
        <f t="shared" si="60"/>
        <v>26.207544147366175</v>
      </c>
      <c r="W172" s="32">
        <f t="shared" si="47"/>
        <v>295.25377207368308</v>
      </c>
      <c r="X172" s="8">
        <f t="shared" si="48"/>
        <v>1.1961166218287818</v>
      </c>
      <c r="Y172" s="32">
        <f t="shared" si="49"/>
        <v>1.8305726741686353E-5</v>
      </c>
      <c r="Z172" s="32">
        <f t="shared" si="50"/>
        <v>1.5304299269496088E-5</v>
      </c>
      <c r="AA172" s="10">
        <f t="shared" si="51"/>
        <v>1006.16109005658</v>
      </c>
      <c r="AB172" s="29">
        <f t="shared" si="52"/>
        <v>2.5753185102859823E-2</v>
      </c>
      <c r="AC172" s="8">
        <f t="shared" si="53"/>
        <v>0.71519347603523031</v>
      </c>
      <c r="AD172" s="32">
        <f t="shared" si="54"/>
        <v>3.3869169324293731E-3</v>
      </c>
      <c r="AE172" s="47">
        <f t="shared" si="55"/>
        <v>540267.1036694427</v>
      </c>
      <c r="AF172" s="32">
        <f t="shared" si="56"/>
        <v>386395.50786083488</v>
      </c>
      <c r="AG172" s="9">
        <f t="shared" si="57"/>
        <v>13.463307868505316</v>
      </c>
      <c r="AH172" s="10">
        <f t="shared" si="58"/>
        <v>4.4785061869444176</v>
      </c>
      <c r="AI172" s="10">
        <f t="shared" si="61"/>
        <v>3.5287235753854906</v>
      </c>
      <c r="AJ172" s="10">
        <f t="shared" si="62"/>
        <v>3.8643553229581276</v>
      </c>
      <c r="AK172" s="10">
        <f t="shared" si="63"/>
        <v>7.3930788983436182</v>
      </c>
      <c r="AL172" s="9">
        <f t="shared" si="59"/>
        <v>4.00458440326946</v>
      </c>
      <c r="AM172" s="49">
        <f t="shared" si="64"/>
        <v>30.212128550635633</v>
      </c>
      <c r="AN172" s="29">
        <f t="shared" si="65"/>
        <v>1.232179816390603E-4</v>
      </c>
      <c r="AO172" s="29">
        <f t="shared" si="66"/>
        <v>2.7</v>
      </c>
      <c r="AP172"/>
      <c r="AQ172" s="32"/>
      <c r="AR172" s="37"/>
      <c r="AS172" s="32"/>
      <c r="AT172"/>
    </row>
    <row r="173" spans="21:46" x14ac:dyDescent="0.25">
      <c r="U173" s="36">
        <f t="shared" si="67"/>
        <v>9780</v>
      </c>
      <c r="V173" s="36">
        <f t="shared" si="60"/>
        <v>26.213726493066062</v>
      </c>
      <c r="W173" s="32">
        <f t="shared" si="47"/>
        <v>295.25686324653299</v>
      </c>
      <c r="X173" s="8">
        <f t="shared" si="48"/>
        <v>1.196104057748457</v>
      </c>
      <c r="Y173" s="32">
        <f t="shared" si="49"/>
        <v>1.8305874278051642E-5</v>
      </c>
      <c r="Z173" s="32">
        <f t="shared" si="50"/>
        <v>1.530458337589003E-5</v>
      </c>
      <c r="AA173" s="10">
        <f t="shared" si="51"/>
        <v>1006.1611978874952</v>
      </c>
      <c r="AB173" s="29">
        <f t="shared" si="52"/>
        <v>2.5753416401079452E-2</v>
      </c>
      <c r="AC173" s="8">
        <f t="shared" si="53"/>
        <v>0.71519289344501524</v>
      </c>
      <c r="AD173" s="32">
        <f t="shared" si="54"/>
        <v>3.3868814733191213E-3</v>
      </c>
      <c r="AE173" s="47">
        <f t="shared" si="55"/>
        <v>540648.326980724</v>
      </c>
      <c r="AF173" s="32">
        <f t="shared" si="56"/>
        <v>386667.84130955068</v>
      </c>
      <c r="AG173" s="9">
        <f t="shared" si="57"/>
        <v>13.465679493124082</v>
      </c>
      <c r="AH173" s="10">
        <f t="shared" si="58"/>
        <v>4.479335326836221</v>
      </c>
      <c r="AI173" s="10">
        <f t="shared" si="61"/>
        <v>3.5320353835546943</v>
      </c>
      <c r="AJ173" s="10">
        <f t="shared" si="62"/>
        <v>3.8673887316780129</v>
      </c>
      <c r="AK173" s="10">
        <f t="shared" si="63"/>
        <v>7.3994241152327067</v>
      </c>
      <c r="AL173" s="9">
        <f t="shared" si="59"/>
        <v>4.0080213957510491</v>
      </c>
      <c r="AM173" s="49">
        <f t="shared" si="64"/>
        <v>30.221747888817113</v>
      </c>
      <c r="AN173" s="29">
        <f t="shared" si="65"/>
        <v>1.2332373525387845E-4</v>
      </c>
      <c r="AO173" s="29">
        <f t="shared" si="66"/>
        <v>2.7166666666666668</v>
      </c>
      <c r="AP173"/>
      <c r="AQ173" s="32"/>
      <c r="AR173" s="37"/>
      <c r="AS173" s="32"/>
      <c r="AT173"/>
    </row>
    <row r="174" spans="21:46" x14ac:dyDescent="0.25">
      <c r="U174" s="36">
        <f t="shared" si="67"/>
        <v>9840</v>
      </c>
      <c r="V174" s="36">
        <f t="shared" si="60"/>
        <v>26.219778522005608</v>
      </c>
      <c r="W174" s="32">
        <f t="shared" si="47"/>
        <v>295.2598892610028</v>
      </c>
      <c r="X174" s="8">
        <f t="shared" si="48"/>
        <v>1.1960917587601978</v>
      </c>
      <c r="Y174" s="32">
        <f t="shared" si="49"/>
        <v>1.8306018703792222E-5</v>
      </c>
      <c r="Z174" s="32">
        <f t="shared" si="50"/>
        <v>1.5304861495548823E-5</v>
      </c>
      <c r="AA174" s="10">
        <f t="shared" si="51"/>
        <v>1006.1613034528135</v>
      </c>
      <c r="AB174" s="29">
        <f t="shared" si="52"/>
        <v>2.5753642822836095E-2</v>
      </c>
      <c r="AC174" s="8">
        <f t="shared" si="53"/>
        <v>0.71519232314998815</v>
      </c>
      <c r="AD174" s="32">
        <f t="shared" si="54"/>
        <v>3.386846762365421E-3</v>
      </c>
      <c r="AE174" s="47">
        <f t="shared" si="55"/>
        <v>541021.47849044576</v>
      </c>
      <c r="AF174" s="32">
        <f t="shared" si="56"/>
        <v>386934.40807562327</v>
      </c>
      <c r="AG174" s="9">
        <f t="shared" si="57"/>
        <v>13.467999685454563</v>
      </c>
      <c r="AH174" s="10">
        <f t="shared" si="58"/>
        <v>4.4801465235646818</v>
      </c>
      <c r="AI174" s="10">
        <f t="shared" si="61"/>
        <v>3.5352779683041664</v>
      </c>
      <c r="AJ174" s="10">
        <f t="shared" si="62"/>
        <v>3.8703583816589351</v>
      </c>
      <c r="AK174" s="10">
        <f t="shared" si="63"/>
        <v>7.4056363499631015</v>
      </c>
      <c r="AL174" s="9">
        <f t="shared" si="59"/>
        <v>4.0113863562300125</v>
      </c>
      <c r="AM174" s="49">
        <f t="shared" si="64"/>
        <v>30.231164878235621</v>
      </c>
      <c r="AN174" s="29">
        <f t="shared" si="65"/>
        <v>1.2342727249938502E-4</v>
      </c>
      <c r="AO174" s="29">
        <f t="shared" si="66"/>
        <v>2.7333333333333334</v>
      </c>
      <c r="AP174"/>
      <c r="AQ174" s="32"/>
      <c r="AR174" s="37"/>
      <c r="AS174" s="32"/>
      <c r="AT174"/>
    </row>
    <row r="175" spans="21:46" x14ac:dyDescent="0.25">
      <c r="U175" s="36">
        <f t="shared" si="67"/>
        <v>9900</v>
      </c>
      <c r="V175" s="36">
        <f t="shared" si="60"/>
        <v>26.225702965345057</v>
      </c>
      <c r="W175" s="32">
        <f t="shared" si="47"/>
        <v>295.26285148267249</v>
      </c>
      <c r="X175" s="8">
        <f t="shared" si="48"/>
        <v>1.1960797192975388</v>
      </c>
      <c r="Y175" s="32">
        <f t="shared" si="49"/>
        <v>1.8306160084130461E-5</v>
      </c>
      <c r="Z175" s="32">
        <f t="shared" si="50"/>
        <v>1.5305133753861929E-5</v>
      </c>
      <c r="AA175" s="10">
        <f t="shared" si="51"/>
        <v>1006.1614067997089</v>
      </c>
      <c r="AB175" s="29">
        <f t="shared" si="52"/>
        <v>2.5753864470370067E-2</v>
      </c>
      <c r="AC175" s="8">
        <f t="shared" si="53"/>
        <v>0.71519176489184622</v>
      </c>
      <c r="AD175" s="32">
        <f t="shared" si="54"/>
        <v>3.3868127838584021E-3</v>
      </c>
      <c r="AE175" s="47">
        <f t="shared" si="55"/>
        <v>541386.72887771868</v>
      </c>
      <c r="AF175" s="32">
        <f t="shared" si="56"/>
        <v>387195.33011507906</v>
      </c>
      <c r="AG175" s="9">
        <f t="shared" si="57"/>
        <v>13.470269585466266</v>
      </c>
      <c r="AH175" s="10">
        <f t="shared" si="58"/>
        <v>4.4809401732445124</v>
      </c>
      <c r="AI175" s="10">
        <f t="shared" si="61"/>
        <v>3.5384527555767531</v>
      </c>
      <c r="AJ175" s="10">
        <f t="shared" si="62"/>
        <v>3.8732656015379598</v>
      </c>
      <c r="AK175" s="10">
        <f t="shared" si="63"/>
        <v>7.4117183571147134</v>
      </c>
      <c r="AL175" s="9">
        <f t="shared" si="59"/>
        <v>4.0146807767704695</v>
      </c>
      <c r="AM175" s="49">
        <f t="shared" si="64"/>
        <v>30.240383742115526</v>
      </c>
      <c r="AN175" s="29">
        <f t="shared" si="65"/>
        <v>1.2352863928524524E-4</v>
      </c>
      <c r="AO175" s="29">
        <f t="shared" si="66"/>
        <v>2.75</v>
      </c>
      <c r="AP175"/>
      <c r="AQ175" s="32"/>
      <c r="AR175" s="37"/>
      <c r="AS175" s="32"/>
      <c r="AT175"/>
    </row>
    <row r="176" spans="21:46" x14ac:dyDescent="0.25">
      <c r="U176" s="36">
        <f t="shared" si="67"/>
        <v>9960</v>
      </c>
      <c r="V176" s="36">
        <f t="shared" si="60"/>
        <v>26.231502497671656</v>
      </c>
      <c r="W176" s="32">
        <f t="shared" si="47"/>
        <v>295.26575124883578</v>
      </c>
      <c r="X176" s="8">
        <f t="shared" si="48"/>
        <v>1.1960679339097646</v>
      </c>
      <c r="Y176" s="32">
        <f t="shared" si="49"/>
        <v>1.8306298482936657E-5</v>
      </c>
      <c r="Z176" s="32">
        <f t="shared" si="50"/>
        <v>1.5305400273625046E-5</v>
      </c>
      <c r="AA176" s="10">
        <f t="shared" si="51"/>
        <v>1006.1615079743918</v>
      </c>
      <c r="AB176" s="29">
        <f t="shared" si="52"/>
        <v>2.5754081443802524E-2</v>
      </c>
      <c r="AC176" s="8">
        <f t="shared" si="53"/>
        <v>0.71519121841766364</v>
      </c>
      <c r="AD176" s="32">
        <f t="shared" si="54"/>
        <v>3.3867795224148704E-3</v>
      </c>
      <c r="AE176" s="47">
        <f t="shared" si="55"/>
        <v>541744.24522267259</v>
      </c>
      <c r="AF176" s="32">
        <f t="shared" si="56"/>
        <v>387450.72681156074</v>
      </c>
      <c r="AG176" s="9">
        <f t="shared" si="57"/>
        <v>13.472490306801767</v>
      </c>
      <c r="AH176" s="10">
        <f t="shared" si="58"/>
        <v>4.4817166629077478</v>
      </c>
      <c r="AI176" s="10">
        <f t="shared" si="61"/>
        <v>3.5415611428398535</v>
      </c>
      <c r="AJ176" s="10">
        <f t="shared" si="62"/>
        <v>3.87611169274926</v>
      </c>
      <c r="AK176" s="10">
        <f t="shared" si="63"/>
        <v>7.4176728355891139</v>
      </c>
      <c r="AL176" s="9">
        <f t="shared" si="59"/>
        <v>4.0179061192774368</v>
      </c>
      <c r="AM176" s="49">
        <f t="shared" si="64"/>
        <v>30.249408616949093</v>
      </c>
      <c r="AN176" s="29">
        <f t="shared" si="65"/>
        <v>1.2362788059315191E-4</v>
      </c>
      <c r="AO176" s="29">
        <f t="shared" si="66"/>
        <v>2.7666666666666666</v>
      </c>
      <c r="AP176"/>
      <c r="AQ176" s="32"/>
      <c r="AR176" s="37"/>
      <c r="AS176" s="32"/>
      <c r="AT176"/>
    </row>
    <row r="177" spans="21:46" x14ac:dyDescent="0.25">
      <c r="U177" s="36">
        <f t="shared" si="67"/>
        <v>10020</v>
      </c>
      <c r="V177" s="36">
        <f t="shared" si="60"/>
        <v>26.237179738143166</v>
      </c>
      <c r="W177" s="32">
        <f t="shared" si="47"/>
        <v>295.26858986907155</v>
      </c>
      <c r="X177" s="8">
        <f t="shared" si="48"/>
        <v>1.1960563972595559</v>
      </c>
      <c r="Y177" s="32">
        <f t="shared" si="49"/>
        <v>1.8306433962756061E-5</v>
      </c>
      <c r="Z177" s="32">
        <f t="shared" si="50"/>
        <v>1.5305661175092052E-5</v>
      </c>
      <c r="AA177" s="10">
        <f t="shared" si="51"/>
        <v>1006.1616070221266</v>
      </c>
      <c r="AB177" s="29">
        <f t="shared" si="52"/>
        <v>2.5754293841177816E-2</v>
      </c>
      <c r="AC177" s="8">
        <f t="shared" si="53"/>
        <v>0.71519068347978099</v>
      </c>
      <c r="AD177" s="32">
        <f t="shared" si="54"/>
        <v>3.3867469629716507E-3</v>
      </c>
      <c r="AE177" s="47">
        <f t="shared" si="55"/>
        <v>542094.1910819161</v>
      </c>
      <c r="AF177" s="32">
        <f t="shared" si="56"/>
        <v>387700.71503029455</v>
      </c>
      <c r="AG177" s="9">
        <f t="shared" si="57"/>
        <v>13.474662937430701</v>
      </c>
      <c r="AH177" s="10">
        <f t="shared" si="58"/>
        <v>4.4824763707266548</v>
      </c>
      <c r="AI177" s="10">
        <f t="shared" si="61"/>
        <v>3.5446044996148913</v>
      </c>
      <c r="AJ177" s="10">
        <f t="shared" si="62"/>
        <v>3.8788979300608153</v>
      </c>
      <c r="AK177" s="10">
        <f t="shared" si="63"/>
        <v>7.4235024296757066</v>
      </c>
      <c r="AL177" s="9">
        <f t="shared" si="59"/>
        <v>4.0210638160743404</v>
      </c>
      <c r="AM177" s="49">
        <f t="shared" si="64"/>
        <v>30.258243554217508</v>
      </c>
      <c r="AN177" s="29">
        <f t="shared" si="65"/>
        <v>1.237250404945951E-4</v>
      </c>
      <c r="AO177" s="29">
        <f t="shared" si="66"/>
        <v>2.7833333333333332</v>
      </c>
      <c r="AP177"/>
      <c r="AQ177" s="32"/>
      <c r="AR177" s="37"/>
      <c r="AS177" s="32"/>
      <c r="AT177"/>
    </row>
    <row r="178" spans="21:46" x14ac:dyDescent="0.25">
      <c r="U178" s="36">
        <f t="shared" si="67"/>
        <v>10080</v>
      </c>
      <c r="V178" s="36">
        <f t="shared" si="60"/>
        <v>26.242737251609476</v>
      </c>
      <c r="W178" s="32">
        <f t="shared" si="47"/>
        <v>295.27136862580471</v>
      </c>
      <c r="X178" s="8">
        <f t="shared" si="48"/>
        <v>1.196045104120673</v>
      </c>
      <c r="Y178" s="32">
        <f t="shared" si="49"/>
        <v>1.8306566584835883E-5</v>
      </c>
      <c r="Z178" s="32">
        <f t="shared" si="50"/>
        <v>1.5305916576026445E-5</v>
      </c>
      <c r="AA178" s="10">
        <f t="shared" si="51"/>
        <v>1006.1617039872516</v>
      </c>
      <c r="AB178" s="29">
        <f t="shared" si="52"/>
        <v>2.5754501758505823E-2</v>
      </c>
      <c r="AC178" s="8">
        <f t="shared" si="53"/>
        <v>0.71519015983569834</v>
      </c>
      <c r="AD178" s="32">
        <f t="shared" si="54"/>
        <v>3.3867150907790616E-3</v>
      </c>
      <c r="AE178" s="47">
        <f t="shared" si="55"/>
        <v>542436.72656240384</v>
      </c>
      <c r="AF178" s="32">
        <f t="shared" si="56"/>
        <v>387945.40917091857</v>
      </c>
      <c r="AG178" s="9">
        <f t="shared" si="57"/>
        <v>13.476788540285289</v>
      </c>
      <c r="AH178" s="10">
        <f t="shared" si="58"/>
        <v>4.4832196662306023</v>
      </c>
      <c r="AI178" s="10">
        <f t="shared" si="61"/>
        <v>3.5475841679987705</v>
      </c>
      <c r="AJ178" s="10">
        <f t="shared" si="62"/>
        <v>3.8816255621010312</v>
      </c>
      <c r="AK178" s="10">
        <f t="shared" si="63"/>
        <v>7.4292097300998012</v>
      </c>
      <c r="AL178" s="9">
        <f t="shared" si="59"/>
        <v>4.0241552704707253</v>
      </c>
      <c r="AM178" s="49">
        <f t="shared" si="64"/>
        <v>30.266892522080202</v>
      </c>
      <c r="AN178" s="29">
        <f t="shared" si="65"/>
        <v>1.2382016216833002E-4</v>
      </c>
      <c r="AO178" s="29">
        <f t="shared" si="66"/>
        <v>2.8</v>
      </c>
      <c r="AP178"/>
      <c r="AQ178" s="32"/>
      <c r="AR178" s="37"/>
      <c r="AS178" s="32"/>
      <c r="AT178"/>
    </row>
    <row r="179" spans="21:46" x14ac:dyDescent="0.25">
      <c r="U179" s="36">
        <f t="shared" si="67"/>
        <v>10140</v>
      </c>
      <c r="V179" s="36">
        <f t="shared" si="60"/>
        <v>26.248177549712693</v>
      </c>
      <c r="W179" s="32">
        <f t="shared" si="47"/>
        <v>295.2740887748563</v>
      </c>
      <c r="X179" s="8">
        <f t="shared" si="48"/>
        <v>1.1960340493756905</v>
      </c>
      <c r="Y179" s="32">
        <f t="shared" si="49"/>
        <v>1.8306696409151701E-5</v>
      </c>
      <c r="Z179" s="32">
        <f t="shared" si="50"/>
        <v>1.5306166591751704E-5</v>
      </c>
      <c r="AA179" s="10">
        <f t="shared" si="51"/>
        <v>1006.1617989131963</v>
      </c>
      <c r="AB179" s="29">
        <f t="shared" si="52"/>
        <v>2.5754705289803292E-2</v>
      </c>
      <c r="AC179" s="8">
        <f t="shared" si="53"/>
        <v>0.7151896472479693</v>
      </c>
      <c r="AD179" s="32">
        <f t="shared" si="54"/>
        <v>3.3866838913945156E-3</v>
      </c>
      <c r="AE179" s="47">
        <f t="shared" si="55"/>
        <v>542772.00839377916</v>
      </c>
      <c r="AF179" s="32">
        <f t="shared" si="56"/>
        <v>388184.92121921876</v>
      </c>
      <c r="AG179" s="9">
        <f t="shared" si="57"/>
        <v>13.478868153878338</v>
      </c>
      <c r="AH179" s="10">
        <f t="shared" si="58"/>
        <v>4.4839469105169991</v>
      </c>
      <c r="AI179" s="10">
        <f t="shared" si="61"/>
        <v>3.5505014631772709</v>
      </c>
      <c r="AJ179" s="10">
        <f t="shared" si="62"/>
        <v>3.884295811875873</v>
      </c>
      <c r="AK179" s="10">
        <f t="shared" si="63"/>
        <v>7.4347972750531444</v>
      </c>
      <c r="AL179" s="9">
        <f t="shared" si="59"/>
        <v>4.0271818573204534</v>
      </c>
      <c r="AM179" s="49">
        <f t="shared" si="64"/>
        <v>30.275359407033147</v>
      </c>
      <c r="AN179" s="29">
        <f t="shared" si="65"/>
        <v>1.2391328791755242E-4</v>
      </c>
      <c r="AO179" s="29">
        <f t="shared" si="66"/>
        <v>2.8166666666666669</v>
      </c>
      <c r="AP179"/>
      <c r="AQ179" s="32"/>
      <c r="AR179" s="37"/>
      <c r="AS179" s="32"/>
      <c r="AT179"/>
    </row>
    <row r="180" spans="21:46" x14ac:dyDescent="0.25">
      <c r="U180" s="36">
        <f t="shared" si="67"/>
        <v>10200</v>
      </c>
      <c r="V180" s="36">
        <f t="shared" si="60"/>
        <v>26.25350309196606</v>
      </c>
      <c r="W180" s="32">
        <f t="shared" si="47"/>
        <v>295.27675154598302</v>
      </c>
      <c r="X180" s="8">
        <f t="shared" si="48"/>
        <v>1.1960232280137721</v>
      </c>
      <c r="Y180" s="32">
        <f t="shared" si="49"/>
        <v>1.8306823494433208E-5</v>
      </c>
      <c r="Z180" s="32">
        <f t="shared" si="50"/>
        <v>1.5306411335200597E-5</v>
      </c>
      <c r="AA180" s="10">
        <f t="shared" si="51"/>
        <v>1006.1618918424997</v>
      </c>
      <c r="AB180" s="29">
        <f t="shared" si="52"/>
        <v>2.5754904527134231E-2</v>
      </c>
      <c r="AC180" s="8">
        <f t="shared" si="53"/>
        <v>0.71518914548409729</v>
      </c>
      <c r="AD180" s="32">
        <f t="shared" si="54"/>
        <v>3.3866533506762431E-3</v>
      </c>
      <c r="AE180" s="47">
        <f t="shared" si="55"/>
        <v>543100.18999922613</v>
      </c>
      <c r="AF180" s="32">
        <f t="shared" si="56"/>
        <v>388419.36079779739</v>
      </c>
      <c r="AG180" s="9">
        <f t="shared" si="57"/>
        <v>13.480902792904187</v>
      </c>
      <c r="AH180" s="10">
        <f t="shared" si="58"/>
        <v>4.4846584564564838</v>
      </c>
      <c r="AI180" s="10">
        <f t="shared" si="61"/>
        <v>3.5533576739304316</v>
      </c>
      <c r="AJ180" s="10">
        <f t="shared" si="62"/>
        <v>3.8869098772767572</v>
      </c>
      <c r="AK180" s="10">
        <f t="shared" si="63"/>
        <v>7.4402675512071887</v>
      </c>
      <c r="AL180" s="9">
        <f t="shared" si="59"/>
        <v>4.0301449235705604</v>
      </c>
      <c r="AM180" s="49">
        <f t="shared" si="64"/>
        <v>30.28364801553662</v>
      </c>
      <c r="AN180" s="29">
        <f t="shared" si="65"/>
        <v>1.2400445918678648E-4</v>
      </c>
      <c r="AO180" s="29">
        <f t="shared" si="66"/>
        <v>2.8333333333333335</v>
      </c>
      <c r="AP180"/>
      <c r="AQ180" s="32"/>
      <c r="AR180" s="37"/>
      <c r="AS180" s="32"/>
      <c r="AT180"/>
    </row>
    <row r="181" spans="21:46" x14ac:dyDescent="0.25">
      <c r="U181" s="36">
        <f t="shared" si="67"/>
        <v>10260</v>
      </c>
      <c r="V181" s="36">
        <f t="shared" si="60"/>
        <v>26.258716286812078</v>
      </c>
      <c r="W181" s="32">
        <f t="shared" si="47"/>
        <v>295.279358143406</v>
      </c>
      <c r="X181" s="8">
        <f t="shared" si="48"/>
        <v>1.1960126351284941</v>
      </c>
      <c r="Y181" s="32">
        <f t="shared" si="49"/>
        <v>1.830694789818954E-5</v>
      </c>
      <c r="Z181" s="32">
        <f t="shared" si="50"/>
        <v>1.5306650916963537E-5</v>
      </c>
      <c r="AA181" s="10">
        <f t="shared" si="51"/>
        <v>1006.1619828168282</v>
      </c>
      <c r="AB181" s="29">
        <f t="shared" si="52"/>
        <v>2.5755099560649555E-2</v>
      </c>
      <c r="AC181" s="8">
        <f t="shared" si="53"/>
        <v>0.71518865431643464</v>
      </c>
      <c r="AD181" s="32">
        <f t="shared" si="54"/>
        <v>3.3866234547771466E-3</v>
      </c>
      <c r="AE181" s="47">
        <f t="shared" si="55"/>
        <v>543421.4215648548</v>
      </c>
      <c r="AF181" s="32">
        <f t="shared" si="56"/>
        <v>388648.83521569241</v>
      </c>
      <c r="AG181" s="9">
        <f t="shared" si="57"/>
        <v>13.482893448823186</v>
      </c>
      <c r="AH181" s="10">
        <f t="shared" si="58"/>
        <v>4.4853546488925806</v>
      </c>
      <c r="AI181" s="10">
        <f t="shared" si="61"/>
        <v>3.5561540631299926</v>
      </c>
      <c r="AJ181" s="10">
        <f t="shared" si="62"/>
        <v>3.8894689315789064</v>
      </c>
      <c r="AK181" s="10">
        <f t="shared" si="63"/>
        <v>7.4456229947088985</v>
      </c>
      <c r="AL181" s="9">
        <f t="shared" si="59"/>
        <v>4.0330457888006537</v>
      </c>
      <c r="AM181" s="49">
        <f t="shared" si="64"/>
        <v>30.291762075612731</v>
      </c>
      <c r="AN181" s="29">
        <f t="shared" si="65"/>
        <v>1.2409371657848164E-4</v>
      </c>
      <c r="AO181" s="29">
        <f t="shared" si="66"/>
        <v>2.85</v>
      </c>
      <c r="AP181"/>
      <c r="AQ181" s="32"/>
      <c r="AR181" s="37"/>
      <c r="AS181" s="32"/>
      <c r="AT181"/>
    </row>
    <row r="182" spans="21:46" x14ac:dyDescent="0.25">
      <c r="U182" s="36">
        <f t="shared" si="67"/>
        <v>10320</v>
      </c>
      <c r="V182" s="36">
        <f t="shared" si="60"/>
        <v>26.263819492660154</v>
      </c>
      <c r="W182" s="32">
        <f t="shared" si="47"/>
        <v>295.28190974633003</v>
      </c>
      <c r="X182" s="8">
        <f t="shared" si="48"/>
        <v>1.196002265915705</v>
      </c>
      <c r="Y182" s="32">
        <f t="shared" si="49"/>
        <v>1.8307069676734142E-5</v>
      </c>
      <c r="Z182" s="32">
        <f t="shared" si="50"/>
        <v>1.5306885445336134E-5</v>
      </c>
      <c r="AA182" s="10">
        <f t="shared" si="51"/>
        <v>1006.1620718769922</v>
      </c>
      <c r="AB182" s="29">
        <f t="shared" si="52"/>
        <v>2.575529047862608E-2</v>
      </c>
      <c r="AC182" s="8">
        <f t="shared" si="53"/>
        <v>0.71518817352208308</v>
      </c>
      <c r="AD182" s="32">
        <f t="shared" si="54"/>
        <v>3.3865941901387634E-3</v>
      </c>
      <c r="AE182" s="47">
        <f t="shared" si="55"/>
        <v>543735.85010763549</v>
      </c>
      <c r="AF182" s="32">
        <f t="shared" si="56"/>
        <v>388873.44951695699</v>
      </c>
      <c r="AG182" s="9">
        <f t="shared" si="57"/>
        <v>13.4848410904301</v>
      </c>
      <c r="AH182" s="10">
        <f t="shared" si="58"/>
        <v>4.4860358248359757</v>
      </c>
      <c r="AI182" s="10">
        <f t="shared" si="61"/>
        <v>3.5588918682289261</v>
      </c>
      <c r="AJ182" s="10">
        <f t="shared" si="62"/>
        <v>3.8919741239307881</v>
      </c>
      <c r="AK182" s="10">
        <f t="shared" si="63"/>
        <v>7.4508659921597147</v>
      </c>
      <c r="AL182" s="9">
        <f t="shared" si="59"/>
        <v>4.0358857457531787</v>
      </c>
      <c r="AM182" s="49">
        <f t="shared" si="64"/>
        <v>30.299705238413331</v>
      </c>
      <c r="AN182" s="29">
        <f t="shared" si="65"/>
        <v>1.2418109986932858E-4</v>
      </c>
      <c r="AO182" s="29">
        <f t="shared" si="66"/>
        <v>2.8666666666666667</v>
      </c>
      <c r="AP182"/>
      <c r="AQ182" s="32"/>
      <c r="AR182" s="37"/>
      <c r="AS182" s="32"/>
      <c r="AT182"/>
    </row>
    <row r="183" spans="21:46" x14ac:dyDescent="0.25">
      <c r="U183" s="36">
        <f t="shared" si="67"/>
        <v>10380</v>
      </c>
      <c r="V183" s="36">
        <f t="shared" si="60"/>
        <v>26.268815018904174</v>
      </c>
      <c r="W183" s="32">
        <f t="shared" si="47"/>
        <v>295.28440750945208</v>
      </c>
      <c r="X183" s="8">
        <f t="shared" si="48"/>
        <v>1.1959921156714339</v>
      </c>
      <c r="Y183" s="32">
        <f t="shared" si="49"/>
        <v>1.8307188885209251E-5</v>
      </c>
      <c r="Z183" s="32">
        <f t="shared" si="50"/>
        <v>1.5307115026365817E-5</v>
      </c>
      <c r="AA183" s="10">
        <f t="shared" si="51"/>
        <v>1006.1621590629637</v>
      </c>
      <c r="AB183" s="29">
        <f t="shared" si="52"/>
        <v>2.5755477367504831E-2</v>
      </c>
      <c r="AC183" s="8">
        <f t="shared" si="53"/>
        <v>0.71518770288279632</v>
      </c>
      <c r="AD183" s="32">
        <f t="shared" si="54"/>
        <v>3.3865655434853598E-3</v>
      </c>
      <c r="AE183" s="47">
        <f t="shared" si="55"/>
        <v>544043.61954192829</v>
      </c>
      <c r="AF183" s="32">
        <f t="shared" si="56"/>
        <v>389093.30652823369</v>
      </c>
      <c r="AG183" s="9">
        <f t="shared" si="57"/>
        <v>13.486746664407102</v>
      </c>
      <c r="AH183" s="10">
        <f t="shared" si="58"/>
        <v>4.4867023136536082</v>
      </c>
      <c r="AI183" s="10">
        <f t="shared" si="61"/>
        <v>3.561572301743142</v>
      </c>
      <c r="AJ183" s="10">
        <f t="shared" si="62"/>
        <v>3.8944265798343056</v>
      </c>
      <c r="AK183" s="10">
        <f t="shared" si="63"/>
        <v>7.4559988815774476</v>
      </c>
      <c r="AL183" s="9">
        <f t="shared" si="59"/>
        <v>4.0386660608544505</v>
      </c>
      <c r="AM183" s="49">
        <f t="shared" si="64"/>
        <v>30.307481079758624</v>
      </c>
      <c r="AN183" s="29">
        <f t="shared" si="65"/>
        <v>1.242666480262908E-4</v>
      </c>
      <c r="AO183" s="29">
        <f t="shared" si="66"/>
        <v>2.8833333333333333</v>
      </c>
      <c r="AP183"/>
      <c r="AQ183" s="32"/>
      <c r="AR183" s="37"/>
      <c r="AS183" s="32"/>
      <c r="AT183"/>
    </row>
    <row r="184" spans="21:46" x14ac:dyDescent="0.25">
      <c r="U184" s="36">
        <f t="shared" si="67"/>
        <v>10440</v>
      </c>
      <c r="V184" s="36">
        <f t="shared" si="60"/>
        <v>26.273705126920291</v>
      </c>
      <c r="W184" s="32">
        <f t="shared" si="47"/>
        <v>295.28685256346012</v>
      </c>
      <c r="X184" s="8">
        <f t="shared" si="48"/>
        <v>1.195982179789836</v>
      </c>
      <c r="Y184" s="32">
        <f t="shared" si="49"/>
        <v>1.8307305577609426E-5</v>
      </c>
      <c r="Z184" s="32">
        <f t="shared" si="50"/>
        <v>1.5307339763897217E-5</v>
      </c>
      <c r="AA184" s="10">
        <f t="shared" si="51"/>
        <v>1006.1622444138931</v>
      </c>
      <c r="AB184" s="29">
        <f t="shared" si="52"/>
        <v>2.5755660311928004E-2</v>
      </c>
      <c r="AC184" s="8">
        <f t="shared" si="53"/>
        <v>0.71518724218488494</v>
      </c>
      <c r="AD184" s="32">
        <f t="shared" si="54"/>
        <v>3.3865375018181346E-3</v>
      </c>
      <c r="AE184" s="47">
        <f t="shared" si="55"/>
        <v>544344.87074465444</v>
      </c>
      <c r="AF184" s="32">
        <f t="shared" si="56"/>
        <v>389308.50690535706</v>
      </c>
      <c r="AG184" s="9">
        <f t="shared" si="57"/>
        <v>13.488611095861883</v>
      </c>
      <c r="AH184" s="10">
        <f t="shared" si="58"/>
        <v>4.4873544372526535</v>
      </c>
      <c r="AI184" s="10">
        <f t="shared" si="61"/>
        <v>3.5641965517253564</v>
      </c>
      <c r="AJ184" s="10">
        <f t="shared" si="62"/>
        <v>3.8968274016163216</v>
      </c>
      <c r="AK184" s="10">
        <f t="shared" si="63"/>
        <v>7.4610239533416784</v>
      </c>
      <c r="AL184" s="9">
        <f t="shared" si="59"/>
        <v>4.0413879747267423</v>
      </c>
      <c r="AM184" s="49">
        <f t="shared" si="64"/>
        <v>30.315093101647033</v>
      </c>
      <c r="AN184" s="29">
        <f t="shared" si="65"/>
        <v>1.2435039922236129E-4</v>
      </c>
      <c r="AO184" s="29">
        <f t="shared" si="66"/>
        <v>2.9</v>
      </c>
      <c r="AP184"/>
      <c r="AQ184" s="32"/>
      <c r="AR184" s="37"/>
      <c r="AS184" s="32"/>
      <c r="AT184"/>
    </row>
    <row r="185" spans="21:46" x14ac:dyDescent="0.25">
      <c r="U185" s="36">
        <f t="shared" si="67"/>
        <v>10500</v>
      </c>
      <c r="V185" s="36">
        <f t="shared" si="60"/>
        <v>26.278492031045314</v>
      </c>
      <c r="W185" s="32">
        <f t="shared" si="47"/>
        <v>295.28924601552262</v>
      </c>
      <c r="X185" s="8">
        <f t="shared" si="48"/>
        <v>1.1959724537611784</v>
      </c>
      <c r="Y185" s="32">
        <f t="shared" si="49"/>
        <v>1.8307419806805454E-5</v>
      </c>
      <c r="Z185" s="32">
        <f t="shared" si="50"/>
        <v>1.5307559759617365E-5</v>
      </c>
      <c r="AA185" s="10">
        <f t="shared" si="51"/>
        <v>1006.1623279681246</v>
      </c>
      <c r="AB185" s="29">
        <f t="shared" si="52"/>
        <v>2.5755839394776353E-2</v>
      </c>
      <c r="AC185" s="8">
        <f t="shared" si="53"/>
        <v>0.7151867912191211</v>
      </c>
      <c r="AD185" s="32">
        <f t="shared" si="54"/>
        <v>3.3865100524095365E-3</v>
      </c>
      <c r="AE185" s="47">
        <f t="shared" si="55"/>
        <v>544639.74161906226</v>
      </c>
      <c r="AF185" s="32">
        <f t="shared" si="56"/>
        <v>389519.14917894837</v>
      </c>
      <c r="AG185" s="9">
        <f t="shared" si="57"/>
        <v>13.490435288850959</v>
      </c>
      <c r="AH185" s="10">
        <f t="shared" si="58"/>
        <v>4.48799251025972</v>
      </c>
      <c r="AI185" s="10">
        <f t="shared" si="61"/>
        <v>3.5667657822313101</v>
      </c>
      <c r="AJ185" s="10">
        <f t="shared" si="62"/>
        <v>3.899177668891225</v>
      </c>
      <c r="AK185" s="10">
        <f t="shared" si="63"/>
        <v>7.4659434511225351</v>
      </c>
      <c r="AL185" s="9">
        <f t="shared" si="59"/>
        <v>4.0440527026913733</v>
      </c>
      <c r="AM185" s="49">
        <f t="shared" si="64"/>
        <v>30.322544733736688</v>
      </c>
      <c r="AN185" s="29">
        <f t="shared" si="65"/>
        <v>1.2443239085204225E-4</v>
      </c>
      <c r="AO185" s="29">
        <f t="shared" si="66"/>
        <v>2.9166666666666665</v>
      </c>
      <c r="AP185"/>
      <c r="AQ185" s="32"/>
      <c r="AR185" s="37"/>
      <c r="AS185" s="32"/>
      <c r="AT185"/>
    </row>
    <row r="186" spans="21:46" x14ac:dyDescent="0.25">
      <c r="U186" s="36">
        <f t="shared" si="67"/>
        <v>10560</v>
      </c>
      <c r="V186" s="36">
        <f t="shared" si="60"/>
        <v>26.283177899536014</v>
      </c>
      <c r="W186" s="32">
        <f t="shared" si="47"/>
        <v>295.29158894976797</v>
      </c>
      <c r="X186" s="8">
        <f t="shared" si="48"/>
        <v>1.1959629331698698</v>
      </c>
      <c r="Y186" s="32">
        <f t="shared" si="49"/>
        <v>1.8307531624566908E-5</v>
      </c>
      <c r="Z186" s="32">
        <f t="shared" si="50"/>
        <v>1.5307775113099245E-5</v>
      </c>
      <c r="AA186" s="10">
        <f t="shared" si="51"/>
        <v>1006.1624097632134</v>
      </c>
      <c r="AB186" s="29">
        <f t="shared" si="52"/>
        <v>2.5756014697204566E-2</v>
      </c>
      <c r="AC186" s="8">
        <f t="shared" si="53"/>
        <v>0.71518634978064888</v>
      </c>
      <c r="AD186" s="32">
        <f t="shared" si="54"/>
        <v>3.3864831827976989E-3</v>
      </c>
      <c r="AE186" s="47">
        <f t="shared" si="55"/>
        <v>544928.36715722654</v>
      </c>
      <c r="AF186" s="32">
        <f t="shared" si="56"/>
        <v>389725.32979910605</v>
      </c>
      <c r="AG186" s="9">
        <f t="shared" si="57"/>
        <v>13.492220126889249</v>
      </c>
      <c r="AH186" s="10">
        <f t="shared" si="58"/>
        <v>4.488616840195184</v>
      </c>
      <c r="AI186" s="10">
        <f t="shared" si="61"/>
        <v>3.5692811337782326</v>
      </c>
      <c r="AJ186" s="10">
        <f t="shared" si="62"/>
        <v>3.9014784390150621</v>
      </c>
      <c r="AK186" s="10">
        <f t="shared" si="63"/>
        <v>7.4707595727932947</v>
      </c>
      <c r="AL186" s="9">
        <f t="shared" si="59"/>
        <v>4.0466614352630348</v>
      </c>
      <c r="AM186" s="49">
        <f t="shared" si="64"/>
        <v>30.329839334799047</v>
      </c>
      <c r="AN186" s="29">
        <f t="shared" si="65"/>
        <v>1.2451265954655492E-4</v>
      </c>
      <c r="AO186" s="29">
        <f t="shared" si="66"/>
        <v>2.9333333333333331</v>
      </c>
      <c r="AP186"/>
      <c r="AQ186" s="32"/>
      <c r="AR186" s="37"/>
      <c r="AS186" s="32"/>
      <c r="AT186"/>
    </row>
    <row r="187" spans="21:46" x14ac:dyDescent="0.25">
      <c r="U187" s="36">
        <f t="shared" si="67"/>
        <v>10620</v>
      </c>
      <c r="V187" s="36">
        <f t="shared" si="60"/>
        <v>26.287764855509693</v>
      </c>
      <c r="W187" s="32">
        <f t="shared" si="47"/>
        <v>295.29388242775485</v>
      </c>
      <c r="X187" s="8">
        <f t="shared" si="48"/>
        <v>1.1959536136925233</v>
      </c>
      <c r="Y187" s="32">
        <f t="shared" si="49"/>
        <v>1.8307641081584824E-5</v>
      </c>
      <c r="Z187" s="32">
        <f t="shared" si="50"/>
        <v>1.530798592184502E-5</v>
      </c>
      <c r="AA187" s="10">
        <f t="shared" si="51"/>
        <v>1006.1624898359406</v>
      </c>
      <c r="AB187" s="29">
        <f t="shared" si="52"/>
        <v>2.5756186298676795E-2</v>
      </c>
      <c r="AC187" s="8">
        <f t="shared" si="53"/>
        <v>0.71518591766889317</v>
      </c>
      <c r="AD187" s="32">
        <f t="shared" si="54"/>
        <v>3.3864568807809793E-3</v>
      </c>
      <c r="AE187" s="47">
        <f t="shared" si="55"/>
        <v>545210.8795012082</v>
      </c>
      <c r="AF187" s="32">
        <f t="shared" si="56"/>
        <v>389927.14317913592</v>
      </c>
      <c r="AG187" s="9">
        <f t="shared" si="57"/>
        <v>13.493966473445802</v>
      </c>
      <c r="AH187" s="10">
        <f t="shared" si="58"/>
        <v>4.4892277276430139</v>
      </c>
      <c r="AI187" s="10">
        <f t="shared" si="61"/>
        <v>3.5717437237957834</v>
      </c>
      <c r="AJ187" s="10">
        <f t="shared" si="62"/>
        <v>3.9037307475310672</v>
      </c>
      <c r="AK187" s="10">
        <f t="shared" si="63"/>
        <v>7.4754744713268506</v>
      </c>
      <c r="AL187" s="9">
        <f t="shared" si="59"/>
        <v>4.0492153386353769</v>
      </c>
      <c r="AM187" s="49">
        <f t="shared" si="64"/>
        <v>30.33698019414507</v>
      </c>
      <c r="AN187" s="29">
        <f t="shared" si="65"/>
        <v>1.2459124118878085E-4</v>
      </c>
      <c r="AO187" s="29">
        <f t="shared" si="66"/>
        <v>2.95</v>
      </c>
      <c r="AP187"/>
      <c r="AQ187" s="32"/>
      <c r="AR187" s="37"/>
      <c r="AS187" s="32"/>
      <c r="AT187"/>
    </row>
    <row r="188" spans="21:46" x14ac:dyDescent="0.25">
      <c r="U188" s="36">
        <f t="shared" si="67"/>
        <v>10680</v>
      </c>
      <c r="V188" s="36">
        <f t="shared" si="60"/>
        <v>26.292254977866339</v>
      </c>
      <c r="W188" s="32">
        <f t="shared" si="47"/>
        <v>295.29612748893317</v>
      </c>
      <c r="X188" s="8">
        <f t="shared" si="48"/>
        <v>1.1959444910960648</v>
      </c>
      <c r="Y188" s="32">
        <f t="shared" si="49"/>
        <v>1.8307748227493811E-5</v>
      </c>
      <c r="Z188" s="32">
        <f t="shared" si="50"/>
        <v>1.5308192281328239E-5</v>
      </c>
      <c r="AA188" s="10">
        <f t="shared" si="51"/>
        <v>1006.1625682223292</v>
      </c>
      <c r="AB188" s="29">
        <f t="shared" si="52"/>
        <v>2.5756354277001309E-2</v>
      </c>
      <c r="AC188" s="8">
        <f t="shared" si="53"/>
        <v>0.71518549468747206</v>
      </c>
      <c r="AD188" s="32">
        <f t="shared" si="54"/>
        <v>3.3864311344126144E-3</v>
      </c>
      <c r="AE188" s="47">
        <f t="shared" si="55"/>
        <v>545487.40800295654</v>
      </c>
      <c r="AF188" s="32">
        <f t="shared" si="56"/>
        <v>390124.68173838139</v>
      </c>
      <c r="AG188" s="9">
        <f t="shared" si="57"/>
        <v>13.495675172426376</v>
      </c>
      <c r="AH188" s="10">
        <f t="shared" si="58"/>
        <v>4.4898254664161161</v>
      </c>
      <c r="AI188" s="10">
        <f t="shared" si="61"/>
        <v>3.5741546470694492</v>
      </c>
      <c r="AJ188" s="10">
        <f t="shared" si="62"/>
        <v>3.9059356086068848</v>
      </c>
      <c r="AK188" s="10">
        <f t="shared" si="63"/>
        <v>7.480090255676334</v>
      </c>
      <c r="AL188" s="9">
        <f t="shared" si="59"/>
        <v>4.0517155551580144</v>
      </c>
      <c r="AM188" s="49">
        <f t="shared" si="64"/>
        <v>30.343970533024354</v>
      </c>
      <c r="AN188" s="29">
        <f t="shared" si="65"/>
        <v>1.2466817092793891E-4</v>
      </c>
      <c r="AO188" s="29">
        <f t="shared" si="66"/>
        <v>2.9666666666666668</v>
      </c>
      <c r="AP188"/>
      <c r="AQ188" s="32"/>
      <c r="AR188" s="37"/>
      <c r="AS188" s="32"/>
      <c r="AT188"/>
    </row>
    <row r="189" spans="21:46" x14ac:dyDescent="0.25">
      <c r="U189" s="36">
        <f t="shared" si="67"/>
        <v>10740</v>
      </c>
      <c r="V189" s="36">
        <f t="shared" si="60"/>
        <v>26.296650302192692</v>
      </c>
      <c r="W189" s="32">
        <f t="shared" si="47"/>
        <v>295.29832515109632</v>
      </c>
      <c r="X189" s="8">
        <f t="shared" si="48"/>
        <v>1.1959355612358717</v>
      </c>
      <c r="Y189" s="32">
        <f t="shared" si="49"/>
        <v>1.8307853110893536E-5</v>
      </c>
      <c r="Z189" s="32">
        <f t="shared" si="50"/>
        <v>1.530839428503516E-5</v>
      </c>
      <c r="AA189" s="10">
        <f t="shared" si="51"/>
        <v>1006.162644957659</v>
      </c>
      <c r="AB189" s="29">
        <f t="shared" si="52"/>
        <v>2.5756518708364155E-2</v>
      </c>
      <c r="AC189" s="8">
        <f t="shared" si="53"/>
        <v>0.71518508064411002</v>
      </c>
      <c r="AD189" s="32">
        <f t="shared" si="54"/>
        <v>3.3864059319954711E-3</v>
      </c>
      <c r="AE189" s="47">
        <f t="shared" si="55"/>
        <v>545758.07928296737</v>
      </c>
      <c r="AF189" s="32">
        <f t="shared" si="56"/>
        <v>390318.03594416362</v>
      </c>
      <c r="AG189" s="9">
        <f t="shared" si="57"/>
        <v>13.497347048643256</v>
      </c>
      <c r="AH189" s="10">
        <f t="shared" si="58"/>
        <v>4.4904103437173228</v>
      </c>
      <c r="AI189" s="10">
        <f t="shared" si="61"/>
        <v>3.5765149761764654</v>
      </c>
      <c r="AJ189" s="10">
        <f t="shared" si="62"/>
        <v>3.9080940154636283</v>
      </c>
      <c r="AK189" s="10">
        <f t="shared" si="63"/>
        <v>7.4846089916400942</v>
      </c>
      <c r="AL189" s="9">
        <f t="shared" si="59"/>
        <v>4.054163203805051</v>
      </c>
      <c r="AM189" s="49">
        <f t="shared" si="64"/>
        <v>30.350813505997742</v>
      </c>
      <c r="AN189" s="29">
        <f t="shared" si="65"/>
        <v>1.2474348319400157E-4</v>
      </c>
      <c r="AO189" s="29">
        <f t="shared" si="66"/>
        <v>2.9833333333333334</v>
      </c>
      <c r="AP189"/>
      <c r="AQ189" s="32"/>
      <c r="AR189" s="37"/>
      <c r="AS189" s="32"/>
      <c r="AT189"/>
    </row>
    <row r="190" spans="21:46" x14ac:dyDescent="0.25">
      <c r="U190" s="36">
        <f t="shared" si="67"/>
        <v>10800</v>
      </c>
      <c r="V190" s="36">
        <f t="shared" si="60"/>
        <v>26.300952821648554</v>
      </c>
      <c r="W190" s="32">
        <f t="shared" si="47"/>
        <v>295.30047641082427</v>
      </c>
      <c r="X190" s="8">
        <f t="shared" si="48"/>
        <v>1.1959268200539537</v>
      </c>
      <c r="Y190" s="32">
        <f t="shared" si="49"/>
        <v>1.8307955779370131E-5</v>
      </c>
      <c r="Z190" s="32">
        <f t="shared" si="50"/>
        <v>1.5308592024505459E-5</v>
      </c>
      <c r="AA190" s="10">
        <f t="shared" si="51"/>
        <v>1006.1627200764816</v>
      </c>
      <c r="AB190" s="29">
        <f t="shared" si="52"/>
        <v>2.5756679667362722E-2</v>
      </c>
      <c r="AC190" s="8">
        <f t="shared" si="53"/>
        <v>0.71518467535055286</v>
      </c>
      <c r="AD190" s="32">
        <f t="shared" si="54"/>
        <v>3.3863812620769105E-3</v>
      </c>
      <c r="AE190" s="47">
        <f t="shared" si="55"/>
        <v>546023.01728770637</v>
      </c>
      <c r="AF190" s="32">
        <f t="shared" si="56"/>
        <v>390507.29435283761</v>
      </c>
      <c r="AG190" s="9">
        <f t="shared" si="57"/>
        <v>13.498982908272556</v>
      </c>
      <c r="AH190" s="10">
        <f t="shared" si="58"/>
        <v>4.4909826402962496</v>
      </c>
      <c r="AI190" s="10">
        <f t="shared" si="61"/>
        <v>3.5788257619144157</v>
      </c>
      <c r="AJ190" s="10">
        <f t="shared" si="62"/>
        <v>3.9102069407967255</v>
      </c>
      <c r="AK190" s="10">
        <f t="shared" si="63"/>
        <v>7.4890327027111407</v>
      </c>
      <c r="AL190" s="9">
        <f t="shared" si="59"/>
        <v>4.0565593806352007</v>
      </c>
      <c r="AM190" s="49">
        <f t="shared" si="64"/>
        <v>30.357512202283754</v>
      </c>
      <c r="AN190" s="29">
        <f t="shared" si="65"/>
        <v>1.2481721171185234E-4</v>
      </c>
      <c r="AO190" s="29">
        <f t="shared" si="66"/>
        <v>3</v>
      </c>
      <c r="AP190"/>
      <c r="AQ190" s="32"/>
      <c r="AR190" s="37"/>
      <c r="AS190" s="32"/>
      <c r="AT190"/>
    </row>
    <row r="191" spans="21:46" x14ac:dyDescent="0.25">
      <c r="U191" s="36">
        <f t="shared" si="67"/>
        <v>10860</v>
      </c>
      <c r="V191" s="36">
        <f t="shared" si="60"/>
        <v>26.30516448783564</v>
      </c>
      <c r="W191" s="32">
        <f t="shared" si="47"/>
        <v>295.30258224391781</v>
      </c>
      <c r="X191" s="8">
        <f t="shared" si="48"/>
        <v>1.1959182635771677</v>
      </c>
      <c r="Y191" s="32">
        <f t="shared" si="49"/>
        <v>1.8308056279516707E-5</v>
      </c>
      <c r="Z191" s="32">
        <f t="shared" si="50"/>
        <v>1.5308785589371814E-5</v>
      </c>
      <c r="AA191" s="10">
        <f t="shared" si="51"/>
        <v>1006.1627936126351</v>
      </c>
      <c r="AB191" s="29">
        <f t="shared" si="52"/>
        <v>2.5756837227037876E-2</v>
      </c>
      <c r="AC191" s="8">
        <f t="shared" si="53"/>
        <v>0.71518427862248601</v>
      </c>
      <c r="AD191" s="32">
        <f t="shared" si="54"/>
        <v>3.3863571134437531E-3</v>
      </c>
      <c r="AE191" s="47">
        <f t="shared" si="55"/>
        <v>546282.34334586048</v>
      </c>
      <c r="AF191" s="32">
        <f t="shared" si="56"/>
        <v>390692.54365001043</v>
      </c>
      <c r="AG191" s="9">
        <f t="shared" si="57"/>
        <v>13.500583539299656</v>
      </c>
      <c r="AH191" s="10">
        <f t="shared" si="58"/>
        <v>4.4915426306020052</v>
      </c>
      <c r="AI191" s="10">
        <f t="shared" si="61"/>
        <v>3.581088033722462</v>
      </c>
      <c r="AJ191" s="10">
        <f t="shared" si="62"/>
        <v>3.9122753371889671</v>
      </c>
      <c r="AK191" s="10">
        <f t="shared" si="63"/>
        <v>7.4933633709114291</v>
      </c>
      <c r="AL191" s="9">
        <f t="shared" si="59"/>
        <v>4.0589051592436904</v>
      </c>
      <c r="AM191" s="49">
        <f t="shared" si="64"/>
        <v>30.364069647079329</v>
      </c>
      <c r="AN191" s="29">
        <f t="shared" si="65"/>
        <v>1.2488938951519049E-4</v>
      </c>
      <c r="AO191" s="29">
        <f t="shared" si="66"/>
        <v>3.0166666666666666</v>
      </c>
      <c r="AP191"/>
      <c r="AQ191" s="32"/>
      <c r="AR191" s="37"/>
      <c r="AS191" s="32"/>
      <c r="AT191"/>
    </row>
    <row r="192" spans="21:46" x14ac:dyDescent="0.25">
      <c r="U192" s="36">
        <f t="shared" si="67"/>
        <v>10920</v>
      </c>
      <c r="V192" s="36">
        <f t="shared" si="60"/>
        <v>26.309287211649306</v>
      </c>
      <c r="W192" s="32">
        <f t="shared" si="47"/>
        <v>295.30464360582465</v>
      </c>
      <c r="X192" s="8">
        <f t="shared" si="48"/>
        <v>1.1959098879154697</v>
      </c>
      <c r="Y192" s="32">
        <f t="shared" si="49"/>
        <v>1.8308154656954068E-5</v>
      </c>
      <c r="Z192" s="32">
        <f t="shared" si="50"/>
        <v>1.5308975067399174E-5</v>
      </c>
      <c r="AA192" s="10">
        <f t="shared" si="51"/>
        <v>1006.1628655992582</v>
      </c>
      <c r="AB192" s="29">
        <f t="shared" si="52"/>
        <v>2.5756991458906406E-2</v>
      </c>
      <c r="AC192" s="8">
        <f t="shared" si="53"/>
        <v>0.71518389027945228</v>
      </c>
      <c r="AD192" s="32">
        <f t="shared" si="54"/>
        <v>3.3863334751173409E-3</v>
      </c>
      <c r="AE192" s="47">
        <f t="shared" si="55"/>
        <v>546536.17622338247</v>
      </c>
      <c r="AF192" s="32">
        <f t="shared" si="56"/>
        <v>390873.86868989497</v>
      </c>
      <c r="AG192" s="9">
        <f t="shared" si="57"/>
        <v>13.502149711952685</v>
      </c>
      <c r="AH192" s="10">
        <f t="shared" si="58"/>
        <v>4.4920905829320272</v>
      </c>
      <c r="AI192" s="10">
        <f t="shared" si="61"/>
        <v>3.5833028000954275</v>
      </c>
      <c r="AJ192" s="10">
        <f t="shared" si="62"/>
        <v>3.9143001375154731</v>
      </c>
      <c r="AK192" s="10">
        <f t="shared" si="63"/>
        <v>7.4976029376109006</v>
      </c>
      <c r="AL192" s="9">
        <f t="shared" si="59"/>
        <v>4.0612015912059043</v>
      </c>
      <c r="AM192" s="49">
        <f t="shared" si="64"/>
        <v>30.37048880285521</v>
      </c>
      <c r="AN192" s="29">
        <f t="shared" si="65"/>
        <v>1.2496004896018166E-4</v>
      </c>
      <c r="AO192" s="29">
        <f t="shared" si="66"/>
        <v>3.0333333333333332</v>
      </c>
      <c r="AP192"/>
      <c r="AQ192" s="32"/>
      <c r="AR192" s="37"/>
      <c r="AS192" s="32"/>
      <c r="AT192"/>
    </row>
    <row r="193" spans="21:46" x14ac:dyDescent="0.25">
      <c r="U193" s="36">
        <f t="shared" si="67"/>
        <v>10980</v>
      </c>
      <c r="V193" s="36">
        <f t="shared" si="60"/>
        <v>26.313322864113452</v>
      </c>
      <c r="W193" s="32">
        <f t="shared" si="47"/>
        <v>295.30666143205673</v>
      </c>
      <c r="X193" s="8">
        <f t="shared" si="48"/>
        <v>1.1959016892601997</v>
      </c>
      <c r="Y193" s="32">
        <f t="shared" si="49"/>
        <v>1.8308250956350405E-5</v>
      </c>
      <c r="Z193" s="32">
        <f t="shared" si="50"/>
        <v>1.530916054452279E-5</v>
      </c>
      <c r="AA193" s="10">
        <f t="shared" si="51"/>
        <v>1006.1629360688045</v>
      </c>
      <c r="AB193" s="29">
        <f t="shared" si="52"/>
        <v>2.5757142432991903E-2</v>
      </c>
      <c r="AC193" s="8">
        <f t="shared" si="53"/>
        <v>0.71518351014477266</v>
      </c>
      <c r="AD193" s="32">
        <f t="shared" si="54"/>
        <v>3.3863103363487011E-3</v>
      </c>
      <c r="AE193" s="47">
        <f t="shared" si="55"/>
        <v>546784.63217742229</v>
      </c>
      <c r="AF193" s="32">
        <f t="shared" si="56"/>
        <v>391051.35253386729</v>
      </c>
      <c r="AG193" s="9">
        <f t="shared" si="57"/>
        <v>13.503682179124981</v>
      </c>
      <c r="AH193" s="10">
        <f t="shared" si="58"/>
        <v>4.4926267595770311</v>
      </c>
      <c r="AI193" s="10">
        <f t="shared" si="61"/>
        <v>3.5854710489906876</v>
      </c>
      <c r="AJ193" s="10">
        <f t="shared" si="62"/>
        <v>3.9162822553413417</v>
      </c>
      <c r="AK193" s="10">
        <f t="shared" si="63"/>
        <v>7.5017533043320288</v>
      </c>
      <c r="AL193" s="9">
        <f t="shared" si="59"/>
        <v>4.0634497065131816</v>
      </c>
      <c r="AM193" s="49">
        <f t="shared" si="64"/>
        <v>30.376772570626635</v>
      </c>
      <c r="AN193" s="29">
        <f t="shared" si="65"/>
        <v>1.2502922173886715E-4</v>
      </c>
      <c r="AO193" s="29">
        <f t="shared" si="66"/>
        <v>3.05</v>
      </c>
      <c r="AP193"/>
      <c r="AQ193" s="32"/>
      <c r="AR193" s="37"/>
      <c r="AS193" s="32"/>
      <c r="AT193"/>
    </row>
    <row r="194" spans="21:46" x14ac:dyDescent="0.25">
      <c r="U194" s="36">
        <f t="shared" si="67"/>
        <v>11040</v>
      </c>
      <c r="V194" s="36">
        <f t="shared" si="60"/>
        <v>26.317273277198904</v>
      </c>
      <c r="W194" s="32">
        <f t="shared" si="47"/>
        <v>295.30863663859941</v>
      </c>
      <c r="X194" s="8">
        <f t="shared" si="48"/>
        <v>1.1958936638824031</v>
      </c>
      <c r="Y194" s="32">
        <f t="shared" si="49"/>
        <v>1.8308345221440947E-5</v>
      </c>
      <c r="Z194" s="32">
        <f t="shared" si="50"/>
        <v>1.5309342104885739E-5</v>
      </c>
      <c r="AA194" s="10">
        <f t="shared" si="51"/>
        <v>1006.1630050530559</v>
      </c>
      <c r="AB194" s="29">
        <f t="shared" si="52"/>
        <v>2.5757290217855586E-2</v>
      </c>
      <c r="AC194" s="8">
        <f t="shared" si="53"/>
        <v>0.7151831380454674</v>
      </c>
      <c r="AD194" s="32">
        <f t="shared" si="54"/>
        <v>3.3862876866138066E-3</v>
      </c>
      <c r="AE194" s="47">
        <f t="shared" si="55"/>
        <v>547027.82500911551</v>
      </c>
      <c r="AF194" s="32">
        <f t="shared" si="56"/>
        <v>391225.07648820605</v>
      </c>
      <c r="AG194" s="9">
        <f t="shared" si="57"/>
        <v>13.505181676786385</v>
      </c>
      <c r="AH194" s="10">
        <f t="shared" si="58"/>
        <v>4.4931514169622613</v>
      </c>
      <c r="AI194" s="10">
        <f t="shared" si="61"/>
        <v>3.5875937482280262</v>
      </c>
      <c r="AJ194" s="10">
        <f t="shared" si="62"/>
        <v>3.9182225853113404</v>
      </c>
      <c r="AK194" s="10">
        <f t="shared" si="63"/>
        <v>7.5058163335393662</v>
      </c>
      <c r="AL194" s="9">
        <f t="shared" si="59"/>
        <v>4.0656505140004899</v>
      </c>
      <c r="AM194" s="49">
        <f t="shared" si="64"/>
        <v>30.382923791199396</v>
      </c>
      <c r="AN194" s="29">
        <f t="shared" si="65"/>
        <v>1.2509693889232277E-4</v>
      </c>
      <c r="AO194" s="29">
        <f t="shared" si="66"/>
        <v>3.0666666666666669</v>
      </c>
      <c r="AP194"/>
      <c r="AQ194" s="32"/>
      <c r="AR194" s="37"/>
      <c r="AS194" s="32"/>
      <c r="AT194"/>
    </row>
    <row r="195" spans="21:46" x14ac:dyDescent="0.25">
      <c r="U195" s="36">
        <f t="shared" si="67"/>
        <v>11100</v>
      </c>
      <c r="V195" s="36">
        <f t="shared" si="60"/>
        <v>26.321140244625564</v>
      </c>
      <c r="W195" s="32">
        <f t="shared" si="47"/>
        <v>295.31057012231275</v>
      </c>
      <c r="X195" s="8">
        <f t="shared" si="48"/>
        <v>1.1958858081311838</v>
      </c>
      <c r="Y195" s="32">
        <f t="shared" si="49"/>
        <v>1.8308437495047278E-5</v>
      </c>
      <c r="Z195" s="32">
        <f t="shared" si="50"/>
        <v>1.5309519830875789E-5</v>
      </c>
      <c r="AA195" s="10">
        <f t="shared" si="51"/>
        <v>1006.1630725831371</v>
      </c>
      <c r="AB195" s="29">
        <f t="shared" si="52"/>
        <v>2.5757434880626505E-2</v>
      </c>
      <c r="AC195" s="8">
        <f t="shared" si="53"/>
        <v>0.71518277381218087</v>
      </c>
      <c r="AD195" s="32">
        <f t="shared" si="54"/>
        <v>3.3862655156089282E-3</v>
      </c>
      <c r="AE195" s="47">
        <f t="shared" si="55"/>
        <v>547265.86611526343</v>
      </c>
      <c r="AF195" s="32">
        <f t="shared" si="56"/>
        <v>391395.12014103972</v>
      </c>
      <c r="AG195" s="9">
        <f t="shared" si="57"/>
        <v>13.506648924383844</v>
      </c>
      <c r="AH195" s="10">
        <f t="shared" si="58"/>
        <v>4.4936648057851363</v>
      </c>
      <c r="AI195" s="10">
        <f t="shared" si="61"/>
        <v>3.5896718458825165</v>
      </c>
      <c r="AJ195" s="10">
        <f t="shared" si="62"/>
        <v>3.9201220035323208</v>
      </c>
      <c r="AK195" s="10">
        <f t="shared" si="63"/>
        <v>7.5097938494148373</v>
      </c>
      <c r="AL195" s="9">
        <f t="shared" si="59"/>
        <v>4.0678050017663701</v>
      </c>
      <c r="AM195" s="49">
        <f t="shared" si="64"/>
        <v>30.388945246391934</v>
      </c>
      <c r="AN195" s="29">
        <f t="shared" si="65"/>
        <v>1.2516323082358062E-4</v>
      </c>
      <c r="AO195" s="29">
        <f t="shared" si="66"/>
        <v>3.0833333333333335</v>
      </c>
      <c r="AP195"/>
      <c r="AQ195" s="32"/>
      <c r="AR195" s="37"/>
      <c r="AS195" s="32"/>
      <c r="AT195"/>
    </row>
    <row r="196" spans="21:46" x14ac:dyDescent="0.25">
      <c r="U196" s="36">
        <f t="shared" si="67"/>
        <v>11160</v>
      </c>
      <c r="V196" s="36">
        <f t="shared" si="60"/>
        <v>26.32492552264867</v>
      </c>
      <c r="W196" s="32">
        <f t="shared" si="47"/>
        <v>295.3124627613243</v>
      </c>
      <c r="X196" s="8">
        <f t="shared" si="48"/>
        <v>1.1958781184320921</v>
      </c>
      <c r="Y196" s="32">
        <f t="shared" si="49"/>
        <v>1.8308527819095988E-5</v>
      </c>
      <c r="Z196" s="32">
        <f t="shared" si="50"/>
        <v>1.5309693803161293E-5</v>
      </c>
      <c r="AA196" s="10">
        <f t="shared" si="51"/>
        <v>1006.1631386895276</v>
      </c>
      <c r="AB196" s="29">
        <f t="shared" si="52"/>
        <v>2.5757576487030826E-2</v>
      </c>
      <c r="AC196" s="8">
        <f t="shared" si="53"/>
        <v>0.71518241727910525</v>
      </c>
      <c r="AD196" s="32">
        <f t="shared" si="54"/>
        <v>3.3862438132460874E-3</v>
      </c>
      <c r="AE196" s="47">
        <f t="shared" si="55"/>
        <v>547498.86453895445</v>
      </c>
      <c r="AF196" s="32">
        <f t="shared" si="56"/>
        <v>391561.56139853486</v>
      </c>
      <c r="AG196" s="9">
        <f t="shared" si="57"/>
        <v>13.508084625231797</v>
      </c>
      <c r="AH196" s="10">
        <f t="shared" si="58"/>
        <v>4.4941671711493694</v>
      </c>
      <c r="AI196" s="10">
        <f t="shared" si="61"/>
        <v>3.5917062706705112</v>
      </c>
      <c r="AJ196" s="10">
        <f t="shared" si="62"/>
        <v>3.9219813679483906</v>
      </c>
      <c r="AK196" s="10">
        <f t="shared" si="63"/>
        <v>7.5136876386189018</v>
      </c>
      <c r="AL196" s="9">
        <f t="shared" si="59"/>
        <v>4.0699141375852381</v>
      </c>
      <c r="AM196" s="49">
        <f t="shared" si="64"/>
        <v>30.394839660233906</v>
      </c>
      <c r="AN196" s="29">
        <f t="shared" si="65"/>
        <v>1.2522812731031503E-4</v>
      </c>
      <c r="AO196" s="29">
        <f t="shared" si="66"/>
        <v>3.1</v>
      </c>
      <c r="AP196"/>
      <c r="AQ196" s="32"/>
      <c r="AR196" s="37"/>
      <c r="AS196" s="32"/>
      <c r="AT196"/>
    </row>
    <row r="197" spans="21:46" x14ac:dyDescent="0.25">
      <c r="U197" s="36">
        <f t="shared" si="67"/>
        <v>11220</v>
      </c>
      <c r="V197" s="36">
        <f t="shared" si="60"/>
        <v>26.32863083082939</v>
      </c>
      <c r="W197" s="32">
        <f t="shared" si="47"/>
        <v>295.31431541541468</v>
      </c>
      <c r="X197" s="8">
        <f t="shared" si="48"/>
        <v>1.1958705912855443</v>
      </c>
      <c r="Y197" s="32">
        <f t="shared" si="49"/>
        <v>1.8308616234637132E-5</v>
      </c>
      <c r="Z197" s="32">
        <f t="shared" si="50"/>
        <v>1.5309864100726504E-5</v>
      </c>
      <c r="AA197" s="10">
        <f t="shared" si="51"/>
        <v>1006.1632034020755</v>
      </c>
      <c r="AB197" s="29">
        <f t="shared" si="52"/>
        <v>2.5757715101420768E-2</v>
      </c>
      <c r="AC197" s="8">
        <f t="shared" si="53"/>
        <v>0.71518206828390751</v>
      </c>
      <c r="AD197" s="32">
        <f t="shared" si="54"/>
        <v>3.3862225696485908E-3</v>
      </c>
      <c r="AE197" s="47">
        <f t="shared" si="55"/>
        <v>547726.92701911554</v>
      </c>
      <c r="AF197" s="32">
        <f t="shared" si="56"/>
        <v>391724.47652031993</v>
      </c>
      <c r="AG197" s="9">
        <f t="shared" si="57"/>
        <v>13.509489466892436</v>
      </c>
      <c r="AH197" s="10">
        <f t="shared" si="58"/>
        <v>4.4946587526956927</v>
      </c>
      <c r="AI197" s="10">
        <f t="shared" si="61"/>
        <v>3.5936979323288174</v>
      </c>
      <c r="AJ197" s="10">
        <f t="shared" si="62"/>
        <v>3.9238015187087361</v>
      </c>
      <c r="AK197" s="10">
        <f t="shared" si="63"/>
        <v>7.517499451037553</v>
      </c>
      <c r="AL197" s="9">
        <f t="shared" si="59"/>
        <v>4.0719788693120078</v>
      </c>
      <c r="AM197" s="49">
        <f t="shared" si="64"/>
        <v>30.400609700141398</v>
      </c>
      <c r="AN197" s="29">
        <f t="shared" si="65"/>
        <v>1.2529165751729254E-4</v>
      </c>
      <c r="AO197" s="29">
        <f t="shared" si="66"/>
        <v>3.1166666666666667</v>
      </c>
      <c r="AP197"/>
      <c r="AQ197" s="32"/>
      <c r="AR197" s="37"/>
      <c r="AS197" s="32"/>
      <c r="AT197"/>
    </row>
    <row r="198" spans="21:46" x14ac:dyDescent="0.25">
      <c r="U198" s="36">
        <f t="shared" si="67"/>
        <v>11280</v>
      </c>
      <c r="V198" s="36">
        <f t="shared" si="60"/>
        <v>26.332257852790093</v>
      </c>
      <c r="W198" s="32">
        <f t="shared" si="47"/>
        <v>295.31612892639504</v>
      </c>
      <c r="X198" s="8">
        <f t="shared" si="48"/>
        <v>1.1958632232652726</v>
      </c>
      <c r="Y198" s="32">
        <f t="shared" si="49"/>
        <v>1.83087027818624E-5</v>
      </c>
      <c r="Z198" s="32">
        <f t="shared" si="50"/>
        <v>1.531003080090629E-5</v>
      </c>
      <c r="AA198" s="10">
        <f t="shared" si="51"/>
        <v>1006.1632667500102</v>
      </c>
      <c r="AB198" s="29">
        <f t="shared" si="52"/>
        <v>2.5757850786803014E-2</v>
      </c>
      <c r="AC198" s="8">
        <f t="shared" si="53"/>
        <v>0.715181726667658</v>
      </c>
      <c r="AD198" s="32">
        <f t="shared" si="54"/>
        <v>3.386201775146664E-3</v>
      </c>
      <c r="AE198" s="47">
        <f t="shared" si="55"/>
        <v>547950.15803902282</v>
      </c>
      <c r="AF198" s="32">
        <f t="shared" si="56"/>
        <v>391883.94015416445</v>
      </c>
      <c r="AG198" s="9">
        <f t="shared" si="57"/>
        <v>13.510864121546167</v>
      </c>
      <c r="AH198" s="10">
        <f t="shared" si="58"/>
        <v>4.4951397847292718</v>
      </c>
      <c r="AI198" s="10">
        <f t="shared" si="61"/>
        <v>3.5956477219871661</v>
      </c>
      <c r="AJ198" s="10">
        <f t="shared" si="62"/>
        <v>3.9255832785282885</v>
      </c>
      <c r="AK198" s="10">
        <f t="shared" si="63"/>
        <v>7.5212310005154546</v>
      </c>
      <c r="AL198" s="9">
        <f t="shared" si="59"/>
        <v>4.0740001252792046</v>
      </c>
      <c r="AM198" s="49">
        <f t="shared" si="64"/>
        <v>30.406257978069299</v>
      </c>
      <c r="AN198" s="29">
        <f t="shared" si="65"/>
        <v>1.2535385000859092E-4</v>
      </c>
      <c r="AO198" s="29">
        <f t="shared" si="66"/>
        <v>3.1333333333333333</v>
      </c>
      <c r="AP198"/>
      <c r="AQ198" s="32"/>
      <c r="AR198" s="37"/>
      <c r="AS198" s="32"/>
      <c r="AT198"/>
    </row>
    <row r="199" spans="21:46" x14ac:dyDescent="0.25">
      <c r="U199" s="36">
        <f t="shared" si="67"/>
        <v>11340</v>
      </c>
      <c r="V199" s="36">
        <f t="shared" si="60"/>
        <v>26.335808236954563</v>
      </c>
      <c r="W199" s="32">
        <f t="shared" si="47"/>
        <v>295.31790411847726</v>
      </c>
      <c r="X199" s="8">
        <f t="shared" si="48"/>
        <v>1.1958560110168102</v>
      </c>
      <c r="Y199" s="32">
        <f t="shared" si="49"/>
        <v>1.8308787500122653E-5</v>
      </c>
      <c r="Z199" s="32">
        <f t="shared" si="50"/>
        <v>1.5310193979419889E-5</v>
      </c>
      <c r="AA199" s="10">
        <f t="shared" si="51"/>
        <v>1006.1633287619551</v>
      </c>
      <c r="AB199" s="29">
        <f t="shared" si="52"/>
        <v>2.5757983604866263E-2</v>
      </c>
      <c r="AC199" s="8">
        <f t="shared" si="53"/>
        <v>0.71518139227475941</v>
      </c>
      <c r="AD199" s="32">
        <f t="shared" si="54"/>
        <v>3.3861814202731659E-3</v>
      </c>
      <c r="AE199" s="47">
        <f t="shared" si="55"/>
        <v>548168.65987381898</v>
      </c>
      <c r="AF199" s="32">
        <f t="shared" si="56"/>
        <v>392040.0253699469</v>
      </c>
      <c r="AG199" s="9">
        <f t="shared" si="57"/>
        <v>13.512209246352747</v>
      </c>
      <c r="AH199" s="10">
        <f t="shared" si="58"/>
        <v>4.495610496343903</v>
      </c>
      <c r="AI199" s="10">
        <f t="shared" si="61"/>
        <v>3.5975565125340379</v>
      </c>
      <c r="AJ199" s="10">
        <f t="shared" si="62"/>
        <v>3.9273274530417592</v>
      </c>
      <c r="AK199" s="10">
        <f t="shared" si="63"/>
        <v>7.5248839655757971</v>
      </c>
      <c r="AL199" s="9">
        <f t="shared" si="59"/>
        <v>4.0759788146868896</v>
      </c>
      <c r="AM199" s="49">
        <f t="shared" si="64"/>
        <v>30.411787051641454</v>
      </c>
      <c r="AN199" s="29">
        <f t="shared" si="65"/>
        <v>1.2541473275959661E-4</v>
      </c>
      <c r="AO199" s="29">
        <f t="shared" si="66"/>
        <v>3.15</v>
      </c>
      <c r="AP199"/>
      <c r="AQ199" s="32"/>
      <c r="AR199" s="37"/>
      <c r="AS199" s="32"/>
      <c r="AT199"/>
    </row>
    <row r="200" spans="21:46" x14ac:dyDescent="0.25">
      <c r="U200" s="36">
        <f t="shared" si="67"/>
        <v>11400</v>
      </c>
      <c r="V200" s="36">
        <f t="shared" si="60"/>
        <v>26.339283597273411</v>
      </c>
      <c r="W200" s="32">
        <f t="shared" si="47"/>
        <v>295.31964179863667</v>
      </c>
      <c r="X200" s="8">
        <f t="shared" si="48"/>
        <v>1.1958489512560015</v>
      </c>
      <c r="Y200" s="32">
        <f t="shared" si="49"/>
        <v>1.830887042794538E-5</v>
      </c>
      <c r="Z200" s="32">
        <f t="shared" si="50"/>
        <v>1.5310353710404273E-5</v>
      </c>
      <c r="AA200" s="10">
        <f t="shared" si="51"/>
        <v>1006.1633894659391</v>
      </c>
      <c r="AB200" s="29">
        <f t="shared" si="52"/>
        <v>2.5758113616008542E-2</v>
      </c>
      <c r="AC200" s="8">
        <f t="shared" si="53"/>
        <v>0.71518106495287814</v>
      </c>
      <c r="AD200" s="32">
        <f t="shared" si="54"/>
        <v>3.386161495759394E-3</v>
      </c>
      <c r="AE200" s="47">
        <f t="shared" si="55"/>
        <v>548382.53263701394</v>
      </c>
      <c r="AF200" s="32">
        <f t="shared" si="56"/>
        <v>392192.80369289609</v>
      </c>
      <c r="AG200" s="9">
        <f t="shared" si="57"/>
        <v>13.513525483803058</v>
      </c>
      <c r="AH200" s="10">
        <f t="shared" si="58"/>
        <v>4.4960711115430847</v>
      </c>
      <c r="AI200" s="10">
        <f t="shared" si="61"/>
        <v>3.5994251589759436</v>
      </c>
      <c r="AJ200" s="10">
        <f t="shared" si="62"/>
        <v>3.9290348311505428</v>
      </c>
      <c r="AK200" s="10">
        <f t="shared" si="63"/>
        <v>7.5284599901264864</v>
      </c>
      <c r="AL200" s="9">
        <f t="shared" si="59"/>
        <v>4.0779158279851799</v>
      </c>
      <c r="AM200" s="49">
        <f t="shared" si="64"/>
        <v>30.417199425258591</v>
      </c>
      <c r="AN200" s="29">
        <f t="shared" si="65"/>
        <v>1.2547433316877475E-4</v>
      </c>
      <c r="AO200" s="29">
        <f t="shared" si="66"/>
        <v>3.1666666666666665</v>
      </c>
      <c r="AP200"/>
      <c r="AQ200" s="32"/>
      <c r="AR200" s="37"/>
      <c r="AS200" s="32"/>
      <c r="AT200"/>
    </row>
    <row r="201" spans="21:46" x14ac:dyDescent="0.25">
      <c r="U201" s="36">
        <f t="shared" si="67"/>
        <v>11460</v>
      </c>
      <c r="V201" s="36">
        <f t="shared" si="60"/>
        <v>26.342685513935017</v>
      </c>
      <c r="W201" s="32">
        <f t="shared" si="47"/>
        <v>295.32134275696751</v>
      </c>
      <c r="X201" s="8">
        <f t="shared" si="48"/>
        <v>1.1958420407675474</v>
      </c>
      <c r="Y201" s="32">
        <f t="shared" si="49"/>
        <v>1.8308951603051751E-5</v>
      </c>
      <c r="Z201" s="32">
        <f t="shared" si="50"/>
        <v>1.5310510066446742E-5</v>
      </c>
      <c r="AA201" s="10">
        <f t="shared" si="51"/>
        <v>1006.1634488894097</v>
      </c>
      <c r="AB201" s="29">
        <f t="shared" si="52"/>
        <v>2.5758240879363962E-2</v>
      </c>
      <c r="AC201" s="8">
        <f t="shared" si="53"/>
        <v>0.71518074455287561</v>
      </c>
      <c r="AD201" s="32">
        <f t="shared" si="54"/>
        <v>3.3861419925309715E-3</v>
      </c>
      <c r="AE201" s="47">
        <f t="shared" si="55"/>
        <v>548591.87432602351</v>
      </c>
      <c r="AF201" s="32">
        <f t="shared" si="56"/>
        <v>392342.34513614303</v>
      </c>
      <c r="AG201" s="9">
        <f t="shared" si="57"/>
        <v>13.514813462062053</v>
      </c>
      <c r="AH201" s="10">
        <f t="shared" si="58"/>
        <v>4.496521849358091</v>
      </c>
      <c r="AI201" s="10">
        <f t="shared" si="61"/>
        <v>3.6012544987902757</v>
      </c>
      <c r="AJ201" s="10">
        <f t="shared" si="62"/>
        <v>3.930706185362884</v>
      </c>
      <c r="AK201" s="10">
        <f t="shared" si="63"/>
        <v>7.5319606841531597</v>
      </c>
      <c r="AL201" s="9">
        <f t="shared" si="59"/>
        <v>4.0798120372496278</v>
      </c>
      <c r="AM201" s="49">
        <f t="shared" si="64"/>
        <v>30.422497551184644</v>
      </c>
      <c r="AN201" s="29">
        <f t="shared" si="65"/>
        <v>1.2553267806921932E-4</v>
      </c>
      <c r="AO201" s="29">
        <f t="shared" si="66"/>
        <v>3.1833333333333331</v>
      </c>
      <c r="AP201"/>
      <c r="AQ201" s="32"/>
      <c r="AR201" s="37"/>
      <c r="AS201" s="32"/>
      <c r="AT201"/>
    </row>
    <row r="202" spans="21:46" x14ac:dyDescent="0.25">
      <c r="U202" s="36">
        <f t="shared" si="67"/>
        <v>11520</v>
      </c>
      <c r="V202" s="36">
        <f t="shared" si="60"/>
        <v>26.346015534062197</v>
      </c>
      <c r="W202" s="32">
        <f t="shared" si="47"/>
        <v>295.32300776703107</v>
      </c>
      <c r="X202" s="8">
        <f t="shared" si="48"/>
        <v>1.1958352764035778</v>
      </c>
      <c r="Y202" s="32">
        <f t="shared" si="49"/>
        <v>1.8309031062373048E-5</v>
      </c>
      <c r="Z202" s="32">
        <f t="shared" si="50"/>
        <v>1.5310663118616686E-5</v>
      </c>
      <c r="AA202" s="10">
        <f t="shared" si="51"/>
        <v>1006.1635070592438</v>
      </c>
      <c r="AB202" s="29">
        <f t="shared" si="52"/>
        <v>2.5758365452828468E-2</v>
      </c>
      <c r="AC202" s="8">
        <f t="shared" si="53"/>
        <v>0.71518043092874251</v>
      </c>
      <c r="AD202" s="32">
        <f t="shared" si="54"/>
        <v>3.3861229017038232E-3</v>
      </c>
      <c r="AE202" s="47">
        <f t="shared" si="55"/>
        <v>548796.78086676705</v>
      </c>
      <c r="AF202" s="32">
        <f t="shared" si="56"/>
        <v>392488.71823260112</v>
      </c>
      <c r="AG202" s="9">
        <f t="shared" si="57"/>
        <v>13.516073795303035</v>
      </c>
      <c r="AH202" s="10">
        <f t="shared" si="58"/>
        <v>4.4969629239630118</v>
      </c>
      <c r="AI202" s="10">
        <f t="shared" si="61"/>
        <v>3.603045352271717</v>
      </c>
      <c r="AJ202" s="10">
        <f t="shared" si="62"/>
        <v>3.9323422721277055</v>
      </c>
      <c r="AK202" s="10">
        <f t="shared" si="63"/>
        <v>7.5353876243994229</v>
      </c>
      <c r="AL202" s="9">
        <f t="shared" si="59"/>
        <v>4.0816682965496867</v>
      </c>
      <c r="AM202" s="49">
        <f t="shared" si="64"/>
        <v>30.427683830611883</v>
      </c>
      <c r="AN202" s="29">
        <f t="shared" si="65"/>
        <v>1.2558979373999038E-4</v>
      </c>
      <c r="AO202" s="29">
        <f t="shared" si="66"/>
        <v>3.2</v>
      </c>
      <c r="AP202"/>
      <c r="AQ202" s="32"/>
      <c r="AR202" s="37"/>
      <c r="AS202" s="32"/>
      <c r="AT202"/>
    </row>
    <row r="203" spans="21:46" x14ac:dyDescent="0.25">
      <c r="U203" s="36">
        <f t="shared" si="67"/>
        <v>11580</v>
      </c>
      <c r="V203" s="36">
        <f t="shared" si="60"/>
        <v>26.349275172394933</v>
      </c>
      <c r="W203" s="32">
        <f t="shared" ref="W203:W266" si="68">((V203+$W$4)/2)+273.15</f>
        <v>295.32463758619747</v>
      </c>
      <c r="X203" s="8">
        <f t="shared" ref="X203:X266" si="69">(351.99/W203)+344.84/(W203^2)</f>
        <v>1.1958286550822514</v>
      </c>
      <c r="Y203" s="32">
        <f t="shared" ref="Y203:Y266" si="70">((1.459*10^-6)*W203^1.5)/(W203+109.1)</f>
        <v>1.8309108842067229E-5</v>
      </c>
      <c r="Z203" s="32">
        <f t="shared" ref="Z203:Z266" si="71">Y203/X203</f>
        <v>1.5310812936497071E-5</v>
      </c>
      <c r="AA203" s="10">
        <f t="shared" ref="AA203:AA266" si="72">1030.5-0.19975*W203+(3.9734*10^-4)*W203^2</f>
        <v>1006.1635640017606</v>
      </c>
      <c r="AB203" s="29">
        <f t="shared" ref="AB203:AB266" si="73">((2.334*10^-3)*(W203^1.5))/(W203+164.54)</f>
        <v>2.5758487393085779E-2</v>
      </c>
      <c r="AC203" s="8">
        <f t="shared" ref="AC203:AC266" si="74">AA203*Y203/AB203</f>
        <v>0.71518012393753461</v>
      </c>
      <c r="AD203" s="32">
        <f t="shared" ref="AD203:AD266" si="75">1/W203</f>
        <v>3.3861042145802225E-3</v>
      </c>
      <c r="AE203" s="47">
        <f t="shared" ref="AE203:AE266" si="76">$H$15*AD203*(V203-$W$4)*($C$34^3)/(Z203^2)</f>
        <v>548997.34615730564</v>
      </c>
      <c r="AF203" s="32">
        <f t="shared" ref="AF203:AF266" si="77">AE203*AC203</f>
        <v>392631.99006615946</v>
      </c>
      <c r="AG203" s="9">
        <f t="shared" ref="AG203:AG266" si="78">0.54*POWER(AF203,1/4)</f>
        <v>13.517307084033424</v>
      </c>
      <c r="AH203" s="10">
        <f t="shared" ref="AH203:AH266" si="79">AG203*AB203/$C$34</f>
        <v>4.4973945447870278</v>
      </c>
      <c r="AI203" s="10">
        <f t="shared" si="61"/>
        <v>3.6047985228724553</v>
      </c>
      <c r="AJ203" s="10">
        <f t="shared" si="62"/>
        <v>3.9339438321616331</v>
      </c>
      <c r="AK203" s="10">
        <f t="shared" si="63"/>
        <v>7.5387423550340884</v>
      </c>
      <c r="AL203" s="9">
        <f t="shared" ref="AL203:AL266" si="80">AK203*$C$17/($C$2*$C$19)</f>
        <v>4.0834854423101303</v>
      </c>
      <c r="AM203" s="49">
        <f t="shared" si="64"/>
        <v>30.432760614705064</v>
      </c>
      <c r="AN203" s="29">
        <f t="shared" si="65"/>
        <v>1.2564570591723482E-4</v>
      </c>
      <c r="AO203" s="29">
        <f t="shared" si="66"/>
        <v>3.2166666666666668</v>
      </c>
      <c r="AP203"/>
      <c r="AQ203" s="32"/>
      <c r="AR203" s="37"/>
      <c r="AS203" s="32"/>
      <c r="AT203"/>
    </row>
    <row r="204" spans="21:46" x14ac:dyDescent="0.25">
      <c r="U204" s="36">
        <f t="shared" si="67"/>
        <v>11640</v>
      </c>
      <c r="V204" s="36">
        <f t="shared" ref="V204:V267" si="81">V203+$W$2*($R$10-AH203*$C$19*(V203-$W$4)-$W$3*$C$3*$C$19*(POWER(V203+273.15,4)-POWER($W$4+273.15,4)))/($C$29*$C$4)</f>
        <v>26.352465911959388</v>
      </c>
      <c r="W204" s="32">
        <f t="shared" si="68"/>
        <v>295.32623295597966</v>
      </c>
      <c r="X204" s="8">
        <f t="shared" si="69"/>
        <v>1.1958221737863881</v>
      </c>
      <c r="Y204" s="32">
        <f t="shared" si="70"/>
        <v>1.8309184977534884E-5</v>
      </c>
      <c r="Z204" s="32">
        <f t="shared" si="71"/>
        <v>1.5310959588215068E-5</v>
      </c>
      <c r="AA204" s="10">
        <f t="shared" si="72"/>
        <v>1006.1636197427314</v>
      </c>
      <c r="AB204" s="29">
        <f t="shared" si="73"/>
        <v>2.575860675563239E-2</v>
      </c>
      <c r="AC204" s="8">
        <f t="shared" si="74"/>
        <v>0.71517982343930797</v>
      </c>
      <c r="AD204" s="32">
        <f t="shared" si="75"/>
        <v>3.3860859226449301E-3</v>
      </c>
      <c r="AE204" s="47">
        <f t="shared" si="76"/>
        <v>549193.66211058386</v>
      </c>
      <c r="AF204" s="32">
        <f t="shared" si="77"/>
        <v>392772.22630223434</v>
      </c>
      <c r="AG204" s="9">
        <f t="shared" si="78"/>
        <v>13.518513915412388</v>
      </c>
      <c r="AH204" s="10">
        <f t="shared" si="79"/>
        <v>4.4978169166238384</v>
      </c>
      <c r="AI204" s="10">
        <f t="shared" ref="AI204:AI267" si="82">AH204*$C$19*(V204-$W$4)</f>
        <v>3.6065147975361498</v>
      </c>
      <c r="AJ204" s="10">
        <f t="shared" ref="AJ204:AJ267" si="83">$W$3*$C$19*$C$3*(POWER(V204+273.15,4)-POWER($W$4+273.15,4))</f>
        <v>3.9355115907697864</v>
      </c>
      <c r="AK204" s="10">
        <f t="shared" ref="AK204:AK267" si="84">AJ204+AI204</f>
        <v>7.5420263883059366</v>
      </c>
      <c r="AL204" s="9">
        <f t="shared" si="80"/>
        <v>4.0852642936657153</v>
      </c>
      <c r="AM204" s="49">
        <f t="shared" ref="AM204:AM267" si="85">V204+AL204</f>
        <v>30.437730205625105</v>
      </c>
      <c r="AN204" s="29">
        <f t="shared" ref="AN204:AN267" si="86">AK204*$W$2/(3.6*10^6)</f>
        <v>1.2570043980509893E-4</v>
      </c>
      <c r="AO204" s="29">
        <f t="shared" ref="AO204:AO267" si="87">U204/3600</f>
        <v>3.2333333333333334</v>
      </c>
      <c r="AP204"/>
      <c r="AQ204" s="32"/>
      <c r="AR204" s="37"/>
      <c r="AS204" s="32"/>
      <c r="AT204"/>
    </row>
    <row r="205" spans="21:46" x14ac:dyDescent="0.25">
      <c r="U205" s="36">
        <f t="shared" si="67"/>
        <v>11700</v>
      </c>
      <c r="V205" s="36">
        <f t="shared" si="81"/>
        <v>26.355589204723472</v>
      </c>
      <c r="W205" s="32">
        <f t="shared" si="68"/>
        <v>295.32779460236173</v>
      </c>
      <c r="X205" s="8">
        <f t="shared" si="69"/>
        <v>1.1958158295621244</v>
      </c>
      <c r="Y205" s="32">
        <f t="shared" si="70"/>
        <v>1.8309259503434756E-5</v>
      </c>
      <c r="Z205" s="32">
        <f t="shared" si="71"/>
        <v>1.5311103140471986E-5</v>
      </c>
      <c r="AA205" s="10">
        <f t="shared" si="72"/>
        <v>1006.1636743073921</v>
      </c>
      <c r="AB205" s="29">
        <f t="shared" si="73"/>
        <v>2.5758723594801945E-2</v>
      </c>
      <c r="AC205" s="8">
        <f t="shared" si="74"/>
        <v>0.71517952929705708</v>
      </c>
      <c r="AD205" s="32">
        <f t="shared" si="75"/>
        <v>3.3860680175614023E-3</v>
      </c>
      <c r="AE205" s="47">
        <f t="shared" si="76"/>
        <v>549385.81869628304</v>
      </c>
      <c r="AF205" s="32">
        <f t="shared" si="77"/>
        <v>392909.49121768604</v>
      </c>
      <c r="AG205" s="9">
        <f t="shared" si="78"/>
        <v>13.519694863560554</v>
      </c>
      <c r="AH205" s="10">
        <f t="shared" si="79"/>
        <v>4.4982302397383815</v>
      </c>
      <c r="AI205" s="10">
        <f t="shared" si="82"/>
        <v>3.6081949470257948</v>
      </c>
      <c r="AJ205" s="10">
        <f t="shared" si="83"/>
        <v>3.9370462581603709</v>
      </c>
      <c r="AK205" s="10">
        <f t="shared" si="84"/>
        <v>7.5452412051861657</v>
      </c>
      <c r="AL205" s="9">
        <f t="shared" si="80"/>
        <v>4.0870056528091734</v>
      </c>
      <c r="AM205" s="49">
        <f t="shared" si="85"/>
        <v>30.442594857532647</v>
      </c>
      <c r="AN205" s="29">
        <f t="shared" si="86"/>
        <v>1.257540200864361E-4</v>
      </c>
      <c r="AO205" s="29">
        <f t="shared" si="87"/>
        <v>3.25</v>
      </c>
      <c r="AP205"/>
      <c r="AQ205" s="32"/>
      <c r="AR205" s="37"/>
      <c r="AS205" s="32"/>
      <c r="AT205"/>
    </row>
    <row r="206" spans="21:46" x14ac:dyDescent="0.25">
      <c r="U206" s="36">
        <f t="shared" si="67"/>
        <v>11760</v>
      </c>
      <c r="V206" s="36">
        <f t="shared" si="81"/>
        <v>26.358646472239208</v>
      </c>
      <c r="W206" s="32">
        <f t="shared" si="68"/>
        <v>295.32932323611959</v>
      </c>
      <c r="X206" s="8">
        <f t="shared" si="69"/>
        <v>1.1958096195175998</v>
      </c>
      <c r="Y206" s="32">
        <f t="shared" si="70"/>
        <v>1.8309332453699238E-5</v>
      </c>
      <c r="Z206" s="32">
        <f t="shared" si="71"/>
        <v>1.531124365857283E-5</v>
      </c>
      <c r="AA206" s="10">
        <f t="shared" si="72"/>
        <v>1006.163727720453</v>
      </c>
      <c r="AB206" s="29">
        <f t="shared" si="73"/>
        <v>2.5758837963789489E-2</v>
      </c>
      <c r="AC206" s="8">
        <f t="shared" si="74"/>
        <v>0.7151792413766529</v>
      </c>
      <c r="AD206" s="32">
        <f t="shared" si="75"/>
        <v>3.3860504911680822E-3</v>
      </c>
      <c r="AE206" s="47">
        <f t="shared" si="76"/>
        <v>549573.90398177877</v>
      </c>
      <c r="AF206" s="32">
        <f t="shared" si="77"/>
        <v>393043.84773009404</v>
      </c>
      <c r="AG206" s="9">
        <f t="shared" si="78"/>
        <v>13.520850489861896</v>
      </c>
      <c r="AH206" s="10">
        <f t="shared" si="79"/>
        <v>4.4986347099709443</v>
      </c>
      <c r="AI206" s="10">
        <f t="shared" si="82"/>
        <v>3.6098397262455828</v>
      </c>
      <c r="AJ206" s="10">
        <f t="shared" si="83"/>
        <v>3.9385485297529632</v>
      </c>
      <c r="AK206" s="10">
        <f t="shared" si="84"/>
        <v>7.548388255998546</v>
      </c>
      <c r="AL206" s="9">
        <f t="shared" si="80"/>
        <v>4.0887103053325458</v>
      </c>
      <c r="AM206" s="49">
        <f t="shared" si="85"/>
        <v>30.447356777571756</v>
      </c>
      <c r="AN206" s="29">
        <f t="shared" si="86"/>
        <v>1.2580647093330909E-4</v>
      </c>
      <c r="AO206" s="29">
        <f t="shared" si="87"/>
        <v>3.2666666666666666</v>
      </c>
      <c r="AP206"/>
      <c r="AQ206" s="32"/>
      <c r="AR206" s="37"/>
      <c r="AS206" s="32"/>
      <c r="AT206"/>
    </row>
    <row r="207" spans="21:46" x14ac:dyDescent="0.25">
      <c r="U207" s="36">
        <f t="shared" si="67"/>
        <v>11820</v>
      </c>
      <c r="V207" s="36">
        <f t="shared" si="81"/>
        <v>26.361639106272172</v>
      </c>
      <c r="W207" s="32">
        <f t="shared" si="68"/>
        <v>295.33081955313605</v>
      </c>
      <c r="X207" s="8">
        <f t="shared" si="69"/>
        <v>1.1958035408216676</v>
      </c>
      <c r="Y207" s="32">
        <f t="shared" si="70"/>
        <v>1.8309403861549401E-5</v>
      </c>
      <c r="Z207" s="32">
        <f t="shared" si="71"/>
        <v>1.5311381206455145E-5</v>
      </c>
      <c r="AA207" s="10">
        <f t="shared" si="72"/>
        <v>1006.1637800061106</v>
      </c>
      <c r="AB207" s="29">
        <f t="shared" si="73"/>
        <v>2.5758949914675013E-2</v>
      </c>
      <c r="AC207" s="8">
        <f t="shared" si="74"/>
        <v>0.71517895954678501</v>
      </c>
      <c r="AD207" s="32">
        <f t="shared" si="75"/>
        <v>3.3860333354747609E-3</v>
      </c>
      <c r="AE207" s="47">
        <f t="shared" si="76"/>
        <v>549758.00417225272</v>
      </c>
      <c r="AF207" s="32">
        <f t="shared" si="77"/>
        <v>393175.35742642882</v>
      </c>
      <c r="AG207" s="9">
        <f t="shared" si="78"/>
        <v>13.521981343258183</v>
      </c>
      <c r="AH207" s="10">
        <f t="shared" si="79"/>
        <v>4.4990305188387003</v>
      </c>
      <c r="AI207" s="10">
        <f t="shared" si="82"/>
        <v>3.6114498745568309</v>
      </c>
      <c r="AJ207" s="10">
        <f t="shared" si="83"/>
        <v>3.9400190864807914</v>
      </c>
      <c r="AK207" s="10">
        <f t="shared" si="84"/>
        <v>7.5514689610376227</v>
      </c>
      <c r="AL207" s="9">
        <f t="shared" si="80"/>
        <v>4.0903790205620458</v>
      </c>
      <c r="AM207" s="49">
        <f t="shared" si="85"/>
        <v>30.452018126834218</v>
      </c>
      <c r="AN207" s="29">
        <f t="shared" si="86"/>
        <v>1.2585781601729369E-4</v>
      </c>
      <c r="AO207" s="29">
        <f t="shared" si="87"/>
        <v>3.2833333333333332</v>
      </c>
      <c r="AP207"/>
      <c r="AQ207" s="32"/>
      <c r="AR207" s="37"/>
      <c r="AS207" s="32"/>
      <c r="AT207"/>
    </row>
    <row r="208" spans="21:46" x14ac:dyDescent="0.25">
      <c r="U208" s="36">
        <f t="shared" ref="U208:U271" si="88">U207+$W$2</f>
        <v>11880</v>
      </c>
      <c r="V208" s="36">
        <f t="shared" si="81"/>
        <v>26.364568469418217</v>
      </c>
      <c r="W208" s="32">
        <f t="shared" si="68"/>
        <v>295.33228423470911</v>
      </c>
      <c r="X208" s="8">
        <f t="shared" si="69"/>
        <v>1.1957975907026337</v>
      </c>
      <c r="Y208" s="32">
        <f t="shared" si="70"/>
        <v>1.8309473759509711E-5</v>
      </c>
      <c r="Z208" s="32">
        <f t="shared" si="71"/>
        <v>1.5311515846717273E-5</v>
      </c>
      <c r="AA208" s="10">
        <f t="shared" si="72"/>
        <v>1006.1638311880572</v>
      </c>
      <c r="AB208" s="29">
        <f t="shared" si="73"/>
        <v>2.5759059498446518E-2</v>
      </c>
      <c r="AC208" s="8">
        <f t="shared" si="74"/>
        <v>0.71517868367890169</v>
      </c>
      <c r="AD208" s="32">
        <f t="shared" si="75"/>
        <v>3.3860165426590175E-3</v>
      </c>
      <c r="AE208" s="47">
        <f t="shared" si="76"/>
        <v>549938.20364995976</v>
      </c>
      <c r="AF208" s="32">
        <f t="shared" si="77"/>
        <v>393304.08059111796</v>
      </c>
      <c r="AG208" s="9">
        <f t="shared" si="78"/>
        <v>13.52308796053604</v>
      </c>
      <c r="AH208" s="10">
        <f t="shared" si="79"/>
        <v>4.4994178536347427</v>
      </c>
      <c r="AI208" s="10">
        <f t="shared" si="82"/>
        <v>3.6130261160880535</v>
      </c>
      <c r="AJ208" s="10">
        <f t="shared" si="83"/>
        <v>3.9414585950872172</v>
      </c>
      <c r="AK208" s="10">
        <f t="shared" si="84"/>
        <v>7.5544847111752702</v>
      </c>
      <c r="AL208" s="9">
        <f t="shared" si="80"/>
        <v>4.0920125518866044</v>
      </c>
      <c r="AM208" s="49">
        <f t="shared" si="85"/>
        <v>30.456581021304821</v>
      </c>
      <c r="AN208" s="29">
        <f t="shared" si="86"/>
        <v>1.2590807851958785E-4</v>
      </c>
      <c r="AO208" s="29">
        <f t="shared" si="87"/>
        <v>3.3</v>
      </c>
      <c r="AP208"/>
      <c r="AQ208" s="32"/>
      <c r="AR208" s="37"/>
      <c r="AS208" s="32"/>
      <c r="AT208"/>
    </row>
    <row r="209" spans="21:46" x14ac:dyDescent="0.25">
      <c r="U209" s="36">
        <f t="shared" si="88"/>
        <v>11940</v>
      </c>
      <c r="V209" s="36">
        <f t="shared" si="81"/>
        <v>26.367435895707757</v>
      </c>
      <c r="W209" s="32">
        <f t="shared" si="68"/>
        <v>295.33371794785387</v>
      </c>
      <c r="X209" s="8">
        <f t="shared" si="69"/>
        <v>1.1957917664470188</v>
      </c>
      <c r="Y209" s="32">
        <f t="shared" si="70"/>
        <v>1.8309542179422456E-5</v>
      </c>
      <c r="Z209" s="32">
        <f t="shared" si="71"/>
        <v>1.5311647640646041E-5</v>
      </c>
      <c r="AA209" s="10">
        <f t="shared" si="72"/>
        <v>1006.1638812894918</v>
      </c>
      <c r="AB209" s="29">
        <f t="shared" si="73"/>
        <v>2.5759166765022701E-2</v>
      </c>
      <c r="AC209" s="8">
        <f t="shared" si="74"/>
        <v>0.71517841364715129</v>
      </c>
      <c r="AD209" s="32">
        <f t="shared" si="75"/>
        <v>3.3860001050627303E-3</v>
      </c>
      <c r="AE209" s="47">
        <f t="shared" si="76"/>
        <v>550114.58501267759</v>
      </c>
      <c r="AF209" s="32">
        <f t="shared" si="77"/>
        <v>393430.07623352768</v>
      </c>
      <c r="AG209" s="9">
        <f t="shared" si="78"/>
        <v>13.52417086660701</v>
      </c>
      <c r="AH209" s="10">
        <f t="shared" si="79"/>
        <v>4.4997968975247247</v>
      </c>
      <c r="AI209" s="10">
        <f t="shared" si="82"/>
        <v>3.6145691600393075</v>
      </c>
      <c r="AJ209" s="10">
        <f t="shared" si="83"/>
        <v>3.9428677084161565</v>
      </c>
      <c r="AK209" s="10">
        <f t="shared" si="84"/>
        <v>7.557436868455464</v>
      </c>
      <c r="AL209" s="9">
        <f t="shared" si="80"/>
        <v>4.0936116370800422</v>
      </c>
      <c r="AM209" s="49">
        <f t="shared" si="85"/>
        <v>30.461047532787799</v>
      </c>
      <c r="AN209" s="29">
        <f t="shared" si="86"/>
        <v>1.259572811409244E-4</v>
      </c>
      <c r="AO209" s="29">
        <f t="shared" si="87"/>
        <v>3.3166666666666669</v>
      </c>
      <c r="AP209"/>
      <c r="AQ209" s="32"/>
      <c r="AR209" s="37"/>
      <c r="AS209" s="32"/>
      <c r="AT209"/>
    </row>
    <row r="210" spans="21:46" x14ac:dyDescent="0.25">
      <c r="U210" s="36">
        <f t="shared" si="88"/>
        <v>12000</v>
      </c>
      <c r="V210" s="36">
        <f t="shared" si="81"/>
        <v>26.370242691197834</v>
      </c>
      <c r="W210" s="32">
        <f t="shared" si="68"/>
        <v>295.33512134559891</v>
      </c>
      <c r="X210" s="8">
        <f t="shared" si="69"/>
        <v>1.195786065398349</v>
      </c>
      <c r="Y210" s="32">
        <f t="shared" si="70"/>
        <v>1.8309609152461942E-5</v>
      </c>
      <c r="Z210" s="32">
        <f t="shared" si="71"/>
        <v>1.5311776648243943E-5</v>
      </c>
      <c r="AA210" s="10">
        <f t="shared" si="72"/>
        <v>1006.1639303331299</v>
      </c>
      <c r="AB210" s="29">
        <f t="shared" si="73"/>
        <v>2.5759271763275082E-2</v>
      </c>
      <c r="AC210" s="8">
        <f t="shared" si="74"/>
        <v>0.7151781493283289</v>
      </c>
      <c r="AD210" s="32">
        <f t="shared" si="75"/>
        <v>3.3859840151886562E-3</v>
      </c>
      <c r="AE210" s="47">
        <f t="shared" si="76"/>
        <v>550287.22911134048</v>
      </c>
      <c r="AF210" s="32">
        <f t="shared" si="77"/>
        <v>393553.40211486258</v>
      </c>
      <c r="AG210" s="9">
        <f t="shared" si="78"/>
        <v>13.525230574780602</v>
      </c>
      <c r="AH210" s="10">
        <f t="shared" si="79"/>
        <v>4.5001678296411054</v>
      </c>
      <c r="AI210" s="10">
        <f t="shared" si="82"/>
        <v>3.6160797009808401</v>
      </c>
      <c r="AJ210" s="10">
        <f t="shared" si="83"/>
        <v>3.9442470656968585</v>
      </c>
      <c r="AK210" s="10">
        <f t="shared" si="84"/>
        <v>7.560326766677699</v>
      </c>
      <c r="AL210" s="9">
        <f t="shared" si="80"/>
        <v>4.0951769986170863</v>
      </c>
      <c r="AM210" s="49">
        <f t="shared" si="85"/>
        <v>30.465419689814922</v>
      </c>
      <c r="AN210" s="29">
        <f t="shared" si="86"/>
        <v>1.2600544611129498E-4</v>
      </c>
      <c r="AO210" s="29">
        <f t="shared" si="87"/>
        <v>3.3333333333333335</v>
      </c>
      <c r="AP210"/>
      <c r="AQ210" s="32"/>
      <c r="AR210" s="37"/>
      <c r="AS210" s="32"/>
      <c r="AT210"/>
    </row>
    <row r="211" spans="21:46" x14ac:dyDescent="0.25">
      <c r="U211" s="36">
        <f t="shared" si="88"/>
        <v>12060</v>
      </c>
      <c r="V211" s="36">
        <f t="shared" si="81"/>
        <v>26.372990134552179</v>
      </c>
      <c r="W211" s="32">
        <f t="shared" si="68"/>
        <v>295.33649506727608</v>
      </c>
      <c r="X211" s="8">
        <f t="shared" si="69"/>
        <v>1.1957804849559672</v>
      </c>
      <c r="Y211" s="32">
        <f t="shared" si="70"/>
        <v>1.8309674709148297E-5</v>
      </c>
      <c r="Z211" s="32">
        <f t="shared" si="71"/>
        <v>1.5311902928255699E-5</v>
      </c>
      <c r="AA211" s="10">
        <f t="shared" si="72"/>
        <v>1006.1639783412134</v>
      </c>
      <c r="AB211" s="29">
        <f t="shared" si="73"/>
        <v>2.5759374541049759E-2</v>
      </c>
      <c r="AC211" s="8">
        <f t="shared" si="74"/>
        <v>0.71517789060181836</v>
      </c>
      <c r="AD211" s="32">
        <f t="shared" si="75"/>
        <v>3.3859682656970833E-3</v>
      </c>
      <c r="AE211" s="47">
        <f t="shared" si="76"/>
        <v>550456.21508689178</v>
      </c>
      <c r="AF211" s="32">
        <f t="shared" si="77"/>
        <v>393674.11477450409</v>
      </c>
      <c r="AG211" s="9">
        <f t="shared" si="78"/>
        <v>13.526267587030663</v>
      </c>
      <c r="AH211" s="10">
        <f t="shared" si="79"/>
        <v>4.5005308251751295</v>
      </c>
      <c r="AI211" s="10">
        <f t="shared" si="82"/>
        <v>3.6175584191461763</v>
      </c>
      <c r="AJ211" s="10">
        <f t="shared" si="83"/>
        <v>3.945597292823209</v>
      </c>
      <c r="AK211" s="10">
        <f t="shared" si="84"/>
        <v>7.5631557119693849</v>
      </c>
      <c r="AL211" s="9">
        <f t="shared" si="80"/>
        <v>4.0967093439834166</v>
      </c>
      <c r="AM211" s="49">
        <f t="shared" si="85"/>
        <v>30.469699478535595</v>
      </c>
      <c r="AN211" s="29">
        <f t="shared" si="86"/>
        <v>1.2605259519948974E-4</v>
      </c>
      <c r="AO211" s="29">
        <f t="shared" si="87"/>
        <v>3.35</v>
      </c>
      <c r="AP211"/>
      <c r="AQ211" s="32"/>
      <c r="AR211" s="37"/>
      <c r="AS211" s="32"/>
      <c r="AT211"/>
    </row>
    <row r="212" spans="21:46" x14ac:dyDescent="0.25">
      <c r="U212" s="36">
        <f t="shared" si="88"/>
        <v>12120</v>
      </c>
      <c r="V212" s="36">
        <f t="shared" si="81"/>
        <v>26.375679477609555</v>
      </c>
      <c r="W212" s="32">
        <f t="shared" si="68"/>
        <v>295.33783973880475</v>
      </c>
      <c r="X212" s="8">
        <f t="shared" si="69"/>
        <v>1.1957750225738726</v>
      </c>
      <c r="Y212" s="32">
        <f t="shared" si="70"/>
        <v>1.8309738879361182E-5</v>
      </c>
      <c r="Z212" s="32">
        <f t="shared" si="71"/>
        <v>1.5312026538194431E-5</v>
      </c>
      <c r="AA212" s="10">
        <f t="shared" si="72"/>
        <v>1006.1640253355203</v>
      </c>
      <c r="AB212" s="29">
        <f t="shared" si="73"/>
        <v>2.5759475145188816E-2</v>
      </c>
      <c r="AC212" s="8">
        <f t="shared" si="74"/>
        <v>0.71517763734953954</v>
      </c>
      <c r="AD212" s="32">
        <f t="shared" si="75"/>
        <v>3.3859528494025516E-3</v>
      </c>
      <c r="AE212" s="47">
        <f t="shared" si="76"/>
        <v>550621.62040635361</v>
      </c>
      <c r="AF212" s="32">
        <f t="shared" si="77"/>
        <v>393792.26955579099</v>
      </c>
      <c r="AG212" s="9">
        <f t="shared" si="78"/>
        <v>13.527282394255188</v>
      </c>
      <c r="AH212" s="10">
        <f t="shared" si="79"/>
        <v>4.5008860554665704</v>
      </c>
      <c r="AI212" s="10">
        <f t="shared" si="82"/>
        <v>3.6190059807197161</v>
      </c>
      <c r="AJ212" s="10">
        <f t="shared" si="83"/>
        <v>3.946919002627296</v>
      </c>
      <c r="AK212" s="10">
        <f t="shared" si="84"/>
        <v>7.5659249833470117</v>
      </c>
      <c r="AL212" s="9">
        <f t="shared" si="80"/>
        <v>4.0982093659796313</v>
      </c>
      <c r="AM212" s="49">
        <f t="shared" si="85"/>
        <v>30.473888843589187</v>
      </c>
      <c r="AN212" s="29">
        <f t="shared" si="86"/>
        <v>1.2609874972245019E-4</v>
      </c>
      <c r="AO212" s="29">
        <f t="shared" si="87"/>
        <v>3.3666666666666667</v>
      </c>
      <c r="AP212"/>
      <c r="AQ212" s="32"/>
      <c r="AR212" s="37"/>
      <c r="AS212" s="32"/>
      <c r="AT212"/>
    </row>
    <row r="213" spans="21:46" x14ac:dyDescent="0.25">
      <c r="U213" s="36">
        <f t="shared" si="88"/>
        <v>12180</v>
      </c>
      <c r="V213" s="36">
        <f t="shared" si="81"/>
        <v>26.378311945940542</v>
      </c>
      <c r="W213" s="32">
        <f t="shared" si="68"/>
        <v>295.33915597297027</v>
      </c>
      <c r="X213" s="8">
        <f t="shared" si="69"/>
        <v>1.1957696757595806</v>
      </c>
      <c r="Y213" s="32">
        <f t="shared" si="70"/>
        <v>1.8309801692352918E-5</v>
      </c>
      <c r="Z213" s="32">
        <f t="shared" si="71"/>
        <v>1.5312147534367025E-5</v>
      </c>
      <c r="AA213" s="10">
        <f t="shared" si="72"/>
        <v>1006.1640713373746</v>
      </c>
      <c r="AB213" s="29">
        <f t="shared" si="73"/>
        <v>2.5759573621550923E-2</v>
      </c>
      <c r="AC213" s="8">
        <f t="shared" si="74"/>
        <v>0.71517738945589648</v>
      </c>
      <c r="AD213" s="32">
        <f t="shared" si="75"/>
        <v>3.3859377592706367E-3</v>
      </c>
      <c r="AE213" s="47">
        <f t="shared" si="76"/>
        <v>550783.52089815564</v>
      </c>
      <c r="AF213" s="32">
        <f t="shared" si="77"/>
        <v>393907.92063127016</v>
      </c>
      <c r="AG213" s="9">
        <f t="shared" si="78"/>
        <v>13.528275476529858</v>
      </c>
      <c r="AH213" s="10">
        <f t="shared" si="79"/>
        <v>4.5012336880912809</v>
      </c>
      <c r="AI213" s="10">
        <f t="shared" si="82"/>
        <v>3.6204230381188975</v>
      </c>
      <c r="AJ213" s="10">
        <f t="shared" si="83"/>
        <v>3.9482127951476791</v>
      </c>
      <c r="AK213" s="10">
        <f t="shared" si="84"/>
        <v>7.5686358332665762</v>
      </c>
      <c r="AL213" s="9">
        <f t="shared" si="80"/>
        <v>4.0996777430193951</v>
      </c>
      <c r="AM213" s="49">
        <f t="shared" si="85"/>
        <v>30.477989688959937</v>
      </c>
      <c r="AN213" s="29">
        <f t="shared" si="86"/>
        <v>1.2614393055444294E-4</v>
      </c>
      <c r="AO213" s="29">
        <f t="shared" si="87"/>
        <v>3.3833333333333333</v>
      </c>
      <c r="AP213"/>
      <c r="AQ213" s="32"/>
      <c r="AR213" s="37"/>
      <c r="AS213" s="32"/>
      <c r="AT213"/>
    </row>
    <row r="214" spans="21:46" x14ac:dyDescent="0.25">
      <c r="U214" s="36">
        <f t="shared" si="88"/>
        <v>12240</v>
      </c>
      <c r="V214" s="36">
        <f t="shared" si="81"/>
        <v>26.38088873939304</v>
      </c>
      <c r="W214" s="32">
        <f t="shared" si="68"/>
        <v>295.34044436969651</v>
      </c>
      <c r="X214" s="8">
        <f t="shared" si="69"/>
        <v>1.1957644420730098</v>
      </c>
      <c r="Y214" s="32">
        <f t="shared" si="70"/>
        <v>1.8309863176761642E-5</v>
      </c>
      <c r="Z214" s="32">
        <f t="shared" si="71"/>
        <v>1.5312265971899251E-5</v>
      </c>
      <c r="AA214" s="10">
        <f t="shared" si="72"/>
        <v>1006.1641163676549</v>
      </c>
      <c r="AB214" s="29">
        <f t="shared" si="73"/>
        <v>2.5759670015031964E-2</v>
      </c>
      <c r="AC214" s="8">
        <f t="shared" si="74"/>
        <v>0.71517714680772393</v>
      </c>
      <c r="AD214" s="32">
        <f t="shared" si="75"/>
        <v>3.3859229884148074E-3</v>
      </c>
      <c r="AE214" s="47">
        <f t="shared" si="76"/>
        <v>550941.99078670761</v>
      </c>
      <c r="AF214" s="32">
        <f t="shared" si="77"/>
        <v>394021.12102740485</v>
      </c>
      <c r="AG214" s="9">
        <f t="shared" si="78"/>
        <v>13.529247303355287</v>
      </c>
      <c r="AH214" s="10">
        <f t="shared" si="79"/>
        <v>4.5015738869466624</v>
      </c>
      <c r="AI214" s="10">
        <f t="shared" si="82"/>
        <v>3.621810230271076</v>
      </c>
      <c r="AJ214" s="10">
        <f t="shared" si="83"/>
        <v>3.9494792578922269</v>
      </c>
      <c r="AK214" s="10">
        <f t="shared" si="84"/>
        <v>7.5712894881633028</v>
      </c>
      <c r="AL214" s="9">
        <f t="shared" si="80"/>
        <v>4.1011151394217888</v>
      </c>
      <c r="AM214" s="49">
        <f t="shared" si="85"/>
        <v>30.48200387881483</v>
      </c>
      <c r="AN214" s="29">
        <f t="shared" si="86"/>
        <v>1.2618815813605504E-4</v>
      </c>
      <c r="AO214" s="29">
        <f t="shared" si="87"/>
        <v>3.4</v>
      </c>
      <c r="AP214"/>
      <c r="AQ214" s="32"/>
      <c r="AR214" s="37"/>
      <c r="AS214" s="32"/>
      <c r="AT214"/>
    </row>
    <row r="215" spans="21:46" x14ac:dyDescent="0.25">
      <c r="U215" s="36">
        <f t="shared" si="88"/>
        <v>12300</v>
      </c>
      <c r="V215" s="36">
        <f t="shared" si="81"/>
        <v>26.383411032626672</v>
      </c>
      <c r="W215" s="32">
        <f t="shared" si="68"/>
        <v>295.34170551631331</v>
      </c>
      <c r="X215" s="8">
        <f t="shared" si="69"/>
        <v>1.195759319125387</v>
      </c>
      <c r="Y215" s="32">
        <f t="shared" si="70"/>
        <v>1.8309923360624086E-5</v>
      </c>
      <c r="Z215" s="32">
        <f t="shared" si="71"/>
        <v>1.531238190476031E-5</v>
      </c>
      <c r="AA215" s="10">
        <f t="shared" si="72"/>
        <v>1006.1641604468043</v>
      </c>
      <c r="AB215" s="29">
        <f t="shared" si="73"/>
        <v>2.5759764369585082E-2</v>
      </c>
      <c r="AC215" s="8">
        <f t="shared" si="74"/>
        <v>0.71517690929423683</v>
      </c>
      <c r="AD215" s="32">
        <f t="shared" si="75"/>
        <v>3.3859085300933386E-3</v>
      </c>
      <c r="AE215" s="47">
        <f t="shared" si="76"/>
        <v>551097.10272624693</v>
      </c>
      <c r="AF215" s="32">
        <f t="shared" si="77"/>
        <v>394131.92264876579</v>
      </c>
      <c r="AG215" s="9">
        <f t="shared" si="78"/>
        <v>13.530198333898246</v>
      </c>
      <c r="AH215" s="10">
        <f t="shared" si="79"/>
        <v>4.5019068123350481</v>
      </c>
      <c r="AI215" s="10">
        <f t="shared" si="82"/>
        <v>3.6231681828851343</v>
      </c>
      <c r="AJ215" s="10">
        <f t="shared" si="83"/>
        <v>3.9507189660958906</v>
      </c>
      <c r="AK215" s="10">
        <f t="shared" si="84"/>
        <v>7.5738871489810249</v>
      </c>
      <c r="AL215" s="9">
        <f t="shared" si="80"/>
        <v>4.1025222056980546</v>
      </c>
      <c r="AM215" s="49">
        <f t="shared" si="85"/>
        <v>30.485933238324726</v>
      </c>
      <c r="AN215" s="29">
        <f t="shared" si="86"/>
        <v>1.2623145248301707E-4</v>
      </c>
      <c r="AO215" s="29">
        <f t="shared" si="87"/>
        <v>3.4166666666666665</v>
      </c>
      <c r="AP215"/>
      <c r="AQ215" s="32"/>
      <c r="AR215" s="37"/>
      <c r="AS215" s="32"/>
      <c r="AT215"/>
    </row>
    <row r="216" spans="21:46" x14ac:dyDescent="0.25">
      <c r="U216" s="36">
        <f t="shared" si="88"/>
        <v>12360</v>
      </c>
      <c r="V216" s="36">
        <f t="shared" si="81"/>
        <v>26.385879975636325</v>
      </c>
      <c r="W216" s="32">
        <f t="shared" si="68"/>
        <v>295.34293998781811</v>
      </c>
      <c r="X216" s="8">
        <f t="shared" si="69"/>
        <v>1.1957543045781789</v>
      </c>
      <c r="Y216" s="32">
        <f t="shared" si="70"/>
        <v>1.8309982271388031E-5</v>
      </c>
      <c r="Z216" s="32">
        <f t="shared" si="71"/>
        <v>1.5312495385786769E-5</v>
      </c>
      <c r="AA216" s="10">
        <f t="shared" si="72"/>
        <v>1006.1642035948388</v>
      </c>
      <c r="AB216" s="29">
        <f t="shared" si="73"/>
        <v>2.575985672824016E-2</v>
      </c>
      <c r="AC216" s="8">
        <f t="shared" si="74"/>
        <v>0.71517667680698138</v>
      </c>
      <c r="AD216" s="32">
        <f t="shared" si="75"/>
        <v>3.3858943777062916E-3</v>
      </c>
      <c r="AE216" s="47">
        <f t="shared" si="76"/>
        <v>551248.92783398554</v>
      </c>
      <c r="AF216" s="32">
        <f t="shared" si="77"/>
        <v>394240.37630172126</v>
      </c>
      <c r="AG216" s="9">
        <f t="shared" si="78"/>
        <v>13.531129017227151</v>
      </c>
      <c r="AH216" s="10">
        <f t="shared" si="79"/>
        <v>4.5022326210450991</v>
      </c>
      <c r="AI216" s="10">
        <f t="shared" si="82"/>
        <v>3.6244975087179592</v>
      </c>
      <c r="AJ216" s="10">
        <f t="shared" si="83"/>
        <v>3.9519324829731728</v>
      </c>
      <c r="AK216" s="10">
        <f t="shared" si="84"/>
        <v>7.576429991691132</v>
      </c>
      <c r="AL216" s="9">
        <f t="shared" si="80"/>
        <v>4.1038995788326966</v>
      </c>
      <c r="AM216" s="49">
        <f t="shared" si="85"/>
        <v>30.48977955446902</v>
      </c>
      <c r="AN216" s="29">
        <f t="shared" si="86"/>
        <v>1.2627383319485221E-4</v>
      </c>
      <c r="AO216" s="29">
        <f t="shared" si="87"/>
        <v>3.4333333333333331</v>
      </c>
      <c r="AP216"/>
      <c r="AQ216" s="32"/>
      <c r="AR216" s="37"/>
      <c r="AS216" s="32"/>
      <c r="AT216"/>
    </row>
    <row r="217" spans="21:46" x14ac:dyDescent="0.25">
      <c r="U217" s="36">
        <f t="shared" si="88"/>
        <v>12420</v>
      </c>
      <c r="V217" s="36">
        <f t="shared" si="81"/>
        <v>26.388296694265026</v>
      </c>
      <c r="W217" s="32">
        <f t="shared" si="68"/>
        <v>295.34414834713249</v>
      </c>
      <c r="X217" s="8">
        <f t="shared" si="69"/>
        <v>1.1957493961420425</v>
      </c>
      <c r="Y217" s="32">
        <f t="shared" si="70"/>
        <v>1.8310039935924579E-5</v>
      </c>
      <c r="Z217" s="32">
        <f t="shared" si="71"/>
        <v>1.5312606466706121E-5</v>
      </c>
      <c r="AA217" s="10">
        <f t="shared" si="72"/>
        <v>1006.1642458313562</v>
      </c>
      <c r="AB217" s="29">
        <f t="shared" si="73"/>
        <v>2.5759947133123056E-2</v>
      </c>
      <c r="AC217" s="8">
        <f t="shared" si="74"/>
        <v>0.71517644923978663</v>
      </c>
      <c r="AD217" s="32">
        <f t="shared" si="75"/>
        <v>3.3858805247925579E-3</v>
      </c>
      <c r="AE217" s="47">
        <f t="shared" si="76"/>
        <v>551397.53572255117</v>
      </c>
      <c r="AF217" s="32">
        <f t="shared" si="77"/>
        <v>394346.53171762254</v>
      </c>
      <c r="AG217" s="9">
        <f t="shared" si="78"/>
        <v>13.53203979254172</v>
      </c>
      <c r="AH217" s="10">
        <f t="shared" si="79"/>
        <v>4.5025514664312318</v>
      </c>
      <c r="AI217" s="10">
        <f t="shared" si="82"/>
        <v>3.6257988078358321</v>
      </c>
      <c r="AJ217" s="10">
        <f t="shared" si="83"/>
        <v>3.9531203599657201</v>
      </c>
      <c r="AK217" s="10">
        <f t="shared" si="84"/>
        <v>7.5789191678015522</v>
      </c>
      <c r="AL217" s="9">
        <f t="shared" si="80"/>
        <v>4.1052478825591736</v>
      </c>
      <c r="AM217" s="49">
        <f t="shared" si="85"/>
        <v>30.493544576824199</v>
      </c>
      <c r="AN217" s="29">
        <f t="shared" si="86"/>
        <v>1.2631531946335919E-4</v>
      </c>
      <c r="AO217" s="29">
        <f t="shared" si="87"/>
        <v>3.45</v>
      </c>
      <c r="AP217"/>
      <c r="AQ217" s="32"/>
      <c r="AR217" s="37"/>
      <c r="AS217" s="32"/>
      <c r="AT217"/>
    </row>
    <row r="218" spans="21:46" x14ac:dyDescent="0.25">
      <c r="U218" s="36">
        <f t="shared" si="88"/>
        <v>12480</v>
      </c>
      <c r="V218" s="36">
        <f t="shared" si="81"/>
        <v>26.39066229070637</v>
      </c>
      <c r="W218" s="32">
        <f t="shared" si="68"/>
        <v>295.34533114535316</v>
      </c>
      <c r="X218" s="8">
        <f t="shared" si="69"/>
        <v>1.1957445915758005</v>
      </c>
      <c r="Y218" s="32">
        <f t="shared" si="70"/>
        <v>1.8310096380540148E-5</v>
      </c>
      <c r="Z218" s="32">
        <f t="shared" si="71"/>
        <v>1.5312715198159805E-5</v>
      </c>
      <c r="AA218" s="10">
        <f t="shared" si="72"/>
        <v>1006.1642871755449</v>
      </c>
      <c r="AB218" s="29">
        <f t="shared" si="73"/>
        <v>2.5760035625474482E-2</v>
      </c>
      <c r="AC218" s="8">
        <f t="shared" si="74"/>
        <v>0.71517622648871493</v>
      </c>
      <c r="AD218" s="32">
        <f t="shared" si="75"/>
        <v>3.3858669650269619E-3</v>
      </c>
      <c r="AE218" s="47">
        <f t="shared" si="76"/>
        <v>551542.99453175289</v>
      </c>
      <c r="AF218" s="32">
        <f t="shared" si="77"/>
        <v>394450.43757550494</v>
      </c>
      <c r="AG218" s="9">
        <f t="shared" si="78"/>
        <v>13.532931089397181</v>
      </c>
      <c r="AH218" s="10">
        <f t="shared" si="79"/>
        <v>4.5028634984911831</v>
      </c>
      <c r="AI218" s="10">
        <f t="shared" si="82"/>
        <v>3.6270726678708605</v>
      </c>
      <c r="AJ218" s="10">
        <f t="shared" si="83"/>
        <v>3.9542831369848357</v>
      </c>
      <c r="AK218" s="10">
        <f t="shared" si="84"/>
        <v>7.5813558048556962</v>
      </c>
      <c r="AL218" s="9">
        <f t="shared" si="80"/>
        <v>4.1065677276301686</v>
      </c>
      <c r="AM218" s="49">
        <f t="shared" si="85"/>
        <v>30.497230018336538</v>
      </c>
      <c r="AN218" s="29">
        <f t="shared" si="86"/>
        <v>1.2635593008092827E-4</v>
      </c>
      <c r="AO218" s="29">
        <f t="shared" si="87"/>
        <v>3.4666666666666668</v>
      </c>
      <c r="AP218"/>
      <c r="AQ218" s="32"/>
      <c r="AR218" s="37"/>
      <c r="AS218" s="32"/>
      <c r="AT218"/>
    </row>
    <row r="219" spans="21:46" x14ac:dyDescent="0.25">
      <c r="U219" s="36">
        <f t="shared" si="88"/>
        <v>12540</v>
      </c>
      <c r="V219" s="36">
        <f t="shared" si="81"/>
        <v>26.392977843996697</v>
      </c>
      <c r="W219" s="32">
        <f t="shared" si="68"/>
        <v>295.34648892199834</v>
      </c>
      <c r="X219" s="8">
        <f t="shared" si="69"/>
        <v>1.1957398886854347</v>
      </c>
      <c r="Y219" s="32">
        <f t="shared" si="70"/>
        <v>1.8310151630988347E-5</v>
      </c>
      <c r="Z219" s="32">
        <f t="shared" si="71"/>
        <v>1.5312821629725887E-5</v>
      </c>
      <c r="AA219" s="10">
        <f t="shared" si="72"/>
        <v>1006.1643276461923</v>
      </c>
      <c r="AB219" s="29">
        <f t="shared" si="73"/>
        <v>2.5760122245668496E-2</v>
      </c>
      <c r="AC219" s="8">
        <f t="shared" si="74"/>
        <v>0.71517600845201768</v>
      </c>
      <c r="AD219" s="32">
        <f t="shared" si="75"/>
        <v>3.3858536922174221E-3</v>
      </c>
      <c r="AE219" s="47">
        <f t="shared" si="76"/>
        <v>551685.37095966807</v>
      </c>
      <c r="AF219" s="32">
        <f t="shared" si="77"/>
        <v>394552.14152430609</v>
      </c>
      <c r="AG219" s="9">
        <f t="shared" si="78"/>
        <v>13.533803327922946</v>
      </c>
      <c r="AH219" s="10">
        <f t="shared" si="79"/>
        <v>4.5031688639416814</v>
      </c>
      <c r="AI219" s="10">
        <f t="shared" si="82"/>
        <v>3.6283196642724778</v>
      </c>
      <c r="AJ219" s="10">
        <f t="shared" si="83"/>
        <v>3.9554213426492253</v>
      </c>
      <c r="AK219" s="10">
        <f t="shared" si="84"/>
        <v>7.5837410069217031</v>
      </c>
      <c r="AL219" s="9">
        <f t="shared" si="80"/>
        <v>4.1078597120825888</v>
      </c>
      <c r="AM219" s="49">
        <f t="shared" si="85"/>
        <v>30.500837556079286</v>
      </c>
      <c r="AN219" s="29">
        <f t="shared" si="86"/>
        <v>1.2639568344869506E-4</v>
      </c>
      <c r="AO219" s="29">
        <f t="shared" si="87"/>
        <v>3.4833333333333334</v>
      </c>
      <c r="AP219"/>
      <c r="AQ219" s="32"/>
      <c r="AR219" s="37"/>
      <c r="AS219" s="32"/>
      <c r="AT219"/>
    </row>
    <row r="220" spans="21:46" x14ac:dyDescent="0.25">
      <c r="U220" s="36">
        <f t="shared" si="88"/>
        <v>12600</v>
      </c>
      <c r="V220" s="36">
        <f t="shared" si="81"/>
        <v>26.39524441049722</v>
      </c>
      <c r="W220" s="32">
        <f t="shared" si="68"/>
        <v>295.34762220524857</v>
      </c>
      <c r="X220" s="8">
        <f t="shared" si="69"/>
        <v>1.1957352853231005</v>
      </c>
      <c r="Y220" s="32">
        <f t="shared" si="70"/>
        <v>1.8310205712481245E-5</v>
      </c>
      <c r="Z220" s="32">
        <f t="shared" si="71"/>
        <v>1.5312925809940977E-5</v>
      </c>
      <c r="AA220" s="10">
        <f t="shared" si="72"/>
        <v>1006.1643672616927</v>
      </c>
      <c r="AB220" s="29">
        <f t="shared" si="73"/>
        <v>2.5760207033230263E-2</v>
      </c>
      <c r="AC220" s="8">
        <f t="shared" si="74"/>
        <v>0.71517579503008832</v>
      </c>
      <c r="AD220" s="32">
        <f t="shared" si="75"/>
        <v>3.3858407003021715E-3</v>
      </c>
      <c r="AE220" s="47">
        <f t="shared" si="76"/>
        <v>551824.73029309942</v>
      </c>
      <c r="AF220" s="32">
        <f t="shared" si="77"/>
        <v>394651.69020463142</v>
      </c>
      <c r="AG220" s="9">
        <f t="shared" si="78"/>
        <v>13.534656919036259</v>
      </c>
      <c r="AH220" s="10">
        <f t="shared" si="79"/>
        <v>4.5034677062923372</v>
      </c>
      <c r="AI220" s="10">
        <f t="shared" si="82"/>
        <v>3.6295403605541261</v>
      </c>
      <c r="AJ220" s="10">
        <f t="shared" si="83"/>
        <v>3.9565354945180369</v>
      </c>
      <c r="AK220" s="10">
        <f t="shared" si="84"/>
        <v>7.5860758550721634</v>
      </c>
      <c r="AL220" s="9">
        <f t="shared" si="80"/>
        <v>4.1091244214974214</v>
      </c>
      <c r="AM220" s="49">
        <f t="shared" si="85"/>
        <v>30.50436883199464</v>
      </c>
      <c r="AN220" s="29">
        <f t="shared" si="86"/>
        <v>1.2643459758453606E-4</v>
      </c>
      <c r="AO220" s="29">
        <f t="shared" si="87"/>
        <v>3.5</v>
      </c>
      <c r="AP220"/>
      <c r="AQ220" s="32"/>
      <c r="AR220" s="37"/>
      <c r="AS220" s="32"/>
      <c r="AT220"/>
    </row>
    <row r="221" spans="21:46" x14ac:dyDescent="0.25">
      <c r="U221" s="36">
        <f t="shared" si="88"/>
        <v>12660</v>
      </c>
      <c r="V221" s="36">
        <f t="shared" si="81"/>
        <v>26.397463024366306</v>
      </c>
      <c r="W221" s="32">
        <f t="shared" si="68"/>
        <v>295.34873151218312</v>
      </c>
      <c r="X221" s="8">
        <f t="shared" si="69"/>
        <v>1.1957307793861633</v>
      </c>
      <c r="Y221" s="32">
        <f t="shared" si="70"/>
        <v>1.8310258649700923E-5</v>
      </c>
      <c r="Z221" s="32">
        <f t="shared" si="71"/>
        <v>1.5313027786322119E-5</v>
      </c>
      <c r="AA221" s="10">
        <f t="shared" si="72"/>
        <v>1006.1644060400561</v>
      </c>
      <c r="AB221" s="29">
        <f t="shared" si="73"/>
        <v>2.5760290026854139E-2</v>
      </c>
      <c r="AC221" s="8">
        <f t="shared" si="74"/>
        <v>0.71517558612541643</v>
      </c>
      <c r="AD221" s="32">
        <f t="shared" si="75"/>
        <v>3.3858279833470354E-3</v>
      </c>
      <c r="AE221" s="47">
        <f t="shared" si="76"/>
        <v>551961.13643735903</v>
      </c>
      <c r="AF221" s="32">
        <f t="shared" si="77"/>
        <v>394749.12927003921</v>
      </c>
      <c r="AG221" s="9">
        <f t="shared" si="78"/>
        <v>13.535492264650426</v>
      </c>
      <c r="AH221" s="10">
        <f t="shared" si="79"/>
        <v>4.5037601659177948</v>
      </c>
      <c r="AI221" s="10">
        <f t="shared" si="82"/>
        <v>3.6307353085352201</v>
      </c>
      <c r="AJ221" s="10">
        <f t="shared" si="83"/>
        <v>3.9576260993189516</v>
      </c>
      <c r="AK221" s="10">
        <f t="shared" si="84"/>
        <v>7.5883614078541717</v>
      </c>
      <c r="AL221" s="9">
        <f t="shared" si="80"/>
        <v>4.1103624292543426</v>
      </c>
      <c r="AM221" s="49">
        <f t="shared" si="85"/>
        <v>30.507825453620647</v>
      </c>
      <c r="AN221" s="29">
        <f t="shared" si="86"/>
        <v>1.2647269013090287E-4</v>
      </c>
      <c r="AO221" s="29">
        <f t="shared" si="87"/>
        <v>3.5166666666666666</v>
      </c>
      <c r="AP221"/>
      <c r="AQ221" s="32"/>
      <c r="AR221" s="37"/>
      <c r="AS221" s="32"/>
      <c r="AT221"/>
    </row>
    <row r="222" spans="21:46" x14ac:dyDescent="0.25">
      <c r="U222" s="36">
        <f t="shared" si="88"/>
        <v>12720</v>
      </c>
      <c r="V222" s="36">
        <f t="shared" si="81"/>
        <v>26.399634698022105</v>
      </c>
      <c r="W222" s="32">
        <f t="shared" si="68"/>
        <v>295.349817349011</v>
      </c>
      <c r="X222" s="8">
        <f t="shared" si="69"/>
        <v>1.1957263688162532</v>
      </c>
      <c r="Y222" s="32">
        <f t="shared" si="70"/>
        <v>1.8310310466810385E-5</v>
      </c>
      <c r="Z222" s="32">
        <f t="shared" si="71"/>
        <v>1.5313127605387886E-5</v>
      </c>
      <c r="AA222" s="10">
        <f t="shared" si="72"/>
        <v>1006.1644439989152</v>
      </c>
      <c r="AB222" s="29">
        <f t="shared" si="73"/>
        <v>2.5760371264420719E-2</v>
      </c>
      <c r="AC222" s="8">
        <f t="shared" si="74"/>
        <v>0.71517538164254701</v>
      </c>
      <c r="AD222" s="32">
        <f t="shared" si="75"/>
        <v>3.3858155355427667E-3</v>
      </c>
      <c r="AE222" s="47">
        <f t="shared" si="76"/>
        <v>552094.65194545523</v>
      </c>
      <c r="AF222" s="32">
        <f t="shared" si="77"/>
        <v>394844.50340790011</v>
      </c>
      <c r="AG222" s="9">
        <f t="shared" si="78"/>
        <v>13.536309757878321</v>
      </c>
      <c r="AH222" s="10">
        <f t="shared" si="79"/>
        <v>4.5040463801281421</v>
      </c>
      <c r="AI222" s="10">
        <f t="shared" si="82"/>
        <v>3.6319050485784192</v>
      </c>
      <c r="AJ222" s="10">
        <f t="shared" si="83"/>
        <v>3.958693653172213</v>
      </c>
      <c r="AK222" s="10">
        <f t="shared" si="84"/>
        <v>7.5905987017506327</v>
      </c>
      <c r="AL222" s="9">
        <f t="shared" si="80"/>
        <v>4.1115742967815923</v>
      </c>
      <c r="AM222" s="49">
        <f t="shared" si="85"/>
        <v>30.511208994803695</v>
      </c>
      <c r="AN222" s="29">
        <f t="shared" si="86"/>
        <v>1.2650997836251054E-4</v>
      </c>
      <c r="AO222" s="29">
        <f t="shared" si="87"/>
        <v>3.5333333333333332</v>
      </c>
      <c r="AP222"/>
      <c r="AQ222" s="32"/>
      <c r="AR222" s="37"/>
      <c r="AS222" s="32"/>
      <c r="AT222"/>
    </row>
    <row r="223" spans="21:46" x14ac:dyDescent="0.25">
      <c r="U223" s="36">
        <f t="shared" si="88"/>
        <v>12780</v>
      </c>
      <c r="V223" s="36">
        <f t="shared" si="81"/>
        <v>26.401760422595686</v>
      </c>
      <c r="W223" s="32">
        <f t="shared" si="68"/>
        <v>295.35088021129781</v>
      </c>
      <c r="X223" s="8">
        <f t="shared" si="69"/>
        <v>1.1957220515983402</v>
      </c>
      <c r="Y223" s="32">
        <f t="shared" si="70"/>
        <v>1.8310361187464393E-5</v>
      </c>
      <c r="Z223" s="32">
        <f t="shared" si="71"/>
        <v>1.5313225312679186E-5</v>
      </c>
      <c r="AA223" s="10">
        <f t="shared" si="72"/>
        <v>1006.164481155534</v>
      </c>
      <c r="AB223" s="29">
        <f t="shared" si="73"/>
        <v>2.5760450783013897E-2</v>
      </c>
      <c r="AC223" s="8">
        <f t="shared" si="74"/>
        <v>0.71517518148803427</v>
      </c>
      <c r="AD223" s="32">
        <f t="shared" si="75"/>
        <v>3.3858033512024314E-3</v>
      </c>
      <c r="AE223" s="47">
        <f t="shared" si="76"/>
        <v>552225.33804664947</v>
      </c>
      <c r="AF223" s="32">
        <f t="shared" si="77"/>
        <v>394937.85635980364</v>
      </c>
      <c r="AG223" s="9">
        <f t="shared" si="78"/>
        <v>13.537109783230896</v>
      </c>
      <c r="AH223" s="10">
        <f t="shared" si="79"/>
        <v>4.5043264832376826</v>
      </c>
      <c r="AI223" s="10">
        <f t="shared" si="82"/>
        <v>3.6330501098223333</v>
      </c>
      <c r="AJ223" s="10">
        <f t="shared" si="83"/>
        <v>3.9597386418095279</v>
      </c>
      <c r="AK223" s="10">
        <f t="shared" si="84"/>
        <v>7.5927887516318613</v>
      </c>
      <c r="AL223" s="9">
        <f t="shared" si="80"/>
        <v>4.1127605738005917</v>
      </c>
      <c r="AM223" s="49">
        <f t="shared" si="85"/>
        <v>30.514520996396278</v>
      </c>
      <c r="AN223" s="29">
        <f t="shared" si="86"/>
        <v>1.2654647919386436E-4</v>
      </c>
      <c r="AO223" s="29">
        <f t="shared" si="87"/>
        <v>3.55</v>
      </c>
      <c r="AP223"/>
      <c r="AQ223" s="32"/>
      <c r="AR223" s="37"/>
      <c r="AS223" s="32"/>
      <c r="AT223"/>
    </row>
    <row r="224" spans="21:46" x14ac:dyDescent="0.25">
      <c r="U224" s="36">
        <f t="shared" si="88"/>
        <v>12840</v>
      </c>
      <c r="V224" s="36">
        <f t="shared" si="81"/>
        <v>26.403841168374925</v>
      </c>
      <c r="W224" s="32">
        <f t="shared" si="68"/>
        <v>295.35192058418744</v>
      </c>
      <c r="X224" s="8">
        <f t="shared" si="69"/>
        <v>1.1957178257598275</v>
      </c>
      <c r="Y224" s="32">
        <f t="shared" si="70"/>
        <v>1.8310410834820095E-5</v>
      </c>
      <c r="Z224" s="32">
        <f t="shared" si="71"/>
        <v>1.531332095277965E-5</v>
      </c>
      <c r="AA224" s="10">
        <f t="shared" si="72"/>
        <v>1006.1645175268151</v>
      </c>
      <c r="AB224" s="29">
        <f t="shared" si="73"/>
        <v>2.5760528618937493E-2</v>
      </c>
      <c r="AC224" s="8">
        <f t="shared" si="74"/>
        <v>0.71517498557040127</v>
      </c>
      <c r="AD224" s="32">
        <f t="shared" si="75"/>
        <v>3.3857914247588544E-3</v>
      </c>
      <c r="AE224" s="47">
        <f t="shared" si="76"/>
        <v>552353.25467441825</v>
      </c>
      <c r="AF224" s="32">
        <f t="shared" si="77"/>
        <v>395029.23094154126</v>
      </c>
      <c r="AG224" s="9">
        <f t="shared" si="78"/>
        <v>13.537892716811006</v>
      </c>
      <c r="AH224" s="10">
        <f t="shared" si="79"/>
        <v>4.5046006066320734</v>
      </c>
      <c r="AI224" s="10">
        <f t="shared" si="82"/>
        <v>3.6341710104097227</v>
      </c>
      <c r="AJ224" s="10">
        <f t="shared" si="83"/>
        <v>3.9607615407891266</v>
      </c>
      <c r="AK224" s="10">
        <f t="shared" si="84"/>
        <v>7.5949325511988492</v>
      </c>
      <c r="AL224" s="9">
        <f t="shared" si="80"/>
        <v>4.113921798566043</v>
      </c>
      <c r="AM224" s="49">
        <f t="shared" si="85"/>
        <v>30.517762966940968</v>
      </c>
      <c r="AN224" s="29">
        <f t="shared" si="86"/>
        <v>1.2658220918664747E-4</v>
      </c>
      <c r="AO224" s="29">
        <f t="shared" si="87"/>
        <v>3.5666666666666669</v>
      </c>
      <c r="AP224"/>
      <c r="AQ224" s="32"/>
      <c r="AR224" s="37"/>
      <c r="AS224" s="32"/>
      <c r="AT224"/>
    </row>
    <row r="225" spans="21:46" x14ac:dyDescent="0.25">
      <c r="U225" s="36">
        <f t="shared" si="88"/>
        <v>12900</v>
      </c>
      <c r="V225" s="36">
        <f t="shared" si="81"/>
        <v>26.405877885239271</v>
      </c>
      <c r="W225" s="32">
        <f t="shared" si="68"/>
        <v>295.35293894261963</v>
      </c>
      <c r="X225" s="8">
        <f t="shared" si="69"/>
        <v>1.1957136893696638</v>
      </c>
      <c r="Y225" s="32">
        <f t="shared" si="70"/>
        <v>1.8310459431547425E-5</v>
      </c>
      <c r="Z225" s="32">
        <f t="shared" si="71"/>
        <v>1.5313414569335594E-5</v>
      </c>
      <c r="AA225" s="10">
        <f t="shared" si="72"/>
        <v>1006.164553129307</v>
      </c>
      <c r="AB225" s="29">
        <f t="shared" si="73"/>
        <v>2.5760604807731541E-2</v>
      </c>
      <c r="AC225" s="8">
        <f t="shared" si="74"/>
        <v>0.71517479380009807</v>
      </c>
      <c r="AD225" s="32">
        <f t="shared" si="75"/>
        <v>3.385779750762112E-3</v>
      </c>
      <c r="AE225" s="47">
        <f t="shared" si="76"/>
        <v>552478.46049382293</v>
      </c>
      <c r="AF225" s="32">
        <f t="shared" si="77"/>
        <v>395118.66906266543</v>
      </c>
      <c r="AG225" s="9">
        <f t="shared" si="78"/>
        <v>13.538658926502629</v>
      </c>
      <c r="AH225" s="10">
        <f t="shared" si="79"/>
        <v>4.5048688788338902</v>
      </c>
      <c r="AI225" s="10">
        <f t="shared" si="82"/>
        <v>3.6352682577112727</v>
      </c>
      <c r="AJ225" s="10">
        <f t="shared" si="83"/>
        <v>3.9617628157060447</v>
      </c>
      <c r="AK225" s="10">
        <f t="shared" si="84"/>
        <v>7.5970310734173179</v>
      </c>
      <c r="AL225" s="9">
        <f t="shared" si="80"/>
        <v>4.115058498101047</v>
      </c>
      <c r="AM225" s="49">
        <f t="shared" si="85"/>
        <v>30.520936383340317</v>
      </c>
      <c r="AN225" s="29">
        <f t="shared" si="86"/>
        <v>1.2661718455695531E-4</v>
      </c>
      <c r="AO225" s="29">
        <f t="shared" si="87"/>
        <v>3.5833333333333335</v>
      </c>
      <c r="AP225"/>
      <c r="AQ225" s="32"/>
      <c r="AR225" s="37"/>
      <c r="AS225" s="32"/>
      <c r="AT225"/>
    </row>
    <row r="226" spans="21:46" x14ac:dyDescent="0.25">
      <c r="U226" s="36">
        <f t="shared" si="88"/>
        <v>12960</v>
      </c>
      <c r="V226" s="36">
        <f t="shared" si="81"/>
        <v>26.407871503085602</v>
      </c>
      <c r="W226" s="32">
        <f t="shared" si="68"/>
        <v>295.35393575154279</v>
      </c>
      <c r="X226" s="8">
        <f t="shared" si="69"/>
        <v>1.1957096405374752</v>
      </c>
      <c r="Y226" s="32">
        <f t="shared" si="70"/>
        <v>1.8310506999839287E-5</v>
      </c>
      <c r="Z226" s="32">
        <f t="shared" si="71"/>
        <v>1.5313506205075555E-5</v>
      </c>
      <c r="AA226" s="10">
        <f t="shared" si="72"/>
        <v>1006.1645879792118</v>
      </c>
      <c r="AB226" s="29">
        <f t="shared" si="73"/>
        <v>2.5760679384188245E-2</v>
      </c>
      <c r="AC226" s="8">
        <f t="shared" si="74"/>
        <v>0.71517460608946259</v>
      </c>
      <c r="AD226" s="32">
        <f t="shared" si="75"/>
        <v>3.3857683238770805E-3</v>
      </c>
      <c r="AE226" s="47">
        <f t="shared" si="76"/>
        <v>552601.01292830671</v>
      </c>
      <c r="AF226" s="32">
        <f t="shared" si="77"/>
        <v>395206.2117456398</v>
      </c>
      <c r="AG226" s="9">
        <f t="shared" si="78"/>
        <v>13.539408772155587</v>
      </c>
      <c r="AH226" s="10">
        <f t="shared" si="79"/>
        <v>4.5051314255666428</v>
      </c>
      <c r="AI226" s="10">
        <f t="shared" si="82"/>
        <v>3.6363423485450102</v>
      </c>
      <c r="AJ226" s="10">
        <f t="shared" si="83"/>
        <v>3.9627429223985793</v>
      </c>
      <c r="AK226" s="10">
        <f t="shared" si="84"/>
        <v>7.5990852709435899</v>
      </c>
      <c r="AL226" s="9">
        <f t="shared" si="80"/>
        <v>4.1161711884277778</v>
      </c>
      <c r="AM226" s="49">
        <f t="shared" si="85"/>
        <v>30.52404269151338</v>
      </c>
      <c r="AN226" s="29">
        <f t="shared" si="86"/>
        <v>1.2665142118239317E-4</v>
      </c>
      <c r="AO226" s="29">
        <f t="shared" si="87"/>
        <v>3.6</v>
      </c>
      <c r="AP226"/>
      <c r="AQ226" s="32"/>
      <c r="AR226" s="37"/>
      <c r="AS226" s="32"/>
      <c r="AT226"/>
    </row>
    <row r="227" spans="21:46" x14ac:dyDescent="0.25">
      <c r="U227" s="36">
        <f t="shared" si="88"/>
        <v>13020</v>
      </c>
      <c r="V227" s="36">
        <f t="shared" si="81"/>
        <v>26.409822932245334</v>
      </c>
      <c r="W227" s="32">
        <f t="shared" si="68"/>
        <v>295.35491146612264</v>
      </c>
      <c r="X227" s="8">
        <f t="shared" si="69"/>
        <v>1.1957056774127119</v>
      </c>
      <c r="Y227" s="32">
        <f t="shared" si="70"/>
        <v>1.8310553561421452E-5</v>
      </c>
      <c r="Z227" s="32">
        <f t="shared" si="71"/>
        <v>1.5313595901829401E-5</v>
      </c>
      <c r="AA227" s="10">
        <f t="shared" si="72"/>
        <v>1006.1646220923922</v>
      </c>
      <c r="AB227" s="29">
        <f t="shared" si="73"/>
        <v>2.5760752382367563E-2</v>
      </c>
      <c r="AC227" s="8">
        <f t="shared" si="74"/>
        <v>0.71517442235267903</v>
      </c>
      <c r="AD227" s="32">
        <f t="shared" si="75"/>
        <v>3.3857571388810322E-3</v>
      </c>
      <c r="AE227" s="47">
        <f t="shared" si="76"/>
        <v>552720.96818592818</v>
      </c>
      <c r="AF227" s="32">
        <f t="shared" si="77"/>
        <v>395291.89914458466</v>
      </c>
      <c r="AG227" s="9">
        <f t="shared" si="78"/>
        <v>13.540142605765917</v>
      </c>
      <c r="AH227" s="10">
        <f t="shared" si="79"/>
        <v>4.505388369817295</v>
      </c>
      <c r="AI227" s="10">
        <f t="shared" si="82"/>
        <v>3.6373937693914473</v>
      </c>
      <c r="AJ227" s="10">
        <f t="shared" si="83"/>
        <v>3.9637023071500699</v>
      </c>
      <c r="AK227" s="10">
        <f t="shared" si="84"/>
        <v>7.6010960765415172</v>
      </c>
      <c r="AL227" s="9">
        <f t="shared" si="80"/>
        <v>4.1172603747933216</v>
      </c>
      <c r="AM227" s="49">
        <f t="shared" si="85"/>
        <v>30.527083307038655</v>
      </c>
      <c r="AN227" s="29">
        <f t="shared" si="86"/>
        <v>1.2668493460902527E-4</v>
      </c>
      <c r="AO227" s="29">
        <f t="shared" si="87"/>
        <v>3.6166666666666667</v>
      </c>
      <c r="AP227"/>
      <c r="AQ227" s="32"/>
      <c r="AR227" s="37"/>
      <c r="AS227" s="32"/>
      <c r="AT227"/>
    </row>
    <row r="228" spans="21:46" x14ac:dyDescent="0.25">
      <c r="U228" s="36">
        <f t="shared" si="88"/>
        <v>13080</v>
      </c>
      <c r="V228" s="36">
        <f t="shared" si="81"/>
        <v>26.411733063892974</v>
      </c>
      <c r="W228" s="32">
        <f t="shared" si="68"/>
        <v>295.35586653194645</v>
      </c>
      <c r="X228" s="8">
        <f t="shared" si="69"/>
        <v>1.1957017981838165</v>
      </c>
      <c r="Y228" s="32">
        <f t="shared" si="70"/>
        <v>1.8310599137562329E-5</v>
      </c>
      <c r="Z228" s="32">
        <f t="shared" si="71"/>
        <v>1.5313683700547068E-5</v>
      </c>
      <c r="AA228" s="10">
        <f t="shared" si="72"/>
        <v>1006.1646554843782</v>
      </c>
      <c r="AB228" s="29">
        <f t="shared" si="73"/>
        <v>2.5760823835612408E-2</v>
      </c>
      <c r="AC228" s="8">
        <f t="shared" si="74"/>
        <v>0.71517424250574146</v>
      </c>
      <c r="AD228" s="32">
        <f t="shared" si="75"/>
        <v>3.385746190661283E-3</v>
      </c>
      <c r="AE228" s="47">
        <f t="shared" si="76"/>
        <v>552838.38128504402</v>
      </c>
      <c r="AF228" s="32">
        <f t="shared" si="77"/>
        <v>395375.77056363161</v>
      </c>
      <c r="AG228" s="9">
        <f t="shared" si="78"/>
        <v>13.540860771652003</v>
      </c>
      <c r="AH228" s="10">
        <f t="shared" si="79"/>
        <v>4.5056398318973079</v>
      </c>
      <c r="AI228" s="10">
        <f t="shared" si="82"/>
        <v>3.6384229966045218</v>
      </c>
      <c r="AJ228" s="10">
        <f t="shared" si="83"/>
        <v>3.9646414068872442</v>
      </c>
      <c r="AK228" s="10">
        <f t="shared" si="84"/>
        <v>7.603064403491766</v>
      </c>
      <c r="AL228" s="9">
        <f t="shared" si="80"/>
        <v>4.1183265518913732</v>
      </c>
      <c r="AM228" s="49">
        <f t="shared" si="85"/>
        <v>30.530059615784346</v>
      </c>
      <c r="AN228" s="29">
        <f t="shared" si="86"/>
        <v>1.2671774005819611E-4</v>
      </c>
      <c r="AO228" s="29">
        <f t="shared" si="87"/>
        <v>3.6333333333333333</v>
      </c>
      <c r="AP228"/>
      <c r="AQ228" s="32"/>
      <c r="AR228" s="37"/>
      <c r="AS228" s="32"/>
      <c r="AT228"/>
    </row>
    <row r="229" spans="21:46" x14ac:dyDescent="0.25">
      <c r="U229" s="36">
        <f t="shared" si="88"/>
        <v>13140</v>
      </c>
      <c r="V229" s="36">
        <f t="shared" si="81"/>
        <v>26.413602770446261</v>
      </c>
      <c r="W229" s="32">
        <f t="shared" si="68"/>
        <v>295.35680138522309</v>
      </c>
      <c r="X229" s="8">
        <f t="shared" si="69"/>
        <v>1.1956980010774056</v>
      </c>
      <c r="Y229" s="32">
        <f t="shared" si="70"/>
        <v>1.8310643749082587E-5</v>
      </c>
      <c r="Z229" s="32">
        <f t="shared" si="71"/>
        <v>1.5313769641316994E-5</v>
      </c>
      <c r="AA229" s="10">
        <f t="shared" si="72"/>
        <v>1006.1646881703745</v>
      </c>
      <c r="AB229" s="29">
        <f t="shared" si="73"/>
        <v>2.5760893776563862E-2</v>
      </c>
      <c r="AC229" s="8">
        <f t="shared" si="74"/>
        <v>0.71517406646641335</v>
      </c>
      <c r="AD229" s="32">
        <f t="shared" si="75"/>
        <v>3.3857354742128877E-3</v>
      </c>
      <c r="AE229" s="47">
        <f t="shared" si="76"/>
        <v>552953.30607944122</v>
      </c>
      <c r="AF229" s="32">
        <f t="shared" si="77"/>
        <v>395457.86447488132</v>
      </c>
      <c r="AG229" s="9">
        <f t="shared" si="78"/>
        <v>13.541563606626488</v>
      </c>
      <c r="AH229" s="10">
        <f t="shared" si="79"/>
        <v>4.5058859295023028</v>
      </c>
      <c r="AI229" s="10">
        <f t="shared" si="82"/>
        <v>3.6394304966184383</v>
      </c>
      <c r="AJ229" s="10">
        <f t="shared" si="83"/>
        <v>3.9655606493738729</v>
      </c>
      <c r="AK229" s="10">
        <f t="shared" si="84"/>
        <v>7.6049911459923116</v>
      </c>
      <c r="AL229" s="9">
        <f t="shared" si="80"/>
        <v>4.1193702040791687</v>
      </c>
      <c r="AM229" s="49">
        <f t="shared" si="85"/>
        <v>30.532972974525428</v>
      </c>
      <c r="AN229" s="29">
        <f t="shared" si="86"/>
        <v>1.2674985243320519E-4</v>
      </c>
      <c r="AO229" s="29">
        <f t="shared" si="87"/>
        <v>3.65</v>
      </c>
      <c r="AP229"/>
      <c r="AQ229" s="32"/>
      <c r="AR229" s="37"/>
      <c r="AS229" s="32"/>
      <c r="AT229"/>
    </row>
    <row r="230" spans="21:46" x14ac:dyDescent="0.25">
      <c r="U230" s="36">
        <f t="shared" si="88"/>
        <v>13200</v>
      </c>
      <c r="V230" s="36">
        <f t="shared" si="81"/>
        <v>26.415432905958074</v>
      </c>
      <c r="W230" s="32">
        <f t="shared" si="68"/>
        <v>295.35771645297899</v>
      </c>
      <c r="X230" s="8">
        <f t="shared" si="69"/>
        <v>1.1956942843574725</v>
      </c>
      <c r="Y230" s="32">
        <f t="shared" si="70"/>
        <v>1.8310687416364516E-5</v>
      </c>
      <c r="Z230" s="32">
        <f t="shared" si="71"/>
        <v>1.531385376338408E-5</v>
      </c>
      <c r="AA230" s="10">
        <f t="shared" si="72"/>
        <v>1006.164720165267</v>
      </c>
      <c r="AB230" s="29">
        <f t="shared" si="73"/>
        <v>2.5760962237175705E-2</v>
      </c>
      <c r="AC230" s="8">
        <f t="shared" si="74"/>
        <v>0.71517389415419375</v>
      </c>
      <c r="AD230" s="32">
        <f t="shared" si="75"/>
        <v>3.3857249846363847E-3</v>
      </c>
      <c r="AE230" s="47">
        <f t="shared" si="76"/>
        <v>553065.79528295074</v>
      </c>
      <c r="AF230" s="32">
        <f t="shared" si="77"/>
        <v>395538.218535994</v>
      </c>
      <c r="AG230" s="9">
        <f t="shared" si="78"/>
        <v>13.542251440164227</v>
      </c>
      <c r="AH230" s="10">
        <f t="shared" si="79"/>
        <v>4.506126777770282</v>
      </c>
      <c r="AI230" s="10">
        <f t="shared" si="82"/>
        <v>3.6404167261504181</v>
      </c>
      <c r="AJ230" s="10">
        <f t="shared" si="83"/>
        <v>3.966460453401103</v>
      </c>
      <c r="AK230" s="10">
        <f t="shared" si="84"/>
        <v>7.6068771795515211</v>
      </c>
      <c r="AL230" s="9">
        <f t="shared" si="80"/>
        <v>4.1203918055904074</v>
      </c>
      <c r="AM230" s="49">
        <f t="shared" si="85"/>
        <v>30.535824711548482</v>
      </c>
      <c r="AN230" s="29">
        <f t="shared" si="86"/>
        <v>1.2678128632585868E-4</v>
      </c>
      <c r="AO230" s="29">
        <f t="shared" si="87"/>
        <v>3.6666666666666665</v>
      </c>
      <c r="AP230"/>
      <c r="AQ230" s="32"/>
      <c r="AR230" s="37"/>
      <c r="AS230" s="32"/>
      <c r="AT230"/>
    </row>
    <row r="231" spans="21:46" x14ac:dyDescent="0.25">
      <c r="U231" s="36">
        <f t="shared" si="88"/>
        <v>13260</v>
      </c>
      <c r="V231" s="36">
        <f t="shared" si="81"/>
        <v>26.41722430650028</v>
      </c>
      <c r="W231" s="32">
        <f t="shared" si="68"/>
        <v>295.35861215325014</v>
      </c>
      <c r="X231" s="8">
        <f t="shared" si="69"/>
        <v>1.1956906463246018</v>
      </c>
      <c r="Y231" s="32">
        <f t="shared" si="70"/>
        <v>1.8310730159361144E-5</v>
      </c>
      <c r="Z231" s="32">
        <f t="shared" si="71"/>
        <v>1.53139361051673E-5</v>
      </c>
      <c r="AA231" s="10">
        <f t="shared" si="72"/>
        <v>1006.1647514836295</v>
      </c>
      <c r="AB231" s="29">
        <f t="shared" si="73"/>
        <v>2.5761029248728851E-2</v>
      </c>
      <c r="AC231" s="8">
        <f t="shared" si="74"/>
        <v>0.71517372549027713</v>
      </c>
      <c r="AD231" s="32">
        <f t="shared" si="75"/>
        <v>3.3857147171355842E-3</v>
      </c>
      <c r="AE231" s="47">
        <f t="shared" si="76"/>
        <v>553175.90049353684</v>
      </c>
      <c r="AF231" s="32">
        <f t="shared" si="77"/>
        <v>395616.8696074016</v>
      </c>
      <c r="AG231" s="9">
        <f t="shared" si="78"/>
        <v>13.54292459456622</v>
      </c>
      <c r="AH231" s="10">
        <f t="shared" si="79"/>
        <v>4.5063624893385166</v>
      </c>
      <c r="AI231" s="10">
        <f t="shared" si="82"/>
        <v>3.6413821323994822</v>
      </c>
      <c r="AJ231" s="10">
        <f t="shared" si="83"/>
        <v>3.9673412289733601</v>
      </c>
      <c r="AK231" s="10">
        <f t="shared" si="84"/>
        <v>7.6087233613728422</v>
      </c>
      <c r="AL231" s="9">
        <f t="shared" si="80"/>
        <v>4.1213918207436224</v>
      </c>
      <c r="AM231" s="49">
        <f t="shared" si="85"/>
        <v>30.538616127243902</v>
      </c>
      <c r="AN231" s="29">
        <f t="shared" si="86"/>
        <v>1.2681205602288072E-4</v>
      </c>
      <c r="AO231" s="29">
        <f t="shared" si="87"/>
        <v>3.6833333333333331</v>
      </c>
      <c r="AP231"/>
      <c r="AQ231" s="32"/>
      <c r="AR231" s="37"/>
      <c r="AS231" s="32"/>
      <c r="AT231"/>
    </row>
    <row r="232" spans="21:46" x14ac:dyDescent="0.25">
      <c r="U232" s="36">
        <f t="shared" si="88"/>
        <v>13320</v>
      </c>
      <c r="V232" s="36">
        <f t="shared" si="81"/>
        <v>26.418977790539685</v>
      </c>
      <c r="W232" s="32">
        <f t="shared" si="68"/>
        <v>295.35948889526981</v>
      </c>
      <c r="X232" s="8">
        <f t="shared" si="69"/>
        <v>1.1956870853152042</v>
      </c>
      <c r="Y232" s="32">
        <f t="shared" si="70"/>
        <v>1.8310771997605154E-5</v>
      </c>
      <c r="Z232" s="32">
        <f t="shared" si="71"/>
        <v>1.5314016704276867E-5</v>
      </c>
      <c r="AA232" s="10">
        <f t="shared" si="72"/>
        <v>1006.1647821397298</v>
      </c>
      <c r="AB232" s="29">
        <f t="shared" si="73"/>
        <v>2.5761094841845234E-2</v>
      </c>
      <c r="AC232" s="8">
        <f t="shared" si="74"/>
        <v>0.71517356039752045</v>
      </c>
      <c r="AD232" s="32">
        <f t="shared" si="75"/>
        <v>3.3857046670154062E-3</v>
      </c>
      <c r="AE232" s="47">
        <f t="shared" si="76"/>
        <v>553283.67221689143</v>
      </c>
      <c r="AF232" s="32">
        <f t="shared" si="77"/>
        <v>395693.8537691689</v>
      </c>
      <c r="AG232" s="9">
        <f t="shared" si="78"/>
        <v>13.543583385119852</v>
      </c>
      <c r="AH232" s="10">
        <f t="shared" si="79"/>
        <v>4.5065931743991108</v>
      </c>
      <c r="AI232" s="10">
        <f t="shared" si="82"/>
        <v>3.6423271532413297</v>
      </c>
      <c r="AJ232" s="10">
        <f t="shared" si="83"/>
        <v>3.968203377491097</v>
      </c>
      <c r="AK232" s="10">
        <f t="shared" si="84"/>
        <v>7.6105305307324267</v>
      </c>
      <c r="AL232" s="9">
        <f t="shared" si="80"/>
        <v>4.1223707041467303</v>
      </c>
      <c r="AM232" s="49">
        <f t="shared" si="85"/>
        <v>30.541348494686417</v>
      </c>
      <c r="AN232" s="29">
        <f t="shared" si="86"/>
        <v>1.2684217551220709E-4</v>
      </c>
      <c r="AO232" s="29">
        <f t="shared" si="87"/>
        <v>3.7</v>
      </c>
      <c r="AP232"/>
      <c r="AQ232" s="32"/>
      <c r="AR232" s="37"/>
      <c r="AS232" s="32"/>
      <c r="AT232"/>
    </row>
    <row r="233" spans="21:46" x14ac:dyDescent="0.25">
      <c r="U233" s="36">
        <f t="shared" si="88"/>
        <v>13380</v>
      </c>
      <c r="V233" s="36">
        <f t="shared" si="81"/>
        <v>26.420694159306208</v>
      </c>
      <c r="W233" s="32">
        <f t="shared" si="68"/>
        <v>295.36034707965308</v>
      </c>
      <c r="X233" s="8">
        <f t="shared" si="69"/>
        <v>1.1956835997007644</v>
      </c>
      <c r="Y233" s="32">
        <f t="shared" si="70"/>
        <v>1.8310812950217824E-5</v>
      </c>
      <c r="Z233" s="32">
        <f t="shared" si="71"/>
        <v>1.5314095597531274E-5</v>
      </c>
      <c r="AA233" s="10">
        <f t="shared" si="72"/>
        <v>1006.1648121475366</v>
      </c>
      <c r="AB233" s="29">
        <f t="shared" si="73"/>
        <v>2.5761159046501815E-2</v>
      </c>
      <c r="AC233" s="8">
        <f t="shared" si="74"/>
        <v>0.71517339880040875</v>
      </c>
      <c r="AD233" s="32">
        <f t="shared" si="75"/>
        <v>3.385694829679757E-3</v>
      </c>
      <c r="AE233" s="47">
        <f t="shared" si="76"/>
        <v>553389.15988950781</v>
      </c>
      <c r="AF233" s="32">
        <f t="shared" si="77"/>
        <v>395769.20633748214</v>
      </c>
      <c r="AG233" s="9">
        <f t="shared" si="78"/>
        <v>13.544228120255193</v>
      </c>
      <c r="AH233" s="10">
        <f t="shared" si="79"/>
        <v>4.5068189407532859</v>
      </c>
      <c r="AI233" s="10">
        <f t="shared" si="82"/>
        <v>3.6432522174193713</v>
      </c>
      <c r="AJ233" s="10">
        <f t="shared" si="83"/>
        <v>3.9690472919292752</v>
      </c>
      <c r="AK233" s="10">
        <f t="shared" si="84"/>
        <v>7.612299509348647</v>
      </c>
      <c r="AL233" s="9">
        <f t="shared" si="80"/>
        <v>4.1233289008971834</v>
      </c>
      <c r="AM233" s="49">
        <f t="shared" si="85"/>
        <v>30.544023060203394</v>
      </c>
      <c r="AN233" s="29">
        <f t="shared" si="86"/>
        <v>1.2687165848914412E-4</v>
      </c>
      <c r="AO233" s="29">
        <f t="shared" si="87"/>
        <v>3.7166666666666668</v>
      </c>
      <c r="AP233"/>
      <c r="AQ233" s="32"/>
      <c r="AR233" s="37"/>
      <c r="AS233" s="32"/>
      <c r="AT233"/>
    </row>
    <row r="234" spans="21:46" x14ac:dyDescent="0.25">
      <c r="U234" s="36">
        <f t="shared" si="88"/>
        <v>13440</v>
      </c>
      <c r="V234" s="36">
        <f t="shared" si="81"/>
        <v>26.422374197153488</v>
      </c>
      <c r="W234" s="32">
        <f t="shared" si="68"/>
        <v>295.36118709857669</v>
      </c>
      <c r="X234" s="8">
        <f t="shared" si="69"/>
        <v>1.1956801878871068</v>
      </c>
      <c r="Y234" s="32">
        <f t="shared" si="70"/>
        <v>1.8310853035917622E-5</v>
      </c>
      <c r="Z234" s="32">
        <f t="shared" si="71"/>
        <v>1.5314172820973836E-5</v>
      </c>
      <c r="AA234" s="10">
        <f t="shared" si="72"/>
        <v>1006.1648415207258</v>
      </c>
      <c r="AB234" s="29">
        <f t="shared" si="73"/>
        <v>2.576122189204413E-2</v>
      </c>
      <c r="AC234" s="8">
        <f t="shared" si="74"/>
        <v>0.71517324062501786</v>
      </c>
      <c r="AD234" s="32">
        <f t="shared" si="75"/>
        <v>3.3856852006294595E-3</v>
      </c>
      <c r="AE234" s="47">
        <f t="shared" si="76"/>
        <v>553492.41190128366</v>
      </c>
      <c r="AF234" s="32">
        <f t="shared" si="77"/>
        <v>395842.96188079822</v>
      </c>
      <c r="AG234" s="9">
        <f t="shared" si="78"/>
        <v>13.544859101697751</v>
      </c>
      <c r="AH234" s="10">
        <f t="shared" si="79"/>
        <v>4.5070398938644116</v>
      </c>
      <c r="AI234" s="10">
        <f t="shared" si="82"/>
        <v>3.6441577447320013</v>
      </c>
      <c r="AJ234" s="10">
        <f t="shared" si="83"/>
        <v>3.9698733570124931</v>
      </c>
      <c r="AK234" s="10">
        <f t="shared" si="84"/>
        <v>7.6140311017444944</v>
      </c>
      <c r="AL234" s="9">
        <f t="shared" si="80"/>
        <v>4.1242668467782675</v>
      </c>
      <c r="AM234" s="49">
        <f t="shared" si="85"/>
        <v>30.546641043931757</v>
      </c>
      <c r="AN234" s="29">
        <f t="shared" si="86"/>
        <v>1.2690051836240822E-4</v>
      </c>
      <c r="AO234" s="29">
        <f t="shared" si="87"/>
        <v>3.7333333333333334</v>
      </c>
      <c r="AP234"/>
      <c r="AQ234" s="32"/>
      <c r="AR234" s="37"/>
      <c r="AS234" s="32"/>
      <c r="AT234"/>
    </row>
    <row r="235" spans="21:46" x14ac:dyDescent="0.25">
      <c r="U235" s="36">
        <f t="shared" si="88"/>
        <v>13500</v>
      </c>
      <c r="V235" s="36">
        <f t="shared" si="81"/>
        <v>26.424018671912034</v>
      </c>
      <c r="W235" s="32">
        <f t="shared" si="68"/>
        <v>295.36200933595597</v>
      </c>
      <c r="X235" s="8">
        <f t="shared" si="69"/>
        <v>1.1956768483136737</v>
      </c>
      <c r="Y235" s="32">
        <f t="shared" si="70"/>
        <v>1.8310892273028503E-5</v>
      </c>
      <c r="Z235" s="32">
        <f t="shared" si="71"/>
        <v>1.5314248409888779E-5</v>
      </c>
      <c r="AA235" s="10">
        <f t="shared" si="72"/>
        <v>1006.1648702726852</v>
      </c>
      <c r="AB235" s="29">
        <f t="shared" si="73"/>
        <v>2.5761283407199215E-2</v>
      </c>
      <c r="AC235" s="8">
        <f t="shared" si="74"/>
        <v>0.71517308579898453</v>
      </c>
      <c r="AD235" s="32">
        <f t="shared" si="75"/>
        <v>3.385675775460215E-3</v>
      </c>
      <c r="AE235" s="47">
        <f t="shared" si="76"/>
        <v>553593.47561765462</v>
      </c>
      <c r="AF235" s="32">
        <f t="shared" si="77"/>
        <v>395915.15423566295</v>
      </c>
      <c r="AG235" s="9">
        <f t="shared" si="78"/>
        <v>13.54547662461777</v>
      </c>
      <c r="AH235" s="10">
        <f t="shared" si="79"/>
        <v>4.5072561369097865</v>
      </c>
      <c r="AI235" s="10">
        <f t="shared" si="82"/>
        <v>3.6450441462161418</v>
      </c>
      <c r="AJ235" s="10">
        <f t="shared" si="83"/>
        <v>3.9706819493865888</v>
      </c>
      <c r="AK235" s="10">
        <f t="shared" si="84"/>
        <v>7.6157260956027306</v>
      </c>
      <c r="AL235" s="9">
        <f t="shared" si="80"/>
        <v>4.125184968451479</v>
      </c>
      <c r="AM235" s="49">
        <f t="shared" si="85"/>
        <v>30.549203640363512</v>
      </c>
      <c r="AN235" s="29">
        <f t="shared" si="86"/>
        <v>1.2692876826004551E-4</v>
      </c>
      <c r="AO235" s="29">
        <f t="shared" si="87"/>
        <v>3.75</v>
      </c>
      <c r="AP235"/>
      <c r="AQ235" s="32"/>
      <c r="AR235" s="37"/>
      <c r="AS235" s="32"/>
      <c r="AT235"/>
    </row>
    <row r="236" spans="21:46" x14ac:dyDescent="0.25">
      <c r="U236" s="36">
        <f t="shared" si="88"/>
        <v>13560</v>
      </c>
      <c r="V236" s="36">
        <f t="shared" si="81"/>
        <v>26.425628335235093</v>
      </c>
      <c r="W236" s="32">
        <f t="shared" si="68"/>
        <v>295.3628141676175</v>
      </c>
      <c r="X236" s="8">
        <f t="shared" si="69"/>
        <v>1.1956735794528222</v>
      </c>
      <c r="Y236" s="32">
        <f t="shared" si="70"/>
        <v>1.8310930679488302E-5</v>
      </c>
      <c r="Z236" s="32">
        <f t="shared" si="71"/>
        <v>1.531432239881721E-5</v>
      </c>
      <c r="AA236" s="10">
        <f t="shared" si="72"/>
        <v>1006.1648984165228</v>
      </c>
      <c r="AB236" s="29">
        <f t="shared" si="73"/>
        <v>2.576134362008883E-2</v>
      </c>
      <c r="AC236" s="8">
        <f t="shared" si="74"/>
        <v>0.71517293425147088</v>
      </c>
      <c r="AD236" s="32">
        <f t="shared" si="75"/>
        <v>3.3856665498606165E-3</v>
      </c>
      <c r="AE236" s="47">
        <f t="shared" si="76"/>
        <v>553692.39740124508</v>
      </c>
      <c r="AF236" s="32">
        <f t="shared" si="77"/>
        <v>395985.81652217993</v>
      </c>
      <c r="AG236" s="9">
        <f t="shared" si="78"/>
        <v>13.546080977775844</v>
      </c>
      <c r="AH236" s="10">
        <f t="shared" si="79"/>
        <v>4.5074677708312514</v>
      </c>
      <c r="AI236" s="10">
        <f t="shared" si="82"/>
        <v>3.6459118243271758</v>
      </c>
      <c r="AJ236" s="10">
        <f t="shared" si="83"/>
        <v>3.971473437786591</v>
      </c>
      <c r="AK236" s="10">
        <f t="shared" si="84"/>
        <v>7.6173852621137668</v>
      </c>
      <c r="AL236" s="9">
        <f t="shared" si="80"/>
        <v>4.126083683644957</v>
      </c>
      <c r="AM236" s="49">
        <f t="shared" si="85"/>
        <v>30.55171201888005</v>
      </c>
      <c r="AN236" s="29">
        <f t="shared" si="86"/>
        <v>1.2695642103522945E-4</v>
      </c>
      <c r="AO236" s="29">
        <f t="shared" si="87"/>
        <v>3.7666666666666666</v>
      </c>
      <c r="AP236"/>
      <c r="AQ236" s="32"/>
      <c r="AR236" s="37"/>
      <c r="AS236" s="32"/>
      <c r="AT236"/>
    </row>
    <row r="237" spans="21:46" x14ac:dyDescent="0.25">
      <c r="U237" s="36">
        <f t="shared" si="88"/>
        <v>13620</v>
      </c>
      <c r="V237" s="36">
        <f t="shared" si="81"/>
        <v>26.427203922937355</v>
      </c>
      <c r="W237" s="32">
        <f t="shared" si="68"/>
        <v>295.36360196146865</v>
      </c>
      <c r="X237" s="8">
        <f t="shared" si="69"/>
        <v>1.1956703798091315</v>
      </c>
      <c r="Y237" s="32">
        <f t="shared" si="70"/>
        <v>1.8310968272856794E-5</v>
      </c>
      <c r="Z237" s="32">
        <f t="shared" si="71"/>
        <v>1.5314394821572672E-5</v>
      </c>
      <c r="AA237" s="10">
        <f t="shared" si="72"/>
        <v>1006.1649259650706</v>
      </c>
      <c r="AB237" s="29">
        <f t="shared" si="73"/>
        <v>2.5761402558242018E-2</v>
      </c>
      <c r="AC237" s="8">
        <f t="shared" si="74"/>
        <v>0.71517278591313527</v>
      </c>
      <c r="AD237" s="32">
        <f t="shared" si="75"/>
        <v>3.3856575196101989E-3</v>
      </c>
      <c r="AE237" s="47">
        <f t="shared" si="76"/>
        <v>553789.22263306961</v>
      </c>
      <c r="AF237" s="32">
        <f t="shared" si="77"/>
        <v>396054.98115916189</v>
      </c>
      <c r="AG237" s="9">
        <f t="shared" si="78"/>
        <v>13.546672443665354</v>
      </c>
      <c r="AH237" s="10">
        <f t="shared" si="79"/>
        <v>4.5076748943846354</v>
      </c>
      <c r="AI237" s="10">
        <f t="shared" si="82"/>
        <v>3.6467611731153053</v>
      </c>
      <c r="AJ237" s="10">
        <f t="shared" si="83"/>
        <v>3.9722481832013035</v>
      </c>
      <c r="AK237" s="10">
        <f t="shared" si="84"/>
        <v>7.6190093563166084</v>
      </c>
      <c r="AL237" s="9">
        <f t="shared" si="80"/>
        <v>4.1269634013381626</v>
      </c>
      <c r="AM237" s="49">
        <f t="shared" si="85"/>
        <v>30.554167324275518</v>
      </c>
      <c r="AN237" s="29">
        <f t="shared" si="86"/>
        <v>1.2698348927194346E-4</v>
      </c>
      <c r="AO237" s="29">
        <f t="shared" si="87"/>
        <v>3.7833333333333332</v>
      </c>
      <c r="AP237"/>
      <c r="AQ237" s="32"/>
      <c r="AR237" s="37"/>
      <c r="AS237" s="32"/>
      <c r="AT237"/>
    </row>
    <row r="238" spans="21:46" x14ac:dyDescent="0.25">
      <c r="U238" s="36">
        <f t="shared" si="88"/>
        <v>13680</v>
      </c>
      <c r="V238" s="36">
        <f t="shared" si="81"/>
        <v>26.428746155326678</v>
      </c>
      <c r="W238" s="32">
        <f t="shared" si="68"/>
        <v>295.36437307766334</v>
      </c>
      <c r="X238" s="8">
        <f t="shared" si="69"/>
        <v>1.1956672479187287</v>
      </c>
      <c r="Y238" s="32">
        <f t="shared" si="70"/>
        <v>1.8311005070323567E-5</v>
      </c>
      <c r="Z238" s="32">
        <f t="shared" si="71"/>
        <v>1.5314465711256308E-5</v>
      </c>
      <c r="AA238" s="10">
        <f t="shared" si="72"/>
        <v>1006.1649529308909</v>
      </c>
      <c r="AB238" s="29">
        <f t="shared" si="73"/>
        <v>2.5761460248607534E-2</v>
      </c>
      <c r="AC238" s="8">
        <f t="shared" si="74"/>
        <v>0.71517264071609721</v>
      </c>
      <c r="AD238" s="32">
        <f t="shared" si="75"/>
        <v>3.3856486805775294E-3</v>
      </c>
      <c r="AE238" s="47">
        <f t="shared" si="76"/>
        <v>553883.99573329184</v>
      </c>
      <c r="AF238" s="32">
        <f t="shared" si="77"/>
        <v>396122.67987896182</v>
      </c>
      <c r="AG238" s="9">
        <f t="shared" si="78"/>
        <v>13.547251298651458</v>
      </c>
      <c r="AH238" s="10">
        <f t="shared" si="79"/>
        <v>4.5078776041880397</v>
      </c>
      <c r="AI238" s="10">
        <f t="shared" si="82"/>
        <v>3.6475925783983851</v>
      </c>
      <c r="AJ238" s="10">
        <f t="shared" si="83"/>
        <v>3.9730065390346518</v>
      </c>
      <c r="AK238" s="10">
        <f t="shared" si="84"/>
        <v>7.620599117433037</v>
      </c>
      <c r="AL238" s="9">
        <f t="shared" si="80"/>
        <v>4.1278245219428946</v>
      </c>
      <c r="AM238" s="49">
        <f t="shared" si="85"/>
        <v>30.556570677269573</v>
      </c>
      <c r="AN238" s="29">
        <f t="shared" si="86"/>
        <v>1.2700998529055062E-4</v>
      </c>
      <c r="AO238" s="29">
        <f t="shared" si="87"/>
        <v>3.8</v>
      </c>
      <c r="AP238"/>
      <c r="AQ238" s="32"/>
      <c r="AR238" s="37"/>
      <c r="AS238" s="32"/>
      <c r="AT238"/>
    </row>
    <row r="239" spans="21:46" x14ac:dyDescent="0.25">
      <c r="U239" s="36">
        <f t="shared" si="88"/>
        <v>13740</v>
      </c>
      <c r="V239" s="36">
        <f t="shared" si="81"/>
        <v>26.430255737528931</v>
      </c>
      <c r="W239" s="32">
        <f t="shared" si="68"/>
        <v>295.36512786876443</v>
      </c>
      <c r="X239" s="8">
        <f t="shared" si="69"/>
        <v>1.1956641823486249</v>
      </c>
      <c r="Y239" s="32">
        <f t="shared" si="70"/>
        <v>1.8311041088715839E-5</v>
      </c>
      <c r="Z239" s="32">
        <f t="shared" si="71"/>
        <v>1.5314535100271834E-5</v>
      </c>
      <c r="AA239" s="10">
        <f t="shared" si="72"/>
        <v>1006.1649793262828</v>
      </c>
      <c r="AB239" s="29">
        <f t="shared" si="73"/>
        <v>2.5761516717566015E-2</v>
      </c>
      <c r="AC239" s="8">
        <f t="shared" si="74"/>
        <v>0.71517249859391074</v>
      </c>
      <c r="AD239" s="32">
        <f t="shared" si="75"/>
        <v>3.3856400287183407E-3</v>
      </c>
      <c r="AE239" s="47">
        <f t="shared" si="76"/>
        <v>553976.76018153876</v>
      </c>
      <c r="AF239" s="32">
        <f t="shared" si="77"/>
        <v>396188.94374199078</v>
      </c>
      <c r="AG239" s="9">
        <f t="shared" si="78"/>
        <v>13.547817813107006</v>
      </c>
      <c r="AH239" s="10">
        <f t="shared" si="79"/>
        <v>4.5080759947690572</v>
      </c>
      <c r="AI239" s="10">
        <f t="shared" si="82"/>
        <v>3.6484064179313558</v>
      </c>
      <c r="AJ239" s="10">
        <f t="shared" si="83"/>
        <v>3.97374885126345</v>
      </c>
      <c r="AK239" s="10">
        <f t="shared" si="84"/>
        <v>7.6221552691948062</v>
      </c>
      <c r="AL239" s="9">
        <f t="shared" si="80"/>
        <v>4.1286674374805195</v>
      </c>
      <c r="AM239" s="49">
        <f t="shared" si="85"/>
        <v>30.558923175009451</v>
      </c>
      <c r="AN239" s="29">
        <f t="shared" si="86"/>
        <v>1.2703592115324676E-4</v>
      </c>
      <c r="AO239" s="29">
        <f t="shared" si="87"/>
        <v>3.8166666666666669</v>
      </c>
      <c r="AP239"/>
      <c r="AQ239" s="32"/>
      <c r="AR239" s="37"/>
      <c r="AS239" s="32"/>
      <c r="AT239"/>
    </row>
    <row r="240" spans="21:46" x14ac:dyDescent="0.25">
      <c r="U240" s="36">
        <f t="shared" si="88"/>
        <v>13800</v>
      </c>
      <c r="V240" s="36">
        <f t="shared" si="81"/>
        <v>26.431733359806138</v>
      </c>
      <c r="W240" s="32">
        <f t="shared" si="68"/>
        <v>295.36586667990304</v>
      </c>
      <c r="X240" s="8">
        <f t="shared" si="69"/>
        <v>1.1956611816960669</v>
      </c>
      <c r="Y240" s="32">
        <f t="shared" si="70"/>
        <v>1.8311076344506019E-5</v>
      </c>
      <c r="Z240" s="32">
        <f t="shared" si="71"/>
        <v>1.5314603020340116E-5</v>
      </c>
      <c r="AA240" s="10">
        <f t="shared" si="72"/>
        <v>1006.1650051632867</v>
      </c>
      <c r="AB240" s="29">
        <f t="shared" si="73"/>
        <v>2.5761571990941898E-2</v>
      </c>
      <c r="AC240" s="8">
        <f t="shared" si="74"/>
        <v>0.71517235948153079</v>
      </c>
      <c r="AD240" s="32">
        <f t="shared" si="75"/>
        <v>3.385631560073698E-3</v>
      </c>
      <c r="AE240" s="47">
        <f t="shared" si="76"/>
        <v>554067.55853678973</v>
      </c>
      <c r="AF240" s="32">
        <f t="shared" si="77"/>
        <v>396253.80315092707</v>
      </c>
      <c r="AG240" s="9">
        <f t="shared" si="78"/>
        <v>13.548372251545173</v>
      </c>
      <c r="AH240" s="10">
        <f t="shared" si="79"/>
        <v>4.5082701586108653</v>
      </c>
      <c r="AI240" s="10">
        <f t="shared" si="82"/>
        <v>3.6492030615722633</v>
      </c>
      <c r="AJ240" s="10">
        <f t="shared" si="83"/>
        <v>3.9744754585923316</v>
      </c>
      <c r="AK240" s="10">
        <f t="shared" si="84"/>
        <v>7.6236785201645949</v>
      </c>
      <c r="AL240" s="9">
        <f t="shared" si="80"/>
        <v>4.1294925317558215</v>
      </c>
      <c r="AM240" s="49">
        <f t="shared" si="85"/>
        <v>30.561225891561961</v>
      </c>
      <c r="AN240" s="29">
        <f t="shared" si="86"/>
        <v>1.2706130866940992E-4</v>
      </c>
      <c r="AO240" s="29">
        <f t="shared" si="87"/>
        <v>3.8333333333333335</v>
      </c>
      <c r="AP240"/>
      <c r="AQ240" s="32"/>
      <c r="AR240" s="37"/>
      <c r="AS240" s="32"/>
      <c r="AT240"/>
    </row>
    <row r="241" spans="21:46" x14ac:dyDescent="0.25">
      <c r="U241" s="36">
        <f t="shared" si="88"/>
        <v>13860</v>
      </c>
      <c r="V241" s="36">
        <f t="shared" si="81"/>
        <v>26.433179697867999</v>
      </c>
      <c r="W241" s="32">
        <f t="shared" si="68"/>
        <v>295.36658984893398</v>
      </c>
      <c r="X241" s="8">
        <f t="shared" si="69"/>
        <v>1.1956582445879036</v>
      </c>
      <c r="Y241" s="32">
        <f t="shared" si="70"/>
        <v>1.8311110853819171E-5</v>
      </c>
      <c r="Z241" s="32">
        <f t="shared" si="71"/>
        <v>1.531466950251348E-5</v>
      </c>
      <c r="AA241" s="10">
        <f t="shared" si="72"/>
        <v>1006.1650304536895</v>
      </c>
      <c r="AB241" s="29">
        <f t="shared" si="73"/>
        <v>2.576162609401509E-2</v>
      </c>
      <c r="AC241" s="8">
        <f t="shared" si="74"/>
        <v>0.71517222331528563</v>
      </c>
      <c r="AD241" s="32">
        <f t="shared" si="75"/>
        <v>3.385623270768209E-3</v>
      </c>
      <c r="AE241" s="47">
        <f t="shared" si="76"/>
        <v>554156.43245684623</v>
      </c>
      <c r="AF241" s="32">
        <f t="shared" si="77"/>
        <v>396317.28786462964</v>
      </c>
      <c r="AG241" s="9">
        <f t="shared" si="78"/>
        <v>13.548914872749172</v>
      </c>
      <c r="AH241" s="10">
        <f t="shared" si="79"/>
        <v>4.5084601861973042</v>
      </c>
      <c r="AI241" s="10">
        <f t="shared" si="82"/>
        <v>3.6499828714449873</v>
      </c>
      <c r="AJ241" s="10">
        <f t="shared" si="83"/>
        <v>3.9751866926051291</v>
      </c>
      <c r="AK241" s="10">
        <f t="shared" si="84"/>
        <v>7.6251695640501165</v>
      </c>
      <c r="AL241" s="9">
        <f t="shared" si="80"/>
        <v>4.1303001805271462</v>
      </c>
      <c r="AM241" s="49">
        <f t="shared" si="85"/>
        <v>30.563479878395146</v>
      </c>
      <c r="AN241" s="29">
        <f t="shared" si="86"/>
        <v>1.2708615940083527E-4</v>
      </c>
      <c r="AO241" s="29">
        <f t="shared" si="87"/>
        <v>3.85</v>
      </c>
      <c r="AP241"/>
      <c r="AQ241" s="32"/>
      <c r="AR241" s="37"/>
      <c r="AS241" s="32"/>
      <c r="AT241"/>
    </row>
    <row r="242" spans="21:46" x14ac:dyDescent="0.25">
      <c r="U242" s="36">
        <f t="shared" si="88"/>
        <v>13920</v>
      </c>
      <c r="V242" s="36">
        <f t="shared" si="81"/>
        <v>26.434595413176993</v>
      </c>
      <c r="W242" s="32">
        <f t="shared" si="68"/>
        <v>295.36729770658849</v>
      </c>
      <c r="X242" s="8">
        <f t="shared" si="69"/>
        <v>1.195655369679963</v>
      </c>
      <c r="Y242" s="32">
        <f t="shared" si="70"/>
        <v>1.8311144632440283E-5</v>
      </c>
      <c r="Z242" s="32">
        <f t="shared" si="71"/>
        <v>1.5314734577189718E-5</v>
      </c>
      <c r="AA242" s="10">
        <f t="shared" si="72"/>
        <v>1006.1650552090309</v>
      </c>
      <c r="AB242" s="29">
        <f t="shared" si="73"/>
        <v>2.5761679051532364E-2</v>
      </c>
      <c r="AC242" s="8">
        <f t="shared" si="74"/>
        <v>0.71517209003284754</v>
      </c>
      <c r="AD242" s="32">
        <f t="shared" si="75"/>
        <v>3.3856151570082699E-3</v>
      </c>
      <c r="AE242" s="47">
        <f t="shared" si="76"/>
        <v>554243.42271738988</v>
      </c>
      <c r="AF242" s="32">
        <f t="shared" si="77"/>
        <v>396379.42701175471</v>
      </c>
      <c r="AG242" s="9">
        <f t="shared" si="78"/>
        <v>13.549445929898898</v>
      </c>
      <c r="AH242" s="10">
        <f t="shared" si="79"/>
        <v>4.5086461660568968</v>
      </c>
      <c r="AI242" s="10">
        <f t="shared" si="82"/>
        <v>3.6507462020987074</v>
      </c>
      <c r="AJ242" s="10">
        <f t="shared" si="83"/>
        <v>3.9758828779133695</v>
      </c>
      <c r="AK242" s="10">
        <f t="shared" si="84"/>
        <v>7.6266290800120764</v>
      </c>
      <c r="AL242" s="9">
        <f t="shared" si="80"/>
        <v>4.1310907516732076</v>
      </c>
      <c r="AM242" s="49">
        <f t="shared" si="85"/>
        <v>30.565686164850199</v>
      </c>
      <c r="AN242" s="29">
        <f t="shared" si="86"/>
        <v>1.2711048466686794E-4</v>
      </c>
      <c r="AO242" s="29">
        <f t="shared" si="87"/>
        <v>3.8666666666666667</v>
      </c>
      <c r="AP242"/>
      <c r="AQ242" s="32"/>
      <c r="AR242" s="37"/>
      <c r="AS242" s="32"/>
      <c r="AT242"/>
    </row>
    <row r="243" spans="21:46" x14ac:dyDescent="0.25">
      <c r="U243" s="36">
        <f t="shared" si="88"/>
        <v>13980</v>
      </c>
      <c r="V243" s="36">
        <f t="shared" si="81"/>
        <v>26.43598115324713</v>
      </c>
      <c r="W243" s="32">
        <f t="shared" si="68"/>
        <v>295.36799057662353</v>
      </c>
      <c r="X243" s="8">
        <f t="shared" si="69"/>
        <v>1.1956525556564439</v>
      </c>
      <c r="Y243" s="32">
        <f t="shared" si="70"/>
        <v>1.8311177695821417E-5</v>
      </c>
      <c r="Z243" s="32">
        <f t="shared" si="71"/>
        <v>1.5314798274125807E-5</v>
      </c>
      <c r="AA243" s="10">
        <f t="shared" si="72"/>
        <v>1006.165079440608</v>
      </c>
      <c r="AB243" s="29">
        <f t="shared" si="73"/>
        <v>2.5761730887718545E-2</v>
      </c>
      <c r="AC243" s="8">
        <f t="shared" si="74"/>
        <v>0.71517195957320556</v>
      </c>
      <c r="AD243" s="32">
        <f t="shared" si="75"/>
        <v>3.3856072150803451E-3</v>
      </c>
      <c r="AE243" s="47">
        <f t="shared" si="76"/>
        <v>554328.56923063914</v>
      </c>
      <c r="AF243" s="32">
        <f t="shared" si="77"/>
        <v>396440.24910408753</v>
      </c>
      <c r="AG243" s="9">
        <f t="shared" si="78"/>
        <v>13.549965670694702</v>
      </c>
      <c r="AH243" s="10">
        <f t="shared" si="79"/>
        <v>4.5088281848058793</v>
      </c>
      <c r="AI243" s="10">
        <f t="shared" si="82"/>
        <v>3.6514934006641795</v>
      </c>
      <c r="AJ243" s="10">
        <f t="shared" si="83"/>
        <v>3.9765643323017033</v>
      </c>
      <c r="AK243" s="10">
        <f t="shared" si="84"/>
        <v>7.6280577329658827</v>
      </c>
      <c r="AL243" s="9">
        <f t="shared" si="80"/>
        <v>4.1318646053565198</v>
      </c>
      <c r="AM243" s="49">
        <f t="shared" si="85"/>
        <v>30.567845758603649</v>
      </c>
      <c r="AN243" s="29">
        <f t="shared" si="86"/>
        <v>1.2713429554943138E-4</v>
      </c>
      <c r="AO243" s="29">
        <f t="shared" si="87"/>
        <v>3.8833333333333333</v>
      </c>
      <c r="AP243"/>
      <c r="AQ243" s="32"/>
      <c r="AR243" s="37"/>
      <c r="AS243" s="32"/>
      <c r="AT243"/>
    </row>
    <row r="244" spans="21:46" x14ac:dyDescent="0.25">
      <c r="U244" s="36">
        <f t="shared" si="88"/>
        <v>14040</v>
      </c>
      <c r="V244" s="36">
        <f t="shared" si="81"/>
        <v>26.437337551936533</v>
      </c>
      <c r="W244" s="32">
        <f t="shared" si="68"/>
        <v>295.36866877596822</v>
      </c>
      <c r="X244" s="8">
        <f t="shared" si="69"/>
        <v>1.1956498012293189</v>
      </c>
      <c r="Y244" s="32">
        <f t="shared" si="70"/>
        <v>1.8311210059088658E-5</v>
      </c>
      <c r="Z244" s="32">
        <f t="shared" si="71"/>
        <v>1.5314860622451332E-5</v>
      </c>
      <c r="AA244" s="10">
        <f t="shared" si="72"/>
        <v>1006.1651031594801</v>
      </c>
      <c r="AB244" s="29">
        <f t="shared" si="73"/>
        <v>2.5761781626287478E-2</v>
      </c>
      <c r="AC244" s="8">
        <f t="shared" si="74"/>
        <v>0.71517183187663491</v>
      </c>
      <c r="AD244" s="32">
        <f t="shared" si="75"/>
        <v>3.3855994413492852E-3</v>
      </c>
      <c r="AE244" s="47">
        <f t="shared" si="76"/>
        <v>554411.91106361349</v>
      </c>
      <c r="AF244" s="32">
        <f t="shared" si="77"/>
        <v>396499.78204959043</v>
      </c>
      <c r="AG244" s="9">
        <f t="shared" si="78"/>
        <v>13.550474337478306</v>
      </c>
      <c r="AH244" s="10">
        <f t="shared" si="79"/>
        <v>4.5090063271902441</v>
      </c>
      <c r="AI244" s="10">
        <f t="shared" si="82"/>
        <v>3.6522248070068808</v>
      </c>
      <c r="AJ244" s="10">
        <f t="shared" si="83"/>
        <v>3.9772313668703365</v>
      </c>
      <c r="AK244" s="10">
        <f t="shared" si="84"/>
        <v>7.6294561738772178</v>
      </c>
      <c r="AL244" s="9">
        <f t="shared" si="80"/>
        <v>4.1326220941834926</v>
      </c>
      <c r="AM244" s="49">
        <f t="shared" si="85"/>
        <v>30.569959646120026</v>
      </c>
      <c r="AN244" s="29">
        <f t="shared" si="86"/>
        <v>1.2715760289795362E-4</v>
      </c>
      <c r="AO244" s="29">
        <f t="shared" si="87"/>
        <v>3.9</v>
      </c>
      <c r="AP244"/>
      <c r="AQ244" s="32"/>
      <c r="AR244" s="37"/>
      <c r="AS244" s="32"/>
      <c r="AT244"/>
    </row>
    <row r="245" spans="21:46" x14ac:dyDescent="0.25">
      <c r="U245" s="36">
        <f t="shared" si="88"/>
        <v>14100</v>
      </c>
      <c r="V245" s="36">
        <f t="shared" si="81"/>
        <v>26.438665229733921</v>
      </c>
      <c r="W245" s="32">
        <f t="shared" si="68"/>
        <v>295.36933261486695</v>
      </c>
      <c r="X245" s="8">
        <f t="shared" si="69"/>
        <v>1.195647105137752</v>
      </c>
      <c r="Y245" s="32">
        <f t="shared" si="70"/>
        <v>1.8311241737049026E-5</v>
      </c>
      <c r="Z245" s="32">
        <f t="shared" si="71"/>
        <v>1.5314921650681676E-5</v>
      </c>
      <c r="AA245" s="10">
        <f t="shared" si="72"/>
        <v>1006.1651263764738</v>
      </c>
      <c r="AB245" s="29">
        <f t="shared" si="73"/>
        <v>2.5761831290452758E-2</v>
      </c>
      <c r="AC245" s="8">
        <f t="shared" si="74"/>
        <v>0.7151717068846738</v>
      </c>
      <c r="AD245" s="32">
        <f t="shared" si="75"/>
        <v>3.3855918322566797E-3</v>
      </c>
      <c r="AE245" s="47">
        <f t="shared" si="76"/>
        <v>554493.48645600735</v>
      </c>
      <c r="AF245" s="32">
        <f t="shared" si="77"/>
        <v>396558.05316517653</v>
      </c>
      <c r="AG245" s="9">
        <f t="shared" si="78"/>
        <v>13.550972167350972</v>
      </c>
      <c r="AH245" s="10">
        <f t="shared" si="79"/>
        <v>4.5091806761268405</v>
      </c>
      <c r="AI245" s="10">
        <f t="shared" si="82"/>
        <v>3.6529407538770875</v>
      </c>
      <c r="AJ245" s="10">
        <f t="shared" si="83"/>
        <v>3.977884286174576</v>
      </c>
      <c r="AK245" s="10">
        <f t="shared" si="84"/>
        <v>7.6308250400516631</v>
      </c>
      <c r="AL245" s="9">
        <f t="shared" si="80"/>
        <v>4.1333635633613177</v>
      </c>
      <c r="AM245" s="49">
        <f t="shared" si="85"/>
        <v>30.572028793095239</v>
      </c>
      <c r="AN245" s="29">
        <f t="shared" si="86"/>
        <v>1.271804173341944E-4</v>
      </c>
      <c r="AO245" s="29">
        <f t="shared" si="87"/>
        <v>3.9166666666666665</v>
      </c>
      <c r="AP245"/>
      <c r="AQ245" s="32"/>
      <c r="AR245" s="37"/>
      <c r="AS245" s="32"/>
      <c r="AT245"/>
    </row>
    <row r="246" spans="21:46" x14ac:dyDescent="0.25">
      <c r="U246" s="36">
        <f t="shared" si="88"/>
        <v>14160</v>
      </c>
      <c r="V246" s="36">
        <f t="shared" si="81"/>
        <v>26.43996479403916</v>
      </c>
      <c r="W246" s="32">
        <f t="shared" si="68"/>
        <v>295.36998239701956</v>
      </c>
      <c r="X246" s="8">
        <f t="shared" si="69"/>
        <v>1.1956444661475263</v>
      </c>
      <c r="Y246" s="32">
        <f t="shared" si="70"/>
        <v>1.8311272744197105E-5</v>
      </c>
      <c r="Z246" s="32">
        <f t="shared" si="71"/>
        <v>1.5314981386730845E-5</v>
      </c>
      <c r="AA246" s="10">
        <f t="shared" si="72"/>
        <v>1006.1651491021884</v>
      </c>
      <c r="AB246" s="29">
        <f t="shared" si="73"/>
        <v>2.5761879902938194E-2</v>
      </c>
      <c r="AC246" s="8">
        <f t="shared" si="74"/>
        <v>0.71517158454009422</v>
      </c>
      <c r="AD246" s="32">
        <f t="shared" si="75"/>
        <v>3.3855843843192462E-3</v>
      </c>
      <c r="AE246" s="47">
        <f t="shared" si="76"/>
        <v>554573.33283769526</v>
      </c>
      <c r="AF246" s="32">
        <f t="shared" si="77"/>
        <v>396615.08918921556</v>
      </c>
      <c r="AG246" s="9">
        <f t="shared" si="78"/>
        <v>13.551459392288979</v>
      </c>
      <c r="AH246" s="10">
        <f t="shared" si="79"/>
        <v>4.5093513127435285</v>
      </c>
      <c r="AI246" s="10">
        <f t="shared" si="82"/>
        <v>3.6536415670569262</v>
      </c>
      <c r="AJ246" s="10">
        <f t="shared" si="83"/>
        <v>3.978523388361265</v>
      </c>
      <c r="AK246" s="10">
        <f t="shared" si="84"/>
        <v>7.6321649554181912</v>
      </c>
      <c r="AL246" s="9">
        <f t="shared" si="80"/>
        <v>4.1340893508515197</v>
      </c>
      <c r="AM246" s="49">
        <f t="shared" si="85"/>
        <v>30.574054144890681</v>
      </c>
      <c r="AN246" s="29">
        <f t="shared" si="86"/>
        <v>1.2720274925696984E-4</v>
      </c>
      <c r="AO246" s="29">
        <f t="shared" si="87"/>
        <v>3.9333333333333331</v>
      </c>
      <c r="AP246"/>
      <c r="AQ246" s="32"/>
      <c r="AR246" s="37"/>
      <c r="AS246" s="32"/>
      <c r="AT246"/>
    </row>
    <row r="247" spans="21:46" x14ac:dyDescent="0.25">
      <c r="U247" s="36">
        <f t="shared" si="88"/>
        <v>14220</v>
      </c>
      <c r="V247" s="36">
        <f t="shared" si="81"/>
        <v>26.441236839437991</v>
      </c>
      <c r="W247" s="32">
        <f t="shared" si="68"/>
        <v>295.37061841971899</v>
      </c>
      <c r="X247" s="8">
        <f t="shared" si="69"/>
        <v>1.1956418830504842</v>
      </c>
      <c r="Y247" s="32">
        <f t="shared" si="70"/>
        <v>1.8311303094721601E-5</v>
      </c>
      <c r="Z247" s="32">
        <f t="shared" si="71"/>
        <v>1.5315039857924109E-5</v>
      </c>
      <c r="AA247" s="10">
        <f t="shared" si="72"/>
        <v>1006.1651713469997</v>
      </c>
      <c r="AB247" s="29">
        <f t="shared" si="73"/>
        <v>2.5761927485988115E-2</v>
      </c>
      <c r="AC247" s="8">
        <f t="shared" si="74"/>
        <v>0.7151714647868761</v>
      </c>
      <c r="AD247" s="32">
        <f t="shared" si="75"/>
        <v>3.3855770941272467E-3</v>
      </c>
      <c r="AE247" s="47">
        <f t="shared" si="76"/>
        <v>554651.48684586096</v>
      </c>
      <c r="AF247" s="32">
        <f t="shared" si="77"/>
        <v>396670.9162937731</v>
      </c>
      <c r="AG247" s="9">
        <f t="shared" si="78"/>
        <v>13.551936239256426</v>
      </c>
      <c r="AH247" s="10">
        <f t="shared" si="79"/>
        <v>4.509518316418422</v>
      </c>
      <c r="AI247" s="10">
        <f t="shared" si="82"/>
        <v>3.6543275655044711</v>
      </c>
      <c r="AJ247" s="10">
        <f t="shared" si="83"/>
        <v>3.9791489653029006</v>
      </c>
      <c r="AK247" s="10">
        <f t="shared" si="84"/>
        <v>7.6334765308073713</v>
      </c>
      <c r="AL247" s="9">
        <f t="shared" si="80"/>
        <v>4.1347997875206595</v>
      </c>
      <c r="AM247" s="49">
        <f t="shared" si="85"/>
        <v>30.576036626958651</v>
      </c>
      <c r="AN247" s="29">
        <f t="shared" si="86"/>
        <v>1.2722460884678953E-4</v>
      </c>
      <c r="AO247" s="29">
        <f t="shared" si="87"/>
        <v>3.95</v>
      </c>
      <c r="AP247"/>
      <c r="AQ247" s="32"/>
      <c r="AR247" s="37"/>
      <c r="AS247" s="32"/>
      <c r="AT247"/>
    </row>
    <row r="248" spans="21:46" x14ac:dyDescent="0.25">
      <c r="U248" s="36">
        <f t="shared" si="88"/>
        <v>14280</v>
      </c>
      <c r="V248" s="36">
        <f t="shared" si="81"/>
        <v>26.442481947971046</v>
      </c>
      <c r="W248" s="32">
        <f t="shared" si="68"/>
        <v>295.37124097398549</v>
      </c>
      <c r="X248" s="8">
        <f t="shared" si="69"/>
        <v>1.1956393546639801</v>
      </c>
      <c r="Y248" s="32">
        <f t="shared" si="70"/>
        <v>1.8311332802511855E-5</v>
      </c>
      <c r="Z248" s="32">
        <f t="shared" si="71"/>
        <v>1.5315097091010384E-5</v>
      </c>
      <c r="AA248" s="10">
        <f t="shared" si="72"/>
        <v>1006.165193121066</v>
      </c>
      <c r="AB248" s="29">
        <f t="shared" si="73"/>
        <v>2.5761974061377469E-2</v>
      </c>
      <c r="AC248" s="8">
        <f t="shared" si="74"/>
        <v>0.71517134757018397</v>
      </c>
      <c r="AD248" s="32">
        <f t="shared" si="75"/>
        <v>3.3855699583429447E-3</v>
      </c>
      <c r="AE248" s="47">
        <f t="shared" si="76"/>
        <v>554727.98434176506</v>
      </c>
      <c r="AF248" s="32">
        <f t="shared" si="77"/>
        <v>396725.560096592</v>
      </c>
      <c r="AG248" s="9">
        <f t="shared" si="78"/>
        <v>13.552402930315495</v>
      </c>
      <c r="AH248" s="10">
        <f t="shared" si="79"/>
        <v>4.5096817648182652</v>
      </c>
      <c r="AI248" s="10">
        <f t="shared" si="82"/>
        <v>3.6549990614949519</v>
      </c>
      <c r="AJ248" s="10">
        <f t="shared" si="83"/>
        <v>3.9797613027284786</v>
      </c>
      <c r="AK248" s="10">
        <f t="shared" si="84"/>
        <v>7.6347603642234301</v>
      </c>
      <c r="AL248" s="9">
        <f t="shared" si="80"/>
        <v>4.1354951972876908</v>
      </c>
      <c r="AM248" s="49">
        <f t="shared" si="85"/>
        <v>30.577977145258735</v>
      </c>
      <c r="AN248" s="29">
        <f t="shared" si="86"/>
        <v>1.272460060703905E-4</v>
      </c>
      <c r="AO248" s="29">
        <f t="shared" si="87"/>
        <v>3.9666666666666668</v>
      </c>
      <c r="AP248"/>
      <c r="AQ248" s="32"/>
      <c r="AR248" s="37"/>
      <c r="AS248" s="32"/>
      <c r="AT248"/>
    </row>
    <row r="249" spans="21:46" x14ac:dyDescent="0.25">
      <c r="U249" s="36">
        <f t="shared" si="88"/>
        <v>14340</v>
      </c>
      <c r="V249" s="36">
        <f t="shared" si="81"/>
        <v>26.443700689397268</v>
      </c>
      <c r="W249" s="32">
        <f t="shared" si="68"/>
        <v>295.3718503446986</v>
      </c>
      <c r="X249" s="8">
        <f t="shared" si="69"/>
        <v>1.1956368798303429</v>
      </c>
      <c r="Y249" s="32">
        <f t="shared" si="70"/>
        <v>1.8311361881164024E-5</v>
      </c>
      <c r="Z249" s="32">
        <f t="shared" si="71"/>
        <v>1.5315153112174281E-5</v>
      </c>
      <c r="AA249" s="10">
        <f t="shared" si="72"/>
        <v>1006.1652144343307</v>
      </c>
      <c r="AB249" s="29">
        <f t="shared" si="73"/>
        <v>2.5762019650421627E-2</v>
      </c>
      <c r="AC249" s="8">
        <f t="shared" si="74"/>
        <v>0.7151712328363391</v>
      </c>
      <c r="AD249" s="32">
        <f t="shared" si="75"/>
        <v>3.3855629736990888E-3</v>
      </c>
      <c r="AE249" s="47">
        <f t="shared" si="76"/>
        <v>554802.86042716226</v>
      </c>
      <c r="AF249" s="32">
        <f t="shared" si="77"/>
        <v>396779.045672821</v>
      </c>
      <c r="AG249" s="9">
        <f t="shared" si="78"/>
        <v>13.5528596827342</v>
      </c>
      <c r="AH249" s="10">
        <f t="shared" si="79"/>
        <v>4.5098417339359038</v>
      </c>
      <c r="AI249" s="10">
        <f t="shared" si="82"/>
        <v>3.6556563607590875</v>
      </c>
      <c r="AJ249" s="10">
        <f t="shared" si="83"/>
        <v>3.9803606803519962</v>
      </c>
      <c r="AK249" s="10">
        <f t="shared" si="84"/>
        <v>7.6360170411110833</v>
      </c>
      <c r="AL249" s="9">
        <f t="shared" si="80"/>
        <v>4.1361758972685028</v>
      </c>
      <c r="AM249" s="49">
        <f t="shared" si="85"/>
        <v>30.579876586665769</v>
      </c>
      <c r="AN249" s="29">
        <f t="shared" si="86"/>
        <v>1.2726695068518472E-4</v>
      </c>
      <c r="AO249" s="29">
        <f t="shared" si="87"/>
        <v>3.9833333333333334</v>
      </c>
      <c r="AP249"/>
      <c r="AQ249" s="32"/>
      <c r="AR249" s="37"/>
      <c r="AS249" s="32"/>
      <c r="AT249"/>
    </row>
    <row r="250" spans="21:46" x14ac:dyDescent="0.25">
      <c r="U250" s="36">
        <f t="shared" si="88"/>
        <v>14400</v>
      </c>
      <c r="V250" s="36">
        <f t="shared" si="81"/>
        <v>26.444893621451854</v>
      </c>
      <c r="W250" s="32">
        <f t="shared" si="68"/>
        <v>295.37244681072593</v>
      </c>
      <c r="X250" s="8">
        <f t="shared" si="69"/>
        <v>1.1956344574163507</v>
      </c>
      <c r="Y250" s="32">
        <f t="shared" si="70"/>
        <v>1.8311390343987339E-5</v>
      </c>
      <c r="Z250" s="32">
        <f t="shared" si="71"/>
        <v>1.5315207947048017E-5</v>
      </c>
      <c r="AA250" s="10">
        <f t="shared" si="72"/>
        <v>1006.1652352965285</v>
      </c>
      <c r="AB250" s="29">
        <f t="shared" si="73"/>
        <v>2.5762064273986113E-2</v>
      </c>
      <c r="AC250" s="8">
        <f t="shared" si="74"/>
        <v>0.71517112053279763</v>
      </c>
      <c r="AD250" s="32">
        <f t="shared" si="75"/>
        <v>3.3855561369974295E-3</v>
      </c>
      <c r="AE250" s="47">
        <f t="shared" si="76"/>
        <v>554876.14946036809</v>
      </c>
      <c r="AF250" s="32">
        <f t="shared" si="77"/>
        <v>396831.39756649552</v>
      </c>
      <c r="AG250" s="9">
        <f t="shared" si="78"/>
        <v>13.553306709091684</v>
      </c>
      <c r="AH250" s="10">
        <f t="shared" si="79"/>
        <v>4.5099982981269511</v>
      </c>
      <c r="AI250" s="10">
        <f t="shared" si="82"/>
        <v>3.6562997626186569</v>
      </c>
      <c r="AJ250" s="10">
        <f t="shared" si="83"/>
        <v>3.9809473719981594</v>
      </c>
      <c r="AK250" s="10">
        <f t="shared" si="84"/>
        <v>7.6372471346168158</v>
      </c>
      <c r="AL250" s="9">
        <f t="shared" si="80"/>
        <v>4.1368421979174412</v>
      </c>
      <c r="AM250" s="49">
        <f t="shared" si="85"/>
        <v>30.581735819369296</v>
      </c>
      <c r="AN250" s="29">
        <f t="shared" si="86"/>
        <v>1.2728745224361359E-4</v>
      </c>
      <c r="AO250" s="29">
        <f t="shared" si="87"/>
        <v>4</v>
      </c>
      <c r="AP250"/>
      <c r="AQ250" s="32"/>
      <c r="AR250" s="37"/>
      <c r="AS250" s="32"/>
      <c r="AT250"/>
    </row>
    <row r="251" spans="21:46" x14ac:dyDescent="0.25">
      <c r="U251" s="36">
        <f t="shared" si="88"/>
        <v>14460</v>
      </c>
      <c r="V251" s="36">
        <f t="shared" si="81"/>
        <v>26.446061290098839</v>
      </c>
      <c r="W251" s="32">
        <f t="shared" si="68"/>
        <v>295.37303064504943</v>
      </c>
      <c r="X251" s="8">
        <f t="shared" si="69"/>
        <v>1.1956320863127179</v>
      </c>
      <c r="Y251" s="32">
        <f t="shared" si="70"/>
        <v>1.8311418204010004E-5</v>
      </c>
      <c r="Z251" s="32">
        <f t="shared" si="71"/>
        <v>1.531526162072289E-5</v>
      </c>
      <c r="AA251" s="10">
        <f t="shared" si="72"/>
        <v>1006.1652557171897</v>
      </c>
      <c r="AB251" s="29">
        <f t="shared" si="73"/>
        <v>2.5762107952495911E-2</v>
      </c>
      <c r="AC251" s="8">
        <f t="shared" si="74"/>
        <v>0.7151710106081256</v>
      </c>
      <c r="AD251" s="32">
        <f t="shared" si="75"/>
        <v>3.3855494451072708E-3</v>
      </c>
      <c r="AE251" s="47">
        <f t="shared" si="76"/>
        <v>554947.88507199567</v>
      </c>
      <c r="AF251" s="32">
        <f t="shared" si="77"/>
        <v>396882.6398017811</v>
      </c>
      <c r="AG251" s="9">
        <f t="shared" si="78"/>
        <v>13.553744217381155</v>
      </c>
      <c r="AH251" s="10">
        <f t="shared" si="79"/>
        <v>4.5101515301455857</v>
      </c>
      <c r="AI251" s="10">
        <f t="shared" si="82"/>
        <v>3.6569295601192975</v>
      </c>
      <c r="AJ251" s="10">
        <f t="shared" si="83"/>
        <v>3.9815216457254716</v>
      </c>
      <c r="AK251" s="10">
        <f t="shared" si="84"/>
        <v>7.6384512058447687</v>
      </c>
      <c r="AL251" s="9">
        <f t="shared" si="80"/>
        <v>4.137494403165916</v>
      </c>
      <c r="AM251" s="49">
        <f t="shared" si="85"/>
        <v>30.583555693264756</v>
      </c>
      <c r="AN251" s="29">
        <f t="shared" si="86"/>
        <v>1.2730752009741282E-4</v>
      </c>
      <c r="AO251" s="29">
        <f t="shared" si="87"/>
        <v>4.0166666666666666</v>
      </c>
      <c r="AP251"/>
      <c r="AQ251" s="32"/>
      <c r="AR251" s="37"/>
      <c r="AS251" s="32"/>
      <c r="AT251"/>
    </row>
    <row r="252" spans="21:46" x14ac:dyDescent="0.25">
      <c r="U252" s="36">
        <f t="shared" si="88"/>
        <v>14520</v>
      </c>
      <c r="V252" s="36">
        <f t="shared" si="81"/>
        <v>26.447204229778418</v>
      </c>
      <c r="W252" s="32">
        <f t="shared" si="68"/>
        <v>295.3736021148892</v>
      </c>
      <c r="X252" s="8">
        <f t="shared" si="69"/>
        <v>1.1956297654335897</v>
      </c>
      <c r="Y252" s="32">
        <f t="shared" si="70"/>
        <v>1.831144547398525E-5</v>
      </c>
      <c r="Z252" s="32">
        <f t="shared" si="71"/>
        <v>1.5315314157760775E-5</v>
      </c>
      <c r="AA252" s="10">
        <f t="shared" si="72"/>
        <v>1006.1652757056428</v>
      </c>
      <c r="AB252" s="29">
        <f t="shared" si="73"/>
        <v>2.5762150705944908E-2</v>
      </c>
      <c r="AC252" s="8">
        <f t="shared" si="74"/>
        <v>0.71517090301197517</v>
      </c>
      <c r="AD252" s="32">
        <f t="shared" si="75"/>
        <v>3.3855428949640452E-3</v>
      </c>
      <c r="AE252" s="47">
        <f t="shared" si="76"/>
        <v>555018.10018034372</v>
      </c>
      <c r="AF252" s="32">
        <f t="shared" si="77"/>
        <v>396932.79589396733</v>
      </c>
      <c r="AG252" s="9">
        <f t="shared" si="78"/>
        <v>13.554172411110439</v>
      </c>
      <c r="AH252" s="10">
        <f t="shared" si="79"/>
        <v>4.5103015011795922</v>
      </c>
      <c r="AI252" s="10">
        <f t="shared" si="82"/>
        <v>3.6575460401606592</v>
      </c>
      <c r="AJ252" s="10">
        <f t="shared" si="83"/>
        <v>3.9820837639469526</v>
      </c>
      <c r="AK252" s="10">
        <f t="shared" si="84"/>
        <v>7.6396298041076118</v>
      </c>
      <c r="AL252" s="9">
        <f t="shared" si="80"/>
        <v>4.1381328105582895</v>
      </c>
      <c r="AM252" s="49">
        <f t="shared" si="85"/>
        <v>30.585337040336707</v>
      </c>
      <c r="AN252" s="29">
        <f t="shared" si="86"/>
        <v>1.2732716340179353E-4</v>
      </c>
      <c r="AO252" s="29">
        <f t="shared" si="87"/>
        <v>4.0333333333333332</v>
      </c>
      <c r="AP252"/>
      <c r="AQ252" s="32"/>
      <c r="AR252" s="37"/>
      <c r="AS252" s="32"/>
      <c r="AT252"/>
    </row>
    <row r="253" spans="21:46" x14ac:dyDescent="0.25">
      <c r="U253" s="36">
        <f t="shared" si="88"/>
        <v>14580</v>
      </c>
      <c r="V253" s="36">
        <f t="shared" si="81"/>
        <v>26.448322963649112</v>
      </c>
      <c r="W253" s="32">
        <f t="shared" si="68"/>
        <v>295.37416148182456</v>
      </c>
      <c r="X253" s="8">
        <f t="shared" si="69"/>
        <v>1.1956274937160494</v>
      </c>
      <c r="Y253" s="32">
        <f t="shared" si="70"/>
        <v>1.8311472166397043E-5</v>
      </c>
      <c r="Z253" s="32">
        <f t="shared" si="71"/>
        <v>1.5315365582205196E-5</v>
      </c>
      <c r="AA253" s="10">
        <f t="shared" si="72"/>
        <v>1006.1652952710208</v>
      </c>
      <c r="AB253" s="29">
        <f t="shared" si="73"/>
        <v>2.5762192553904877E-2</v>
      </c>
      <c r="AC253" s="8">
        <f t="shared" si="74"/>
        <v>0.71517079769506287</v>
      </c>
      <c r="AD253" s="32">
        <f t="shared" si="75"/>
        <v>3.3855364835679224E-3</v>
      </c>
      <c r="AE253" s="47">
        <f t="shared" si="76"/>
        <v>555086.82700647239</v>
      </c>
      <c r="AF253" s="32">
        <f t="shared" si="77"/>
        <v>396981.88886024023</v>
      </c>
      <c r="AG253" s="9">
        <f t="shared" si="78"/>
        <v>13.554591489400273</v>
      </c>
      <c r="AH253" s="10">
        <f t="shared" si="79"/>
        <v>4.5104482808845638</v>
      </c>
      <c r="AI253" s="10">
        <f t="shared" si="82"/>
        <v>3.6581494836238773</v>
      </c>
      <c r="AJ253" s="10">
        <f t="shared" si="83"/>
        <v>3.9826339835481375</v>
      </c>
      <c r="AK253" s="10">
        <f t="shared" si="84"/>
        <v>7.6407834671720147</v>
      </c>
      <c r="AL253" s="9">
        <f t="shared" si="80"/>
        <v>4.1387577113848408</v>
      </c>
      <c r="AM253" s="49">
        <f t="shared" si="85"/>
        <v>30.587080675033953</v>
      </c>
      <c r="AN253" s="29">
        <f t="shared" si="86"/>
        <v>1.2734639111953357E-4</v>
      </c>
      <c r="AO253" s="29">
        <f t="shared" si="87"/>
        <v>4.05</v>
      </c>
      <c r="AP253"/>
      <c r="AQ253" s="32"/>
      <c r="AR253" s="37"/>
      <c r="AS253" s="32"/>
      <c r="AT253"/>
    </row>
    <row r="254" spans="21:46" x14ac:dyDescent="0.25">
      <c r="U254" s="36">
        <f t="shared" si="88"/>
        <v>14640</v>
      </c>
      <c r="V254" s="36">
        <f t="shared" si="81"/>
        <v>26.449418003824899</v>
      </c>
      <c r="W254" s="32">
        <f t="shared" si="68"/>
        <v>295.37470900191244</v>
      </c>
      <c r="X254" s="8">
        <f t="shared" si="69"/>
        <v>1.1956252701196368</v>
      </c>
      <c r="Y254" s="32">
        <f t="shared" si="70"/>
        <v>1.8311498293465712E-5</v>
      </c>
      <c r="Z254" s="32">
        <f t="shared" si="71"/>
        <v>1.5315415917592161E-5</v>
      </c>
      <c r="AA254" s="10">
        <f t="shared" si="72"/>
        <v>1006.165314422264</v>
      </c>
      <c r="AB254" s="29">
        <f t="shared" si="73"/>
        <v>2.576223351553427E-2</v>
      </c>
      <c r="AC254" s="8">
        <f t="shared" si="74"/>
        <v>0.71517069460914651</v>
      </c>
      <c r="AD254" s="32">
        <f t="shared" si="75"/>
        <v>3.3855302079824493E-3</v>
      </c>
      <c r="AE254" s="47">
        <f t="shared" si="76"/>
        <v>555154.09708896221</v>
      </c>
      <c r="AF254" s="32">
        <f t="shared" si="77"/>
        <v>397029.94123022666</v>
      </c>
      <c r="AG254" s="9">
        <f t="shared" si="78"/>
        <v>13.555001647080459</v>
      </c>
      <c r="AH254" s="10">
        <f t="shared" si="79"/>
        <v>4.510591937417372</v>
      </c>
      <c r="AI254" s="10">
        <f t="shared" si="82"/>
        <v>3.6587401654964902</v>
      </c>
      <c r="AJ254" s="10">
        <f t="shared" si="83"/>
        <v>3.9831725560028737</v>
      </c>
      <c r="AK254" s="10">
        <f t="shared" si="84"/>
        <v>7.6419127214993638</v>
      </c>
      <c r="AL254" s="9">
        <f t="shared" si="80"/>
        <v>4.1393693908121545</v>
      </c>
      <c r="AM254" s="49">
        <f t="shared" si="85"/>
        <v>30.588787394637052</v>
      </c>
      <c r="AN254" s="29">
        <f t="shared" si="86"/>
        <v>1.2736521202498939E-4</v>
      </c>
      <c r="AO254" s="29">
        <f t="shared" si="87"/>
        <v>4.0666666666666664</v>
      </c>
      <c r="AP254"/>
      <c r="AQ254" s="32"/>
      <c r="AR254" s="37"/>
      <c r="AS254" s="32"/>
      <c r="AT254"/>
    </row>
    <row r="255" spans="21:46" x14ac:dyDescent="0.25">
      <c r="U255" s="36">
        <f t="shared" si="88"/>
        <v>14700</v>
      </c>
      <c r="V255" s="36">
        <f t="shared" si="81"/>
        <v>26.450489851607404</v>
      </c>
      <c r="W255" s="32">
        <f t="shared" si="68"/>
        <v>295.37524492580366</v>
      </c>
      <c r="X255" s="8">
        <f t="shared" si="69"/>
        <v>1.1956230936258736</v>
      </c>
      <c r="Y255" s="32">
        <f t="shared" si="70"/>
        <v>1.8311523867153583E-5</v>
      </c>
      <c r="Z255" s="32">
        <f t="shared" si="71"/>
        <v>1.5315465186960921E-5</v>
      </c>
      <c r="AA255" s="10">
        <f t="shared" si="72"/>
        <v>1006.1653331681242</v>
      </c>
      <c r="AB255" s="29">
        <f t="shared" si="73"/>
        <v>2.5762273609587074E-2</v>
      </c>
      <c r="AC255" s="8">
        <f t="shared" si="74"/>
        <v>0.71517059370700309</v>
      </c>
      <c r="AD255" s="32">
        <f t="shared" si="75"/>
        <v>3.3855240653332119E-3</v>
      </c>
      <c r="AE255" s="47">
        <f t="shared" si="76"/>
        <v>555219.94129834836</v>
      </c>
      <c r="AF255" s="32">
        <f t="shared" si="77"/>
        <v>397076.97505630722</v>
      </c>
      <c r="AG255" s="9">
        <f t="shared" si="78"/>
        <v>13.555403074783676</v>
      </c>
      <c r="AH255" s="10">
        <f t="shared" si="79"/>
        <v>4.5107325374688605</v>
      </c>
      <c r="AI255" s="10">
        <f t="shared" si="82"/>
        <v>3.6593183549948085</v>
      </c>
      <c r="AJ255" s="10">
        <f t="shared" si="83"/>
        <v>3.9836997274864787</v>
      </c>
      <c r="AK255" s="10">
        <f t="shared" si="84"/>
        <v>7.6430180824812872</v>
      </c>
      <c r="AL255" s="9">
        <f t="shared" si="80"/>
        <v>4.1399681280106968</v>
      </c>
      <c r="AM255" s="49">
        <f t="shared" si="85"/>
        <v>30.590457979618101</v>
      </c>
      <c r="AN255" s="29">
        <f t="shared" si="86"/>
        <v>1.2738363470802145E-4</v>
      </c>
      <c r="AO255" s="29">
        <f t="shared" si="87"/>
        <v>4.083333333333333</v>
      </c>
      <c r="AP255"/>
      <c r="AQ255" s="32"/>
      <c r="AR255" s="37"/>
      <c r="AS255" s="32"/>
      <c r="AT255"/>
    </row>
    <row r="256" spans="21:46" x14ac:dyDescent="0.25">
      <c r="U256" s="36">
        <f t="shared" si="88"/>
        <v>14760</v>
      </c>
      <c r="V256" s="36">
        <f t="shared" si="81"/>
        <v>26.451538997713246</v>
      </c>
      <c r="W256" s="32">
        <f t="shared" si="68"/>
        <v>295.37576949885658</v>
      </c>
      <c r="X256" s="8">
        <f t="shared" si="69"/>
        <v>1.1956209632378016</v>
      </c>
      <c r="Y256" s="32">
        <f t="shared" si="70"/>
        <v>1.8311548899170333E-5</v>
      </c>
      <c r="Z256" s="32">
        <f t="shared" si="71"/>
        <v>1.5315513412864341E-5</v>
      </c>
      <c r="AA256" s="10">
        <f t="shared" si="72"/>
        <v>1006.1653515171693</v>
      </c>
      <c r="AB256" s="29">
        <f t="shared" si="73"/>
        <v>2.5762312854421203E-2</v>
      </c>
      <c r="AC256" s="8">
        <f t="shared" si="74"/>
        <v>0.71517049494240725</v>
      </c>
      <c r="AD256" s="32">
        <f t="shared" si="75"/>
        <v>3.3855180528065323E-3</v>
      </c>
      <c r="AE256" s="47">
        <f t="shared" si="76"/>
        <v>555284.38985126419</v>
      </c>
      <c r="AF256" s="32">
        <f t="shared" si="77"/>
        <v>397123.01192372123</v>
      </c>
      <c r="AG256" s="9">
        <f t="shared" si="78"/>
        <v>13.555795959037367</v>
      </c>
      <c r="AH256" s="10">
        <f t="shared" si="79"/>
        <v>4.5108701462958329</v>
      </c>
      <c r="AI256" s="10">
        <f t="shared" si="82"/>
        <v>3.6598843156838106</v>
      </c>
      <c r="AJ256" s="10">
        <f t="shared" si="83"/>
        <v>3.9842157389868333</v>
      </c>
      <c r="AK256" s="10">
        <f t="shared" si="84"/>
        <v>7.6441000546706439</v>
      </c>
      <c r="AL256" s="9">
        <f t="shared" si="80"/>
        <v>4.1405541962799317</v>
      </c>
      <c r="AM256" s="49">
        <f t="shared" si="85"/>
        <v>30.592093193993179</v>
      </c>
      <c r="AN256" s="29">
        <f t="shared" si="86"/>
        <v>1.2740166757784407E-4</v>
      </c>
      <c r="AO256" s="29">
        <f t="shared" si="87"/>
        <v>4.0999999999999996</v>
      </c>
      <c r="AP256"/>
      <c r="AQ256" s="32"/>
      <c r="AR256" s="37"/>
      <c r="AS256" s="32"/>
      <c r="AT256"/>
    </row>
    <row r="257" spans="21:46" x14ac:dyDescent="0.25">
      <c r="U257" s="36">
        <f t="shared" si="88"/>
        <v>14820</v>
      </c>
      <c r="V257" s="36">
        <f t="shared" si="81"/>
        <v>26.452565922496643</v>
      </c>
      <c r="W257" s="32">
        <f t="shared" si="68"/>
        <v>295.37628296124831</v>
      </c>
      <c r="X257" s="8">
        <f t="shared" si="69"/>
        <v>1.1956188779795298</v>
      </c>
      <c r="Y257" s="32">
        <f t="shared" si="70"/>
        <v>1.8311573400978301E-5</v>
      </c>
      <c r="Z257" s="32">
        <f t="shared" si="71"/>
        <v>1.5315560617379124E-5</v>
      </c>
      <c r="AA257" s="10">
        <f t="shared" si="72"/>
        <v>1006.1653694777863</v>
      </c>
      <c r="AB257" s="29">
        <f t="shared" si="73"/>
        <v>2.5762351268006797E-2</v>
      </c>
      <c r="AC257" s="8">
        <f t="shared" si="74"/>
        <v>0.71517039827011164</v>
      </c>
      <c r="AD257" s="32">
        <f t="shared" si="75"/>
        <v>3.3855121676481868E-3</v>
      </c>
      <c r="AE257" s="47">
        <f t="shared" si="76"/>
        <v>555347.47232427984</v>
      </c>
      <c r="AF257" s="32">
        <f t="shared" si="77"/>
        <v>397168.07296045503</v>
      </c>
      <c r="AG257" s="9">
        <f t="shared" si="78"/>
        <v>13.556180482353453</v>
      </c>
      <c r="AH257" s="10">
        <f t="shared" si="79"/>
        <v>4.5110048277522958</v>
      </c>
      <c r="AI257" s="10">
        <f t="shared" si="82"/>
        <v>3.6604383055945817</v>
      </c>
      <c r="AJ257" s="10">
        <f t="shared" si="83"/>
        <v>3.9847208264128913</v>
      </c>
      <c r="AK257" s="10">
        <f t="shared" si="84"/>
        <v>7.645159132007473</v>
      </c>
      <c r="AL257" s="9">
        <f t="shared" si="80"/>
        <v>4.1411278631707145</v>
      </c>
      <c r="AM257" s="49">
        <f t="shared" si="85"/>
        <v>30.593693785667355</v>
      </c>
      <c r="AN257" s="29">
        <f t="shared" si="86"/>
        <v>1.2741931886679121E-4</v>
      </c>
      <c r="AO257" s="29">
        <f t="shared" si="87"/>
        <v>4.1166666666666663</v>
      </c>
      <c r="AP257"/>
      <c r="AQ257" s="32"/>
      <c r="AR257" s="37"/>
      <c r="AS257" s="32"/>
      <c r="AT257"/>
    </row>
    <row r="258" spans="21:46" x14ac:dyDescent="0.25">
      <c r="U258" s="36">
        <f t="shared" si="88"/>
        <v>14880</v>
      </c>
      <c r="V258" s="36">
        <f t="shared" si="81"/>
        <v>26.453571096167366</v>
      </c>
      <c r="W258" s="32">
        <f t="shared" si="68"/>
        <v>295.37678554808366</v>
      </c>
      <c r="X258" s="8">
        <f t="shared" si="69"/>
        <v>1.1956168368957898</v>
      </c>
      <c r="Y258" s="32">
        <f t="shared" si="70"/>
        <v>1.8311597383797707E-5</v>
      </c>
      <c r="Z258" s="32">
        <f t="shared" si="71"/>
        <v>1.5315606822115829E-5</v>
      </c>
      <c r="AA258" s="10">
        <f t="shared" si="72"/>
        <v>1006.1653870581854</v>
      </c>
      <c r="AB258" s="29">
        <f t="shared" si="73"/>
        <v>2.5762388867934433E-2</v>
      </c>
      <c r="AC258" s="8">
        <f t="shared" si="74"/>
        <v>0.71517030364582446</v>
      </c>
      <c r="AD258" s="32">
        <f t="shared" si="75"/>
        <v>3.3855064071621581E-3</v>
      </c>
      <c r="AE258" s="47">
        <f t="shared" si="76"/>
        <v>555409.2176674481</v>
      </c>
      <c r="AF258" s="32">
        <f t="shared" si="77"/>
        <v>397212.17884691869</v>
      </c>
      <c r="AG258" s="9">
        <f t="shared" si="78"/>
        <v>13.556556823316029</v>
      </c>
      <c r="AH258" s="10">
        <f t="shared" si="79"/>
        <v>4.5111366443200174</v>
      </c>
      <c r="AI258" s="10">
        <f t="shared" si="82"/>
        <v>3.6609805773393735</v>
      </c>
      <c r="AJ258" s="10">
        <f t="shared" si="83"/>
        <v>3.9852152207012184</v>
      </c>
      <c r="AK258" s="10">
        <f t="shared" si="84"/>
        <v>7.6461957980405924</v>
      </c>
      <c r="AL258" s="9">
        <f t="shared" si="80"/>
        <v>4.14168939060532</v>
      </c>
      <c r="AM258" s="49">
        <f t="shared" si="85"/>
        <v>30.595260486772688</v>
      </c>
      <c r="AN258" s="29">
        <f t="shared" si="86"/>
        <v>1.2743659663400986E-4</v>
      </c>
      <c r="AO258" s="29">
        <f t="shared" si="87"/>
        <v>4.1333333333333337</v>
      </c>
      <c r="AP258"/>
      <c r="AQ258" s="32"/>
      <c r="AR258" s="37"/>
      <c r="AS258" s="32"/>
      <c r="AT258"/>
    </row>
    <row r="259" spans="21:46" x14ac:dyDescent="0.25">
      <c r="U259" s="36">
        <f t="shared" si="88"/>
        <v>14940</v>
      </c>
      <c r="V259" s="36">
        <f t="shared" si="81"/>
        <v>26.454554979004165</v>
      </c>
      <c r="W259" s="32">
        <f t="shared" si="68"/>
        <v>295.37727748950203</v>
      </c>
      <c r="X259" s="8">
        <f t="shared" si="69"/>
        <v>1.1956148390515018</v>
      </c>
      <c r="Y259" s="32">
        <f t="shared" si="70"/>
        <v>1.8311620858611844E-5</v>
      </c>
      <c r="Z259" s="32">
        <f t="shared" si="71"/>
        <v>1.531565204822877E-5</v>
      </c>
      <c r="AA259" s="10">
        <f t="shared" si="72"/>
        <v>1006.1654042664042</v>
      </c>
      <c r="AB259" s="29">
        <f t="shared" si="73"/>
        <v>2.5762425671423259E-2</v>
      </c>
      <c r="AC259" s="8">
        <f t="shared" si="74"/>
        <v>0.71517021102618994</v>
      </c>
      <c r="AD259" s="32">
        <f t="shared" si="75"/>
        <v>3.3855007687094039E-3</v>
      </c>
      <c r="AE259" s="47">
        <f t="shared" si="76"/>
        <v>555469.65421755728</v>
      </c>
      <c r="AF259" s="32">
        <f t="shared" si="77"/>
        <v>397255.34982541518</v>
      </c>
      <c r="AG259" s="9">
        <f t="shared" si="78"/>
        <v>13.5569251566671</v>
      </c>
      <c r="AH259" s="10">
        <f t="shared" si="79"/>
        <v>4.5112656571384218</v>
      </c>
      <c r="AI259" s="10">
        <f t="shared" si="82"/>
        <v>3.6615113782243331</v>
      </c>
      <c r="AJ259" s="10">
        <f t="shared" si="83"/>
        <v>3.9856991479200947</v>
      </c>
      <c r="AK259" s="10">
        <f t="shared" si="84"/>
        <v>7.6472105261444279</v>
      </c>
      <c r="AL259" s="9">
        <f t="shared" si="80"/>
        <v>4.1422390349948985</v>
      </c>
      <c r="AM259" s="49">
        <f t="shared" si="85"/>
        <v>30.596794013999062</v>
      </c>
      <c r="AN259" s="29">
        <f t="shared" si="86"/>
        <v>1.274535087690738E-4</v>
      </c>
      <c r="AO259" s="29">
        <f t="shared" si="87"/>
        <v>4.1500000000000004</v>
      </c>
      <c r="AP259"/>
      <c r="AQ259" s="32"/>
      <c r="AR259" s="37"/>
      <c r="AS259" s="32"/>
      <c r="AT259"/>
    </row>
    <row r="260" spans="21:46" x14ac:dyDescent="0.25">
      <c r="U260" s="36">
        <f t="shared" si="88"/>
        <v>15000</v>
      </c>
      <c r="V260" s="36">
        <f t="shared" si="81"/>
        <v>26.455518021563723</v>
      </c>
      <c r="W260" s="32">
        <f t="shared" si="68"/>
        <v>295.37775901078186</v>
      </c>
      <c r="X260" s="8">
        <f t="shared" si="69"/>
        <v>1.1956128835313491</v>
      </c>
      <c r="Y260" s="32">
        <f t="shared" si="70"/>
        <v>1.8311643836171895E-5</v>
      </c>
      <c r="Z260" s="32">
        <f t="shared" si="71"/>
        <v>1.531569631642545E-5</v>
      </c>
      <c r="AA260" s="10">
        <f t="shared" si="72"/>
        <v>1006.1654211103105</v>
      </c>
      <c r="AB260" s="29">
        <f t="shared" si="73"/>
        <v>2.5762461695328514E-2</v>
      </c>
      <c r="AC260" s="8">
        <f t="shared" si="74"/>
        <v>0.71517012036876981</v>
      </c>
      <c r="AD260" s="32">
        <f t="shared" si="75"/>
        <v>3.3854952497066582E-3</v>
      </c>
      <c r="AE260" s="47">
        <f t="shared" si="76"/>
        <v>555528.80971112323</v>
      </c>
      <c r="AF260" s="32">
        <f t="shared" si="77"/>
        <v>397297.60570942343</v>
      </c>
      <c r="AG260" s="9">
        <f t="shared" si="78"/>
        <v>13.557285653390442</v>
      </c>
      <c r="AH260" s="10">
        <f t="shared" si="79"/>
        <v>4.5113919260337667</v>
      </c>
      <c r="AI260" s="10">
        <f t="shared" si="82"/>
        <v>3.6620309503598967</v>
      </c>
      <c r="AJ260" s="10">
        <f t="shared" si="83"/>
        <v>3.9861728293716157</v>
      </c>
      <c r="AK260" s="10">
        <f t="shared" si="84"/>
        <v>7.6482037797315119</v>
      </c>
      <c r="AL260" s="9">
        <f t="shared" si="80"/>
        <v>4.1427770473545689</v>
      </c>
      <c r="AM260" s="49">
        <f t="shared" si="85"/>
        <v>30.59829506891829</v>
      </c>
      <c r="AN260" s="29">
        <f t="shared" si="86"/>
        <v>1.2747006299552519E-4</v>
      </c>
      <c r="AO260" s="29">
        <f t="shared" si="87"/>
        <v>4.166666666666667</v>
      </c>
      <c r="AP260"/>
      <c r="AQ260" s="32"/>
      <c r="AR260" s="37"/>
      <c r="AS260" s="32"/>
      <c r="AT260"/>
    </row>
    <row r="261" spans="21:46" x14ac:dyDescent="0.25">
      <c r="U261" s="36">
        <f t="shared" si="88"/>
        <v>15060</v>
      </c>
      <c r="V261" s="36">
        <f t="shared" si="81"/>
        <v>26.456460664885252</v>
      </c>
      <c r="W261" s="32">
        <f t="shared" si="68"/>
        <v>295.37823033244263</v>
      </c>
      <c r="X261" s="8">
        <f t="shared" si="69"/>
        <v>1.1956109694393628</v>
      </c>
      <c r="Y261" s="32">
        <f t="shared" si="70"/>
        <v>1.8311666327001982E-5</v>
      </c>
      <c r="Z261" s="32">
        <f t="shared" si="71"/>
        <v>1.5315739646976101E-5</v>
      </c>
      <c r="AA261" s="10">
        <f t="shared" si="72"/>
        <v>1006.1654375976063</v>
      </c>
      <c r="AB261" s="29">
        <f t="shared" si="73"/>
        <v>2.5762496956149503E-2</v>
      </c>
      <c r="AC261" s="8">
        <f t="shared" si="74"/>
        <v>0.71517003163202164</v>
      </c>
      <c r="AD261" s="32">
        <f t="shared" si="75"/>
        <v>3.3854898476252597E-3</v>
      </c>
      <c r="AE261" s="47">
        <f t="shared" si="76"/>
        <v>555586.71129708539</v>
      </c>
      <c r="AF261" s="32">
        <f t="shared" si="77"/>
        <v>397338.96589266742</v>
      </c>
      <c r="AG261" s="9">
        <f t="shared" si="78"/>
        <v>13.557638480793518</v>
      </c>
      <c r="AH261" s="10">
        <f t="shared" si="79"/>
        <v>4.5115155095477375</v>
      </c>
      <c r="AI261" s="10">
        <f t="shared" si="82"/>
        <v>3.6625395307689779</v>
      </c>
      <c r="AJ261" s="10">
        <f t="shared" si="83"/>
        <v>3.9866364816916278</v>
      </c>
      <c r="AK261" s="10">
        <f t="shared" si="84"/>
        <v>7.6491760124606056</v>
      </c>
      <c r="AL261" s="9">
        <f t="shared" si="80"/>
        <v>4.1433036734161615</v>
      </c>
      <c r="AM261" s="49">
        <f t="shared" si="85"/>
        <v>30.599764338301412</v>
      </c>
      <c r="AN261" s="29">
        <f t="shared" si="86"/>
        <v>1.2748626687434343E-4</v>
      </c>
      <c r="AO261" s="29">
        <f t="shared" si="87"/>
        <v>4.1833333333333336</v>
      </c>
      <c r="AP261"/>
      <c r="AQ261" s="32"/>
      <c r="AR261" s="37"/>
      <c r="AS261" s="32"/>
      <c r="AT261"/>
    </row>
    <row r="262" spans="21:46" x14ac:dyDescent="0.25">
      <c r="U262" s="36">
        <f t="shared" si="88"/>
        <v>15120</v>
      </c>
      <c r="V262" s="36">
        <f t="shared" si="81"/>
        <v>26.457383340690814</v>
      </c>
      <c r="W262" s="32">
        <f t="shared" si="68"/>
        <v>295.3786916703454</v>
      </c>
      <c r="X262" s="8">
        <f t="shared" si="69"/>
        <v>1.1956090958985117</v>
      </c>
      <c r="Y262" s="32">
        <f t="shared" si="70"/>
        <v>1.8311688341403782E-5</v>
      </c>
      <c r="Z262" s="32">
        <f t="shared" si="71"/>
        <v>1.5315782059722766E-5</v>
      </c>
      <c r="AA262" s="10">
        <f t="shared" si="72"/>
        <v>1006.1654537358314</v>
      </c>
      <c r="AB262" s="29">
        <f t="shared" si="73"/>
        <v>2.5762531470036761E-2</v>
      </c>
      <c r="AC262" s="8">
        <f t="shared" si="74"/>
        <v>0.71516994477528251</v>
      </c>
      <c r="AD262" s="32">
        <f t="shared" si="75"/>
        <v>3.385484559989996E-3</v>
      </c>
      <c r="AE262" s="47">
        <f t="shared" si="76"/>
        <v>555643.38554925227</v>
      </c>
      <c r="AF262" s="32">
        <f t="shared" si="77"/>
        <v>397379.44935800973</v>
      </c>
      <c r="AG262" s="9">
        <f t="shared" si="78"/>
        <v>13.55798380258762</v>
      </c>
      <c r="AH262" s="10">
        <f t="shared" si="79"/>
        <v>4.5116364649653242</v>
      </c>
      <c r="AI262" s="10">
        <f t="shared" si="82"/>
        <v>3.6630373514928896</v>
      </c>
      <c r="AJ262" s="10">
        <f t="shared" si="83"/>
        <v>3.9870903169475205</v>
      </c>
      <c r="AK262" s="10">
        <f t="shared" si="84"/>
        <v>7.65012766844041</v>
      </c>
      <c r="AL262" s="9">
        <f t="shared" si="80"/>
        <v>4.1438191537385549</v>
      </c>
      <c r="AM262" s="49">
        <f t="shared" si="85"/>
        <v>30.601202494429369</v>
      </c>
      <c r="AN262" s="29">
        <f t="shared" si="86"/>
        <v>1.2750212780734016E-4</v>
      </c>
      <c r="AO262" s="29">
        <f t="shared" si="87"/>
        <v>4.2</v>
      </c>
      <c r="AP262"/>
      <c r="AQ262" s="32"/>
      <c r="AR262" s="37"/>
      <c r="AS262" s="32"/>
      <c r="AT262"/>
    </row>
    <row r="263" spans="21:46" x14ac:dyDescent="0.25">
      <c r="U263" s="36">
        <f t="shared" si="88"/>
        <v>15180</v>
      </c>
      <c r="V263" s="36">
        <f t="shared" si="81"/>
        <v>26.458286471581456</v>
      </c>
      <c r="W263" s="32">
        <f t="shared" si="68"/>
        <v>295.37914323579071</v>
      </c>
      <c r="X263" s="8">
        <f t="shared" si="69"/>
        <v>1.195607262050306</v>
      </c>
      <c r="Y263" s="32">
        <f t="shared" si="70"/>
        <v>1.8311709889461323E-5</v>
      </c>
      <c r="Z263" s="32">
        <f t="shared" si="71"/>
        <v>1.5315823574088367E-5</v>
      </c>
      <c r="AA263" s="10">
        <f t="shared" si="72"/>
        <v>1006.1654695323665</v>
      </c>
      <c r="AB263" s="29">
        <f t="shared" si="73"/>
        <v>2.5762565252799664E-2</v>
      </c>
      <c r="AC263" s="8">
        <f t="shared" si="74"/>
        <v>0.71516985975874814</v>
      </c>
      <c r="AD263" s="32">
        <f t="shared" si="75"/>
        <v>3.3854793843779802E-3</v>
      </c>
      <c r="AE263" s="47">
        <f t="shared" si="76"/>
        <v>555698.85847847234</v>
      </c>
      <c r="AF263" s="32">
        <f t="shared" si="77"/>
        <v>397419.07468614547</v>
      </c>
      <c r="AG263" s="9">
        <f t="shared" si="78"/>
        <v>13.558321778966171</v>
      </c>
      <c r="AH263" s="10">
        <f t="shared" si="79"/>
        <v>4.5117548483421643</v>
      </c>
      <c r="AI263" s="10">
        <f t="shared" si="82"/>
        <v>3.6635246396951588</v>
      </c>
      <c r="AJ263" s="10">
        <f t="shared" si="83"/>
        <v>3.9875345427341515</v>
      </c>
      <c r="AK263" s="10">
        <f t="shared" si="84"/>
        <v>7.6510591824293108</v>
      </c>
      <c r="AL263" s="9">
        <f t="shared" si="80"/>
        <v>4.1443237238158765</v>
      </c>
      <c r="AM263" s="49">
        <f t="shared" si="85"/>
        <v>30.602610195397332</v>
      </c>
      <c r="AN263" s="29">
        <f t="shared" si="86"/>
        <v>1.2751765304048853E-4</v>
      </c>
      <c r="AO263" s="29">
        <f t="shared" si="87"/>
        <v>4.2166666666666668</v>
      </c>
      <c r="AP263"/>
      <c r="AQ263" s="32"/>
      <c r="AR263" s="37"/>
      <c r="AS263" s="32"/>
      <c r="AT263"/>
    </row>
    <row r="264" spans="21:46" x14ac:dyDescent="0.25">
      <c r="U264" s="36">
        <f t="shared" si="88"/>
        <v>15240</v>
      </c>
      <c r="V264" s="36">
        <f t="shared" si="81"/>
        <v>26.459170471229246</v>
      </c>
      <c r="W264" s="32">
        <f t="shared" si="68"/>
        <v>295.37958523561463</v>
      </c>
      <c r="X264" s="8">
        <f t="shared" si="69"/>
        <v>1.1956054670544038</v>
      </c>
      <c r="Y264" s="32">
        <f t="shared" si="70"/>
        <v>1.8311730981045572E-5</v>
      </c>
      <c r="Z264" s="32">
        <f t="shared" si="71"/>
        <v>1.5315864209085562E-5</v>
      </c>
      <c r="AA264" s="10">
        <f t="shared" si="72"/>
        <v>1006.1654849944367</v>
      </c>
      <c r="AB264" s="29">
        <f t="shared" si="73"/>
        <v>2.5762598319913507E-2</v>
      </c>
      <c r="AC264" s="8">
        <f t="shared" si="74"/>
        <v>0.71516977654345648</v>
      </c>
      <c r="AD264" s="32">
        <f t="shared" si="75"/>
        <v>3.3854743184175465E-3</v>
      </c>
      <c r="AE264" s="47">
        <f t="shared" si="76"/>
        <v>555753.15554454667</v>
      </c>
      <c r="AF264" s="32">
        <f t="shared" si="77"/>
        <v>397457.86006411427</v>
      </c>
      <c r="AG264" s="9">
        <f t="shared" si="78"/>
        <v>13.558652566681273</v>
      </c>
      <c r="AH264" s="10">
        <f t="shared" si="79"/>
        <v>4.5118707145312049</v>
      </c>
      <c r="AI264" s="10">
        <f t="shared" si="82"/>
        <v>3.6640016177631716</v>
      </c>
      <c r="AJ264" s="10">
        <f t="shared" si="83"/>
        <v>3.9879693622675969</v>
      </c>
      <c r="AK264" s="10">
        <f t="shared" si="84"/>
        <v>7.651970980030768</v>
      </c>
      <c r="AL264" s="9">
        <f t="shared" si="80"/>
        <v>4.1448176141833324</v>
      </c>
      <c r="AM264" s="49">
        <f t="shared" si="85"/>
        <v>30.603988085412578</v>
      </c>
      <c r="AN264" s="29">
        <f t="shared" si="86"/>
        <v>1.2753284966717947E-4</v>
      </c>
      <c r="AO264" s="29">
        <f t="shared" si="87"/>
        <v>4.2333333333333334</v>
      </c>
      <c r="AP264"/>
      <c r="AQ264" s="32"/>
      <c r="AR264" s="37"/>
      <c r="AS264" s="32"/>
      <c r="AT264"/>
    </row>
    <row r="265" spans="21:46" x14ac:dyDescent="0.25">
      <c r="U265" s="36">
        <f t="shared" si="88"/>
        <v>15300</v>
      </c>
      <c r="V265" s="36">
        <f t="shared" si="81"/>
        <v>26.4600357445653</v>
      </c>
      <c r="W265" s="32">
        <f t="shared" si="68"/>
        <v>295.38001787228262</v>
      </c>
      <c r="X265" s="8">
        <f t="shared" si="69"/>
        <v>1.1956037100882309</v>
      </c>
      <c r="Y265" s="32">
        <f t="shared" si="70"/>
        <v>1.8311751625818905E-5</v>
      </c>
      <c r="Z265" s="32">
        <f t="shared" si="71"/>
        <v>1.5315903983325351E-5</v>
      </c>
      <c r="AA265" s="10">
        <f t="shared" si="72"/>
        <v>1006.1655001291147</v>
      </c>
      <c r="AB265" s="29">
        <f t="shared" si="73"/>
        <v>2.5762630686526587E-2</v>
      </c>
      <c r="AC265" s="8">
        <f t="shared" si="74"/>
        <v>0.71516969509126971</v>
      </c>
      <c r="AD265" s="32">
        <f t="shared" si="75"/>
        <v>3.3854693597871717E-3</v>
      </c>
      <c r="AE265" s="47">
        <f t="shared" si="76"/>
        <v>555806.30166789889</v>
      </c>
      <c r="AF265" s="32">
        <f t="shared" si="77"/>
        <v>397495.82329363754</v>
      </c>
      <c r="AG265" s="9">
        <f t="shared" si="78"/>
        <v>13.558976319118623</v>
      </c>
      <c r="AH265" s="10">
        <f t="shared" si="79"/>
        <v>4.5119841172088311</v>
      </c>
      <c r="AI265" s="10">
        <f t="shared" si="82"/>
        <v>3.6644685034077717</v>
      </c>
      <c r="AJ265" s="10">
        <f t="shared" si="83"/>
        <v>3.9883949744771119</v>
      </c>
      <c r="AK265" s="10">
        <f t="shared" si="84"/>
        <v>7.6528634778848836</v>
      </c>
      <c r="AL265" s="9">
        <f t="shared" si="80"/>
        <v>4.1453010505209784</v>
      </c>
      <c r="AM265" s="49">
        <f t="shared" si="85"/>
        <v>30.605336795086277</v>
      </c>
      <c r="AN265" s="29">
        <f t="shared" si="86"/>
        <v>1.2754772463141473E-4</v>
      </c>
      <c r="AO265" s="29">
        <f t="shared" si="87"/>
        <v>4.25</v>
      </c>
      <c r="AP265"/>
      <c r="AQ265" s="32"/>
      <c r="AR265" s="37"/>
      <c r="AS265" s="32"/>
      <c r="AT265"/>
    </row>
    <row r="266" spans="21:46" x14ac:dyDescent="0.25">
      <c r="U266" s="36">
        <f t="shared" si="88"/>
        <v>15360</v>
      </c>
      <c r="V266" s="36">
        <f t="shared" si="81"/>
        <v>26.46088268796386</v>
      </c>
      <c r="W266" s="32">
        <f t="shared" si="68"/>
        <v>295.38044134398189</v>
      </c>
      <c r="X266" s="8">
        <f t="shared" si="69"/>
        <v>1.1956019903466037</v>
      </c>
      <c r="Y266" s="32">
        <f t="shared" si="70"/>
        <v>1.8311771833239382E-5</v>
      </c>
      <c r="Z266" s="32">
        <f t="shared" si="71"/>
        <v>1.5315942915025442E-5</v>
      </c>
      <c r="AA266" s="10">
        <f t="shared" si="72"/>
        <v>1006.1655149433238</v>
      </c>
      <c r="AB266" s="29">
        <f t="shared" si="73"/>
        <v>2.5762662367466931E-2</v>
      </c>
      <c r="AC266" s="8">
        <f t="shared" si="74"/>
        <v>0.71516961536485535</v>
      </c>
      <c r="AD266" s="32">
        <f t="shared" si="75"/>
        <v>3.3854645062144162E-3</v>
      </c>
      <c r="AE266" s="47">
        <f t="shared" si="76"/>
        <v>555858.32124099892</v>
      </c>
      <c r="AF266" s="32">
        <f t="shared" si="77"/>
        <v>397532.9817992794</v>
      </c>
      <c r="AG266" s="9">
        <f t="shared" si="78"/>
        <v>13.559293186370676</v>
      </c>
      <c r="AH266" s="10">
        <f t="shared" si="79"/>
        <v>4.5120951089003496</v>
      </c>
      <c r="AI266" s="10">
        <f t="shared" si="82"/>
        <v>3.664925509760772</v>
      </c>
      <c r="AJ266" s="10">
        <f t="shared" si="83"/>
        <v>3.9888115740950867</v>
      </c>
      <c r="AK266" s="10">
        <f t="shared" si="84"/>
        <v>7.6537370838558587</v>
      </c>
      <c r="AL266" s="9">
        <f t="shared" si="80"/>
        <v>4.1457742537552562</v>
      </c>
      <c r="AM266" s="49">
        <f t="shared" si="85"/>
        <v>30.606656941719116</v>
      </c>
      <c r="AN266" s="29">
        <f t="shared" si="86"/>
        <v>1.2756228473093098E-4</v>
      </c>
      <c r="AO266" s="29">
        <f t="shared" si="87"/>
        <v>4.2666666666666666</v>
      </c>
      <c r="AP266"/>
      <c r="AQ266" s="32"/>
      <c r="AR266" s="37"/>
      <c r="AS266" s="32"/>
      <c r="AT266"/>
    </row>
    <row r="267" spans="21:46" x14ac:dyDescent="0.25">
      <c r="U267" s="36">
        <f t="shared" si="88"/>
        <v>15420</v>
      </c>
      <c r="V267" s="36">
        <f t="shared" si="81"/>
        <v>26.46171168942254</v>
      </c>
      <c r="W267" s="32">
        <f t="shared" ref="W267:W330" si="89">((V267+$W$4)/2)+273.15</f>
        <v>295.38085584471128</v>
      </c>
      <c r="X267" s="8">
        <f t="shared" ref="X267:X330" si="90">(351.99/W267)+344.84/(W267^2)</f>
        <v>1.195600307041365</v>
      </c>
      <c r="Y267" s="32">
        <f t="shared" ref="Y267:Y330" si="91">((1.459*10^-6)*W267^1.5)/(W267+109.1)</f>
        <v>1.8311791612565329E-5</v>
      </c>
      <c r="Z267" s="32">
        <f t="shared" ref="Z267:Z330" si="92">Y267/X267</f>
        <v>1.5315981022018742E-5</v>
      </c>
      <c r="AA267" s="10">
        <f t="shared" ref="AA267:AA330" si="93">1030.5-0.19975*W267+(3.9734*10^-4)*W267^2</f>
        <v>1006.1655294438417</v>
      </c>
      <c r="AB267" s="29">
        <f t="shared" ref="AB267:AB330" si="94">((2.334*10^-3)*(W267^1.5))/(W267+164.54)</f>
        <v>2.5762693377249377E-2</v>
      </c>
      <c r="AC267" s="8">
        <f t="shared" ref="AC267:AC330" si="95">AA267*Y267/AB267</f>
        <v>0.71516953732767119</v>
      </c>
      <c r="AD267" s="32">
        <f t="shared" ref="AD267:AD330" si="96">1/W267</f>
        <v>3.3854597554748901E-3</v>
      </c>
      <c r="AE267" s="47">
        <f t="shared" ref="AE267:AE330" si="97">$H$15*AD267*(V267-$W$4)*($C$34^3)/(Z267^2)</f>
        <v>555909.23813952482</v>
      </c>
      <c r="AF267" s="32">
        <f t="shared" ref="AF267:AF330" si="98">AE267*AC267</f>
        <v>397569.35263642215</v>
      </c>
      <c r="AG267" s="9">
        <f t="shared" ref="AG267:AG330" si="99">0.54*POWER(AF267,1/4)</f>
        <v>13.5596033153082</v>
      </c>
      <c r="AH267" s="10">
        <f t="shared" ref="AH267:AH330" si="100">AG267*AB267/$C$34</f>
        <v>4.5122037410049982</v>
      </c>
      <c r="AI267" s="10">
        <f t="shared" si="82"/>
        <v>3.6653728454705381</v>
      </c>
      <c r="AJ267" s="10">
        <f t="shared" si="83"/>
        <v>3.989219351745116</v>
      </c>
      <c r="AK267" s="10">
        <f t="shared" si="84"/>
        <v>7.6545921972156545</v>
      </c>
      <c r="AL267" s="9">
        <f t="shared" ref="AL267:AL330" si="101">AK267*$C$17/($C$2*$C$19)</f>
        <v>4.1462374401584787</v>
      </c>
      <c r="AM267" s="49">
        <f t="shared" si="85"/>
        <v>30.607949129581019</v>
      </c>
      <c r="AN267" s="29">
        <f t="shared" si="86"/>
        <v>1.2757653662026091E-4</v>
      </c>
      <c r="AO267" s="29">
        <f t="shared" si="87"/>
        <v>4.2833333333333332</v>
      </c>
      <c r="AP267"/>
      <c r="AQ267" s="32"/>
      <c r="AR267" s="37"/>
      <c r="AS267" s="32"/>
      <c r="AT267"/>
    </row>
    <row r="268" spans="21:46" x14ac:dyDescent="0.25">
      <c r="U268" s="36">
        <f t="shared" si="88"/>
        <v>15480</v>
      </c>
      <c r="V268" s="36">
        <f t="shared" ref="V268:V331" si="102">V267+$W$2*($R$10-AH267*$C$19*(V267-$W$4)-$W$3*$C$3*$C$19*(POWER(V267+273.15,4)-POWER($W$4+273.15,4)))/($C$29*$C$4)</f>
        <v>26.462523128738788</v>
      </c>
      <c r="W268" s="32">
        <f t="shared" si="89"/>
        <v>295.38126156436937</v>
      </c>
      <c r="X268" s="8">
        <f t="shared" si="90"/>
        <v>1.1955986594010237</v>
      </c>
      <c r="Y268" s="32">
        <f t="shared" si="91"/>
        <v>1.8311810972859218E-5</v>
      </c>
      <c r="Z268" s="32">
        <f t="shared" si="92"/>
        <v>1.5316018321761209E-5</v>
      </c>
      <c r="AA268" s="10">
        <f t="shared" si="93"/>
        <v>1006.1655436373028</v>
      </c>
      <c r="AB268" s="29">
        <f t="shared" si="94"/>
        <v>2.576272373008175E-2</v>
      </c>
      <c r="AC268" s="8">
        <f t="shared" si="95"/>
        <v>0.71516946094394795</v>
      </c>
      <c r="AD268" s="32">
        <f t="shared" si="96"/>
        <v>3.3854551053912416E-3</v>
      </c>
      <c r="AE268" s="47">
        <f t="shared" si="97"/>
        <v>555959.07573332416</v>
      </c>
      <c r="AF268" s="32">
        <f t="shared" si="98"/>
        <v>397604.95249909698</v>
      </c>
      <c r="AG268" s="9">
        <f t="shared" si="99"/>
        <v>13.559906849650305</v>
      </c>
      <c r="AH268" s="10">
        <f t="shared" si="100"/>
        <v>4.5123100638202924</v>
      </c>
      <c r="AI268" s="10">
        <f t="shared" ref="AI268:AI331" si="103">AH268*$C$19*(V268-$W$4)</f>
        <v>3.6658107147955219</v>
      </c>
      <c r="AJ268" s="10">
        <f t="shared" ref="AJ268:AJ331" si="104">$W$3*$C$19*$C$3*(POWER(V268+273.15,4)-POWER($W$4+273.15,4))</f>
        <v>3.9896184940283885</v>
      </c>
      <c r="AK268" s="10">
        <f t="shared" ref="AK268:AK331" si="105">AJ268+AI268</f>
        <v>7.6554292088239109</v>
      </c>
      <c r="AL268" s="9">
        <f t="shared" si="101"/>
        <v>4.1466908214462848</v>
      </c>
      <c r="AM268" s="49">
        <f t="shared" ref="AM268:AM331" si="106">V268+AL268</f>
        <v>30.609213950185072</v>
      </c>
      <c r="AN268" s="29">
        <f t="shared" ref="AN268:AN331" si="107">AK268*$W$2/(3.6*10^6)</f>
        <v>1.2759048681373187E-4</v>
      </c>
      <c r="AO268" s="29">
        <f t="shared" ref="AO268:AO331" si="108">U268/3600</f>
        <v>4.3</v>
      </c>
      <c r="AP268"/>
      <c r="AQ268" s="32"/>
      <c r="AR268" s="37"/>
      <c r="AS268" s="32"/>
      <c r="AT268"/>
    </row>
    <row r="269" spans="21:46" x14ac:dyDescent="0.25">
      <c r="U269" s="36">
        <f t="shared" si="88"/>
        <v>15540</v>
      </c>
      <c r="V269" s="36">
        <f t="shared" si="102"/>
        <v>26.463317377682653</v>
      </c>
      <c r="W269" s="32">
        <f t="shared" si="89"/>
        <v>295.3816586888413</v>
      </c>
      <c r="X269" s="8">
        <f t="shared" si="90"/>
        <v>1.1955970466704027</v>
      </c>
      <c r="Y269" s="32">
        <f t="shared" si="91"/>
        <v>1.8311829922992001E-5</v>
      </c>
      <c r="Z269" s="32">
        <f t="shared" si="92"/>
        <v>1.5316054831339956E-5</v>
      </c>
      <c r="AA269" s="10">
        <f t="shared" si="93"/>
        <v>1006.1655575302016</v>
      </c>
      <c r="AB269" s="29">
        <f t="shared" si="94"/>
        <v>2.5762753439871635E-2</v>
      </c>
      <c r="AC269" s="8">
        <f t="shared" si="95"/>
        <v>0.71516938617867221</v>
      </c>
      <c r="AD269" s="32">
        <f t="shared" si="96"/>
        <v>3.3854505538321606E-3</v>
      </c>
      <c r="AE269" s="47">
        <f t="shared" si="97"/>
        <v>556007.85689710826</v>
      </c>
      <c r="AF269" s="32">
        <f t="shared" si="98"/>
        <v>397639.79772762395</v>
      </c>
      <c r="AG269" s="9">
        <f t="shared" si="99"/>
        <v>13.560203930032822</v>
      </c>
      <c r="AH269" s="10">
        <f t="shared" si="100"/>
        <v>4.5124141265659299</v>
      </c>
      <c r="AI269" s="10">
        <f t="shared" si="103"/>
        <v>3.6662393176959482</v>
      </c>
      <c r="AJ269" s="10">
        <f t="shared" si="104"/>
        <v>3.990009183608092</v>
      </c>
      <c r="AK269" s="10">
        <f t="shared" si="105"/>
        <v>7.6562485013040398</v>
      </c>
      <c r="AL269" s="9">
        <f t="shared" si="101"/>
        <v>4.1471346048730213</v>
      </c>
      <c r="AM269" s="49">
        <f t="shared" si="106"/>
        <v>30.610451982555674</v>
      </c>
      <c r="AN269" s="29">
        <f t="shared" si="107"/>
        <v>1.2760414168840067E-4</v>
      </c>
      <c r="AO269" s="29">
        <f t="shared" si="108"/>
        <v>4.3166666666666664</v>
      </c>
      <c r="AP269"/>
      <c r="AQ269" s="32"/>
      <c r="AR269" s="37"/>
      <c r="AS269" s="32"/>
      <c r="AT269"/>
    </row>
    <row r="270" spans="21:46" x14ac:dyDescent="0.25">
      <c r="U270" s="36">
        <f t="shared" si="88"/>
        <v>15600</v>
      </c>
      <c r="V270" s="36">
        <f t="shared" si="102"/>
        <v>26.464094800165952</v>
      </c>
      <c r="W270" s="32">
        <f t="shared" si="89"/>
        <v>295.38204740008297</v>
      </c>
      <c r="X270" s="8">
        <f t="shared" si="90"/>
        <v>1.1955954681102954</v>
      </c>
      <c r="Y270" s="32">
        <f t="shared" si="91"/>
        <v>1.8311848471647214E-5</v>
      </c>
      <c r="Z270" s="32">
        <f t="shared" si="92"/>
        <v>1.5316090567481073E-5</v>
      </c>
      <c r="AA270" s="10">
        <f t="shared" si="93"/>
        <v>1006.1655711288955</v>
      </c>
      <c r="AB270" s="29">
        <f t="shared" si="94"/>
        <v>2.5762782520232744E-2</v>
      </c>
      <c r="AC270" s="8">
        <f t="shared" si="95"/>
        <v>0.71516931299757214</v>
      </c>
      <c r="AD270" s="32">
        <f t="shared" si="96"/>
        <v>3.3854460987114113E-3</v>
      </c>
      <c r="AE270" s="47">
        <f t="shared" si="97"/>
        <v>556055.6040209349</v>
      </c>
      <c r="AF270" s="32">
        <f t="shared" si="98"/>
        <v>397673.90431610204</v>
      </c>
      <c r="AG270" s="9">
        <f t="shared" si="99"/>
        <v>13.560494694075166</v>
      </c>
      <c r="AH270" s="10">
        <f t="shared" si="100"/>
        <v>4.5125159774071184</v>
      </c>
      <c r="AI270" s="10">
        <f t="shared" si="103"/>
        <v>3.6666588499235879</v>
      </c>
      <c r="AJ270" s="10">
        <f t="shared" si="104"/>
        <v>3.990391599292137</v>
      </c>
      <c r="AK270" s="10">
        <f t="shared" si="105"/>
        <v>7.657050449215725</v>
      </c>
      <c r="AL270" s="9">
        <f t="shared" si="101"/>
        <v>4.1475689933251836</v>
      </c>
      <c r="AM270" s="49">
        <f t="shared" si="106"/>
        <v>30.611663793491136</v>
      </c>
      <c r="AN270" s="29">
        <f t="shared" si="107"/>
        <v>1.2761750748692874E-4</v>
      </c>
      <c r="AO270" s="29">
        <f t="shared" si="108"/>
        <v>4.333333333333333</v>
      </c>
      <c r="AP270"/>
      <c r="AQ270" s="32"/>
      <c r="AR270" s="37"/>
      <c r="AS270" s="32"/>
      <c r="AT270"/>
    </row>
    <row r="271" spans="21:46" x14ac:dyDescent="0.25">
      <c r="U271" s="36">
        <f t="shared" si="88"/>
        <v>15660</v>
      </c>
      <c r="V271" s="36">
        <f t="shared" si="102"/>
        <v>26.464855752407864</v>
      </c>
      <c r="W271" s="32">
        <f t="shared" si="89"/>
        <v>295.38242787620391</v>
      </c>
      <c r="X271" s="8">
        <f t="shared" si="90"/>
        <v>1.19559392299713</v>
      </c>
      <c r="Y271" s="32">
        <f t="shared" si="91"/>
        <v>1.8311866627324605E-5</v>
      </c>
      <c r="Z271" s="32">
        <f t="shared" si="92"/>
        <v>1.5316125546556966E-5</v>
      </c>
      <c r="AA271" s="10">
        <f t="shared" si="93"/>
        <v>1006.1655844396078</v>
      </c>
      <c r="AB271" s="29">
        <f t="shared" si="94"/>
        <v>2.5762810984490733E-2</v>
      </c>
      <c r="AC271" s="8">
        <f t="shared" si="95"/>
        <v>0.71516924136709936</v>
      </c>
      <c r="AD271" s="32">
        <f t="shared" si="96"/>
        <v>3.3854417379868803E-3</v>
      </c>
      <c r="AE271" s="47">
        <f t="shared" si="97"/>
        <v>556102.33902048774</v>
      </c>
      <c r="AF271" s="32">
        <f t="shared" si="98"/>
        <v>397707.28791975172</v>
      </c>
      <c r="AG271" s="9">
        <f t="shared" si="99"/>
        <v>13.560779276445871</v>
      </c>
      <c r="AH271" s="10">
        <f t="shared" si="100"/>
        <v>4.512615663477372</v>
      </c>
      <c r="AI271" s="10">
        <f t="shared" si="103"/>
        <v>3.6670695031096572</v>
      </c>
      <c r="AJ271" s="10">
        <f t="shared" si="104"/>
        <v>3.9907659161141651</v>
      </c>
      <c r="AK271" s="10">
        <f t="shared" si="105"/>
        <v>7.6578354192238223</v>
      </c>
      <c r="AL271" s="9">
        <f t="shared" si="101"/>
        <v>4.1479941854129034</v>
      </c>
      <c r="AM271" s="49">
        <f t="shared" si="106"/>
        <v>30.612849937820769</v>
      </c>
      <c r="AN271" s="29">
        <f t="shared" si="107"/>
        <v>1.2763059032039703E-4</v>
      </c>
      <c r="AO271" s="29">
        <f t="shared" si="108"/>
        <v>4.3499999999999996</v>
      </c>
      <c r="AP271"/>
      <c r="AQ271" s="32"/>
      <c r="AR271" s="37"/>
      <c r="AS271" s="32"/>
      <c r="AT271"/>
    </row>
    <row r="272" spans="21:46" x14ac:dyDescent="0.25">
      <c r="U272" s="36">
        <f t="shared" ref="U272:U335" si="109">U271+$W$2</f>
        <v>15720</v>
      </c>
      <c r="V272" s="36">
        <f t="shared" si="102"/>
        <v>26.465600583097082</v>
      </c>
      <c r="W272" s="32">
        <f t="shared" si="89"/>
        <v>295.38280029154851</v>
      </c>
      <c r="X272" s="8">
        <f t="shared" si="90"/>
        <v>1.195592410622637</v>
      </c>
      <c r="Y272" s="32">
        <f t="shared" si="91"/>
        <v>1.8311884398344372E-5</v>
      </c>
      <c r="Z272" s="32">
        <f t="shared" si="92"/>
        <v>1.5316159784594119E-5</v>
      </c>
      <c r="AA272" s="10">
        <f t="shared" si="93"/>
        <v>1006.1655974684304</v>
      </c>
      <c r="AB272" s="29">
        <f t="shared" si="94"/>
        <v>2.5762838845689705E-2</v>
      </c>
      <c r="AC272" s="8">
        <f t="shared" si="95"/>
        <v>0.71516917125441648</v>
      </c>
      <c r="AD272" s="32">
        <f t="shared" si="96"/>
        <v>3.3854374696596443E-3</v>
      </c>
      <c r="AE272" s="47">
        <f t="shared" si="97"/>
        <v>556148.0833470989</v>
      </c>
      <c r="AF272" s="32">
        <f t="shared" si="98"/>
        <v>397739.96386207687</v>
      </c>
      <c r="AG272" s="9">
        <f t="shared" si="99"/>
        <v>13.561057808926446</v>
      </c>
      <c r="AH272" s="10">
        <f t="shared" si="100"/>
        <v>4.5127132309008635</v>
      </c>
      <c r="AI272" s="10">
        <f t="shared" si="103"/>
        <v>3.6674714648509696</v>
      </c>
      <c r="AJ272" s="10">
        <f t="shared" si="104"/>
        <v>3.9911323054129655</v>
      </c>
      <c r="AK272" s="10">
        <f t="shared" si="105"/>
        <v>7.6586037702639356</v>
      </c>
      <c r="AL272" s="9">
        <f t="shared" si="101"/>
        <v>4.1484103755596315</v>
      </c>
      <c r="AM272" s="49">
        <f t="shared" si="106"/>
        <v>30.614010958656714</v>
      </c>
      <c r="AN272" s="29">
        <f t="shared" si="107"/>
        <v>1.2764339617106558E-4</v>
      </c>
      <c r="AO272" s="29">
        <f t="shared" si="108"/>
        <v>4.3666666666666663</v>
      </c>
      <c r="AP272"/>
      <c r="AQ272" s="32"/>
      <c r="AR272" s="37"/>
      <c r="AS272" s="32"/>
      <c r="AT272"/>
    </row>
    <row r="273" spans="21:46" x14ac:dyDescent="0.25">
      <c r="U273" s="36">
        <f t="shared" si="109"/>
        <v>15780</v>
      </c>
      <c r="V273" s="36">
        <f t="shared" si="102"/>
        <v>26.466329633550558</v>
      </c>
      <c r="W273" s="32">
        <f t="shared" si="89"/>
        <v>295.38316481677526</v>
      </c>
      <c r="X273" s="8">
        <f t="shared" si="90"/>
        <v>1.1955909302935286</v>
      </c>
      <c r="Y273" s="32">
        <f t="shared" si="91"/>
        <v>1.8311901792850712E-5</v>
      </c>
      <c r="Z273" s="32">
        <f t="shared" si="92"/>
        <v>1.5316193297280177E-5</v>
      </c>
      <c r="AA273" s="10">
        <f t="shared" si="93"/>
        <v>1006.1656102213267</v>
      </c>
      <c r="AB273" s="29">
        <f t="shared" si="94"/>
        <v>2.5762866116597873E-2</v>
      </c>
      <c r="AC273" s="8">
        <f t="shared" si="95"/>
        <v>0.71516910262738032</v>
      </c>
      <c r="AD273" s="32">
        <f t="shared" si="96"/>
        <v>3.3854332917730608E-3</v>
      </c>
      <c r="AE273" s="47">
        <f t="shared" si="97"/>
        <v>556192.85799759626</v>
      </c>
      <c r="AF273" s="32">
        <f t="shared" si="98"/>
        <v>397771.94714189891</v>
      </c>
      <c r="AG273" s="9">
        <f t="shared" si="99"/>
        <v>13.561330420474</v>
      </c>
      <c r="AH273" s="10">
        <f t="shared" si="100"/>
        <v>4.512808724814227</v>
      </c>
      <c r="AI273" s="10">
        <f t="shared" si="103"/>
        <v>3.6678649187942587</v>
      </c>
      <c r="AJ273" s="10">
        <f t="shared" si="104"/>
        <v>3.9914909349100318</v>
      </c>
      <c r="AK273" s="10">
        <f t="shared" si="105"/>
        <v>7.659355853704291</v>
      </c>
      <c r="AL273" s="9">
        <f t="shared" si="101"/>
        <v>4.1488177540898237</v>
      </c>
      <c r="AM273" s="49">
        <f t="shared" si="106"/>
        <v>30.615147387640381</v>
      </c>
      <c r="AN273" s="29">
        <f t="shared" si="107"/>
        <v>1.2765593089507151E-4</v>
      </c>
      <c r="AO273" s="29">
        <f t="shared" si="108"/>
        <v>4.3833333333333337</v>
      </c>
      <c r="AP273"/>
      <c r="AQ273" s="32"/>
      <c r="AR273" s="37"/>
      <c r="AS273" s="32"/>
      <c r="AT273"/>
    </row>
    <row r="274" spans="21:46" x14ac:dyDescent="0.25">
      <c r="U274" s="36">
        <f t="shared" si="109"/>
        <v>15840</v>
      </c>
      <c r="V274" s="36">
        <f t="shared" si="102"/>
        <v>26.467043237868911</v>
      </c>
      <c r="W274" s="32">
        <f t="shared" si="89"/>
        <v>295.38352161893442</v>
      </c>
      <c r="X274" s="8">
        <f t="shared" si="90"/>
        <v>1.1955894813311818</v>
      </c>
      <c r="Y274" s="32">
        <f t="shared" si="91"/>
        <v>1.8311918818815707E-5</v>
      </c>
      <c r="Z274" s="32">
        <f t="shared" si="92"/>
        <v>1.5316226099971225E-5</v>
      </c>
      <c r="AA274" s="10">
        <f t="shared" si="93"/>
        <v>1006.1656227041342</v>
      </c>
      <c r="AB274" s="29">
        <f t="shared" si="94"/>
        <v>2.5762892809713618E-2</v>
      </c>
      <c r="AC274" s="8">
        <f t="shared" si="95"/>
        <v>0.71516903545452715</v>
      </c>
      <c r="AD274" s="32">
        <f t="shared" si="96"/>
        <v>3.3854292024118752E-3</v>
      </c>
      <c r="AE274" s="47">
        <f t="shared" si="97"/>
        <v>556236.68352391699</v>
      </c>
      <c r="AF274" s="32">
        <f t="shared" si="98"/>
        <v>397803.25244022481</v>
      </c>
      <c r="AG274" s="9">
        <f t="shared" si="99"/>
        <v>13.561597237282346</v>
      </c>
      <c r="AH274" s="10">
        <f t="shared" si="100"/>
        <v>4.5129021893879226</v>
      </c>
      <c r="AI274" s="10">
        <f t="shared" si="103"/>
        <v>3.6682500447187985</v>
      </c>
      <c r="AJ274" s="10">
        <f t="shared" si="104"/>
        <v>3.9918419687855939</v>
      </c>
      <c r="AK274" s="10">
        <f t="shared" si="105"/>
        <v>7.6600920135043928</v>
      </c>
      <c r="AL274" s="9">
        <f t="shared" si="101"/>
        <v>4.149216507314879</v>
      </c>
      <c r="AM274" s="49">
        <f t="shared" si="106"/>
        <v>30.61625974518379</v>
      </c>
      <c r="AN274" s="29">
        <f t="shared" si="107"/>
        <v>1.276682002250732E-4</v>
      </c>
      <c r="AO274" s="29">
        <f t="shared" si="108"/>
        <v>4.4000000000000004</v>
      </c>
      <c r="AP274"/>
      <c r="AQ274" s="32"/>
      <c r="AR274" s="37"/>
      <c r="AS274" s="32"/>
      <c r="AT274"/>
    </row>
    <row r="275" spans="21:46" x14ac:dyDescent="0.25">
      <c r="U275" s="36">
        <f t="shared" si="109"/>
        <v>15900</v>
      </c>
      <c r="V275" s="36">
        <f t="shared" si="102"/>
        <v>26.46774172308859</v>
      </c>
      <c r="W275" s="32">
        <f t="shared" si="89"/>
        <v>295.38387086154427</v>
      </c>
      <c r="X275" s="8">
        <f t="shared" si="90"/>
        <v>1.195588063071328</v>
      </c>
      <c r="Y275" s="32">
        <f t="shared" si="91"/>
        <v>1.8311935484042713E-5</v>
      </c>
      <c r="Z275" s="32">
        <f t="shared" si="92"/>
        <v>1.5316258207698611E-5</v>
      </c>
      <c r="AA275" s="10">
        <f t="shared" si="93"/>
        <v>1006.1656349225671</v>
      </c>
      <c r="AB275" s="29">
        <f t="shared" si="94"/>
        <v>2.5762918937270781E-2</v>
      </c>
      <c r="AC275" s="8">
        <f t="shared" si="95"/>
        <v>0.71516896970505994</v>
      </c>
      <c r="AD275" s="32">
        <f t="shared" si="96"/>
        <v>3.3854251997013458E-3</v>
      </c>
      <c r="AE275" s="47">
        <f t="shared" si="97"/>
        <v>556279.58004254114</v>
      </c>
      <c r="AF275" s="32">
        <f t="shared" si="98"/>
        <v>397833.89412698755</v>
      </c>
      <c r="AG275" s="9">
        <f t="shared" si="99"/>
        <v>13.561858382841914</v>
      </c>
      <c r="AH275" s="10">
        <f t="shared" si="100"/>
        <v>4.5129936678470726</v>
      </c>
      <c r="AI275" s="10">
        <f t="shared" si="103"/>
        <v>3.6686270186172738</v>
      </c>
      <c r="AJ275" s="10">
        <f t="shared" si="104"/>
        <v>3.9921855677532148</v>
      </c>
      <c r="AK275" s="10">
        <f t="shared" si="105"/>
        <v>7.6608125863704881</v>
      </c>
      <c r="AL275" s="9">
        <f t="shared" si="101"/>
        <v>4.1496068176173475</v>
      </c>
      <c r="AM275" s="49">
        <f t="shared" si="106"/>
        <v>30.617348540705937</v>
      </c>
      <c r="AN275" s="29">
        <f t="shared" si="107"/>
        <v>1.2768020977284148E-4</v>
      </c>
      <c r="AO275" s="29">
        <f t="shared" si="108"/>
        <v>4.416666666666667</v>
      </c>
      <c r="AP275"/>
      <c r="AQ275" s="32"/>
      <c r="AR275" s="37"/>
      <c r="AS275" s="32"/>
      <c r="AT275"/>
    </row>
    <row r="276" spans="21:46" x14ac:dyDescent="0.25">
      <c r="U276" s="36">
        <f t="shared" si="109"/>
        <v>15960</v>
      </c>
      <c r="V276" s="36">
        <f t="shared" si="102"/>
        <v>26.468425409330845</v>
      </c>
      <c r="W276" s="32">
        <f t="shared" si="89"/>
        <v>295.3842127046654</v>
      </c>
      <c r="X276" s="8">
        <f t="shared" si="90"/>
        <v>1.1955866748637518</v>
      </c>
      <c r="Y276" s="32">
        <f t="shared" si="91"/>
        <v>1.8311951796170224E-5</v>
      </c>
      <c r="Z276" s="32">
        <f t="shared" si="92"/>
        <v>1.5316289635176005E-5</v>
      </c>
      <c r="AA276" s="10">
        <f t="shared" si="93"/>
        <v>1006.1656468822188</v>
      </c>
      <c r="AB276" s="29">
        <f t="shared" si="94"/>
        <v>2.5762944511244779E-2</v>
      </c>
      <c r="AC276" s="8">
        <f t="shared" si="95"/>
        <v>0.71516890534883171</v>
      </c>
      <c r="AD276" s="32">
        <f t="shared" si="96"/>
        <v>3.3854212818063912E-3</v>
      </c>
      <c r="AE276" s="47">
        <f t="shared" si="97"/>
        <v>556321.56724369747</v>
      </c>
      <c r="AF276" s="32">
        <f t="shared" si="98"/>
        <v>397863.88626762159</v>
      </c>
      <c r="AG276" s="9">
        <f t="shared" si="99"/>
        <v>13.562113977998143</v>
      </c>
      <c r="AH276" s="10">
        <f t="shared" si="100"/>
        <v>4.5130832024919352</v>
      </c>
      <c r="AI276" s="10">
        <f t="shared" si="103"/>
        <v>3.6689960127750649</v>
      </c>
      <c r="AJ276" s="10">
        <f t="shared" si="104"/>
        <v>3.9925218891326044</v>
      </c>
      <c r="AK276" s="10">
        <f t="shared" si="105"/>
        <v>7.6615179019076693</v>
      </c>
      <c r="AL276" s="9">
        <f t="shared" si="101"/>
        <v>4.1499888635333209</v>
      </c>
      <c r="AM276" s="49">
        <f t="shared" si="106"/>
        <v>30.618414272864165</v>
      </c>
      <c r="AN276" s="29">
        <f t="shared" si="107"/>
        <v>1.2769196503179447E-4</v>
      </c>
      <c r="AO276" s="29">
        <f t="shared" si="108"/>
        <v>4.4333333333333336</v>
      </c>
      <c r="AP276"/>
      <c r="AQ276" s="32"/>
      <c r="AR276" s="37"/>
      <c r="AS276" s="32"/>
      <c r="AT276"/>
    </row>
    <row r="277" spans="21:46" x14ac:dyDescent="0.25">
      <c r="U277" s="36">
        <f t="shared" si="109"/>
        <v>16020</v>
      </c>
      <c r="V277" s="36">
        <f t="shared" si="102"/>
        <v>26.469094609947561</v>
      </c>
      <c r="W277" s="32">
        <f t="shared" si="89"/>
        <v>295.38454730497375</v>
      </c>
      <c r="X277" s="8">
        <f t="shared" si="90"/>
        <v>1.1955853160719931</v>
      </c>
      <c r="Y277" s="32">
        <f t="shared" si="91"/>
        <v>1.8311967762675069E-5</v>
      </c>
      <c r="Z277" s="32">
        <f t="shared" si="92"/>
        <v>1.5316320396805875E-5</v>
      </c>
      <c r="AA277" s="10">
        <f t="shared" si="93"/>
        <v>1006.165658588565</v>
      </c>
      <c r="AB277" s="29">
        <f t="shared" si="94"/>
        <v>2.5762969543357536E-2</v>
      </c>
      <c r="AC277" s="8">
        <f t="shared" si="95"/>
        <v>0.71516884235633515</v>
      </c>
      <c r="AD277" s="32">
        <f t="shared" si="96"/>
        <v>3.3854174469307515E-3</v>
      </c>
      <c r="AE277" s="47">
        <f t="shared" si="97"/>
        <v>556362.66440040618</v>
      </c>
      <c r="AF277" s="32">
        <f t="shared" si="98"/>
        <v>397893.24262952467</v>
      </c>
      <c r="AG277" s="9">
        <f t="shared" si="99"/>
        <v>13.562364141008791</v>
      </c>
      <c r="AH277" s="10">
        <f t="shared" si="100"/>
        <v>4.5131708347178119</v>
      </c>
      <c r="AI277" s="10">
        <f t="shared" si="103"/>
        <v>3.6693571958477911</v>
      </c>
      <c r="AJ277" s="10">
        <f t="shared" si="104"/>
        <v>3.9928510869209486</v>
      </c>
      <c r="AK277" s="10">
        <f t="shared" si="105"/>
        <v>7.6622082827687397</v>
      </c>
      <c r="AL277" s="9">
        <f t="shared" si="101"/>
        <v>4.1503628198330675</v>
      </c>
      <c r="AM277" s="49">
        <f t="shared" si="106"/>
        <v>30.619457429780628</v>
      </c>
      <c r="AN277" s="29">
        <f t="shared" si="107"/>
        <v>1.27703471379479E-4</v>
      </c>
      <c r="AO277" s="29">
        <f t="shared" si="108"/>
        <v>4.45</v>
      </c>
      <c r="AP277"/>
      <c r="AQ277" s="32"/>
      <c r="AR277" s="37"/>
      <c r="AS277" s="32"/>
      <c r="AT277"/>
    </row>
    <row r="278" spans="21:46" x14ac:dyDescent="0.25">
      <c r="U278" s="36">
        <f t="shared" si="109"/>
        <v>16080</v>
      </c>
      <c r="V278" s="36">
        <f t="shared" si="102"/>
        <v>26.469749631664044</v>
      </c>
      <c r="W278" s="32">
        <f t="shared" si="89"/>
        <v>295.38487481583201</v>
      </c>
      <c r="X278" s="8">
        <f t="shared" si="90"/>
        <v>1.1955839860730564</v>
      </c>
      <c r="Y278" s="32">
        <f t="shared" si="91"/>
        <v>1.8311983390876046E-5</v>
      </c>
      <c r="Z278" s="32">
        <f t="shared" si="92"/>
        <v>1.5316350506686267E-5</v>
      </c>
      <c r="AA278" s="10">
        <f t="shared" si="93"/>
        <v>1006.1656700469654</v>
      </c>
      <c r="AB278" s="29">
        <f t="shared" si="94"/>
        <v>2.5762994045083254E-2</v>
      </c>
      <c r="AC278" s="8">
        <f t="shared" si="95"/>
        <v>0.71516878069868584</v>
      </c>
      <c r="AD278" s="32">
        <f t="shared" si="96"/>
        <v>3.3854136933161687E-3</v>
      </c>
      <c r="AE278" s="47">
        <f t="shared" si="97"/>
        <v>556402.89037729753</v>
      </c>
      <c r="AF278" s="32">
        <f t="shared" si="98"/>
        <v>397921.97668835643</v>
      </c>
      <c r="AG278" s="9">
        <f t="shared" si="99"/>
        <v>13.562608987599768</v>
      </c>
      <c r="AH278" s="10">
        <f t="shared" si="100"/>
        <v>4.5132566050346199</v>
      </c>
      <c r="AI278" s="10">
        <f t="shared" si="103"/>
        <v>3.6697107329373395</v>
      </c>
      <c r="AJ278" s="10">
        <f t="shared" si="104"/>
        <v>3.9931733118630035</v>
      </c>
      <c r="AK278" s="10">
        <f t="shared" si="105"/>
        <v>7.662884044800343</v>
      </c>
      <c r="AL278" s="9">
        <f t="shared" si="101"/>
        <v>4.1507288576001855</v>
      </c>
      <c r="AM278" s="49">
        <f t="shared" si="106"/>
        <v>30.620478489264229</v>
      </c>
      <c r="AN278" s="29">
        <f t="shared" si="107"/>
        <v>1.2771473408000573E-4</v>
      </c>
      <c r="AO278" s="29">
        <f t="shared" si="108"/>
        <v>4.4666666666666668</v>
      </c>
      <c r="AP278"/>
      <c r="AQ278" s="32"/>
      <c r="AR278" s="37"/>
      <c r="AS278" s="32"/>
      <c r="AT278"/>
    </row>
    <row r="279" spans="21:46" x14ac:dyDescent="0.25">
      <c r="U279" s="36">
        <f t="shared" si="109"/>
        <v>16140</v>
      </c>
      <c r="V279" s="36">
        <f t="shared" si="102"/>
        <v>26.470390774718812</v>
      </c>
      <c r="W279" s="32">
        <f t="shared" si="89"/>
        <v>295.38519538735937</v>
      </c>
      <c r="X279" s="8">
        <f t="shared" si="90"/>
        <v>1.1955826842571278</v>
      </c>
      <c r="Y279" s="32">
        <f t="shared" si="91"/>
        <v>1.8311998687937061E-5</v>
      </c>
      <c r="Z279" s="32">
        <f t="shared" si="92"/>
        <v>1.5316379978617016E-5</v>
      </c>
      <c r="AA279" s="10">
        <f t="shared" si="93"/>
        <v>1006.1656812626667</v>
      </c>
      <c r="AB279" s="29">
        <f t="shared" si="94"/>
        <v>2.5763018027653298E-2</v>
      </c>
      <c r="AC279" s="8">
        <f t="shared" si="95"/>
        <v>0.71516872034761125</v>
      </c>
      <c r="AD279" s="32">
        <f t="shared" si="96"/>
        <v>3.3854100192415863E-3</v>
      </c>
      <c r="AE279" s="47">
        <f t="shared" si="97"/>
        <v>556442.26363927755</v>
      </c>
      <c r="AF279" s="32">
        <f t="shared" si="98"/>
        <v>397950.10163423023</v>
      </c>
      <c r="AG279" s="9">
        <f t="shared" si="99"/>
        <v>13.562848631019985</v>
      </c>
      <c r="AH279" s="10">
        <f t="shared" si="100"/>
        <v>4.5133405530859676</v>
      </c>
      <c r="AI279" s="10">
        <f t="shared" si="103"/>
        <v>3.6700567856662731</v>
      </c>
      <c r="AJ279" s="10">
        <f t="shared" si="104"/>
        <v>3.9934887115192903</v>
      </c>
      <c r="AK279" s="10">
        <f t="shared" si="105"/>
        <v>7.663545497185563</v>
      </c>
      <c r="AL279" s="9">
        <f t="shared" si="101"/>
        <v>4.1510871443088462</v>
      </c>
      <c r="AM279" s="49">
        <f t="shared" si="106"/>
        <v>30.621477919027658</v>
      </c>
      <c r="AN279" s="29">
        <f t="shared" si="107"/>
        <v>1.2772575828642606E-4</v>
      </c>
      <c r="AO279" s="29">
        <f t="shared" si="108"/>
        <v>4.4833333333333334</v>
      </c>
      <c r="AP279"/>
      <c r="AQ279" s="32"/>
      <c r="AR279" s="37"/>
      <c r="AS279" s="32"/>
      <c r="AT279"/>
    </row>
    <row r="280" spans="21:46" x14ac:dyDescent="0.25">
      <c r="U280" s="36">
        <f t="shared" si="109"/>
        <v>16200</v>
      </c>
      <c r="V280" s="36">
        <f t="shared" si="102"/>
        <v>26.47101833300044</v>
      </c>
      <c r="W280" s="32">
        <f t="shared" si="89"/>
        <v>295.38550916650019</v>
      </c>
      <c r="X280" s="8">
        <f t="shared" si="90"/>
        <v>1.1955814100272959</v>
      </c>
      <c r="Y280" s="32">
        <f t="shared" si="91"/>
        <v>1.8312013660870531E-5</v>
      </c>
      <c r="Z280" s="32">
        <f t="shared" si="92"/>
        <v>1.5316408826106168E-5</v>
      </c>
      <c r="AA280" s="10">
        <f t="shared" si="93"/>
        <v>1006.1656922408046</v>
      </c>
      <c r="AB280" s="29">
        <f t="shared" si="94"/>
        <v>2.5763041502061535E-2</v>
      </c>
      <c r="AC280" s="8">
        <f t="shared" si="95"/>
        <v>0.71516866127543677</v>
      </c>
      <c r="AD280" s="32">
        <f t="shared" si="96"/>
        <v>3.3854064230223603E-3</v>
      </c>
      <c r="AE280" s="47">
        <f t="shared" si="97"/>
        <v>556480.80225998187</v>
      </c>
      <c r="AF280" s="32">
        <f t="shared" si="98"/>
        <v>397977.6303777523</v>
      </c>
      <c r="AG280" s="9">
        <f t="shared" si="99"/>
        <v>13.56308318209477</v>
      </c>
      <c r="AH280" s="10">
        <f t="shared" si="100"/>
        <v>4.5134227176678472</v>
      </c>
      <c r="AI280" s="10">
        <f t="shared" si="103"/>
        <v>3.6703955122507206</v>
      </c>
      <c r="AJ280" s="10">
        <f t="shared" si="104"/>
        <v>3.9937974303333545</v>
      </c>
      <c r="AK280" s="10">
        <f t="shared" si="105"/>
        <v>7.6641929425840747</v>
      </c>
      <c r="AL280" s="9">
        <f t="shared" si="101"/>
        <v>4.151437843899707</v>
      </c>
      <c r="AM280" s="49">
        <f t="shared" si="106"/>
        <v>30.622456176900148</v>
      </c>
      <c r="AN280" s="29">
        <f t="shared" si="107"/>
        <v>1.2773654904306791E-4</v>
      </c>
      <c r="AO280" s="29">
        <f t="shared" si="108"/>
        <v>4.5</v>
      </c>
      <c r="AP280"/>
      <c r="AQ280" s="32"/>
      <c r="AR280" s="37"/>
      <c r="AS280" s="32"/>
      <c r="AT280"/>
    </row>
    <row r="281" spans="21:46" x14ac:dyDescent="0.25">
      <c r="U281" s="36">
        <f t="shared" si="109"/>
        <v>16260</v>
      </c>
      <c r="V281" s="36">
        <f t="shared" si="102"/>
        <v>26.471632594181543</v>
      </c>
      <c r="W281" s="32">
        <f t="shared" si="89"/>
        <v>295.38581629709074</v>
      </c>
      <c r="X281" s="8">
        <f t="shared" si="90"/>
        <v>1.1955801627992795</v>
      </c>
      <c r="Y281" s="32">
        <f t="shared" si="91"/>
        <v>1.8312028316540587E-5</v>
      </c>
      <c r="Z281" s="32">
        <f t="shared" si="92"/>
        <v>1.5316437062376142E-5</v>
      </c>
      <c r="AA281" s="10">
        <f t="shared" si="93"/>
        <v>1006.1657029864067</v>
      </c>
      <c r="AB281" s="29">
        <f t="shared" si="94"/>
        <v>2.5763064479069352E-2</v>
      </c>
      <c r="AC281" s="8">
        <f t="shared" si="95"/>
        <v>0.71516860345507371</v>
      </c>
      <c r="AD281" s="32">
        <f t="shared" si="96"/>
        <v>3.3854029030094936E-3</v>
      </c>
      <c r="AE281" s="47">
        <f t="shared" si="97"/>
        <v>556518.52393006324</v>
      </c>
      <c r="AF281" s="32">
        <f t="shared" si="98"/>
        <v>398004.57555594237</v>
      </c>
      <c r="AG281" s="9">
        <f t="shared" si="99"/>
        <v>13.563312749278191</v>
      </c>
      <c r="AH281" s="10">
        <f t="shared" si="100"/>
        <v>4.5135031367469001</v>
      </c>
      <c r="AI281" s="10">
        <f t="shared" si="103"/>
        <v>3.6707270675717445</v>
      </c>
      <c r="AJ281" s="10">
        <f t="shared" si="104"/>
        <v>3.9940996096971855</v>
      </c>
      <c r="AK281" s="10">
        <f t="shared" si="105"/>
        <v>7.6648266772689304</v>
      </c>
      <c r="AL281" s="9">
        <f t="shared" si="101"/>
        <v>4.1517811168540035</v>
      </c>
      <c r="AM281" s="49">
        <f t="shared" si="106"/>
        <v>30.623413711035546</v>
      </c>
      <c r="AN281" s="29">
        <f t="shared" si="107"/>
        <v>1.2774711128781549E-4</v>
      </c>
      <c r="AO281" s="29">
        <f t="shared" si="108"/>
        <v>4.5166666666666666</v>
      </c>
      <c r="AP281"/>
      <c r="AQ281" s="32"/>
      <c r="AR281" s="37"/>
      <c r="AS281" s="32"/>
      <c r="AT281"/>
    </row>
    <row r="282" spans="21:46" x14ac:dyDescent="0.25">
      <c r="U282" s="36">
        <f t="shared" si="109"/>
        <v>16320</v>
      </c>
      <c r="V282" s="36">
        <f t="shared" si="102"/>
        <v>26.472233839849938</v>
      </c>
      <c r="W282" s="32">
        <f t="shared" si="89"/>
        <v>295.38611691992492</v>
      </c>
      <c r="X282" s="8">
        <f t="shared" si="90"/>
        <v>1.1955789420011607</v>
      </c>
      <c r="Y282" s="32">
        <f t="shared" si="91"/>
        <v>1.8312042661666057E-5</v>
      </c>
      <c r="Z282" s="32">
        <f t="shared" si="92"/>
        <v>1.5316464700369639E-5</v>
      </c>
      <c r="AA282" s="10">
        <f t="shared" si="93"/>
        <v>1006.1657135043939</v>
      </c>
      <c r="AB282" s="29">
        <f t="shared" si="94"/>
        <v>2.5763086969210338E-2</v>
      </c>
      <c r="AC282" s="8">
        <f t="shared" si="95"/>
        <v>0.71516854686000664</v>
      </c>
      <c r="AD282" s="32">
        <f t="shared" si="96"/>
        <v>3.3853994575888825E-3</v>
      </c>
      <c r="AE282" s="47">
        <f t="shared" si="97"/>
        <v>556555.44596531114</v>
      </c>
      <c r="AF282" s="32">
        <f t="shared" si="98"/>
        <v>398030.9495380345</v>
      </c>
      <c r="AG282" s="9">
        <f t="shared" si="99"/>
        <v>13.563537438704341</v>
      </c>
      <c r="AH282" s="10">
        <f t="shared" si="100"/>
        <v>4.5135818474782878</v>
      </c>
      <c r="AI282" s="10">
        <f t="shared" si="103"/>
        <v>3.6710516032452438</v>
      </c>
      <c r="AJ282" s="10">
        <f t="shared" si="104"/>
        <v>3.9943953880155219</v>
      </c>
      <c r="AK282" s="10">
        <f t="shared" si="105"/>
        <v>7.6654469912607652</v>
      </c>
      <c r="AL282" s="9">
        <f t="shared" si="101"/>
        <v>4.1521171202662472</v>
      </c>
      <c r="AM282" s="49">
        <f t="shared" si="106"/>
        <v>30.624350960116185</v>
      </c>
      <c r="AN282" s="29">
        <f t="shared" si="107"/>
        <v>1.2775744985434609E-4</v>
      </c>
      <c r="AO282" s="29">
        <f t="shared" si="108"/>
        <v>4.5333333333333332</v>
      </c>
      <c r="AP282"/>
      <c r="AQ282" s="32"/>
      <c r="AR282" s="37"/>
      <c r="AS282" s="32"/>
      <c r="AT282"/>
    </row>
    <row r="283" spans="21:46" x14ac:dyDescent="0.25">
      <c r="U283" s="36">
        <f t="shared" si="109"/>
        <v>16380</v>
      </c>
      <c r="V283" s="36">
        <f t="shared" si="102"/>
        <v>26.472822345637063</v>
      </c>
      <c r="W283" s="32">
        <f t="shared" si="89"/>
        <v>295.3864111728185</v>
      </c>
      <c r="X283" s="8">
        <f t="shared" si="90"/>
        <v>1.1955777470731235</v>
      </c>
      <c r="Y283" s="32">
        <f t="shared" si="91"/>
        <v>1.8312056702823701E-5</v>
      </c>
      <c r="Z283" s="32">
        <f t="shared" si="92"/>
        <v>1.531649175275567E-5</v>
      </c>
      <c r="AA283" s="10">
        <f t="shared" si="93"/>
        <v>1006.1657237995837</v>
      </c>
      <c r="AB283" s="29">
        <f t="shared" si="94"/>
        <v>2.5763108982795366E-2</v>
      </c>
      <c r="AC283" s="8">
        <f t="shared" si="95"/>
        <v>0.71516849146428096</v>
      </c>
      <c r="AD283" s="32">
        <f t="shared" si="96"/>
        <v>3.3853960851805772E-3</v>
      </c>
      <c r="AE283" s="47">
        <f t="shared" si="97"/>
        <v>556591.58531458082</v>
      </c>
      <c r="AF283" s="32">
        <f t="shared" si="98"/>
        <v>398056.76443114143</v>
      </c>
      <c r="AG283" s="9">
        <f t="shared" si="99"/>
        <v>13.563757354237302</v>
      </c>
      <c r="AH283" s="10">
        <f t="shared" si="100"/>
        <v>4.5136588862231823</v>
      </c>
      <c r="AI283" s="10">
        <f t="shared" si="103"/>
        <v>3.6713692676904075</v>
      </c>
      <c r="AJ283" s="10">
        <f t="shared" si="104"/>
        <v>3.9946849007687764</v>
      </c>
      <c r="AK283" s="10">
        <f t="shared" si="105"/>
        <v>7.6660541684591834</v>
      </c>
      <c r="AL283" s="9">
        <f t="shared" si="101"/>
        <v>4.1524460079153904</v>
      </c>
      <c r="AM283" s="49">
        <f t="shared" si="106"/>
        <v>30.625268353552453</v>
      </c>
      <c r="AN283" s="29">
        <f t="shared" si="107"/>
        <v>1.2776756947431974E-4</v>
      </c>
      <c r="AO283" s="29">
        <f t="shared" si="108"/>
        <v>4.55</v>
      </c>
      <c r="AP283"/>
      <c r="AQ283" s="32"/>
      <c r="AR283" s="37"/>
      <c r="AS283" s="32"/>
      <c r="AT283"/>
    </row>
    <row r="284" spans="21:46" x14ac:dyDescent="0.25">
      <c r="U284" s="36">
        <f t="shared" si="109"/>
        <v>16440</v>
      </c>
      <c r="V284" s="36">
        <f t="shared" si="102"/>
        <v>26.473398381343678</v>
      </c>
      <c r="W284" s="32">
        <f t="shared" si="89"/>
        <v>295.38669919067183</v>
      </c>
      <c r="X284" s="8">
        <f t="shared" si="90"/>
        <v>1.1955765774671998</v>
      </c>
      <c r="Y284" s="32">
        <f t="shared" si="91"/>
        <v>1.8312070446451183E-5</v>
      </c>
      <c r="Z284" s="32">
        <f t="shared" si="92"/>
        <v>1.5316518231935308E-5</v>
      </c>
      <c r="AA284" s="10">
        <f t="shared" si="93"/>
        <v>1006.1657338766912</v>
      </c>
      <c r="AB284" s="29">
        <f t="shared" si="94"/>
        <v>2.5763130529917223E-2</v>
      </c>
      <c r="AC284" s="8">
        <f t="shared" si="95"/>
        <v>0.71516843724249146</v>
      </c>
      <c r="AD284" s="32">
        <f t="shared" si="96"/>
        <v>3.3853927842380639E-3</v>
      </c>
      <c r="AE284" s="47">
        <f t="shared" si="97"/>
        <v>556626.95856756868</v>
      </c>
      <c r="AF284" s="32">
        <f t="shared" si="98"/>
        <v>398082.03208580916</v>
      </c>
      <c r="AG284" s="9">
        <f t="shared" si="99"/>
        <v>13.563972597520113</v>
      </c>
      <c r="AH284" s="10">
        <f t="shared" si="100"/>
        <v>4.5137342885658596</v>
      </c>
      <c r="AI284" s="10">
        <f t="shared" si="103"/>
        <v>3.6716802061967435</v>
      </c>
      <c r="AJ284" s="10">
        <f t="shared" si="104"/>
        <v>3.9949682805745756</v>
      </c>
      <c r="AK284" s="10">
        <f t="shared" si="105"/>
        <v>7.6666484867713187</v>
      </c>
      <c r="AL284" s="9">
        <f t="shared" si="101"/>
        <v>4.1527679303344636</v>
      </c>
      <c r="AM284" s="49">
        <f t="shared" si="106"/>
        <v>30.626166311678141</v>
      </c>
      <c r="AN284" s="29">
        <f t="shared" si="107"/>
        <v>1.2777747477952196E-4</v>
      </c>
      <c r="AO284" s="29">
        <f t="shared" si="108"/>
        <v>4.5666666666666664</v>
      </c>
      <c r="AP284"/>
      <c r="AQ284" s="32"/>
      <c r="AR284" s="37"/>
      <c r="AS284" s="32"/>
      <c r="AT284"/>
    </row>
    <row r="285" spans="21:46" x14ac:dyDescent="0.25">
      <c r="U285" s="36">
        <f t="shared" si="109"/>
        <v>16500</v>
      </c>
      <c r="V285" s="36">
        <f t="shared" si="102"/>
        <v>26.47396221106295</v>
      </c>
      <c r="W285" s="32">
        <f t="shared" si="89"/>
        <v>295.38698110553145</v>
      </c>
      <c r="X285" s="8">
        <f t="shared" si="90"/>
        <v>1.1955754326470167</v>
      </c>
      <c r="Y285" s="32">
        <f t="shared" si="91"/>
        <v>1.831208389884987E-5</v>
      </c>
      <c r="Z285" s="32">
        <f t="shared" si="92"/>
        <v>1.5316544150047247E-5</v>
      </c>
      <c r="AA285" s="10">
        <f t="shared" si="93"/>
        <v>1006.1657437403322</v>
      </c>
      <c r="AB285" s="29">
        <f t="shared" si="94"/>
        <v>2.5763151620455029E-2</v>
      </c>
      <c r="AC285" s="8">
        <f t="shared" si="95"/>
        <v>0.71516838416977102</v>
      </c>
      <c r="AD285" s="32">
        <f t="shared" si="96"/>
        <v>3.3853895532475579E-3</v>
      </c>
      <c r="AE285" s="47">
        <f t="shared" si="97"/>
        <v>556661.5819624248</v>
      </c>
      <c r="AF285" s="32">
        <f t="shared" si="98"/>
        <v>398106.76410145592</v>
      </c>
      <c r="AG285" s="9">
        <f t="shared" si="99"/>
        <v>13.564183268022747</v>
      </c>
      <c r="AH285" s="10">
        <f t="shared" si="100"/>
        <v>4.5138080893304107</v>
      </c>
      <c r="AI285" s="10">
        <f t="shared" si="103"/>
        <v>3.6719845609897113</v>
      </c>
      <c r="AJ285" s="10">
        <f t="shared" si="104"/>
        <v>3.995245657248109</v>
      </c>
      <c r="AK285" s="10">
        <f t="shared" si="105"/>
        <v>7.6672302182378207</v>
      </c>
      <c r="AL285" s="9">
        <f t="shared" si="101"/>
        <v>4.1530830348788195</v>
      </c>
      <c r="AM285" s="49">
        <f t="shared" si="106"/>
        <v>30.627045245941769</v>
      </c>
      <c r="AN285" s="29">
        <f t="shared" si="107"/>
        <v>1.2778717030396367E-4</v>
      </c>
      <c r="AO285" s="29">
        <f t="shared" si="108"/>
        <v>4.583333333333333</v>
      </c>
      <c r="AP285"/>
      <c r="AQ285" s="32"/>
      <c r="AR285" s="37"/>
      <c r="AS285" s="32"/>
      <c r="AT285"/>
    </row>
    <row r="286" spans="21:46" x14ac:dyDescent="0.25">
      <c r="U286" s="36">
        <f t="shared" si="109"/>
        <v>16560</v>
      </c>
      <c r="V286" s="36">
        <f t="shared" si="102"/>
        <v>26.474514093300925</v>
      </c>
      <c r="W286" s="32">
        <f t="shared" si="89"/>
        <v>295.38725704665046</v>
      </c>
      <c r="X286" s="8">
        <f t="shared" si="90"/>
        <v>1.1955743120875533</v>
      </c>
      <c r="Y286" s="32">
        <f t="shared" si="91"/>
        <v>1.8312097066187868E-5</v>
      </c>
      <c r="Z286" s="32">
        <f t="shared" si="92"/>
        <v>1.5316569518973448E-5</v>
      </c>
      <c r="AA286" s="10">
        <f t="shared" si="93"/>
        <v>1006.1657533950253</v>
      </c>
      <c r="AB286" s="29">
        <f t="shared" si="94"/>
        <v>2.5763172264078996E-2</v>
      </c>
      <c r="AC286" s="8">
        <f t="shared" si="95"/>
        <v>0.71516833222177822</v>
      </c>
      <c r="AD286" s="32">
        <f t="shared" si="96"/>
        <v>3.3853863907273092E-3</v>
      </c>
      <c r="AE286" s="47">
        <f t="shared" si="97"/>
        <v>556695.47139319195</v>
      </c>
      <c r="AF286" s="32">
        <f t="shared" si="98"/>
        <v>398130.97183168575</v>
      </c>
      <c r="AG286" s="9">
        <f t="shared" si="99"/>
        <v>13.564389463088851</v>
      </c>
      <c r="AH286" s="10">
        <f t="shared" si="100"/>
        <v>4.5138803225971236</v>
      </c>
      <c r="AI286" s="10">
        <f t="shared" si="103"/>
        <v>3.6722824712950128</v>
      </c>
      <c r="AJ286" s="10">
        <f t="shared" si="104"/>
        <v>3.9955171578610482</v>
      </c>
      <c r="AK286" s="10">
        <f t="shared" si="105"/>
        <v>7.6677996291560611</v>
      </c>
      <c r="AL286" s="9">
        <f t="shared" si="101"/>
        <v>4.1533914657928657</v>
      </c>
      <c r="AM286" s="49">
        <f t="shared" si="106"/>
        <v>30.62790555909379</v>
      </c>
      <c r="AN286" s="29">
        <f t="shared" si="107"/>
        <v>1.2779666048593434E-4</v>
      </c>
      <c r="AO286" s="29">
        <f t="shared" si="108"/>
        <v>4.5999999999999996</v>
      </c>
      <c r="AP286"/>
      <c r="AQ286" s="32"/>
      <c r="AR286" s="37"/>
      <c r="AS286" s="32"/>
      <c r="AT286"/>
    </row>
    <row r="287" spans="21:46" x14ac:dyDescent="0.25">
      <c r="U287" s="36">
        <f t="shared" si="109"/>
        <v>16620</v>
      </c>
      <c r="V287" s="36">
        <f t="shared" si="102"/>
        <v>26.47505428109449</v>
      </c>
      <c r="W287" s="32">
        <f t="shared" si="89"/>
        <v>295.38752714054721</v>
      </c>
      <c r="X287" s="8">
        <f t="shared" si="90"/>
        <v>1.195573215274901</v>
      </c>
      <c r="Y287" s="32">
        <f t="shared" si="91"/>
        <v>1.8312109954502788E-5</v>
      </c>
      <c r="Z287" s="32">
        <f t="shared" si="92"/>
        <v>1.5316594350344525E-5</v>
      </c>
      <c r="AA287" s="10">
        <f t="shared" si="93"/>
        <v>1006.1657628451927</v>
      </c>
      <c r="AB287" s="29">
        <f t="shared" si="94"/>
        <v>2.5763192470254707E-2</v>
      </c>
      <c r="AC287" s="8">
        <f t="shared" si="95"/>
        <v>0.71516828137468746</v>
      </c>
      <c r="AD287" s="32">
        <f t="shared" si="96"/>
        <v>3.3853832952269302E-3</v>
      </c>
      <c r="AE287" s="47">
        <f t="shared" si="97"/>
        <v>556728.64241709607</v>
      </c>
      <c r="AF287" s="32">
        <f t="shared" si="98"/>
        <v>398154.66638949752</v>
      </c>
      <c r="AG287" s="9">
        <f t="shared" si="99"/>
        <v>13.564591277981608</v>
      </c>
      <c r="AH287" s="10">
        <f t="shared" si="100"/>
        <v>4.5139510217184711</v>
      </c>
      <c r="AI287" s="10">
        <f t="shared" si="103"/>
        <v>3.6725740734015337</v>
      </c>
      <c r="AJ287" s="10">
        <f t="shared" si="104"/>
        <v>3.9957829067995099</v>
      </c>
      <c r="AK287" s="10">
        <f t="shared" si="105"/>
        <v>7.6683569802010432</v>
      </c>
      <c r="AL287" s="9">
        <f t="shared" si="101"/>
        <v>4.1536933642755649</v>
      </c>
      <c r="AM287" s="49">
        <f t="shared" si="106"/>
        <v>30.628747645370055</v>
      </c>
      <c r="AN287" s="29">
        <f t="shared" si="107"/>
        <v>1.2780594967001739E-4</v>
      </c>
      <c r="AO287" s="29">
        <f t="shared" si="108"/>
        <v>4.6166666666666663</v>
      </c>
      <c r="AP287"/>
      <c r="AQ287" s="32"/>
      <c r="AR287" s="37"/>
      <c r="AS287" s="32"/>
      <c r="AT287"/>
    </row>
    <row r="288" spans="21:46" x14ac:dyDescent="0.25">
      <c r="U288" s="36">
        <f t="shared" si="109"/>
        <v>16680</v>
      </c>
      <c r="V288" s="36">
        <f t="shared" si="102"/>
        <v>26.475583022126845</v>
      </c>
      <c r="W288" s="32">
        <f t="shared" si="89"/>
        <v>295.38779151106337</v>
      </c>
      <c r="X288" s="8">
        <f t="shared" si="90"/>
        <v>1.1955721417060265</v>
      </c>
      <c r="Y288" s="32">
        <f t="shared" si="91"/>
        <v>1.8312122569704363E-5</v>
      </c>
      <c r="Z288" s="32">
        <f t="shared" si="92"/>
        <v>1.5316618655544955E-5</v>
      </c>
      <c r="AA288" s="10">
        <f t="shared" si="93"/>
        <v>1006.1657720951642</v>
      </c>
      <c r="AB288" s="29">
        <f t="shared" si="94"/>
        <v>2.576321224824734E-2</v>
      </c>
      <c r="AC288" s="8">
        <f t="shared" si="95"/>
        <v>0.71516823160517651</v>
      </c>
      <c r="AD288" s="32">
        <f t="shared" si="96"/>
        <v>3.3853802653267284E-3</v>
      </c>
      <c r="AE288" s="47">
        <f t="shared" si="97"/>
        <v>556761.11026168813</v>
      </c>
      <c r="AF288" s="32">
        <f t="shared" si="98"/>
        <v>398177.85865238617</v>
      </c>
      <c r="AG288" s="9">
        <f t="shared" si="99"/>
        <v>13.564788805928574</v>
      </c>
      <c r="AH288" s="10">
        <f t="shared" si="100"/>
        <v>4.5140202193347543</v>
      </c>
      <c r="AI288" s="10">
        <f t="shared" si="103"/>
        <v>3.6728595007229705</v>
      </c>
      <c r="AJ288" s="10">
        <f t="shared" si="104"/>
        <v>3.9960430258204402</v>
      </c>
      <c r="AK288" s="10">
        <f t="shared" si="105"/>
        <v>7.6689025265434108</v>
      </c>
      <c r="AL288" s="9">
        <f t="shared" si="101"/>
        <v>4.1539888685443476</v>
      </c>
      <c r="AM288" s="49">
        <f t="shared" si="106"/>
        <v>30.629571890671194</v>
      </c>
      <c r="AN288" s="29">
        <f t="shared" si="107"/>
        <v>1.2781504210905686E-4</v>
      </c>
      <c r="AO288" s="29">
        <f t="shared" si="108"/>
        <v>4.6333333333333337</v>
      </c>
      <c r="AP288"/>
      <c r="AQ288" s="32"/>
      <c r="AR288" s="37"/>
      <c r="AS288" s="32"/>
      <c r="AT288"/>
    </row>
    <row r="289" spans="21:46" x14ac:dyDescent="0.25">
      <c r="U289" s="36">
        <f t="shared" si="109"/>
        <v>16740</v>
      </c>
      <c r="V289" s="36">
        <f t="shared" si="102"/>
        <v>26.476100558840546</v>
      </c>
      <c r="W289" s="32">
        <f t="shared" si="89"/>
        <v>295.38805027942027</v>
      </c>
      <c r="X289" s="8">
        <f t="shared" si="90"/>
        <v>1.1955710908885449</v>
      </c>
      <c r="Y289" s="32">
        <f t="shared" si="91"/>
        <v>1.8312134917577507E-5</v>
      </c>
      <c r="Z289" s="32">
        <f t="shared" si="92"/>
        <v>1.5316642445718542E-5</v>
      </c>
      <c r="AA289" s="10">
        <f t="shared" si="93"/>
        <v>1006.1657811491774</v>
      </c>
      <c r="AB289" s="29">
        <f t="shared" si="94"/>
        <v>2.5763231607126284E-2</v>
      </c>
      <c r="AC289" s="8">
        <f t="shared" si="95"/>
        <v>0.71516818289041839</v>
      </c>
      <c r="AD289" s="32">
        <f t="shared" si="96"/>
        <v>3.3853772996370601E-3</v>
      </c>
      <c r="AE289" s="47">
        <f t="shared" si="97"/>
        <v>556792.88983180781</v>
      </c>
      <c r="AF289" s="32">
        <f t="shared" si="98"/>
        <v>398200.55926731892</v>
      </c>
      <c r="AG289" s="9">
        <f t="shared" si="99"/>
        <v>13.564982138165393</v>
      </c>
      <c r="AH289" s="10">
        <f t="shared" si="100"/>
        <v>4.5140879473894451</v>
      </c>
      <c r="AI289" s="10">
        <f t="shared" si="103"/>
        <v>3.6731388838582126</v>
      </c>
      <c r="AJ289" s="10">
        <f t="shared" si="104"/>
        <v>3.9962976341072358</v>
      </c>
      <c r="AK289" s="10">
        <f t="shared" si="105"/>
        <v>7.6694365179654485</v>
      </c>
      <c r="AL289" s="9">
        <f t="shared" si="101"/>
        <v>4.1542781138979512</v>
      </c>
      <c r="AM289" s="49">
        <f t="shared" si="106"/>
        <v>30.630378672738498</v>
      </c>
      <c r="AN289" s="29">
        <f t="shared" si="107"/>
        <v>1.2782394196609079E-4</v>
      </c>
      <c r="AO289" s="29">
        <f t="shared" si="108"/>
        <v>4.6500000000000004</v>
      </c>
      <c r="AP289"/>
      <c r="AQ289" s="32"/>
      <c r="AR289" s="37"/>
      <c r="AS289" s="32"/>
      <c r="AT289"/>
    </row>
    <row r="290" spans="21:46" x14ac:dyDescent="0.25">
      <c r="U290" s="36">
        <f t="shared" si="109"/>
        <v>16800</v>
      </c>
      <c r="V290" s="36">
        <f t="shared" si="102"/>
        <v>26.476607128548174</v>
      </c>
      <c r="W290" s="32">
        <f t="shared" si="89"/>
        <v>295.38830356427405</v>
      </c>
      <c r="X290" s="8">
        <f t="shared" si="90"/>
        <v>1.1955700623404935</v>
      </c>
      <c r="Y290" s="32">
        <f t="shared" si="91"/>
        <v>1.8312147003784451E-5</v>
      </c>
      <c r="Z290" s="32">
        <f t="shared" si="92"/>
        <v>1.5316665731773088E-5</v>
      </c>
      <c r="AA290" s="10">
        <f t="shared" si="93"/>
        <v>1006.1657900113805</v>
      </c>
      <c r="AB290" s="29">
        <f t="shared" si="94"/>
        <v>2.5763250555768693E-2</v>
      </c>
      <c r="AC290" s="8">
        <f t="shared" si="95"/>
        <v>0.71516813520806788</v>
      </c>
      <c r="AD290" s="32">
        <f t="shared" si="96"/>
        <v>3.3853743967976993E-3</v>
      </c>
      <c r="AE290" s="47">
        <f t="shared" si="97"/>
        <v>556823.9957164498</v>
      </c>
      <c r="AF290" s="32">
        <f t="shared" si="98"/>
        <v>398222.77865563857</v>
      </c>
      <c r="AG290" s="9">
        <f t="shared" si="99"/>
        <v>13.565171363978878</v>
      </c>
      <c r="AH290" s="10">
        <f t="shared" si="100"/>
        <v>4.5141542371441323</v>
      </c>
      <c r="AI290" s="10">
        <f t="shared" si="103"/>
        <v>3.6734123506504224</v>
      </c>
      <c r="AJ290" s="10">
        <f t="shared" si="104"/>
        <v>3.9965468483238271</v>
      </c>
      <c r="AK290" s="10">
        <f t="shared" si="105"/>
        <v>7.669959198974249</v>
      </c>
      <c r="AL290" s="9">
        <f t="shared" si="101"/>
        <v>4.1545612327777182</v>
      </c>
      <c r="AM290" s="49">
        <f t="shared" si="106"/>
        <v>30.631168361325891</v>
      </c>
      <c r="AN290" s="29">
        <f t="shared" si="107"/>
        <v>1.2783265331623749E-4</v>
      </c>
      <c r="AO290" s="29">
        <f t="shared" si="108"/>
        <v>4.666666666666667</v>
      </c>
      <c r="AP290"/>
      <c r="AQ290" s="32"/>
      <c r="AR290" s="37"/>
      <c r="AS290" s="32"/>
      <c r="AT290"/>
    </row>
    <row r="291" spans="21:46" x14ac:dyDescent="0.25">
      <c r="U291" s="36">
        <f t="shared" si="109"/>
        <v>16860</v>
      </c>
      <c r="V291" s="36">
        <f t="shared" si="102"/>
        <v>26.47710296354067</v>
      </c>
      <c r="W291" s="32">
        <f t="shared" si="89"/>
        <v>295.38855148177032</v>
      </c>
      <c r="X291" s="8">
        <f t="shared" si="90"/>
        <v>1.1955690555901102</v>
      </c>
      <c r="Y291" s="32">
        <f t="shared" si="91"/>
        <v>1.8312158833867832E-5</v>
      </c>
      <c r="Z291" s="32">
        <f t="shared" si="92"/>
        <v>1.5316688524385818E-5</v>
      </c>
      <c r="AA291" s="10">
        <f t="shared" si="93"/>
        <v>1006.165798685834</v>
      </c>
      <c r="AB291" s="29">
        <f t="shared" si="94"/>
        <v>2.5763269102864167E-2</v>
      </c>
      <c r="AC291" s="8">
        <f t="shared" si="95"/>
        <v>0.71516808853625324</v>
      </c>
      <c r="AD291" s="32">
        <f t="shared" si="96"/>
        <v>3.3853715554772075E-3</v>
      </c>
      <c r="AE291" s="47">
        <f t="shared" si="97"/>
        <v>556854.4421954205</v>
      </c>
      <c r="AF291" s="32">
        <f t="shared" si="98"/>
        <v>398244.52701782039</v>
      </c>
      <c r="AG291" s="9">
        <f t="shared" si="99"/>
        <v>13.56535657074871</v>
      </c>
      <c r="AH291" s="10">
        <f t="shared" si="100"/>
        <v>4.5142191191931973</v>
      </c>
      <c r="AI291" s="10">
        <f t="shared" si="103"/>
        <v>3.6736800262449223</v>
      </c>
      <c r="AJ291" s="10">
        <f t="shared" si="104"/>
        <v>3.996790782667845</v>
      </c>
      <c r="AK291" s="10">
        <f t="shared" si="105"/>
        <v>7.6704708089127678</v>
      </c>
      <c r="AL291" s="9">
        <f t="shared" si="101"/>
        <v>4.1548383548277492</v>
      </c>
      <c r="AM291" s="49">
        <f t="shared" si="106"/>
        <v>30.631941318368419</v>
      </c>
      <c r="AN291" s="29">
        <f t="shared" si="107"/>
        <v>1.2784118014854613E-4</v>
      </c>
      <c r="AO291" s="29">
        <f t="shared" si="108"/>
        <v>4.6833333333333336</v>
      </c>
      <c r="AP291"/>
      <c r="AQ291" s="32"/>
      <c r="AR291" s="37"/>
      <c r="AS291" s="32"/>
      <c r="AT291"/>
    </row>
    <row r="292" spans="21:46" x14ac:dyDescent="0.25">
      <c r="U292" s="36">
        <f t="shared" si="109"/>
        <v>16920</v>
      </c>
      <c r="V292" s="36">
        <f t="shared" si="102"/>
        <v>26.477588291193399</v>
      </c>
      <c r="W292" s="32">
        <f t="shared" si="89"/>
        <v>295.38879414559665</v>
      </c>
      <c r="X292" s="8">
        <f t="shared" si="90"/>
        <v>1.1955680701756204</v>
      </c>
      <c r="Y292" s="32">
        <f t="shared" si="91"/>
        <v>1.8312170413252788E-5</v>
      </c>
      <c r="Z292" s="32">
        <f t="shared" si="92"/>
        <v>1.5316710834007853E-5</v>
      </c>
      <c r="AA292" s="10">
        <f t="shared" si="93"/>
        <v>1006.1658071765129</v>
      </c>
      <c r="AB292" s="29">
        <f t="shared" si="94"/>
        <v>2.5763287256918128E-2</v>
      </c>
      <c r="AC292" s="8">
        <f t="shared" si="95"/>
        <v>0.71516804285356572</v>
      </c>
      <c r="AD292" s="32">
        <f t="shared" si="96"/>
        <v>3.3853687743723333E-3</v>
      </c>
      <c r="AE292" s="47">
        <f t="shared" si="97"/>
        <v>556884.24324591842</v>
      </c>
      <c r="AF292" s="32">
        <f t="shared" si="98"/>
        <v>398265.81433817249</v>
      </c>
      <c r="AG292" s="9">
        <f t="shared" si="99"/>
        <v>13.565537843988674</v>
      </c>
      <c r="AH292" s="10">
        <f t="shared" si="100"/>
        <v>4.5142826234781221</v>
      </c>
      <c r="AI292" s="10">
        <f t="shared" si="103"/>
        <v>3.6739420331458512</v>
      </c>
      <c r="AJ292" s="10">
        <f t="shared" si="104"/>
        <v>3.9970295489225243</v>
      </c>
      <c r="AK292" s="10">
        <f t="shared" si="105"/>
        <v>7.6709715820683755</v>
      </c>
      <c r="AL292" s="9">
        <f t="shared" si="101"/>
        <v>4.1551096069537028</v>
      </c>
      <c r="AM292" s="49">
        <f t="shared" si="106"/>
        <v>30.6326978981471</v>
      </c>
      <c r="AN292" s="29">
        <f t="shared" si="107"/>
        <v>1.2784952636780625E-4</v>
      </c>
      <c r="AO292" s="29">
        <f t="shared" si="108"/>
        <v>4.7</v>
      </c>
      <c r="AP292"/>
      <c r="AQ292" s="32"/>
      <c r="AR292" s="37"/>
      <c r="AS292" s="32"/>
      <c r="AT292"/>
    </row>
    <row r="293" spans="21:46" x14ac:dyDescent="0.25">
      <c r="U293" s="36">
        <f t="shared" si="109"/>
        <v>16980</v>
      </c>
      <c r="V293" s="36">
        <f t="shared" si="102"/>
        <v>26.478063334069979</v>
      </c>
      <c r="W293" s="32">
        <f t="shared" si="89"/>
        <v>295.38903166703494</v>
      </c>
      <c r="X293" s="8">
        <f t="shared" si="90"/>
        <v>1.1955671056450237</v>
      </c>
      <c r="Y293" s="32">
        <f t="shared" si="91"/>
        <v>1.8312181747249839E-5</v>
      </c>
      <c r="Z293" s="32">
        <f t="shared" si="92"/>
        <v>1.5316732670869348E-5</v>
      </c>
      <c r="AA293" s="10">
        <f t="shared" si="93"/>
        <v>1006.1658154873076</v>
      </c>
      <c r="AB293" s="29">
        <f t="shared" si="94"/>
        <v>2.5763305026256254E-2</v>
      </c>
      <c r="AC293" s="8">
        <f t="shared" si="95"/>
        <v>0.71516799813905052</v>
      </c>
      <c r="AD293" s="32">
        <f t="shared" si="96"/>
        <v>3.385366052207411E-3</v>
      </c>
      <c r="AE293" s="47">
        <f t="shared" si="97"/>
        <v>556913.41254891653</v>
      </c>
      <c r="AF293" s="32">
        <f t="shared" si="98"/>
        <v>398286.65038939583</v>
      </c>
      <c r="AG293" s="9">
        <f t="shared" si="99"/>
        <v>13.565715267386608</v>
      </c>
      <c r="AH293" s="10">
        <f t="shared" si="100"/>
        <v>4.5143447793015419</v>
      </c>
      <c r="AI293" s="10">
        <f t="shared" si="103"/>
        <v>3.6741984912716767</v>
      </c>
      <c r="AJ293" s="10">
        <f t="shared" si="104"/>
        <v>3.9972632565077992</v>
      </c>
      <c r="AK293" s="10">
        <f t="shared" si="105"/>
        <v>7.6714617477794764</v>
      </c>
      <c r="AL293" s="9">
        <f t="shared" si="101"/>
        <v>4.1553751133805497</v>
      </c>
      <c r="AM293" s="49">
        <f t="shared" si="106"/>
        <v>30.63343844745053</v>
      </c>
      <c r="AN293" s="29">
        <f t="shared" si="107"/>
        <v>1.278576957963246E-4</v>
      </c>
      <c r="AO293" s="29">
        <f t="shared" si="108"/>
        <v>4.7166666666666668</v>
      </c>
      <c r="AP293"/>
      <c r="AQ293" s="32"/>
      <c r="AR293" s="37"/>
      <c r="AS293" s="32"/>
      <c r="AT293"/>
    </row>
    <row r="294" spans="21:46" x14ac:dyDescent="0.25">
      <c r="U294" s="36">
        <f t="shared" si="109"/>
        <v>17040</v>
      </c>
      <c r="V294" s="36">
        <f t="shared" si="102"/>
        <v>26.478528310023929</v>
      </c>
      <c r="W294" s="32">
        <f t="shared" si="89"/>
        <v>295.38926415501192</v>
      </c>
      <c r="X294" s="8">
        <f t="shared" si="90"/>
        <v>1.195566161555889</v>
      </c>
      <c r="Y294" s="32">
        <f t="shared" si="91"/>
        <v>1.8312192841056949E-5</v>
      </c>
      <c r="Z294" s="32">
        <f t="shared" si="92"/>
        <v>1.5316754044983826E-5</v>
      </c>
      <c r="AA294" s="10">
        <f t="shared" si="93"/>
        <v>1006.1658236220266</v>
      </c>
      <c r="AB294" s="29">
        <f t="shared" si="94"/>
        <v>2.5763322419027821E-2</v>
      </c>
      <c r="AC294" s="8">
        <f t="shared" si="95"/>
        <v>0.71516795437219527</v>
      </c>
      <c r="AD294" s="32">
        <f t="shared" si="96"/>
        <v>3.3853633877337815E-3</v>
      </c>
      <c r="AE294" s="47">
        <f t="shared" si="97"/>
        <v>556941.96349546395</v>
      </c>
      <c r="AF294" s="32">
        <f t="shared" si="98"/>
        <v>398307.04473708483</v>
      </c>
      <c r="AG294" s="9">
        <f t="shared" si="99"/>
        <v>13.565888922843813</v>
      </c>
      <c r="AH294" s="10">
        <f t="shared" si="100"/>
        <v>4.5144056153409329</v>
      </c>
      <c r="AI294" s="10">
        <f t="shared" si="103"/>
        <v>3.6744495180095131</v>
      </c>
      <c r="AJ294" s="10">
        <f t="shared" si="104"/>
        <v>3.9974920125299391</v>
      </c>
      <c r="AK294" s="10">
        <f t="shared" si="105"/>
        <v>7.6719415305394527</v>
      </c>
      <c r="AL294" s="9">
        <f t="shared" si="101"/>
        <v>4.1556349957088701</v>
      </c>
      <c r="AM294" s="49">
        <f t="shared" si="106"/>
        <v>30.634163305732798</v>
      </c>
      <c r="AN294" s="29">
        <f t="shared" si="107"/>
        <v>1.2786569217565754E-4</v>
      </c>
      <c r="AO294" s="29">
        <f t="shared" si="108"/>
        <v>4.7333333333333334</v>
      </c>
      <c r="AP294"/>
      <c r="AQ294" s="32"/>
      <c r="AR294" s="37"/>
      <c r="AS294" s="32"/>
      <c r="AT294"/>
    </row>
    <row r="295" spans="21:46" x14ac:dyDescent="0.25">
      <c r="U295" s="36">
        <f t="shared" si="109"/>
        <v>17100</v>
      </c>
      <c r="V295" s="36">
        <f t="shared" si="102"/>
        <v>26.478983432298165</v>
      </c>
      <c r="W295" s="32">
        <f t="shared" si="89"/>
        <v>295.38949171614905</v>
      </c>
      <c r="X295" s="8">
        <f t="shared" si="90"/>
        <v>1.1955652374751509</v>
      </c>
      <c r="Y295" s="32">
        <f t="shared" si="91"/>
        <v>1.831220369976217E-5</v>
      </c>
      <c r="Z295" s="32">
        <f t="shared" si="92"/>
        <v>1.5316774966153011E-5</v>
      </c>
      <c r="AA295" s="10">
        <f t="shared" si="93"/>
        <v>1006.1658315843978</v>
      </c>
      <c r="AB295" s="29">
        <f t="shared" si="94"/>
        <v>2.576333944320975E-2</v>
      </c>
      <c r="AC295" s="8">
        <f t="shared" si="95"/>
        <v>0.71516791153292281</v>
      </c>
      <c r="AD295" s="32">
        <f t="shared" si="96"/>
        <v>3.3853607797292187E-3</v>
      </c>
      <c r="AE295" s="47">
        <f t="shared" si="97"/>
        <v>556969.90919280623</v>
      </c>
      <c r="AF295" s="32">
        <f t="shared" si="98"/>
        <v>398327.00674410089</v>
      </c>
      <c r="AG295" s="9">
        <f t="shared" si="99"/>
        <v>13.56605889051332</v>
      </c>
      <c r="AH295" s="10">
        <f t="shared" si="100"/>
        <v>4.5144651596620466</v>
      </c>
      <c r="AI295" s="10">
        <f t="shared" si="103"/>
        <v>3.6746952282683312</v>
      </c>
      <c r="AJ295" s="10">
        <f t="shared" si="104"/>
        <v>3.9977159218304412</v>
      </c>
      <c r="AK295" s="10">
        <f t="shared" si="105"/>
        <v>7.6724111500987728</v>
      </c>
      <c r="AL295" s="9">
        <f t="shared" si="101"/>
        <v>4.1558893729701687</v>
      </c>
      <c r="AM295" s="49">
        <f t="shared" si="106"/>
        <v>30.634872805268333</v>
      </c>
      <c r="AN295" s="29">
        <f t="shared" si="107"/>
        <v>1.2787351916831289E-4</v>
      </c>
      <c r="AO295" s="29">
        <f t="shared" si="108"/>
        <v>4.75</v>
      </c>
      <c r="AP295"/>
      <c r="AQ295" s="32"/>
      <c r="AR295" s="37"/>
      <c r="AS295" s="32"/>
      <c r="AT295"/>
    </row>
    <row r="296" spans="21:46" x14ac:dyDescent="0.25">
      <c r="U296" s="36">
        <f t="shared" si="109"/>
        <v>17160</v>
      </c>
      <c r="V296" s="36">
        <f t="shared" si="102"/>
        <v>26.47942890962241</v>
      </c>
      <c r="W296" s="32">
        <f t="shared" si="89"/>
        <v>295.38971445481116</v>
      </c>
      <c r="X296" s="8">
        <f t="shared" si="90"/>
        <v>1.1955643329789125</v>
      </c>
      <c r="Y296" s="32">
        <f t="shared" si="91"/>
        <v>1.8312214328345806E-5</v>
      </c>
      <c r="Z296" s="32">
        <f t="shared" si="92"/>
        <v>1.5316795443971142E-5</v>
      </c>
      <c r="AA296" s="10">
        <f t="shared" si="93"/>
        <v>1006.1658393780702</v>
      </c>
      <c r="AB296" s="29">
        <f t="shared" si="94"/>
        <v>2.5763356106610073E-2</v>
      </c>
      <c r="AC296" s="8">
        <f t="shared" si="95"/>
        <v>0.71516786960157996</v>
      </c>
      <c r="AD296" s="32">
        <f t="shared" si="96"/>
        <v>3.3853582269973738E-3</v>
      </c>
      <c r="AE296" s="47">
        <f t="shared" si="97"/>
        <v>556997.26247041207</v>
      </c>
      <c r="AF296" s="32">
        <f t="shared" si="98"/>
        <v>398346.54557487665</v>
      </c>
      <c r="AG296" s="9">
        <f t="shared" si="99"/>
        <v>13.566225248837538</v>
      </c>
      <c r="AH296" s="10">
        <f t="shared" si="100"/>
        <v>4.5145234397320317</v>
      </c>
      <c r="AI296" s="10">
        <f t="shared" si="103"/>
        <v>3.6749357345310525</v>
      </c>
      <c r="AJ296" s="10">
        <f t="shared" si="104"/>
        <v>3.9979350870337984</v>
      </c>
      <c r="AK296" s="10">
        <f t="shared" si="105"/>
        <v>7.6728708215648513</v>
      </c>
      <c r="AL296" s="9">
        <f t="shared" si="101"/>
        <v>4.1561383616809611</v>
      </c>
      <c r="AM296" s="49">
        <f t="shared" si="106"/>
        <v>30.635567271303373</v>
      </c>
      <c r="AN296" s="29">
        <f t="shared" si="107"/>
        <v>1.2788118035941419E-4</v>
      </c>
      <c r="AO296" s="29">
        <f t="shared" si="108"/>
        <v>4.7666666666666666</v>
      </c>
      <c r="AP296"/>
      <c r="AQ296" s="32"/>
      <c r="AR296" s="37"/>
      <c r="AS296" s="32"/>
      <c r="AT296"/>
    </row>
    <row r="297" spans="21:46" x14ac:dyDescent="0.25">
      <c r="U297" s="36">
        <f t="shared" si="109"/>
        <v>17220</v>
      </c>
      <c r="V297" s="36">
        <f t="shared" si="102"/>
        <v>26.479864946308563</v>
      </c>
      <c r="W297" s="32">
        <f t="shared" si="89"/>
        <v>295.38993247315426</v>
      </c>
      <c r="X297" s="8">
        <f t="shared" si="90"/>
        <v>1.1955634476522519</v>
      </c>
      <c r="Y297" s="32">
        <f t="shared" si="91"/>
        <v>1.8312224731682719E-5</v>
      </c>
      <c r="Z297" s="32">
        <f t="shared" si="92"/>
        <v>1.5316815487829395E-5</v>
      </c>
      <c r="AA297" s="10">
        <f t="shared" si="93"/>
        <v>1006.1658470066161</v>
      </c>
      <c r="AB297" s="29">
        <f t="shared" si="94"/>
        <v>2.5763372416871471E-2</v>
      </c>
      <c r="AC297" s="8">
        <f t="shared" si="95"/>
        <v>0.71516782855893168</v>
      </c>
      <c r="AD297" s="32">
        <f t="shared" si="96"/>
        <v>3.3853557283672229E-3</v>
      </c>
      <c r="AE297" s="47">
        <f t="shared" si="97"/>
        <v>557024.03588585369</v>
      </c>
      <c r="AF297" s="32">
        <f t="shared" si="98"/>
        <v>398365.67019961844</v>
      </c>
      <c r="AG297" s="9">
        <f t="shared" si="99"/>
        <v>13.566388074584999</v>
      </c>
      <c r="AH297" s="10">
        <f t="shared" si="100"/>
        <v>4.5145804824322724</v>
      </c>
      <c r="AI297" s="10">
        <f t="shared" si="103"/>
        <v>3.6751711469055581</v>
      </c>
      <c r="AJ297" s="10">
        <f t="shared" si="104"/>
        <v>3.9981496085941948</v>
      </c>
      <c r="AK297" s="10">
        <f t="shared" si="105"/>
        <v>7.6733207554997529</v>
      </c>
      <c r="AL297" s="9">
        <f t="shared" si="101"/>
        <v>4.1563820758956993</v>
      </c>
      <c r="AM297" s="49">
        <f t="shared" si="106"/>
        <v>30.636247022204262</v>
      </c>
      <c r="AN297" s="29">
        <f t="shared" si="107"/>
        <v>1.2788867925832921E-4</v>
      </c>
      <c r="AO297" s="29">
        <f t="shared" si="108"/>
        <v>4.7833333333333332</v>
      </c>
      <c r="AP297"/>
      <c r="AQ297" s="32"/>
      <c r="AR297" s="37"/>
      <c r="AS297" s="32"/>
      <c r="AT297"/>
    </row>
    <row r="298" spans="21:46" x14ac:dyDescent="0.25">
      <c r="U298" s="36">
        <f t="shared" si="109"/>
        <v>17280</v>
      </c>
      <c r="V298" s="36">
        <f t="shared" si="102"/>
        <v>26.480291742344036</v>
      </c>
      <c r="W298" s="32">
        <f t="shared" si="89"/>
        <v>295.39014587117197</v>
      </c>
      <c r="X298" s="8">
        <f t="shared" si="90"/>
        <v>1.1955625810890309</v>
      </c>
      <c r="Y298" s="32">
        <f t="shared" si="91"/>
        <v>1.8312234914544692E-5</v>
      </c>
      <c r="Z298" s="32">
        <f t="shared" si="92"/>
        <v>1.5316835106920279E-5</v>
      </c>
      <c r="AA298" s="10">
        <f t="shared" si="93"/>
        <v>1006.1658544735315</v>
      </c>
      <c r="AB298" s="29">
        <f t="shared" si="94"/>
        <v>2.5763388381475062E-2</v>
      </c>
      <c r="AC298" s="8">
        <f t="shared" si="95"/>
        <v>0.71516778838614781</v>
      </c>
      <c r="AD298" s="32">
        <f t="shared" si="96"/>
        <v>3.3853532826925393E-3</v>
      </c>
      <c r="AE298" s="47">
        <f t="shared" si="97"/>
        <v>557050.24173055962</v>
      </c>
      <c r="AF298" s="32">
        <f t="shared" si="98"/>
        <v>398384.38939841336</v>
      </c>
      <c r="AG298" s="9">
        <f t="shared" si="99"/>
        <v>13.566547442886201</v>
      </c>
      <c r="AH298" s="10">
        <f t="shared" si="100"/>
        <v>4.5146363140709669</v>
      </c>
      <c r="AI298" s="10">
        <f t="shared" si="103"/>
        <v>3.6754015731746441</v>
      </c>
      <c r="AJ298" s="10">
        <f t="shared" si="104"/>
        <v>3.998359584841336</v>
      </c>
      <c r="AK298" s="10">
        <f t="shared" si="105"/>
        <v>7.6737611580159797</v>
      </c>
      <c r="AL298" s="9">
        <f t="shared" si="101"/>
        <v>4.1566206272586559</v>
      </c>
      <c r="AM298" s="49">
        <f t="shared" si="106"/>
        <v>30.63691236960269</v>
      </c>
      <c r="AN298" s="29">
        <f t="shared" si="107"/>
        <v>1.2789601930026634E-4</v>
      </c>
      <c r="AO298" s="29">
        <f t="shared" si="108"/>
        <v>4.8</v>
      </c>
      <c r="AP298"/>
      <c r="AQ298" s="32"/>
      <c r="AR298" s="37"/>
      <c r="AS298" s="32"/>
      <c r="AT298"/>
    </row>
    <row r="299" spans="21:46" x14ac:dyDescent="0.25">
      <c r="U299" s="36">
        <f t="shared" si="109"/>
        <v>17340</v>
      </c>
      <c r="V299" s="36">
        <f t="shared" si="102"/>
        <v>26.480709493483147</v>
      </c>
      <c r="W299" s="32">
        <f t="shared" si="89"/>
        <v>295.39035474674154</v>
      </c>
      <c r="X299" s="8">
        <f t="shared" si="90"/>
        <v>1.1955617328917107</v>
      </c>
      <c r="Y299" s="32">
        <f t="shared" si="91"/>
        <v>1.8312244881602352E-5</v>
      </c>
      <c r="Z299" s="32">
        <f t="shared" si="92"/>
        <v>1.5316854310241629E-5</v>
      </c>
      <c r="AA299" s="10">
        <f t="shared" si="93"/>
        <v>1006.1658617822388</v>
      </c>
      <c r="AB299" s="29">
        <f t="shared" si="94"/>
        <v>2.5763404007743358E-2</v>
      </c>
      <c r="AC299" s="8">
        <f t="shared" si="95"/>
        <v>0.71516774906479841</v>
      </c>
      <c r="AD299" s="32">
        <f t="shared" si="96"/>
        <v>3.3853508888513598E-3</v>
      </c>
      <c r="AE299" s="47">
        <f t="shared" si="97"/>
        <v>557075.89203546802</v>
      </c>
      <c r="AF299" s="32">
        <f t="shared" si="98"/>
        <v>398402.71176527033</v>
      </c>
      <c r="AG299" s="9">
        <f t="shared" si="99"/>
        <v>13.566703427268926</v>
      </c>
      <c r="AH299" s="10">
        <f t="shared" si="100"/>
        <v>4.5146909603953915</v>
      </c>
      <c r="AI299" s="10">
        <f t="shared" si="103"/>
        <v>3.6756271188449032</v>
      </c>
      <c r="AJ299" s="10">
        <f t="shared" si="104"/>
        <v>3.9985651120252901</v>
      </c>
      <c r="AK299" s="10">
        <f t="shared" si="105"/>
        <v>7.6741922308701938</v>
      </c>
      <c r="AL299" s="9">
        <f t="shared" si="101"/>
        <v>4.1568541250546875</v>
      </c>
      <c r="AM299" s="49">
        <f t="shared" si="106"/>
        <v>30.637563618537833</v>
      </c>
      <c r="AN299" s="29">
        <f t="shared" si="107"/>
        <v>1.2790320384783657E-4</v>
      </c>
      <c r="AO299" s="29">
        <f t="shared" si="108"/>
        <v>4.8166666666666664</v>
      </c>
      <c r="AP299"/>
      <c r="AQ299" s="32"/>
      <c r="AR299" s="37"/>
      <c r="AS299" s="32"/>
      <c r="AT299"/>
    </row>
    <row r="300" spans="21:46" x14ac:dyDescent="0.25">
      <c r="U300" s="36">
        <f t="shared" si="109"/>
        <v>17400</v>
      </c>
      <c r="V300" s="36">
        <f t="shared" si="102"/>
        <v>26.481118391336572</v>
      </c>
      <c r="W300" s="32">
        <f t="shared" si="89"/>
        <v>295.39055919566829</v>
      </c>
      <c r="X300" s="8">
        <f t="shared" si="90"/>
        <v>1.19556090267117</v>
      </c>
      <c r="Y300" s="32">
        <f t="shared" si="91"/>
        <v>1.8312254637427602E-5</v>
      </c>
      <c r="Z300" s="32">
        <f t="shared" si="92"/>
        <v>1.5316873106600952E-5</v>
      </c>
      <c r="AA300" s="10">
        <f t="shared" si="93"/>
        <v>1006.1658689360884</v>
      </c>
      <c r="AB300" s="29">
        <f t="shared" si="94"/>
        <v>2.5763419302844082E-2</v>
      </c>
      <c r="AC300" s="8">
        <f t="shared" si="95"/>
        <v>0.71516771057684336</v>
      </c>
      <c r="AD300" s="32">
        <f t="shared" si="96"/>
        <v>3.3853485457454808E-3</v>
      </c>
      <c r="AE300" s="47">
        <f t="shared" si="97"/>
        <v>557100.99857652956</v>
      </c>
      <c r="AF300" s="32">
        <f t="shared" si="98"/>
        <v>398420.64571204991</v>
      </c>
      <c r="AG300" s="9">
        <f t="shared" si="99"/>
        <v>13.566856099692497</v>
      </c>
      <c r="AH300" s="10">
        <f t="shared" si="100"/>
        <v>4.5147444466039559</v>
      </c>
      <c r="AI300" s="10">
        <f t="shared" si="103"/>
        <v>3.6758478871946365</v>
      </c>
      <c r="AJ300" s="10">
        <f t="shared" si="104"/>
        <v>3.9987662843603657</v>
      </c>
      <c r="AK300" s="10">
        <f t="shared" si="105"/>
        <v>7.6746141715550023</v>
      </c>
      <c r="AL300" s="9">
        <f t="shared" si="101"/>
        <v>4.157082676258959</v>
      </c>
      <c r="AM300" s="49">
        <f t="shared" si="106"/>
        <v>30.638201067595531</v>
      </c>
      <c r="AN300" s="29">
        <f t="shared" si="107"/>
        <v>1.2791023619258335E-4</v>
      </c>
      <c r="AO300" s="29">
        <f t="shared" si="108"/>
        <v>4.833333333333333</v>
      </c>
      <c r="AP300"/>
      <c r="AQ300" s="32"/>
      <c r="AR300" s="37"/>
      <c r="AS300" s="32"/>
      <c r="AT300"/>
    </row>
    <row r="301" spans="21:46" x14ac:dyDescent="0.25">
      <c r="U301" s="36">
        <f t="shared" si="109"/>
        <v>17460</v>
      </c>
      <c r="V301" s="36">
        <f t="shared" si="102"/>
        <v>26.481518623458935</v>
      </c>
      <c r="W301" s="32">
        <f t="shared" si="89"/>
        <v>295.39075931172943</v>
      </c>
      <c r="X301" s="8">
        <f t="shared" si="90"/>
        <v>1.1955600900465266</v>
      </c>
      <c r="Y301" s="32">
        <f t="shared" si="91"/>
        <v>1.8312264186495438E-5</v>
      </c>
      <c r="Z301" s="32">
        <f t="shared" si="92"/>
        <v>1.5316891504619222E-5</v>
      </c>
      <c r="AA301" s="10">
        <f t="shared" si="93"/>
        <v>1006.1658759383592</v>
      </c>
      <c r="AB301" s="29">
        <f t="shared" si="94"/>
        <v>2.5763434273793049E-2</v>
      </c>
      <c r="AC301" s="8">
        <f t="shared" si="95"/>
        <v>0.71516767290462491</v>
      </c>
      <c r="AD301" s="32">
        <f t="shared" si="96"/>
        <v>3.3853462522999509E-3</v>
      </c>
      <c r="AE301" s="47">
        <f t="shared" si="97"/>
        <v>557125.57288012479</v>
      </c>
      <c r="AF301" s="32">
        <f t="shared" si="98"/>
        <v>398438.19947233488</v>
      </c>
      <c r="AG301" s="9">
        <f t="shared" si="99"/>
        <v>13.567005530581548</v>
      </c>
      <c r="AH301" s="10">
        <f t="shared" si="100"/>
        <v>4.5147967973579419</v>
      </c>
      <c r="AI301" s="10">
        <f t="shared" si="103"/>
        <v>3.6760639793207179</v>
      </c>
      <c r="AJ301" s="10">
        <f t="shared" si="104"/>
        <v>3.9989631940679975</v>
      </c>
      <c r="AK301" s="10">
        <f t="shared" si="105"/>
        <v>7.675027173388715</v>
      </c>
      <c r="AL301" s="9">
        <f t="shared" si="101"/>
        <v>4.1573063855855539</v>
      </c>
      <c r="AM301" s="49">
        <f t="shared" si="106"/>
        <v>30.638825009044488</v>
      </c>
      <c r="AN301" s="29">
        <f t="shared" si="107"/>
        <v>1.2791711955647858E-4</v>
      </c>
      <c r="AO301" s="29">
        <f t="shared" si="108"/>
        <v>4.8499999999999996</v>
      </c>
      <c r="AP301"/>
      <c r="AQ301" s="32"/>
      <c r="AR301" s="37"/>
      <c r="AS301" s="32"/>
      <c r="AT301"/>
    </row>
    <row r="302" spans="21:46" x14ac:dyDescent="0.25">
      <c r="U302" s="36">
        <f t="shared" si="109"/>
        <v>17520</v>
      </c>
      <c r="V302" s="36">
        <f t="shared" si="102"/>
        <v>26.481910373434523</v>
      </c>
      <c r="W302" s="32">
        <f t="shared" si="89"/>
        <v>295.39095518671724</v>
      </c>
      <c r="X302" s="8">
        <f t="shared" si="90"/>
        <v>1.1955592946449627</v>
      </c>
      <c r="Y302" s="32">
        <f t="shared" si="91"/>
        <v>1.831227353318618E-5</v>
      </c>
      <c r="Z302" s="32">
        <f t="shared" si="92"/>
        <v>1.5316909512735003E-5</v>
      </c>
      <c r="AA302" s="10">
        <f t="shared" si="93"/>
        <v>1006.1658827922614</v>
      </c>
      <c r="AB302" s="29">
        <f t="shared" si="94"/>
        <v>2.5763448927457643E-2</v>
      </c>
      <c r="AC302" s="8">
        <f t="shared" si="95"/>
        <v>0.71516763603085842</v>
      </c>
      <c r="AD302" s="32">
        <f t="shared" si="96"/>
        <v>3.3853440074625776E-3</v>
      </c>
      <c r="AE302" s="47">
        <f t="shared" si="97"/>
        <v>557149.6262283395</v>
      </c>
      <c r="AF302" s="32">
        <f t="shared" si="98"/>
        <v>398455.38110519794</v>
      </c>
      <c r="AG302" s="9">
        <f t="shared" si="99"/>
        <v>13.567151788858855</v>
      </c>
      <c r="AH302" s="10">
        <f t="shared" si="100"/>
        <v>4.5148480367930217</v>
      </c>
      <c r="AI302" s="10">
        <f t="shared" si="103"/>
        <v>3.6762754941845017</v>
      </c>
      <c r="AJ302" s="10">
        <f t="shared" si="104"/>
        <v>3.9991559314188558</v>
      </c>
      <c r="AK302" s="10">
        <f t="shared" si="105"/>
        <v>7.6754314256033576</v>
      </c>
      <c r="AL302" s="9">
        <f t="shared" si="101"/>
        <v>4.1575253555351512</v>
      </c>
      <c r="AM302" s="49">
        <f t="shared" si="106"/>
        <v>30.639435728969673</v>
      </c>
      <c r="AN302" s="29">
        <f t="shared" si="107"/>
        <v>1.2792385709338929E-4</v>
      </c>
      <c r="AO302" s="29">
        <f t="shared" si="108"/>
        <v>4.8666666666666663</v>
      </c>
      <c r="AP302"/>
      <c r="AQ302" s="32"/>
      <c r="AR302" s="37"/>
      <c r="AS302" s="32"/>
      <c r="AT302"/>
    </row>
    <row r="303" spans="21:46" x14ac:dyDescent="0.25">
      <c r="U303" s="36">
        <f t="shared" si="109"/>
        <v>17580</v>
      </c>
      <c r="V303" s="36">
        <f t="shared" si="102"/>
        <v>26.48229382096121</v>
      </c>
      <c r="W303" s="32">
        <f t="shared" si="89"/>
        <v>295.39114691048059</v>
      </c>
      <c r="X303" s="8">
        <f t="shared" si="90"/>
        <v>1.1955585161015549</v>
      </c>
      <c r="Y303" s="32">
        <f t="shared" si="91"/>
        <v>1.8312282681787416E-5</v>
      </c>
      <c r="Z303" s="32">
        <f t="shared" si="92"/>
        <v>1.5316927139208221E-5</v>
      </c>
      <c r="AA303" s="10">
        <f t="shared" si="93"/>
        <v>1006.1658895009367</v>
      </c>
      <c r="AB303" s="29">
        <f t="shared" si="94"/>
        <v>2.576346327055986E-2</v>
      </c>
      <c r="AC303" s="8">
        <f t="shared" si="95"/>
        <v>0.71516759993862578</v>
      </c>
      <c r="AD303" s="32">
        <f t="shared" si="96"/>
        <v>3.3853418102034512E-3</v>
      </c>
      <c r="AE303" s="47">
        <f t="shared" si="97"/>
        <v>557173.16966414638</v>
      </c>
      <c r="AF303" s="32">
        <f t="shared" si="98"/>
        <v>398472.1984989043</v>
      </c>
      <c r="AG303" s="9">
        <f t="shared" si="99"/>
        <v>13.567294941977602</v>
      </c>
      <c r="AH303" s="10">
        <f t="shared" si="100"/>
        <v>4.5148981885305286</v>
      </c>
      <c r="AI303" s="10">
        <f t="shared" si="103"/>
        <v>3.676482528656781</v>
      </c>
      <c r="AJ303" s="10">
        <f t="shared" si="104"/>
        <v>3.999344584774057</v>
      </c>
      <c r="AK303" s="10">
        <f t="shared" si="105"/>
        <v>7.675827113430838</v>
      </c>
      <c r="AL303" s="9">
        <f t="shared" si="101"/>
        <v>4.1577396864417038</v>
      </c>
      <c r="AM303" s="49">
        <f t="shared" si="106"/>
        <v>30.640033507402915</v>
      </c>
      <c r="AN303" s="29">
        <f t="shared" si="107"/>
        <v>1.2793045189051397E-4</v>
      </c>
      <c r="AO303" s="29">
        <f t="shared" si="108"/>
        <v>4.8833333333333337</v>
      </c>
      <c r="AP303"/>
      <c r="AQ303" s="32"/>
      <c r="AR303" s="37"/>
      <c r="AS303" s="32"/>
      <c r="AT303"/>
    </row>
    <row r="304" spans="21:46" x14ac:dyDescent="0.25">
      <c r="U304" s="36">
        <f t="shared" si="109"/>
        <v>17640</v>
      </c>
      <c r="V304" s="36">
        <f t="shared" si="102"/>
        <v>26.482669141932622</v>
      </c>
      <c r="W304" s="32">
        <f t="shared" si="89"/>
        <v>295.39133457096631</v>
      </c>
      <c r="X304" s="8">
        <f t="shared" si="90"/>
        <v>1.1955577540591078</v>
      </c>
      <c r="Y304" s="32">
        <f t="shared" si="91"/>
        <v>1.8312291636495864E-5</v>
      </c>
      <c r="Z304" s="32">
        <f t="shared" si="92"/>
        <v>1.5316944392123873E-5</v>
      </c>
      <c r="AA304" s="10">
        <f t="shared" si="93"/>
        <v>1006.1658960674607</v>
      </c>
      <c r="AB304" s="29">
        <f t="shared" si="94"/>
        <v>2.5763477309679244E-2</v>
      </c>
      <c r="AC304" s="8">
        <f t="shared" si="95"/>
        <v>0.71516756461136732</v>
      </c>
      <c r="AD304" s="32">
        <f t="shared" si="96"/>
        <v>3.3853396595144702E-3</v>
      </c>
      <c r="AE304" s="47">
        <f t="shared" si="97"/>
        <v>557196.21399647638</v>
      </c>
      <c r="AF304" s="32">
        <f t="shared" si="98"/>
        <v>398488.65937453427</v>
      </c>
      <c r="AG304" s="9">
        <f t="shared" si="99"/>
        <v>13.567435055952897</v>
      </c>
      <c r="AH304" s="10">
        <f t="shared" si="100"/>
        <v>4.5149472756884439</v>
      </c>
      <c r="AI304" s="10">
        <f t="shared" si="103"/>
        <v>3.6766851775617715</v>
      </c>
      <c r="AJ304" s="10">
        <f t="shared" si="104"/>
        <v>3.9995292406253924</v>
      </c>
      <c r="AK304" s="10">
        <f t="shared" si="105"/>
        <v>7.6762144181871639</v>
      </c>
      <c r="AL304" s="9">
        <f t="shared" si="101"/>
        <v>4.1579494765180467</v>
      </c>
      <c r="AM304" s="49">
        <f t="shared" si="106"/>
        <v>30.640618618450667</v>
      </c>
      <c r="AN304" s="29">
        <f t="shared" si="107"/>
        <v>1.2793690696978607E-4</v>
      </c>
      <c r="AO304" s="29">
        <f t="shared" si="108"/>
        <v>4.9000000000000004</v>
      </c>
      <c r="AP304"/>
      <c r="AQ304" s="32"/>
      <c r="AR304" s="37"/>
      <c r="AS304" s="32"/>
      <c r="AT304"/>
    </row>
    <row r="305" spans="21:46" x14ac:dyDescent="0.25">
      <c r="U305" s="36">
        <f t="shared" si="109"/>
        <v>17700</v>
      </c>
      <c r="V305" s="36">
        <f t="shared" si="102"/>
        <v>26.483036508518552</v>
      </c>
      <c r="W305" s="32">
        <f t="shared" si="89"/>
        <v>295.39151825425927</v>
      </c>
      <c r="X305" s="8">
        <f t="shared" si="90"/>
        <v>1.1955570081679898</v>
      </c>
      <c r="Y305" s="32">
        <f t="shared" si="91"/>
        <v>1.8312300401419597E-5</v>
      </c>
      <c r="Z305" s="32">
        <f t="shared" si="92"/>
        <v>1.5316961279395975E-5</v>
      </c>
      <c r="AA305" s="10">
        <f t="shared" si="93"/>
        <v>1006.1659024948437</v>
      </c>
      <c r="AB305" s="29">
        <f t="shared" si="94"/>
        <v>2.5763491051256353E-2</v>
      </c>
      <c r="AC305" s="8">
        <f t="shared" si="95"/>
        <v>0.71516753003287326</v>
      </c>
      <c r="AD305" s="32">
        <f t="shared" si="96"/>
        <v>3.3853375544088795E-3</v>
      </c>
      <c r="AE305" s="47">
        <f t="shared" si="97"/>
        <v>557218.76980515884</v>
      </c>
      <c r="AF305" s="32">
        <f t="shared" si="98"/>
        <v>398504.77128951164</v>
      </c>
      <c r="AG305" s="9">
        <f t="shared" si="99"/>
        <v>13.567572195392501</v>
      </c>
      <c r="AH305" s="10">
        <f t="shared" si="100"/>
        <v>4.5149953208922264</v>
      </c>
      <c r="AI305" s="10">
        <f t="shared" si="103"/>
        <v>3.6768835337202428</v>
      </c>
      <c r="AJ305" s="10">
        <f t="shared" si="104"/>
        <v>3.9997099836349026</v>
      </c>
      <c r="AK305" s="10">
        <f t="shared" si="105"/>
        <v>7.6765935173551458</v>
      </c>
      <c r="AL305" s="9">
        <f t="shared" si="101"/>
        <v>4.1581548219007036</v>
      </c>
      <c r="AM305" s="49">
        <f t="shared" si="106"/>
        <v>30.641191330419254</v>
      </c>
      <c r="AN305" s="29">
        <f t="shared" si="107"/>
        <v>1.2794322528925244E-4</v>
      </c>
      <c r="AO305" s="29">
        <f t="shared" si="108"/>
        <v>4.916666666666667</v>
      </c>
      <c r="AP305"/>
      <c r="AQ305" s="32"/>
      <c r="AR305" s="37"/>
      <c r="AS305" s="32"/>
      <c r="AT305"/>
    </row>
    <row r="306" spans="21:46" x14ac:dyDescent="0.25">
      <c r="U306" s="36">
        <f t="shared" si="109"/>
        <v>17760</v>
      </c>
      <c r="V306" s="36">
        <f t="shared" si="102"/>
        <v>26.483396089243687</v>
      </c>
      <c r="W306" s="32">
        <f t="shared" si="89"/>
        <v>295.39169804462182</v>
      </c>
      <c r="X306" s="8">
        <f t="shared" si="90"/>
        <v>1.1955562780859732</v>
      </c>
      <c r="Y306" s="32">
        <f t="shared" si="91"/>
        <v>1.8312308980579505E-5</v>
      </c>
      <c r="Z306" s="32">
        <f t="shared" si="92"/>
        <v>1.5316977808770836E-5</v>
      </c>
      <c r="AA306" s="10">
        <f t="shared" si="93"/>
        <v>1006.1659087860328</v>
      </c>
      <c r="AB306" s="29">
        <f t="shared" si="94"/>
        <v>2.5763504501595036E-2</v>
      </c>
      <c r="AC306" s="8">
        <f t="shared" si="95"/>
        <v>0.71516749618727882</v>
      </c>
      <c r="AD306" s="32">
        <f t="shared" si="96"/>
        <v>3.3853354939208215E-3</v>
      </c>
      <c r="AE306" s="47">
        <f t="shared" si="97"/>
        <v>557240.84744580032</v>
      </c>
      <c r="AF306" s="32">
        <f t="shared" si="98"/>
        <v>398520.54164109041</v>
      </c>
      <c r="AG306" s="9">
        <f t="shared" si="99"/>
        <v>13.567706423527142</v>
      </c>
      <c r="AH306" s="10">
        <f t="shared" si="100"/>
        <v>4.5150423462852931</v>
      </c>
      <c r="AI306" s="10">
        <f t="shared" si="103"/>
        <v>3.6770776879916443</v>
      </c>
      <c r="AJ306" s="10">
        <f t="shared" si="104"/>
        <v>3.9998868966733188</v>
      </c>
      <c r="AK306" s="10">
        <f t="shared" si="105"/>
        <v>7.6769645846649635</v>
      </c>
      <c r="AL306" s="9">
        <f t="shared" si="101"/>
        <v>4.1583558166935211</v>
      </c>
      <c r="AM306" s="49">
        <f t="shared" si="106"/>
        <v>30.641751905937209</v>
      </c>
      <c r="AN306" s="29">
        <f t="shared" si="107"/>
        <v>1.2794940974441605E-4</v>
      </c>
      <c r="AO306" s="29">
        <f t="shared" si="108"/>
        <v>4.9333333333333336</v>
      </c>
      <c r="AP306"/>
      <c r="AQ306" s="32"/>
      <c r="AR306" s="37"/>
      <c r="AS306" s="32"/>
      <c r="AT306"/>
    </row>
    <row r="307" spans="21:46" x14ac:dyDescent="0.25">
      <c r="U307" s="36">
        <f t="shared" si="109"/>
        <v>17820</v>
      </c>
      <c r="V307" s="36">
        <f t="shared" si="102"/>
        <v>26.483748049064676</v>
      </c>
      <c r="W307" s="32">
        <f t="shared" si="89"/>
        <v>295.39187402453229</v>
      </c>
      <c r="X307" s="8">
        <f t="shared" si="90"/>
        <v>1.195555563478077</v>
      </c>
      <c r="Y307" s="32">
        <f t="shared" si="91"/>
        <v>1.8312317377911414E-5</v>
      </c>
      <c r="Z307" s="32">
        <f t="shared" si="92"/>
        <v>1.5316993987830836E-5</v>
      </c>
      <c r="AA307" s="10">
        <f t="shared" si="93"/>
        <v>1006.165914943912</v>
      </c>
      <c r="AB307" s="29">
        <f t="shared" si="94"/>
        <v>2.576351766686584E-2</v>
      </c>
      <c r="AC307" s="8">
        <f t="shared" si="95"/>
        <v>0.7151674630590531</v>
      </c>
      <c r="AD307" s="32">
        <f t="shared" si="96"/>
        <v>3.3853334771048915E-3</v>
      </c>
      <c r="AE307" s="47">
        <f t="shared" si="97"/>
        <v>557262.45705451921</v>
      </c>
      <c r="AF307" s="32">
        <f t="shared" si="98"/>
        <v>398535.97766973503</v>
      </c>
      <c r="AG307" s="9">
        <f t="shared" si="99"/>
        <v>13.567837802239898</v>
      </c>
      <c r="AH307" s="10">
        <f t="shared" si="100"/>
        <v>4.5150883735393803</v>
      </c>
      <c r="AI307" s="10">
        <f t="shared" si="103"/>
        <v>3.6772677293154548</v>
      </c>
      <c r="AJ307" s="10">
        <f t="shared" si="104"/>
        <v>4.0000600608581047</v>
      </c>
      <c r="AK307" s="10">
        <f t="shared" si="105"/>
        <v>7.6773277901735595</v>
      </c>
      <c r="AL307" s="9">
        <f t="shared" si="101"/>
        <v>4.1585525530106775</v>
      </c>
      <c r="AM307" s="49">
        <f t="shared" si="106"/>
        <v>30.642300602075352</v>
      </c>
      <c r="AN307" s="29">
        <f t="shared" si="107"/>
        <v>1.2795546316955931E-4</v>
      </c>
      <c r="AO307" s="29">
        <f t="shared" si="108"/>
        <v>4.95</v>
      </c>
      <c r="AP307"/>
      <c r="AQ307" s="32"/>
      <c r="AR307" s="37"/>
      <c r="AS307" s="32"/>
      <c r="AT307"/>
    </row>
    <row r="308" spans="21:46" x14ac:dyDescent="0.25">
      <c r="U308" s="36">
        <f t="shared" si="109"/>
        <v>17880</v>
      </c>
      <c r="V308" s="36">
        <f t="shared" si="102"/>
        <v>26.484092549445581</v>
      </c>
      <c r="W308" s="32">
        <f t="shared" si="89"/>
        <v>295.39204627472276</v>
      </c>
      <c r="X308" s="8">
        <f t="shared" si="90"/>
        <v>1.1955548640164153</v>
      </c>
      <c r="Y308" s="32">
        <f t="shared" si="91"/>
        <v>1.831232559726782E-5</v>
      </c>
      <c r="Z308" s="32">
        <f t="shared" si="92"/>
        <v>1.5317009823997826E-5</v>
      </c>
      <c r="AA308" s="10">
        <f t="shared" si="93"/>
        <v>1006.165920971305</v>
      </c>
      <c r="AB308" s="29">
        <f t="shared" si="94"/>
        <v>2.5763530553108625E-2</v>
      </c>
      <c r="AC308" s="8">
        <f t="shared" si="95"/>
        <v>0.7151674306329957</v>
      </c>
      <c r="AD308" s="32">
        <f t="shared" si="96"/>
        <v>3.3853315030357061E-3</v>
      </c>
      <c r="AE308" s="47">
        <f t="shared" si="97"/>
        <v>557283.60855260096</v>
      </c>
      <c r="AF308" s="32">
        <f t="shared" si="98"/>
        <v>398551.08646244777</v>
      </c>
      <c r="AG308" s="9">
        <f t="shared" si="99"/>
        <v>13.567966392095119</v>
      </c>
      <c r="AH308" s="10">
        <f t="shared" si="100"/>
        <v>4.5151334238646257</v>
      </c>
      <c r="AI308" s="10">
        <f t="shared" si="103"/>
        <v>3.6774537447516082</v>
      </c>
      <c r="AJ308" s="10">
        <f t="shared" si="104"/>
        <v>4.0002295555902982</v>
      </c>
      <c r="AK308" s="10">
        <f t="shared" si="105"/>
        <v>7.677683300341906</v>
      </c>
      <c r="AL308" s="9">
        <f t="shared" si="101"/>
        <v>4.1587451210185318</v>
      </c>
      <c r="AM308" s="49">
        <f t="shared" si="106"/>
        <v>30.642837670464111</v>
      </c>
      <c r="AN308" s="29">
        <f t="shared" si="107"/>
        <v>1.2796138833903175E-4</v>
      </c>
      <c r="AO308" s="29">
        <f t="shared" si="108"/>
        <v>4.9666666666666668</v>
      </c>
      <c r="AP308"/>
      <c r="AQ308" s="32"/>
      <c r="AR308" s="37"/>
      <c r="AS308" s="32"/>
      <c r="AT308"/>
    </row>
    <row r="309" spans="21:46" x14ac:dyDescent="0.25">
      <c r="U309" s="36">
        <f t="shared" si="109"/>
        <v>17940</v>
      </c>
      <c r="V309" s="36">
        <f t="shared" si="102"/>
        <v>26.484429748431715</v>
      </c>
      <c r="W309" s="32">
        <f t="shared" si="89"/>
        <v>295.39221487421582</v>
      </c>
      <c r="X309" s="8">
        <f t="shared" si="90"/>
        <v>1.1955541793800459</v>
      </c>
      <c r="Y309" s="32">
        <f t="shared" si="91"/>
        <v>1.8312333642419665E-5</v>
      </c>
      <c r="Z309" s="32">
        <f t="shared" si="92"/>
        <v>1.5317025324536541E-5</v>
      </c>
      <c r="AA309" s="10">
        <f t="shared" si="93"/>
        <v>1006.1659268709752</v>
      </c>
      <c r="AB309" s="29">
        <f t="shared" si="94"/>
        <v>2.5763543166235425E-2</v>
      </c>
      <c r="AC309" s="8">
        <f t="shared" si="95"/>
        <v>0.71516739889422687</v>
      </c>
      <c r="AD309" s="32">
        <f t="shared" si="96"/>
        <v>3.3853295708074801E-3</v>
      </c>
      <c r="AE309" s="47">
        <f t="shared" si="97"/>
        <v>557304.31165104837</v>
      </c>
      <c r="AF309" s="32">
        <f t="shared" si="98"/>
        <v>398565.87495601783</v>
      </c>
      <c r="AG309" s="9">
        <f t="shared" si="99"/>
        <v>13.568092252366652</v>
      </c>
      <c r="AH309" s="10">
        <f t="shared" si="100"/>
        <v>4.5151775180194553</v>
      </c>
      <c r="AI309" s="10">
        <f t="shared" si="103"/>
        <v>3.6776358195200971</v>
      </c>
      <c r="AJ309" s="10">
        <f t="shared" si="104"/>
        <v>4.0003954585909112</v>
      </c>
      <c r="AK309" s="10">
        <f t="shared" si="105"/>
        <v>7.6780312781110087</v>
      </c>
      <c r="AL309" s="9">
        <f t="shared" si="101"/>
        <v>4.1589336089767963</v>
      </c>
      <c r="AM309" s="49">
        <f t="shared" si="106"/>
        <v>30.643363357408511</v>
      </c>
      <c r="AN309" s="29">
        <f t="shared" si="107"/>
        <v>1.2796718796851683E-4</v>
      </c>
      <c r="AO309" s="29">
        <f t="shared" si="108"/>
        <v>4.9833333333333334</v>
      </c>
      <c r="AP309"/>
      <c r="AQ309" s="32"/>
      <c r="AR309" s="37"/>
      <c r="AS309" s="32"/>
      <c r="AT309"/>
    </row>
    <row r="310" spans="21:46" x14ac:dyDescent="0.25">
      <c r="U310" s="36">
        <f t="shared" si="109"/>
        <v>18000</v>
      </c>
      <c r="V310" s="36">
        <f t="shared" si="102"/>
        <v>26.484759800721946</v>
      </c>
      <c r="W310" s="32">
        <f t="shared" si="89"/>
        <v>295.39237990036094</v>
      </c>
      <c r="X310" s="8">
        <f t="shared" si="90"/>
        <v>1.1955535092548231</v>
      </c>
      <c r="Y310" s="32">
        <f t="shared" si="91"/>
        <v>1.8312341517057984E-5</v>
      </c>
      <c r="Z310" s="32">
        <f t="shared" si="92"/>
        <v>1.5317040496557858E-5</v>
      </c>
      <c r="AA310" s="10">
        <f t="shared" si="93"/>
        <v>1006.1659326456281</v>
      </c>
      <c r="AB310" s="29">
        <f t="shared" si="94"/>
        <v>2.5763555512032958E-2</v>
      </c>
      <c r="AC310" s="8">
        <f t="shared" si="95"/>
        <v>0.71516736782818369</v>
      </c>
      <c r="AD310" s="32">
        <f t="shared" si="96"/>
        <v>3.3853276795336117E-3</v>
      </c>
      <c r="AE310" s="47">
        <f t="shared" si="97"/>
        <v>557324.57585504209</v>
      </c>
      <c r="AF310" s="32">
        <f t="shared" si="98"/>
        <v>398580.34994020936</v>
      </c>
      <c r="AG310" s="9">
        <f t="shared" si="99"/>
        <v>13.568215441065496</v>
      </c>
      <c r="AH310" s="10">
        <f t="shared" si="100"/>
        <v>4.5152206763202178</v>
      </c>
      <c r="AI310" s="10">
        <f t="shared" si="103"/>
        <v>3.6778140370397128</v>
      </c>
      <c r="AJ310" s="10">
        <f t="shared" si="104"/>
        <v>4.000557845936255</v>
      </c>
      <c r="AK310" s="10">
        <f t="shared" si="105"/>
        <v>7.6783718829759682</v>
      </c>
      <c r="AL310" s="9">
        <f t="shared" si="101"/>
        <v>4.1591181032786491</v>
      </c>
      <c r="AM310" s="49">
        <f t="shared" si="106"/>
        <v>30.643877904000597</v>
      </c>
      <c r="AN310" s="29">
        <f t="shared" si="107"/>
        <v>1.2797286471626613E-4</v>
      </c>
      <c r="AO310" s="29">
        <f t="shared" si="108"/>
        <v>5</v>
      </c>
      <c r="AP310"/>
      <c r="AQ310" s="32"/>
      <c r="AR310" s="37"/>
      <c r="AS310" s="32"/>
      <c r="AT310"/>
    </row>
    <row r="311" spans="21:46" x14ac:dyDescent="0.25">
      <c r="U311" s="36">
        <f t="shared" si="109"/>
        <v>18060</v>
      </c>
      <c r="V311" s="36">
        <f t="shared" si="102"/>
        <v>26.485082857739464</v>
      </c>
      <c r="W311" s="32">
        <f t="shared" si="89"/>
        <v>295.39254142886972</v>
      </c>
      <c r="X311" s="8">
        <f t="shared" si="90"/>
        <v>1.1955528533332551</v>
      </c>
      <c r="Y311" s="32">
        <f t="shared" si="91"/>
        <v>1.8312349224795725E-5</v>
      </c>
      <c r="Z311" s="32">
        <f t="shared" si="92"/>
        <v>1.5317055347022151E-5</v>
      </c>
      <c r="AA311" s="10">
        <f t="shared" si="93"/>
        <v>1006.1659382979112</v>
      </c>
      <c r="AB311" s="29">
        <f t="shared" si="94"/>
        <v>2.5763567596165556E-2</v>
      </c>
      <c r="AC311" s="8">
        <f t="shared" si="95"/>
        <v>0.71516733742060967</v>
      </c>
      <c r="AD311" s="32">
        <f t="shared" si="96"/>
        <v>3.3853258283462759E-3</v>
      </c>
      <c r="AE311" s="47">
        <f t="shared" si="97"/>
        <v>557344.41046829463</v>
      </c>
      <c r="AF311" s="32">
        <f t="shared" si="98"/>
        <v>398594.51806086965</v>
      </c>
      <c r="AG311" s="9">
        <f t="shared" si="99"/>
        <v>13.568336014966778</v>
      </c>
      <c r="AH311" s="10">
        <f t="shared" si="100"/>
        <v>4.5152629186506701</v>
      </c>
      <c r="AI311" s="10">
        <f t="shared" si="103"/>
        <v>3.6779884789660282</v>
      </c>
      <c r="AJ311" s="10">
        <f t="shared" si="104"/>
        <v>4.0007167920928239</v>
      </c>
      <c r="AK311" s="10">
        <f t="shared" si="105"/>
        <v>7.6787052710588526</v>
      </c>
      <c r="AL311" s="9">
        <f t="shared" si="101"/>
        <v>4.1592986884902112</v>
      </c>
      <c r="AM311" s="49">
        <f t="shared" si="106"/>
        <v>30.644381546229674</v>
      </c>
      <c r="AN311" s="29">
        <f t="shared" si="107"/>
        <v>1.2797842118431421E-4</v>
      </c>
      <c r="AO311" s="29">
        <f t="shared" si="108"/>
        <v>5.0166666666666666</v>
      </c>
      <c r="AP311"/>
      <c r="AQ311" s="32"/>
      <c r="AR311" s="37"/>
      <c r="AS311" s="32"/>
      <c r="AT311"/>
    </row>
    <row r="312" spans="21:46" x14ac:dyDescent="0.25">
      <c r="U312" s="36">
        <f t="shared" si="109"/>
        <v>18120</v>
      </c>
      <c r="V312" s="36">
        <f t="shared" si="102"/>
        <v>26.485399067701056</v>
      </c>
      <c r="W312" s="32">
        <f t="shared" si="89"/>
        <v>295.39269953385053</v>
      </c>
      <c r="X312" s="8">
        <f t="shared" si="90"/>
        <v>1.1955522113143622</v>
      </c>
      <c r="Y312" s="32">
        <f t="shared" si="91"/>
        <v>1.8312356769169214E-5</v>
      </c>
      <c r="Z312" s="32">
        <f t="shared" si="92"/>
        <v>1.5317069882742333E-5</v>
      </c>
      <c r="AA312" s="10">
        <f t="shared" si="93"/>
        <v>1006.1659438304168</v>
      </c>
      <c r="AB312" s="29">
        <f t="shared" si="94"/>
        <v>2.5763579424177421E-2</v>
      </c>
      <c r="AC312" s="8">
        <f t="shared" si="95"/>
        <v>0.71516730765755177</v>
      </c>
      <c r="AD312" s="32">
        <f t="shared" si="96"/>
        <v>3.3853240163960281E-3</v>
      </c>
      <c r="AE312" s="47">
        <f t="shared" si="97"/>
        <v>557363.82459733007</v>
      </c>
      <c r="AF312" s="32">
        <f t="shared" si="98"/>
        <v>398608.38582298846</v>
      </c>
      <c r="AG312" s="9">
        <f t="shared" si="99"/>
        <v>13.568454029636319</v>
      </c>
      <c r="AH312" s="10">
        <f t="shared" si="100"/>
        <v>4.515304264471208</v>
      </c>
      <c r="AI312" s="10">
        <f t="shared" si="103"/>
        <v>3.6781592252285371</v>
      </c>
      <c r="AJ312" s="10">
        <f t="shared" si="104"/>
        <v>4.0008723699511375</v>
      </c>
      <c r="AK312" s="10">
        <f t="shared" si="105"/>
        <v>7.6790315951796746</v>
      </c>
      <c r="AL312" s="9">
        <f t="shared" si="101"/>
        <v>4.1594754473889903</v>
      </c>
      <c r="AM312" s="49">
        <f t="shared" si="106"/>
        <v>30.644874515090045</v>
      </c>
      <c r="AN312" s="29">
        <f t="shared" si="107"/>
        <v>1.2798385991966125E-4</v>
      </c>
      <c r="AO312" s="29">
        <f t="shared" si="108"/>
        <v>5.0333333333333332</v>
      </c>
      <c r="AP312"/>
      <c r="AQ312" s="32"/>
      <c r="AR312" s="37"/>
      <c r="AS312" s="32"/>
      <c r="AT312"/>
    </row>
    <row r="313" spans="21:46" x14ac:dyDescent="0.25">
      <c r="U313" s="36">
        <f t="shared" si="109"/>
        <v>18180</v>
      </c>
      <c r="V313" s="36">
        <f t="shared" si="102"/>
        <v>26.485708575684924</v>
      </c>
      <c r="W313" s="32">
        <f t="shared" si="89"/>
        <v>295.39285428784245</v>
      </c>
      <c r="X313" s="8">
        <f t="shared" si="90"/>
        <v>1.1955515829035401</v>
      </c>
      <c r="Y313" s="32">
        <f t="shared" si="91"/>
        <v>1.8312364153640043E-5</v>
      </c>
      <c r="Z313" s="32">
        <f t="shared" si="92"/>
        <v>1.5317084110387169E-5</v>
      </c>
      <c r="AA313" s="10">
        <f t="shared" si="93"/>
        <v>1006.1659492456819</v>
      </c>
      <c r="AB313" s="29">
        <f t="shared" si="94"/>
        <v>2.5763591001495549E-2</v>
      </c>
      <c r="AC313" s="8">
        <f t="shared" si="95"/>
        <v>0.71516727852535245</v>
      </c>
      <c r="AD313" s="32">
        <f t="shared" si="96"/>
        <v>3.3853222428514148E-3</v>
      </c>
      <c r="AE313" s="47">
        <f t="shared" si="97"/>
        <v>557382.82715564698</v>
      </c>
      <c r="AF313" s="32">
        <f t="shared" si="98"/>
        <v>398621.95959367097</v>
      </c>
      <c r="AG313" s="9">
        <f t="shared" si="99"/>
        <v>13.56856953945638</v>
      </c>
      <c r="AH313" s="10">
        <f t="shared" si="100"/>
        <v>4.5153447328279395</v>
      </c>
      <c r="AI313" s="10">
        <f t="shared" si="103"/>
        <v>3.6783263540670528</v>
      </c>
      <c r="AJ313" s="10">
        <f t="shared" si="104"/>
        <v>4.001024650859244</v>
      </c>
      <c r="AK313" s="10">
        <f t="shared" si="105"/>
        <v>7.6793510049262963</v>
      </c>
      <c r="AL313" s="9">
        <f t="shared" si="101"/>
        <v>4.1596484610017441</v>
      </c>
      <c r="AM313" s="49">
        <f t="shared" si="106"/>
        <v>30.645357036686669</v>
      </c>
      <c r="AN313" s="29">
        <f t="shared" si="107"/>
        <v>1.2798918341543826E-4</v>
      </c>
      <c r="AO313" s="29">
        <f t="shared" si="108"/>
        <v>5.05</v>
      </c>
      <c r="AP313"/>
      <c r="AQ313" s="32"/>
      <c r="AR313" s="37"/>
      <c r="AS313" s="32"/>
      <c r="AT313"/>
    </row>
    <row r="314" spans="21:46" x14ac:dyDescent="0.25">
      <c r="U314" s="36">
        <f t="shared" si="109"/>
        <v>18240</v>
      </c>
      <c r="V314" s="36">
        <f t="shared" si="102"/>
        <v>26.486011523697066</v>
      </c>
      <c r="W314" s="32">
        <f t="shared" si="89"/>
        <v>295.39300576184849</v>
      </c>
      <c r="X314" s="8">
        <f t="shared" si="90"/>
        <v>1.1955509678124241</v>
      </c>
      <c r="Y314" s="32">
        <f t="shared" si="91"/>
        <v>1.8312371381596381E-5</v>
      </c>
      <c r="Z314" s="32">
        <f t="shared" si="92"/>
        <v>1.5317098036484129E-5</v>
      </c>
      <c r="AA314" s="10">
        <f t="shared" si="93"/>
        <v>1006.1659545461895</v>
      </c>
      <c r="AB314" s="29">
        <f t="shared" si="94"/>
        <v>2.5763602333431897E-2</v>
      </c>
      <c r="AC314" s="8">
        <f t="shared" si="95"/>
        <v>0.71516725001064185</v>
      </c>
      <c r="AD314" s="32">
        <f t="shared" si="96"/>
        <v>3.3853205068985932E-3</v>
      </c>
      <c r="AE314" s="47">
        <f t="shared" si="97"/>
        <v>557401.42686782428</v>
      </c>
      <c r="AF314" s="32">
        <f t="shared" si="98"/>
        <v>398635.24560506979</v>
      </c>
      <c r="AG314" s="9">
        <f t="shared" si="99"/>
        <v>13.568682597651057</v>
      </c>
      <c r="AH314" s="10">
        <f t="shared" si="100"/>
        <v>4.5153843423615108</v>
      </c>
      <c r="AI314" s="10">
        <f t="shared" si="103"/>
        <v>3.6784899420673036</v>
      </c>
      <c r="AJ314" s="10">
        <f t="shared" si="104"/>
        <v>4.0011737046550646</v>
      </c>
      <c r="AK314" s="10">
        <f t="shared" si="105"/>
        <v>7.6796636467223678</v>
      </c>
      <c r="AL314" s="9">
        <f t="shared" si="101"/>
        <v>4.1598178086412823</v>
      </c>
      <c r="AM314" s="49">
        <f t="shared" si="106"/>
        <v>30.645829332338348</v>
      </c>
      <c r="AN314" s="29">
        <f t="shared" si="107"/>
        <v>1.2799439411203948E-4</v>
      </c>
      <c r="AO314" s="29">
        <f t="shared" si="108"/>
        <v>5.0666666666666664</v>
      </c>
      <c r="AP314"/>
      <c r="AQ314" s="32"/>
      <c r="AR314" s="37"/>
      <c r="AS314" s="32"/>
      <c r="AT314"/>
    </row>
    <row r="315" spans="21:46" x14ac:dyDescent="0.25">
      <c r="U315" s="36">
        <f t="shared" si="109"/>
        <v>18300</v>
      </c>
      <c r="V315" s="36">
        <f t="shared" si="102"/>
        <v>26.486308050736255</v>
      </c>
      <c r="W315" s="32">
        <f t="shared" si="89"/>
        <v>295.39315402536812</v>
      </c>
      <c r="X315" s="8">
        <f t="shared" si="90"/>
        <v>1.1955503657587561</v>
      </c>
      <c r="Y315" s="32">
        <f t="shared" si="91"/>
        <v>1.8312378456354705E-5</v>
      </c>
      <c r="Z315" s="32">
        <f t="shared" si="92"/>
        <v>1.5317111667422521E-5</v>
      </c>
      <c r="AA315" s="10">
        <f t="shared" si="93"/>
        <v>1006.1659597343709</v>
      </c>
      <c r="AB315" s="29">
        <f t="shared" si="94"/>
        <v>2.5763613425185936E-2</v>
      </c>
      <c r="AC315" s="8">
        <f t="shared" si="95"/>
        <v>0.71516722210033601</v>
      </c>
      <c r="AD315" s="32">
        <f t="shared" si="96"/>
        <v>3.3853188077409566E-3</v>
      </c>
      <c r="AE315" s="47">
        <f t="shared" si="97"/>
        <v>557419.63227351266</v>
      </c>
      <c r="AF315" s="32">
        <f t="shared" si="98"/>
        <v>398648.24995723885</v>
      </c>
      <c r="AG315" s="9">
        <f t="shared" si="99"/>
        <v>13.568793256311046</v>
      </c>
      <c r="AH315" s="10">
        <f t="shared" si="100"/>
        <v>4.5154231113157905</v>
      </c>
      <c r="AI315" s="10">
        <f t="shared" si="103"/>
        <v>3.6786500641958151</v>
      </c>
      <c r="AJ315" s="10">
        <f t="shared" si="104"/>
        <v>4.0013195996985473</v>
      </c>
      <c r="AK315" s="10">
        <f t="shared" si="105"/>
        <v>7.6799696638943624</v>
      </c>
      <c r="AL315" s="9">
        <f t="shared" si="101"/>
        <v>4.1599835679427795</v>
      </c>
      <c r="AM315" s="49">
        <f t="shared" si="106"/>
        <v>30.646291618679037</v>
      </c>
      <c r="AN315" s="29">
        <f t="shared" si="107"/>
        <v>1.2799949439823937E-4</v>
      </c>
      <c r="AO315" s="29">
        <f t="shared" si="108"/>
        <v>5.083333333333333</v>
      </c>
      <c r="AP315"/>
      <c r="AQ315" s="32"/>
      <c r="AR315" s="37"/>
      <c r="AS315" s="32"/>
      <c r="AT315"/>
    </row>
    <row r="316" spans="21:46" x14ac:dyDescent="0.25">
      <c r="U316" s="36">
        <f t="shared" si="109"/>
        <v>18360</v>
      </c>
      <c r="V316" s="36">
        <f t="shared" si="102"/>
        <v>26.486598292857664</v>
      </c>
      <c r="W316" s="32">
        <f t="shared" si="89"/>
        <v>295.39329914642883</v>
      </c>
      <c r="X316" s="8">
        <f t="shared" si="90"/>
        <v>1.1955497764662579</v>
      </c>
      <c r="Y316" s="32">
        <f t="shared" si="91"/>
        <v>1.8312385381161191E-5</v>
      </c>
      <c r="Z316" s="32">
        <f t="shared" si="92"/>
        <v>1.5317125009456284E-5</v>
      </c>
      <c r="AA316" s="10">
        <f t="shared" si="93"/>
        <v>1006.1659648126051</v>
      </c>
      <c r="AB316" s="29">
        <f t="shared" si="94"/>
        <v>2.576362428184702E-2</v>
      </c>
      <c r="AC316" s="8">
        <f t="shared" si="95"/>
        <v>0.71516719478162505</v>
      </c>
      <c r="AD316" s="32">
        <f t="shared" si="96"/>
        <v>3.3853171445987745E-3</v>
      </c>
      <c r="AE316" s="47">
        <f t="shared" si="97"/>
        <v>557437.45173136413</v>
      </c>
      <c r="AF316" s="32">
        <f t="shared" si="98"/>
        <v>398660.97862093721</v>
      </c>
      <c r="AG316" s="9">
        <f t="shared" si="99"/>
        <v>13.568901566417905</v>
      </c>
      <c r="AH316" s="10">
        <f t="shared" si="100"/>
        <v>4.5154610575463536</v>
      </c>
      <c r="AI316" s="10">
        <f t="shared" si="103"/>
        <v>3.6788067938340623</v>
      </c>
      <c r="AJ316" s="10">
        <f t="shared" si="104"/>
        <v>4.0014624029026331</v>
      </c>
      <c r="AK316" s="10">
        <f t="shared" si="105"/>
        <v>7.6802691967366954</v>
      </c>
      <c r="AL316" s="9">
        <f t="shared" si="101"/>
        <v>4.1601458148990433</v>
      </c>
      <c r="AM316" s="49">
        <f t="shared" si="106"/>
        <v>30.646744107756707</v>
      </c>
      <c r="AN316" s="29">
        <f t="shared" si="107"/>
        <v>1.2800448661227825E-4</v>
      </c>
      <c r="AO316" s="29">
        <f t="shared" si="108"/>
        <v>5.0999999999999996</v>
      </c>
      <c r="AP316"/>
      <c r="AQ316" s="32"/>
      <c r="AR316" s="37"/>
      <c r="AS316" s="32"/>
      <c r="AT316"/>
    </row>
    <row r="317" spans="21:46" x14ac:dyDescent="0.25">
      <c r="U317" s="36">
        <f t="shared" si="109"/>
        <v>18420</v>
      </c>
      <c r="V317" s="36">
        <f t="shared" si="102"/>
        <v>26.48688238323512</v>
      </c>
      <c r="W317" s="32">
        <f t="shared" si="89"/>
        <v>295.39344119161751</v>
      </c>
      <c r="X317" s="8">
        <f t="shared" si="90"/>
        <v>1.1955491996645036</v>
      </c>
      <c r="Y317" s="32">
        <f t="shared" si="91"/>
        <v>1.8312392159193299E-5</v>
      </c>
      <c r="Z317" s="32">
        <f t="shared" si="92"/>
        <v>1.5317138068706956E-5</v>
      </c>
      <c r="AA317" s="10">
        <f t="shared" si="93"/>
        <v>1006.1659697832213</v>
      </c>
      <c r="AB317" s="29">
        <f t="shared" si="94"/>
        <v>2.5763634908396692E-2</v>
      </c>
      <c r="AC317" s="8">
        <f t="shared" si="95"/>
        <v>0.71516716804197322</v>
      </c>
      <c r="AD317" s="32">
        <f t="shared" si="96"/>
        <v>3.3853155167088301E-3</v>
      </c>
      <c r="AE317" s="47">
        <f t="shared" si="97"/>
        <v>557454.89342285879</v>
      </c>
      <c r="AF317" s="32">
        <f t="shared" si="98"/>
        <v>398673.4374403659</v>
      </c>
      <c r="AG317" s="9">
        <f t="shared" si="99"/>
        <v>13.569007577867715</v>
      </c>
      <c r="AH317" s="10">
        <f t="shared" si="100"/>
        <v>4.5154981985287534</v>
      </c>
      <c r="AI317" s="10">
        <f t="shared" si="103"/>
        <v>3.6789602028118651</v>
      </c>
      <c r="AJ317" s="10">
        <f t="shared" si="104"/>
        <v>4.0016021797641317</v>
      </c>
      <c r="AK317" s="10">
        <f t="shared" si="105"/>
        <v>7.6805623825759968</v>
      </c>
      <c r="AL317" s="9">
        <f t="shared" si="101"/>
        <v>4.160304623895331</v>
      </c>
      <c r="AM317" s="49">
        <f t="shared" si="106"/>
        <v>30.647187007130452</v>
      </c>
      <c r="AN317" s="29">
        <f t="shared" si="107"/>
        <v>1.2800937304293327E-4</v>
      </c>
      <c r="AO317" s="29">
        <f t="shared" si="108"/>
        <v>5.1166666666666663</v>
      </c>
      <c r="AP317"/>
      <c r="AQ317" s="32"/>
      <c r="AR317" s="37"/>
      <c r="AS317" s="32"/>
      <c r="AT317"/>
    </row>
    <row r="318" spans="21:46" x14ac:dyDescent="0.25">
      <c r="U318" s="36">
        <f t="shared" si="109"/>
        <v>18480</v>
      </c>
      <c r="V318" s="36">
        <f t="shared" si="102"/>
        <v>26.487160452222064</v>
      </c>
      <c r="W318" s="32">
        <f t="shared" si="89"/>
        <v>295.393580226111</v>
      </c>
      <c r="X318" s="8">
        <f t="shared" si="90"/>
        <v>1.1955486350887938</v>
      </c>
      <c r="Y318" s="32">
        <f t="shared" si="91"/>
        <v>1.8312398793561203E-5</v>
      </c>
      <c r="Z318" s="32">
        <f t="shared" si="92"/>
        <v>1.5317150851166447E-5</v>
      </c>
      <c r="AA318" s="10">
        <f t="shared" si="93"/>
        <v>1006.1659746484991</v>
      </c>
      <c r="AB318" s="29">
        <f t="shared" si="94"/>
        <v>2.5763645309711043E-2</v>
      </c>
      <c r="AC318" s="8">
        <f t="shared" si="95"/>
        <v>0.71516714186910846</v>
      </c>
      <c r="AD318" s="32">
        <f t="shared" si="96"/>
        <v>3.3853139233240726E-3</v>
      </c>
      <c r="AE318" s="47">
        <f t="shared" si="97"/>
        <v>557471.96535606089</v>
      </c>
      <c r="AF318" s="32">
        <f t="shared" si="98"/>
        <v>398685.63213584869</v>
      </c>
      <c r="AG318" s="9">
        <f t="shared" si="99"/>
        <v>13.569111339494325</v>
      </c>
      <c r="AH318" s="10">
        <f t="shared" si="100"/>
        <v>4.5155345513666694</v>
      </c>
      <c r="AI318" s="10">
        <f t="shared" si="103"/>
        <v>3.6791103614401433</v>
      </c>
      <c r="AJ318" s="10">
        <f t="shared" si="104"/>
        <v>4.0017389943933148</v>
      </c>
      <c r="AK318" s="10">
        <f t="shared" si="105"/>
        <v>7.6808493558334581</v>
      </c>
      <c r="AL318" s="9">
        <f t="shared" si="101"/>
        <v>4.1604600677431227</v>
      </c>
      <c r="AM318" s="49">
        <f t="shared" si="106"/>
        <v>30.647620519965187</v>
      </c>
      <c r="AN318" s="29">
        <f t="shared" si="107"/>
        <v>1.2801415593055763E-4</v>
      </c>
      <c r="AO318" s="29">
        <f t="shared" si="108"/>
        <v>5.1333333333333337</v>
      </c>
      <c r="AP318"/>
      <c r="AQ318" s="32"/>
      <c r="AR318" s="37"/>
      <c r="AS318" s="32"/>
      <c r="AT318"/>
    </row>
    <row r="319" spans="21:46" x14ac:dyDescent="0.25">
      <c r="U319" s="36">
        <f t="shared" si="109"/>
        <v>18540</v>
      </c>
      <c r="V319" s="36">
        <f t="shared" si="102"/>
        <v>26.487432627411227</v>
      </c>
      <c r="W319" s="32">
        <f t="shared" si="89"/>
        <v>295.39371631370557</v>
      </c>
      <c r="X319" s="8">
        <f t="shared" si="90"/>
        <v>1.1955480824800375</v>
      </c>
      <c r="Y319" s="32">
        <f t="shared" si="91"/>
        <v>1.8312405287309288E-5</v>
      </c>
      <c r="Z319" s="32">
        <f t="shared" si="92"/>
        <v>1.5317163362699849E-5</v>
      </c>
      <c r="AA319" s="10">
        <f t="shared" si="93"/>
        <v>1006.16597941067</v>
      </c>
      <c r="AB319" s="29">
        <f t="shared" si="94"/>
        <v>2.5763655490563E-2</v>
      </c>
      <c r="AC319" s="8">
        <f t="shared" si="95"/>
        <v>0.71516711625101936</v>
      </c>
      <c r="AD319" s="32">
        <f t="shared" si="96"/>
        <v>3.3853123637132775E-3</v>
      </c>
      <c r="AE319" s="47">
        <f t="shared" si="97"/>
        <v>557488.67536929098</v>
      </c>
      <c r="AF319" s="32">
        <f t="shared" si="98"/>
        <v>398697.56830645649</v>
      </c>
      <c r="AG319" s="9">
        <f t="shared" si="99"/>
        <v>13.569212899092006</v>
      </c>
      <c r="AH319" s="10">
        <f t="shared" si="100"/>
        <v>4.5155701327998381</v>
      </c>
      <c r="AI319" s="10">
        <f t="shared" si="103"/>
        <v>3.6792573385429437</v>
      </c>
      <c r="AJ319" s="10">
        <f t="shared" si="104"/>
        <v>4.0018729095435566</v>
      </c>
      <c r="AK319" s="10">
        <f t="shared" si="105"/>
        <v>7.6811302480865002</v>
      </c>
      <c r="AL319" s="9">
        <f t="shared" si="101"/>
        <v>4.1606122177135205</v>
      </c>
      <c r="AM319" s="49">
        <f t="shared" si="106"/>
        <v>30.648044845124748</v>
      </c>
      <c r="AN319" s="29">
        <f t="shared" si="107"/>
        <v>1.2801883746810832E-4</v>
      </c>
      <c r="AO319" s="29">
        <f t="shared" si="108"/>
        <v>5.15</v>
      </c>
      <c r="AP319"/>
      <c r="AQ319" s="32"/>
      <c r="AR319" s="37"/>
      <c r="AS319" s="32"/>
      <c r="AT319"/>
    </row>
    <row r="320" spans="21:46" x14ac:dyDescent="0.25">
      <c r="U320" s="36">
        <f t="shared" si="109"/>
        <v>18600</v>
      </c>
      <c r="V320" s="36">
        <f t="shared" si="102"/>
        <v>26.48769903369303</v>
      </c>
      <c r="W320" s="32">
        <f t="shared" si="89"/>
        <v>295.3938495168465</v>
      </c>
      <c r="X320" s="8">
        <f t="shared" si="90"/>
        <v>1.1955475415846317</v>
      </c>
      <c r="Y320" s="32">
        <f t="shared" si="91"/>
        <v>1.8312411643417243E-5</v>
      </c>
      <c r="Z320" s="32">
        <f t="shared" si="92"/>
        <v>1.5317175609047851E-5</v>
      </c>
      <c r="AA320" s="10">
        <f t="shared" si="93"/>
        <v>1006.1659840719183</v>
      </c>
      <c r="AB320" s="29">
        <f t="shared" si="94"/>
        <v>2.5763665455624089E-2</v>
      </c>
      <c r="AC320" s="8">
        <f t="shared" si="95"/>
        <v>0.71516709117594912</v>
      </c>
      <c r="AD320" s="32">
        <f t="shared" si="96"/>
        <v>3.3853108371607087E-3</v>
      </c>
      <c r="AE320" s="47">
        <f t="shared" si="97"/>
        <v>557505.03113473987</v>
      </c>
      <c r="AF320" s="32">
        <f t="shared" si="98"/>
        <v>398709.25143258885</v>
      </c>
      <c r="AG320" s="9">
        <f t="shared" si="99"/>
        <v>13.569312303437808</v>
      </c>
      <c r="AH320" s="10">
        <f t="shared" si="100"/>
        <v>4.5156049592118013</v>
      </c>
      <c r="AI320" s="10">
        <f t="shared" si="103"/>
        <v>3.6794012014887802</v>
      </c>
      <c r="AJ320" s="10">
        <f t="shared" si="104"/>
        <v>4.0020039866396839</v>
      </c>
      <c r="AK320" s="10">
        <f t="shared" si="105"/>
        <v>7.6814051881284637</v>
      </c>
      <c r="AL320" s="9">
        <f t="shared" si="101"/>
        <v>4.1607611435695846</v>
      </c>
      <c r="AM320" s="49">
        <f t="shared" si="106"/>
        <v>30.648460177262614</v>
      </c>
      <c r="AN320" s="29">
        <f t="shared" si="107"/>
        <v>1.2802341980214105E-4</v>
      </c>
      <c r="AO320" s="29">
        <f t="shared" si="108"/>
        <v>5.166666666666667</v>
      </c>
      <c r="AP320"/>
      <c r="AQ320" s="32"/>
      <c r="AR320" s="37"/>
      <c r="AS320" s="32"/>
      <c r="AT320"/>
    </row>
    <row r="321" spans="21:46" x14ac:dyDescent="0.25">
      <c r="U321" s="36">
        <f t="shared" si="109"/>
        <v>18660</v>
      </c>
      <c r="V321" s="36">
        <f t="shared" si="102"/>
        <v>26.487959793312758</v>
      </c>
      <c r="W321" s="32">
        <f t="shared" si="89"/>
        <v>295.39397989665633</v>
      </c>
      <c r="X321" s="8">
        <f t="shared" si="90"/>
        <v>1.1955470121543457</v>
      </c>
      <c r="Y321" s="32">
        <f t="shared" si="91"/>
        <v>1.8312417864801812E-5</v>
      </c>
      <c r="Z321" s="32">
        <f t="shared" si="92"/>
        <v>1.5317187595829708E-5</v>
      </c>
      <c r="AA321" s="10">
        <f t="shared" si="93"/>
        <v>1006.165988634382</v>
      </c>
      <c r="AB321" s="29">
        <f t="shared" si="94"/>
        <v>2.5763675209467145E-2</v>
      </c>
      <c r="AC321" s="8">
        <f t="shared" si="95"/>
        <v>0.7151670666323896</v>
      </c>
      <c r="AD321" s="32">
        <f t="shared" si="96"/>
        <v>3.385309342965792E-3</v>
      </c>
      <c r="AE321" s="47">
        <f t="shared" si="97"/>
        <v>557521.0401619667</v>
      </c>
      <c r="AF321" s="32">
        <f t="shared" si="98"/>
        <v>398720.68687847239</v>
      </c>
      <c r="AG321" s="9">
        <f t="shared" si="99"/>
        <v>13.569409598313117</v>
      </c>
      <c r="AH321" s="10">
        <f t="shared" si="100"/>
        <v>4.51563904663755</v>
      </c>
      <c r="AI321" s="10">
        <f t="shared" si="103"/>
        <v>3.6795420162213768</v>
      </c>
      <c r="AJ321" s="10">
        <f t="shared" si="104"/>
        <v>4.0021322858063275</v>
      </c>
      <c r="AK321" s="10">
        <f t="shared" si="105"/>
        <v>7.6816743020277043</v>
      </c>
      <c r="AL321" s="9">
        <f t="shared" si="101"/>
        <v>4.160906913598339</v>
      </c>
      <c r="AM321" s="49">
        <f t="shared" si="106"/>
        <v>30.648866706911097</v>
      </c>
      <c r="AN321" s="29">
        <f t="shared" si="107"/>
        <v>1.2802790503379507E-4</v>
      </c>
      <c r="AO321" s="29">
        <f t="shared" si="108"/>
        <v>5.1833333333333336</v>
      </c>
      <c r="AP321"/>
      <c r="AQ321" s="32"/>
      <c r="AR321" s="37"/>
      <c r="AS321" s="32"/>
      <c r="AT321"/>
    </row>
    <row r="322" spans="21:46" x14ac:dyDescent="0.25">
      <c r="U322" s="36">
        <f t="shared" si="109"/>
        <v>18720</v>
      </c>
      <c r="V322" s="36">
        <f t="shared" si="102"/>
        <v>26.488215025926536</v>
      </c>
      <c r="W322" s="32">
        <f t="shared" si="89"/>
        <v>295.39410751296327</v>
      </c>
      <c r="X322" s="8">
        <f t="shared" si="90"/>
        <v>1.1955464939462059</v>
      </c>
      <c r="Y322" s="32">
        <f t="shared" si="91"/>
        <v>1.8312423954317928E-5</v>
      </c>
      <c r="Z322" s="32">
        <f t="shared" si="92"/>
        <v>1.5317199328545646E-5</v>
      </c>
      <c r="AA322" s="10">
        <f t="shared" si="93"/>
        <v>1006.1659931001536</v>
      </c>
      <c r="AB322" s="29">
        <f t="shared" si="94"/>
        <v>2.5763684756568091E-2</v>
      </c>
      <c r="AC322" s="8">
        <f t="shared" si="95"/>
        <v>0.71516704260907626</v>
      </c>
      <c r="AD322" s="32">
        <f t="shared" si="96"/>
        <v>3.3853078804427922E-3</v>
      </c>
      <c r="AE322" s="47">
        <f t="shared" si="97"/>
        <v>557536.70980135561</v>
      </c>
      <c r="AF322" s="32">
        <f t="shared" si="98"/>
        <v>398731.87989463028</v>
      </c>
      <c r="AG322" s="9">
        <f t="shared" si="99"/>
        <v>13.569504828525032</v>
      </c>
      <c r="AH322" s="10">
        <f t="shared" si="100"/>
        <v>4.5156724107709465</v>
      </c>
      <c r="AI322" s="10">
        <f t="shared" si="103"/>
        <v>3.6796798472897141</v>
      </c>
      <c r="AJ322" s="10">
        <f t="shared" si="104"/>
        <v>4.0022578658952472</v>
      </c>
      <c r="AK322" s="10">
        <f t="shared" si="105"/>
        <v>7.6819377131849613</v>
      </c>
      <c r="AL322" s="9">
        <f t="shared" si="101"/>
        <v>4.1610495946418533</v>
      </c>
      <c r="AM322" s="49">
        <f t="shared" si="106"/>
        <v>30.649264620568388</v>
      </c>
      <c r="AN322" s="29">
        <f t="shared" si="107"/>
        <v>1.2803229521974935E-4</v>
      </c>
      <c r="AO322" s="29">
        <f t="shared" si="108"/>
        <v>5.2</v>
      </c>
      <c r="AP322"/>
      <c r="AQ322" s="32"/>
      <c r="AR322" s="37"/>
      <c r="AS322" s="32"/>
      <c r="AT322"/>
    </row>
    <row r="323" spans="21:46" x14ac:dyDescent="0.25">
      <c r="U323" s="36">
        <f t="shared" si="109"/>
        <v>18780</v>
      </c>
      <c r="V323" s="36">
        <f t="shared" si="102"/>
        <v>26.488464848656104</v>
      </c>
      <c r="W323" s="32">
        <f t="shared" si="89"/>
        <v>295.39423242432804</v>
      </c>
      <c r="X323" s="8">
        <f t="shared" si="90"/>
        <v>1.1955459867223883</v>
      </c>
      <c r="Y323" s="32">
        <f t="shared" si="91"/>
        <v>1.8312429914760072E-5</v>
      </c>
      <c r="Z323" s="32">
        <f t="shared" si="92"/>
        <v>1.5317210812579398E-5</v>
      </c>
      <c r="AA323" s="10">
        <f t="shared" si="93"/>
        <v>1006.1659974712818</v>
      </c>
      <c r="AB323" s="29">
        <f t="shared" si="94"/>
        <v>2.5763694101308056E-2</v>
      </c>
      <c r="AC323" s="8">
        <f t="shared" si="95"/>
        <v>0.71516701909498404</v>
      </c>
      <c r="AD323" s="32">
        <f t="shared" si="96"/>
        <v>3.3853064489205043E-3</v>
      </c>
      <c r="AE323" s="47">
        <f t="shared" si="97"/>
        <v>557552.04724748945</v>
      </c>
      <c r="AF323" s="32">
        <f t="shared" si="98"/>
        <v>398742.83562029275</v>
      </c>
      <c r="AG323" s="9">
        <f t="shared" si="99"/>
        <v>13.569598037927154</v>
      </c>
      <c r="AH323" s="10">
        <f t="shared" si="100"/>
        <v>4.5157050669720089</v>
      </c>
      <c r="AI323" s="10">
        <f t="shared" si="103"/>
        <v>3.6798147578774549</v>
      </c>
      <c r="AJ323" s="10">
        <f t="shared" si="104"/>
        <v>4.0023807845123116</v>
      </c>
      <c r="AK323" s="10">
        <f t="shared" si="105"/>
        <v>7.682195542389767</v>
      </c>
      <c r="AL323" s="9">
        <f t="shared" si="101"/>
        <v>4.16118925212779</v>
      </c>
      <c r="AM323" s="49">
        <f t="shared" si="106"/>
        <v>30.649654100783895</v>
      </c>
      <c r="AN323" s="29">
        <f t="shared" si="107"/>
        <v>1.2803659237316278E-4</v>
      </c>
      <c r="AO323" s="29">
        <f t="shared" si="108"/>
        <v>5.2166666666666668</v>
      </c>
      <c r="AP323"/>
      <c r="AQ323" s="32"/>
      <c r="AR323" s="37"/>
      <c r="AS323" s="32"/>
      <c r="AT323"/>
    </row>
    <row r="324" spans="21:46" x14ac:dyDescent="0.25">
      <c r="U324" s="36">
        <f t="shared" si="109"/>
        <v>18840</v>
      </c>
      <c r="V324" s="36">
        <f t="shared" si="102"/>
        <v>26.488709376142456</v>
      </c>
      <c r="W324" s="32">
        <f t="shared" si="89"/>
        <v>295.39435468807119</v>
      </c>
      <c r="X324" s="8">
        <f t="shared" si="90"/>
        <v>1.1955454902501046</v>
      </c>
      <c r="Y324" s="32">
        <f t="shared" si="91"/>
        <v>1.8312435748863465E-5</v>
      </c>
      <c r="Z324" s="32">
        <f t="shared" si="92"/>
        <v>1.5317222053200635E-5</v>
      </c>
      <c r="AA324" s="10">
        <f t="shared" si="93"/>
        <v>1006.1660017497716</v>
      </c>
      <c r="AB324" s="29">
        <f t="shared" si="94"/>
        <v>2.5763703247975292E-2</v>
      </c>
      <c r="AC324" s="8">
        <f t="shared" si="95"/>
        <v>0.7151669960793211</v>
      </c>
      <c r="AD324" s="32">
        <f t="shared" si="96"/>
        <v>3.3853050477419388E-3</v>
      </c>
      <c r="AE324" s="47">
        <f t="shared" si="97"/>
        <v>557567.05954245222</v>
      </c>
      <c r="AF324" s="32">
        <f t="shared" si="98"/>
        <v>398753.55908575555</v>
      </c>
      <c r="AG324" s="9">
        <f t="shared" si="99"/>
        <v>13.569689269439944</v>
      </c>
      <c r="AH324" s="10">
        <f t="shared" si="100"/>
        <v>4.5157370302740194</v>
      </c>
      <c r="AI324" s="10">
        <f t="shared" si="103"/>
        <v>3.6799468098317529</v>
      </c>
      <c r="AJ324" s="10">
        <f t="shared" si="104"/>
        <v>4.0025010980438047</v>
      </c>
      <c r="AK324" s="10">
        <f t="shared" si="105"/>
        <v>7.6824479078755576</v>
      </c>
      <c r="AL324" s="9">
        <f t="shared" si="101"/>
        <v>4.1613259500992603</v>
      </c>
      <c r="AM324" s="49">
        <f t="shared" si="106"/>
        <v>30.650035326241717</v>
      </c>
      <c r="AN324" s="29">
        <f t="shared" si="107"/>
        <v>1.2804079846459262E-4</v>
      </c>
      <c r="AO324" s="29">
        <f t="shared" si="108"/>
        <v>5.2333333333333334</v>
      </c>
      <c r="AP324"/>
      <c r="AQ324" s="32"/>
      <c r="AR324" s="37"/>
      <c r="AS324" s="32"/>
      <c r="AT324"/>
    </row>
    <row r="325" spans="21:46" x14ac:dyDescent="0.25">
      <c r="U325" s="36">
        <f t="shared" si="109"/>
        <v>18900</v>
      </c>
      <c r="V325" s="36">
        <f t="shared" si="102"/>
        <v>26.48894872059833</v>
      </c>
      <c r="W325" s="32">
        <f t="shared" si="89"/>
        <v>295.39447436029911</v>
      </c>
      <c r="X325" s="8">
        <f t="shared" si="90"/>
        <v>1.1955450043014992</v>
      </c>
      <c r="Y325" s="32">
        <f t="shared" si="91"/>
        <v>1.8312441459305489E-5</v>
      </c>
      <c r="Z325" s="32">
        <f t="shared" si="92"/>
        <v>1.5317233055567479E-5</v>
      </c>
      <c r="AA325" s="10">
        <f t="shared" si="93"/>
        <v>1006.1660059375854</v>
      </c>
      <c r="AB325" s="29">
        <f t="shared" si="94"/>
        <v>2.5763712200767359E-2</v>
      </c>
      <c r="AC325" s="8">
        <f t="shared" si="95"/>
        <v>0.71516697355152348</v>
      </c>
      <c r="AD325" s="32">
        <f t="shared" si="96"/>
        <v>3.3853036762640253E-3</v>
      </c>
      <c r="AE325" s="47">
        <f t="shared" si="97"/>
        <v>557581.75357905484</v>
      </c>
      <c r="AF325" s="32">
        <f t="shared" si="98"/>
        <v>398764.05521468399</v>
      </c>
      <c r="AG325" s="9">
        <f t="shared" si="99"/>
        <v>13.569778565070644</v>
      </c>
      <c r="AH325" s="10">
        <f t="shared" si="100"/>
        <v>4.5157683153905328</v>
      </c>
      <c r="AI325" s="10">
        <f t="shared" si="103"/>
        <v>3.6800760636914824</v>
      </c>
      <c r="AJ325" s="10">
        <f t="shared" si="104"/>
        <v>4.0026188616821852</v>
      </c>
      <c r="AK325" s="10">
        <f t="shared" si="105"/>
        <v>7.6826949253736672</v>
      </c>
      <c r="AL325" s="9">
        <f t="shared" si="101"/>
        <v>4.1614597512440694</v>
      </c>
      <c r="AM325" s="49">
        <f t="shared" si="106"/>
        <v>30.6504084718424</v>
      </c>
      <c r="AN325" s="29">
        <f t="shared" si="107"/>
        <v>1.2804491542289445E-4</v>
      </c>
      <c r="AO325" s="29">
        <f t="shared" si="108"/>
        <v>5.25</v>
      </c>
      <c r="AP325"/>
      <c r="AQ325" s="32"/>
      <c r="AR325" s="37"/>
      <c r="AS325" s="32"/>
      <c r="AT325"/>
    </row>
    <row r="326" spans="21:46" x14ac:dyDescent="0.25">
      <c r="U326" s="36">
        <f t="shared" si="109"/>
        <v>18960</v>
      </c>
      <c r="V326" s="36">
        <f t="shared" si="102"/>
        <v>26.489182991859597</v>
      </c>
      <c r="W326" s="32">
        <f t="shared" si="89"/>
        <v>295.39459149592977</v>
      </c>
      <c r="X326" s="8">
        <f t="shared" si="90"/>
        <v>1.1955445286535435</v>
      </c>
      <c r="Y326" s="32">
        <f t="shared" si="91"/>
        <v>1.8312447048706647E-5</v>
      </c>
      <c r="Z326" s="32">
        <f t="shared" si="92"/>
        <v>1.5317243824728676E-5</v>
      </c>
      <c r="AA326" s="10">
        <f t="shared" si="93"/>
        <v>1006.1660100366447</v>
      </c>
      <c r="AB326" s="29">
        <f t="shared" si="94"/>
        <v>2.5763720963792657E-2</v>
      </c>
      <c r="AC326" s="8">
        <f t="shared" si="95"/>
        <v>0.7151669515012522</v>
      </c>
      <c r="AD326" s="32">
        <f t="shared" si="96"/>
        <v>3.3853023338573174E-3</v>
      </c>
      <c r="AE326" s="47">
        <f t="shared" si="97"/>
        <v>557596.13610401191</v>
      </c>
      <c r="AF326" s="32">
        <f t="shared" si="98"/>
        <v>398774.32882638351</v>
      </c>
      <c r="AG326" s="9">
        <f t="shared" si="99"/>
        <v>13.56986596593284</v>
      </c>
      <c r="AH326" s="10">
        <f t="shared" si="100"/>
        <v>4.5157989367221543</v>
      </c>
      <c r="AI326" s="10">
        <f t="shared" si="103"/>
        <v>3.6802025787148192</v>
      </c>
      <c r="AJ326" s="10">
        <f t="shared" si="104"/>
        <v>4.0027341294514276</v>
      </c>
      <c r="AK326" s="10">
        <f t="shared" si="105"/>
        <v>7.6829367081662472</v>
      </c>
      <c r="AL326" s="9">
        <f t="shared" si="101"/>
        <v>4.1615907169233841</v>
      </c>
      <c r="AM326" s="49">
        <f t="shared" si="106"/>
        <v>30.650773708782982</v>
      </c>
      <c r="AN326" s="29">
        <f t="shared" si="107"/>
        <v>1.2804894513610411E-4</v>
      </c>
      <c r="AO326" s="29">
        <f t="shared" si="108"/>
        <v>5.2666666666666666</v>
      </c>
      <c r="AP326"/>
      <c r="AQ326" s="32"/>
      <c r="AR326" s="37"/>
      <c r="AS326" s="32"/>
      <c r="AT326"/>
    </row>
    <row r="327" spans="21:46" x14ac:dyDescent="0.25">
      <c r="U327" s="36">
        <f t="shared" si="109"/>
        <v>19020</v>
      </c>
      <c r="V327" s="36">
        <f t="shared" si="102"/>
        <v>26.48941229743556</v>
      </c>
      <c r="W327" s="32">
        <f t="shared" si="89"/>
        <v>295.39470614871777</v>
      </c>
      <c r="X327" s="8">
        <f t="shared" si="90"/>
        <v>1.1955440630879337</v>
      </c>
      <c r="Y327" s="32">
        <f t="shared" si="91"/>
        <v>1.8312452519632158E-5</v>
      </c>
      <c r="Z327" s="32">
        <f t="shared" si="92"/>
        <v>1.5317254365626218E-5</v>
      </c>
      <c r="AA327" s="10">
        <f t="shared" si="93"/>
        <v>1006.1660140488295</v>
      </c>
      <c r="AB327" s="29">
        <f t="shared" si="94"/>
        <v>2.576372954107289E-2</v>
      </c>
      <c r="AC327" s="8">
        <f t="shared" si="95"/>
        <v>0.71516692991838637</v>
      </c>
      <c r="AD327" s="32">
        <f t="shared" si="96"/>
        <v>3.3853010199057041E-3</v>
      </c>
      <c r="AE327" s="47">
        <f t="shared" si="97"/>
        <v>557610.21372101572</v>
      </c>
      <c r="AF327" s="32">
        <f t="shared" si="98"/>
        <v>398784.38463799411</v>
      </c>
      <c r="AG327" s="9">
        <f t="shared" si="99"/>
        <v>13.569951512265385</v>
      </c>
      <c r="AH327" s="10">
        <f t="shared" si="100"/>
        <v>4.5158289083632637</v>
      </c>
      <c r="AI327" s="10">
        <f t="shared" si="103"/>
        <v>3.6803264129063131</v>
      </c>
      <c r="AJ327" s="10">
        <f t="shared" si="104"/>
        <v>4.0028469542315976</v>
      </c>
      <c r="AK327" s="10">
        <f t="shared" si="105"/>
        <v>7.6831733671379112</v>
      </c>
      <c r="AL327" s="9">
        <f t="shared" si="101"/>
        <v>4.1617189071997016</v>
      </c>
      <c r="AM327" s="49">
        <f t="shared" si="106"/>
        <v>30.651131204635263</v>
      </c>
      <c r="AN327" s="29">
        <f t="shared" si="107"/>
        <v>1.2805288945229852E-4</v>
      </c>
      <c r="AO327" s="29">
        <f t="shared" si="108"/>
        <v>5.2833333333333332</v>
      </c>
      <c r="AP327"/>
      <c r="AQ327" s="32"/>
      <c r="AR327" s="37"/>
      <c r="AS327" s="32"/>
      <c r="AT327"/>
    </row>
    <row r="328" spans="21:46" x14ac:dyDescent="0.25">
      <c r="U328" s="36">
        <f t="shared" si="109"/>
        <v>19080</v>
      </c>
      <c r="V328" s="36">
        <f t="shared" si="102"/>
        <v>26.489636742558204</v>
      </c>
      <c r="W328" s="32">
        <f t="shared" si="89"/>
        <v>295.39481837127909</v>
      </c>
      <c r="X328" s="8">
        <f t="shared" si="90"/>
        <v>1.1955436073909913</v>
      </c>
      <c r="Y328" s="32">
        <f t="shared" si="91"/>
        <v>1.8312457874592723E-5</v>
      </c>
      <c r="Z328" s="32">
        <f t="shared" si="92"/>
        <v>1.5317264683097257E-5</v>
      </c>
      <c r="AA328" s="10">
        <f t="shared" si="93"/>
        <v>1006.1660179759805</v>
      </c>
      <c r="AB328" s="29">
        <f t="shared" si="94"/>
        <v>2.5763737936544299E-2</v>
      </c>
      <c r="AC328" s="8">
        <f t="shared" si="95"/>
        <v>0.71516690879302014</v>
      </c>
      <c r="AD328" s="32">
        <f t="shared" si="96"/>
        <v>3.3852997338061257E-3</v>
      </c>
      <c r="AE328" s="47">
        <f t="shared" si="97"/>
        <v>557623.99289379222</v>
      </c>
      <c r="AF328" s="32">
        <f t="shared" si="98"/>
        <v>398794.2272666744</v>
      </c>
      <c r="AG328" s="9">
        <f t="shared" si="99"/>
        <v>13.570035243451274</v>
      </c>
      <c r="AH328" s="10">
        <f t="shared" si="100"/>
        <v>4.5158582441085047</v>
      </c>
      <c r="AI328" s="10">
        <f t="shared" si="103"/>
        <v>3.6804476230433218</v>
      </c>
      <c r="AJ328" s="10">
        <f t="shared" si="104"/>
        <v>4.002957387783165</v>
      </c>
      <c r="AK328" s="10">
        <f t="shared" si="105"/>
        <v>7.6834050108264869</v>
      </c>
      <c r="AL328" s="9">
        <f t="shared" si="101"/>
        <v>4.1618443808643466</v>
      </c>
      <c r="AM328" s="49">
        <f t="shared" si="106"/>
        <v>30.651481123422549</v>
      </c>
      <c r="AN328" s="29">
        <f t="shared" si="107"/>
        <v>1.2805675018044146E-4</v>
      </c>
      <c r="AO328" s="29">
        <f t="shared" si="108"/>
        <v>5.3</v>
      </c>
      <c r="AP328"/>
      <c r="AQ328" s="32"/>
      <c r="AR328" s="37"/>
      <c r="AS328" s="32"/>
      <c r="AT328"/>
    </row>
    <row r="329" spans="21:46" x14ac:dyDescent="0.25">
      <c r="U329" s="36">
        <f t="shared" si="109"/>
        <v>19140</v>
      </c>
      <c r="V329" s="36">
        <f t="shared" si="102"/>
        <v>26.489856430230383</v>
      </c>
      <c r="W329" s="32">
        <f t="shared" si="89"/>
        <v>295.39492821511516</v>
      </c>
      <c r="X329" s="8">
        <f t="shared" si="90"/>
        <v>1.1955431613535648</v>
      </c>
      <c r="Y329" s="32">
        <f t="shared" si="91"/>
        <v>1.8312463116045892E-5</v>
      </c>
      <c r="Z329" s="32">
        <f t="shared" si="92"/>
        <v>1.5317274781876522E-5</v>
      </c>
      <c r="AA329" s="10">
        <f t="shared" si="93"/>
        <v>1006.1660218198996</v>
      </c>
      <c r="AB329" s="29">
        <f t="shared" si="94"/>
        <v>2.5763746154059814E-2</v>
      </c>
      <c r="AC329" s="8">
        <f t="shared" si="95"/>
        <v>0.71516688811545726</v>
      </c>
      <c r="AD329" s="32">
        <f t="shared" si="96"/>
        <v>3.3852984749683005E-3</v>
      </c>
      <c r="AE329" s="47">
        <f t="shared" si="97"/>
        <v>557637.47994905256</v>
      </c>
      <c r="AF329" s="32">
        <f t="shared" si="98"/>
        <v>398803.8612317096</v>
      </c>
      <c r="AG329" s="9">
        <f t="shared" si="99"/>
        <v>13.570117198035748</v>
      </c>
      <c r="AH329" s="10">
        <f t="shared" si="100"/>
        <v>4.5158869574591947</v>
      </c>
      <c r="AI329" s="10">
        <f t="shared" si="103"/>
        <v>3.6805662647019326</v>
      </c>
      <c r="AJ329" s="10">
        <f t="shared" si="104"/>
        <v>4.0030654807705446</v>
      </c>
      <c r="AK329" s="10">
        <f t="shared" si="105"/>
        <v>7.6836317454724767</v>
      </c>
      <c r="AL329" s="9">
        <f t="shared" si="101"/>
        <v>4.1619671954642579</v>
      </c>
      <c r="AM329" s="49">
        <f t="shared" si="106"/>
        <v>30.651823625694639</v>
      </c>
      <c r="AN329" s="29">
        <f t="shared" si="107"/>
        <v>1.2806052909120793E-4</v>
      </c>
      <c r="AO329" s="29">
        <f t="shared" si="108"/>
        <v>5.3166666666666664</v>
      </c>
      <c r="AP329"/>
      <c r="AQ329" s="32"/>
      <c r="AR329" s="37"/>
      <c r="AS329" s="32"/>
      <c r="AT329"/>
    </row>
    <row r="330" spans="21:46" x14ac:dyDescent="0.25">
      <c r="U330" s="36">
        <f t="shared" si="109"/>
        <v>19200</v>
      </c>
      <c r="V330" s="36">
        <f t="shared" si="102"/>
        <v>26.490071461273004</v>
      </c>
      <c r="W330" s="32">
        <f t="shared" si="89"/>
        <v>295.39503573063649</v>
      </c>
      <c r="X330" s="8">
        <f t="shared" si="90"/>
        <v>1.1955427247709327</v>
      </c>
      <c r="Y330" s="32">
        <f t="shared" si="91"/>
        <v>1.8312468246397233E-5</v>
      </c>
      <c r="Z330" s="32">
        <f t="shared" si="92"/>
        <v>1.531728466659853E-5</v>
      </c>
      <c r="AA330" s="10">
        <f t="shared" si="93"/>
        <v>1006.1660255823497</v>
      </c>
      <c r="AB330" s="29">
        <f t="shared" si="94"/>
        <v>2.5763754197390843E-2</v>
      </c>
      <c r="AC330" s="8">
        <f t="shared" si="95"/>
        <v>0.71516686787620676</v>
      </c>
      <c r="AD330" s="32">
        <f t="shared" si="96"/>
        <v>3.3852972428144511E-3</v>
      </c>
      <c r="AE330" s="47">
        <f t="shared" si="97"/>
        <v>557650.68107939442</v>
      </c>
      <c r="AF330" s="32">
        <f t="shared" si="98"/>
        <v>398813.29095658398</v>
      </c>
      <c r="AG330" s="9">
        <f t="shared" si="99"/>
        <v>13.570197413744214</v>
      </c>
      <c r="AH330" s="10">
        <f t="shared" si="100"/>
        <v>4.5159150616295918</v>
      </c>
      <c r="AI330" s="10">
        <f t="shared" si="103"/>
        <v>3.6806823922823346</v>
      </c>
      <c r="AJ330" s="10">
        <f t="shared" si="104"/>
        <v>4.0031712827854484</v>
      </c>
      <c r="AK330" s="10">
        <f t="shared" si="105"/>
        <v>7.6838536750677831</v>
      </c>
      <c r="AL330" s="9">
        <f t="shared" si="101"/>
        <v>4.1620874073283822</v>
      </c>
      <c r="AM330" s="49">
        <f t="shared" si="106"/>
        <v>30.652158868601386</v>
      </c>
      <c r="AN330" s="29">
        <f t="shared" si="107"/>
        <v>1.280642279177964E-4</v>
      </c>
      <c r="AO330" s="29">
        <f t="shared" si="108"/>
        <v>5.333333333333333</v>
      </c>
      <c r="AP330"/>
      <c r="AQ330" s="32"/>
      <c r="AR330" s="37"/>
      <c r="AS330" s="32"/>
      <c r="AT330"/>
    </row>
    <row r="331" spans="21:46" x14ac:dyDescent="0.25">
      <c r="U331" s="36">
        <f t="shared" si="109"/>
        <v>19260</v>
      </c>
      <c r="V331" s="36">
        <f t="shared" si="102"/>
        <v>26.490281934371207</v>
      </c>
      <c r="W331" s="32">
        <f t="shared" ref="W331:W394" si="110">((V331+$W$4)/2)+273.15</f>
        <v>295.39514096718557</v>
      </c>
      <c r="X331" s="8">
        <f t="shared" ref="X331:X394" si="111">(351.99/W331)+344.84/(W331^2)</f>
        <v>1.1955422974427121</v>
      </c>
      <c r="Y331" s="32">
        <f t="shared" ref="Y331:Y394" si="112">((1.459*10^-6)*W331^1.5)/(W331+109.1)</f>
        <v>1.8312473268001259E-5</v>
      </c>
      <c r="Z331" s="32">
        <f t="shared" ref="Z331:Z394" si="113">Y331/X331</f>
        <v>1.5317294341799526E-5</v>
      </c>
      <c r="AA331" s="10">
        <f t="shared" ref="AA331:AA394" si="114">1030.5-0.19975*W331+(3.9734*10^-4)*W331^2</f>
        <v>1006.1660292650573</v>
      </c>
      <c r="AB331" s="29">
        <f t="shared" ref="AB331:AB394" si="115">((2.334*10^-3)*(W331^1.5))/(W331+164.54)</f>
        <v>2.5763762070228766E-2</v>
      </c>
      <c r="AC331" s="8">
        <f t="shared" ref="AC331:AC394" si="116">AA331*Y331/AB331</f>
        <v>0.7151668480659793</v>
      </c>
      <c r="AD331" s="32">
        <f t="shared" ref="AD331:AD394" si="117">1/W331</f>
        <v>3.3852960367790428E-3</v>
      </c>
      <c r="AE331" s="47">
        <f t="shared" ref="AE331:AE394" si="118">$H$15*AD331*(V331-$W$4)*($C$34^3)/(Z331^2)</f>
        <v>557663.60234615719</v>
      </c>
      <c r="AF331" s="32">
        <f t="shared" ref="AF331:AF394" si="119">AE331*AC331</f>
        <v>398822.52077102091</v>
      </c>
      <c r="AG331" s="9">
        <f t="shared" ref="AG331:AG394" si="120">0.54*POWER(AF331,1/4)</f>
        <v>13.570275927499805</v>
      </c>
      <c r="AH331" s="10">
        <f t="shared" ref="AH331:AH394" si="121">AG331*AB331/$C$34</f>
        <v>4.5159425695529984</v>
      </c>
      <c r="AI331" s="10">
        <f t="shared" si="103"/>
        <v>3.6807960590336366</v>
      </c>
      <c r="AJ331" s="10">
        <f t="shared" si="104"/>
        <v>4.0032748423693381</v>
      </c>
      <c r="AK331" s="10">
        <f t="shared" si="105"/>
        <v>7.6840709014029747</v>
      </c>
      <c r="AL331" s="9">
        <f t="shared" ref="AL331:AL394" si="122">AK331*$C$17/($C$2*$C$19)</f>
        <v>4.1622050715932781</v>
      </c>
      <c r="AM331" s="49">
        <f t="shared" si="106"/>
        <v>30.652487005964485</v>
      </c>
      <c r="AN331" s="29">
        <f t="shared" si="107"/>
        <v>1.2806784835671625E-4</v>
      </c>
      <c r="AO331" s="29">
        <f t="shared" si="108"/>
        <v>5.35</v>
      </c>
      <c r="AP331"/>
      <c r="AQ331" s="32"/>
      <c r="AR331" s="37"/>
      <c r="AS331" s="32"/>
      <c r="AT331"/>
    </row>
    <row r="332" spans="21:46" x14ac:dyDescent="0.25">
      <c r="U332" s="36">
        <f t="shared" si="109"/>
        <v>19320</v>
      </c>
      <c r="V332" s="36">
        <f t="shared" ref="V332:V395" si="123">V331+$W$2*($R$10-AH331*$C$19*(V331-$W$4)-$W$3*$C$3*$C$19*(POWER(V331+273.15,4)-POWER($W$4+273.15,4)))/($C$29*$C$4)</f>
        <v>26.490487946119586</v>
      </c>
      <c r="W332" s="32">
        <f t="shared" si="110"/>
        <v>295.39524397305979</v>
      </c>
      <c r="X332" s="8">
        <f t="shared" si="111"/>
        <v>1.1955418791727654</v>
      </c>
      <c r="Y332" s="32">
        <f t="shared" si="112"/>
        <v>1.831247818316267E-5</v>
      </c>
      <c r="Z332" s="32">
        <f t="shared" si="113"/>
        <v>1.5317303811919723E-5</v>
      </c>
      <c r="AA332" s="10">
        <f t="shared" si="114"/>
        <v>1006.166032869712</v>
      </c>
      <c r="AB332" s="29">
        <f t="shared" si="115"/>
        <v>2.5763769776186864E-2</v>
      </c>
      <c r="AC332" s="8">
        <f t="shared" si="116"/>
        <v>0.71516682867568171</v>
      </c>
      <c r="AD332" s="32">
        <f t="shared" si="117"/>
        <v>3.3852948563085211E-3</v>
      </c>
      <c r="AE332" s="47">
        <f t="shared" si="118"/>
        <v>557676.24968219176</v>
      </c>
      <c r="AF332" s="32">
        <f t="shared" si="119"/>
        <v>398831.55491296074</v>
      </c>
      <c r="AG332" s="9">
        <f t="shared" si="120"/>
        <v>13.570352775440387</v>
      </c>
      <c r="AH332" s="10">
        <f t="shared" si="121"/>
        <v>4.5159694938877593</v>
      </c>
      <c r="AI332" s="10">
        <f t="shared" ref="AI332:AI395" si="124">AH332*$C$19*(V332-$W$4)</f>
        <v>3.6809073170781876</v>
      </c>
      <c r="AJ332" s="10">
        <f t="shared" ref="AJ332:AJ395" si="125">$W$3*$C$19*$C$3*(POWER(V332+273.15,4)-POWER($W$4+273.15,4))</f>
        <v>4.00337620703593</v>
      </c>
      <c r="AK332" s="10">
        <f t="shared" ref="AK332:AK395" si="126">AJ332+AI332</f>
        <v>7.6842835241141181</v>
      </c>
      <c r="AL332" s="9">
        <f t="shared" si="122"/>
        <v>4.1623202422284802</v>
      </c>
      <c r="AM332" s="49">
        <f t="shared" ref="AM332:AM395" si="127">V332+AL332</f>
        <v>30.652808188348068</v>
      </c>
      <c r="AN332" s="29">
        <f t="shared" ref="AN332:AN395" si="128">AK332*$W$2/(3.6*10^6)</f>
        <v>1.2807139206856864E-4</v>
      </c>
      <c r="AO332" s="29">
        <f t="shared" ref="AO332:AO395" si="129">U332/3600</f>
        <v>5.3666666666666663</v>
      </c>
      <c r="AP332"/>
      <c r="AQ332" s="32"/>
      <c r="AR332" s="37"/>
      <c r="AS332" s="32"/>
      <c r="AT332"/>
    </row>
    <row r="333" spans="21:46" x14ac:dyDescent="0.25">
      <c r="U333" s="36">
        <f t="shared" si="109"/>
        <v>19380</v>
      </c>
      <c r="V333" s="36">
        <f t="shared" si="123"/>
        <v>26.490689591066424</v>
      </c>
      <c r="W333" s="32">
        <f t="shared" si="110"/>
        <v>295.39534479553322</v>
      </c>
      <c r="X333" s="8">
        <f t="shared" si="111"/>
        <v>1.1955414697691105</v>
      </c>
      <c r="Y333" s="32">
        <f t="shared" si="112"/>
        <v>1.8312482994137293E-5</v>
      </c>
      <c r="Z333" s="32">
        <f t="shared" si="113"/>
        <v>1.5317313081305245E-5</v>
      </c>
      <c r="AA333" s="10">
        <f t="shared" si="114"/>
        <v>1006.1660363979676</v>
      </c>
      <c r="AB333" s="29">
        <f t="shared" si="115"/>
        <v>2.5763777318801789E-2</v>
      </c>
      <c r="AC333" s="8">
        <f t="shared" si="116"/>
        <v>0.715166809696414</v>
      </c>
      <c r="AD333" s="32">
        <f t="shared" si="117"/>
        <v>3.3852937008610616E-3</v>
      </c>
      <c r="AE333" s="47">
        <f t="shared" si="118"/>
        <v>557688.62889459077</v>
      </c>
      <c r="AF333" s="32">
        <f t="shared" si="119"/>
        <v>398840.39753051184</v>
      </c>
      <c r="AG333" s="9">
        <f t="shared" si="120"/>
        <v>13.570427992935384</v>
      </c>
      <c r="AH333" s="10">
        <f t="shared" si="121"/>
        <v>4.5159958470231114</v>
      </c>
      <c r="AI333" s="10">
        <f t="shared" si="124"/>
        <v>3.6810162174353596</v>
      </c>
      <c r="AJ333" s="10">
        <f t="shared" si="125"/>
        <v>4.0034754232926639</v>
      </c>
      <c r="AK333" s="10">
        <f t="shared" si="126"/>
        <v>7.684491640728023</v>
      </c>
      <c r="AL333" s="9">
        <f t="shared" si="122"/>
        <v>4.162432972061012</v>
      </c>
      <c r="AM333" s="49">
        <f t="shared" si="127"/>
        <v>30.653122563127436</v>
      </c>
      <c r="AN333" s="29">
        <f t="shared" si="128"/>
        <v>1.2807486067880039E-4</v>
      </c>
      <c r="AO333" s="29">
        <f t="shared" si="129"/>
        <v>5.3833333333333337</v>
      </c>
      <c r="AP333"/>
      <c r="AQ333" s="32"/>
      <c r="AR333" s="37"/>
      <c r="AS333" s="32"/>
      <c r="AT333"/>
    </row>
    <row r="334" spans="21:46" x14ac:dyDescent="0.25">
      <c r="U334" s="36">
        <f t="shared" si="109"/>
        <v>19440</v>
      </c>
      <c r="V334" s="36">
        <f t="shared" si="123"/>
        <v>26.49088696175702</v>
      </c>
      <c r="W334" s="32">
        <f t="shared" si="110"/>
        <v>295.3954434808785</v>
      </c>
      <c r="X334" s="8">
        <f t="shared" si="111"/>
        <v>1.1955410690438324</v>
      </c>
      <c r="Y334" s="32">
        <f t="shared" si="112"/>
        <v>1.8312487703133202E-5</v>
      </c>
      <c r="Z334" s="32">
        <f t="shared" si="113"/>
        <v>1.5317322154210168E-5</v>
      </c>
      <c r="AA334" s="10">
        <f t="shared" si="114"/>
        <v>1006.1660398514426</v>
      </c>
      <c r="AB334" s="29">
        <f t="shared" si="115"/>
        <v>2.5763784701535328E-2</v>
      </c>
      <c r="AC334" s="8">
        <f t="shared" si="116"/>
        <v>0.71516679111946468</v>
      </c>
      <c r="AD334" s="32">
        <f t="shared" si="117"/>
        <v>3.385292569906319E-3</v>
      </c>
      <c r="AE334" s="47">
        <f t="shared" si="118"/>
        <v>557700.74566735025</v>
      </c>
      <c r="AF334" s="32">
        <f t="shared" si="119"/>
        <v>398849.05268385157</v>
      </c>
      <c r="AG334" s="9">
        <f t="shared" si="120"/>
        <v>13.570501614602151</v>
      </c>
      <c r="AH334" s="10">
        <f t="shared" si="121"/>
        <v>4.5160216410849445</v>
      </c>
      <c r="AI334" s="10">
        <f t="shared" si="124"/>
        <v>3.681122810044867</v>
      </c>
      <c r="AJ334" s="10">
        <f t="shared" si="125"/>
        <v>4.003572536662146</v>
      </c>
      <c r="AK334" s="10">
        <f t="shared" si="126"/>
        <v>7.6846953467070129</v>
      </c>
      <c r="AL334" s="9">
        <f t="shared" si="122"/>
        <v>4.1625433127996319</v>
      </c>
      <c r="AM334" s="49">
        <f t="shared" si="127"/>
        <v>30.653430274556651</v>
      </c>
      <c r="AN334" s="29">
        <f t="shared" si="128"/>
        <v>1.2807825577845021E-4</v>
      </c>
      <c r="AO334" s="29">
        <f t="shared" si="129"/>
        <v>5.4</v>
      </c>
      <c r="AP334"/>
      <c r="AQ334" s="32"/>
      <c r="AR334" s="37"/>
      <c r="AS334" s="32"/>
      <c r="AT334"/>
    </row>
    <row r="335" spans="21:46" x14ac:dyDescent="0.25">
      <c r="U335" s="36">
        <f t="shared" si="109"/>
        <v>19500</v>
      </c>
      <c r="V335" s="36">
        <f t="shared" si="123"/>
        <v>26.491080148776089</v>
      </c>
      <c r="W335" s="32">
        <f t="shared" si="110"/>
        <v>295.39554007438801</v>
      </c>
      <c r="X335" s="8">
        <f t="shared" si="111"/>
        <v>1.1955406768129986</v>
      </c>
      <c r="Y335" s="32">
        <f t="shared" si="112"/>
        <v>1.8312492312311638E-5</v>
      </c>
      <c r="Z335" s="32">
        <f t="shared" si="113"/>
        <v>1.5317331034798409E-5</v>
      </c>
      <c r="AA335" s="10">
        <f t="shared" si="114"/>
        <v>1006.1660432317218</v>
      </c>
      <c r="AB335" s="29">
        <f t="shared" si="115"/>
        <v>2.5763791927775864E-2</v>
      </c>
      <c r="AC335" s="8">
        <f t="shared" si="116"/>
        <v>0.71516677293630637</v>
      </c>
      <c r="AD335" s="32">
        <f t="shared" si="117"/>
        <v>3.3852914629251846E-3</v>
      </c>
      <c r="AE335" s="47">
        <f t="shared" si="118"/>
        <v>557712.60556398239</v>
      </c>
      <c r="AF335" s="32">
        <f t="shared" si="119"/>
        <v>398857.52434709237</v>
      </c>
      <c r="AG335" s="9">
        <f t="shared" si="120"/>
        <v>13.570573674322004</v>
      </c>
      <c r="AH335" s="10">
        <f t="shared" si="121"/>
        <v>4.5160468879413873</v>
      </c>
      <c r="AI335" s="10">
        <f t="shared" si="124"/>
        <v>3.6812271437895503</v>
      </c>
      <c r="AJ335" s="10">
        <f t="shared" si="125"/>
        <v>4.0036675917028797</v>
      </c>
      <c r="AK335" s="10">
        <f t="shared" si="126"/>
        <v>7.6848947354924295</v>
      </c>
      <c r="AL335" s="9">
        <f t="shared" si="122"/>
        <v>4.1626513150583992</v>
      </c>
      <c r="AM335" s="49">
        <f t="shared" si="127"/>
        <v>30.65373146383449</v>
      </c>
      <c r="AN335" s="29">
        <f t="shared" si="128"/>
        <v>1.2808157892487383E-4</v>
      </c>
      <c r="AO335" s="29">
        <f t="shared" si="129"/>
        <v>5.416666666666667</v>
      </c>
      <c r="AP335"/>
      <c r="AQ335" s="32"/>
      <c r="AR335" s="37"/>
      <c r="AS335" s="32"/>
      <c r="AT335"/>
    </row>
    <row r="336" spans="21:46" x14ac:dyDescent="0.25">
      <c r="U336" s="36">
        <f t="shared" ref="U336:U382" si="130">U335+$W$2</f>
        <v>19560</v>
      </c>
      <c r="V336" s="36">
        <f t="shared" si="123"/>
        <v>26.491269240789261</v>
      </c>
      <c r="W336" s="32">
        <f t="shared" si="110"/>
        <v>295.39563462039462</v>
      </c>
      <c r="X336" s="8">
        <f t="shared" si="111"/>
        <v>1.195540292896573</v>
      </c>
      <c r="Y336" s="32">
        <f t="shared" si="112"/>
        <v>1.8312496823788165E-5</v>
      </c>
      <c r="Z336" s="32">
        <f t="shared" si="113"/>
        <v>1.5317339727145767E-5</v>
      </c>
      <c r="AA336" s="10">
        <f t="shared" si="114"/>
        <v>1006.166046540356</v>
      </c>
      <c r="AB336" s="29">
        <f t="shared" si="115"/>
        <v>2.5763799000840134E-2</v>
      </c>
      <c r="AC336" s="8">
        <f t="shared" si="116"/>
        <v>0.71516675513859296</v>
      </c>
      <c r="AD336" s="32">
        <f t="shared" si="117"/>
        <v>3.3852903794095485E-3</v>
      </c>
      <c r="AE336" s="47">
        <f t="shared" si="118"/>
        <v>557724.21403005964</v>
      </c>
      <c r="AF336" s="32">
        <f t="shared" si="119"/>
        <v>398865.81641009985</v>
      </c>
      <c r="AG336" s="9">
        <f t="shared" si="120"/>
        <v>13.570644205255869</v>
      </c>
      <c r="AH336" s="10">
        <f t="shared" si="121"/>
        <v>4.5160715992083214</v>
      </c>
      <c r="AI336" s="10">
        <f t="shared" si="124"/>
        <v>3.6813292665177202</v>
      </c>
      <c r="AJ336" s="10">
        <f t="shared" si="125"/>
        <v>4.0037606320298575</v>
      </c>
      <c r="AK336" s="10">
        <f t="shared" si="126"/>
        <v>7.6850898985475773</v>
      </c>
      <c r="AL336" s="9">
        <f t="shared" si="122"/>
        <v>4.1627570283799376</v>
      </c>
      <c r="AM336" s="49">
        <f t="shared" si="127"/>
        <v>30.654026269169201</v>
      </c>
      <c r="AN336" s="29">
        <f t="shared" si="128"/>
        <v>1.2808483164245964E-4</v>
      </c>
      <c r="AO336" s="29">
        <f t="shared" si="129"/>
        <v>5.4333333333333336</v>
      </c>
      <c r="AP336"/>
      <c r="AQ336" s="32"/>
      <c r="AR336" s="37"/>
      <c r="AS336" s="32"/>
      <c r="AT336"/>
    </row>
    <row r="337" spans="21:46" x14ac:dyDescent="0.25">
      <c r="U337" s="36">
        <f t="shared" si="130"/>
        <v>19620</v>
      </c>
      <c r="V337" s="36">
        <f t="shared" si="123"/>
        <v>26.491454324583717</v>
      </c>
      <c r="W337" s="32">
        <f t="shared" si="110"/>
        <v>295.39572716229185</v>
      </c>
      <c r="X337" s="8">
        <f t="shared" si="111"/>
        <v>1.1955399171183341</v>
      </c>
      <c r="Y337" s="32">
        <f t="shared" si="112"/>
        <v>1.831250123963337E-5</v>
      </c>
      <c r="Z337" s="32">
        <f t="shared" si="113"/>
        <v>1.5317348235241573E-5</v>
      </c>
      <c r="AA337" s="10">
        <f t="shared" si="114"/>
        <v>1006.1660497788635</v>
      </c>
      <c r="AB337" s="29">
        <f t="shared" si="115"/>
        <v>2.5763805923974394E-2</v>
      </c>
      <c r="AC337" s="8">
        <f t="shared" si="116"/>
        <v>0.7151667377181552</v>
      </c>
      <c r="AD337" s="32">
        <f t="shared" si="117"/>
        <v>3.3852893188620671E-3</v>
      </c>
      <c r="AE337" s="47">
        <f t="shared" si="118"/>
        <v>557735.57639573049</v>
      </c>
      <c r="AF337" s="32">
        <f t="shared" si="119"/>
        <v>398873.93268028949</v>
      </c>
      <c r="AG337" s="9">
        <f t="shared" si="120"/>
        <v>13.570713239859757</v>
      </c>
      <c r="AH337" s="10">
        <f t="shared" si="121"/>
        <v>4.5160957862547297</v>
      </c>
      <c r="AI337" s="10">
        <f t="shared" si="124"/>
        <v>3.6814292250649947</v>
      </c>
      <c r="AJ337" s="10">
        <f t="shared" si="125"/>
        <v>4.0038517003342093</v>
      </c>
      <c r="AK337" s="10">
        <f t="shared" si="126"/>
        <v>7.685280925399204</v>
      </c>
      <c r="AL337" s="9">
        <f t="shared" si="122"/>
        <v>4.1628605012579021</v>
      </c>
      <c r="AM337" s="49">
        <f t="shared" si="127"/>
        <v>30.65431482584162</v>
      </c>
      <c r="AN337" s="29">
        <f t="shared" si="128"/>
        <v>1.2808801542332006E-4</v>
      </c>
      <c r="AO337" s="29">
        <f t="shared" si="129"/>
        <v>5.45</v>
      </c>
      <c r="AP337"/>
      <c r="AQ337" s="32"/>
      <c r="AR337" s="37"/>
      <c r="AS337" s="32"/>
      <c r="AT337"/>
    </row>
    <row r="338" spans="21:46" x14ac:dyDescent="0.25">
      <c r="U338" s="36">
        <f t="shared" si="130"/>
        <v>19680</v>
      </c>
      <c r="V338" s="36">
        <f t="shared" si="123"/>
        <v>26.491635485107956</v>
      </c>
      <c r="W338" s="32">
        <f t="shared" si="110"/>
        <v>295.39581774255396</v>
      </c>
      <c r="X338" s="8">
        <f t="shared" si="111"/>
        <v>1.1955395493057948</v>
      </c>
      <c r="Y338" s="32">
        <f t="shared" si="112"/>
        <v>1.8312505561874106E-5</v>
      </c>
      <c r="Z338" s="32">
        <f t="shared" si="113"/>
        <v>1.5317356562990741E-5</v>
      </c>
      <c r="AA338" s="10">
        <f t="shared" si="114"/>
        <v>1006.1660529487299</v>
      </c>
      <c r="AB338" s="29">
        <f t="shared" si="115"/>
        <v>2.5763812700356322E-2</v>
      </c>
      <c r="AC338" s="8">
        <f t="shared" si="116"/>
        <v>0.71516672066699594</v>
      </c>
      <c r="AD338" s="32">
        <f t="shared" si="117"/>
        <v>3.3852882807959357E-3</v>
      </c>
      <c r="AE338" s="47">
        <f t="shared" si="118"/>
        <v>557746.69787814911</v>
      </c>
      <c r="AF338" s="32">
        <f t="shared" si="119"/>
        <v>398881.87688436161</v>
      </c>
      <c r="AG338" s="9">
        <f t="shared" si="120"/>
        <v>13.570780809899665</v>
      </c>
      <c r="AH338" s="10">
        <f t="shared" si="121"/>
        <v>4.5161194602079959</v>
      </c>
      <c r="AI338" s="10">
        <f t="shared" si="124"/>
        <v>3.6815270652757257</v>
      </c>
      <c r="AJ338" s="10">
        <f t="shared" si="125"/>
        <v>4.0039408384030031</v>
      </c>
      <c r="AK338" s="10">
        <f t="shared" si="126"/>
        <v>7.6854679036787292</v>
      </c>
      <c r="AL338" s="9">
        <f t="shared" si="122"/>
        <v>4.1629617811593116</v>
      </c>
      <c r="AM338" s="49">
        <f t="shared" si="127"/>
        <v>30.654597266267267</v>
      </c>
      <c r="AN338" s="29">
        <f t="shared" si="128"/>
        <v>1.2809113172797883E-4</v>
      </c>
      <c r="AO338" s="29">
        <f t="shared" si="129"/>
        <v>5.4666666666666668</v>
      </c>
      <c r="AP338"/>
      <c r="AQ338" s="32"/>
      <c r="AR338" s="37"/>
      <c r="AS338" s="32"/>
      <c r="AT338"/>
    </row>
    <row r="339" spans="21:46" x14ac:dyDescent="0.25">
      <c r="U339" s="36">
        <f t="shared" si="130"/>
        <v>19740</v>
      </c>
      <c r="V339" s="36">
        <f t="shared" si="123"/>
        <v>26.491812805510719</v>
      </c>
      <c r="W339" s="32">
        <f t="shared" si="110"/>
        <v>295.39590640275532</v>
      </c>
      <c r="X339" s="8">
        <f t="shared" si="111"/>
        <v>1.1955391892901228</v>
      </c>
      <c r="Y339" s="32">
        <f t="shared" si="112"/>
        <v>1.8312509792494186E-5</v>
      </c>
      <c r="Z339" s="32">
        <f t="shared" si="113"/>
        <v>1.5317364714215377E-5</v>
      </c>
      <c r="AA339" s="10">
        <f t="shared" si="114"/>
        <v>1006.1660560514099</v>
      </c>
      <c r="AB339" s="29">
        <f t="shared" si="115"/>
        <v>2.5763819333096107E-2</v>
      </c>
      <c r="AC339" s="8">
        <f t="shared" si="116"/>
        <v>0.71516670397728899</v>
      </c>
      <c r="AD339" s="32">
        <f t="shared" si="117"/>
        <v>3.3852872647346629E-3</v>
      </c>
      <c r="AE339" s="47">
        <f t="shared" si="118"/>
        <v>557757.58358388406</v>
      </c>
      <c r="AF339" s="32">
        <f t="shared" si="119"/>
        <v>398889.65267002361</v>
      </c>
      <c r="AG339" s="9">
        <f t="shared" si="120"/>
        <v>13.570846946466384</v>
      </c>
      <c r="AH339" s="10">
        <f t="shared" si="121"/>
        <v>4.5161426319590108</v>
      </c>
      <c r="AI339" s="10">
        <f t="shared" si="124"/>
        <v>3.6816228320239115</v>
      </c>
      <c r="AJ339" s="10">
        <f t="shared" si="125"/>
        <v>4.0040280871383009</v>
      </c>
      <c r="AK339" s="10">
        <f t="shared" si="126"/>
        <v>7.685650919162212</v>
      </c>
      <c r="AL339" s="9">
        <f t="shared" si="122"/>
        <v>4.1630609145461976</v>
      </c>
      <c r="AM339" s="49">
        <f t="shared" si="127"/>
        <v>30.654873720056916</v>
      </c>
      <c r="AN339" s="29">
        <f t="shared" si="128"/>
        <v>1.2809418198603687E-4</v>
      </c>
      <c r="AO339" s="29">
        <f t="shared" si="129"/>
        <v>5.4833333333333334</v>
      </c>
      <c r="AP339"/>
      <c r="AQ339" s="32"/>
      <c r="AR339" s="37"/>
      <c r="AS339" s="32"/>
      <c r="AT339"/>
    </row>
    <row r="340" spans="21:46" x14ac:dyDescent="0.25">
      <c r="U340" s="36">
        <f t="shared" si="130"/>
        <v>19800</v>
      </c>
      <c r="V340" s="36">
        <f t="shared" si="123"/>
        <v>26.491986367179098</v>
      </c>
      <c r="W340" s="32">
        <f t="shared" si="110"/>
        <v>295.39599318358955</v>
      </c>
      <c r="X340" s="8">
        <f t="shared" si="111"/>
        <v>1.1955388369060627</v>
      </c>
      <c r="Y340" s="32">
        <f t="shared" si="112"/>
        <v>1.8312513933435472E-5</v>
      </c>
      <c r="Z340" s="32">
        <f t="shared" si="113"/>
        <v>1.5317372692656697E-5</v>
      </c>
      <c r="AA340" s="10">
        <f t="shared" si="114"/>
        <v>1006.1660590883272</v>
      </c>
      <c r="AB340" s="29">
        <f t="shared" si="115"/>
        <v>2.5763825825238194E-2</v>
      </c>
      <c r="AC340" s="8">
        <f t="shared" si="116"/>
        <v>0.71516668764137248</v>
      </c>
      <c r="AD340" s="32">
        <f t="shared" si="117"/>
        <v>3.3852862702118537E-3</v>
      </c>
      <c r="AE340" s="47">
        <f t="shared" si="118"/>
        <v>557768.23851124872</v>
      </c>
      <c r="AF340" s="32">
        <f t="shared" si="119"/>
        <v>398897.26360765274</v>
      </c>
      <c r="AG340" s="9">
        <f t="shared" si="120"/>
        <v>13.570911679989788</v>
      </c>
      <c r="AH340" s="10">
        <f t="shared" si="121"/>
        <v>4.5161653121672387</v>
      </c>
      <c r="AI340" s="10">
        <f t="shared" si="124"/>
        <v>3.6817165692337279</v>
      </c>
      <c r="AJ340" s="10">
        <f t="shared" si="125"/>
        <v>4.0041134865758492</v>
      </c>
      <c r="AK340" s="10">
        <f t="shared" si="126"/>
        <v>7.6858300558095767</v>
      </c>
      <c r="AL340" s="9">
        <f t="shared" si="122"/>
        <v>4.1631579468968534</v>
      </c>
      <c r="AM340" s="49">
        <f t="shared" si="127"/>
        <v>30.655144314075951</v>
      </c>
      <c r="AN340" s="29">
        <f t="shared" si="128"/>
        <v>1.2809716759682629E-4</v>
      </c>
      <c r="AO340" s="29">
        <f t="shared" si="129"/>
        <v>5.5</v>
      </c>
      <c r="AP340"/>
      <c r="AQ340" s="32"/>
      <c r="AR340" s="37"/>
      <c r="AS340" s="32"/>
      <c r="AT340"/>
    </row>
    <row r="341" spans="21:46" x14ac:dyDescent="0.25">
      <c r="U341" s="36">
        <f t="shared" si="130"/>
        <v>19860</v>
      </c>
      <c r="V341" s="36">
        <f t="shared" si="123"/>
        <v>26.492156249775832</v>
      </c>
      <c r="W341" s="32">
        <f t="shared" si="110"/>
        <v>295.39607812488788</v>
      </c>
      <c r="X341" s="8">
        <f t="shared" si="111"/>
        <v>1.1955384919918615</v>
      </c>
      <c r="Y341" s="32">
        <f t="shared" si="112"/>
        <v>1.8312517986598591E-5</v>
      </c>
      <c r="Z341" s="32">
        <f t="shared" si="113"/>
        <v>1.5317380501976555E-5</v>
      </c>
      <c r="AA341" s="10">
        <f t="shared" si="114"/>
        <v>1006.1660620608752</v>
      </c>
      <c r="AB341" s="29">
        <f t="shared" si="115"/>
        <v>2.5763832179762341E-2</v>
      </c>
      <c r="AC341" s="8">
        <f t="shared" si="116"/>
        <v>0.71516667165174874</v>
      </c>
      <c r="AD341" s="32">
        <f t="shared" si="117"/>
        <v>3.385285296770998E-3</v>
      </c>
      <c r="AE341" s="47">
        <f t="shared" si="118"/>
        <v>557778.66755261063</v>
      </c>
      <c r="AF341" s="32">
        <f t="shared" si="119"/>
        <v>398904.71319194778</v>
      </c>
      <c r="AG341" s="9">
        <f t="shared" si="120"/>
        <v>13.570975040253023</v>
      </c>
      <c r="AH341" s="10">
        <f t="shared" si="121"/>
        <v>4.5161875112656222</v>
      </c>
      <c r="AI341" s="10">
        <f t="shared" si="124"/>
        <v>3.6818083198995755</v>
      </c>
      <c r="AJ341" s="10">
        <f t="shared" si="125"/>
        <v>4.004197075903412</v>
      </c>
      <c r="AK341" s="10">
        <f t="shared" si="126"/>
        <v>7.6860053958029875</v>
      </c>
      <c r="AL341" s="9">
        <f t="shared" si="122"/>
        <v>4.1632529227266186</v>
      </c>
      <c r="AM341" s="49">
        <f t="shared" si="127"/>
        <v>30.655409172502452</v>
      </c>
      <c r="AN341" s="29">
        <f t="shared" si="128"/>
        <v>1.2810008993004979E-4</v>
      </c>
      <c r="AO341" s="29">
        <f t="shared" si="129"/>
        <v>5.5166666666666666</v>
      </c>
      <c r="AP341"/>
      <c r="AQ341" s="32"/>
      <c r="AR341" s="37"/>
      <c r="AS341" s="32"/>
      <c r="AT341"/>
    </row>
    <row r="342" spans="21:46" x14ac:dyDescent="0.25">
      <c r="U342" s="36">
        <f t="shared" si="130"/>
        <v>19920</v>
      </c>
      <c r="V342" s="36">
        <f t="shared" si="123"/>
        <v>26.492322531275818</v>
      </c>
      <c r="W342" s="32">
        <f t="shared" si="110"/>
        <v>295.39616126563789</v>
      </c>
      <c r="X342" s="8">
        <f t="shared" si="111"/>
        <v>1.1955381543891925</v>
      </c>
      <c r="Y342" s="32">
        <f t="shared" si="112"/>
        <v>1.8312521953844E-5</v>
      </c>
      <c r="Z342" s="32">
        <f t="shared" si="113"/>
        <v>1.5317388145759328E-5</v>
      </c>
      <c r="AA342" s="10">
        <f t="shared" si="114"/>
        <v>1006.1660649704181</v>
      </c>
      <c r="AB342" s="29">
        <f t="shared" si="115"/>
        <v>2.5763838399585379E-2</v>
      </c>
      <c r="AC342" s="8">
        <f t="shared" si="116"/>
        <v>0.71516665600107676</v>
      </c>
      <c r="AD342" s="32">
        <f t="shared" si="117"/>
        <v>3.3852843439652561E-3</v>
      </c>
      <c r="AE342" s="47">
        <f t="shared" si="118"/>
        <v>557788.87549662113</v>
      </c>
      <c r="AF342" s="32">
        <f t="shared" si="119"/>
        <v>398912.00484351948</v>
      </c>
      <c r="AG342" s="9">
        <f t="shared" si="120"/>
        <v>13.571037056406201</v>
      </c>
      <c r="AH342" s="10">
        <f t="shared" si="121"/>
        <v>4.5162092394654412</v>
      </c>
      <c r="AI342" s="10">
        <f t="shared" si="124"/>
        <v>3.6818981261057657</v>
      </c>
      <c r="AJ342" s="10">
        <f t="shared" si="125"/>
        <v>4.004278893478797</v>
      </c>
      <c r="AK342" s="10">
        <f t="shared" si="126"/>
        <v>7.6861770195845622</v>
      </c>
      <c r="AL342" s="9">
        <f t="shared" si="122"/>
        <v>4.1633458856083045</v>
      </c>
      <c r="AM342" s="49">
        <f t="shared" si="127"/>
        <v>30.655668416884122</v>
      </c>
      <c r="AN342" s="29">
        <f t="shared" si="128"/>
        <v>1.2810295032640936E-4</v>
      </c>
      <c r="AO342" s="29">
        <f t="shared" si="129"/>
        <v>5.5333333333333332</v>
      </c>
      <c r="AP342"/>
      <c r="AQ342" s="32"/>
      <c r="AR342" s="37"/>
      <c r="AS342" s="32"/>
      <c r="AT342"/>
    </row>
    <row r="343" spans="21:46" x14ac:dyDescent="0.25">
      <c r="U343" s="36">
        <f t="shared" si="130"/>
        <v>19980</v>
      </c>
      <c r="V343" s="36">
        <f t="shared" si="123"/>
        <v>26.492485288001852</v>
      </c>
      <c r="W343" s="32">
        <f t="shared" si="110"/>
        <v>295.39624264400089</v>
      </c>
      <c r="X343" s="8">
        <f t="shared" si="111"/>
        <v>1.1955378239430854</v>
      </c>
      <c r="Y343" s="32">
        <f t="shared" si="112"/>
        <v>1.8312525836992699E-5</v>
      </c>
      <c r="Z343" s="32">
        <f t="shared" si="113"/>
        <v>1.5317395627513398E-5</v>
      </c>
      <c r="AA343" s="10">
        <f t="shared" si="114"/>
        <v>1006.1660678182908</v>
      </c>
      <c r="AB343" s="29">
        <f t="shared" si="115"/>
        <v>2.5763844487562231E-2</v>
      </c>
      <c r="AC343" s="8">
        <f t="shared" si="116"/>
        <v>0.71516664068217284</v>
      </c>
      <c r="AD343" s="32">
        <f t="shared" si="117"/>
        <v>3.3852834113572592E-3</v>
      </c>
      <c r="AE343" s="47">
        <f t="shared" si="118"/>
        <v>557798.8670304257</v>
      </c>
      <c r="AF343" s="32">
        <f t="shared" si="119"/>
        <v>398919.14191047155</v>
      </c>
      <c r="AG343" s="9">
        <f t="shared" si="120"/>
        <v>13.571097756979933</v>
      </c>
      <c r="AH343" s="10">
        <f t="shared" si="121"/>
        <v>4.5162305067610014</v>
      </c>
      <c r="AI343" s="10">
        <f t="shared" si="124"/>
        <v>3.6819860290457234</v>
      </c>
      <c r="AJ343" s="10">
        <f t="shared" si="125"/>
        <v>4.0043589768472705</v>
      </c>
      <c r="AK343" s="10">
        <f t="shared" si="126"/>
        <v>7.6863450058929939</v>
      </c>
      <c r="AL343" s="9">
        <f t="shared" si="122"/>
        <v>4.1634368781920381</v>
      </c>
      <c r="AM343" s="49">
        <f t="shared" si="127"/>
        <v>30.655922166193889</v>
      </c>
      <c r="AN343" s="29">
        <f t="shared" si="128"/>
        <v>1.2810575009821658E-4</v>
      </c>
      <c r="AO343" s="29">
        <f t="shared" si="129"/>
        <v>5.55</v>
      </c>
      <c r="AP343"/>
      <c r="AQ343" s="32"/>
      <c r="AR343" s="37"/>
      <c r="AS343" s="32"/>
      <c r="AT343"/>
    </row>
    <row r="344" spans="21:46" x14ac:dyDescent="0.25">
      <c r="U344" s="36">
        <f t="shared" si="130"/>
        <v>20040</v>
      </c>
      <c r="V344" s="36">
        <f t="shared" si="123"/>
        <v>26.492644594659609</v>
      </c>
      <c r="W344" s="32">
        <f t="shared" si="110"/>
        <v>295.39632229732979</v>
      </c>
      <c r="X344" s="8">
        <f t="shared" si="111"/>
        <v>1.1955375005018525</v>
      </c>
      <c r="Y344" s="32">
        <f t="shared" si="112"/>
        <v>1.8312529637827031E-5</v>
      </c>
      <c r="Z344" s="32">
        <f t="shared" si="113"/>
        <v>1.5317402950672777E-5</v>
      </c>
      <c r="AA344" s="10">
        <f t="shared" si="114"/>
        <v>1006.1660706058003</v>
      </c>
      <c r="AB344" s="29">
        <f t="shared" si="115"/>
        <v>2.5763850446487262E-2</v>
      </c>
      <c r="AC344" s="8">
        <f t="shared" si="116"/>
        <v>0.71516662568800449</v>
      </c>
      <c r="AD344" s="32">
        <f t="shared" si="117"/>
        <v>3.385282498518904E-3</v>
      </c>
      <c r="AE344" s="47">
        <f t="shared" si="118"/>
        <v>557808.64674181375</v>
      </c>
      <c r="AF344" s="32">
        <f t="shared" si="119"/>
        <v>398926.12766993506</v>
      </c>
      <c r="AG344" s="9">
        <f t="shared" si="120"/>
        <v>13.571157169898528</v>
      </c>
      <c r="AH344" s="10">
        <f t="shared" si="121"/>
        <v>4.5162513229342531</v>
      </c>
      <c r="AI344" s="10">
        <f t="shared" si="124"/>
        <v>3.6820720690408222</v>
      </c>
      <c r="AJ344" s="10">
        <f t="shared" si="125"/>
        <v>4.0044373627589041</v>
      </c>
      <c r="AK344" s="10">
        <f t="shared" si="126"/>
        <v>7.6865094317997258</v>
      </c>
      <c r="AL344" s="9">
        <f t="shared" si="122"/>
        <v>4.163525942224851</v>
      </c>
      <c r="AM344" s="49">
        <f t="shared" si="127"/>
        <v>30.65617053688446</v>
      </c>
      <c r="AN344" s="29">
        <f t="shared" si="128"/>
        <v>1.2810849052999543E-4</v>
      </c>
      <c r="AO344" s="29">
        <f t="shared" si="129"/>
        <v>5.5666666666666664</v>
      </c>
      <c r="AP344"/>
      <c r="AQ344" s="32"/>
      <c r="AR344" s="37"/>
      <c r="AS344" s="32"/>
      <c r="AT344"/>
    </row>
    <row r="345" spans="21:46" x14ac:dyDescent="0.25">
      <c r="U345" s="36">
        <f t="shared" si="130"/>
        <v>20100</v>
      </c>
      <c r="V345" s="36">
        <f t="shared" si="123"/>
        <v>26.492800524371887</v>
      </c>
      <c r="W345" s="32">
        <f t="shared" si="110"/>
        <v>295.39640026218592</v>
      </c>
      <c r="X345" s="8">
        <f t="shared" si="111"/>
        <v>1.195537183917021</v>
      </c>
      <c r="Y345" s="32">
        <f t="shared" si="112"/>
        <v>1.8312533358091708E-5</v>
      </c>
      <c r="Z345" s="32">
        <f t="shared" si="113"/>
        <v>1.5317410118598813E-5</v>
      </c>
      <c r="AA345" s="10">
        <f t="shared" si="114"/>
        <v>1006.1660733342256</v>
      </c>
      <c r="AB345" s="29">
        <f t="shared" si="115"/>
        <v>2.5763856279095783E-2</v>
      </c>
      <c r="AC345" s="8">
        <f t="shared" si="116"/>
        <v>0.71516661101168899</v>
      </c>
      <c r="AD345" s="32">
        <f t="shared" si="117"/>
        <v>3.385281605031161E-3</v>
      </c>
      <c r="AE345" s="47">
        <f t="shared" si="118"/>
        <v>557818.21912131575</v>
      </c>
      <c r="AF345" s="32">
        <f t="shared" si="119"/>
        <v>398932.96532956709</v>
      </c>
      <c r="AG345" s="9">
        <f t="shared" si="120"/>
        <v>13.57121532249287</v>
      </c>
      <c r="AH345" s="10">
        <f t="shared" si="121"/>
        <v>4.5162716975593478</v>
      </c>
      <c r="AI345" s="10">
        <f t="shared" si="124"/>
        <v>3.6821562855588423</v>
      </c>
      <c r="AJ345" s="10">
        <f t="shared" si="125"/>
        <v>4.0045140871852682</v>
      </c>
      <c r="AK345" s="10">
        <f t="shared" si="126"/>
        <v>7.6866703727441106</v>
      </c>
      <c r="AL345" s="9">
        <f t="shared" si="122"/>
        <v>4.1636131185697263</v>
      </c>
      <c r="AM345" s="49">
        <f t="shared" si="127"/>
        <v>30.656413642941615</v>
      </c>
      <c r="AN345" s="29">
        <f t="shared" si="128"/>
        <v>1.2811117287906849E-4</v>
      </c>
      <c r="AO345" s="29">
        <f t="shared" si="129"/>
        <v>5.583333333333333</v>
      </c>
      <c r="AP345"/>
      <c r="AQ345" s="32"/>
      <c r="AR345" s="37"/>
      <c r="AS345" s="32"/>
      <c r="AT345"/>
    </row>
    <row r="346" spans="21:46" x14ac:dyDescent="0.25">
      <c r="U346" s="36">
        <f t="shared" si="130"/>
        <v>20160</v>
      </c>
      <c r="V346" s="36">
        <f t="shared" si="123"/>
        <v>26.492953148712129</v>
      </c>
      <c r="W346" s="32">
        <f t="shared" si="110"/>
        <v>295.39647657435603</v>
      </c>
      <c r="X346" s="8">
        <f t="shared" si="111"/>
        <v>1.1955368740432646</v>
      </c>
      <c r="Y346" s="32">
        <f t="shared" si="112"/>
        <v>1.8312536999494395E-5</v>
      </c>
      <c r="Z346" s="32">
        <f t="shared" si="113"/>
        <v>1.5317417134581575E-5</v>
      </c>
      <c r="AA346" s="10">
        <f t="shared" si="114"/>
        <v>1006.166076004819</v>
      </c>
      <c r="AB346" s="29">
        <f t="shared" si="115"/>
        <v>2.5763861988065056E-2</v>
      </c>
      <c r="AC346" s="8">
        <f t="shared" si="116"/>
        <v>0.71516659664648918</v>
      </c>
      <c r="AD346" s="32">
        <f t="shared" si="117"/>
        <v>3.3852807304838787E-3</v>
      </c>
      <c r="AE346" s="47">
        <f t="shared" si="118"/>
        <v>557827.58856427507</v>
      </c>
      <c r="AF346" s="32">
        <f t="shared" si="119"/>
        <v>398939.6580290306</v>
      </c>
      <c r="AG346" s="9">
        <f t="shared" si="120"/>
        <v>13.571272241513105</v>
      </c>
      <c r="AH346" s="10">
        <f t="shared" si="121"/>
        <v>4.516291640007025</v>
      </c>
      <c r="AI346" s="10">
        <f t="shared" si="124"/>
        <v>3.6822387172319933</v>
      </c>
      <c r="AJ346" s="10">
        <f t="shared" si="125"/>
        <v>4.0045891853360356</v>
      </c>
      <c r="AK346" s="10">
        <f t="shared" si="126"/>
        <v>7.6868279025680284</v>
      </c>
      <c r="AL346" s="9">
        <f t="shared" si="122"/>
        <v>4.1636984472243483</v>
      </c>
      <c r="AM346" s="49">
        <f t="shared" si="127"/>
        <v>30.656651595936477</v>
      </c>
      <c r="AN346" s="29">
        <f t="shared" si="128"/>
        <v>1.281137983761338E-4</v>
      </c>
      <c r="AO346" s="29">
        <f t="shared" si="129"/>
        <v>5.6</v>
      </c>
      <c r="AP346"/>
      <c r="AQ346" s="32"/>
      <c r="AR346" s="37"/>
      <c r="AS346" s="32"/>
      <c r="AT346"/>
    </row>
    <row r="347" spans="21:46" x14ac:dyDescent="0.25">
      <c r="U347" s="36">
        <f t="shared" si="130"/>
        <v>20220</v>
      </c>
      <c r="V347" s="36">
        <f t="shared" si="123"/>
        <v>26.493102537737222</v>
      </c>
      <c r="W347" s="32">
        <f t="shared" si="110"/>
        <v>295.39655126886856</v>
      </c>
      <c r="X347" s="8">
        <f t="shared" si="111"/>
        <v>1.1955365707383359</v>
      </c>
      <c r="Y347" s="32">
        <f t="shared" si="112"/>
        <v>1.8312540563706526E-5</v>
      </c>
      <c r="Z347" s="32">
        <f t="shared" si="113"/>
        <v>1.5317424001841384E-5</v>
      </c>
      <c r="AA347" s="10">
        <f t="shared" si="114"/>
        <v>1006.166078618806</v>
      </c>
      <c r="AB347" s="29">
        <f t="shared" si="115"/>
        <v>2.5763867576015551E-2</v>
      </c>
      <c r="AC347" s="8">
        <f t="shared" si="116"/>
        <v>0.71516658258581056</v>
      </c>
      <c r="AD347" s="32">
        <f t="shared" si="117"/>
        <v>3.3852798744755984E-3</v>
      </c>
      <c r="AE347" s="47">
        <f t="shared" si="118"/>
        <v>557836.75937286369</v>
      </c>
      <c r="AF347" s="32">
        <f t="shared" si="119"/>
        <v>398946.20884143404</v>
      </c>
      <c r="AG347" s="9">
        <f t="shared" si="120"/>
        <v>13.571327953140987</v>
      </c>
      <c r="AH347" s="10">
        <f t="shared" si="121"/>
        <v>4.5163111594489491</v>
      </c>
      <c r="AI347" s="10">
        <f t="shared" si="124"/>
        <v>3.6823194018745733</v>
      </c>
      <c r="AJ347" s="10">
        <f t="shared" si="125"/>
        <v>4.0046626916750343</v>
      </c>
      <c r="AK347" s="10">
        <f t="shared" si="126"/>
        <v>7.6869820935496076</v>
      </c>
      <c r="AL347" s="9">
        <f t="shared" si="122"/>
        <v>4.1637819673393706</v>
      </c>
      <c r="AM347" s="49">
        <f t="shared" si="127"/>
        <v>30.656884505076594</v>
      </c>
      <c r="AN347" s="29">
        <f t="shared" si="128"/>
        <v>1.2811636822582679E-4</v>
      </c>
      <c r="AO347" s="29">
        <f t="shared" si="129"/>
        <v>5.6166666666666663</v>
      </c>
      <c r="AP347"/>
      <c r="AQ347" s="32"/>
      <c r="AR347" s="37"/>
      <c r="AS347" s="32"/>
      <c r="AT347"/>
    </row>
    <row r="348" spans="21:46" x14ac:dyDescent="0.25">
      <c r="U348" s="36">
        <f t="shared" si="130"/>
        <v>20280</v>
      </c>
      <c r="V348" s="36">
        <f t="shared" si="123"/>
        <v>26.493248760019629</v>
      </c>
      <c r="W348" s="32">
        <f t="shared" si="110"/>
        <v>295.39662438000977</v>
      </c>
      <c r="X348" s="8">
        <f t="shared" si="111"/>
        <v>1.1955362738630022</v>
      </c>
      <c r="Y348" s="32">
        <f t="shared" si="112"/>
        <v>1.8312544052364222E-5</v>
      </c>
      <c r="Z348" s="32">
        <f t="shared" si="113"/>
        <v>1.5317430723530416E-5</v>
      </c>
      <c r="AA348" s="10">
        <f t="shared" si="114"/>
        <v>1006.1660811773859</v>
      </c>
      <c r="AB348" s="29">
        <f t="shared" si="115"/>
        <v>2.5763873045512361E-2</v>
      </c>
      <c r="AC348" s="8">
        <f t="shared" si="116"/>
        <v>0.71516656882319807</v>
      </c>
      <c r="AD348" s="32">
        <f t="shared" si="117"/>
        <v>3.3852790366133666E-3</v>
      </c>
      <c r="AE348" s="47">
        <f t="shared" si="118"/>
        <v>557845.73575804976</v>
      </c>
      <c r="AF348" s="32">
        <f t="shared" si="119"/>
        <v>398952.62077473686</v>
      </c>
      <c r="AG348" s="9">
        <f t="shared" si="120"/>
        <v>13.571382483001949</v>
      </c>
      <c r="AH348" s="10">
        <f t="shared" si="121"/>
        <v>4.5163302648619696</v>
      </c>
      <c r="AI348" s="10">
        <f t="shared" si="124"/>
        <v>3.6823983765002928</v>
      </c>
      <c r="AJ348" s="10">
        <f t="shared" si="125"/>
        <v>4.0047346399360082</v>
      </c>
      <c r="AK348" s="10">
        <f t="shared" si="126"/>
        <v>7.6871330164363005</v>
      </c>
      <c r="AL348" s="9">
        <f t="shared" si="122"/>
        <v>4.1638637172363291</v>
      </c>
      <c r="AM348" s="49">
        <f t="shared" si="127"/>
        <v>30.657112477255957</v>
      </c>
      <c r="AN348" s="29">
        <f t="shared" si="128"/>
        <v>1.2811888360727167E-4</v>
      </c>
      <c r="AO348" s="29">
        <f t="shared" si="129"/>
        <v>5.6333333333333337</v>
      </c>
      <c r="AP348"/>
      <c r="AQ348" s="32"/>
      <c r="AR348" s="37"/>
      <c r="AS348" s="32"/>
      <c r="AT348"/>
    </row>
    <row r="349" spans="21:46" x14ac:dyDescent="0.25">
      <c r="U349" s="36">
        <f t="shared" si="130"/>
        <v>20340</v>
      </c>
      <c r="V349" s="36">
        <f t="shared" si="123"/>
        <v>26.493391882678807</v>
      </c>
      <c r="W349" s="32">
        <f t="shared" si="110"/>
        <v>295.39669594133937</v>
      </c>
      <c r="X349" s="8">
        <f t="shared" si="111"/>
        <v>1.1955359832809813</v>
      </c>
      <c r="Y349" s="32">
        <f t="shared" si="112"/>
        <v>1.8312547467068861E-5</v>
      </c>
      <c r="Z349" s="32">
        <f t="shared" si="113"/>
        <v>1.5317437302733988E-5</v>
      </c>
      <c r="AA349" s="10">
        <f t="shared" si="114"/>
        <v>1006.1660836817332</v>
      </c>
      <c r="AB349" s="29">
        <f t="shared" si="115"/>
        <v>2.5763878399066104E-2</v>
      </c>
      <c r="AC349" s="8">
        <f t="shared" si="116"/>
        <v>0.71516655535233431</v>
      </c>
      <c r="AD349" s="32">
        <f t="shared" si="117"/>
        <v>3.385278216512559E-3</v>
      </c>
      <c r="AE349" s="47">
        <f t="shared" si="118"/>
        <v>557854.52184153919</v>
      </c>
      <c r="AF349" s="32">
        <f t="shared" si="119"/>
        <v>398958.89677313715</v>
      </c>
      <c r="AG349" s="9">
        <f t="shared" si="120"/>
        <v>13.571435856177025</v>
      </c>
      <c r="AH349" s="10">
        <f t="shared" si="121"/>
        <v>4.5163489650322433</v>
      </c>
      <c r="AI349" s="10">
        <f t="shared" si="124"/>
        <v>3.6824756773391698</v>
      </c>
      <c r="AJ349" s="10">
        <f t="shared" si="125"/>
        <v>4.0048050631381171</v>
      </c>
      <c r="AK349" s="10">
        <f t="shared" si="126"/>
        <v>7.6872807404772869</v>
      </c>
      <c r="AL349" s="9">
        <f t="shared" si="122"/>
        <v>4.1639437344251968</v>
      </c>
      <c r="AM349" s="49">
        <f t="shared" si="127"/>
        <v>30.657335617104003</v>
      </c>
      <c r="AN349" s="29">
        <f t="shared" si="128"/>
        <v>1.2812134567462144E-4</v>
      </c>
      <c r="AO349" s="29">
        <f t="shared" si="129"/>
        <v>5.65</v>
      </c>
      <c r="AP349"/>
      <c r="AQ349" s="32"/>
      <c r="AR349" s="37"/>
      <c r="AS349" s="32"/>
      <c r="AT349"/>
    </row>
    <row r="350" spans="21:46" x14ac:dyDescent="0.25">
      <c r="U350" s="36">
        <f t="shared" si="130"/>
        <v>20400</v>
      </c>
      <c r="V350" s="36">
        <f t="shared" si="123"/>
        <v>26.493531971411993</v>
      </c>
      <c r="W350" s="32">
        <f t="shared" si="110"/>
        <v>295.396765985706</v>
      </c>
      <c r="X350" s="8">
        <f t="shared" si="111"/>
        <v>1.1955356988588786</v>
      </c>
      <c r="Y350" s="32">
        <f t="shared" si="112"/>
        <v>1.8312550809387887E-5</v>
      </c>
      <c r="Z350" s="32">
        <f t="shared" si="113"/>
        <v>1.5317443742472057E-5</v>
      </c>
      <c r="AA350" s="10">
        <f t="shared" si="114"/>
        <v>1006.1660861329971</v>
      </c>
      <c r="AB350" s="29">
        <f t="shared" si="115"/>
        <v>2.5763883639134223E-2</v>
      </c>
      <c r="AC350" s="8">
        <f t="shared" si="116"/>
        <v>0.71516654216703457</v>
      </c>
      <c r="AD350" s="32">
        <f t="shared" si="117"/>
        <v>3.3852774137967008E-3</v>
      </c>
      <c r="AE350" s="47">
        <f t="shared" si="118"/>
        <v>557863.12165766431</v>
      </c>
      <c r="AF350" s="32">
        <f t="shared" si="119"/>
        <v>398965.03971841949</v>
      </c>
      <c r="AG350" s="9">
        <f t="shared" si="120"/>
        <v>13.571488097214367</v>
      </c>
      <c r="AH350" s="10">
        <f t="shared" si="121"/>
        <v>4.5163672685592946</v>
      </c>
      <c r="AI350" s="10">
        <f t="shared" si="124"/>
        <v>3.6825513398541148</v>
      </c>
      <c r="AJ350" s="10">
        <f t="shared" si="125"/>
        <v>4.0048739936010911</v>
      </c>
      <c r="AK350" s="10">
        <f t="shared" si="126"/>
        <v>7.6874253334552058</v>
      </c>
      <c r="AL350" s="9">
        <f t="shared" si="122"/>
        <v>4.1640220556215697</v>
      </c>
      <c r="AM350" s="49">
        <f t="shared" si="127"/>
        <v>30.657554027033562</v>
      </c>
      <c r="AN350" s="29">
        <f t="shared" si="128"/>
        <v>1.2812375555758677E-4</v>
      </c>
      <c r="AO350" s="29">
        <f t="shared" si="129"/>
        <v>5.666666666666667</v>
      </c>
      <c r="AP350"/>
      <c r="AQ350" s="32"/>
      <c r="AR350" s="37"/>
      <c r="AS350" s="32"/>
      <c r="AT350"/>
    </row>
    <row r="351" spans="21:46" x14ac:dyDescent="0.25">
      <c r="U351" s="36">
        <f t="shared" si="130"/>
        <v>20460</v>
      </c>
      <c r="V351" s="36">
        <f t="shared" si="123"/>
        <v>26.493669090524318</v>
      </c>
      <c r="W351" s="32">
        <f t="shared" si="110"/>
        <v>295.39683454526215</v>
      </c>
      <c r="X351" s="8">
        <f t="shared" si="111"/>
        <v>1.1955354204661275</v>
      </c>
      <c r="Y351" s="32">
        <f t="shared" si="112"/>
        <v>1.8312554080855636E-5</v>
      </c>
      <c r="Z351" s="32">
        <f t="shared" si="113"/>
        <v>1.5317450045700657E-5</v>
      </c>
      <c r="AA351" s="10">
        <f t="shared" si="114"/>
        <v>1006.1660885323024</v>
      </c>
      <c r="AB351" s="29">
        <f t="shared" si="115"/>
        <v>2.5763888768122193E-2</v>
      </c>
      <c r="AC351" s="8">
        <f t="shared" si="116"/>
        <v>0.7151665292612468</v>
      </c>
      <c r="AD351" s="32">
        <f t="shared" si="117"/>
        <v>3.3852766280972964E-3</v>
      </c>
      <c r="AE351" s="47">
        <f t="shared" si="118"/>
        <v>557871.53915523074</v>
      </c>
      <c r="AF351" s="32">
        <f t="shared" si="119"/>
        <v>398971.05243127613</v>
      </c>
      <c r="AG351" s="9">
        <f t="shared" si="120"/>
        <v>13.571539230140608</v>
      </c>
      <c r="AH351" s="10">
        <f t="shared" si="121"/>
        <v>4.5163851838600122</v>
      </c>
      <c r="AI351" s="10">
        <f t="shared" si="124"/>
        <v>3.6826253987571622</v>
      </c>
      <c r="AJ351" s="10">
        <f t="shared" si="125"/>
        <v>4.0049414629599527</v>
      </c>
      <c r="AK351" s="10">
        <f t="shared" si="126"/>
        <v>7.6875668617171149</v>
      </c>
      <c r="AL351" s="9">
        <f t="shared" si="122"/>
        <v>4.1640987167634371</v>
      </c>
      <c r="AM351" s="49">
        <f t="shared" si="127"/>
        <v>30.657767807287755</v>
      </c>
      <c r="AN351" s="29">
        <f t="shared" si="128"/>
        <v>1.281261143619519E-4</v>
      </c>
      <c r="AO351" s="29">
        <f t="shared" si="129"/>
        <v>5.6833333333333336</v>
      </c>
      <c r="AP351"/>
      <c r="AQ351" s="32"/>
      <c r="AR351" s="37"/>
      <c r="AS351" s="32"/>
      <c r="AT351"/>
    </row>
    <row r="352" spans="21:46" x14ac:dyDescent="0.25">
      <c r="U352" s="36">
        <f t="shared" si="130"/>
        <v>20520</v>
      </c>
      <c r="V352" s="36">
        <f t="shared" si="123"/>
        <v>26.493803302958288</v>
      </c>
      <c r="W352" s="32">
        <f t="shared" si="110"/>
        <v>295.39690165147914</v>
      </c>
      <c r="X352" s="8">
        <f t="shared" si="111"/>
        <v>1.195535147974927</v>
      </c>
      <c r="Y352" s="32">
        <f t="shared" si="112"/>
        <v>1.8312557282973772E-5</v>
      </c>
      <c r="Z352" s="32">
        <f t="shared" si="113"/>
        <v>1.5317456215313068E-5</v>
      </c>
      <c r="AA352" s="10">
        <f t="shared" si="114"/>
        <v>1006.1660908807504</v>
      </c>
      <c r="AB352" s="29">
        <f t="shared" si="115"/>
        <v>2.5763893788384354E-2</v>
      </c>
      <c r="AC352" s="8">
        <f t="shared" si="116"/>
        <v>0.71516651662904529</v>
      </c>
      <c r="AD352" s="32">
        <f t="shared" si="117"/>
        <v>3.3852758590536582E-3</v>
      </c>
      <c r="AE352" s="47">
        <f t="shared" si="118"/>
        <v>557879.77819934336</v>
      </c>
      <c r="AF352" s="32">
        <f t="shared" si="119"/>
        <v>398976.93767260876</v>
      </c>
      <c r="AG352" s="9">
        <f t="shared" si="120"/>
        <v>13.571589278472011</v>
      </c>
      <c r="AH352" s="10">
        <f t="shared" si="121"/>
        <v>4.516402719172496</v>
      </c>
      <c r="AI352" s="10">
        <f t="shared" si="124"/>
        <v>3.6826978880253254</v>
      </c>
      <c r="AJ352" s="10">
        <f t="shared" si="125"/>
        <v>4.0050075021795459</v>
      </c>
      <c r="AK352" s="10">
        <f t="shared" si="126"/>
        <v>7.6877053902048713</v>
      </c>
      <c r="AL352" s="9">
        <f t="shared" si="122"/>
        <v>4.1641737530276384</v>
      </c>
      <c r="AM352" s="49">
        <f t="shared" si="127"/>
        <v>30.657977055985924</v>
      </c>
      <c r="AN352" s="29">
        <f t="shared" si="128"/>
        <v>1.281284231700812E-4</v>
      </c>
      <c r="AO352" s="29">
        <f t="shared" si="129"/>
        <v>5.7</v>
      </c>
      <c r="AP352"/>
      <c r="AQ352" s="32"/>
      <c r="AR352" s="37"/>
      <c r="AS352" s="32"/>
      <c r="AT352"/>
    </row>
    <row r="353" spans="21:46" x14ac:dyDescent="0.25">
      <c r="U353" s="36">
        <f t="shared" si="130"/>
        <v>20580</v>
      </c>
      <c r="V353" s="36">
        <f t="shared" si="123"/>
        <v>26.493934670322645</v>
      </c>
      <c r="W353" s="32">
        <f t="shared" si="110"/>
        <v>295.39696733516132</v>
      </c>
      <c r="X353" s="8">
        <f t="shared" si="111"/>
        <v>1.1955348812601854</v>
      </c>
      <c r="Y353" s="32">
        <f t="shared" si="112"/>
        <v>1.831256041721224E-5</v>
      </c>
      <c r="Z353" s="32">
        <f t="shared" si="113"/>
        <v>1.5317462254141343E-5</v>
      </c>
      <c r="AA353" s="10">
        <f t="shared" si="114"/>
        <v>1006.1660931794189</v>
      </c>
      <c r="AB353" s="29">
        <f t="shared" si="115"/>
        <v>2.5763898702225247E-2</v>
      </c>
      <c r="AC353" s="8">
        <f t="shared" si="116"/>
        <v>0.71516650426463158</v>
      </c>
      <c r="AD353" s="32">
        <f t="shared" si="117"/>
        <v>3.3852751063127426E-3</v>
      </c>
      <c r="AE353" s="47">
        <f t="shared" si="118"/>
        <v>557887.84257316648</v>
      </c>
      <c r="AF353" s="32">
        <f t="shared" si="119"/>
        <v>398982.69814478856</v>
      </c>
      <c r="AG353" s="9">
        <f t="shared" si="120"/>
        <v>13.571638265225261</v>
      </c>
      <c r="AH353" s="10">
        <f t="shared" si="121"/>
        <v>4.5164198825598891</v>
      </c>
      <c r="AI353" s="10">
        <f t="shared" si="124"/>
        <v>3.6827688409161574</v>
      </c>
      <c r="AJ353" s="10">
        <f t="shared" si="125"/>
        <v>4.0050721415687685</v>
      </c>
      <c r="AK353" s="10">
        <f t="shared" si="126"/>
        <v>7.6878409824849259</v>
      </c>
      <c r="AL353" s="9">
        <f t="shared" si="122"/>
        <v>4.1642471988460015</v>
      </c>
      <c r="AM353" s="49">
        <f t="shared" si="127"/>
        <v>30.658181869168647</v>
      </c>
      <c r="AN353" s="29">
        <f t="shared" si="128"/>
        <v>1.2813068304141543E-4</v>
      </c>
      <c r="AO353" s="29">
        <f t="shared" si="129"/>
        <v>5.7166666666666668</v>
      </c>
      <c r="AP353"/>
      <c r="AQ353" s="32"/>
      <c r="AR353" s="37"/>
      <c r="AS353" s="32"/>
      <c r="AT353"/>
    </row>
    <row r="354" spans="21:46" x14ac:dyDescent="0.25">
      <c r="U354" s="36">
        <f t="shared" si="130"/>
        <v>20640</v>
      </c>
      <c r="V354" s="36">
        <f t="shared" si="123"/>
        <v>26.494063252920625</v>
      </c>
      <c r="W354" s="32">
        <f t="shared" si="110"/>
        <v>295.39703162646026</v>
      </c>
      <c r="X354" s="8">
        <f t="shared" si="111"/>
        <v>1.195534620199461</v>
      </c>
      <c r="Y354" s="32">
        <f t="shared" si="112"/>
        <v>1.8312563485009826E-5</v>
      </c>
      <c r="Z354" s="32">
        <f t="shared" si="113"/>
        <v>1.5317468164957521E-5</v>
      </c>
      <c r="AA354" s="10">
        <f t="shared" si="114"/>
        <v>1006.1660954293628</v>
      </c>
      <c r="AB354" s="29">
        <f t="shared" si="115"/>
        <v>2.5763903511900586E-2</v>
      </c>
      <c r="AC354" s="8">
        <f t="shared" si="116"/>
        <v>0.71516649216232941</v>
      </c>
      <c r="AD354" s="32">
        <f t="shared" si="117"/>
        <v>3.3852743695289888E-3</v>
      </c>
      <c r="AE354" s="47">
        <f t="shared" si="118"/>
        <v>557895.73597966786</v>
      </c>
      <c r="AF354" s="32">
        <f t="shared" si="119"/>
        <v>398988.33649290015</v>
      </c>
      <c r="AG354" s="9">
        <f t="shared" si="120"/>
        <v>13.571686212928146</v>
      </c>
      <c r="AH354" s="10">
        <f t="shared" si="121"/>
        <v>4.5164366819141</v>
      </c>
      <c r="AI354" s="10">
        <f t="shared" si="124"/>
        <v>3.6828382899829748</v>
      </c>
      <c r="AJ354" s="10">
        <f t="shared" si="125"/>
        <v>4.0051354107943817</v>
      </c>
      <c r="AK354" s="10">
        <f t="shared" si="126"/>
        <v>7.6879737007773565</v>
      </c>
      <c r="AL354" s="9">
        <f t="shared" si="122"/>
        <v>4.1643190879210676</v>
      </c>
      <c r="AM354" s="49">
        <f t="shared" si="127"/>
        <v>30.658382340841694</v>
      </c>
      <c r="AN354" s="29">
        <f t="shared" si="128"/>
        <v>1.2813289501295593E-4</v>
      </c>
      <c r="AO354" s="29">
        <f t="shared" si="129"/>
        <v>5.7333333333333334</v>
      </c>
      <c r="AP354"/>
      <c r="AQ354" s="32"/>
      <c r="AR354" s="37"/>
      <c r="AS354" s="32"/>
      <c r="AT354"/>
    </row>
    <row r="355" spans="21:46" x14ac:dyDescent="0.25">
      <c r="U355" s="36">
        <f t="shared" si="130"/>
        <v>20700</v>
      </c>
      <c r="V355" s="36">
        <f t="shared" si="123"/>
        <v>26.494189109777594</v>
      </c>
      <c r="W355" s="32">
        <f t="shared" si="110"/>
        <v>295.39709455488878</v>
      </c>
      <c r="X355" s="8">
        <f t="shared" si="111"/>
        <v>1.1955343646729082</v>
      </c>
      <c r="Y355" s="32">
        <f t="shared" si="112"/>
        <v>1.8312566487774783E-5</v>
      </c>
      <c r="Z355" s="32">
        <f t="shared" si="113"/>
        <v>1.531747395047486E-5</v>
      </c>
      <c r="AA355" s="10">
        <f t="shared" si="114"/>
        <v>1006.1660976316148</v>
      </c>
      <c r="AB355" s="29">
        <f t="shared" si="115"/>
        <v>2.5763908219618228E-2</v>
      </c>
      <c r="AC355" s="8">
        <f t="shared" si="116"/>
        <v>0.71516648031658248</v>
      </c>
      <c r="AD355" s="32">
        <f t="shared" si="117"/>
        <v>3.3852736483641565E-3</v>
      </c>
      <c r="AE355" s="47">
        <f t="shared" si="118"/>
        <v>557903.4620433189</v>
      </c>
      <c r="AF355" s="32">
        <f t="shared" si="119"/>
        <v>398993.85530595644</v>
      </c>
      <c r="AG355" s="9">
        <f t="shared" si="120"/>
        <v>13.571733143629944</v>
      </c>
      <c r="AH355" s="10">
        <f t="shared" si="121"/>
        <v>4.5164531249594217</v>
      </c>
      <c r="AI355" s="10">
        <f t="shared" si="124"/>
        <v>3.682906267089725</v>
      </c>
      <c r="AJ355" s="10">
        <f t="shared" si="125"/>
        <v>4.0051973388946545</v>
      </c>
      <c r="AK355" s="10">
        <f t="shared" si="126"/>
        <v>7.688103605984379</v>
      </c>
      <c r="AL355" s="9">
        <f t="shared" si="122"/>
        <v>4.1643894532415384</v>
      </c>
      <c r="AM355" s="49">
        <f t="shared" si="127"/>
        <v>30.658578563019134</v>
      </c>
      <c r="AN355" s="29">
        <f t="shared" si="128"/>
        <v>1.2813506009973964E-4</v>
      </c>
      <c r="AO355" s="29">
        <f t="shared" si="129"/>
        <v>5.75</v>
      </c>
      <c r="AP355"/>
      <c r="AQ355" s="32"/>
      <c r="AR355" s="37"/>
      <c r="AS355" s="32"/>
      <c r="AT355"/>
    </row>
    <row r="356" spans="21:46" x14ac:dyDescent="0.25">
      <c r="U356" s="36">
        <f t="shared" si="130"/>
        <v>20760</v>
      </c>
      <c r="V356" s="36">
        <f t="shared" si="123"/>
        <v>26.494312298668117</v>
      </c>
      <c r="W356" s="32">
        <f t="shared" si="110"/>
        <v>295.39715614933402</v>
      </c>
      <c r="X356" s="8">
        <f t="shared" si="111"/>
        <v>1.1955341145632199</v>
      </c>
      <c r="Y356" s="32">
        <f t="shared" si="112"/>
        <v>1.8312569426885591E-5</v>
      </c>
      <c r="Z356" s="32">
        <f t="shared" si="113"/>
        <v>1.5317479613349188E-5</v>
      </c>
      <c r="AA356" s="10">
        <f t="shared" si="114"/>
        <v>1006.1660997871857</v>
      </c>
      <c r="AB356" s="29">
        <f t="shared" si="115"/>
        <v>2.5763912827539332E-2</v>
      </c>
      <c r="AC356" s="8">
        <f t="shared" si="116"/>
        <v>0.71516646872195311</v>
      </c>
      <c r="AD356" s="32">
        <f t="shared" si="117"/>
        <v>3.3852729424871768E-3</v>
      </c>
      <c r="AE356" s="47">
        <f t="shared" si="118"/>
        <v>557911.02431175276</v>
      </c>
      <c r="AF356" s="32">
        <f t="shared" si="119"/>
        <v>398999.25711808394</v>
      </c>
      <c r="AG356" s="9">
        <f t="shared" si="120"/>
        <v>13.571779078911597</v>
      </c>
      <c r="AH356" s="10">
        <f t="shared" si="121"/>
        <v>4.5164692192561304</v>
      </c>
      <c r="AI356" s="10">
        <f t="shared" si="124"/>
        <v>3.6829728034256002</v>
      </c>
      <c r="AJ356" s="10">
        <f t="shared" si="125"/>
        <v>4.0052579542926239</v>
      </c>
      <c r="AK356" s="10">
        <f t="shared" si="126"/>
        <v>7.6882307577182241</v>
      </c>
      <c r="AL356" s="9">
        <f t="shared" si="122"/>
        <v>4.1644583270973712</v>
      </c>
      <c r="AM356" s="49">
        <f t="shared" si="127"/>
        <v>30.658770625765488</v>
      </c>
      <c r="AN356" s="29">
        <f t="shared" si="128"/>
        <v>1.2813717929530374E-4</v>
      </c>
      <c r="AO356" s="29">
        <f t="shared" si="129"/>
        <v>5.7666666666666666</v>
      </c>
      <c r="AP356"/>
      <c r="AQ356" s="32"/>
      <c r="AR356" s="37"/>
      <c r="AS356" s="32"/>
      <c r="AT356"/>
    </row>
    <row r="357" spans="21:46" x14ac:dyDescent="0.25">
      <c r="U357" s="36">
        <f t="shared" si="130"/>
        <v>20820</v>
      </c>
      <c r="V357" s="36">
        <f t="shared" si="123"/>
        <v>26.494432876142465</v>
      </c>
      <c r="W357" s="32">
        <f t="shared" si="110"/>
        <v>295.39721643807121</v>
      </c>
      <c r="X357" s="8">
        <f t="shared" si="111"/>
        <v>1.1955338697555762</v>
      </c>
      <c r="Y357" s="32">
        <f t="shared" si="112"/>
        <v>1.8312572303691444E-5</v>
      </c>
      <c r="Z357" s="32">
        <f t="shared" si="113"/>
        <v>1.5317485156179976E-5</v>
      </c>
      <c r="AA357" s="10">
        <f t="shared" si="114"/>
        <v>1006.1661018970644</v>
      </c>
      <c r="AB357" s="29">
        <f t="shared" si="115"/>
        <v>2.5763917337779142E-2</v>
      </c>
      <c r="AC357" s="8">
        <f t="shared" si="116"/>
        <v>0.71516645737311813</v>
      </c>
      <c r="AD357" s="32">
        <f t="shared" si="117"/>
        <v>3.3852722515739946E-3</v>
      </c>
      <c r="AE357" s="47">
        <f t="shared" si="118"/>
        <v>557918.42625740287</v>
      </c>
      <c r="AF357" s="32">
        <f t="shared" si="119"/>
        <v>399004.54440969205</v>
      </c>
      <c r="AG357" s="9">
        <f t="shared" si="120"/>
        <v>13.571824039895715</v>
      </c>
      <c r="AH357" s="10">
        <f t="shared" si="121"/>
        <v>4.5164849722039442</v>
      </c>
      <c r="AI357" s="10">
        <f t="shared" si="124"/>
        <v>3.6830379295192865</v>
      </c>
      <c r="AJ357" s="10">
        <f t="shared" si="125"/>
        <v>4.0053172848092311</v>
      </c>
      <c r="AK357" s="10">
        <f t="shared" si="126"/>
        <v>7.6883552143285172</v>
      </c>
      <c r="AL357" s="9">
        <f t="shared" si="122"/>
        <v>4.1645257410946135</v>
      </c>
      <c r="AM357" s="49">
        <f t="shared" si="127"/>
        <v>30.658958617237079</v>
      </c>
      <c r="AN357" s="29">
        <f t="shared" si="128"/>
        <v>1.2813925357214195E-4</v>
      </c>
      <c r="AO357" s="29">
        <f t="shared" si="129"/>
        <v>5.7833333333333332</v>
      </c>
      <c r="AP357"/>
      <c r="AQ357" s="32"/>
      <c r="AR357" s="37"/>
      <c r="AS357" s="32"/>
      <c r="AT357"/>
    </row>
    <row r="358" spans="21:46" x14ac:dyDescent="0.25">
      <c r="U358" s="36">
        <f t="shared" si="130"/>
        <v>20880</v>
      </c>
      <c r="V358" s="36">
        <f t="shared" si="123"/>
        <v>26.494550897552529</v>
      </c>
      <c r="W358" s="32">
        <f t="shared" si="110"/>
        <v>295.39727544877621</v>
      </c>
      <c r="X358" s="8">
        <f t="shared" si="111"/>
        <v>1.1955336301375901</v>
      </c>
      <c r="Y358" s="32">
        <f t="shared" si="112"/>
        <v>1.8312575119512974E-5</v>
      </c>
      <c r="Z358" s="32">
        <f t="shared" si="113"/>
        <v>1.5317490581511655E-5</v>
      </c>
      <c r="AA358" s="10">
        <f t="shared" si="114"/>
        <v>1006.1661039622198</v>
      </c>
      <c r="AB358" s="29">
        <f t="shared" si="115"/>
        <v>2.5763921752408162E-2</v>
      </c>
      <c r="AC358" s="8">
        <f t="shared" si="116"/>
        <v>0.71516644626486703</v>
      </c>
      <c r="AD358" s="32">
        <f t="shared" si="117"/>
        <v>3.385271575307425E-3</v>
      </c>
      <c r="AE358" s="47">
        <f t="shared" si="118"/>
        <v>557925.67127908801</v>
      </c>
      <c r="AF358" s="32">
        <f t="shared" si="119"/>
        <v>399009.71960860578</v>
      </c>
      <c r="AG358" s="9">
        <f t="shared" si="120"/>
        <v>13.571868047256277</v>
      </c>
      <c r="AH358" s="10">
        <f t="shared" si="121"/>
        <v>4.5165003910454571</v>
      </c>
      <c r="AI358" s="10">
        <f t="shared" si="124"/>
        <v>3.6831016752529475</v>
      </c>
      <c r="AJ358" s="10">
        <f t="shared" si="125"/>
        <v>4.0053753576759235</v>
      </c>
      <c r="AK358" s="10">
        <f t="shared" si="126"/>
        <v>7.688477032928871</v>
      </c>
      <c r="AL358" s="9">
        <f t="shared" si="122"/>
        <v>4.1645917261698049</v>
      </c>
      <c r="AM358" s="49">
        <f t="shared" si="127"/>
        <v>30.659142623722332</v>
      </c>
      <c r="AN358" s="29">
        <f t="shared" si="128"/>
        <v>1.2814128388214784E-4</v>
      </c>
      <c r="AO358" s="29">
        <f t="shared" si="129"/>
        <v>5.8</v>
      </c>
      <c r="AP358"/>
      <c r="AQ358" s="32"/>
      <c r="AR358" s="37"/>
      <c r="AS358" s="32"/>
      <c r="AT358"/>
    </row>
    <row r="359" spans="21:46" x14ac:dyDescent="0.25">
      <c r="U359" s="36">
        <f t="shared" si="130"/>
        <v>20940</v>
      </c>
      <c r="V359" s="36">
        <f t="shared" si="123"/>
        <v>26.494666417077216</v>
      </c>
      <c r="W359" s="32">
        <f t="shared" si="110"/>
        <v>295.39733320853861</v>
      </c>
      <c r="X359" s="8">
        <f t="shared" si="111"/>
        <v>1.1955333955992558</v>
      </c>
      <c r="Y359" s="32">
        <f t="shared" si="112"/>
        <v>1.8312577875642856E-5</v>
      </c>
      <c r="Z359" s="32">
        <f t="shared" si="113"/>
        <v>1.5317495891834756E-5</v>
      </c>
      <c r="AA359" s="10">
        <f t="shared" si="114"/>
        <v>1006.1661059835996</v>
      </c>
      <c r="AB359" s="29">
        <f t="shared" si="115"/>
        <v>2.5763926073453017E-2</v>
      </c>
      <c r="AC359" s="8">
        <f t="shared" si="116"/>
        <v>0.71516643539210045</v>
      </c>
      <c r="AD359" s="32">
        <f t="shared" si="117"/>
        <v>3.3852709133770018E-3</v>
      </c>
      <c r="AE359" s="47">
        <f t="shared" si="118"/>
        <v>557932.76270357473</v>
      </c>
      <c r="AF359" s="32">
        <f t="shared" si="119"/>
        <v>399014.78509118222</v>
      </c>
      <c r="AG359" s="9">
        <f t="shared" si="120"/>
        <v>13.571911121228208</v>
      </c>
      <c r="AH359" s="10">
        <f t="shared" si="121"/>
        <v>4.5165154828694796</v>
      </c>
      <c r="AI359" s="10">
        <f t="shared" si="124"/>
        <v>3.6831640698759029</v>
      </c>
      <c r="AJ359" s="10">
        <f t="shared" si="125"/>
        <v>4.0054321995472115</v>
      </c>
      <c r="AK359" s="10">
        <f t="shared" si="126"/>
        <v>7.6885962694231145</v>
      </c>
      <c r="AL359" s="9">
        <f t="shared" si="122"/>
        <v>4.1646563126041869</v>
      </c>
      <c r="AM359" s="49">
        <f t="shared" si="127"/>
        <v>30.659322729681403</v>
      </c>
      <c r="AN359" s="29">
        <f t="shared" si="128"/>
        <v>1.2814327115705191E-4</v>
      </c>
      <c r="AO359" s="29">
        <f t="shared" si="129"/>
        <v>5.8166666666666664</v>
      </c>
      <c r="AP359"/>
      <c r="AQ359" s="32"/>
      <c r="AR359" s="37"/>
      <c r="AS359" s="32"/>
      <c r="AT359"/>
    </row>
    <row r="360" spans="21:46" x14ac:dyDescent="0.25">
      <c r="U360" s="36">
        <f t="shared" si="130"/>
        <v>21000</v>
      </c>
      <c r="V360" s="36">
        <f t="shared" si="123"/>
        <v>26.494779487747291</v>
      </c>
      <c r="W360" s="32">
        <f t="shared" si="110"/>
        <v>295.39738974387365</v>
      </c>
      <c r="X360" s="8">
        <f t="shared" si="111"/>
        <v>1.1955331660328998</v>
      </c>
      <c r="Y360" s="32">
        <f t="shared" si="112"/>
        <v>1.8312580573346343E-5</v>
      </c>
      <c r="Z360" s="32">
        <f t="shared" si="113"/>
        <v>1.5317501089587002E-5</v>
      </c>
      <c r="AA360" s="10">
        <f t="shared" si="114"/>
        <v>1006.1661079621313</v>
      </c>
      <c r="AB360" s="29">
        <f t="shared" si="115"/>
        <v>2.5763930302897361E-2</v>
      </c>
      <c r="AC360" s="8">
        <f t="shared" si="116"/>
        <v>0.71516642474982672</v>
      </c>
      <c r="AD360" s="32">
        <f t="shared" si="117"/>
        <v>3.3852702654788417E-3</v>
      </c>
      <c r="AE360" s="47">
        <f t="shared" si="118"/>
        <v>557939.7037871076</v>
      </c>
      <c r="AF360" s="32">
        <f t="shared" si="119"/>
        <v>399019.7431834031</v>
      </c>
      <c r="AG360" s="9">
        <f t="shared" si="120"/>
        <v>13.571953281616686</v>
      </c>
      <c r="AH360" s="10">
        <f t="shared" si="121"/>
        <v>4.5165302546142891</v>
      </c>
      <c r="AI360" s="10">
        <f t="shared" si="124"/>
        <v>3.6832251420180011</v>
      </c>
      <c r="AJ360" s="10">
        <f t="shared" si="125"/>
        <v>4.0054878365128683</v>
      </c>
      <c r="AK360" s="10">
        <f t="shared" si="126"/>
        <v>7.6887129785308694</v>
      </c>
      <c r="AL360" s="9">
        <f t="shared" si="122"/>
        <v>4.1647195300375541</v>
      </c>
      <c r="AM360" s="49">
        <f t="shared" si="127"/>
        <v>30.659499017784846</v>
      </c>
      <c r="AN360" s="29">
        <f t="shared" si="128"/>
        <v>1.2814521630884781E-4</v>
      </c>
      <c r="AO360" s="29">
        <f t="shared" si="129"/>
        <v>5.833333333333333</v>
      </c>
      <c r="AP360"/>
      <c r="AQ360" s="32"/>
      <c r="AR360" s="37"/>
      <c r="AS360" s="32"/>
      <c r="AT360"/>
    </row>
    <row r="361" spans="21:46" x14ac:dyDescent="0.25">
      <c r="U361" s="36">
        <f t="shared" si="130"/>
        <v>21060</v>
      </c>
      <c r="V361" s="36">
        <f t="shared" si="123"/>
        <v>26.494890161469698</v>
      </c>
      <c r="W361" s="32">
        <f t="shared" si="110"/>
        <v>295.39744508073483</v>
      </c>
      <c r="X361" s="8">
        <f t="shared" si="111"/>
        <v>1.1955329413331308</v>
      </c>
      <c r="Y361" s="32">
        <f t="shared" si="112"/>
        <v>1.8312583213861879E-5</v>
      </c>
      <c r="Z361" s="32">
        <f t="shared" si="113"/>
        <v>1.5317506177154464E-5</v>
      </c>
      <c r="AA361" s="10">
        <f t="shared" si="114"/>
        <v>1006.1661098987233</v>
      </c>
      <c r="AB361" s="29">
        <f t="shared" si="115"/>
        <v>2.5763934442682802E-2</v>
      </c>
      <c r="AC361" s="8">
        <f t="shared" si="116"/>
        <v>0.71516641433316019</v>
      </c>
      <c r="AD361" s="32">
        <f t="shared" si="117"/>
        <v>3.3852696313155005E-3</v>
      </c>
      <c r="AE361" s="47">
        <f t="shared" si="118"/>
        <v>557946.49771690206</v>
      </c>
      <c r="AF361" s="32">
        <f t="shared" si="119"/>
        <v>399024.59616194159</v>
      </c>
      <c r="AG361" s="9">
        <f t="shared" si="120"/>
        <v>13.571994547806353</v>
      </c>
      <c r="AH361" s="10">
        <f t="shared" si="121"/>
        <v>4.5165447130708625</v>
      </c>
      <c r="AI361" s="10">
        <f t="shared" si="124"/>
        <v>3.6832849197027504</v>
      </c>
      <c r="AJ361" s="10">
        <f t="shared" si="125"/>
        <v>4.0055422941099428</v>
      </c>
      <c r="AK361" s="10">
        <f t="shared" si="126"/>
        <v>7.6888272138126936</v>
      </c>
      <c r="AL361" s="9">
        <f t="shared" si="122"/>
        <v>4.1647814074818754</v>
      </c>
      <c r="AM361" s="49">
        <f t="shared" si="127"/>
        <v>30.659671568951573</v>
      </c>
      <c r="AN361" s="29">
        <f t="shared" si="128"/>
        <v>1.2814712023021156E-4</v>
      </c>
      <c r="AO361" s="29">
        <f t="shared" si="129"/>
        <v>5.85</v>
      </c>
      <c r="AP361"/>
      <c r="AQ361" s="32"/>
      <c r="AR361" s="37"/>
      <c r="AS361" s="32"/>
      <c r="AT361"/>
    </row>
    <row r="362" spans="21:46" x14ac:dyDescent="0.25">
      <c r="U362" s="36">
        <f t="shared" si="130"/>
        <v>21120</v>
      </c>
      <c r="V362" s="36">
        <f t="shared" si="123"/>
        <v>26.494998489051365</v>
      </c>
      <c r="W362" s="32">
        <f t="shared" si="110"/>
        <v>295.39749924452565</v>
      </c>
      <c r="X362" s="8">
        <f t="shared" si="111"/>
        <v>1.1955327213967899</v>
      </c>
      <c r="Y362" s="32">
        <f t="shared" si="112"/>
        <v>1.8312585798401584E-5</v>
      </c>
      <c r="Z362" s="32">
        <f t="shared" si="113"/>
        <v>1.5317511156872596E-5</v>
      </c>
      <c r="AA362" s="10">
        <f t="shared" si="114"/>
        <v>1006.1661117942645</v>
      </c>
      <c r="AB362" s="29">
        <f t="shared" si="115"/>
        <v>2.5763938494709732E-2</v>
      </c>
      <c r="AC362" s="8">
        <f t="shared" si="116"/>
        <v>0.71516640413731813</v>
      </c>
      <c r="AD362" s="32">
        <f t="shared" si="117"/>
        <v>3.3852690105958374E-3</v>
      </c>
      <c r="AE362" s="47">
        <f t="shared" si="118"/>
        <v>557953.14761261141</v>
      </c>
      <c r="AF362" s="32">
        <f t="shared" si="119"/>
        <v>399029.34625520959</v>
      </c>
      <c r="AG362" s="9">
        <f t="shared" si="120"/>
        <v>13.572034938770196</v>
      </c>
      <c r="AH362" s="10">
        <f t="shared" si="121"/>
        <v>4.5165588648859725</v>
      </c>
      <c r="AI362" s="10">
        <f t="shared" si="124"/>
        <v>3.6833434303601176</v>
      </c>
      <c r="AJ362" s="10">
        <f t="shared" si="125"/>
        <v>4.0055955973343353</v>
      </c>
      <c r="AK362" s="10">
        <f t="shared" si="126"/>
        <v>7.6889390276944525</v>
      </c>
      <c r="AL362" s="9">
        <f t="shared" si="122"/>
        <v>4.1648419733344948</v>
      </c>
      <c r="AM362" s="49">
        <f t="shared" si="127"/>
        <v>30.659840462385858</v>
      </c>
      <c r="AN362" s="29">
        <f t="shared" si="128"/>
        <v>1.2814898379490754E-4</v>
      </c>
      <c r="AO362" s="29">
        <f t="shared" si="129"/>
        <v>5.8666666666666663</v>
      </c>
      <c r="AP362"/>
      <c r="AQ362" s="32"/>
      <c r="AR362" s="37"/>
      <c r="AS362" s="32"/>
      <c r="AT362"/>
    </row>
    <row r="363" spans="21:46" x14ac:dyDescent="0.25">
      <c r="U363" s="36">
        <f t="shared" si="130"/>
        <v>21180</v>
      </c>
      <c r="V363" s="36">
        <f t="shared" si="123"/>
        <v>26.495104520222512</v>
      </c>
      <c r="W363" s="32">
        <f t="shared" si="110"/>
        <v>295.39755226011124</v>
      </c>
      <c r="X363" s="8">
        <f t="shared" si="111"/>
        <v>1.1955325061229047</v>
      </c>
      <c r="Y363" s="32">
        <f t="shared" si="112"/>
        <v>1.8312588328152079E-5</v>
      </c>
      <c r="Z363" s="32">
        <f t="shared" si="113"/>
        <v>1.5317516031027502E-5</v>
      </c>
      <c r="AA363" s="10">
        <f t="shared" si="114"/>
        <v>1006.1661136496248</v>
      </c>
      <c r="AB363" s="29">
        <f t="shared" si="115"/>
        <v>2.5763942460838483E-2</v>
      </c>
      <c r="AC363" s="8">
        <f t="shared" si="116"/>
        <v>0.71516639415762007</v>
      </c>
      <c r="AD363" s="32">
        <f t="shared" si="117"/>
        <v>3.3852684030348822E-3</v>
      </c>
      <c r="AE363" s="47">
        <f t="shared" si="118"/>
        <v>557959.65652774577</v>
      </c>
      <c r="AF363" s="32">
        <f t="shared" si="119"/>
        <v>399033.99564437213</v>
      </c>
      <c r="AG363" s="9">
        <f t="shared" si="120"/>
        <v>13.572074473078281</v>
      </c>
      <c r="AH363" s="10">
        <f t="shared" si="121"/>
        <v>4.5165727165652969</v>
      </c>
      <c r="AI363" s="10">
        <f t="shared" si="124"/>
        <v>3.6834007008391225</v>
      </c>
      <c r="AJ363" s="10">
        <f t="shared" si="125"/>
        <v>4.0056477706524154</v>
      </c>
      <c r="AK363" s="10">
        <f t="shared" si="126"/>
        <v>7.6890484714915379</v>
      </c>
      <c r="AL363" s="9">
        <f t="shared" si="122"/>
        <v>4.1649012553912499</v>
      </c>
      <c r="AM363" s="49">
        <f t="shared" si="127"/>
        <v>30.660005775613762</v>
      </c>
      <c r="AN363" s="29">
        <f t="shared" si="128"/>
        <v>1.2815080785819231E-4</v>
      </c>
      <c r="AO363" s="29">
        <f t="shared" si="129"/>
        <v>5.8833333333333337</v>
      </c>
      <c r="AP363"/>
      <c r="AQ363" s="32"/>
      <c r="AR363" s="37"/>
      <c r="AS363" s="32"/>
      <c r="AT363"/>
    </row>
    <row r="364" spans="21:46" x14ac:dyDescent="0.25">
      <c r="U364" s="36">
        <f t="shared" si="130"/>
        <v>21240</v>
      </c>
      <c r="V364" s="36">
        <f t="shared" si="123"/>
        <v>26.495208303659446</v>
      </c>
      <c r="W364" s="32">
        <f t="shared" si="110"/>
        <v>295.39760415182968</v>
      </c>
      <c r="X364" s="8">
        <f t="shared" si="111"/>
        <v>1.1955322954126448</v>
      </c>
      <c r="Y364" s="32">
        <f t="shared" si="112"/>
        <v>1.8312590804274667E-5</v>
      </c>
      <c r="Z364" s="32">
        <f t="shared" si="113"/>
        <v>1.5317520801856691E-5</v>
      </c>
      <c r="AA364" s="10">
        <f t="shared" si="114"/>
        <v>1006.1661154656556</v>
      </c>
      <c r="AB364" s="29">
        <f t="shared" si="115"/>
        <v>2.5763946342889761E-2</v>
      </c>
      <c r="AC364" s="8">
        <f t="shared" si="116"/>
        <v>0.71516638438948354</v>
      </c>
      <c r="AD364" s="32">
        <f t="shared" si="117"/>
        <v>3.3852678083537056E-3</v>
      </c>
      <c r="AE364" s="47">
        <f t="shared" si="118"/>
        <v>557966.02745109331</v>
      </c>
      <c r="AF364" s="32">
        <f t="shared" si="119"/>
        <v>399038.54646436172</v>
      </c>
      <c r="AG364" s="9">
        <f t="shared" si="120"/>
        <v>13.572113168906418</v>
      </c>
      <c r="AH364" s="10">
        <f t="shared" si="121"/>
        <v>4.5165862744763778</v>
      </c>
      <c r="AI364" s="10">
        <f t="shared" si="124"/>
        <v>3.6834567574200969</v>
      </c>
      <c r="AJ364" s="10">
        <f t="shared" si="125"/>
        <v>4.0056988380120906</v>
      </c>
      <c r="AK364" s="10">
        <f t="shared" si="126"/>
        <v>7.6891555954321875</v>
      </c>
      <c r="AL364" s="9">
        <f t="shared" si="122"/>
        <v>4.1649592808591018</v>
      </c>
      <c r="AM364" s="49">
        <f t="shared" si="127"/>
        <v>30.660167584518547</v>
      </c>
      <c r="AN364" s="29">
        <f t="shared" si="128"/>
        <v>1.2815259325720313E-4</v>
      </c>
      <c r="AO364" s="29">
        <f t="shared" si="129"/>
        <v>5.9</v>
      </c>
      <c r="AP364"/>
      <c r="AQ364" s="32"/>
      <c r="AR364" s="37"/>
      <c r="AS364" s="32"/>
      <c r="AT364"/>
    </row>
    <row r="365" spans="21:46" x14ac:dyDescent="0.25">
      <c r="U365" s="36">
        <f t="shared" si="130"/>
        <v>21300</v>
      </c>
      <c r="V365" s="36">
        <f t="shared" si="123"/>
        <v>26.495309887006904</v>
      </c>
      <c r="W365" s="32">
        <f t="shared" si="110"/>
        <v>295.39765494350343</v>
      </c>
      <c r="X365" s="8">
        <f t="shared" si="111"/>
        <v>1.1955320891692711</v>
      </c>
      <c r="Y365" s="32">
        <f t="shared" si="112"/>
        <v>1.8312593227906079E-5</v>
      </c>
      <c r="Z365" s="32">
        <f t="shared" si="113"/>
        <v>1.5317525471550318E-5</v>
      </c>
      <c r="AA365" s="10">
        <f t="shared" si="114"/>
        <v>1006.1661172431909</v>
      </c>
      <c r="AB365" s="29">
        <f t="shared" si="115"/>
        <v>2.5763950142645708E-2</v>
      </c>
      <c r="AC365" s="8">
        <f t="shared" si="116"/>
        <v>0.71516637482842493</v>
      </c>
      <c r="AD365" s="32">
        <f t="shared" si="117"/>
        <v>3.3852672262792878E-3</v>
      </c>
      <c r="AE365" s="47">
        <f t="shared" si="118"/>
        <v>557972.26330807863</v>
      </c>
      <c r="AF365" s="32">
        <f t="shared" si="119"/>
        <v>399043.00080484996</v>
      </c>
      <c r="AG365" s="9">
        <f t="shared" si="120"/>
        <v>13.572151044044469</v>
      </c>
      <c r="AH365" s="10">
        <f t="shared" si="121"/>
        <v>4.516599544851573</v>
      </c>
      <c r="AI365" s="10">
        <f t="shared" si="124"/>
        <v>3.6835116258267315</v>
      </c>
      <c r="AJ365" s="10">
        <f t="shared" si="125"/>
        <v>4.005748822853846</v>
      </c>
      <c r="AK365" s="10">
        <f t="shared" si="126"/>
        <v>7.689260448680578</v>
      </c>
      <c r="AL365" s="9">
        <f t="shared" si="122"/>
        <v>4.1650160763686461</v>
      </c>
      <c r="AM365" s="49">
        <f t="shared" si="127"/>
        <v>30.660325963375548</v>
      </c>
      <c r="AN365" s="29">
        <f t="shared" si="128"/>
        <v>1.2815434081134297E-4</v>
      </c>
      <c r="AO365" s="29">
        <f t="shared" si="129"/>
        <v>5.916666666666667</v>
      </c>
      <c r="AP365"/>
      <c r="AQ365" s="32"/>
      <c r="AR365" s="37"/>
      <c r="AS365" s="32"/>
      <c r="AT365"/>
    </row>
    <row r="366" spans="21:46" x14ac:dyDescent="0.25">
      <c r="U366" s="36">
        <f t="shared" si="130"/>
        <v>21360</v>
      </c>
      <c r="V366" s="36">
        <f t="shared" si="123"/>
        <v>26.495409316899899</v>
      </c>
      <c r="W366" s="32">
        <f t="shared" si="110"/>
        <v>295.39770465844992</v>
      </c>
      <c r="X366" s="8">
        <f t="shared" si="111"/>
        <v>1.195531887298098</v>
      </c>
      <c r="Y366" s="32">
        <f t="shared" si="112"/>
        <v>1.8312595600159002E-5</v>
      </c>
      <c r="Z366" s="32">
        <f t="shared" si="113"/>
        <v>1.531753004225213E-5</v>
      </c>
      <c r="AA366" s="10">
        <f t="shared" si="114"/>
        <v>1006.1661189830464</v>
      </c>
      <c r="AB366" s="29">
        <f t="shared" si="115"/>
        <v>2.5763953861850795E-2</v>
      </c>
      <c r="AC366" s="8">
        <f t="shared" si="116"/>
        <v>0.71516636547005397</v>
      </c>
      <c r="AD366" s="32">
        <f t="shared" si="117"/>
        <v>3.385266656544397E-3</v>
      </c>
      <c r="AE366" s="47">
        <f t="shared" si="118"/>
        <v>557978.36696210981</v>
      </c>
      <c r="AF366" s="32">
        <f t="shared" si="119"/>
        <v>399047.36071120814</v>
      </c>
      <c r="AG366" s="9">
        <f t="shared" si="120"/>
        <v>13.572188115904559</v>
      </c>
      <c r="AH366" s="10">
        <f t="shared" si="121"/>
        <v>4.5166125337909442</v>
      </c>
      <c r="AI366" s="10">
        <f t="shared" si="124"/>
        <v>3.6835653312378667</v>
      </c>
      <c r="AJ366" s="10">
        <f t="shared" si="125"/>
        <v>4.005797748121557</v>
      </c>
      <c r="AK366" s="10">
        <f t="shared" si="126"/>
        <v>7.6893630793594241</v>
      </c>
      <c r="AL366" s="9">
        <f t="shared" si="122"/>
        <v>4.1650716679863544</v>
      </c>
      <c r="AM366" s="49">
        <f t="shared" si="127"/>
        <v>30.660480984886252</v>
      </c>
      <c r="AN366" s="29">
        <f t="shared" si="128"/>
        <v>1.2815605132265707E-4</v>
      </c>
      <c r="AO366" s="29">
        <f t="shared" si="129"/>
        <v>5.9333333333333336</v>
      </c>
      <c r="AP366"/>
      <c r="AQ366" s="32"/>
      <c r="AR366" s="37"/>
      <c r="AS366" s="32"/>
      <c r="AT366"/>
    </row>
    <row r="367" spans="21:46" x14ac:dyDescent="0.25">
      <c r="U367" s="36">
        <f t="shared" si="130"/>
        <v>21420</v>
      </c>
      <c r="V367" s="36">
        <f t="shared" si="123"/>
        <v>26.495506638985105</v>
      </c>
      <c r="W367" s="32">
        <f t="shared" si="110"/>
        <v>295.39775331949255</v>
      </c>
      <c r="X367" s="8">
        <f t="shared" si="111"/>
        <v>1.1955316897064443</v>
      </c>
      <c r="Y367" s="32">
        <f t="shared" si="112"/>
        <v>1.8312597922122496E-5</v>
      </c>
      <c r="Z367" s="32">
        <f t="shared" si="113"/>
        <v>1.531753451606042E-5</v>
      </c>
      <c r="AA367" s="10">
        <f t="shared" si="114"/>
        <v>1006.1661206860208</v>
      </c>
      <c r="AB367" s="29">
        <f t="shared" si="115"/>
        <v>2.5763957502212432E-2</v>
      </c>
      <c r="AC367" s="8">
        <f t="shared" si="116"/>
        <v>0.71516635631007464</v>
      </c>
      <c r="AD367" s="32">
        <f t="shared" si="117"/>
        <v>3.3852660988874642E-3</v>
      </c>
      <c r="AE367" s="47">
        <f t="shared" si="118"/>
        <v>557984.34121589386</v>
      </c>
      <c r="AF367" s="32">
        <f t="shared" si="119"/>
        <v>399051.62818544824</v>
      </c>
      <c r="AG367" s="9">
        <f t="shared" si="120"/>
        <v>13.57222440152915</v>
      </c>
      <c r="AH367" s="10">
        <f t="shared" si="121"/>
        <v>4.5166252472650479</v>
      </c>
      <c r="AI367" s="10">
        <f t="shared" si="124"/>
        <v>3.683617898299004</v>
      </c>
      <c r="AJ367" s="10">
        <f t="shared" si="125"/>
        <v>4.0058456362728965</v>
      </c>
      <c r="AK367" s="10">
        <f t="shared" si="126"/>
        <v>7.6894635345719005</v>
      </c>
      <c r="AL367" s="9">
        <f t="shared" si="122"/>
        <v>4.1651260812264459</v>
      </c>
      <c r="AM367" s="49">
        <f t="shared" si="127"/>
        <v>30.660632720211552</v>
      </c>
      <c r="AN367" s="29">
        <f t="shared" si="128"/>
        <v>1.2815772557619835E-4</v>
      </c>
      <c r="AO367" s="29">
        <f t="shared" si="129"/>
        <v>5.95</v>
      </c>
      <c r="AP367"/>
      <c r="AQ367" s="32"/>
      <c r="AR367" s="37"/>
      <c r="AS367" s="32"/>
      <c r="AT367"/>
    </row>
    <row r="368" spans="21:46" x14ac:dyDescent="0.25">
      <c r="U368" s="36">
        <f t="shared" si="130"/>
        <v>21480</v>
      </c>
      <c r="V368" s="36">
        <f t="shared" si="123"/>
        <v>26.495601897941803</v>
      </c>
      <c r="W368" s="32">
        <f t="shared" si="110"/>
        <v>295.39780094897088</v>
      </c>
      <c r="X368" s="8">
        <f t="shared" si="111"/>
        <v>1.195531496303595</v>
      </c>
      <c r="Y368" s="32">
        <f t="shared" si="112"/>
        <v>1.8312600194862574E-5</v>
      </c>
      <c r="Z368" s="32">
        <f t="shared" si="113"/>
        <v>1.5317538895029033E-5</v>
      </c>
      <c r="AA368" s="10">
        <f t="shared" si="114"/>
        <v>1006.1661223528956</v>
      </c>
      <c r="AB368" s="29">
        <f t="shared" si="115"/>
        <v>2.5763961065401911E-2</v>
      </c>
      <c r="AC368" s="8">
        <f t="shared" si="116"/>
        <v>0.71516634734428108</v>
      </c>
      <c r="AD368" s="32">
        <f t="shared" si="117"/>
        <v>3.3852655530524655E-3</v>
      </c>
      <c r="AE368" s="47">
        <f t="shared" si="118"/>
        <v>557990.18881272164</v>
      </c>
      <c r="AF368" s="32">
        <f t="shared" si="119"/>
        <v>399055.80518713989</v>
      </c>
      <c r="AG368" s="9">
        <f t="shared" si="120"/>
        <v>13.572259917598846</v>
      </c>
      <c r="AH368" s="10">
        <f t="shared" si="121"/>
        <v>4.5166376911176993</v>
      </c>
      <c r="AI368" s="10">
        <f t="shared" si="124"/>
        <v>3.6836693511336009</v>
      </c>
      <c r="AJ368" s="10">
        <f t="shared" si="125"/>
        <v>4.0058925092896756</v>
      </c>
      <c r="AK368" s="10">
        <f t="shared" si="126"/>
        <v>7.6895618604232769</v>
      </c>
      <c r="AL368" s="9">
        <f t="shared" si="122"/>
        <v>4.1651793410626077</v>
      </c>
      <c r="AM368" s="49">
        <f t="shared" si="127"/>
        <v>30.660781239004411</v>
      </c>
      <c r="AN368" s="29">
        <f t="shared" si="128"/>
        <v>1.2815936434038794E-4</v>
      </c>
      <c r="AO368" s="29">
        <f t="shared" si="129"/>
        <v>5.9666666666666668</v>
      </c>
      <c r="AP368"/>
      <c r="AQ368" s="32"/>
      <c r="AR368" s="37"/>
      <c r="AS368" s="32"/>
      <c r="AT368"/>
    </row>
    <row r="369" spans="21:46" x14ac:dyDescent="0.25">
      <c r="U369" s="36">
        <f t="shared" si="130"/>
        <v>21540</v>
      </c>
      <c r="V369" s="36">
        <f t="shared" si="123"/>
        <v>26.495695137502377</v>
      </c>
      <c r="W369" s="32">
        <f t="shared" si="110"/>
        <v>295.39784756875116</v>
      </c>
      <c r="X369" s="8">
        <f t="shared" si="111"/>
        <v>1.195531307000756</v>
      </c>
      <c r="Y369" s="32">
        <f t="shared" si="112"/>
        <v>1.8312602419422621E-5</v>
      </c>
      <c r="Z369" s="32">
        <f t="shared" si="113"/>
        <v>1.531754318116827E-5</v>
      </c>
      <c r="AA369" s="10">
        <f t="shared" si="114"/>
        <v>1006.1661239844361</v>
      </c>
      <c r="AB369" s="29">
        <f t="shared" si="115"/>
        <v>2.5763964553055053E-2</v>
      </c>
      <c r="AC369" s="8">
        <f t="shared" si="116"/>
        <v>0.71516633856855671</v>
      </c>
      <c r="AD369" s="32">
        <f t="shared" si="117"/>
        <v>3.3852650187888018E-3</v>
      </c>
      <c r="AE369" s="47">
        <f t="shared" si="118"/>
        <v>557995.91243772965</v>
      </c>
      <c r="AF369" s="32">
        <f t="shared" si="119"/>
        <v>399059.89363431209</v>
      </c>
      <c r="AG369" s="9">
        <f t="shared" si="120"/>
        <v>13.572294680440143</v>
      </c>
      <c r="AH369" s="10">
        <f t="shared" si="121"/>
        <v>4.516649871068668</v>
      </c>
      <c r="AI369" s="10">
        <f t="shared" si="124"/>
        <v>3.6837197133541268</v>
      </c>
      <c r="AJ369" s="10">
        <f t="shared" si="125"/>
        <v>4.0059383886879125</v>
      </c>
      <c r="AK369" s="10">
        <f t="shared" si="126"/>
        <v>7.6896581020420394</v>
      </c>
      <c r="AL369" s="9">
        <f t="shared" si="122"/>
        <v>4.1652314719394381</v>
      </c>
      <c r="AM369" s="49">
        <f t="shared" si="127"/>
        <v>30.660926609441816</v>
      </c>
      <c r="AN369" s="29">
        <f t="shared" si="128"/>
        <v>1.2816096836736732E-4</v>
      </c>
      <c r="AO369" s="29">
        <f t="shared" si="129"/>
        <v>5.9833333333333334</v>
      </c>
      <c r="AP369"/>
      <c r="AQ369" s="32"/>
      <c r="AR369" s="37"/>
      <c r="AS369" s="32"/>
      <c r="AT369"/>
    </row>
    <row r="370" spans="21:46" x14ac:dyDescent="0.25">
      <c r="U370" s="36">
        <f t="shared" si="130"/>
        <v>21600</v>
      </c>
      <c r="V370" s="36">
        <f t="shared" si="123"/>
        <v>26.495786400472362</v>
      </c>
      <c r="W370" s="32">
        <f t="shared" si="110"/>
        <v>295.39789320023618</v>
      </c>
      <c r="X370" s="8">
        <f t="shared" si="111"/>
        <v>1.1955311217110161</v>
      </c>
      <c r="Y370" s="32">
        <f t="shared" si="112"/>
        <v>1.8312604596823927E-5</v>
      </c>
      <c r="Z370" s="32">
        <f t="shared" si="113"/>
        <v>1.5317547376445842E-5</v>
      </c>
      <c r="AA370" s="10">
        <f t="shared" si="114"/>
        <v>1006.166125581391</v>
      </c>
      <c r="AB370" s="29">
        <f t="shared" si="115"/>
        <v>2.5763967966773008E-2</v>
      </c>
      <c r="AC370" s="8">
        <f t="shared" si="116"/>
        <v>0.71516632997887308</v>
      </c>
      <c r="AD370" s="32">
        <f t="shared" si="117"/>
        <v>3.3852644958511859E-3</v>
      </c>
      <c r="AE370" s="47">
        <f t="shared" si="118"/>
        <v>558001.51471912966</v>
      </c>
      <c r="AF370" s="32">
        <f t="shared" si="119"/>
        <v>399063.89540433208</v>
      </c>
      <c r="AG370" s="9">
        <f t="shared" si="120"/>
        <v>13.572328706032902</v>
      </c>
      <c r="AH370" s="10">
        <f t="shared" si="121"/>
        <v>4.5166617927162953</v>
      </c>
      <c r="AI370" s="10">
        <f t="shared" si="124"/>
        <v>3.6837690080728529</v>
      </c>
      <c r="AJ370" s="10">
        <f t="shared" si="125"/>
        <v>4.005983295527737</v>
      </c>
      <c r="AK370" s="10">
        <f t="shared" si="126"/>
        <v>7.6897523036005904</v>
      </c>
      <c r="AL370" s="9">
        <f t="shared" si="122"/>
        <v>4.1652824977836529</v>
      </c>
      <c r="AM370" s="49">
        <f t="shared" si="127"/>
        <v>30.661068898256016</v>
      </c>
      <c r="AN370" s="29">
        <f t="shared" si="128"/>
        <v>1.2816253839334317E-4</v>
      </c>
      <c r="AO370" s="29">
        <f t="shared" si="129"/>
        <v>6</v>
      </c>
      <c r="AP370"/>
      <c r="AQ370" s="32"/>
      <c r="AR370" s="37"/>
      <c r="AS370" s="32"/>
      <c r="AT370"/>
    </row>
    <row r="371" spans="21:46" x14ac:dyDescent="0.25">
      <c r="U371" s="36">
        <f t="shared" si="130"/>
        <v>21660</v>
      </c>
      <c r="V371" s="36">
        <f t="shared" si="123"/>
        <v>26.4958757287501</v>
      </c>
      <c r="W371" s="32">
        <f t="shared" si="110"/>
        <v>295.39793786437502</v>
      </c>
      <c r="X371" s="8">
        <f t="shared" si="111"/>
        <v>1.1955309403493071</v>
      </c>
      <c r="Y371" s="32">
        <f t="shared" si="112"/>
        <v>1.8312606728066168E-5</v>
      </c>
      <c r="Z371" s="32">
        <f t="shared" si="113"/>
        <v>1.5317551482787756E-5</v>
      </c>
      <c r="AA371" s="10">
        <f t="shared" si="114"/>
        <v>1006.1661271444938</v>
      </c>
      <c r="AB371" s="29">
        <f t="shared" si="115"/>
        <v>2.5763971308123076E-2</v>
      </c>
      <c r="AC371" s="8">
        <f t="shared" si="116"/>
        <v>0.71516632157128612</v>
      </c>
      <c r="AD371" s="32">
        <f t="shared" si="117"/>
        <v>3.3852639839995306E-3</v>
      </c>
      <c r="AE371" s="47">
        <f t="shared" si="118"/>
        <v>558006.99822941865</v>
      </c>
      <c r="AF371" s="32">
        <f t="shared" si="119"/>
        <v>399067.81233476853</v>
      </c>
      <c r="AG371" s="9">
        <f t="shared" si="120"/>
        <v>13.572362010017764</v>
      </c>
      <c r="AH371" s="10">
        <f t="shared" si="121"/>
        <v>4.5166734615401154</v>
      </c>
      <c r="AI371" s="10">
        <f t="shared" si="124"/>
        <v>3.6838172579124833</v>
      </c>
      <c r="AJ371" s="10">
        <f t="shared" si="125"/>
        <v>4.0060272504229966</v>
      </c>
      <c r="AK371" s="10">
        <f t="shared" si="126"/>
        <v>7.6898445083354794</v>
      </c>
      <c r="AL371" s="9">
        <f t="shared" si="122"/>
        <v>4.1653324420150506</v>
      </c>
      <c r="AM371" s="49">
        <f t="shared" si="127"/>
        <v>30.66120817076515</v>
      </c>
      <c r="AN371" s="29">
        <f t="shared" si="128"/>
        <v>1.2816407513892465E-4</v>
      </c>
      <c r="AO371" s="29">
        <f t="shared" si="129"/>
        <v>6.0166666666666666</v>
      </c>
      <c r="AP371"/>
      <c r="AQ371" s="32"/>
      <c r="AR371" s="37"/>
      <c r="AS371" s="32"/>
      <c r="AT371"/>
    </row>
    <row r="372" spans="21:46" x14ac:dyDescent="0.25">
      <c r="U372" s="36">
        <f t="shared" si="130"/>
        <v>21720</v>
      </c>
      <c r="V372" s="36">
        <f t="shared" si="123"/>
        <v>26.495963163345944</v>
      </c>
      <c r="W372" s="32">
        <f t="shared" si="110"/>
        <v>295.39798158167298</v>
      </c>
      <c r="X372" s="8">
        <f t="shared" si="111"/>
        <v>1.1955307628323615</v>
      </c>
      <c r="Y372" s="32">
        <f t="shared" si="112"/>
        <v>1.831260881412773E-5</v>
      </c>
      <c r="Z372" s="32">
        <f t="shared" si="113"/>
        <v>1.5317555502079156E-5</v>
      </c>
      <c r="AA372" s="10">
        <f t="shared" si="114"/>
        <v>1006.1661286744614</v>
      </c>
      <c r="AB372" s="29">
        <f t="shared" si="115"/>
        <v>2.5763974578639163E-2</v>
      </c>
      <c r="AC372" s="8">
        <f t="shared" si="116"/>
        <v>0.71516631334193548</v>
      </c>
      <c r="AD372" s="32">
        <f t="shared" si="117"/>
        <v>3.3852634829988353E-3</v>
      </c>
      <c r="AE372" s="47">
        <f t="shared" si="118"/>
        <v>558012.36548656004</v>
      </c>
      <c r="AF372" s="32">
        <f t="shared" si="119"/>
        <v>399071.64622423582</v>
      </c>
      <c r="AG372" s="9">
        <f t="shared" si="120"/>
        <v>13.572394607703348</v>
      </c>
      <c r="AH372" s="10">
        <f t="shared" si="121"/>
        <v>4.5166848829033244</v>
      </c>
      <c r="AI372" s="10">
        <f t="shared" si="124"/>
        <v>3.683864485016461</v>
      </c>
      <c r="AJ372" s="10">
        <f t="shared" si="125"/>
        <v>4.0060702735507308</v>
      </c>
      <c r="AK372" s="10">
        <f t="shared" si="126"/>
        <v>7.6899347585671922</v>
      </c>
      <c r="AL372" s="9">
        <f t="shared" si="122"/>
        <v>4.1653813275572285</v>
      </c>
      <c r="AM372" s="49">
        <f t="shared" si="127"/>
        <v>30.661344490903172</v>
      </c>
      <c r="AN372" s="29">
        <f t="shared" si="128"/>
        <v>1.2816557930945321E-4</v>
      </c>
      <c r="AO372" s="29">
        <f t="shared" si="129"/>
        <v>6.0333333333333332</v>
      </c>
      <c r="AP372"/>
      <c r="AQ372" s="32"/>
      <c r="AR372" s="37"/>
      <c r="AS372" s="32"/>
      <c r="AT372"/>
    </row>
    <row r="373" spans="21:46" x14ac:dyDescent="0.25">
      <c r="U373" s="36">
        <f t="shared" si="130"/>
        <v>21780</v>
      </c>
      <c r="V373" s="36">
        <f t="shared" si="123"/>
        <v>26.496048744401079</v>
      </c>
      <c r="W373" s="32">
        <f t="shared" si="110"/>
        <v>295.3980243722005</v>
      </c>
      <c r="X373" s="8">
        <f t="shared" si="111"/>
        <v>1.1955305890786789</v>
      </c>
      <c r="Y373" s="32">
        <f t="shared" si="112"/>
        <v>1.8312610855966403E-5</v>
      </c>
      <c r="Z373" s="32">
        <f t="shared" si="113"/>
        <v>1.531755943616532E-5</v>
      </c>
      <c r="AA373" s="10">
        <f t="shared" si="114"/>
        <v>1006.1661301719967</v>
      </c>
      <c r="AB373" s="29">
        <f t="shared" si="115"/>
        <v>2.5763977779822866E-2</v>
      </c>
      <c r="AC373" s="8">
        <f t="shared" si="116"/>
        <v>0.71516630528704372</v>
      </c>
      <c r="AD373" s="32">
        <f t="shared" si="117"/>
        <v>3.385262992619082E-3</v>
      </c>
      <c r="AE373" s="47">
        <f t="shared" si="118"/>
        <v>558017.61895513278</v>
      </c>
      <c r="AF373" s="32">
        <f t="shared" si="119"/>
        <v>399075.3988332157</v>
      </c>
      <c r="AG373" s="9">
        <f t="shared" si="120"/>
        <v>13.572426514073276</v>
      </c>
      <c r="AH373" s="10">
        <f t="shared" si="121"/>
        <v>4.5166960620553089</v>
      </c>
      <c r="AI373" s="10">
        <f t="shared" si="124"/>
        <v>3.6839107110591653</v>
      </c>
      <c r="AJ373" s="10">
        <f t="shared" si="125"/>
        <v>4.006112384660411</v>
      </c>
      <c r="AK373" s="10">
        <f t="shared" si="126"/>
        <v>7.6900230957195763</v>
      </c>
      <c r="AL373" s="9">
        <f t="shared" si="122"/>
        <v>4.1654291768481038</v>
      </c>
      <c r="AM373" s="49">
        <f t="shared" si="127"/>
        <v>30.661477921249183</v>
      </c>
      <c r="AN373" s="29">
        <f t="shared" si="128"/>
        <v>1.2816705159532626E-4</v>
      </c>
      <c r="AO373" s="29">
        <f t="shared" si="129"/>
        <v>6.05</v>
      </c>
      <c r="AP373"/>
      <c r="AQ373" s="32"/>
      <c r="AR373" s="37"/>
      <c r="AS373" s="32"/>
      <c r="AT373"/>
    </row>
    <row r="374" spans="21:46" x14ac:dyDescent="0.25">
      <c r="U374" s="36">
        <f t="shared" si="130"/>
        <v>21840</v>
      </c>
      <c r="V374" s="36">
        <f t="shared" si="123"/>
        <v>26.496132511205932</v>
      </c>
      <c r="W374" s="32">
        <f t="shared" si="110"/>
        <v>295.39806625560294</v>
      </c>
      <c r="X374" s="8">
        <f t="shared" si="111"/>
        <v>1.1955304190084848</v>
      </c>
      <c r="Y374" s="32">
        <f t="shared" si="112"/>
        <v>1.8312612854519568E-5</v>
      </c>
      <c r="Z374" s="32">
        <f t="shared" si="113"/>
        <v>1.5317563286852345E-5</v>
      </c>
      <c r="AA374" s="10">
        <f t="shared" si="114"/>
        <v>1006.1661316377866</v>
      </c>
      <c r="AB374" s="29">
        <f t="shared" si="115"/>
        <v>2.576398091314382E-2</v>
      </c>
      <c r="AC374" s="8">
        <f t="shared" si="116"/>
        <v>0.71516629740291193</v>
      </c>
      <c r="AD374" s="32">
        <f t="shared" si="117"/>
        <v>3.3852625126351266E-3</v>
      </c>
      <c r="AE374" s="47">
        <f t="shared" si="118"/>
        <v>558022.76104747294</v>
      </c>
      <c r="AF374" s="32">
        <f t="shared" si="119"/>
        <v>399079.07188487111</v>
      </c>
      <c r="AG374" s="9">
        <f t="shared" si="120"/>
        <v>13.572457743793123</v>
      </c>
      <c r="AH374" s="10">
        <f t="shared" si="121"/>
        <v>4.5167070041340205</v>
      </c>
      <c r="AI374" s="10">
        <f t="shared" si="124"/>
        <v>3.6839559572558014</v>
      </c>
      <c r="AJ374" s="10">
        <f t="shared" si="125"/>
        <v>4.0061536030829963</v>
      </c>
      <c r="AK374" s="10">
        <f t="shared" si="126"/>
        <v>7.6901095603387972</v>
      </c>
      <c r="AL374" s="9">
        <f t="shared" si="122"/>
        <v>4.1654760118501821</v>
      </c>
      <c r="AM374" s="49">
        <f t="shared" si="127"/>
        <v>30.661608523056113</v>
      </c>
      <c r="AN374" s="29">
        <f t="shared" si="128"/>
        <v>1.2816849267231328E-4</v>
      </c>
      <c r="AO374" s="29">
        <f t="shared" si="129"/>
        <v>6.0666666666666664</v>
      </c>
      <c r="AP374"/>
      <c r="AQ374" s="32"/>
      <c r="AR374" s="37"/>
      <c r="AS374" s="32"/>
      <c r="AT374"/>
    </row>
    <row r="375" spans="21:46" x14ac:dyDescent="0.25">
      <c r="U375" s="36">
        <f t="shared" si="130"/>
        <v>21900</v>
      </c>
      <c r="V375" s="36">
        <f t="shared" si="123"/>
        <v>26.496214502218209</v>
      </c>
      <c r="W375" s="32">
        <f t="shared" si="110"/>
        <v>295.39810725110908</v>
      </c>
      <c r="X375" s="8">
        <f t="shared" si="111"/>
        <v>1.1955302525436962</v>
      </c>
      <c r="Y375" s="32">
        <f t="shared" si="112"/>
        <v>1.8312614810704822E-5</v>
      </c>
      <c r="Z375" s="32">
        <f t="shared" si="113"/>
        <v>1.5317567055908108E-5</v>
      </c>
      <c r="AA375" s="10">
        <f t="shared" si="114"/>
        <v>1006.1661330725044</v>
      </c>
      <c r="AB375" s="29">
        <f t="shared" si="115"/>
        <v>2.5763983980040629E-2</v>
      </c>
      <c r="AC375" s="8">
        <f t="shared" si="116"/>
        <v>0.71516628968592022</v>
      </c>
      <c r="AD375" s="32">
        <f t="shared" si="117"/>
        <v>3.3852620428265977E-3</v>
      </c>
      <c r="AE375" s="47">
        <f t="shared" si="118"/>
        <v>558027.79412477254</v>
      </c>
      <c r="AF375" s="32">
        <f t="shared" si="119"/>
        <v>399082.66706583212</v>
      </c>
      <c r="AG375" s="9">
        <f t="shared" si="120"/>
        <v>13.572488311217143</v>
      </c>
      <c r="AH375" s="10">
        <f t="shared" si="121"/>
        <v>4.516717714168375</v>
      </c>
      <c r="AI375" s="10">
        <f t="shared" si="124"/>
        <v>3.6840002443721493</v>
      </c>
      <c r="AJ375" s="10">
        <f t="shared" si="125"/>
        <v>4.0061939477398658</v>
      </c>
      <c r="AK375" s="10">
        <f t="shared" si="126"/>
        <v>7.6901941921120152</v>
      </c>
      <c r="AL375" s="9">
        <f t="shared" si="122"/>
        <v>4.1655218540606747</v>
      </c>
      <c r="AM375" s="49">
        <f t="shared" si="127"/>
        <v>30.661736356278883</v>
      </c>
      <c r="AN375" s="29">
        <f t="shared" si="128"/>
        <v>1.2816990320186692E-4</v>
      </c>
      <c r="AO375" s="29">
        <f t="shared" si="129"/>
        <v>6.083333333333333</v>
      </c>
      <c r="AP375"/>
      <c r="AQ375" s="32"/>
      <c r="AR375" s="37"/>
      <c r="AS375" s="32"/>
      <c r="AT375"/>
    </row>
    <row r="376" spans="21:46" x14ac:dyDescent="0.25">
      <c r="U376" s="36">
        <f t="shared" si="130"/>
        <v>21960</v>
      </c>
      <c r="V376" s="36">
        <f t="shared" si="123"/>
        <v>26.49629475508052</v>
      </c>
      <c r="W376" s="32">
        <f t="shared" si="110"/>
        <v>295.39814737754023</v>
      </c>
      <c r="X376" s="8">
        <f t="shared" si="111"/>
        <v>1.1955300896078855</v>
      </c>
      <c r="Y376" s="32">
        <f t="shared" si="112"/>
        <v>1.8312616725420194E-5</v>
      </c>
      <c r="Z376" s="32">
        <f t="shared" si="113"/>
        <v>1.5317570745062915E-5</v>
      </c>
      <c r="AA376" s="10">
        <f t="shared" si="114"/>
        <v>1006.1661344768085</v>
      </c>
      <c r="AB376" s="29">
        <f t="shared" si="115"/>
        <v>2.5763986981921207E-2</v>
      </c>
      <c r="AC376" s="8">
        <f t="shared" si="116"/>
        <v>0.71516628213252587</v>
      </c>
      <c r="AD376" s="32">
        <f t="shared" si="117"/>
        <v>3.3852615829777955E-3</v>
      </c>
      <c r="AE376" s="47">
        <f t="shared" si="118"/>
        <v>558032.72049817501</v>
      </c>
      <c r="AF376" s="32">
        <f t="shared" si="119"/>
        <v>399086.18602697877</v>
      </c>
      <c r="AG376" s="9">
        <f t="shared" si="120"/>
        <v>13.57251823039495</v>
      </c>
      <c r="AH376" s="10">
        <f t="shared" si="121"/>
        <v>4.51672819708054</v>
      </c>
      <c r="AI376" s="10">
        <f t="shared" si="124"/>
        <v>3.6840435927340494</v>
      </c>
      <c r="AJ376" s="10">
        <f t="shared" si="125"/>
        <v>4.0062334371513231</v>
      </c>
      <c r="AK376" s="10">
        <f t="shared" si="126"/>
        <v>7.6902770298853724</v>
      </c>
      <c r="AL376" s="9">
        <f t="shared" si="122"/>
        <v>4.1655667245212431</v>
      </c>
      <c r="AM376" s="49">
        <f t="shared" si="127"/>
        <v>30.661861479601761</v>
      </c>
      <c r="AN376" s="29">
        <f t="shared" si="128"/>
        <v>1.2817128383142286E-4</v>
      </c>
      <c r="AO376" s="29">
        <f t="shared" si="129"/>
        <v>6.1</v>
      </c>
      <c r="AP376"/>
      <c r="AQ376" s="32"/>
      <c r="AR376" s="37"/>
      <c r="AS376" s="32"/>
      <c r="AT376"/>
    </row>
    <row r="377" spans="21:46" x14ac:dyDescent="0.25">
      <c r="U377" s="36">
        <f t="shared" si="130"/>
        <v>22020</v>
      </c>
      <c r="V377" s="36">
        <f t="shared" si="123"/>
        <v>26.496373306637668</v>
      </c>
      <c r="W377" s="32">
        <f t="shared" si="110"/>
        <v>295.39818665331882</v>
      </c>
      <c r="X377" s="8">
        <f t="shared" si="111"/>
        <v>1.1955299301262443</v>
      </c>
      <c r="Y377" s="32">
        <f t="shared" si="112"/>
        <v>1.8312618599544835E-5</v>
      </c>
      <c r="Z377" s="32">
        <f t="shared" si="113"/>
        <v>1.5317574356010542E-5</v>
      </c>
      <c r="AA377" s="10">
        <f t="shared" si="114"/>
        <v>1006.1661358513435</v>
      </c>
      <c r="AB377" s="29">
        <f t="shared" si="115"/>
        <v>2.5763989920163877E-2</v>
      </c>
      <c r="AC377" s="8">
        <f t="shared" si="116"/>
        <v>0.71516627473926087</v>
      </c>
      <c r="AD377" s="32">
        <f t="shared" si="117"/>
        <v>3.3852611328775905E-3</v>
      </c>
      <c r="AE377" s="47">
        <f t="shared" si="118"/>
        <v>558037.54242981831</v>
      </c>
      <c r="AF377" s="32">
        <f t="shared" si="119"/>
        <v>399089.63038418541</v>
      </c>
      <c r="AG377" s="9">
        <f t="shared" si="120"/>
        <v>13.572547515077879</v>
      </c>
      <c r="AH377" s="10">
        <f t="shared" si="121"/>
        <v>4.516738457688235</v>
      </c>
      <c r="AI377" s="10">
        <f t="shared" si="124"/>
        <v>3.6840860222367469</v>
      </c>
      <c r="AJ377" s="10">
        <f t="shared" si="125"/>
        <v>4.006272089445341</v>
      </c>
      <c r="AK377" s="10">
        <f t="shared" si="126"/>
        <v>7.6903581116820874</v>
      </c>
      <c r="AL377" s="9">
        <f t="shared" si="122"/>
        <v>4.1656106438277973</v>
      </c>
      <c r="AM377" s="49">
        <f t="shared" si="127"/>
        <v>30.661983950465466</v>
      </c>
      <c r="AN377" s="29">
        <f t="shared" si="128"/>
        <v>1.2817263519470146E-4</v>
      </c>
      <c r="AO377" s="29">
        <f t="shared" si="129"/>
        <v>6.1166666666666663</v>
      </c>
      <c r="AP377"/>
      <c r="AQ377" s="32"/>
      <c r="AR377" s="37"/>
      <c r="AS377" s="32"/>
      <c r="AT377"/>
    </row>
    <row r="378" spans="21:46" x14ac:dyDescent="0.25">
      <c r="U378" s="36">
        <f t="shared" si="130"/>
        <v>22080</v>
      </c>
      <c r="V378" s="36">
        <f t="shared" si="123"/>
        <v>26.496450192953539</v>
      </c>
      <c r="W378" s="32">
        <f t="shared" si="110"/>
        <v>295.39822509647672</v>
      </c>
      <c r="X378" s="8">
        <f t="shared" si="111"/>
        <v>1.1955297740255502</v>
      </c>
      <c r="Y378" s="32">
        <f t="shared" si="112"/>
        <v>1.8312620433939119E-5</v>
      </c>
      <c r="Z378" s="32">
        <f t="shared" si="113"/>
        <v>1.5317577890408736E-5</v>
      </c>
      <c r="AA378" s="10">
        <f t="shared" si="114"/>
        <v>1006.1661371967405</v>
      </c>
      <c r="AB378" s="29">
        <f t="shared" si="115"/>
        <v>2.5763992796117543E-2</v>
      </c>
      <c r="AC378" s="8">
        <f t="shared" si="116"/>
        <v>0.7151662675027306</v>
      </c>
      <c r="AD378" s="32">
        <f t="shared" si="117"/>
        <v>3.3852606923193296E-3</v>
      </c>
      <c r="AE378" s="47">
        <f t="shared" si="118"/>
        <v>558042.26213389297</v>
      </c>
      <c r="AF378" s="32">
        <f t="shared" si="119"/>
        <v>399093.00171907659</v>
      </c>
      <c r="AG378" s="9">
        <f t="shared" si="120"/>
        <v>13.572576178725443</v>
      </c>
      <c r="AH378" s="10">
        <f t="shared" si="121"/>
        <v>4.5167485007069192</v>
      </c>
      <c r="AI378" s="10">
        <f t="shared" si="124"/>
        <v>3.6841275523539756</v>
      </c>
      <c r="AJ378" s="10">
        <f t="shared" si="125"/>
        <v>4.0063099223656007</v>
      </c>
      <c r="AK378" s="10">
        <f t="shared" si="126"/>
        <v>7.6904374747195767</v>
      </c>
      <c r="AL378" s="9">
        <f t="shared" si="122"/>
        <v>4.1656536321397706</v>
      </c>
      <c r="AM378" s="49">
        <f t="shared" si="127"/>
        <v>30.662103825093311</v>
      </c>
      <c r="AN378" s="29">
        <f t="shared" si="128"/>
        <v>1.2817395791199295E-4</v>
      </c>
      <c r="AO378" s="29">
        <f t="shared" si="129"/>
        <v>6.1333333333333337</v>
      </c>
      <c r="AP378"/>
      <c r="AQ378" s="32"/>
      <c r="AR378" s="37"/>
      <c r="AS378" s="32"/>
      <c r="AT378"/>
    </row>
    <row r="379" spans="21:46" x14ac:dyDescent="0.25">
      <c r="U379" s="36">
        <f t="shared" si="130"/>
        <v>22140</v>
      </c>
      <c r="V379" s="36">
        <f t="shared" si="123"/>
        <v>26.496525449327656</v>
      </c>
      <c r="W379" s="32">
        <f t="shared" si="110"/>
        <v>295.39826272466382</v>
      </c>
      <c r="X379" s="8">
        <f t="shared" si="111"/>
        <v>1.195529621234132</v>
      </c>
      <c r="Y379" s="32">
        <f t="shared" si="112"/>
        <v>1.831262222944533E-5</v>
      </c>
      <c r="Z379" s="32">
        <f t="shared" si="113"/>
        <v>1.5317581349880242E-5</v>
      </c>
      <c r="AA379" s="10">
        <f t="shared" si="114"/>
        <v>1006.1661385136171</v>
      </c>
      <c r="AB379" s="29">
        <f t="shared" si="115"/>
        <v>2.5763995611102708E-2</v>
      </c>
      <c r="AC379" s="8">
        <f t="shared" si="116"/>
        <v>0.71516626041961251</v>
      </c>
      <c r="AD379" s="32">
        <f t="shared" si="117"/>
        <v>3.3852602611007384E-3</v>
      </c>
      <c r="AE379" s="47">
        <f t="shared" si="118"/>
        <v>558046.88177764148</v>
      </c>
      <c r="AF379" s="32">
        <f t="shared" si="119"/>
        <v>399096.30157974147</v>
      </c>
      <c r="AG379" s="9">
        <f t="shared" si="120"/>
        <v>13.572604234511433</v>
      </c>
      <c r="AH379" s="10">
        <f t="shared" si="121"/>
        <v>4.5167583307519932</v>
      </c>
      <c r="AI379" s="10">
        <f t="shared" si="124"/>
        <v>3.6841682021469131</v>
      </c>
      <c r="AJ379" s="10">
        <f t="shared" si="125"/>
        <v>4.0063469532798308</v>
      </c>
      <c r="AK379" s="10">
        <f t="shared" si="126"/>
        <v>7.6905151554267439</v>
      </c>
      <c r="AL379" s="9">
        <f t="shared" si="122"/>
        <v>4.1656957091894862</v>
      </c>
      <c r="AM379" s="49">
        <f t="shared" si="127"/>
        <v>30.662221158517141</v>
      </c>
      <c r="AN379" s="29">
        <f t="shared" si="128"/>
        <v>1.2817525259044575E-4</v>
      </c>
      <c r="AO379" s="29">
        <f t="shared" si="129"/>
        <v>6.15</v>
      </c>
      <c r="AP379"/>
      <c r="AQ379" s="32"/>
      <c r="AR379" s="37"/>
      <c r="AS379" s="32"/>
      <c r="AT379"/>
    </row>
    <row r="380" spans="21:46" x14ac:dyDescent="0.25">
      <c r="U380" s="36">
        <f t="shared" si="130"/>
        <v>22200</v>
      </c>
      <c r="V380" s="36">
        <f t="shared" si="123"/>
        <v>26.496599110311376</v>
      </c>
      <c r="W380" s="32">
        <f t="shared" si="110"/>
        <v>295.39829955515569</v>
      </c>
      <c r="X380" s="8">
        <f t="shared" si="111"/>
        <v>1.1955294716818392</v>
      </c>
      <c r="Y380" s="32">
        <f t="shared" si="112"/>
        <v>1.831262398688772E-5</v>
      </c>
      <c r="Z380" s="32">
        <f t="shared" si="113"/>
        <v>1.5317584736013247E-5</v>
      </c>
      <c r="AA380" s="10">
        <f t="shared" si="114"/>
        <v>1006.1661398025777</v>
      </c>
      <c r="AB380" s="29">
        <f t="shared" si="115"/>
        <v>2.5763998366411647E-2</v>
      </c>
      <c r="AC380" s="8">
        <f t="shared" si="116"/>
        <v>0.71516625348665464</v>
      </c>
      <c r="AD380" s="32">
        <f t="shared" si="117"/>
        <v>3.385259839023832E-3</v>
      </c>
      <c r="AE380" s="47">
        <f t="shared" si="118"/>
        <v>558051.40348237217</v>
      </c>
      <c r="AF380" s="32">
        <f t="shared" si="119"/>
        <v>399099.53148145758</v>
      </c>
      <c r="AG380" s="9">
        <f t="shared" si="120"/>
        <v>13.572631695330095</v>
      </c>
      <c r="AH380" s="10">
        <f t="shared" si="121"/>
        <v>4.5167679523408903</v>
      </c>
      <c r="AI380" s="10">
        <f t="shared" si="124"/>
        <v>3.6842079902728844</v>
      </c>
      <c r="AJ380" s="10">
        <f t="shared" si="125"/>
        <v>4.006383199187721</v>
      </c>
      <c r="AK380" s="10">
        <f t="shared" si="126"/>
        <v>7.6905911894606049</v>
      </c>
      <c r="AL380" s="9">
        <f t="shared" si="122"/>
        <v>4.1657368942911601</v>
      </c>
      <c r="AM380" s="49">
        <f t="shared" si="127"/>
        <v>30.662336004602537</v>
      </c>
      <c r="AN380" s="29">
        <f t="shared" si="128"/>
        <v>1.2817651982434343E-4</v>
      </c>
      <c r="AO380" s="29">
        <f t="shared" si="129"/>
        <v>6.166666666666667</v>
      </c>
      <c r="AP380"/>
      <c r="AQ380" s="32"/>
      <c r="AR380" s="37"/>
      <c r="AS380" s="32"/>
      <c r="AT380"/>
    </row>
    <row r="381" spans="21:46" x14ac:dyDescent="0.25">
      <c r="U381" s="36">
        <f t="shared" si="130"/>
        <v>22260</v>
      </c>
      <c r="V381" s="36">
        <f t="shared" si="123"/>
        <v>26.496671209723736</v>
      </c>
      <c r="W381" s="32">
        <f t="shared" si="110"/>
        <v>295.39833560486187</v>
      </c>
      <c r="X381" s="8">
        <f t="shared" si="111"/>
        <v>1.195529325300007</v>
      </c>
      <c r="Y381" s="32">
        <f t="shared" si="112"/>
        <v>1.8312625707073251E-5</v>
      </c>
      <c r="Z381" s="32">
        <f t="shared" si="113"/>
        <v>1.5317588050362435E-5</v>
      </c>
      <c r="AA381" s="10">
        <f t="shared" si="114"/>
        <v>1006.1661410642141</v>
      </c>
      <c r="AB381" s="29">
        <f t="shared" si="115"/>
        <v>2.5764001063309502E-2</v>
      </c>
      <c r="AC381" s="8">
        <f t="shared" si="116"/>
        <v>0.71516624670067352</v>
      </c>
      <c r="AD381" s="32">
        <f t="shared" si="117"/>
        <v>3.3852594258948197E-3</v>
      </c>
      <c r="AE381" s="47">
        <f t="shared" si="118"/>
        <v>558055.82932441181</v>
      </c>
      <c r="AF381" s="32">
        <f t="shared" si="119"/>
        <v>399102.69290737127</v>
      </c>
      <c r="AG381" s="9">
        <f t="shared" si="120"/>
        <v>13.572658573801951</v>
      </c>
      <c r="AH381" s="10">
        <f t="shared" si="121"/>
        <v>4.5167773698951992</v>
      </c>
      <c r="AI381" s="10">
        <f t="shared" si="124"/>
        <v>3.6842469349939426</v>
      </c>
      <c r="AJ381" s="10">
        <f t="shared" si="125"/>
        <v>4.0064186767286767</v>
      </c>
      <c r="AK381" s="10">
        <f t="shared" si="126"/>
        <v>7.6906656117226193</v>
      </c>
      <c r="AL381" s="9">
        <f t="shared" si="122"/>
        <v>4.1657772063497518</v>
      </c>
      <c r="AM381" s="49">
        <f t="shared" si="127"/>
        <v>30.662448416073488</v>
      </c>
      <c r="AN381" s="29">
        <f t="shared" si="128"/>
        <v>1.2817776019537699E-4</v>
      </c>
      <c r="AO381" s="29">
        <f t="shared" si="129"/>
        <v>6.1833333333333336</v>
      </c>
      <c r="AP381"/>
      <c r="AQ381" s="32"/>
      <c r="AR381" s="37"/>
      <c r="AS381" s="32"/>
      <c r="AT381"/>
    </row>
    <row r="382" spans="21:46" x14ac:dyDescent="0.25">
      <c r="U382" s="36">
        <f t="shared" si="130"/>
        <v>22320</v>
      </c>
      <c r="V382" s="36">
        <f t="shared" si="123"/>
        <v>26.496741780666976</v>
      </c>
      <c r="W382" s="32">
        <f t="shared" si="110"/>
        <v>295.39837089033347</v>
      </c>
      <c r="X382" s="8">
        <f t="shared" si="111"/>
        <v>1.1955291820214267</v>
      </c>
      <c r="Y382" s="32">
        <f t="shared" si="112"/>
        <v>1.8312627390791646E-5</v>
      </c>
      <c r="Z382" s="32">
        <f t="shared" si="113"/>
        <v>1.5317591294449424E-5</v>
      </c>
      <c r="AA382" s="10">
        <f t="shared" si="114"/>
        <v>1006.1661422991054</v>
      </c>
      <c r="AB382" s="29">
        <f t="shared" si="115"/>
        <v>2.5764003703034406E-2</v>
      </c>
      <c r="AC382" s="8">
        <f t="shared" si="116"/>
        <v>0.71516624005855345</v>
      </c>
      <c r="AD382" s="32">
        <f t="shared" si="117"/>
        <v>3.3852590215240207E-3</v>
      </c>
      <c r="AE382" s="47">
        <f t="shared" si="118"/>
        <v>558060.16133607831</v>
      </c>
      <c r="AF382" s="32">
        <f t="shared" si="119"/>
        <v>399105.78730919282</v>
      </c>
      <c r="AG382" s="9">
        <f t="shared" si="120"/>
        <v>13.572684882279724</v>
      </c>
      <c r="AH382" s="10">
        <f t="shared" si="121"/>
        <v>4.5167865877426632</v>
      </c>
      <c r="AI382" s="10">
        <f t="shared" si="124"/>
        <v>3.6842850541852141</v>
      </c>
      <c r="AJ382" s="10">
        <f t="shared" si="125"/>
        <v>4.0064534021894653</v>
      </c>
      <c r="AK382" s="10">
        <f t="shared" si="126"/>
        <v>7.6907384563746799</v>
      </c>
      <c r="AL382" s="9">
        <f t="shared" si="122"/>
        <v>4.1658166638696184</v>
      </c>
      <c r="AM382" s="49">
        <f t="shared" si="127"/>
        <v>30.662558444536593</v>
      </c>
      <c r="AN382" s="29">
        <f t="shared" si="128"/>
        <v>1.2817897427291135E-4</v>
      </c>
      <c r="AO382" s="29">
        <f t="shared" si="129"/>
        <v>6.2</v>
      </c>
      <c r="AP382"/>
      <c r="AQ382" s="32"/>
      <c r="AR382" s="37"/>
      <c r="AS382" s="32"/>
      <c r="AT382"/>
    </row>
    <row r="383" spans="21:46" x14ac:dyDescent="0.25">
      <c r="U383" s="36">
        <f>U382+$W$2</f>
        <v>22380</v>
      </c>
      <c r="V383" s="36">
        <f t="shared" si="123"/>
        <v>26.496810855541725</v>
      </c>
      <c r="W383" s="32">
        <f t="shared" si="110"/>
        <v>295.39840542777085</v>
      </c>
      <c r="X383" s="8">
        <f t="shared" si="111"/>
        <v>1.1955290417803131</v>
      </c>
      <c r="Y383" s="32">
        <f t="shared" si="112"/>
        <v>1.8312629038815973E-5</v>
      </c>
      <c r="Z383" s="32">
        <f t="shared" si="113"/>
        <v>1.5317594469763664E-5</v>
      </c>
      <c r="AA383" s="10">
        <f t="shared" si="114"/>
        <v>1006.1661435078188</v>
      </c>
      <c r="AB383" s="29">
        <f t="shared" si="115"/>
        <v>2.5764006286798355E-2</v>
      </c>
      <c r="AC383" s="8">
        <f t="shared" si="116"/>
        <v>0.71516623355724507</v>
      </c>
      <c r="AD383" s="32">
        <f t="shared" si="117"/>
        <v>3.3852586257257719E-3</v>
      </c>
      <c r="AE383" s="47">
        <f t="shared" si="118"/>
        <v>558064.40150659799</v>
      </c>
      <c r="AF383" s="32">
        <f t="shared" si="119"/>
        <v>399108.81610785186</v>
      </c>
      <c r="AG383" s="9">
        <f t="shared" si="120"/>
        <v>13.572710632853937</v>
      </c>
      <c r="AH383" s="10">
        <f t="shared" si="121"/>
        <v>4.5167956101191891</v>
      </c>
      <c r="AI383" s="10">
        <f t="shared" si="124"/>
        <v>3.6843223653430974</v>
      </c>
      <c r="AJ383" s="10">
        <f t="shared" si="125"/>
        <v>4.0064873915117367</v>
      </c>
      <c r="AK383" s="10">
        <f t="shared" si="126"/>
        <v>7.6908097568548346</v>
      </c>
      <c r="AL383" s="9">
        <f t="shared" si="122"/>
        <v>4.165855284963035</v>
      </c>
      <c r="AM383" s="49">
        <f t="shared" si="127"/>
        <v>30.662666140504761</v>
      </c>
      <c r="AN383" s="29">
        <f t="shared" si="128"/>
        <v>1.2818016261424725E-4</v>
      </c>
      <c r="AO383" s="29">
        <f t="shared" si="129"/>
        <v>6.2166666666666668</v>
      </c>
      <c r="AP383"/>
      <c r="AQ383" s="32"/>
      <c r="AR383" s="37"/>
      <c r="AS383" s="32"/>
      <c r="AT383"/>
    </row>
    <row r="384" spans="21:46" x14ac:dyDescent="0.25">
      <c r="U384" s="36">
        <f t="shared" ref="U384:U447" si="131">U383+$W$2</f>
        <v>22440</v>
      </c>
      <c r="V384" s="36">
        <f t="shared" si="123"/>
        <v>26.496878466061865</v>
      </c>
      <c r="W384" s="32">
        <f t="shared" si="110"/>
        <v>295.3984392330309</v>
      </c>
      <c r="X384" s="8">
        <f t="shared" si="111"/>
        <v>1.1955289045122766</v>
      </c>
      <c r="Y384" s="32">
        <f t="shared" si="112"/>
        <v>1.8312630651902875E-5</v>
      </c>
      <c r="Z384" s="32">
        <f t="shared" si="113"/>
        <v>1.5317597577762978E-5</v>
      </c>
      <c r="AA384" s="10">
        <f t="shared" si="114"/>
        <v>1006.1661446909088</v>
      </c>
      <c r="AB384" s="29">
        <f t="shared" si="115"/>
        <v>2.5764008815787613E-2</v>
      </c>
      <c r="AC384" s="8">
        <f t="shared" si="116"/>
        <v>0.7151662271937631</v>
      </c>
      <c r="AD384" s="32">
        <f t="shared" si="117"/>
        <v>3.3852582383183489E-3</v>
      </c>
      <c r="AE384" s="47">
        <f t="shared" si="118"/>
        <v>558068.55178303178</v>
      </c>
      <c r="AF384" s="32">
        <f t="shared" si="119"/>
        <v>399111.78069415805</v>
      </c>
      <c r="AG384" s="9">
        <f t="shared" si="120"/>
        <v>13.572735837358557</v>
      </c>
      <c r="AH384" s="10">
        <f t="shared" si="121"/>
        <v>4.5168044411708044</v>
      </c>
      <c r="AI384" s="10">
        <f t="shared" si="124"/>
        <v>3.6843588855932934</v>
      </c>
      <c r="AJ384" s="10">
        <f t="shared" si="125"/>
        <v>4.0065206602991985</v>
      </c>
      <c r="AK384" s="10">
        <f t="shared" si="126"/>
        <v>7.6908795458924919</v>
      </c>
      <c r="AL384" s="9">
        <f t="shared" si="122"/>
        <v>4.165893087358433</v>
      </c>
      <c r="AM384" s="49">
        <f t="shared" si="127"/>
        <v>30.662771553420299</v>
      </c>
      <c r="AN384" s="29">
        <f t="shared" si="128"/>
        <v>1.2818132576487487E-4</v>
      </c>
      <c r="AO384" s="29">
        <f t="shared" si="129"/>
        <v>6.2333333333333334</v>
      </c>
      <c r="AP384"/>
      <c r="AQ384" s="32"/>
      <c r="AR384" s="37"/>
      <c r="AS384" s="32"/>
      <c r="AT384"/>
    </row>
    <row r="385" spans="21:46" x14ac:dyDescent="0.25">
      <c r="U385" s="36">
        <f t="shared" si="131"/>
        <v>22500</v>
      </c>
      <c r="V385" s="36">
        <f t="shared" si="123"/>
        <v>26.496944643269092</v>
      </c>
      <c r="W385" s="32">
        <f t="shared" si="110"/>
        <v>295.39847232163453</v>
      </c>
      <c r="X385" s="8">
        <f t="shared" si="111"/>
        <v>1.1955287701542916</v>
      </c>
      <c r="Y385" s="32">
        <f t="shared" si="112"/>
        <v>1.831263223079298E-5</v>
      </c>
      <c r="Z385" s="32">
        <f t="shared" si="113"/>
        <v>1.5317600619874337E-5</v>
      </c>
      <c r="AA385" s="10">
        <f t="shared" si="114"/>
        <v>1006.1661458489187</v>
      </c>
      <c r="AB385" s="29">
        <f t="shared" si="115"/>
        <v>2.5764011291163319E-2</v>
      </c>
      <c r="AC385" s="8">
        <f t="shared" si="116"/>
        <v>0.71516622096518623</v>
      </c>
      <c r="AD385" s="32">
        <f t="shared" si="117"/>
        <v>3.3852578591238758E-3</v>
      </c>
      <c r="AE385" s="47">
        <f t="shared" si="118"/>
        <v>558072.61407115881</v>
      </c>
      <c r="AF385" s="32">
        <f t="shared" si="119"/>
        <v>399114.68242943345</v>
      </c>
      <c r="AG385" s="9">
        <f t="shared" si="120"/>
        <v>13.572760507376385</v>
      </c>
      <c r="AH385" s="10">
        <f t="shared" si="121"/>
        <v>4.516813084955551</v>
      </c>
      <c r="AI385" s="10">
        <f t="shared" si="124"/>
        <v>3.684394631698638</v>
      </c>
      <c r="AJ385" s="10">
        <f t="shared" si="125"/>
        <v>4.0065532238250379</v>
      </c>
      <c r="AK385" s="10">
        <f t="shared" si="126"/>
        <v>7.6909478555236763</v>
      </c>
      <c r="AL385" s="9">
        <f t="shared" si="122"/>
        <v>4.1659300884086576</v>
      </c>
      <c r="AM385" s="49">
        <f t="shared" si="127"/>
        <v>30.66287473167775</v>
      </c>
      <c r="AN385" s="29">
        <f t="shared" si="128"/>
        <v>1.2818246425872794E-4</v>
      </c>
      <c r="AO385" s="29">
        <f t="shared" si="129"/>
        <v>6.25</v>
      </c>
      <c r="AP385"/>
      <c r="AQ385" s="32"/>
      <c r="AR385" s="37"/>
      <c r="AS385" s="32"/>
      <c r="AT385"/>
    </row>
    <row r="386" spans="21:46" x14ac:dyDescent="0.25">
      <c r="U386" s="36">
        <f t="shared" si="131"/>
        <v>22560</v>
      </c>
      <c r="V386" s="36">
        <f t="shared" si="123"/>
        <v>26.497009417547154</v>
      </c>
      <c r="W386" s="32">
        <f t="shared" si="110"/>
        <v>295.39850470877354</v>
      </c>
      <c r="X386" s="8">
        <f t="shared" si="111"/>
        <v>1.1955286386446695</v>
      </c>
      <c r="Y386" s="32">
        <f t="shared" si="112"/>
        <v>1.8312633776211166E-5</v>
      </c>
      <c r="Z386" s="32">
        <f t="shared" si="113"/>
        <v>1.5317603597494394E-5</v>
      </c>
      <c r="AA386" s="10">
        <f t="shared" si="114"/>
        <v>1006.1661469823803</v>
      </c>
      <c r="AB386" s="29">
        <f t="shared" si="115"/>
        <v>2.5764013714061965E-2</v>
      </c>
      <c r="AC386" s="8">
        <f t="shared" si="116"/>
        <v>0.71516621486865395</v>
      </c>
      <c r="AD386" s="32">
        <f t="shared" si="117"/>
        <v>3.38525748796825E-3</v>
      </c>
      <c r="AE386" s="47">
        <f t="shared" si="118"/>
        <v>558076.59023636265</v>
      </c>
      <c r="AF386" s="32">
        <f t="shared" si="119"/>
        <v>399117.52264614427</v>
      </c>
      <c r="AG386" s="9">
        <f t="shared" si="120"/>
        <v>13.572784654244463</v>
      </c>
      <c r="AH386" s="10">
        <f t="shared" si="121"/>
        <v>4.51682154544537</v>
      </c>
      <c r="AI386" s="10">
        <f t="shared" si="124"/>
        <v>3.6844296200668034</v>
      </c>
      <c r="AJ386" s="10">
        <f t="shared" si="125"/>
        <v>4.0065850970385837</v>
      </c>
      <c r="AK386" s="10">
        <f t="shared" si="126"/>
        <v>7.6910147171053875</v>
      </c>
      <c r="AL386" s="9">
        <f t="shared" si="122"/>
        <v>4.1659663050987517</v>
      </c>
      <c r="AM386" s="49">
        <f t="shared" si="127"/>
        <v>30.662975722645907</v>
      </c>
      <c r="AN386" s="29">
        <f t="shared" si="128"/>
        <v>1.2818357861842312E-4</v>
      </c>
      <c r="AO386" s="29">
        <f t="shared" si="129"/>
        <v>6.2666666666666666</v>
      </c>
      <c r="AP386"/>
      <c r="AQ386" s="32"/>
      <c r="AR386" s="37"/>
      <c r="AS386" s="32"/>
      <c r="AT386"/>
    </row>
    <row r="387" spans="21:46" x14ac:dyDescent="0.25">
      <c r="U387" s="36">
        <f t="shared" si="131"/>
        <v>22620</v>
      </c>
      <c r="V387" s="36">
        <f t="shared" si="123"/>
        <v>26.497072818635793</v>
      </c>
      <c r="W387" s="32">
        <f t="shared" si="110"/>
        <v>295.3985364093179</v>
      </c>
      <c r="X387" s="8">
        <f t="shared" si="111"/>
        <v>1.1955285099230275</v>
      </c>
      <c r="Y387" s="32">
        <f t="shared" si="112"/>
        <v>1.8312635288867035E-5</v>
      </c>
      <c r="Z387" s="32">
        <f t="shared" si="113"/>
        <v>1.5317606511990309E-5</v>
      </c>
      <c r="AA387" s="10">
        <f t="shared" si="114"/>
        <v>1006.1661480918136</v>
      </c>
      <c r="AB387" s="29">
        <f t="shared" si="115"/>
        <v>2.5764016085596027E-2</v>
      </c>
      <c r="AC387" s="8">
        <f t="shared" si="116"/>
        <v>0.71516620890136751</v>
      </c>
      <c r="AD387" s="32">
        <f t="shared" si="117"/>
        <v>3.3852571246810567E-3</v>
      </c>
      <c r="AE387" s="47">
        <f t="shared" si="118"/>
        <v>558080.48210447235</v>
      </c>
      <c r="AF387" s="32">
        <f t="shared" si="119"/>
        <v>399120.30264850298</v>
      </c>
      <c r="AG387" s="9">
        <f t="shared" si="120"/>
        <v>13.572808289059184</v>
      </c>
      <c r="AH387" s="10">
        <f t="shared" si="121"/>
        <v>4.5168298265279123</v>
      </c>
      <c r="AI387" s="10">
        <f t="shared" si="124"/>
        <v>3.6844638667578002</v>
      </c>
      <c r="AJ387" s="10">
        <f t="shared" si="125"/>
        <v>4.0066162945724875</v>
      </c>
      <c r="AK387" s="10">
        <f t="shared" si="126"/>
        <v>7.6910801613302873</v>
      </c>
      <c r="AL387" s="9">
        <f t="shared" si="122"/>
        <v>4.1660017540539052</v>
      </c>
      <c r="AM387" s="49">
        <f t="shared" si="127"/>
        <v>30.663074572689698</v>
      </c>
      <c r="AN387" s="29">
        <f t="shared" si="128"/>
        <v>1.2818466935550477E-4</v>
      </c>
      <c r="AO387" s="29">
        <f t="shared" si="129"/>
        <v>6.2833333333333332</v>
      </c>
      <c r="AP387"/>
      <c r="AQ387" s="32"/>
      <c r="AR387" s="37"/>
      <c r="AS387" s="32"/>
      <c r="AT387"/>
    </row>
    <row r="388" spans="21:46" x14ac:dyDescent="0.25">
      <c r="U388" s="36">
        <f t="shared" si="131"/>
        <v>22680</v>
      </c>
      <c r="V388" s="36">
        <f t="shared" si="123"/>
        <v>26.497134875644392</v>
      </c>
      <c r="W388" s="32">
        <f t="shared" si="110"/>
        <v>295.39856743782218</v>
      </c>
      <c r="X388" s="8">
        <f t="shared" si="111"/>
        <v>1.1955283839302648</v>
      </c>
      <c r="Y388" s="32">
        <f t="shared" si="112"/>
        <v>1.8312636769455046E-5</v>
      </c>
      <c r="Z388" s="32">
        <f t="shared" si="113"/>
        <v>1.5317609364700137E-5</v>
      </c>
      <c r="AA388" s="10">
        <f t="shared" si="114"/>
        <v>1006.1661491777281</v>
      </c>
      <c r="AB388" s="29">
        <f t="shared" si="115"/>
        <v>2.5764018406854289E-2</v>
      </c>
      <c r="AC388" s="8">
        <f t="shared" si="116"/>
        <v>0.71516620306058698</v>
      </c>
      <c r="AD388" s="32">
        <f t="shared" si="117"/>
        <v>3.3852567690954962E-3</v>
      </c>
      <c r="AE388" s="47">
        <f t="shared" si="118"/>
        <v>558084.29146261944</v>
      </c>
      <c r="AF388" s="32">
        <f t="shared" si="119"/>
        <v>399123.02371307951</v>
      </c>
      <c r="AG388" s="9">
        <f t="shared" si="120"/>
        <v>13.572831422681531</v>
      </c>
      <c r="AH388" s="10">
        <f t="shared" si="121"/>
        <v>4.5168379320083396</v>
      </c>
      <c r="AI388" s="10">
        <f t="shared" si="124"/>
        <v>3.6844973874913491</v>
      </c>
      <c r="AJ388" s="10">
        <f t="shared" si="125"/>
        <v>4.0066468307491814</v>
      </c>
      <c r="AK388" s="10">
        <f t="shared" si="126"/>
        <v>7.691144218240531</v>
      </c>
      <c r="AL388" s="9">
        <f t="shared" si="122"/>
        <v>4.1660364515469537</v>
      </c>
      <c r="AM388" s="49">
        <f t="shared" si="127"/>
        <v>30.663171327191346</v>
      </c>
      <c r="AN388" s="29">
        <f t="shared" si="128"/>
        <v>1.2818573697067552E-4</v>
      </c>
      <c r="AO388" s="29">
        <f t="shared" si="129"/>
        <v>6.3</v>
      </c>
      <c r="AP388"/>
      <c r="AQ388" s="32"/>
      <c r="AR388" s="37"/>
      <c r="AS388" s="32"/>
      <c r="AT388"/>
    </row>
    <row r="389" spans="21:46" x14ac:dyDescent="0.25">
      <c r="U389" s="36">
        <f t="shared" si="131"/>
        <v>22740</v>
      </c>
      <c r="V389" s="36">
        <f t="shared" si="123"/>
        <v>26.497195617065334</v>
      </c>
      <c r="W389" s="32">
        <f t="shared" si="110"/>
        <v>295.39859780853266</v>
      </c>
      <c r="X389" s="8">
        <f t="shared" si="111"/>
        <v>1.195528260608532</v>
      </c>
      <c r="Y389" s="32">
        <f t="shared" si="112"/>
        <v>1.8312638218655029E-5</v>
      </c>
      <c r="Z389" s="32">
        <f t="shared" si="113"/>
        <v>1.531761215693368E-5</v>
      </c>
      <c r="AA389" s="10">
        <f t="shared" si="114"/>
        <v>1006.1661502406224</v>
      </c>
      <c r="AB389" s="29">
        <f t="shared" si="115"/>
        <v>2.5764020678902575E-2</v>
      </c>
      <c r="AC389" s="8">
        <f t="shared" si="116"/>
        <v>0.71516619734363063</v>
      </c>
      <c r="AD389" s="32">
        <f t="shared" si="117"/>
        <v>3.3852564210483018E-3</v>
      </c>
      <c r="AE389" s="47">
        <f t="shared" si="118"/>
        <v>558088.02006004099</v>
      </c>
      <c r="AF389" s="32">
        <f t="shared" si="119"/>
        <v>399125.68708937534</v>
      </c>
      <c r="AG389" s="9">
        <f t="shared" si="120"/>
        <v>13.572854065741986</v>
      </c>
      <c r="AH389" s="10">
        <f t="shared" si="121"/>
        <v>4.5168458656110859</v>
      </c>
      <c r="AI389" s="10">
        <f t="shared" si="124"/>
        <v>3.6845301976540985</v>
      </c>
      <c r="AJ389" s="10">
        <f t="shared" si="125"/>
        <v>4.0066767195875945</v>
      </c>
      <c r="AK389" s="10">
        <f t="shared" si="126"/>
        <v>7.6912069172416935</v>
      </c>
      <c r="AL389" s="9">
        <f t="shared" si="122"/>
        <v>4.166070413505917</v>
      </c>
      <c r="AM389" s="49">
        <f t="shared" si="127"/>
        <v>30.663266030571251</v>
      </c>
      <c r="AN389" s="29">
        <f t="shared" si="128"/>
        <v>1.2818678195402824E-4</v>
      </c>
      <c r="AO389" s="29">
        <f t="shared" si="129"/>
        <v>6.3166666666666664</v>
      </c>
      <c r="AP389"/>
      <c r="AQ389" s="32"/>
      <c r="AR389" s="37"/>
      <c r="AS389" s="32"/>
      <c r="AT389"/>
    </row>
    <row r="390" spans="21:46" x14ac:dyDescent="0.25">
      <c r="U390" s="36">
        <f t="shared" si="131"/>
        <v>22800</v>
      </c>
      <c r="V390" s="36">
        <f t="shared" si="123"/>
        <v>26.497255070787077</v>
      </c>
      <c r="W390" s="32">
        <f t="shared" si="110"/>
        <v>295.39862753539353</v>
      </c>
      <c r="X390" s="8">
        <f t="shared" si="111"/>
        <v>1.1955281399012059</v>
      </c>
      <c r="Y390" s="32">
        <f t="shared" si="112"/>
        <v>1.8312639637132347E-5</v>
      </c>
      <c r="Z390" s="32">
        <f t="shared" si="113"/>
        <v>1.5317614889972926E-5</v>
      </c>
      <c r="AA390" s="10">
        <f t="shared" si="114"/>
        <v>1006.1661512809843</v>
      </c>
      <c r="AB390" s="29">
        <f t="shared" si="115"/>
        <v>2.5764022902784053E-2</v>
      </c>
      <c r="AC390" s="8">
        <f t="shared" si="116"/>
        <v>0.7151661917478731</v>
      </c>
      <c r="AD390" s="32">
        <f t="shared" si="117"/>
        <v>3.3852560803796687E-3</v>
      </c>
      <c r="AE390" s="47">
        <f t="shared" si="118"/>
        <v>558091.66960889334</v>
      </c>
      <c r="AF390" s="32">
        <f t="shared" si="119"/>
        <v>399128.29400040448</v>
      </c>
      <c r="AG390" s="9">
        <f t="shared" si="120"/>
        <v>13.57287622864545</v>
      </c>
      <c r="AH390" s="10">
        <f t="shared" si="121"/>
        <v>4.5168536309815464</v>
      </c>
      <c r="AI390" s="10">
        <f t="shared" si="124"/>
        <v>3.6845623123066527</v>
      </c>
      <c r="AJ390" s="10">
        <f t="shared" si="125"/>
        <v>4.0067059748095391</v>
      </c>
      <c r="AK390" s="10">
        <f t="shared" si="126"/>
        <v>7.6912682871161913</v>
      </c>
      <c r="AL390" s="9">
        <f t="shared" si="122"/>
        <v>4.1661036555212698</v>
      </c>
      <c r="AM390" s="49">
        <f t="shared" si="127"/>
        <v>30.663358726308346</v>
      </c>
      <c r="AN390" s="29">
        <f t="shared" si="128"/>
        <v>1.2818780478526985E-4</v>
      </c>
      <c r="AO390" s="29">
        <f t="shared" si="129"/>
        <v>6.333333333333333</v>
      </c>
      <c r="AP390"/>
      <c r="AQ390" s="32"/>
      <c r="AR390" s="37"/>
      <c r="AS390" s="32"/>
      <c r="AT390"/>
    </row>
    <row r="391" spans="21:46" x14ac:dyDescent="0.25">
      <c r="U391" s="36">
        <f t="shared" si="131"/>
        <v>22860</v>
      </c>
      <c r="V391" s="36">
        <f t="shared" si="123"/>
        <v>26.49731326410695</v>
      </c>
      <c r="W391" s="32">
        <f t="shared" si="110"/>
        <v>295.39865663205347</v>
      </c>
      <c r="X391" s="8">
        <f t="shared" si="111"/>
        <v>1.1955280217528641</v>
      </c>
      <c r="Y391" s="32">
        <f t="shared" si="112"/>
        <v>1.8312641025538305E-5</v>
      </c>
      <c r="Z391" s="32">
        <f t="shared" si="113"/>
        <v>1.5317617565072715E-5</v>
      </c>
      <c r="AA391" s="10">
        <f t="shared" si="114"/>
        <v>1006.1661522992915</v>
      </c>
      <c r="AB391" s="29">
        <f t="shared" si="115"/>
        <v>2.576402507951981E-2</v>
      </c>
      <c r="AC391" s="8">
        <f t="shared" si="116"/>
        <v>0.71516618627074569</v>
      </c>
      <c r="AD391" s="32">
        <f t="shared" si="117"/>
        <v>3.3852557469331796E-3</v>
      </c>
      <c r="AE391" s="47">
        <f t="shared" si="118"/>
        <v>558095.24178503454</v>
      </c>
      <c r="AF391" s="32">
        <f t="shared" si="119"/>
        <v>399130.84564325283</v>
      </c>
      <c r="AG391" s="9">
        <f t="shared" si="120"/>
        <v>13.572897921576054</v>
      </c>
      <c r="AH391" s="10">
        <f t="shared" si="121"/>
        <v>4.5168612316877832</v>
      </c>
      <c r="AI391" s="10">
        <f t="shared" si="124"/>
        <v>3.6845937461905014</v>
      </c>
      <c r="AJ391" s="10">
        <f t="shared" si="125"/>
        <v>4.0067346098460144</v>
      </c>
      <c r="AK391" s="10">
        <f t="shared" si="126"/>
        <v>7.6913283560365162</v>
      </c>
      <c r="AL391" s="9">
        <f t="shared" si="122"/>
        <v>4.1661361928531129</v>
      </c>
      <c r="AM391" s="49">
        <f t="shared" si="127"/>
        <v>30.663449456960063</v>
      </c>
      <c r="AN391" s="29">
        <f t="shared" si="128"/>
        <v>1.2818880593394192E-4</v>
      </c>
      <c r="AO391" s="29">
        <f t="shared" si="129"/>
        <v>6.35</v>
      </c>
      <c r="AP391"/>
      <c r="AQ391" s="32"/>
      <c r="AR391" s="37"/>
      <c r="AS391" s="32"/>
      <c r="AT391"/>
    </row>
    <row r="392" spans="21:46" x14ac:dyDescent="0.25">
      <c r="U392" s="36">
        <f t="shared" si="131"/>
        <v>22920</v>
      </c>
      <c r="V392" s="36">
        <f t="shared" si="123"/>
        <v>26.497370223743683</v>
      </c>
      <c r="W392" s="32">
        <f t="shared" si="110"/>
        <v>295.39868511187183</v>
      </c>
      <c r="X392" s="8">
        <f t="shared" si="111"/>
        <v>1.195527906109259</v>
      </c>
      <c r="Y392" s="32">
        <f t="shared" si="112"/>
        <v>1.8312642384510345E-5</v>
      </c>
      <c r="Z392" s="32">
        <f t="shared" si="113"/>
        <v>1.5317620183461246E-5</v>
      </c>
      <c r="AA392" s="10">
        <f t="shared" si="114"/>
        <v>1006.1661532960117</v>
      </c>
      <c r="AB392" s="29">
        <f t="shared" si="115"/>
        <v>2.5764027210109248E-2</v>
      </c>
      <c r="AC392" s="8">
        <f t="shared" si="116"/>
        <v>0.71516618090973316</v>
      </c>
      <c r="AD392" s="32">
        <f t="shared" si="117"/>
        <v>3.3852554205557324E-3</v>
      </c>
      <c r="AE392" s="47">
        <f t="shared" si="118"/>
        <v>558098.73822879768</v>
      </c>
      <c r="AF392" s="32">
        <f t="shared" si="119"/>
        <v>399133.34318963013</v>
      </c>
      <c r="AG392" s="9">
        <f t="shared" si="120"/>
        <v>13.572919154501836</v>
      </c>
      <c r="AH392" s="10">
        <f t="shared" si="121"/>
        <v>4.5168686712221451</v>
      </c>
      <c r="AI392" s="10">
        <f t="shared" si="124"/>
        <v>3.6846245137347604</v>
      </c>
      <c r="AJ392" s="10">
        <f t="shared" si="125"/>
        <v>4.0067626378434094</v>
      </c>
      <c r="AK392" s="10">
        <f t="shared" si="126"/>
        <v>7.6913871515781693</v>
      </c>
      <c r="AL392" s="9">
        <f t="shared" si="122"/>
        <v>4.1661680404381745</v>
      </c>
      <c r="AM392" s="49">
        <f t="shared" si="127"/>
        <v>30.663538264181859</v>
      </c>
      <c r="AN392" s="29">
        <f t="shared" si="128"/>
        <v>1.2818978585963614E-4</v>
      </c>
      <c r="AO392" s="29">
        <f t="shared" si="129"/>
        <v>6.3666666666666663</v>
      </c>
      <c r="AP392"/>
      <c r="AQ392" s="32"/>
      <c r="AR392" s="37"/>
      <c r="AS392" s="32"/>
      <c r="AT392"/>
    </row>
    <row r="393" spans="21:46" x14ac:dyDescent="0.25">
      <c r="U393" s="36">
        <f t="shared" si="131"/>
        <v>22980</v>
      </c>
      <c r="V393" s="36">
        <f t="shared" si="123"/>
        <v>26.497425975849666</v>
      </c>
      <c r="W393" s="32">
        <f t="shared" si="110"/>
        <v>295.3987129879248</v>
      </c>
      <c r="X393" s="8">
        <f t="shared" si="111"/>
        <v>1.1955277929172923</v>
      </c>
      <c r="Y393" s="32">
        <f t="shared" si="112"/>
        <v>1.8312643714672434E-5</v>
      </c>
      <c r="Z393" s="32">
        <f t="shared" si="113"/>
        <v>1.5317622746340721E-5</v>
      </c>
      <c r="AA393" s="10">
        <f t="shared" si="114"/>
        <v>1006.1661542716021</v>
      </c>
      <c r="AB393" s="29">
        <f t="shared" si="115"/>
        <v>2.5764029295530608E-2</v>
      </c>
      <c r="AC393" s="8">
        <f t="shared" si="116"/>
        <v>0.71516617566237384</v>
      </c>
      <c r="AD393" s="32">
        <f t="shared" si="117"/>
        <v>3.3852551010974704E-3</v>
      </c>
      <c r="AE393" s="47">
        <f t="shared" si="118"/>
        <v>558102.1605457376</v>
      </c>
      <c r="AF393" s="32">
        <f t="shared" si="119"/>
        <v>399135.78778640332</v>
      </c>
      <c r="AG393" s="9">
        <f t="shared" si="120"/>
        <v>13.572939937179308</v>
      </c>
      <c r="AH393" s="10">
        <f t="shared" si="121"/>
        <v>4.5168759530028817</v>
      </c>
      <c r="AI393" s="10">
        <f t="shared" si="124"/>
        <v>3.6846546290627904</v>
      </c>
      <c r="AJ393" s="10">
        <f t="shared" si="125"/>
        <v>4.0067900716693545</v>
      </c>
      <c r="AK393" s="10">
        <f t="shared" si="126"/>
        <v>7.6914447007321449</v>
      </c>
      <c r="AL393" s="9">
        <f t="shared" si="122"/>
        <v>4.1661992128965784</v>
      </c>
      <c r="AM393" s="49">
        <f t="shared" si="127"/>
        <v>30.663625188746245</v>
      </c>
      <c r="AN393" s="29">
        <f t="shared" si="128"/>
        <v>1.2819074501220241E-4</v>
      </c>
      <c r="AO393" s="29">
        <f t="shared" si="129"/>
        <v>6.3833333333333337</v>
      </c>
      <c r="AP393"/>
      <c r="AQ393" s="32"/>
      <c r="AR393" s="37"/>
      <c r="AS393" s="32"/>
      <c r="AT393"/>
    </row>
    <row r="394" spans="21:46" x14ac:dyDescent="0.25">
      <c r="U394" s="36">
        <f t="shared" si="131"/>
        <v>23040</v>
      </c>
      <c r="V394" s="36">
        <f t="shared" si="123"/>
        <v>26.497480546022953</v>
      </c>
      <c r="W394" s="32">
        <f t="shared" si="110"/>
        <v>295.39874027301147</v>
      </c>
      <c r="X394" s="8">
        <f t="shared" si="111"/>
        <v>1.1955276821249918</v>
      </c>
      <c r="Y394" s="32">
        <f t="shared" si="112"/>
        <v>1.8312645016635318E-5</v>
      </c>
      <c r="Z394" s="32">
        <f t="shared" si="113"/>
        <v>1.5317625254887859E-5</v>
      </c>
      <c r="AA394" s="10">
        <f t="shared" si="114"/>
        <v>1006.1661552265108</v>
      </c>
      <c r="AB394" s="29">
        <f t="shared" si="115"/>
        <v>2.5764031336741395E-2</v>
      </c>
      <c r="AC394" s="8">
        <f t="shared" si="116"/>
        <v>0.71516617052625919</v>
      </c>
      <c r="AD394" s="32">
        <f t="shared" si="117"/>
        <v>3.385254788411713E-3</v>
      </c>
      <c r="AE394" s="47">
        <f t="shared" si="118"/>
        <v>558105.5103073722</v>
      </c>
      <c r="AF394" s="32">
        <f t="shared" si="119"/>
        <v>399138.18055612704</v>
      </c>
      <c r="AG394" s="9">
        <f t="shared" si="120"/>
        <v>13.57296027915798</v>
      </c>
      <c r="AH394" s="10">
        <f t="shared" si="121"/>
        <v>4.5168830803757265</v>
      </c>
      <c r="AI394" s="10">
        <f t="shared" si="124"/>
        <v>3.6846841059986848</v>
      </c>
      <c r="AJ394" s="10">
        <f t="shared" si="125"/>
        <v>4.0068169239189295</v>
      </c>
      <c r="AK394" s="10">
        <f t="shared" si="126"/>
        <v>7.6915010299176139</v>
      </c>
      <c r="AL394" s="9">
        <f t="shared" si="122"/>
        <v>4.1662297245387068</v>
      </c>
      <c r="AM394" s="49">
        <f t="shared" si="127"/>
        <v>30.663710270561658</v>
      </c>
      <c r="AN394" s="29">
        <f t="shared" si="128"/>
        <v>1.2819168383196023E-4</v>
      </c>
      <c r="AO394" s="29">
        <f t="shared" si="129"/>
        <v>6.4</v>
      </c>
      <c r="AP394"/>
      <c r="AQ394" s="32"/>
      <c r="AR394" s="37"/>
      <c r="AS394" s="32"/>
      <c r="AT394"/>
    </row>
    <row r="395" spans="21:46" x14ac:dyDescent="0.25">
      <c r="U395" s="36">
        <f t="shared" si="131"/>
        <v>23100</v>
      </c>
      <c r="V395" s="36">
        <f t="shared" si="123"/>
        <v>26.497533959319007</v>
      </c>
      <c r="W395" s="32">
        <f t="shared" ref="W395:W458" si="132">((V395+$W$4)/2)+273.15</f>
        <v>295.39876697965946</v>
      </c>
      <c r="X395" s="8">
        <f t="shared" ref="X395:X458" si="133">(351.99/W395)+344.84/(W395^2)</f>
        <v>1.1955275736814872</v>
      </c>
      <c r="Y395" s="32">
        <f t="shared" ref="Y395:Y458" si="134">((1.459*10^-6)*W395^1.5)/(W395+109.1)</f>
        <v>1.8312646290996781E-5</v>
      </c>
      <c r="Z395" s="32">
        <f t="shared" ref="Z395:Z458" si="135">Y395/X395</f>
        <v>1.531762771025442E-5</v>
      </c>
      <c r="AA395" s="10">
        <f t="shared" ref="AA395:AA458" si="136">1030.5-0.19975*W395+(3.9734*10^-4)*W395^2</f>
        <v>1006.1661561611762</v>
      </c>
      <c r="AB395" s="29">
        <f t="shared" ref="AB395:AB458" si="137">((2.334*10^-3)*(W395^1.5))/(W395+164.54)</f>
        <v>2.5764033334678842E-2</v>
      </c>
      <c r="AC395" s="8">
        <f t="shared" ref="AC395:AC458" si="138">AA395*Y395/AB395</f>
        <v>0.71516616549902978</v>
      </c>
      <c r="AD395" s="32">
        <f t="shared" ref="AD395:AD458" si="139">1/W395</f>
        <v>3.3852544823548907E-3</v>
      </c>
      <c r="AE395" s="47">
        <f t="shared" ref="AE395:AE458" si="140">$H$15*AD395*(V395-$W$4)*($C$34^3)/(Z395^2)</f>
        <v>558108.78905190516</v>
      </c>
      <c r="AF395" s="32">
        <f t="shared" ref="AF395:AF458" si="141">AE395*AC395</f>
        <v>399140.52259755792</v>
      </c>
      <c r="AG395" s="9">
        <f t="shared" ref="AG395:AG458" si="142">0.54*POWER(AF395,1/4)</f>
        <v>13.572980189784751</v>
      </c>
      <c r="AH395" s="10">
        <f t="shared" ref="AH395:AH458" si="143">AG395*AB395/$C$34</f>
        <v>4.5168900566154351</v>
      </c>
      <c r="AI395" s="10">
        <f t="shared" si="124"/>
        <v>3.6847129580736016</v>
      </c>
      <c r="AJ395" s="10">
        <f t="shared" si="125"/>
        <v>4.0068432069201654</v>
      </c>
      <c r="AK395" s="10">
        <f t="shared" si="126"/>
        <v>7.6915561649937665</v>
      </c>
      <c r="AL395" s="9">
        <f t="shared" ref="AL395:AL458" si="144">AK395*$C$17/($C$2*$C$19)</f>
        <v>4.1662595893716237</v>
      </c>
      <c r="AM395" s="49">
        <f t="shared" si="127"/>
        <v>30.663793548690631</v>
      </c>
      <c r="AN395" s="29">
        <f t="shared" si="128"/>
        <v>1.2819260274989609E-4</v>
      </c>
      <c r="AO395" s="29">
        <f t="shared" si="129"/>
        <v>6.416666666666667</v>
      </c>
      <c r="AP395"/>
      <c r="AQ395" s="32"/>
      <c r="AR395" s="37"/>
      <c r="AS395" s="32"/>
      <c r="AT395"/>
    </row>
    <row r="396" spans="21:46" x14ac:dyDescent="0.25">
      <c r="U396" s="36">
        <f t="shared" si="131"/>
        <v>23160</v>
      </c>
      <c r="V396" s="36">
        <f t="shared" ref="V396:V459" si="145">V395+$W$2*($R$10-AH395*$C$19*(V395-$W$4)-$W$3*$C$3*$C$19*(POWER(V395+273.15,4)-POWER($W$4+273.15,4)))/($C$29*$C$4)</f>
        <v>26.497586240262198</v>
      </c>
      <c r="W396" s="32">
        <f t="shared" si="132"/>
        <v>295.39879312013107</v>
      </c>
      <c r="X396" s="8">
        <f t="shared" si="133"/>
        <v>1.1955274675369851</v>
      </c>
      <c r="Y396" s="32">
        <f t="shared" si="134"/>
        <v>1.8312647538341934E-5</v>
      </c>
      <c r="Z396" s="32">
        <f t="shared" si="135"/>
        <v>1.5317630113567768E-5</v>
      </c>
      <c r="AA396" s="10">
        <f t="shared" si="136"/>
        <v>1006.1661570760274</v>
      </c>
      <c r="AB396" s="29">
        <f t="shared" si="137"/>
        <v>2.5764035290260268E-2</v>
      </c>
      <c r="AC396" s="8">
        <f t="shared" si="138"/>
        <v>0.71516616057837812</v>
      </c>
      <c r="AD396" s="32">
        <f t="shared" si="139"/>
        <v>3.3852541827864738E-3</v>
      </c>
      <c r="AE396" s="47">
        <f t="shared" si="140"/>
        <v>558111.99828492722</v>
      </c>
      <c r="AF396" s="32">
        <f t="shared" si="141"/>
        <v>399142.81498615775</v>
      </c>
      <c r="AG396" s="9">
        <f t="shared" si="142"/>
        <v>13.572999678208175</v>
      </c>
      <c r="AH396" s="10">
        <f t="shared" si="143"/>
        <v>4.5168968849272693</v>
      </c>
      <c r="AI396" s="10">
        <f t="shared" ref="AI396:AI459" si="146">AH396*$C$19*(V396-$W$4)</f>
        <v>3.6847411985319503</v>
      </c>
      <c r="AJ396" s="10">
        <f t="shared" ref="AJ396:AJ459" si="147">$W$3*$C$19*$C$3*(POWER(V396+273.15,4)-POWER($W$4+273.15,4))</f>
        <v>4.006868932739807</v>
      </c>
      <c r="AK396" s="10">
        <f t="shared" ref="AK396:AK459" si="148">AJ396+AI396</f>
        <v>7.6916101312717569</v>
      </c>
      <c r="AL396" s="9">
        <f t="shared" si="144"/>
        <v>4.1662888211055344</v>
      </c>
      <c r="AM396" s="49">
        <f t="shared" ref="AM396:AM459" si="149">V396+AL396</f>
        <v>30.663875061367733</v>
      </c>
      <c r="AN396" s="29">
        <f t="shared" ref="AN396:AN459" si="150">AK396*$W$2/(3.6*10^6)</f>
        <v>1.2819350218786261E-4</v>
      </c>
      <c r="AO396" s="29">
        <f t="shared" ref="AO396:AO459" si="151">U396/3600</f>
        <v>6.4333333333333336</v>
      </c>
      <c r="AP396"/>
      <c r="AQ396" s="32"/>
      <c r="AR396" s="37"/>
      <c r="AS396" s="32"/>
      <c r="AT396"/>
    </row>
    <row r="397" spans="21:46" x14ac:dyDescent="0.25">
      <c r="U397" s="36">
        <f t="shared" si="131"/>
        <v>23220</v>
      </c>
      <c r="V397" s="36">
        <f t="shared" si="145"/>
        <v>26.497637412857063</v>
      </c>
      <c r="W397" s="32">
        <f t="shared" si="132"/>
        <v>295.39881870642853</v>
      </c>
      <c r="X397" s="8">
        <f t="shared" si="133"/>
        <v>1.1955273636427493</v>
      </c>
      <c r="Y397" s="32">
        <f t="shared" si="134"/>
        <v>1.8312648759243494E-5</v>
      </c>
      <c r="Z397" s="32">
        <f t="shared" si="135"/>
        <v>1.5317632465931352E-5</v>
      </c>
      <c r="AA397" s="10">
        <f t="shared" si="136"/>
        <v>1006.1661579714845</v>
      </c>
      <c r="AB397" s="29">
        <f t="shared" si="137"/>
        <v>2.5764037204383583E-2</v>
      </c>
      <c r="AC397" s="8">
        <f t="shared" si="138"/>
        <v>0.71516615576204445</v>
      </c>
      <c r="AD397" s="32">
        <f t="shared" si="139"/>
        <v>3.385253889568915E-3</v>
      </c>
      <c r="AE397" s="47">
        <f t="shared" si="140"/>
        <v>558115.13948011387</v>
      </c>
      <c r="AF397" s="32">
        <f t="shared" si="141"/>
        <v>399145.05877459026</v>
      </c>
      <c r="AG397" s="9">
        <f t="shared" si="142"/>
        <v>13.573018753382728</v>
      </c>
      <c r="AH397" s="10">
        <f t="shared" si="143"/>
        <v>4.5169035684485035</v>
      </c>
      <c r="AI397" s="10">
        <f t="shared" si="146"/>
        <v>3.6847688403374952</v>
      </c>
      <c r="AJ397" s="10">
        <f t="shared" si="147"/>
        <v>4.0068941131888884</v>
      </c>
      <c r="AK397" s="10">
        <f t="shared" si="148"/>
        <v>7.6916629535263841</v>
      </c>
      <c r="AL397" s="9">
        <f t="shared" si="144"/>
        <v>4.166317433160124</v>
      </c>
      <c r="AM397" s="49">
        <f t="shared" si="149"/>
        <v>30.663954846017187</v>
      </c>
      <c r="AN397" s="29">
        <f t="shared" si="150"/>
        <v>1.2819438255877306E-4</v>
      </c>
      <c r="AO397" s="29">
        <f t="shared" si="151"/>
        <v>6.45</v>
      </c>
      <c r="AP397"/>
      <c r="AQ397" s="32"/>
      <c r="AR397" s="37"/>
      <c r="AS397" s="32"/>
      <c r="AT397"/>
    </row>
    <row r="398" spans="21:46" x14ac:dyDescent="0.25">
      <c r="U398" s="36">
        <f t="shared" si="131"/>
        <v>23280</v>
      </c>
      <c r="V398" s="36">
        <f t="shared" si="145"/>
        <v>26.497687500599319</v>
      </c>
      <c r="W398" s="32">
        <f t="shared" si="132"/>
        <v>295.39884375029965</v>
      </c>
      <c r="X398" s="8">
        <f t="shared" si="133"/>
        <v>1.1955272619510759</v>
      </c>
      <c r="Y398" s="32">
        <f t="shared" si="134"/>
        <v>1.8312649954262052E-5</v>
      </c>
      <c r="Z398" s="32">
        <f t="shared" si="135"/>
        <v>1.5317634768425258E-5</v>
      </c>
      <c r="AA398" s="10">
        <f t="shared" si="136"/>
        <v>1006.1661588479585</v>
      </c>
      <c r="AB398" s="29">
        <f t="shared" si="137"/>
        <v>2.5764039077927663E-2</v>
      </c>
      <c r="AC398" s="8">
        <f t="shared" si="138"/>
        <v>0.71516615104781778</v>
      </c>
      <c r="AD398" s="32">
        <f t="shared" si="139"/>
        <v>3.3852536025675817E-3</v>
      </c>
      <c r="AE398" s="47">
        <f t="shared" si="140"/>
        <v>558118.21407989587</v>
      </c>
      <c r="AF398" s="32">
        <f t="shared" si="141"/>
        <v>399147.25499320112</v>
      </c>
      <c r="AG398" s="9">
        <f t="shared" si="142"/>
        <v>13.573037424072886</v>
      </c>
      <c r="AH398" s="10">
        <f t="shared" si="143"/>
        <v>4.5169101102498512</v>
      </c>
      <c r="AI398" s="10">
        <f t="shared" si="146"/>
        <v>3.6847958961792817</v>
      </c>
      <c r="AJ398" s="10">
        <f t="shared" si="147"/>
        <v>4.0069187598281166</v>
      </c>
      <c r="AK398" s="10">
        <f t="shared" si="148"/>
        <v>7.6917146560073988</v>
      </c>
      <c r="AL398" s="9">
        <f t="shared" si="144"/>
        <v>4.1663454386706738</v>
      </c>
      <c r="AM398" s="49">
        <f t="shared" si="149"/>
        <v>30.664032939269994</v>
      </c>
      <c r="AN398" s="29">
        <f t="shared" si="150"/>
        <v>1.2819524426678998E-4</v>
      </c>
      <c r="AO398" s="29">
        <f t="shared" si="151"/>
        <v>6.4666666666666668</v>
      </c>
      <c r="AP398"/>
      <c r="AQ398" s="32"/>
      <c r="AR398" s="37"/>
      <c r="AS398" s="32"/>
      <c r="AT398"/>
    </row>
    <row r="399" spans="21:46" x14ac:dyDescent="0.25">
      <c r="U399" s="36">
        <f t="shared" si="131"/>
        <v>23340</v>
      </c>
      <c r="V399" s="36">
        <f t="shared" si="145"/>
        <v>26.497736526486648</v>
      </c>
      <c r="W399" s="32">
        <f t="shared" si="132"/>
        <v>295.39886826324329</v>
      </c>
      <c r="X399" s="8">
        <f t="shared" si="133"/>
        <v>1.1955271624152723</v>
      </c>
      <c r="Y399" s="32">
        <f t="shared" si="134"/>
        <v>1.8312651123946305E-5</v>
      </c>
      <c r="Z399" s="32">
        <f t="shared" si="135"/>
        <v>1.5317637022106667E-5</v>
      </c>
      <c r="AA399" s="10">
        <f t="shared" si="136"/>
        <v>1006.1661597058518</v>
      </c>
      <c r="AB399" s="29">
        <f t="shared" si="137"/>
        <v>2.5764040911752748E-2</v>
      </c>
      <c r="AC399" s="8">
        <f t="shared" si="138"/>
        <v>0.71516614643353305</v>
      </c>
      <c r="AD399" s="32">
        <f t="shared" si="139"/>
        <v>3.3852533216506935E-3</v>
      </c>
      <c r="AE399" s="47">
        <f t="shared" si="140"/>
        <v>558121.22349612508</v>
      </c>
      <c r="AF399" s="32">
        <f t="shared" si="141"/>
        <v>399149.40465049242</v>
      </c>
      <c r="AG399" s="9">
        <f t="shared" si="142"/>
        <v>13.573055698857175</v>
      </c>
      <c r="AH399" s="10">
        <f t="shared" si="143"/>
        <v>4.5169165133368772</v>
      </c>
      <c r="AI399" s="10">
        <f t="shared" si="146"/>
        <v>3.6848223784774556</v>
      </c>
      <c r="AJ399" s="10">
        <f t="shared" si="147"/>
        <v>4.0069428839730765</v>
      </c>
      <c r="AK399" s="10">
        <f t="shared" si="148"/>
        <v>7.6917652624505326</v>
      </c>
      <c r="AL399" s="9">
        <f t="shared" si="144"/>
        <v>4.1663728504940387</v>
      </c>
      <c r="AM399" s="49">
        <f t="shared" si="149"/>
        <v>30.664109376980687</v>
      </c>
      <c r="AN399" s="29">
        <f t="shared" si="150"/>
        <v>1.2819608770750889E-4</v>
      </c>
      <c r="AO399" s="29">
        <f t="shared" si="151"/>
        <v>6.4833333333333334</v>
      </c>
      <c r="AP399"/>
      <c r="AQ399" s="32"/>
      <c r="AR399" s="37"/>
      <c r="AS399" s="32"/>
      <c r="AT399"/>
    </row>
    <row r="400" spans="21:46" x14ac:dyDescent="0.25">
      <c r="U400" s="36">
        <f t="shared" si="131"/>
        <v>23400</v>
      </c>
      <c r="V400" s="36">
        <f t="shared" si="145"/>
        <v>26.497784513029249</v>
      </c>
      <c r="W400" s="32">
        <f t="shared" si="132"/>
        <v>295.39889225651461</v>
      </c>
      <c r="X400" s="8">
        <f t="shared" si="133"/>
        <v>1.195527064989635</v>
      </c>
      <c r="Y400" s="32">
        <f t="shared" si="134"/>
        <v>1.8312652268833299E-5</v>
      </c>
      <c r="Z400" s="32">
        <f t="shared" si="135"/>
        <v>1.531763922801034E-5</v>
      </c>
      <c r="AA400" s="10">
        <f t="shared" si="136"/>
        <v>1006.1661605455582</v>
      </c>
      <c r="AB400" s="29">
        <f t="shared" si="137"/>
        <v>2.5764042706700841E-2</v>
      </c>
      <c r="AC400" s="8">
        <f t="shared" si="138"/>
        <v>0.71516614191707162</v>
      </c>
      <c r="AD400" s="32">
        <f t="shared" si="139"/>
        <v>3.3852530466892648E-3</v>
      </c>
      <c r="AE400" s="47">
        <f t="shared" si="140"/>
        <v>558124.16911072342</v>
      </c>
      <c r="AF400" s="32">
        <f t="shared" si="141"/>
        <v>399151.50873358728</v>
      </c>
      <c r="AG400" s="9">
        <f t="shared" si="142"/>
        <v>13.573073586132121</v>
      </c>
      <c r="AH400" s="10">
        <f t="shared" si="143"/>
        <v>4.516922780651389</v>
      </c>
      <c r="AI400" s="10">
        <f t="shared" si="146"/>
        <v>3.6848482993889649</v>
      </c>
      <c r="AJ400" s="10">
        <f t="shared" si="147"/>
        <v>4.006966496699695</v>
      </c>
      <c r="AK400" s="10">
        <f t="shared" si="148"/>
        <v>7.6918147960886598</v>
      </c>
      <c r="AL400" s="9">
        <f t="shared" si="144"/>
        <v>4.1663996812146902</v>
      </c>
      <c r="AM400" s="49">
        <f t="shared" si="149"/>
        <v>30.664184194243937</v>
      </c>
      <c r="AN400" s="29">
        <f t="shared" si="150"/>
        <v>1.2819691326814431E-4</v>
      </c>
      <c r="AO400" s="29">
        <f t="shared" si="151"/>
        <v>6.5</v>
      </c>
      <c r="AP400"/>
      <c r="AQ400" s="32"/>
      <c r="AR400" s="37"/>
      <c r="AS400" s="32"/>
      <c r="AT400"/>
    </row>
    <row r="401" spans="21:46" x14ac:dyDescent="0.25">
      <c r="U401" s="36">
        <f t="shared" si="131"/>
        <v>23460</v>
      </c>
      <c r="V401" s="36">
        <f t="shared" si="145"/>
        <v>26.497831482260167</v>
      </c>
      <c r="W401" s="32">
        <f t="shared" si="132"/>
        <v>295.39891574113005</v>
      </c>
      <c r="X401" s="8">
        <f t="shared" si="133"/>
        <v>1.1955269696294308</v>
      </c>
      <c r="Y401" s="32">
        <f t="shared" si="134"/>
        <v>1.831265338944872E-5</v>
      </c>
      <c r="Z401" s="32">
        <f t="shared" si="135"/>
        <v>1.5317641387149103E-5</v>
      </c>
      <c r="AA401" s="10">
        <f t="shared" si="136"/>
        <v>1006.1661613674635</v>
      </c>
      <c r="AB401" s="29">
        <f t="shared" si="137"/>
        <v>2.5764044463596088E-2</v>
      </c>
      <c r="AC401" s="8">
        <f t="shared" si="138"/>
        <v>0.71516613749635982</v>
      </c>
      <c r="AD401" s="32">
        <f t="shared" si="139"/>
        <v>3.3852527775570448E-3</v>
      </c>
      <c r="AE401" s="47">
        <f t="shared" si="140"/>
        <v>558127.05227631528</v>
      </c>
      <c r="AF401" s="32">
        <f t="shared" si="141"/>
        <v>399153.5682086813</v>
      </c>
      <c r="AG401" s="9">
        <f t="shared" si="142"/>
        <v>13.573091094116123</v>
      </c>
      <c r="AH401" s="10">
        <f t="shared" si="143"/>
        <v>4.5169289150727847</v>
      </c>
      <c r="AI401" s="10">
        <f t="shared" si="146"/>
        <v>3.6848736708131304</v>
      </c>
      <c r="AJ401" s="10">
        <f t="shared" si="147"/>
        <v>4.0069896088489418</v>
      </c>
      <c r="AK401" s="10">
        <f t="shared" si="148"/>
        <v>7.6918632796620727</v>
      </c>
      <c r="AL401" s="9">
        <f t="shared" si="144"/>
        <v>4.1664259431502888</v>
      </c>
      <c r="AM401" s="49">
        <f t="shared" si="149"/>
        <v>30.664257425410455</v>
      </c>
      <c r="AN401" s="29">
        <f t="shared" si="150"/>
        <v>1.2819772132770122E-4</v>
      </c>
      <c r="AO401" s="29">
        <f t="shared" si="151"/>
        <v>6.5166666666666666</v>
      </c>
      <c r="AP401"/>
      <c r="AQ401" s="32"/>
      <c r="AR401" s="37"/>
      <c r="AS401" s="32"/>
      <c r="AT401"/>
    </row>
    <row r="402" spans="21:46" x14ac:dyDescent="0.25">
      <c r="U402" s="36">
        <f t="shared" si="131"/>
        <v>23520</v>
      </c>
      <c r="V402" s="36">
        <f t="shared" si="145"/>
        <v>26.497877455745421</v>
      </c>
      <c r="W402" s="32">
        <f t="shared" si="132"/>
        <v>295.39893872787269</v>
      </c>
      <c r="X402" s="8">
        <f t="shared" si="133"/>
        <v>1.1955268762908733</v>
      </c>
      <c r="Y402" s="32">
        <f t="shared" si="134"/>
        <v>1.831265448630712E-5</v>
      </c>
      <c r="Z402" s="32">
        <f t="shared" si="135"/>
        <v>1.5317643500514352E-5</v>
      </c>
      <c r="AA402" s="10">
        <f t="shared" si="136"/>
        <v>1006.1661621719447</v>
      </c>
      <c r="AB402" s="29">
        <f t="shared" si="137"/>
        <v>2.5764046183245199E-2</v>
      </c>
      <c r="AC402" s="8">
        <f t="shared" si="138"/>
        <v>0.71516613316936795</v>
      </c>
      <c r="AD402" s="32">
        <f t="shared" si="139"/>
        <v>3.3852525141304574E-3</v>
      </c>
      <c r="AE402" s="47">
        <f t="shared" si="140"/>
        <v>558129.87431684765</v>
      </c>
      <c r="AF402" s="32">
        <f t="shared" si="141"/>
        <v>399155.58402148524</v>
      </c>
      <c r="AG402" s="9">
        <f t="shared" si="142"/>
        <v>13.573108230853197</v>
      </c>
      <c r="AH402" s="10">
        <f t="shared" si="143"/>
        <v>4.516934919419378</v>
      </c>
      <c r="AI402" s="10">
        <f t="shared" si="146"/>
        <v>3.6848985043971068</v>
      </c>
      <c r="AJ402" s="10">
        <f t="shared" si="147"/>
        <v>4.0070122310321654</v>
      </c>
      <c r="AK402" s="10">
        <f t="shared" si="148"/>
        <v>7.6919107354292722</v>
      </c>
      <c r="AL402" s="9">
        <f t="shared" si="144"/>
        <v>4.1664516483575218</v>
      </c>
      <c r="AM402" s="49">
        <f t="shared" si="149"/>
        <v>30.664329104102944</v>
      </c>
      <c r="AN402" s="29">
        <f t="shared" si="150"/>
        <v>1.2819851225715452E-4</v>
      </c>
      <c r="AO402" s="29">
        <f t="shared" si="151"/>
        <v>6.5333333333333332</v>
      </c>
      <c r="AP402"/>
      <c r="AQ402" s="32"/>
      <c r="AR402" s="37"/>
      <c r="AS402" s="32"/>
      <c r="AT402"/>
    </row>
    <row r="403" spans="21:46" x14ac:dyDescent="0.25">
      <c r="U403" s="36">
        <f t="shared" si="131"/>
        <v>23580</v>
      </c>
      <c r="V403" s="36">
        <f t="shared" si="145"/>
        <v>26.497922454593883</v>
      </c>
      <c r="W403" s="32">
        <f t="shared" si="132"/>
        <v>295.39896122729692</v>
      </c>
      <c r="X403" s="8">
        <f t="shared" si="133"/>
        <v>1.1955267849311053</v>
      </c>
      <c r="Y403" s="32">
        <f t="shared" si="134"/>
        <v>1.8312655559912046E-5</v>
      </c>
      <c r="Z403" s="32">
        <f t="shared" si="135"/>
        <v>1.5317645569076355E-5</v>
      </c>
      <c r="AA403" s="10">
        <f t="shared" si="136"/>
        <v>1006.1661629593714</v>
      </c>
      <c r="AB403" s="29">
        <f t="shared" si="137"/>
        <v>2.5764047866437659E-2</v>
      </c>
      <c r="AC403" s="8">
        <f t="shared" si="138"/>
        <v>0.71516612893410858</v>
      </c>
      <c r="AD403" s="32">
        <f t="shared" si="139"/>
        <v>3.3852522562885473E-3</v>
      </c>
      <c r="AE403" s="47">
        <f t="shared" si="140"/>
        <v>558132.63652820711</v>
      </c>
      <c r="AF403" s="32">
        <f t="shared" si="141"/>
        <v>399157.55709766573</v>
      </c>
      <c r="AG403" s="9">
        <f t="shared" si="142"/>
        <v>13.573125004216752</v>
      </c>
      <c r="AH403" s="10">
        <f t="shared" si="143"/>
        <v>4.5169407964496875</v>
      </c>
      <c r="AI403" s="10">
        <f t="shared" si="146"/>
        <v>3.684922811541214</v>
      </c>
      <c r="AJ403" s="10">
        <f t="shared" si="147"/>
        <v>4.007034373635725</v>
      </c>
      <c r="AK403" s="10">
        <f t="shared" si="148"/>
        <v>7.691957185176939</v>
      </c>
      <c r="AL403" s="9">
        <f t="shared" si="144"/>
        <v>4.1664768086375084</v>
      </c>
      <c r="AM403" s="49">
        <f t="shared" si="149"/>
        <v>30.664399263231392</v>
      </c>
      <c r="AN403" s="29">
        <f t="shared" si="150"/>
        <v>1.2819928641961566E-4</v>
      </c>
      <c r="AO403" s="29">
        <f t="shared" si="151"/>
        <v>6.55</v>
      </c>
      <c r="AP403"/>
      <c r="AQ403" s="32"/>
      <c r="AR403" s="37"/>
      <c r="AS403" s="32"/>
      <c r="AT403"/>
    </row>
    <row r="404" spans="21:46" x14ac:dyDescent="0.25">
      <c r="U404" s="36">
        <f t="shared" si="131"/>
        <v>23640</v>
      </c>
      <c r="V404" s="36">
        <f t="shared" si="145"/>
        <v>26.497966499466973</v>
      </c>
      <c r="W404" s="32">
        <f t="shared" si="132"/>
        <v>295.39898324973348</v>
      </c>
      <c r="X404" s="8">
        <f t="shared" si="133"/>
        <v>1.1955266955081776</v>
      </c>
      <c r="Y404" s="32">
        <f t="shared" si="134"/>
        <v>1.8312656610756574E-5</v>
      </c>
      <c r="Z404" s="32">
        <f t="shared" si="135"/>
        <v>1.5317647593785003E-5</v>
      </c>
      <c r="AA404" s="10">
        <f t="shared" si="136"/>
        <v>1006.166163730105</v>
      </c>
      <c r="AB404" s="29">
        <f t="shared" si="137"/>
        <v>2.5764049513946466E-2</v>
      </c>
      <c r="AC404" s="8">
        <f t="shared" si="138"/>
        <v>0.71516612478863817</v>
      </c>
      <c r="AD404" s="32">
        <f t="shared" si="139"/>
        <v>3.3852520039129221E-3</v>
      </c>
      <c r="AE404" s="47">
        <f t="shared" si="140"/>
        <v>558135.34017879376</v>
      </c>
      <c r="AF404" s="32">
        <f t="shared" si="141"/>
        <v>399159.48834325623</v>
      </c>
      <c r="AG404" s="9">
        <f t="shared" si="142"/>
        <v>13.573141421913093</v>
      </c>
      <c r="AH404" s="10">
        <f t="shared" si="143"/>
        <v>4.5169465488637357</v>
      </c>
      <c r="AI404" s="10">
        <f t="shared" si="146"/>
        <v>3.6849466034041907</v>
      </c>
      <c r="AJ404" s="10">
        <f t="shared" si="147"/>
        <v>4.0070560468258609</v>
      </c>
      <c r="AK404" s="10">
        <f t="shared" si="148"/>
        <v>7.6920026502300516</v>
      </c>
      <c r="AL404" s="9">
        <f t="shared" si="144"/>
        <v>4.1665014355412779</v>
      </c>
      <c r="AM404" s="49">
        <f t="shared" si="149"/>
        <v>30.664467935008251</v>
      </c>
      <c r="AN404" s="29">
        <f t="shared" si="150"/>
        <v>1.2820004417050086E-4</v>
      </c>
      <c r="AO404" s="29">
        <f t="shared" si="151"/>
        <v>6.5666666666666664</v>
      </c>
      <c r="AP404"/>
      <c r="AQ404" s="32"/>
      <c r="AR404" s="37"/>
      <c r="AS404" s="32"/>
      <c r="AT404"/>
    </row>
    <row r="405" spans="21:46" x14ac:dyDescent="0.25">
      <c r="U405" s="36">
        <f t="shared" si="131"/>
        <v>23700</v>
      </c>
      <c r="V405" s="36">
        <f t="shared" si="145"/>
        <v>26.498009610588145</v>
      </c>
      <c r="W405" s="32">
        <f t="shared" si="132"/>
        <v>295.39900480529406</v>
      </c>
      <c r="X405" s="8">
        <f t="shared" si="133"/>
        <v>1.1955266079810301</v>
      </c>
      <c r="Y405" s="32">
        <f t="shared" si="134"/>
        <v>1.8312657639323115E-5</v>
      </c>
      <c r="Z405" s="32">
        <f t="shared" si="135"/>
        <v>1.5317649575569873E-5</v>
      </c>
      <c r="AA405" s="10">
        <f t="shared" si="136"/>
        <v>1006.1661644844995</v>
      </c>
      <c r="AB405" s="29">
        <f t="shared" si="137"/>
        <v>2.5764051126527979E-2</v>
      </c>
      <c r="AC405" s="8">
        <f t="shared" si="138"/>
        <v>0.71516612073105224</v>
      </c>
      <c r="AD405" s="32">
        <f t="shared" si="139"/>
        <v>3.3852517568877007E-3</v>
      </c>
      <c r="AE405" s="47">
        <f t="shared" si="140"/>
        <v>558137.98651013046</v>
      </c>
      <c r="AF405" s="32">
        <f t="shared" si="141"/>
        <v>399161.37864509039</v>
      </c>
      <c r="AG405" s="9">
        <f t="shared" si="142"/>
        <v>13.573157491485096</v>
      </c>
      <c r="AH405" s="10">
        <f t="shared" si="143"/>
        <v>4.5169521793042442</v>
      </c>
      <c r="AI405" s="10">
        <f t="shared" si="146"/>
        <v>3.6849698909082753</v>
      </c>
      <c r="AJ405" s="10">
        <f t="shared" si="147"/>
        <v>4.007077260553312</v>
      </c>
      <c r="AK405" s="10">
        <f t="shared" si="148"/>
        <v>7.6920471514615869</v>
      </c>
      <c r="AL405" s="9">
        <f t="shared" si="144"/>
        <v>4.1665255403750265</v>
      </c>
      <c r="AM405" s="49">
        <f t="shared" si="149"/>
        <v>30.664535150963172</v>
      </c>
      <c r="AN405" s="29">
        <f t="shared" si="150"/>
        <v>1.282007858576931E-4</v>
      </c>
      <c r="AO405" s="29">
        <f t="shared" si="151"/>
        <v>6.583333333333333</v>
      </c>
      <c r="AP405"/>
      <c r="AQ405" s="32"/>
      <c r="AR405" s="37"/>
      <c r="AS405" s="32"/>
      <c r="AT405"/>
    </row>
    <row r="406" spans="21:46" x14ac:dyDescent="0.25">
      <c r="U406" s="36">
        <f t="shared" si="131"/>
        <v>23760</v>
      </c>
      <c r="V406" s="36">
        <f t="shared" si="145"/>
        <v>26.498051807752173</v>
      </c>
      <c r="W406" s="32">
        <f t="shared" si="132"/>
        <v>295.39902590387607</v>
      </c>
      <c r="X406" s="8">
        <f t="shared" si="133"/>
        <v>1.1955265223094731</v>
      </c>
      <c r="Y406" s="32">
        <f t="shared" si="134"/>
        <v>1.8312658646083986E-5</v>
      </c>
      <c r="Z406" s="32">
        <f t="shared" si="135"/>
        <v>1.531765151534094E-5</v>
      </c>
      <c r="AA406" s="10">
        <f t="shared" si="136"/>
        <v>1006.1661652229011</v>
      </c>
      <c r="AB406" s="29">
        <f t="shared" si="137"/>
        <v>2.5764052704922678E-2</v>
      </c>
      <c r="AC406" s="8">
        <f t="shared" si="138"/>
        <v>0.71516611675948782</v>
      </c>
      <c r="AD406" s="32">
        <f t="shared" si="139"/>
        <v>3.3852515150994563E-3</v>
      </c>
      <c r="AE406" s="47">
        <f t="shared" si="140"/>
        <v>558140.57673741214</v>
      </c>
      <c r="AF406" s="32">
        <f t="shared" si="141"/>
        <v>399163.22887119598</v>
      </c>
      <c r="AG406" s="9">
        <f t="shared" si="142"/>
        <v>13.573173220315599</v>
      </c>
      <c r="AH406" s="10">
        <f t="shared" si="143"/>
        <v>4.5169576903578923</v>
      </c>
      <c r="AI406" s="10">
        <f t="shared" si="146"/>
        <v>3.6849926847442531</v>
      </c>
      <c r="AJ406" s="10">
        <f t="shared" si="147"/>
        <v>4.0070980245579353</v>
      </c>
      <c r="AK406" s="10">
        <f t="shared" si="148"/>
        <v>7.6920907093021889</v>
      </c>
      <c r="AL406" s="9">
        <f t="shared" si="144"/>
        <v>4.1665491342053516</v>
      </c>
      <c r="AM406" s="49">
        <f t="shared" si="149"/>
        <v>30.664600941957524</v>
      </c>
      <c r="AN406" s="29">
        <f t="shared" si="150"/>
        <v>1.2820151182170314E-4</v>
      </c>
      <c r="AO406" s="29">
        <f t="shared" si="151"/>
        <v>6.6</v>
      </c>
      <c r="AP406"/>
      <c r="AQ406" s="32"/>
      <c r="AR406" s="37"/>
      <c r="AS406" s="32"/>
      <c r="AT406"/>
    </row>
    <row r="407" spans="21:46" x14ac:dyDescent="0.25">
      <c r="U407" s="36">
        <f t="shared" si="131"/>
        <v>23820</v>
      </c>
      <c r="V407" s="36">
        <f t="shared" si="145"/>
        <v>26.498093110334221</v>
      </c>
      <c r="W407" s="32">
        <f t="shared" si="132"/>
        <v>295.3990465551671</v>
      </c>
      <c r="X407" s="8">
        <f t="shared" si="133"/>
        <v>1.1955264384541693</v>
      </c>
      <c r="Y407" s="32">
        <f t="shared" si="134"/>
        <v>1.8312659631501442E-5</v>
      </c>
      <c r="Z407" s="32">
        <f t="shared" si="135"/>
        <v>1.5317653413988856E-5</v>
      </c>
      <c r="AA407" s="10">
        <f t="shared" si="136"/>
        <v>1006.1661659456489</v>
      </c>
      <c r="AB407" s="29">
        <f t="shared" si="137"/>
        <v>2.5764054249855287E-2</v>
      </c>
      <c r="AC407" s="8">
        <f t="shared" si="138"/>
        <v>0.7151661128721214</v>
      </c>
      <c r="AD407" s="32">
        <f t="shared" si="139"/>
        <v>3.385251278437168E-3</v>
      </c>
      <c r="AE407" s="47">
        <f t="shared" si="140"/>
        <v>558143.1120500738</v>
      </c>
      <c r="AF407" s="32">
        <f t="shared" si="141"/>
        <v>399165.03987120016</v>
      </c>
      <c r="AG407" s="9">
        <f t="shared" si="142"/>
        <v>13.573188615630821</v>
      </c>
      <c r="AH407" s="10">
        <f t="shared" si="143"/>
        <v>4.5169630845564797</v>
      </c>
      <c r="AI407" s="10">
        <f t="shared" si="146"/>
        <v>3.6850149953763296</v>
      </c>
      <c r="AJ407" s="10">
        <f t="shared" si="147"/>
        <v>4.007118348373111</v>
      </c>
      <c r="AK407" s="10">
        <f t="shared" si="148"/>
        <v>7.6921333437494406</v>
      </c>
      <c r="AL407" s="9">
        <f t="shared" si="144"/>
        <v>4.1665722278642798</v>
      </c>
      <c r="AM407" s="49">
        <f t="shared" si="149"/>
        <v>30.6646653381985</v>
      </c>
      <c r="AN407" s="29">
        <f t="shared" si="150"/>
        <v>1.2820222239582401E-4</v>
      </c>
      <c r="AO407" s="29">
        <f t="shared" si="151"/>
        <v>6.6166666666666663</v>
      </c>
      <c r="AP407"/>
      <c r="AQ407" s="32"/>
      <c r="AR407" s="37"/>
      <c r="AS407" s="32"/>
      <c r="AT407"/>
    </row>
    <row r="408" spans="21:46" x14ac:dyDescent="0.25">
      <c r="U408" s="36">
        <f t="shared" si="131"/>
        <v>23880</v>
      </c>
      <c r="V408" s="36">
        <f t="shared" si="145"/>
        <v>26.498133537298756</v>
      </c>
      <c r="W408" s="32">
        <f t="shared" si="132"/>
        <v>295.39906676864933</v>
      </c>
      <c r="X408" s="8">
        <f t="shared" si="133"/>
        <v>1.1955263563766152</v>
      </c>
      <c r="Y408" s="32">
        <f t="shared" si="134"/>
        <v>1.8312660596027953E-5</v>
      </c>
      <c r="Z408" s="32">
        <f t="shared" si="135"/>
        <v>1.531765527238539E-5</v>
      </c>
      <c r="AA408" s="10">
        <f t="shared" si="136"/>
        <v>1006.1661666530747</v>
      </c>
      <c r="AB408" s="29">
        <f t="shared" si="137"/>
        <v>2.5764055762035179E-2</v>
      </c>
      <c r="AC408" s="8">
        <f t="shared" si="138"/>
        <v>0.71516610906716827</v>
      </c>
      <c r="AD408" s="32">
        <f t="shared" si="139"/>
        <v>3.3852510467921692E-3</v>
      </c>
      <c r="AE408" s="47">
        <f t="shared" si="140"/>
        <v>558145.59361233516</v>
      </c>
      <c r="AF408" s="32">
        <f t="shared" si="141"/>
        <v>399166.81247671868</v>
      </c>
      <c r="AG408" s="9">
        <f t="shared" si="142"/>
        <v>13.573203684503705</v>
      </c>
      <c r="AH408" s="10">
        <f t="shared" si="143"/>
        <v>4.5169683643781076</v>
      </c>
      <c r="AI408" s="10">
        <f t="shared" si="146"/>
        <v>3.6850368330469543</v>
      </c>
      <c r="AJ408" s="10">
        <f t="shared" si="147"/>
        <v>4.0071382413302059</v>
      </c>
      <c r="AK408" s="10">
        <f t="shared" si="148"/>
        <v>7.6921750743771602</v>
      </c>
      <c r="AL408" s="9">
        <f t="shared" si="144"/>
        <v>4.1665948319542947</v>
      </c>
      <c r="AM408" s="49">
        <f t="shared" si="149"/>
        <v>30.664728369253051</v>
      </c>
      <c r="AN408" s="29">
        <f t="shared" si="150"/>
        <v>1.28202917906286E-4</v>
      </c>
      <c r="AO408" s="29">
        <f t="shared" si="151"/>
        <v>6.6333333333333337</v>
      </c>
      <c r="AP408"/>
      <c r="AQ408" s="32"/>
      <c r="AR408" s="37"/>
      <c r="AS408" s="32"/>
      <c r="AT408"/>
    </row>
    <row r="409" spans="21:46" x14ac:dyDescent="0.25">
      <c r="U409" s="36">
        <f t="shared" si="131"/>
        <v>23940</v>
      </c>
      <c r="V409" s="36">
        <f t="shared" si="145"/>
        <v>26.498173107208235</v>
      </c>
      <c r="W409" s="32">
        <f t="shared" si="132"/>
        <v>295.39908655360409</v>
      </c>
      <c r="X409" s="8">
        <f t="shared" si="133"/>
        <v>1.195526276039123</v>
      </c>
      <c r="Y409" s="32">
        <f t="shared" si="134"/>
        <v>1.8312661540106373E-5</v>
      </c>
      <c r="Z409" s="32">
        <f t="shared" si="135"/>
        <v>1.531765709138383E-5</v>
      </c>
      <c r="AA409" s="10">
        <f t="shared" si="136"/>
        <v>1006.1661673455034</v>
      </c>
      <c r="AB409" s="29">
        <f t="shared" si="137"/>
        <v>2.576405724215668E-2</v>
      </c>
      <c r="AC409" s="8">
        <f t="shared" si="138"/>
        <v>0.71516610534288072</v>
      </c>
      <c r="AD409" s="32">
        <f t="shared" si="139"/>
        <v>3.3852508200580937E-3</v>
      </c>
      <c r="AE409" s="47">
        <f t="shared" si="140"/>
        <v>558148.02256373304</v>
      </c>
      <c r="AF409" s="32">
        <f t="shared" si="141"/>
        <v>399168.54750173527</v>
      </c>
      <c r="AG409" s="9">
        <f t="shared" si="142"/>
        <v>13.573218433857122</v>
      </c>
      <c r="AH409" s="10">
        <f t="shared" si="143"/>
        <v>4.5169735322483016</v>
      </c>
      <c r="AI409" s="10">
        <f t="shared" si="146"/>
        <v>3.6850582077814948</v>
      </c>
      <c r="AJ409" s="10">
        <f t="shared" si="147"/>
        <v>4.0071577125627069</v>
      </c>
      <c r="AK409" s="10">
        <f t="shared" si="148"/>
        <v>7.6922159203442018</v>
      </c>
      <c r="AL409" s="9">
        <f t="shared" si="144"/>
        <v>4.1666169568531091</v>
      </c>
      <c r="AM409" s="49">
        <f t="shared" si="149"/>
        <v>30.664790064061343</v>
      </c>
      <c r="AN409" s="29">
        <f t="shared" si="150"/>
        <v>1.2820359867240336E-4</v>
      </c>
      <c r="AO409" s="29">
        <f t="shared" si="151"/>
        <v>6.65</v>
      </c>
      <c r="AP409"/>
      <c r="AQ409" s="32"/>
      <c r="AR409" s="37"/>
      <c r="AS409" s="32"/>
      <c r="AT409"/>
    </row>
    <row r="410" spans="21:46" x14ac:dyDescent="0.25">
      <c r="U410" s="36">
        <f t="shared" si="131"/>
        <v>24000</v>
      </c>
      <c r="V410" s="36">
        <f t="shared" si="145"/>
        <v>26.498211838231637</v>
      </c>
      <c r="W410" s="32">
        <f t="shared" si="132"/>
        <v>295.39910591911581</v>
      </c>
      <c r="X410" s="8">
        <f t="shared" si="133"/>
        <v>1.1955261974048039</v>
      </c>
      <c r="Y410" s="32">
        <f t="shared" si="134"/>
        <v>1.8312662464170224E-5</v>
      </c>
      <c r="Z410" s="32">
        <f t="shared" si="135"/>
        <v>1.5317658871819414E-5</v>
      </c>
      <c r="AA410" s="10">
        <f t="shared" si="136"/>
        <v>1006.1661680232528</v>
      </c>
      <c r="AB410" s="29">
        <f t="shared" si="137"/>
        <v>2.5764058690899424E-2</v>
      </c>
      <c r="AC410" s="8">
        <f t="shared" si="138"/>
        <v>0.71516610169754957</v>
      </c>
      <c r="AD410" s="32">
        <f t="shared" si="139"/>
        <v>3.3852505981308329E-3</v>
      </c>
      <c r="AE410" s="47">
        <f t="shared" si="140"/>
        <v>558150.40001964418</v>
      </c>
      <c r="AF410" s="32">
        <f t="shared" si="141"/>
        <v>399170.24574297684</v>
      </c>
      <c r="AG410" s="9">
        <f t="shared" si="142"/>
        <v>13.573232870467104</v>
      </c>
      <c r="AH410" s="10">
        <f t="shared" si="143"/>
        <v>4.5169785905411466</v>
      </c>
      <c r="AI410" s="10">
        <f t="shared" si="146"/>
        <v>3.68507912939286</v>
      </c>
      <c r="AJ410" s="10">
        <f t="shared" si="147"/>
        <v>4.0071767710105739</v>
      </c>
      <c r="AK410" s="10">
        <f t="shared" si="148"/>
        <v>7.6922559004034339</v>
      </c>
      <c r="AL410" s="9">
        <f t="shared" si="144"/>
        <v>4.1666386127185264</v>
      </c>
      <c r="AM410" s="49">
        <f t="shared" si="149"/>
        <v>30.664850450950162</v>
      </c>
      <c r="AN410" s="29">
        <f t="shared" si="150"/>
        <v>1.282042650067239E-4</v>
      </c>
      <c r="AO410" s="29">
        <f t="shared" si="151"/>
        <v>6.666666666666667</v>
      </c>
      <c r="AP410"/>
      <c r="AQ410" s="32"/>
      <c r="AR410" s="37"/>
      <c r="AS410" s="32"/>
      <c r="AT410"/>
    </row>
    <row r="411" spans="21:46" x14ac:dyDescent="0.25">
      <c r="U411" s="36">
        <f t="shared" si="131"/>
        <v>24060</v>
      </c>
      <c r="V411" s="36">
        <f t="shared" si="145"/>
        <v>26.498249748152798</v>
      </c>
      <c r="W411" s="32">
        <f t="shared" si="132"/>
        <v>295.39912487407639</v>
      </c>
      <c r="X411" s="8">
        <f t="shared" si="133"/>
        <v>1.1955261204375518</v>
      </c>
      <c r="Y411" s="32">
        <f t="shared" si="134"/>
        <v>1.8312663368643776E-5</v>
      </c>
      <c r="Z411" s="32">
        <f t="shared" si="135"/>
        <v>1.5317660614509625E-5</v>
      </c>
      <c r="AA411" s="10">
        <f t="shared" si="136"/>
        <v>1006.1661686866341</v>
      </c>
      <c r="AB411" s="29">
        <f t="shared" si="137"/>
        <v>2.5764060108928611E-2</v>
      </c>
      <c r="AC411" s="8">
        <f t="shared" si="138"/>
        <v>0.71516609812950016</v>
      </c>
      <c r="AD411" s="32">
        <f t="shared" si="139"/>
        <v>3.3852503809084842E-3</v>
      </c>
      <c r="AE411" s="47">
        <f t="shared" si="140"/>
        <v>558152.72707180283</v>
      </c>
      <c r="AF411" s="32">
        <f t="shared" si="141"/>
        <v>399171.90798028104</v>
      </c>
      <c r="AG411" s="9">
        <f t="shared" si="142"/>
        <v>13.573247000965948</v>
      </c>
      <c r="AH411" s="10">
        <f t="shared" si="143"/>
        <v>4.5169835415803634</v>
      </c>
      <c r="AI411" s="10">
        <f t="shared" si="146"/>
        <v>3.6850996074859834</v>
      </c>
      <c r="AJ411" s="10">
        <f t="shared" si="147"/>
        <v>4.0071954254242801</v>
      </c>
      <c r="AK411" s="10">
        <f t="shared" si="148"/>
        <v>7.6922950329102635</v>
      </c>
      <c r="AL411" s="9">
        <f t="shared" si="144"/>
        <v>4.1666598094930594</v>
      </c>
      <c r="AM411" s="49">
        <f t="shared" si="149"/>
        <v>30.664909557645856</v>
      </c>
      <c r="AN411" s="29">
        <f t="shared" si="150"/>
        <v>1.2820491721517106E-4</v>
      </c>
      <c r="AO411" s="29">
        <f t="shared" si="151"/>
        <v>6.6833333333333336</v>
      </c>
      <c r="AP411"/>
      <c r="AQ411" s="32"/>
      <c r="AR411" s="37"/>
      <c r="AS411" s="32"/>
      <c r="AT411"/>
    </row>
    <row r="412" spans="21:46" x14ac:dyDescent="0.25">
      <c r="U412" s="36">
        <f t="shared" si="131"/>
        <v>24120</v>
      </c>
      <c r="V412" s="36">
        <f t="shared" si="145"/>
        <v>26.498286854378577</v>
      </c>
      <c r="W412" s="32">
        <f t="shared" si="132"/>
        <v>295.39914342718924</v>
      </c>
      <c r="X412" s="8">
        <f t="shared" si="133"/>
        <v>1.1955260451020258</v>
      </c>
      <c r="Y412" s="32">
        <f t="shared" si="134"/>
        <v>1.8312664253942351E-5</v>
      </c>
      <c r="Z412" s="32">
        <f t="shared" si="135"/>
        <v>1.5317662320254643E-5</v>
      </c>
      <c r="AA412" s="10">
        <f t="shared" si="136"/>
        <v>1006.1661693359521</v>
      </c>
      <c r="AB412" s="29">
        <f t="shared" si="137"/>
        <v>2.5764061496895363E-2</v>
      </c>
      <c r="AC412" s="8">
        <f t="shared" si="138"/>
        <v>0.71516609463709468</v>
      </c>
      <c r="AD412" s="32">
        <f t="shared" si="139"/>
        <v>3.385250168291306E-3</v>
      </c>
      <c r="AE412" s="47">
        <f t="shared" si="140"/>
        <v>558155.00478879537</v>
      </c>
      <c r="AF412" s="32">
        <f t="shared" si="141"/>
        <v>399173.53497695166</v>
      </c>
      <c r="AG412" s="9">
        <f t="shared" si="142"/>
        <v>13.573260831845257</v>
      </c>
      <c r="AH412" s="10">
        <f t="shared" si="143"/>
        <v>4.5169883876403878</v>
      </c>
      <c r="AI412" s="10">
        <f t="shared" si="146"/>
        <v>3.6851196514622395</v>
      </c>
      <c r="AJ412" s="10">
        <f t="shared" si="147"/>
        <v>4.007213684368816</v>
      </c>
      <c r="AK412" s="10">
        <f t="shared" si="148"/>
        <v>7.6923333358310551</v>
      </c>
      <c r="AL412" s="9">
        <f t="shared" si="144"/>
        <v>4.1666805569084877</v>
      </c>
      <c r="AM412" s="49">
        <f t="shared" si="149"/>
        <v>30.664967411287066</v>
      </c>
      <c r="AN412" s="29">
        <f t="shared" si="150"/>
        <v>1.2820555559718425E-4</v>
      </c>
      <c r="AO412" s="29">
        <f t="shared" si="151"/>
        <v>6.7</v>
      </c>
      <c r="AP412"/>
      <c r="AQ412" s="32"/>
      <c r="AR412" s="37"/>
      <c r="AS412" s="32"/>
      <c r="AT412"/>
    </row>
    <row r="413" spans="21:46" x14ac:dyDescent="0.25">
      <c r="U413" s="36">
        <f t="shared" si="131"/>
        <v>24180</v>
      </c>
      <c r="V413" s="36">
        <f t="shared" si="145"/>
        <v>26.498323173946844</v>
      </c>
      <c r="W413" s="32">
        <f t="shared" si="132"/>
        <v>295.39916158697338</v>
      </c>
      <c r="X413" s="8">
        <f t="shared" si="133"/>
        <v>1.1955259713636328</v>
      </c>
      <c r="Y413" s="32">
        <f t="shared" si="134"/>
        <v>1.8312665120472425E-5</v>
      </c>
      <c r="Z413" s="32">
        <f t="shared" si="135"/>
        <v>1.5317663989837674E-5</v>
      </c>
      <c r="AA413" s="10">
        <f t="shared" si="136"/>
        <v>1006.1661699715045</v>
      </c>
      <c r="AB413" s="29">
        <f t="shared" si="137"/>
        <v>2.5764062855436969E-2</v>
      </c>
      <c r="AC413" s="8">
        <f t="shared" si="138"/>
        <v>0.71516609121872887</v>
      </c>
      <c r="AD413" s="32">
        <f t="shared" si="139"/>
        <v>3.3852499601816689E-3</v>
      </c>
      <c r="AE413" s="47">
        <f t="shared" si="140"/>
        <v>558157.23421655607</v>
      </c>
      <c r="AF413" s="32">
        <f t="shared" si="141"/>
        <v>399175.12748011097</v>
      </c>
      <c r="AG413" s="9">
        <f t="shared" si="142"/>
        <v>13.573274369458929</v>
      </c>
      <c r="AH413" s="10">
        <f t="shared" si="143"/>
        <v>4.5169931309474052</v>
      </c>
      <c r="AI413" s="10">
        <f t="shared" si="146"/>
        <v>3.6851392705237482</v>
      </c>
      <c r="AJ413" s="10">
        <f t="shared" si="147"/>
        <v>4.0072315562275529</v>
      </c>
      <c r="AK413" s="10">
        <f t="shared" si="148"/>
        <v>7.6923708267513007</v>
      </c>
      <c r="AL413" s="9">
        <f t="shared" si="144"/>
        <v>4.1667008644902879</v>
      </c>
      <c r="AM413" s="49">
        <f t="shared" si="149"/>
        <v>30.665024038437132</v>
      </c>
      <c r="AN413" s="29">
        <f t="shared" si="150"/>
        <v>1.2820618044585502E-4</v>
      </c>
      <c r="AO413" s="29">
        <f t="shared" si="151"/>
        <v>6.7166666666666668</v>
      </c>
      <c r="AP413"/>
      <c r="AQ413" s="32"/>
      <c r="AR413" s="37"/>
      <c r="AS413" s="32"/>
      <c r="AT413"/>
    </row>
    <row r="414" spans="21:46" x14ac:dyDescent="0.25">
      <c r="U414" s="36">
        <f t="shared" si="131"/>
        <v>24240</v>
      </c>
      <c r="V414" s="36">
        <f t="shared" si="145"/>
        <v>26.498358723534295</v>
      </c>
      <c r="W414" s="32">
        <f t="shared" si="132"/>
        <v>295.3991793617671</v>
      </c>
      <c r="X414" s="8">
        <f t="shared" si="133"/>
        <v>1.1955258991885147</v>
      </c>
      <c r="Y414" s="32">
        <f t="shared" si="134"/>
        <v>1.8312665968631882E-5</v>
      </c>
      <c r="Z414" s="32">
        <f t="shared" si="135"/>
        <v>1.5317665624025329E-5</v>
      </c>
      <c r="AA414" s="10">
        <f t="shared" si="136"/>
        <v>1006.1661705935834</v>
      </c>
      <c r="AB414" s="29">
        <f t="shared" si="137"/>
        <v>2.576406418517721E-2</v>
      </c>
      <c r="AC414" s="8">
        <f t="shared" si="138"/>
        <v>0.71516608787283387</v>
      </c>
      <c r="AD414" s="32">
        <f t="shared" si="139"/>
        <v>3.3852497564840151E-3</v>
      </c>
      <c r="AE414" s="47">
        <f t="shared" si="140"/>
        <v>558159.41637884348</v>
      </c>
      <c r="AF414" s="32">
        <f t="shared" si="141"/>
        <v>399176.68622104166</v>
      </c>
      <c r="AG414" s="9">
        <f t="shared" si="142"/>
        <v>13.57328762002609</v>
      </c>
      <c r="AH414" s="10">
        <f t="shared" si="143"/>
        <v>4.5169977736803855</v>
      </c>
      <c r="AI414" s="10">
        <f t="shared" si="146"/>
        <v>3.6851584736776024</v>
      </c>
      <c r="AJ414" s="10">
        <f t="shared" si="147"/>
        <v>4.0072490492062185</v>
      </c>
      <c r="AK414" s="10">
        <f t="shared" si="148"/>
        <v>7.6924075228838209</v>
      </c>
      <c r="AL414" s="9">
        <f t="shared" si="144"/>
        <v>4.1667207415620693</v>
      </c>
      <c r="AM414" s="49">
        <f t="shared" si="149"/>
        <v>30.665079465096365</v>
      </c>
      <c r="AN414" s="29">
        <f t="shared" si="150"/>
        <v>1.2820679204806368E-4</v>
      </c>
      <c r="AO414" s="29">
        <f t="shared" si="151"/>
        <v>6.7333333333333334</v>
      </c>
      <c r="AP414"/>
      <c r="AQ414" s="32"/>
      <c r="AR414" s="37"/>
      <c r="AS414" s="32"/>
      <c r="AT414"/>
    </row>
    <row r="415" spans="21:46" x14ac:dyDescent="0.25">
      <c r="U415" s="36">
        <f t="shared" si="131"/>
        <v>24300</v>
      </c>
      <c r="V415" s="36">
        <f t="shared" si="145"/>
        <v>26.49839351946412</v>
      </c>
      <c r="W415" s="32">
        <f t="shared" si="132"/>
        <v>295.39919675973204</v>
      </c>
      <c r="X415" s="8">
        <f t="shared" si="133"/>
        <v>1.1955258285435306</v>
      </c>
      <c r="Y415" s="32">
        <f t="shared" si="134"/>
        <v>1.8312666798810208E-5</v>
      </c>
      <c r="Z415" s="32">
        <f t="shared" si="135"/>
        <v>1.5317667223567994E-5</v>
      </c>
      <c r="AA415" s="10">
        <f t="shared" si="136"/>
        <v>1006.1661712024744</v>
      </c>
      <c r="AB415" s="29">
        <f t="shared" si="137"/>
        <v>2.5764065486726734E-2</v>
      </c>
      <c r="AC415" s="8">
        <f t="shared" si="138"/>
        <v>0.71516608459787245</v>
      </c>
      <c r="AD415" s="32">
        <f t="shared" si="139"/>
        <v>3.3852495571048118E-3</v>
      </c>
      <c r="AE415" s="47">
        <f t="shared" si="140"/>
        <v>558161.55227771099</v>
      </c>
      <c r="AF415" s="32">
        <f t="shared" si="141"/>
        <v>399178.21191552124</v>
      </c>
      <c r="AG415" s="9">
        <f t="shared" si="142"/>
        <v>13.573300589633925</v>
      </c>
      <c r="AH415" s="10">
        <f t="shared" si="143"/>
        <v>4.5170023179720857</v>
      </c>
      <c r="AI415" s="10">
        <f t="shared" si="146"/>
        <v>3.6851772697400045</v>
      </c>
      <c r="AJ415" s="10">
        <f t="shared" si="147"/>
        <v>4.0072661713366573</v>
      </c>
      <c r="AK415" s="10">
        <f t="shared" si="148"/>
        <v>7.6924434410766622</v>
      </c>
      <c r="AL415" s="9">
        <f t="shared" si="144"/>
        <v>4.1667401972498581</v>
      </c>
      <c r="AM415" s="49">
        <f t="shared" si="149"/>
        <v>30.665133716713978</v>
      </c>
      <c r="AN415" s="29">
        <f t="shared" si="150"/>
        <v>1.2820739068461105E-4</v>
      </c>
      <c r="AO415" s="29">
        <f t="shared" si="151"/>
        <v>6.75</v>
      </c>
      <c r="AP415"/>
      <c r="AQ415" s="32"/>
      <c r="AR415" s="37"/>
      <c r="AS415" s="32"/>
      <c r="AT415"/>
    </row>
    <row r="416" spans="21:46" x14ac:dyDescent="0.25">
      <c r="U416" s="36">
        <f t="shared" si="131"/>
        <v>24360</v>
      </c>
      <c r="V416" s="36">
        <f t="shared" si="145"/>
        <v>26.498427577713482</v>
      </c>
      <c r="W416" s="32">
        <f t="shared" si="132"/>
        <v>295.39921378885674</v>
      </c>
      <c r="X416" s="8">
        <f t="shared" si="133"/>
        <v>1.1955257593962416</v>
      </c>
      <c r="Y416" s="32">
        <f t="shared" si="134"/>
        <v>1.8312667611388556E-5</v>
      </c>
      <c r="Z416" s="32">
        <f t="shared" si="135"/>
        <v>1.5317668789200099E-5</v>
      </c>
      <c r="AA416" s="10">
        <f t="shared" si="136"/>
        <v>1006.166171798457</v>
      </c>
      <c r="AB416" s="29">
        <f t="shared" si="137"/>
        <v>2.5764066760683099E-2</v>
      </c>
      <c r="AC416" s="8">
        <f t="shared" si="138"/>
        <v>0.71516608139234183</v>
      </c>
      <c r="AD416" s="32">
        <f t="shared" si="139"/>
        <v>3.3852493619525087E-3</v>
      </c>
      <c r="AE416" s="47">
        <f t="shared" si="140"/>
        <v>558163.64289397129</v>
      </c>
      <c r="AF416" s="32">
        <f t="shared" si="141"/>
        <v>399179.70526415587</v>
      </c>
      <c r="AG416" s="9">
        <f t="shared" si="142"/>
        <v>13.57331328424053</v>
      </c>
      <c r="AH416" s="10">
        <f t="shared" si="143"/>
        <v>4.517006765910013</v>
      </c>
      <c r="AI416" s="10">
        <f t="shared" si="146"/>
        <v>3.6851956673402917</v>
      </c>
      <c r="AJ416" s="10">
        <f t="shared" si="147"/>
        <v>4.0072829304803754</v>
      </c>
      <c r="AK416" s="10">
        <f t="shared" si="148"/>
        <v>7.6924785978206671</v>
      </c>
      <c r="AL416" s="9">
        <f t="shared" si="144"/>
        <v>4.1667592404861944</v>
      </c>
      <c r="AM416" s="49">
        <f t="shared" si="149"/>
        <v>30.665186818199675</v>
      </c>
      <c r="AN416" s="29">
        <f t="shared" si="150"/>
        <v>1.2820797663034444E-4</v>
      </c>
      <c r="AO416" s="29">
        <f t="shared" si="151"/>
        <v>6.7666666666666666</v>
      </c>
      <c r="AP416"/>
      <c r="AQ416" s="32"/>
      <c r="AR416" s="37"/>
      <c r="AS416" s="32"/>
      <c r="AT416"/>
    </row>
    <row r="417" spans="21:46" x14ac:dyDescent="0.25">
      <c r="U417" s="36">
        <f t="shared" si="131"/>
        <v>24420</v>
      </c>
      <c r="V417" s="36">
        <f t="shared" si="145"/>
        <v>26.498460913920862</v>
      </c>
      <c r="W417" s="32">
        <f t="shared" si="132"/>
        <v>295.39923045696042</v>
      </c>
      <c r="X417" s="8">
        <f t="shared" si="133"/>
        <v>1.1955256917148978</v>
      </c>
      <c r="Y417" s="32">
        <f t="shared" si="134"/>
        <v>1.8312668406740069E-5</v>
      </c>
      <c r="Z417" s="32">
        <f t="shared" si="135"/>
        <v>1.531767032164054E-5</v>
      </c>
      <c r="AA417" s="10">
        <f t="shared" si="136"/>
        <v>1006.1661723818047</v>
      </c>
      <c r="AB417" s="29">
        <f t="shared" si="137"/>
        <v>2.576406800763131E-2</v>
      </c>
      <c r="AC417" s="8">
        <f t="shared" si="138"/>
        <v>0.71516607825476952</v>
      </c>
      <c r="AD417" s="32">
        <f t="shared" si="139"/>
        <v>3.3852491709374976E-3</v>
      </c>
      <c r="AE417" s="47">
        <f t="shared" si="140"/>
        <v>558165.68918764184</v>
      </c>
      <c r="AF417" s="32">
        <f t="shared" si="141"/>
        <v>399181.1669526964</v>
      </c>
      <c r="AG417" s="9">
        <f t="shared" si="142"/>
        <v>13.573325709677608</v>
      </c>
      <c r="AH417" s="10">
        <f t="shared" si="143"/>
        <v>4.5170111195374147</v>
      </c>
      <c r="AI417" s="10">
        <f t="shared" si="146"/>
        <v>3.6852136749249249</v>
      </c>
      <c r="AJ417" s="10">
        <f t="shared" si="147"/>
        <v>4.0072993343322834</v>
      </c>
      <c r="AK417" s="10">
        <f t="shared" si="148"/>
        <v>7.6925130092572083</v>
      </c>
      <c r="AL417" s="9">
        <f t="shared" si="144"/>
        <v>4.1667778800143216</v>
      </c>
      <c r="AM417" s="49">
        <f t="shared" si="149"/>
        <v>30.665238793935185</v>
      </c>
      <c r="AN417" s="29">
        <f t="shared" si="150"/>
        <v>1.2820855015428681E-4</v>
      </c>
      <c r="AO417" s="29">
        <f t="shared" si="151"/>
        <v>6.7833333333333332</v>
      </c>
      <c r="AP417"/>
      <c r="AQ417" s="32"/>
      <c r="AR417" s="37"/>
      <c r="AS417" s="32"/>
      <c r="AT417"/>
    </row>
    <row r="418" spans="21:46" x14ac:dyDescent="0.25">
      <c r="U418" s="36">
        <f t="shared" si="131"/>
        <v>24480</v>
      </c>
      <c r="V418" s="36">
        <f t="shared" si="145"/>
        <v>26.498493543393231</v>
      </c>
      <c r="W418" s="32">
        <f t="shared" si="132"/>
        <v>295.3992467716966</v>
      </c>
      <c r="X418" s="8">
        <f t="shared" si="133"/>
        <v>1.1955256254684206</v>
      </c>
      <c r="Y418" s="32">
        <f t="shared" si="134"/>
        <v>1.8312669185229927E-5</v>
      </c>
      <c r="Z418" s="32">
        <f t="shared" si="135"/>
        <v>1.5317671821592961E-5</v>
      </c>
      <c r="AA418" s="10">
        <f t="shared" si="136"/>
        <v>1006.1661729527858</v>
      </c>
      <c r="AB418" s="29">
        <f t="shared" si="137"/>
        <v>2.5764069228143921E-2</v>
      </c>
      <c r="AC418" s="8">
        <f t="shared" si="138"/>
        <v>0.71516607518371478</v>
      </c>
      <c r="AD418" s="32">
        <f t="shared" si="139"/>
        <v>3.3852489839720679E-3</v>
      </c>
      <c r="AE418" s="47">
        <f t="shared" si="140"/>
        <v>558167.69209838717</v>
      </c>
      <c r="AF418" s="32">
        <f t="shared" si="141"/>
        <v>399182.59765235573</v>
      </c>
      <c r="AG418" s="9">
        <f t="shared" si="142"/>
        <v>13.573337871653157</v>
      </c>
      <c r="AH418" s="10">
        <f t="shared" si="143"/>
        <v>4.5170153808541862</v>
      </c>
      <c r="AI418" s="10">
        <f t="shared" si="146"/>
        <v>3.6852313007613331</v>
      </c>
      <c r="AJ418" s="10">
        <f t="shared" si="147"/>
        <v>4.007315390424214</v>
      </c>
      <c r="AK418" s="10">
        <f t="shared" si="148"/>
        <v>7.6925466911855471</v>
      </c>
      <c r="AL418" s="9">
        <f t="shared" si="144"/>
        <v>4.166796124392171</v>
      </c>
      <c r="AM418" s="49">
        <f t="shared" si="149"/>
        <v>30.665289667785402</v>
      </c>
      <c r="AN418" s="29">
        <f t="shared" si="150"/>
        <v>1.2820911151975912E-4</v>
      </c>
      <c r="AO418" s="29">
        <f t="shared" si="151"/>
        <v>6.8</v>
      </c>
      <c r="AP418"/>
      <c r="AQ418" s="32"/>
      <c r="AR418" s="37"/>
      <c r="AS418" s="32"/>
      <c r="AT418"/>
    </row>
    <row r="419" spans="21:46" x14ac:dyDescent="0.25">
      <c r="U419" s="36">
        <f t="shared" si="131"/>
        <v>24540</v>
      </c>
      <c r="V419" s="36">
        <f t="shared" si="145"/>
        <v>26.498525481113077</v>
      </c>
      <c r="W419" s="32">
        <f t="shared" si="132"/>
        <v>295.39926274055654</v>
      </c>
      <c r="X419" s="8">
        <f t="shared" si="133"/>
        <v>1.1955255606263917</v>
      </c>
      <c r="Y419" s="32">
        <f t="shared" si="134"/>
        <v>1.8312669947215576E-5</v>
      </c>
      <c r="Z419" s="32">
        <f t="shared" si="135"/>
        <v>1.5317673289746072E-5</v>
      </c>
      <c r="AA419" s="10">
        <f t="shared" si="136"/>
        <v>1006.166173511662</v>
      </c>
      <c r="AB419" s="29">
        <f t="shared" si="137"/>
        <v>2.5764070422781324E-2</v>
      </c>
      <c r="AC419" s="8">
        <f t="shared" si="138"/>
        <v>0.71516607217776729</v>
      </c>
      <c r="AD419" s="32">
        <f t="shared" si="139"/>
        <v>3.385248800970369E-3</v>
      </c>
      <c r="AE419" s="47">
        <f t="shared" si="140"/>
        <v>558169.65254595305</v>
      </c>
      <c r="AF419" s="32">
        <f t="shared" si="141"/>
        <v>399183.99802011834</v>
      </c>
      <c r="AG419" s="9">
        <f t="shared" si="142"/>
        <v>13.573349775754124</v>
      </c>
      <c r="AH419" s="10">
        <f t="shared" si="143"/>
        <v>4.5170195518178096</v>
      </c>
      <c r="AI419" s="10">
        <f t="shared" si="146"/>
        <v>3.685248552941724</v>
      </c>
      <c r="AJ419" s="10">
        <f t="shared" si="147"/>
        <v>4.0073311061282419</v>
      </c>
      <c r="AK419" s="10">
        <f t="shared" si="148"/>
        <v>7.692579659069966</v>
      </c>
      <c r="AL419" s="9">
        <f t="shared" si="144"/>
        <v>4.1668139819962313</v>
      </c>
      <c r="AM419" s="49">
        <f t="shared" si="149"/>
        <v>30.665339463109309</v>
      </c>
      <c r="AN419" s="29">
        <f t="shared" si="150"/>
        <v>1.2820966098449943E-4</v>
      </c>
      <c r="AO419" s="29">
        <f t="shared" si="151"/>
        <v>6.8166666666666664</v>
      </c>
      <c r="AP419"/>
      <c r="AQ419" s="32"/>
      <c r="AR419" s="37"/>
      <c r="AS419" s="32"/>
      <c r="AT419"/>
    </row>
    <row r="420" spans="21:46" x14ac:dyDescent="0.25">
      <c r="U420" s="36">
        <f t="shared" si="131"/>
        <v>24600</v>
      </c>
      <c r="V420" s="36">
        <f t="shared" si="145"/>
        <v>26.49855674174529</v>
      </c>
      <c r="W420" s="32">
        <f t="shared" si="132"/>
        <v>295.39927837087259</v>
      </c>
      <c r="X420" s="8">
        <f t="shared" si="133"/>
        <v>1.195525497159037</v>
      </c>
      <c r="Y420" s="32">
        <f t="shared" si="134"/>
        <v>1.8312670693046955E-5</v>
      </c>
      <c r="Z420" s="32">
        <f t="shared" si="135"/>
        <v>1.5317674726774045E-5</v>
      </c>
      <c r="AA420" s="10">
        <f t="shared" si="136"/>
        <v>1006.1661740586901</v>
      </c>
      <c r="AB420" s="29">
        <f t="shared" si="137"/>
        <v>2.5764071592092128E-2</v>
      </c>
      <c r="AC420" s="8">
        <f t="shared" si="138"/>
        <v>0.71516606923554726</v>
      </c>
      <c r="AD420" s="32">
        <f t="shared" si="139"/>
        <v>3.3852486218483718E-3</v>
      </c>
      <c r="AE420" s="47">
        <f t="shared" si="140"/>
        <v>558171.57143058139</v>
      </c>
      <c r="AF420" s="32">
        <f t="shared" si="141"/>
        <v>399185.36869903741</v>
      </c>
      <c r="AG420" s="9">
        <f t="shared" si="142"/>
        <v>13.573361427448916</v>
      </c>
      <c r="AH420" s="10">
        <f t="shared" si="143"/>
        <v>4.5170236343442518</v>
      </c>
      <c r="AI420" s="10">
        <f t="shared" si="146"/>
        <v>3.6852654393867987</v>
      </c>
      <c r="AJ420" s="10">
        <f t="shared" si="147"/>
        <v>4.0073464886603176</v>
      </c>
      <c r="AK420" s="10">
        <f t="shared" si="148"/>
        <v>7.6926119280471159</v>
      </c>
      <c r="AL420" s="9">
        <f t="shared" si="144"/>
        <v>4.166831461025521</v>
      </c>
      <c r="AM420" s="49">
        <f t="shared" si="149"/>
        <v>30.66538820277081</v>
      </c>
      <c r="AN420" s="29">
        <f t="shared" si="150"/>
        <v>1.2821019880078526E-4</v>
      </c>
      <c r="AO420" s="29">
        <f t="shared" si="151"/>
        <v>6.833333333333333</v>
      </c>
      <c r="AP420"/>
      <c r="AQ420" s="32"/>
      <c r="AR420" s="37"/>
      <c r="AS420" s="32"/>
      <c r="AT420"/>
    </row>
    <row r="421" spans="21:46" x14ac:dyDescent="0.25">
      <c r="U421" s="36">
        <f t="shared" si="131"/>
        <v>24660</v>
      </c>
      <c r="V421" s="36">
        <f t="shared" si="145"/>
        <v>26.49858733964388</v>
      </c>
      <c r="W421" s="32">
        <f t="shared" si="132"/>
        <v>295.39929366982193</v>
      </c>
      <c r="X421" s="8">
        <f t="shared" si="133"/>
        <v>1.1955254350372129</v>
      </c>
      <c r="Y421" s="32">
        <f t="shared" si="134"/>
        <v>1.8312671423066447E-5</v>
      </c>
      <c r="Z421" s="32">
        <f t="shared" si="135"/>
        <v>1.5317676133336662E-5</v>
      </c>
      <c r="AA421" s="10">
        <f t="shared" si="136"/>
        <v>1006.1661745941212</v>
      </c>
      <c r="AB421" s="29">
        <f t="shared" si="137"/>
        <v>2.5764072736613148E-2</v>
      </c>
      <c r="AC421" s="8">
        <f t="shared" si="138"/>
        <v>0.71516606635570346</v>
      </c>
      <c r="AD421" s="32">
        <f t="shared" si="139"/>
        <v>3.3852484465238253E-3</v>
      </c>
      <c r="AE421" s="47">
        <f t="shared" si="140"/>
        <v>558173.4496334357</v>
      </c>
      <c r="AF421" s="32">
        <f t="shared" si="141"/>
        <v>399186.71031853755</v>
      </c>
      <c r="AG421" s="9">
        <f t="shared" si="142"/>
        <v>13.573372832089994</v>
      </c>
      <c r="AH421" s="10">
        <f t="shared" si="143"/>
        <v>4.5170276303088315</v>
      </c>
      <c r="AI421" s="10">
        <f t="shared" si="146"/>
        <v>3.6852819678493662</v>
      </c>
      <c r="AJ421" s="10">
        <f t="shared" si="147"/>
        <v>4.0073615450833326</v>
      </c>
      <c r="AK421" s="10">
        <f t="shared" si="148"/>
        <v>7.6926435129326993</v>
      </c>
      <c r="AL421" s="9">
        <f t="shared" si="144"/>
        <v>4.1668485695052118</v>
      </c>
      <c r="AM421" s="49">
        <f t="shared" si="149"/>
        <v>30.665435909149092</v>
      </c>
      <c r="AN421" s="29">
        <f t="shared" si="150"/>
        <v>1.2821072521554497E-4</v>
      </c>
      <c r="AO421" s="29">
        <f t="shared" si="151"/>
        <v>6.85</v>
      </c>
      <c r="AP421"/>
      <c r="AQ421" s="32"/>
      <c r="AR421" s="37"/>
      <c r="AS421" s="32"/>
      <c r="AT421"/>
    </row>
    <row r="422" spans="21:46" x14ac:dyDescent="0.25">
      <c r="U422" s="36">
        <f t="shared" si="131"/>
        <v>24720</v>
      </c>
      <c r="V422" s="36">
        <f t="shared" si="145"/>
        <v>26.498617288858583</v>
      </c>
      <c r="W422" s="32">
        <f t="shared" si="132"/>
        <v>295.39930864442925</v>
      </c>
      <c r="X422" s="8">
        <f t="shared" si="133"/>
        <v>1.1955253742323952</v>
      </c>
      <c r="Y422" s="32">
        <f t="shared" si="134"/>
        <v>1.831267213760935E-5</v>
      </c>
      <c r="Z422" s="32">
        <f t="shared" si="135"/>
        <v>1.5317677510079844E-5</v>
      </c>
      <c r="AA422" s="10">
        <f t="shared" si="136"/>
        <v>1006.1661751182014</v>
      </c>
      <c r="AB422" s="29">
        <f t="shared" si="137"/>
        <v>2.5764073856870042E-2</v>
      </c>
      <c r="AC422" s="8">
        <f t="shared" si="138"/>
        <v>0.7151660635369137</v>
      </c>
      <c r="AD422" s="32">
        <f t="shared" si="139"/>
        <v>3.3852482749162261E-3</v>
      </c>
      <c r="AE422" s="47">
        <f t="shared" si="140"/>
        <v>558175.28801698994</v>
      </c>
      <c r="AF422" s="32">
        <f t="shared" si="141"/>
        <v>399188.02349469374</v>
      </c>
      <c r="AG422" s="9">
        <f t="shared" si="142"/>
        <v>13.573383994916261</v>
      </c>
      <c r="AH422" s="10">
        <f t="shared" si="143"/>
        <v>4.5170315415471203</v>
      </c>
      <c r="AI422" s="10">
        <f t="shared" si="146"/>
        <v>3.6852981459179417</v>
      </c>
      <c r="AJ422" s="10">
        <f t="shared" si="147"/>
        <v>4.0073762823104504</v>
      </c>
      <c r="AK422" s="10">
        <f t="shared" si="148"/>
        <v>7.6926744282283916</v>
      </c>
      <c r="AL422" s="9">
        <f t="shared" si="144"/>
        <v>4.1668653152903783</v>
      </c>
      <c r="AM422" s="49">
        <f t="shared" si="149"/>
        <v>30.665482604148963</v>
      </c>
      <c r="AN422" s="29">
        <f t="shared" si="150"/>
        <v>1.2821124047047319E-4</v>
      </c>
      <c r="AO422" s="29">
        <f t="shared" si="151"/>
        <v>6.8666666666666663</v>
      </c>
      <c r="AP422"/>
      <c r="AQ422" s="32"/>
      <c r="AR422" s="37"/>
      <c r="AS422" s="32"/>
      <c r="AT422"/>
    </row>
    <row r="423" spans="21:46" x14ac:dyDescent="0.25">
      <c r="U423" s="36">
        <f t="shared" si="131"/>
        <v>24780</v>
      </c>
      <c r="V423" s="36">
        <f t="shared" si="145"/>
        <v>26.498646603141296</v>
      </c>
      <c r="W423" s="32">
        <f t="shared" si="132"/>
        <v>295.39932330157063</v>
      </c>
      <c r="X423" s="8">
        <f t="shared" si="133"/>
        <v>1.1955253147166631</v>
      </c>
      <c r="Y423" s="32">
        <f t="shared" si="134"/>
        <v>1.8312672837003699E-5</v>
      </c>
      <c r="Z423" s="32">
        <f t="shared" si="135"/>
        <v>1.5317678857635703E-5</v>
      </c>
      <c r="AA423" s="10">
        <f t="shared" si="136"/>
        <v>1006.1661756311709</v>
      </c>
      <c r="AB423" s="29">
        <f t="shared" si="137"/>
        <v>2.5764074953377122E-2</v>
      </c>
      <c r="AC423" s="8">
        <f t="shared" si="138"/>
        <v>0.71516606077788303</v>
      </c>
      <c r="AD423" s="32">
        <f t="shared" si="139"/>
        <v>3.3852481069467739E-3</v>
      </c>
      <c r="AE423" s="47">
        <f t="shared" si="140"/>
        <v>558177.08742544113</v>
      </c>
      <c r="AF423" s="32">
        <f t="shared" si="141"/>
        <v>399189.30883052474</v>
      </c>
      <c r="AG423" s="9">
        <f t="shared" si="142"/>
        <v>13.57339492105551</v>
      </c>
      <c r="AH423" s="10">
        <f t="shared" si="143"/>
        <v>4.5170353698557237</v>
      </c>
      <c r="AI423" s="10">
        <f t="shared" si="146"/>
        <v>3.6853139810201698</v>
      </c>
      <c r="AJ423" s="10">
        <f t="shared" si="147"/>
        <v>4.0073907071084376</v>
      </c>
      <c r="AK423" s="10">
        <f t="shared" si="148"/>
        <v>7.6927046881286074</v>
      </c>
      <c r="AL423" s="9">
        <f t="shared" si="144"/>
        <v>4.1668817060696623</v>
      </c>
      <c r="AM423" s="49">
        <f t="shared" si="149"/>
        <v>30.665528309210959</v>
      </c>
      <c r="AN423" s="29">
        <f t="shared" si="150"/>
        <v>1.2821174480214347E-4</v>
      </c>
      <c r="AO423" s="29">
        <f t="shared" si="151"/>
        <v>6.8833333333333337</v>
      </c>
      <c r="AP423"/>
      <c r="AQ423" s="32"/>
      <c r="AR423" s="37"/>
      <c r="AS423" s="32"/>
      <c r="AT423"/>
    </row>
    <row r="424" spans="21:46" x14ac:dyDescent="0.25">
      <c r="U424" s="36">
        <f t="shared" si="131"/>
        <v>24840</v>
      </c>
      <c r="V424" s="36">
        <f t="shared" si="145"/>
        <v>26.498675295952399</v>
      </c>
      <c r="W424" s="32">
        <f t="shared" si="132"/>
        <v>295.39933764797615</v>
      </c>
      <c r="X424" s="8">
        <f t="shared" si="133"/>
        <v>1.1955252564626881</v>
      </c>
      <c r="Y424" s="32">
        <f t="shared" si="134"/>
        <v>1.8312673521570689E-5</v>
      </c>
      <c r="Z424" s="32">
        <f t="shared" si="135"/>
        <v>1.5317680176623035E-5</v>
      </c>
      <c r="AA424" s="10">
        <f t="shared" si="136"/>
        <v>1006.1661761332656</v>
      </c>
      <c r="AB424" s="29">
        <f t="shared" si="137"/>
        <v>2.5764076026637942E-2</v>
      </c>
      <c r="AC424" s="8">
        <f t="shared" si="138"/>
        <v>0.71516605807734501</v>
      </c>
      <c r="AD424" s="32">
        <f t="shared" si="139"/>
        <v>3.3852479425383413E-3</v>
      </c>
      <c r="AE424" s="47">
        <f t="shared" si="140"/>
        <v>558178.84868508379</v>
      </c>
      <c r="AF424" s="32">
        <f t="shared" si="141"/>
        <v>399190.56691626221</v>
      </c>
      <c r="AG424" s="9">
        <f t="shared" si="142"/>
        <v>13.573405615526784</v>
      </c>
      <c r="AH424" s="10">
        <f t="shared" si="143"/>
        <v>4.5170391169931747</v>
      </c>
      <c r="AI424" s="10">
        <f t="shared" si="146"/>
        <v>3.685329480426291</v>
      </c>
      <c r="AJ424" s="10">
        <f t="shared" si="147"/>
        <v>4.0074048261004434</v>
      </c>
      <c r="AK424" s="10">
        <f t="shared" si="148"/>
        <v>7.6927343065267344</v>
      </c>
      <c r="AL424" s="9">
        <f t="shared" si="144"/>
        <v>4.1668977493686477</v>
      </c>
      <c r="AM424" s="49">
        <f t="shared" si="149"/>
        <v>30.665573045321047</v>
      </c>
      <c r="AN424" s="29">
        <f t="shared" si="150"/>
        <v>1.2821223844211224E-4</v>
      </c>
      <c r="AO424" s="29">
        <f t="shared" si="151"/>
        <v>6.9</v>
      </c>
      <c r="AP424"/>
      <c r="AQ424" s="32"/>
      <c r="AR424" s="37"/>
      <c r="AS424" s="32"/>
      <c r="AT424"/>
    </row>
    <row r="425" spans="21:46" x14ac:dyDescent="0.25">
      <c r="U425" s="36">
        <f t="shared" si="131"/>
        <v>24900</v>
      </c>
      <c r="V425" s="36">
        <f t="shared" si="145"/>
        <v>26.498703380466928</v>
      </c>
      <c r="W425" s="32">
        <f t="shared" si="132"/>
        <v>295.39935169023346</v>
      </c>
      <c r="X425" s="8">
        <f t="shared" si="133"/>
        <v>1.195525199443721</v>
      </c>
      <c r="Y425" s="32">
        <f t="shared" si="134"/>
        <v>1.8312674191624583E-5</v>
      </c>
      <c r="Z425" s="32">
        <f t="shared" si="135"/>
        <v>1.5317681467647431E-5</v>
      </c>
      <c r="AA425" s="10">
        <f t="shared" si="136"/>
        <v>1006.1661766247158</v>
      </c>
      <c r="AB425" s="29">
        <f t="shared" si="137"/>
        <v>2.5764077077145193E-2</v>
      </c>
      <c r="AC425" s="8">
        <f t="shared" si="138"/>
        <v>0.71516605543405998</v>
      </c>
      <c r="AD425" s="32">
        <f t="shared" si="139"/>
        <v>3.385247781615433E-3</v>
      </c>
      <c r="AE425" s="47">
        <f t="shared" si="140"/>
        <v>558180.57260469976</v>
      </c>
      <c r="AF425" s="32">
        <f t="shared" si="141"/>
        <v>399191.79832962807</v>
      </c>
      <c r="AG425" s="9">
        <f t="shared" si="142"/>
        <v>13.573416083242668</v>
      </c>
      <c r="AH425" s="10">
        <f t="shared" si="143"/>
        <v>4.5170427846806724</v>
      </c>
      <c r="AI425" s="10">
        <f t="shared" si="146"/>
        <v>3.6853446512524202</v>
      </c>
      <c r="AJ425" s="10">
        <f t="shared" si="147"/>
        <v>4.0074186457693157</v>
      </c>
      <c r="AK425" s="10">
        <f t="shared" si="148"/>
        <v>7.6927632970217363</v>
      </c>
      <c r="AL425" s="9">
        <f t="shared" si="144"/>
        <v>4.1669134525534401</v>
      </c>
      <c r="AM425" s="49">
        <f t="shared" si="149"/>
        <v>30.665616833020369</v>
      </c>
      <c r="AN425" s="29">
        <f t="shared" si="150"/>
        <v>1.2821272161702893E-4</v>
      </c>
      <c r="AO425" s="29">
        <f t="shared" si="151"/>
        <v>6.916666666666667</v>
      </c>
      <c r="AP425"/>
      <c r="AQ425" s="32"/>
      <c r="AR425" s="37"/>
      <c r="AS425" s="32"/>
      <c r="AT425"/>
    </row>
    <row r="426" spans="21:46" x14ac:dyDescent="0.25">
      <c r="U426" s="36">
        <f t="shared" si="131"/>
        <v>24960</v>
      </c>
      <c r="V426" s="36">
        <f t="shared" si="145"/>
        <v>26.49873086958063</v>
      </c>
      <c r="W426" s="32">
        <f t="shared" si="132"/>
        <v>295.3993654347903</v>
      </c>
      <c r="X426" s="8">
        <f t="shared" si="133"/>
        <v>1.1955251436335801</v>
      </c>
      <c r="Y426" s="32">
        <f t="shared" si="134"/>
        <v>1.8312674847473114E-5</v>
      </c>
      <c r="Z426" s="32">
        <f t="shared" si="135"/>
        <v>1.5317682731301733E-5</v>
      </c>
      <c r="AA426" s="10">
        <f t="shared" si="136"/>
        <v>1006.1661771057472</v>
      </c>
      <c r="AB426" s="29">
        <f t="shared" si="137"/>
        <v>2.576407810538137E-2</v>
      </c>
      <c r="AC426" s="8">
        <f t="shared" si="138"/>
        <v>0.71516605284681312</v>
      </c>
      <c r="AD426" s="32">
        <f t="shared" si="139"/>
        <v>3.3852476241041586E-3</v>
      </c>
      <c r="AE426" s="47">
        <f t="shared" si="140"/>
        <v>558182.25997591903</v>
      </c>
      <c r="AF426" s="32">
        <f t="shared" si="141"/>
        <v>399193.00363609171</v>
      </c>
      <c r="AG426" s="9">
        <f t="shared" si="142"/>
        <v>13.573426329011548</v>
      </c>
      <c r="AH426" s="10">
        <f t="shared" si="143"/>
        <v>4.5170463746029572</v>
      </c>
      <c r="AI426" s="10">
        <f t="shared" si="146"/>
        <v>3.6853595004638806</v>
      </c>
      <c r="AJ426" s="10">
        <f t="shared" si="147"/>
        <v>4.0074321724605113</v>
      </c>
      <c r="AK426" s="10">
        <f t="shared" si="148"/>
        <v>7.6927916729243915</v>
      </c>
      <c r="AL426" s="9">
        <f t="shared" si="144"/>
        <v>4.1669288228340458</v>
      </c>
      <c r="AM426" s="49">
        <f t="shared" si="149"/>
        <v>30.665659692414675</v>
      </c>
      <c r="AN426" s="29">
        <f t="shared" si="150"/>
        <v>1.2821319454873987E-4</v>
      </c>
      <c r="AO426" s="29">
        <f t="shared" si="151"/>
        <v>6.9333333333333336</v>
      </c>
      <c r="AP426"/>
      <c r="AQ426" s="32"/>
      <c r="AR426" s="37"/>
      <c r="AS426" s="32"/>
      <c r="AT426"/>
    </row>
    <row r="427" spans="21:46" x14ac:dyDescent="0.25">
      <c r="U427" s="36">
        <f t="shared" si="131"/>
        <v>25020</v>
      </c>
      <c r="V427" s="36">
        <f t="shared" si="145"/>
        <v>26.498757775915873</v>
      </c>
      <c r="W427" s="32">
        <f t="shared" si="132"/>
        <v>295.39937888795794</v>
      </c>
      <c r="X427" s="8">
        <f t="shared" si="133"/>
        <v>1.1955250890066378</v>
      </c>
      <c r="Y427" s="32">
        <f t="shared" si="134"/>
        <v>1.8312675489417436E-5</v>
      </c>
      <c r="Z427" s="32">
        <f t="shared" si="135"/>
        <v>1.5317683968166191E-5</v>
      </c>
      <c r="AA427" s="10">
        <f t="shared" si="136"/>
        <v>1006.1661775765808</v>
      </c>
      <c r="AB427" s="29">
        <f t="shared" si="137"/>
        <v>2.5764079111818584E-2</v>
      </c>
      <c r="AC427" s="8">
        <f t="shared" si="138"/>
        <v>0.71516605031441749</v>
      </c>
      <c r="AD427" s="32">
        <f t="shared" si="139"/>
        <v>3.38524746993219E-3</v>
      </c>
      <c r="AE427" s="47">
        <f t="shared" si="140"/>
        <v>558183.91157359036</v>
      </c>
      <c r="AF427" s="32">
        <f t="shared" si="141"/>
        <v>399194.18338913668</v>
      </c>
      <c r="AG427" s="9">
        <f t="shared" si="142"/>
        <v>13.573436357539823</v>
      </c>
      <c r="AH427" s="10">
        <f t="shared" si="143"/>
        <v>4.5170498884090042</v>
      </c>
      <c r="AI427" s="10">
        <f t="shared" si="146"/>
        <v>3.6853740348783313</v>
      </c>
      <c r="AJ427" s="10">
        <f t="shared" si="147"/>
        <v>4.0074454123848922</v>
      </c>
      <c r="AK427" s="10">
        <f t="shared" si="148"/>
        <v>7.6928194472632239</v>
      </c>
      <c r="AL427" s="9">
        <f t="shared" si="144"/>
        <v>4.1669438672675794</v>
      </c>
      <c r="AM427" s="49">
        <f t="shared" si="149"/>
        <v>30.665701643183453</v>
      </c>
      <c r="AN427" s="29">
        <f t="shared" si="150"/>
        <v>1.2821365745438706E-4</v>
      </c>
      <c r="AO427" s="29">
        <f t="shared" si="151"/>
        <v>6.95</v>
      </c>
      <c r="AP427"/>
      <c r="AQ427" s="32"/>
      <c r="AR427" s="37"/>
      <c r="AS427" s="32"/>
      <c r="AT427"/>
    </row>
    <row r="428" spans="21:46" x14ac:dyDescent="0.25">
      <c r="U428" s="36">
        <f t="shared" si="131"/>
        <v>25080</v>
      </c>
      <c r="V428" s="36">
        <f t="shared" si="145"/>
        <v>26.498784111827455</v>
      </c>
      <c r="W428" s="32">
        <f t="shared" si="132"/>
        <v>295.39939205591372</v>
      </c>
      <c r="X428" s="8">
        <f t="shared" si="133"/>
        <v>1.1955250355378104</v>
      </c>
      <c r="Y428" s="32">
        <f t="shared" si="134"/>
        <v>1.8312676117752294E-5</v>
      </c>
      <c r="Z428" s="32">
        <f t="shared" si="135"/>
        <v>1.5317685178808726E-5</v>
      </c>
      <c r="AA428" s="10">
        <f t="shared" si="136"/>
        <v>1006.1661780374327</v>
      </c>
      <c r="AB428" s="29">
        <f t="shared" si="137"/>
        <v>2.576408009691895E-2</v>
      </c>
      <c r="AC428" s="8">
        <f t="shared" si="138"/>
        <v>0.71516604783570981</v>
      </c>
      <c r="AD428" s="32">
        <f t="shared" si="139"/>
        <v>3.3852473190287345E-3</v>
      </c>
      <c r="AE428" s="47">
        <f t="shared" si="140"/>
        <v>558185.52815613698</v>
      </c>
      <c r="AF428" s="32">
        <f t="shared" si="141"/>
        <v>399195.3381305128</v>
      </c>
      <c r="AG428" s="9">
        <f t="shared" si="142"/>
        <v>13.573446173434087</v>
      </c>
      <c r="AH428" s="10">
        <f t="shared" si="143"/>
        <v>4.5170533277128291</v>
      </c>
      <c r="AI428" s="10">
        <f t="shared" si="146"/>
        <v>3.6853882611689399</v>
      </c>
      <c r="AJ428" s="10">
        <f t="shared" si="147"/>
        <v>4.0074583716217136</v>
      </c>
      <c r="AK428" s="10">
        <f t="shared" si="148"/>
        <v>7.6928466327906531</v>
      </c>
      <c r="AL428" s="9">
        <f t="shared" si="144"/>
        <v>4.1669585927616035</v>
      </c>
      <c r="AM428" s="49">
        <f t="shared" si="149"/>
        <v>30.665742704589057</v>
      </c>
      <c r="AN428" s="29">
        <f t="shared" si="150"/>
        <v>1.2821411054651089E-4</v>
      </c>
      <c r="AO428" s="29">
        <f t="shared" si="151"/>
        <v>6.9666666666666668</v>
      </c>
      <c r="AP428"/>
      <c r="AQ428" s="32"/>
      <c r="AR428" s="37"/>
      <c r="AS428" s="32"/>
      <c r="AT428"/>
    </row>
    <row r="429" spans="21:46" x14ac:dyDescent="0.25">
      <c r="U429" s="36">
        <f t="shared" si="131"/>
        <v>25140</v>
      </c>
      <c r="V429" s="36">
        <f t="shared" si="145"/>
        <v>26.49880988940826</v>
      </c>
      <c r="W429" s="32">
        <f t="shared" si="132"/>
        <v>295.39940494470409</v>
      </c>
      <c r="X429" s="8">
        <f t="shared" si="133"/>
        <v>1.1955249832025463</v>
      </c>
      <c r="Y429" s="32">
        <f t="shared" si="134"/>
        <v>1.831267673276622E-5</v>
      </c>
      <c r="Z429" s="32">
        <f t="shared" si="135"/>
        <v>1.5317686363785237E-5</v>
      </c>
      <c r="AA429" s="10">
        <f t="shared" si="136"/>
        <v>1006.1661784885146</v>
      </c>
      <c r="AB429" s="29">
        <f t="shared" si="137"/>
        <v>2.5764081061134828E-2</v>
      </c>
      <c r="AC429" s="8">
        <f t="shared" si="138"/>
        <v>0.71516604540955175</v>
      </c>
      <c r="AD429" s="32">
        <f t="shared" si="139"/>
        <v>3.3852471713244998E-3</v>
      </c>
      <c r="AE429" s="47">
        <f t="shared" si="140"/>
        <v>558187.11046590225</v>
      </c>
      <c r="AF429" s="32">
        <f t="shared" si="141"/>
        <v>399196.46839048393</v>
      </c>
      <c r="AG429" s="9">
        <f t="shared" si="142"/>
        <v>13.573455781203219</v>
      </c>
      <c r="AH429" s="10">
        <f t="shared" si="143"/>
        <v>4.5170566940942143</v>
      </c>
      <c r="AI429" s="10">
        <f t="shared" si="146"/>
        <v>3.6854021858674266</v>
      </c>
      <c r="AJ429" s="10">
        <f t="shared" si="147"/>
        <v>4.0074710561214077</v>
      </c>
      <c r="AK429" s="10">
        <f t="shared" si="148"/>
        <v>7.6928732419888348</v>
      </c>
      <c r="AL429" s="9">
        <f t="shared" si="144"/>
        <v>4.1669730060772849</v>
      </c>
      <c r="AM429" s="49">
        <f t="shared" si="149"/>
        <v>30.665782895485545</v>
      </c>
      <c r="AN429" s="29">
        <f t="shared" si="150"/>
        <v>1.2821455403314724E-4</v>
      </c>
      <c r="AO429" s="29">
        <f t="shared" si="151"/>
        <v>6.9833333333333334</v>
      </c>
      <c r="AP429"/>
      <c r="AQ429" s="32"/>
      <c r="AR429" s="37"/>
      <c r="AS429" s="32"/>
      <c r="AT429"/>
    </row>
    <row r="430" spans="21:46" x14ac:dyDescent="0.25">
      <c r="U430" s="36">
        <f t="shared" si="131"/>
        <v>25200</v>
      </c>
      <c r="V430" s="36">
        <f t="shared" si="145"/>
        <v>26.498835120494824</v>
      </c>
      <c r="W430" s="32">
        <f t="shared" si="132"/>
        <v>295.3994175602474</v>
      </c>
      <c r="X430" s="8">
        <f t="shared" si="133"/>
        <v>1.1955249319768133</v>
      </c>
      <c r="Y430" s="32">
        <f t="shared" si="134"/>
        <v>1.8312677334741589E-5</v>
      </c>
      <c r="Z430" s="32">
        <f t="shared" si="135"/>
        <v>1.5317687523639829E-5</v>
      </c>
      <c r="AA430" s="10">
        <f t="shared" si="136"/>
        <v>1006.1661789300334</v>
      </c>
      <c r="AB430" s="29">
        <f t="shared" si="137"/>
        <v>2.5764082004908914E-2</v>
      </c>
      <c r="AC430" s="8">
        <f t="shared" si="138"/>
        <v>0.71516604303482989</v>
      </c>
      <c r="AD430" s="32">
        <f t="shared" si="139"/>
        <v>3.3852470267516613E-3</v>
      </c>
      <c r="AE430" s="47">
        <f t="shared" si="140"/>
        <v>558188.65922949254</v>
      </c>
      <c r="AF430" s="32">
        <f t="shared" si="141"/>
        <v>399197.57468807325</v>
      </c>
      <c r="AG430" s="9">
        <f t="shared" si="142"/>
        <v>13.573465185260488</v>
      </c>
      <c r="AH430" s="10">
        <f t="shared" si="143"/>
        <v>4.5170599890994367</v>
      </c>
      <c r="AI430" s="10">
        <f t="shared" si="146"/>
        <v>3.6854158153670653</v>
      </c>
      <c r="AJ430" s="10">
        <f t="shared" si="147"/>
        <v>4.0074834717081771</v>
      </c>
      <c r="AK430" s="10">
        <f t="shared" si="148"/>
        <v>7.6928992870752424</v>
      </c>
      <c r="AL430" s="9">
        <f t="shared" si="144"/>
        <v>4.1669871138324224</v>
      </c>
      <c r="AM430" s="49">
        <f t="shared" si="149"/>
        <v>30.665822234327248</v>
      </c>
      <c r="AN430" s="29">
        <f t="shared" si="150"/>
        <v>1.2821498811792069E-4</v>
      </c>
      <c r="AO430" s="29">
        <f t="shared" si="151"/>
        <v>7</v>
      </c>
      <c r="AP430"/>
      <c r="AQ430" s="32"/>
      <c r="AR430" s="37"/>
      <c r="AS430" s="32"/>
      <c r="AT430"/>
    </row>
    <row r="431" spans="21:46" x14ac:dyDescent="0.25">
      <c r="U431" s="36">
        <f t="shared" si="131"/>
        <v>25260</v>
      </c>
      <c r="V431" s="36">
        <f t="shared" si="145"/>
        <v>26.498859816672756</v>
      </c>
      <c r="W431" s="32">
        <f t="shared" si="132"/>
        <v>295.39942990833634</v>
      </c>
      <c r="X431" s="8">
        <f t="shared" si="133"/>
        <v>1.1955248818370898</v>
      </c>
      <c r="Y431" s="32">
        <f t="shared" si="134"/>
        <v>1.8312677923954864E-5</v>
      </c>
      <c r="Z431" s="32">
        <f t="shared" si="135"/>
        <v>1.5317688658905112E-5</v>
      </c>
      <c r="AA431" s="10">
        <f t="shared" si="136"/>
        <v>1006.1661793621921</v>
      </c>
      <c r="AB431" s="29">
        <f t="shared" si="137"/>
        <v>2.5764082928674669E-2</v>
      </c>
      <c r="AC431" s="8">
        <f t="shared" si="138"/>
        <v>0.71516604071045264</v>
      </c>
      <c r="AD431" s="32">
        <f t="shared" si="139"/>
        <v>3.3852468852438346E-3</v>
      </c>
      <c r="AE431" s="47">
        <f t="shared" si="140"/>
        <v>558190.17515810626</v>
      </c>
      <c r="AF431" s="32">
        <f t="shared" si="141"/>
        <v>399198.65753129689</v>
      </c>
      <c r="AG431" s="9">
        <f t="shared" si="142"/>
        <v>13.573474389925535</v>
      </c>
      <c r="AH431" s="10">
        <f t="shared" si="143"/>
        <v>4.5170632142419924</v>
      </c>
      <c r="AI431" s="10">
        <f t="shared" si="146"/>
        <v>3.6854291559256271</v>
      </c>
      <c r="AJ431" s="10">
        <f t="shared" si="147"/>
        <v>4.0074956240827921</v>
      </c>
      <c r="AK431" s="10">
        <f t="shared" si="148"/>
        <v>7.6929247800084193</v>
      </c>
      <c r="AL431" s="9">
        <f t="shared" si="144"/>
        <v>4.1670009225045597</v>
      </c>
      <c r="AM431" s="49">
        <f t="shared" si="149"/>
        <v>30.665860739177315</v>
      </c>
      <c r="AN431" s="29">
        <f t="shared" si="150"/>
        <v>1.2821541300014032E-4</v>
      </c>
      <c r="AO431" s="29">
        <f t="shared" si="151"/>
        <v>7.0166666666666666</v>
      </c>
      <c r="AP431"/>
      <c r="AQ431" s="32"/>
      <c r="AR431" s="37"/>
      <c r="AS431" s="32"/>
      <c r="AT431"/>
    </row>
    <row r="432" spans="21:46" x14ac:dyDescent="0.25">
      <c r="U432" s="36">
        <f t="shared" si="131"/>
        <v>25320</v>
      </c>
      <c r="V432" s="36">
        <f t="shared" si="145"/>
        <v>26.498883989282067</v>
      </c>
      <c r="W432" s="32">
        <f t="shared" si="132"/>
        <v>295.39944199464099</v>
      </c>
      <c r="X432" s="8">
        <f t="shared" si="133"/>
        <v>1.195524832760352</v>
      </c>
      <c r="Y432" s="32">
        <f t="shared" si="134"/>
        <v>1.8312678500676572E-5</v>
      </c>
      <c r="Z432" s="32">
        <f t="shared" si="135"/>
        <v>1.5317689770102353E-5</v>
      </c>
      <c r="AA432" s="10">
        <f t="shared" si="136"/>
        <v>1006.1661797851889</v>
      </c>
      <c r="AB432" s="29">
        <f t="shared" si="137"/>
        <v>2.5764083832856194E-2</v>
      </c>
      <c r="AC432" s="8">
        <f t="shared" si="138"/>
        <v>0.71516603843535365</v>
      </c>
      <c r="AD432" s="32">
        <f t="shared" si="139"/>
        <v>3.3852467467360399E-3</v>
      </c>
      <c r="AE432" s="47">
        <f t="shared" si="140"/>
        <v>558191.65894786862</v>
      </c>
      <c r="AF432" s="32">
        <f t="shared" si="141"/>
        <v>399199.71741740522</v>
      </c>
      <c r="AG432" s="9">
        <f t="shared" si="142"/>
        <v>13.573483399426411</v>
      </c>
      <c r="AH432" s="10">
        <f t="shared" si="143"/>
        <v>4.517066371003259</v>
      </c>
      <c r="AI432" s="10">
        <f t="shared" si="146"/>
        <v>3.6854422136682286</v>
      </c>
      <c r="AJ432" s="10">
        <f t="shared" si="147"/>
        <v>4.00750751882528</v>
      </c>
      <c r="AK432" s="10">
        <f t="shared" si="148"/>
        <v>7.6929497324935081</v>
      </c>
      <c r="AL432" s="9">
        <f t="shared" si="144"/>
        <v>4.1670144384339833</v>
      </c>
      <c r="AM432" s="49">
        <f t="shared" si="149"/>
        <v>30.665898427716051</v>
      </c>
      <c r="AN432" s="29">
        <f t="shared" si="150"/>
        <v>1.2821582887489181E-4</v>
      </c>
      <c r="AO432" s="29">
        <f t="shared" si="151"/>
        <v>7.0333333333333332</v>
      </c>
      <c r="AP432"/>
      <c r="AQ432" s="32"/>
      <c r="AR432" s="37"/>
      <c r="AS432" s="32"/>
      <c r="AT432"/>
    </row>
    <row r="433" spans="21:46" x14ac:dyDescent="0.25">
      <c r="U433" s="36">
        <f t="shared" si="131"/>
        <v>25380</v>
      </c>
      <c r="V433" s="36">
        <f t="shared" si="145"/>
        <v>26.498907649422367</v>
      </c>
      <c r="W433" s="32">
        <f t="shared" si="132"/>
        <v>295.39945382471114</v>
      </c>
      <c r="X433" s="8">
        <f t="shared" si="133"/>
        <v>1.1955247847240646</v>
      </c>
      <c r="Y433" s="32">
        <f t="shared" si="134"/>
        <v>1.8312679065171526E-5</v>
      </c>
      <c r="Z433" s="32">
        <f t="shared" si="135"/>
        <v>1.5317690857741788E-5</v>
      </c>
      <c r="AA433" s="10">
        <f t="shared" si="136"/>
        <v>1006.166180199218</v>
      </c>
      <c r="AB433" s="29">
        <f t="shared" si="137"/>
        <v>2.5764084717868691E-2</v>
      </c>
      <c r="AC433" s="8">
        <f t="shared" si="138"/>
        <v>0.71516603620848762</v>
      </c>
      <c r="AD433" s="32">
        <f t="shared" si="139"/>
        <v>3.3852466111646772E-3</v>
      </c>
      <c r="AE433" s="47">
        <f t="shared" si="140"/>
        <v>558193.11128014489</v>
      </c>
      <c r="AF433" s="32">
        <f t="shared" si="141"/>
        <v>399200.75483310444</v>
      </c>
      <c r="AG433" s="9">
        <f t="shared" si="142"/>
        <v>13.573492217901498</v>
      </c>
      <c r="AH433" s="10">
        <f t="shared" si="143"/>
        <v>4.5170694608332136</v>
      </c>
      <c r="AI433" s="10">
        <f t="shared" si="146"/>
        <v>3.6854549945901667</v>
      </c>
      <c r="AJ433" s="10">
        <f t="shared" si="147"/>
        <v>4.0075191613972123</v>
      </c>
      <c r="AK433" s="10">
        <f t="shared" si="148"/>
        <v>7.692974155987379</v>
      </c>
      <c r="AL433" s="9">
        <f t="shared" si="144"/>
        <v>4.1670276678264964</v>
      </c>
      <c r="AM433" s="49">
        <f t="shared" si="149"/>
        <v>30.665935317248863</v>
      </c>
      <c r="AN433" s="29">
        <f t="shared" si="150"/>
        <v>1.2821623593312298E-4</v>
      </c>
      <c r="AO433" s="29">
        <f t="shared" si="151"/>
        <v>7.05</v>
      </c>
      <c r="AP433"/>
      <c r="AQ433" s="32"/>
      <c r="AR433" s="37"/>
      <c r="AS433" s="32"/>
      <c r="AT433"/>
    </row>
    <row r="434" spans="21:46" x14ac:dyDescent="0.25">
      <c r="U434" s="36">
        <f t="shared" si="131"/>
        <v>25440</v>
      </c>
      <c r="V434" s="36">
        <f t="shared" si="145"/>
        <v>26.498930807957969</v>
      </c>
      <c r="W434" s="32">
        <f t="shared" si="132"/>
        <v>295.39946540397898</v>
      </c>
      <c r="X434" s="8">
        <f t="shared" si="133"/>
        <v>1.1955247377061697</v>
      </c>
      <c r="Y434" s="32">
        <f t="shared" si="134"/>
        <v>1.8312679617698967E-5</v>
      </c>
      <c r="Z434" s="32">
        <f t="shared" si="135"/>
        <v>1.5317691922322873E-5</v>
      </c>
      <c r="AA434" s="10">
        <f t="shared" si="136"/>
        <v>1006.1661806044697</v>
      </c>
      <c r="AB434" s="29">
        <f t="shared" si="137"/>
        <v>2.5764085584118569E-2</v>
      </c>
      <c r="AC434" s="8">
        <f t="shared" si="138"/>
        <v>0.71516603402883239</v>
      </c>
      <c r="AD434" s="32">
        <f t="shared" si="139"/>
        <v>3.3852464784674932E-3</v>
      </c>
      <c r="AE434" s="47">
        <f t="shared" si="140"/>
        <v>558194.53282185225</v>
      </c>
      <c r="AF434" s="32">
        <f t="shared" si="141"/>
        <v>399201.770254781</v>
      </c>
      <c r="AG434" s="9">
        <f t="shared" si="142"/>
        <v>13.573500849401382</v>
      </c>
      <c r="AH434" s="10">
        <f t="shared" si="143"/>
        <v>4.5170724851510755</v>
      </c>
      <c r="AI434" s="10">
        <f t="shared" si="146"/>
        <v>3.685467504559655</v>
      </c>
      <c r="AJ434" s="10">
        <f t="shared" si="147"/>
        <v>4.0075305571444915</v>
      </c>
      <c r="AK434" s="10">
        <f t="shared" si="148"/>
        <v>7.6929980617041469</v>
      </c>
      <c r="AL434" s="9">
        <f t="shared" si="144"/>
        <v>4.1670406167564122</v>
      </c>
      <c r="AM434" s="49">
        <f t="shared" si="149"/>
        <v>30.665971424714382</v>
      </c>
      <c r="AN434" s="29">
        <f t="shared" si="150"/>
        <v>1.2821663436173578E-4</v>
      </c>
      <c r="AO434" s="29">
        <f t="shared" si="151"/>
        <v>7.0666666666666664</v>
      </c>
      <c r="AP434"/>
      <c r="AQ434" s="32"/>
      <c r="AR434" s="37"/>
      <c r="AS434" s="32"/>
      <c r="AT434"/>
    </row>
    <row r="435" spans="21:46" x14ac:dyDescent="0.25">
      <c r="U435" s="36">
        <f t="shared" si="131"/>
        <v>25500</v>
      </c>
      <c r="V435" s="36">
        <f t="shared" si="145"/>
        <v>26.498953475522875</v>
      </c>
      <c r="W435" s="32">
        <f t="shared" si="132"/>
        <v>295.3994767377614</v>
      </c>
      <c r="X435" s="8">
        <f t="shared" si="133"/>
        <v>1.1955246916850779</v>
      </c>
      <c r="Y435" s="32">
        <f t="shared" si="134"/>
        <v>1.8312680158512537E-5</v>
      </c>
      <c r="Z435" s="32">
        <f t="shared" si="135"/>
        <v>1.5317692964334372E-5</v>
      </c>
      <c r="AA435" s="10">
        <f t="shared" si="136"/>
        <v>1006.16618100113</v>
      </c>
      <c r="AB435" s="29">
        <f t="shared" si="137"/>
        <v>2.5764086432003494E-2</v>
      </c>
      <c r="AC435" s="8">
        <f t="shared" si="138"/>
        <v>0.7151660318953873</v>
      </c>
      <c r="AD435" s="32">
        <f t="shared" si="139"/>
        <v>3.3852463485835563E-3</v>
      </c>
      <c r="AE435" s="47">
        <f t="shared" si="140"/>
        <v>558195.9242257775</v>
      </c>
      <c r="AF435" s="32">
        <f t="shared" si="141"/>
        <v>399202.76414872758</v>
      </c>
      <c r="AG435" s="9">
        <f t="shared" si="142"/>
        <v>13.573509297890803</v>
      </c>
      <c r="AH435" s="10">
        <f t="shared" si="143"/>
        <v>4.5170754453459638</v>
      </c>
      <c r="AI435" s="10">
        <f t="shared" si="146"/>
        <v>3.6854797493205229</v>
      </c>
      <c r="AJ435" s="10">
        <f t="shared" si="147"/>
        <v>4.0075417112997025</v>
      </c>
      <c r="AK435" s="10">
        <f t="shared" si="148"/>
        <v>7.6930214606202254</v>
      </c>
      <c r="AL435" s="9">
        <f t="shared" si="144"/>
        <v>4.1670532911692888</v>
      </c>
      <c r="AM435" s="49">
        <f t="shared" si="149"/>
        <v>30.666006766692163</v>
      </c>
      <c r="AN435" s="29">
        <f t="shared" si="150"/>
        <v>1.2821702434367041E-4</v>
      </c>
      <c r="AO435" s="29">
        <f t="shared" si="151"/>
        <v>7.083333333333333</v>
      </c>
      <c r="AP435"/>
      <c r="AQ435" s="32"/>
      <c r="AR435" s="37"/>
      <c r="AS435" s="32"/>
      <c r="AT435"/>
    </row>
    <row r="436" spans="21:46" x14ac:dyDescent="0.25">
      <c r="U436" s="36">
        <f t="shared" si="131"/>
        <v>25560</v>
      </c>
      <c r="V436" s="36">
        <f t="shared" si="145"/>
        <v>26.498975662525652</v>
      </c>
      <c r="W436" s="32">
        <f t="shared" si="132"/>
        <v>295.39948783126283</v>
      </c>
      <c r="X436" s="8">
        <f t="shared" si="133"/>
        <v>1.1955246466396561</v>
      </c>
      <c r="Y436" s="32">
        <f t="shared" si="134"/>
        <v>1.8312680687860685E-5</v>
      </c>
      <c r="Z436" s="32">
        <f t="shared" si="135"/>
        <v>1.5317693984254865E-5</v>
      </c>
      <c r="AA436" s="10">
        <f t="shared" si="136"/>
        <v>1006.166181389381</v>
      </c>
      <c r="AB436" s="29">
        <f t="shared" si="137"/>
        <v>2.5764087261912996E-2</v>
      </c>
      <c r="AC436" s="8">
        <f t="shared" si="138"/>
        <v>0.71516602980717181</v>
      </c>
      <c r="AD436" s="32">
        <f t="shared" si="139"/>
        <v>3.3852462214532236E-3</v>
      </c>
      <c r="AE436" s="47">
        <f t="shared" si="140"/>
        <v>558197.2861308537</v>
      </c>
      <c r="AF436" s="32">
        <f t="shared" si="141"/>
        <v>399203.73697134055</v>
      </c>
      <c r="AG436" s="9">
        <f t="shared" si="142"/>
        <v>13.573517567250326</v>
      </c>
      <c r="AH436" s="10">
        <f t="shared" si="143"/>
        <v>4.5170783427775572</v>
      </c>
      <c r="AI436" s="10">
        <f t="shared" si="146"/>
        <v>3.6854917344948634</v>
      </c>
      <c r="AJ436" s="10">
        <f t="shared" si="147"/>
        <v>4.0075526289844969</v>
      </c>
      <c r="AK436" s="10">
        <f t="shared" si="148"/>
        <v>7.6930443634793608</v>
      </c>
      <c r="AL436" s="9">
        <f t="shared" si="144"/>
        <v>4.1670656968846531</v>
      </c>
      <c r="AM436" s="49">
        <f t="shared" si="149"/>
        <v>30.666041359410304</v>
      </c>
      <c r="AN436" s="29">
        <f t="shared" si="150"/>
        <v>1.2821740605798934E-4</v>
      </c>
      <c r="AO436" s="29">
        <f t="shared" si="151"/>
        <v>7.1</v>
      </c>
      <c r="AP436"/>
      <c r="AQ436" s="32"/>
      <c r="AR436" s="37"/>
      <c r="AS436" s="32"/>
      <c r="AT436"/>
    </row>
    <row r="437" spans="21:46" x14ac:dyDescent="0.25">
      <c r="U437" s="36">
        <f t="shared" si="131"/>
        <v>25620</v>
      </c>
      <c r="V437" s="36">
        <f t="shared" si="145"/>
        <v>26.498997379154215</v>
      </c>
      <c r="W437" s="32">
        <f t="shared" si="132"/>
        <v>295.39949868957706</v>
      </c>
      <c r="X437" s="8">
        <f t="shared" si="133"/>
        <v>1.195524602549221</v>
      </c>
      <c r="Y437" s="32">
        <f t="shared" si="134"/>
        <v>1.8312681205986347E-5</v>
      </c>
      <c r="Z437" s="32">
        <f t="shared" si="135"/>
        <v>1.5317694982552562E-5</v>
      </c>
      <c r="AA437" s="10">
        <f t="shared" si="136"/>
        <v>1006.1661817694011</v>
      </c>
      <c r="AB437" s="29">
        <f t="shared" si="137"/>
        <v>2.5764088074227941E-2</v>
      </c>
      <c r="AC437" s="8">
        <f t="shared" si="138"/>
        <v>0.71516602776322813</v>
      </c>
      <c r="AD437" s="32">
        <f t="shared" si="139"/>
        <v>3.3852460970181198E-3</v>
      </c>
      <c r="AE437" s="47">
        <f t="shared" si="140"/>
        <v>558198.61916248559</v>
      </c>
      <c r="AF437" s="32">
        <f t="shared" si="141"/>
        <v>399204.68916935375</v>
      </c>
      <c r="AG437" s="9">
        <f t="shared" si="142"/>
        <v>13.573525661278326</v>
      </c>
      <c r="AH437" s="10">
        <f t="shared" si="143"/>
        <v>4.5170811787766683</v>
      </c>
      <c r="AI437" s="10">
        <f t="shared" si="146"/>
        <v>3.6855034655855747</v>
      </c>
      <c r="AJ437" s="10">
        <f t="shared" si="147"/>
        <v>4.007563315211911</v>
      </c>
      <c r="AK437" s="10">
        <f t="shared" si="148"/>
        <v>7.6930667807974853</v>
      </c>
      <c r="AL437" s="9">
        <f t="shared" si="144"/>
        <v>4.1670778395986376</v>
      </c>
      <c r="AM437" s="49">
        <f t="shared" si="149"/>
        <v>30.666075218752852</v>
      </c>
      <c r="AN437" s="29">
        <f t="shared" si="150"/>
        <v>1.282177796799581E-4</v>
      </c>
      <c r="AO437" s="29">
        <f t="shared" si="151"/>
        <v>7.1166666666666663</v>
      </c>
      <c r="AP437"/>
      <c r="AQ437" s="32"/>
      <c r="AR437" s="37"/>
      <c r="AS437" s="32"/>
      <c r="AT437"/>
    </row>
    <row r="438" spans="21:46" x14ac:dyDescent="0.25">
      <c r="U438" s="36">
        <f t="shared" si="131"/>
        <v>25680</v>
      </c>
      <c r="V438" s="36">
        <f t="shared" si="145"/>
        <v>26.499018635380505</v>
      </c>
      <c r="W438" s="32">
        <f t="shared" si="132"/>
        <v>295.39950931769022</v>
      </c>
      <c r="X438" s="8">
        <f t="shared" si="133"/>
        <v>1.1955245593935255</v>
      </c>
      <c r="Y438" s="32">
        <f t="shared" si="134"/>
        <v>1.8312681713127558E-5</v>
      </c>
      <c r="Z438" s="32">
        <f t="shared" si="135"/>
        <v>1.5317695959685971E-5</v>
      </c>
      <c r="AA438" s="10">
        <f t="shared" si="136"/>
        <v>1006.1661821413646</v>
      </c>
      <c r="AB438" s="29">
        <f t="shared" si="137"/>
        <v>2.5764088869321519E-2</v>
      </c>
      <c r="AC438" s="8">
        <f t="shared" si="138"/>
        <v>0.71516602576261679</v>
      </c>
      <c r="AD438" s="32">
        <f t="shared" si="139"/>
        <v>3.3852459752211047E-3</v>
      </c>
      <c r="AE438" s="47">
        <f t="shared" si="140"/>
        <v>558199.92393280182</v>
      </c>
      <c r="AF438" s="32">
        <f t="shared" si="141"/>
        <v>399205.6211800169</v>
      </c>
      <c r="AG438" s="9">
        <f t="shared" si="142"/>
        <v>13.573533583692516</v>
      </c>
      <c r="AH438" s="10">
        <f t="shared" si="143"/>
        <v>4.5170839546459165</v>
      </c>
      <c r="AI438" s="10">
        <f t="shared" si="146"/>
        <v>3.6855149479789358</v>
      </c>
      <c r="AJ438" s="10">
        <f t="shared" si="147"/>
        <v>4.0075737748887406</v>
      </c>
      <c r="AK438" s="10">
        <f t="shared" si="148"/>
        <v>7.6930887228676763</v>
      </c>
      <c r="AL438" s="9">
        <f t="shared" si="144"/>
        <v>4.1670897248866572</v>
      </c>
      <c r="AM438" s="49">
        <f t="shared" si="149"/>
        <v>30.666108360267163</v>
      </c>
      <c r="AN438" s="29">
        <f t="shared" si="150"/>
        <v>1.2821814538112794E-4</v>
      </c>
      <c r="AO438" s="29">
        <f t="shared" si="151"/>
        <v>7.1333333333333337</v>
      </c>
      <c r="AP438"/>
      <c r="AQ438" s="32"/>
      <c r="AR438" s="37"/>
      <c r="AS438" s="32"/>
      <c r="AT438"/>
    </row>
    <row r="439" spans="21:46" x14ac:dyDescent="0.25">
      <c r="U439" s="36">
        <f t="shared" si="131"/>
        <v>25740</v>
      </c>
      <c r="V439" s="36">
        <f t="shared" si="145"/>
        <v>26.499039440965067</v>
      </c>
      <c r="W439" s="32">
        <f t="shared" si="132"/>
        <v>295.39951972048249</v>
      </c>
      <c r="X439" s="8">
        <f t="shared" si="133"/>
        <v>1.1955245171527538</v>
      </c>
      <c r="Y439" s="32">
        <f t="shared" si="134"/>
        <v>1.8312682209517085E-5</v>
      </c>
      <c r="Z439" s="32">
        <f t="shared" si="135"/>
        <v>1.5317696916103686E-5</v>
      </c>
      <c r="AA439" s="10">
        <f t="shared" si="136"/>
        <v>1006.1661825054424</v>
      </c>
      <c r="AB439" s="29">
        <f t="shared" si="137"/>
        <v>2.5764089647558649E-2</v>
      </c>
      <c r="AC439" s="8">
        <f t="shared" si="138"/>
        <v>0.71516602380441985</v>
      </c>
      <c r="AD439" s="32">
        <f t="shared" si="139"/>
        <v>3.3852458560062505E-3</v>
      </c>
      <c r="AE439" s="47">
        <f t="shared" si="140"/>
        <v>558201.20104096865</v>
      </c>
      <c r="AF439" s="32">
        <f t="shared" si="141"/>
        <v>399206.53343132115</v>
      </c>
      <c r="AG439" s="9">
        <f t="shared" si="142"/>
        <v>13.573541338131863</v>
      </c>
      <c r="AH439" s="10">
        <f t="shared" si="143"/>
        <v>4.5170866716602696</v>
      </c>
      <c r="AI439" s="10">
        <f t="shared" si="146"/>
        <v>3.6855261869470324</v>
      </c>
      <c r="AJ439" s="10">
        <f t="shared" si="147"/>
        <v>4.0075840128178317</v>
      </c>
      <c r="AK439" s="10">
        <f t="shared" si="148"/>
        <v>7.6931101997648641</v>
      </c>
      <c r="AL439" s="9">
        <f t="shared" si="144"/>
        <v>4.1671013582059677</v>
      </c>
      <c r="AM439" s="49">
        <f t="shared" si="149"/>
        <v>30.666140799171036</v>
      </c>
      <c r="AN439" s="29">
        <f t="shared" si="150"/>
        <v>1.282185033294144E-4</v>
      </c>
      <c r="AO439" s="29">
        <f t="shared" si="151"/>
        <v>7.15</v>
      </c>
      <c r="AP439"/>
      <c r="AQ439" s="32"/>
      <c r="AR439" s="37"/>
      <c r="AS439" s="32"/>
      <c r="AT439"/>
    </row>
    <row r="440" spans="21:46" x14ac:dyDescent="0.25">
      <c r="U440" s="36">
        <f t="shared" si="131"/>
        <v>25800</v>
      </c>
      <c r="V440" s="36">
        <f t="shared" si="145"/>
        <v>26.499059805461528</v>
      </c>
      <c r="W440" s="32">
        <f t="shared" si="132"/>
        <v>295.39952990273076</v>
      </c>
      <c r="X440" s="8">
        <f t="shared" si="133"/>
        <v>1.1955244758075088</v>
      </c>
      <c r="Y440" s="32">
        <f t="shared" si="134"/>
        <v>1.8312682695382946E-5</v>
      </c>
      <c r="Z440" s="32">
        <f t="shared" si="135"/>
        <v>1.531769785224495E-5</v>
      </c>
      <c r="AA440" s="10">
        <f t="shared" si="136"/>
        <v>1006.1661828618016</v>
      </c>
      <c r="AB440" s="29">
        <f t="shared" si="137"/>
        <v>2.5764090409296832E-2</v>
      </c>
      <c r="AC440" s="8">
        <f t="shared" si="138"/>
        <v>0.71516602188773748</v>
      </c>
      <c r="AD440" s="32">
        <f t="shared" si="139"/>
        <v>3.3852457393188143E-3</v>
      </c>
      <c r="AE440" s="47">
        <f t="shared" si="140"/>
        <v>558202.45107343793</v>
      </c>
      <c r="AF440" s="32">
        <f t="shared" si="141"/>
        <v>399207.42634217499</v>
      </c>
      <c r="AG440" s="9">
        <f t="shared" si="142"/>
        <v>13.573548928158081</v>
      </c>
      <c r="AH440" s="10">
        <f t="shared" si="143"/>
        <v>4.5170893310676856</v>
      </c>
      <c r="AI440" s="10">
        <f t="shared" si="146"/>
        <v>3.6855371876502208</v>
      </c>
      <c r="AJ440" s="10">
        <f t="shared" si="147"/>
        <v>4.0075940337000695</v>
      </c>
      <c r="AK440" s="10">
        <f t="shared" si="148"/>
        <v>7.6931312213502903</v>
      </c>
      <c r="AL440" s="9">
        <f t="shared" si="144"/>
        <v>4.1671127448980734</v>
      </c>
      <c r="AM440" s="49">
        <f t="shared" si="149"/>
        <v>30.666172550359601</v>
      </c>
      <c r="AN440" s="29">
        <f t="shared" si="150"/>
        <v>1.282188536891715E-4</v>
      </c>
      <c r="AO440" s="29">
        <f t="shared" si="151"/>
        <v>7.166666666666667</v>
      </c>
      <c r="AP440"/>
      <c r="AQ440" s="32"/>
      <c r="AR440" s="37"/>
      <c r="AS440" s="32"/>
      <c r="AT440"/>
    </row>
    <row r="441" spans="21:46" x14ac:dyDescent="0.25">
      <c r="U441" s="36">
        <f t="shared" si="131"/>
        <v>25860</v>
      </c>
      <c r="V441" s="36">
        <f t="shared" si="145"/>
        <v>26.499079738220988</v>
      </c>
      <c r="W441" s="32">
        <f t="shared" si="132"/>
        <v>295.39953986911047</v>
      </c>
      <c r="X441" s="8">
        <f t="shared" si="133"/>
        <v>1.1955244353388055</v>
      </c>
      <c r="Y441" s="32">
        <f t="shared" si="134"/>
        <v>1.8312683170948198E-5</v>
      </c>
      <c r="Z441" s="32">
        <f t="shared" si="135"/>
        <v>1.5317698768539582E-5</v>
      </c>
      <c r="AA441" s="10">
        <f t="shared" si="136"/>
        <v>1006.1661832106061</v>
      </c>
      <c r="AB441" s="29">
        <f t="shared" si="137"/>
        <v>2.5764091154885777E-2</v>
      </c>
      <c r="AC441" s="8">
        <f t="shared" si="138"/>
        <v>0.71516602001169005</v>
      </c>
      <c r="AD441" s="32">
        <f t="shared" si="139"/>
        <v>3.3852456251052157E-3</v>
      </c>
      <c r="AE441" s="47">
        <f t="shared" si="140"/>
        <v>558203.6746042365</v>
      </c>
      <c r="AF441" s="32">
        <f t="shared" si="141"/>
        <v>399208.30032261234</v>
      </c>
      <c r="AG441" s="9">
        <f t="shared" si="142"/>
        <v>13.573556357257408</v>
      </c>
      <c r="AH441" s="10">
        <f t="shared" si="143"/>
        <v>4.5170919340896392</v>
      </c>
      <c r="AI441" s="10">
        <f t="shared" si="146"/>
        <v>3.6855479551394601</v>
      </c>
      <c r="AJ441" s="10">
        <f t="shared" si="147"/>
        <v>4.0076038421368443</v>
      </c>
      <c r="AK441" s="10">
        <f t="shared" si="148"/>
        <v>7.6931517972763039</v>
      </c>
      <c r="AL441" s="9">
        <f t="shared" si="144"/>
        <v>4.1671238901913306</v>
      </c>
      <c r="AM441" s="49">
        <f t="shared" si="149"/>
        <v>30.666203628412319</v>
      </c>
      <c r="AN441" s="29">
        <f t="shared" si="150"/>
        <v>1.2821919662127173E-4</v>
      </c>
      <c r="AO441" s="29">
        <f t="shared" si="151"/>
        <v>7.1833333333333336</v>
      </c>
      <c r="AP441"/>
      <c r="AQ441" s="32"/>
      <c r="AR441" s="37"/>
      <c r="AS441" s="32"/>
      <c r="AT441"/>
    </row>
    <row r="442" spans="21:46" x14ac:dyDescent="0.25">
      <c r="U442" s="36">
        <f t="shared" si="131"/>
        <v>25920</v>
      </c>
      <c r="V442" s="36">
        <f t="shared" si="145"/>
        <v>26.499099248396309</v>
      </c>
      <c r="W442" s="32">
        <f t="shared" si="132"/>
        <v>295.39954962419813</v>
      </c>
      <c r="X442" s="8">
        <f t="shared" si="133"/>
        <v>1.1955243957280612</v>
      </c>
      <c r="Y442" s="32">
        <f t="shared" si="134"/>
        <v>1.8312683636431244E-5</v>
      </c>
      <c r="Z442" s="32">
        <f t="shared" si="135"/>
        <v>1.5317699665408349E-5</v>
      </c>
      <c r="AA442" s="10">
        <f t="shared" si="136"/>
        <v>1006.1661835520157</v>
      </c>
      <c r="AB442" s="29">
        <f t="shared" si="137"/>
        <v>2.5764091884667894E-2</v>
      </c>
      <c r="AC442" s="8">
        <f t="shared" si="138"/>
        <v>0.71516601817541547</v>
      </c>
      <c r="AD442" s="32">
        <f t="shared" si="139"/>
        <v>3.3852455133130083E-3</v>
      </c>
      <c r="AE442" s="47">
        <f t="shared" si="140"/>
        <v>558204.87219521683</v>
      </c>
      <c r="AF442" s="32">
        <f t="shared" si="141"/>
        <v>399209.15577396989</v>
      </c>
      <c r="AG442" s="9">
        <f t="shared" si="142"/>
        <v>13.573563628842114</v>
      </c>
      <c r="AH442" s="10">
        <f t="shared" si="143"/>
        <v>4.5170944819217107</v>
      </c>
      <c r="AI442" s="10">
        <f t="shared" si="146"/>
        <v>3.685558494358649</v>
      </c>
      <c r="AJ442" s="10">
        <f t="shared" si="147"/>
        <v>4.0076134426318974</v>
      </c>
      <c r="AK442" s="10">
        <f t="shared" si="148"/>
        <v>7.6931719369905469</v>
      </c>
      <c r="AL442" s="9">
        <f t="shared" si="144"/>
        <v>4.1671347992032128</v>
      </c>
      <c r="AM442" s="49">
        <f t="shared" si="149"/>
        <v>30.666234047599524</v>
      </c>
      <c r="AN442" s="29">
        <f t="shared" si="150"/>
        <v>1.2821953228317579E-4</v>
      </c>
      <c r="AO442" s="29">
        <f t="shared" si="151"/>
        <v>7.2</v>
      </c>
      <c r="AP442"/>
      <c r="AQ442" s="32"/>
      <c r="AR442" s="37"/>
      <c r="AS442" s="32"/>
      <c r="AT442"/>
    </row>
    <row r="443" spans="21:46" x14ac:dyDescent="0.25">
      <c r="U443" s="36">
        <f t="shared" si="131"/>
        <v>25980</v>
      </c>
      <c r="V443" s="36">
        <f t="shared" si="145"/>
        <v>26.499118344946318</v>
      </c>
      <c r="W443" s="32">
        <f t="shared" si="132"/>
        <v>295.39955917247312</v>
      </c>
      <c r="X443" s="8">
        <f t="shared" si="133"/>
        <v>1.1955243569570864</v>
      </c>
      <c r="Y443" s="32">
        <f t="shared" si="134"/>
        <v>1.8312684092045804E-5</v>
      </c>
      <c r="Z443" s="32">
        <f t="shared" si="135"/>
        <v>1.5317700543263077E-5</v>
      </c>
      <c r="AA443" s="10">
        <f t="shared" si="136"/>
        <v>1006.1661838861874</v>
      </c>
      <c r="AB443" s="29">
        <f t="shared" si="137"/>
        <v>2.5764092598978241E-2</v>
      </c>
      <c r="AC443" s="8">
        <f t="shared" si="138"/>
        <v>0.7151660163780712</v>
      </c>
      <c r="AD443" s="32">
        <f t="shared" si="139"/>
        <v>3.3852454038908572E-3</v>
      </c>
      <c r="AE443" s="47">
        <f t="shared" si="140"/>
        <v>558206.04439632175</v>
      </c>
      <c r="AF443" s="32">
        <f t="shared" si="141"/>
        <v>399209.99308907817</v>
      </c>
      <c r="AG443" s="9">
        <f t="shared" si="142"/>
        <v>13.573570746252118</v>
      </c>
      <c r="AH443" s="10">
        <f t="shared" si="143"/>
        <v>4.5170969757341144</v>
      </c>
      <c r="AI443" s="10">
        <f t="shared" si="146"/>
        <v>3.6855688101468811</v>
      </c>
      <c r="AJ443" s="10">
        <f t="shared" si="147"/>
        <v>4.007622839593572</v>
      </c>
      <c r="AK443" s="10">
        <f t="shared" si="148"/>
        <v>7.6931916497404531</v>
      </c>
      <c r="AL443" s="9">
        <f t="shared" si="144"/>
        <v>4.1671454769427454</v>
      </c>
      <c r="AM443" s="49">
        <f t="shared" si="149"/>
        <v>30.666263821889064</v>
      </c>
      <c r="AN443" s="29">
        <f t="shared" si="150"/>
        <v>1.2821986082900755E-4</v>
      </c>
      <c r="AO443" s="29">
        <f t="shared" si="151"/>
        <v>7.2166666666666668</v>
      </c>
      <c r="AP443"/>
      <c r="AQ443" s="32"/>
      <c r="AR443" s="37"/>
      <c r="AS443" s="32"/>
      <c r="AT443"/>
    </row>
    <row r="444" spans="21:46" x14ac:dyDescent="0.25">
      <c r="U444" s="36">
        <f t="shared" si="131"/>
        <v>26040</v>
      </c>
      <c r="V444" s="36">
        <f t="shared" si="145"/>
        <v>26.499137036639922</v>
      </c>
      <c r="W444" s="32">
        <f t="shared" si="132"/>
        <v>295.39956851831994</v>
      </c>
      <c r="X444" s="8">
        <f t="shared" si="133"/>
        <v>1.195524319008078</v>
      </c>
      <c r="Y444" s="32">
        <f t="shared" si="134"/>
        <v>1.8312684538001102E-5</v>
      </c>
      <c r="Z444" s="32">
        <f t="shared" si="135"/>
        <v>1.5317701402506865E-5</v>
      </c>
      <c r="AA444" s="10">
        <f t="shared" si="136"/>
        <v>1006.1661842132744</v>
      </c>
      <c r="AB444" s="29">
        <f t="shared" si="137"/>
        <v>2.5764093298144844E-2</v>
      </c>
      <c r="AC444" s="8">
        <f t="shared" si="138"/>
        <v>0.71516601461883167</v>
      </c>
      <c r="AD444" s="32">
        <f t="shared" si="139"/>
        <v>3.3852452967885176E-3</v>
      </c>
      <c r="AE444" s="47">
        <f t="shared" si="140"/>
        <v>558207.19174583501</v>
      </c>
      <c r="AF444" s="32">
        <f t="shared" si="141"/>
        <v>399210.81265243882</v>
      </c>
      <c r="AG444" s="9">
        <f t="shared" si="142"/>
        <v>13.573577712756517</v>
      </c>
      <c r="AH444" s="10">
        <f t="shared" si="143"/>
        <v>4.517099416672262</v>
      </c>
      <c r="AI444" s="10">
        <f t="shared" si="146"/>
        <v>3.6855789072406862</v>
      </c>
      <c r="AJ444" s="10">
        <f t="shared" si="147"/>
        <v>4.0076320373366787</v>
      </c>
      <c r="AK444" s="10">
        <f t="shared" si="148"/>
        <v>7.6932109445773644</v>
      </c>
      <c r="AL444" s="9">
        <f t="shared" si="144"/>
        <v>4.1671559283127388</v>
      </c>
      <c r="AM444" s="49">
        <f t="shared" si="149"/>
        <v>30.66629296495266</v>
      </c>
      <c r="AN444" s="29">
        <f t="shared" si="150"/>
        <v>1.2822018240962274E-4</v>
      </c>
      <c r="AO444" s="29">
        <f t="shared" si="151"/>
        <v>7.2333333333333334</v>
      </c>
      <c r="AP444"/>
      <c r="AQ444" s="32"/>
      <c r="AR444" s="37"/>
      <c r="AS444" s="32"/>
      <c r="AT444"/>
    </row>
    <row r="445" spans="21:46" x14ac:dyDescent="0.25">
      <c r="U445" s="36">
        <f t="shared" si="131"/>
        <v>26100</v>
      </c>
      <c r="V445" s="36">
        <f t="shared" si="145"/>
        <v>26.499155332060131</v>
      </c>
      <c r="W445" s="32">
        <f t="shared" si="132"/>
        <v>295.39957766603004</v>
      </c>
      <c r="X445" s="8">
        <f t="shared" si="133"/>
        <v>1.1955242818636105</v>
      </c>
      <c r="Y445" s="32">
        <f t="shared" si="134"/>
        <v>1.8312684974501903E-5</v>
      </c>
      <c r="Z445" s="32">
        <f t="shared" si="135"/>
        <v>1.5317702243534254E-5</v>
      </c>
      <c r="AA445" s="10">
        <f t="shared" si="136"/>
        <v>1006.1661845334272</v>
      </c>
      <c r="AB445" s="29">
        <f t="shared" si="137"/>
        <v>2.5764093982488735E-2</v>
      </c>
      <c r="AC445" s="8">
        <f t="shared" si="138"/>
        <v>0.71516601289688919</v>
      </c>
      <c r="AD445" s="32">
        <f t="shared" si="139"/>
        <v>3.3852451919568084E-3</v>
      </c>
      <c r="AE445" s="47">
        <f t="shared" si="140"/>
        <v>558208.3147706287</v>
      </c>
      <c r="AF445" s="32">
        <f t="shared" si="141"/>
        <v>399211.61484040221</v>
      </c>
      <c r="AG445" s="9">
        <f t="shared" si="142"/>
        <v>13.573584531555081</v>
      </c>
      <c r="AH445" s="10">
        <f t="shared" si="143"/>
        <v>4.5171018058572718</v>
      </c>
      <c r="AI445" s="10">
        <f t="shared" si="146"/>
        <v>3.6855887902761864</v>
      </c>
      <c r="AJ445" s="10">
        <f t="shared" si="147"/>
        <v>4.0076410400846374</v>
      </c>
      <c r="AK445" s="10">
        <f t="shared" si="148"/>
        <v>7.6932298303608242</v>
      </c>
      <c r="AL445" s="9">
        <f t="shared" si="144"/>
        <v>4.1671661581121127</v>
      </c>
      <c r="AM445" s="49">
        <f t="shared" si="149"/>
        <v>30.666321490172244</v>
      </c>
      <c r="AN445" s="29">
        <f t="shared" si="150"/>
        <v>1.282204971726804E-4</v>
      </c>
      <c r="AO445" s="29">
        <f t="shared" si="151"/>
        <v>7.25</v>
      </c>
      <c r="AP445"/>
      <c r="AQ445" s="32"/>
      <c r="AR445" s="37"/>
      <c r="AS445" s="32"/>
      <c r="AT445"/>
    </row>
    <row r="446" spans="21:46" x14ac:dyDescent="0.25">
      <c r="U446" s="36">
        <f t="shared" si="131"/>
        <v>26160</v>
      </c>
      <c r="V446" s="36">
        <f t="shared" si="145"/>
        <v>26.499173239607998</v>
      </c>
      <c r="W446" s="32">
        <f t="shared" si="132"/>
        <v>295.39958661980398</v>
      </c>
      <c r="X446" s="8">
        <f t="shared" si="133"/>
        <v>1.1955242455066268</v>
      </c>
      <c r="Y446" s="32">
        <f t="shared" si="134"/>
        <v>1.8312685401748656E-5</v>
      </c>
      <c r="Z446" s="32">
        <f t="shared" si="135"/>
        <v>1.5317703066731447E-5</v>
      </c>
      <c r="AA446" s="10">
        <f t="shared" si="136"/>
        <v>1006.1661848467927</v>
      </c>
      <c r="AB446" s="29">
        <f t="shared" si="137"/>
        <v>2.5764094652324165E-2</v>
      </c>
      <c r="AC446" s="8">
        <f t="shared" si="138"/>
        <v>0.71516601121145296</v>
      </c>
      <c r="AD446" s="32">
        <f t="shared" si="139"/>
        <v>3.3852450893475917E-3</v>
      </c>
      <c r="AE446" s="47">
        <f t="shared" si="140"/>
        <v>558209.41398640326</v>
      </c>
      <c r="AF446" s="32">
        <f t="shared" si="141"/>
        <v>399212.40002133866</v>
      </c>
      <c r="AG446" s="9">
        <f t="shared" si="142"/>
        <v>13.573591205779699</v>
      </c>
      <c r="AH446" s="10">
        <f t="shared" si="143"/>
        <v>4.5171041443864803</v>
      </c>
      <c r="AI446" s="10">
        <f t="shared" si="146"/>
        <v>3.6855984637912282</v>
      </c>
      <c r="AJ446" s="10">
        <f t="shared" si="147"/>
        <v>4.0076498519713022</v>
      </c>
      <c r="AK446" s="10">
        <f t="shared" si="148"/>
        <v>7.6932483157625304</v>
      </c>
      <c r="AL446" s="9">
        <f t="shared" si="144"/>
        <v>4.1671761710380375</v>
      </c>
      <c r="AM446" s="49">
        <f t="shared" si="149"/>
        <v>30.666349410646035</v>
      </c>
      <c r="AN446" s="29">
        <f t="shared" si="150"/>
        <v>1.2822080526270885E-4</v>
      </c>
      <c r="AO446" s="29">
        <f t="shared" si="151"/>
        <v>7.2666666666666666</v>
      </c>
      <c r="AP446"/>
      <c r="AQ446" s="32"/>
      <c r="AR446" s="37"/>
      <c r="AS446" s="32"/>
      <c r="AT446"/>
    </row>
    <row r="447" spans="21:46" x14ac:dyDescent="0.25">
      <c r="U447" s="36">
        <f t="shared" si="131"/>
        <v>26220</v>
      </c>
      <c r="V447" s="36">
        <f t="shared" si="145"/>
        <v>26.499190767506487</v>
      </c>
      <c r="W447" s="32">
        <f t="shared" si="132"/>
        <v>295.39959538375319</v>
      </c>
      <c r="X447" s="8">
        <f t="shared" si="133"/>
        <v>1.1955242099204328</v>
      </c>
      <c r="Y447" s="32">
        <f t="shared" si="134"/>
        <v>1.8312685819937573E-5</v>
      </c>
      <c r="Z447" s="32">
        <f t="shared" si="135"/>
        <v>1.5317703872476461E-5</v>
      </c>
      <c r="AA447" s="10">
        <f t="shared" si="136"/>
        <v>1006.1661851535147</v>
      </c>
      <c r="AB447" s="29">
        <f t="shared" si="137"/>
        <v>2.5764095307958774E-2</v>
      </c>
      <c r="AC447" s="8">
        <f t="shared" si="138"/>
        <v>0.71516600956174881</v>
      </c>
      <c r="AD447" s="32">
        <f t="shared" si="139"/>
        <v>3.3852449889137507E-3</v>
      </c>
      <c r="AE447" s="47">
        <f t="shared" si="140"/>
        <v>558210.48989792622</v>
      </c>
      <c r="AF447" s="32">
        <f t="shared" si="141"/>
        <v>399213.16855580878</v>
      </c>
      <c r="AG447" s="9">
        <f t="shared" si="142"/>
        <v>13.573597738495858</v>
      </c>
      <c r="AH447" s="10">
        <f t="shared" si="143"/>
        <v>4.5171064333339705</v>
      </c>
      <c r="AI447" s="10">
        <f t="shared" si="146"/>
        <v>3.6856079322274788</v>
      </c>
      <c r="AJ447" s="10">
        <f t="shared" si="147"/>
        <v>4.0076584770428809</v>
      </c>
      <c r="AK447" s="10">
        <f t="shared" si="148"/>
        <v>7.6932664092703593</v>
      </c>
      <c r="AL447" s="9">
        <f t="shared" si="144"/>
        <v>4.1671859716881112</v>
      </c>
      <c r="AM447" s="49">
        <f t="shared" si="149"/>
        <v>30.666376739194597</v>
      </c>
      <c r="AN447" s="29">
        <f t="shared" si="150"/>
        <v>1.2822110682117265E-4</v>
      </c>
      <c r="AO447" s="29">
        <f t="shared" si="151"/>
        <v>7.2833333333333332</v>
      </c>
      <c r="AP447"/>
      <c r="AQ447" s="32"/>
      <c r="AR447" s="37"/>
      <c r="AS447" s="32"/>
      <c r="AT447"/>
    </row>
    <row r="448" spans="21:46" x14ac:dyDescent="0.25">
      <c r="U448" s="36">
        <f t="shared" ref="U448:U490" si="152">U447+$W$2</f>
        <v>26280</v>
      </c>
      <c r="V448" s="36">
        <f t="shared" si="145"/>
        <v>26.499207923804232</v>
      </c>
      <c r="W448" s="32">
        <f t="shared" si="132"/>
        <v>295.39960396190207</v>
      </c>
      <c r="X448" s="8">
        <f t="shared" si="133"/>
        <v>1.1955241750886865</v>
      </c>
      <c r="Y448" s="32">
        <f t="shared" si="134"/>
        <v>1.8312686229260624E-5</v>
      </c>
      <c r="Z448" s="32">
        <f t="shared" si="135"/>
        <v>1.5317704661139246E-5</v>
      </c>
      <c r="AA448" s="10">
        <f t="shared" si="136"/>
        <v>1006.166185453734</v>
      </c>
      <c r="AB448" s="29">
        <f t="shared" si="137"/>
        <v>2.5764095949693516E-2</v>
      </c>
      <c r="AC448" s="8">
        <f t="shared" si="138"/>
        <v>0.71516600794701946</v>
      </c>
      <c r="AD448" s="32">
        <f t="shared" si="139"/>
        <v>3.3852448906091653E-3</v>
      </c>
      <c r="AE448" s="47">
        <f t="shared" si="140"/>
        <v>558211.54299926746</v>
      </c>
      <c r="AF448" s="32">
        <f t="shared" si="141"/>
        <v>399213.92079673213</v>
      </c>
      <c r="AG448" s="9">
        <f t="shared" si="142"/>
        <v>13.573604132704071</v>
      </c>
      <c r="AH448" s="10">
        <f t="shared" si="143"/>
        <v>4.5171086737510286</v>
      </c>
      <c r="AI448" s="10">
        <f t="shared" si="146"/>
        <v>3.6856171999324387</v>
      </c>
      <c r="AJ448" s="10">
        <f t="shared" si="147"/>
        <v>4.0076669192598509</v>
      </c>
      <c r="AK448" s="10">
        <f t="shared" si="148"/>
        <v>7.69328411919229</v>
      </c>
      <c r="AL448" s="9">
        <f t="shared" si="144"/>
        <v>4.1671955645624905</v>
      </c>
      <c r="AM448" s="49">
        <f t="shared" si="149"/>
        <v>30.666403488366722</v>
      </c>
      <c r="AN448" s="29">
        <f t="shared" si="150"/>
        <v>1.2822140198653816E-4</v>
      </c>
      <c r="AO448" s="29">
        <f t="shared" si="151"/>
        <v>7.3</v>
      </c>
      <c r="AP448"/>
      <c r="AQ448" s="32"/>
      <c r="AR448" s="37"/>
      <c r="AS448" s="32"/>
      <c r="AT448"/>
    </row>
    <row r="449" spans="21:46" x14ac:dyDescent="0.25">
      <c r="U449" s="36">
        <f t="shared" si="152"/>
        <v>26340</v>
      </c>
      <c r="V449" s="36">
        <f t="shared" si="145"/>
        <v>26.499224716379238</v>
      </c>
      <c r="W449" s="32">
        <f t="shared" si="132"/>
        <v>295.39961235818959</v>
      </c>
      <c r="X449" s="8">
        <f t="shared" si="133"/>
        <v>1.1955241409953941</v>
      </c>
      <c r="Y449" s="32">
        <f t="shared" si="134"/>
        <v>1.8312686629905826E-5</v>
      </c>
      <c r="Z449" s="32">
        <f t="shared" si="135"/>
        <v>1.5317705433081991E-5</v>
      </c>
      <c r="AA449" s="10">
        <f t="shared" si="136"/>
        <v>1006.1661857475887</v>
      </c>
      <c r="AB449" s="29">
        <f t="shared" si="137"/>
        <v>2.5764096577823171E-2</v>
      </c>
      <c r="AC449" s="8">
        <f t="shared" si="138"/>
        <v>0.71516600636652328</v>
      </c>
      <c r="AD449" s="32">
        <f t="shared" si="139"/>
        <v>3.3852447943886958E-3</v>
      </c>
      <c r="AE449" s="47">
        <f t="shared" si="140"/>
        <v>558212.57377401588</v>
      </c>
      <c r="AF449" s="32">
        <f t="shared" si="141"/>
        <v>399214.6570895412</v>
      </c>
      <c r="AG449" s="9">
        <f t="shared" si="142"/>
        <v>13.573610391341163</v>
      </c>
      <c r="AH449" s="10">
        <f t="shared" si="143"/>
        <v>4.5171108666666644</v>
      </c>
      <c r="AI449" s="10">
        <f t="shared" si="146"/>
        <v>3.6856262711614614</v>
      </c>
      <c r="AJ449" s="10">
        <f t="shared" si="147"/>
        <v>4.0076751824986472</v>
      </c>
      <c r="AK449" s="10">
        <f t="shared" si="148"/>
        <v>7.6933014536601085</v>
      </c>
      <c r="AL449" s="9">
        <f t="shared" si="144"/>
        <v>4.167204954065892</v>
      </c>
      <c r="AM449" s="49">
        <f t="shared" si="149"/>
        <v>30.66642967044513</v>
      </c>
      <c r="AN449" s="29">
        <f t="shared" si="150"/>
        <v>1.2822169089433513E-4</v>
      </c>
      <c r="AO449" s="29">
        <f t="shared" si="151"/>
        <v>7.3166666666666664</v>
      </c>
      <c r="AP449"/>
      <c r="AQ449" s="32"/>
      <c r="AR449" s="37"/>
      <c r="AS449" s="32"/>
      <c r="AT449"/>
    </row>
    <row r="450" spans="21:46" x14ac:dyDescent="0.25">
      <c r="U450" s="36">
        <f t="shared" si="152"/>
        <v>26400</v>
      </c>
      <c r="V450" s="36">
        <f t="shared" si="145"/>
        <v>26.499241152942506</v>
      </c>
      <c r="W450" s="32">
        <f t="shared" si="132"/>
        <v>295.39962057647125</v>
      </c>
      <c r="X450" s="8">
        <f t="shared" si="133"/>
        <v>1.1955241076248999</v>
      </c>
      <c r="Y450" s="32">
        <f t="shared" si="134"/>
        <v>1.8312687022057113E-5</v>
      </c>
      <c r="Z450" s="32">
        <f t="shared" si="135"/>
        <v>1.531770618865913E-5</v>
      </c>
      <c r="AA450" s="10">
        <f t="shared" si="136"/>
        <v>1006.1661860352135</v>
      </c>
      <c r="AB450" s="29">
        <f t="shared" si="137"/>
        <v>2.5764097192636112E-2</v>
      </c>
      <c r="AC450" s="8">
        <f t="shared" si="138"/>
        <v>0.71516600481953463</v>
      </c>
      <c r="AD450" s="32">
        <f t="shared" si="139"/>
        <v>3.3852447002081579E-3</v>
      </c>
      <c r="AE450" s="47">
        <f t="shared" si="140"/>
        <v>558213.58269551431</v>
      </c>
      <c r="AF450" s="32">
        <f t="shared" si="141"/>
        <v>399215.37777234986</v>
      </c>
      <c r="AG450" s="9">
        <f t="shared" si="142"/>
        <v>13.573616517281719</v>
      </c>
      <c r="AH450" s="10">
        <f t="shared" si="143"/>
        <v>4.5171130130880535</v>
      </c>
      <c r="AI450" s="10">
        <f t="shared" si="146"/>
        <v>3.68563515007969</v>
      </c>
      <c r="AJ450" s="10">
        <f t="shared" si="147"/>
        <v>4.0076832705536489</v>
      </c>
      <c r="AK450" s="10">
        <f t="shared" si="148"/>
        <v>7.6933184206333394</v>
      </c>
      <c r="AL450" s="9">
        <f t="shared" si="144"/>
        <v>4.1672141445097255</v>
      </c>
      <c r="AM450" s="49">
        <f t="shared" si="149"/>
        <v>30.666455297452231</v>
      </c>
      <c r="AN450" s="29">
        <f t="shared" si="150"/>
        <v>1.2822197367722232E-4</v>
      </c>
      <c r="AO450" s="29">
        <f t="shared" si="151"/>
        <v>7.333333333333333</v>
      </c>
      <c r="AP450"/>
      <c r="AQ450" s="32"/>
      <c r="AR450" s="37"/>
      <c r="AS450" s="32"/>
      <c r="AT450"/>
    </row>
    <row r="451" spans="21:46" x14ac:dyDescent="0.25">
      <c r="U451" s="36">
        <f t="shared" si="152"/>
        <v>26460</v>
      </c>
      <c r="V451" s="36">
        <f t="shared" si="145"/>
        <v>26.499257241041565</v>
      </c>
      <c r="W451" s="32">
        <f t="shared" si="132"/>
        <v>295.39962862052073</v>
      </c>
      <c r="X451" s="8">
        <f t="shared" si="133"/>
        <v>1.1955240749618807</v>
      </c>
      <c r="Y451" s="32">
        <f t="shared" si="134"/>
        <v>1.8312687405894569E-5</v>
      </c>
      <c r="Z451" s="32">
        <f t="shared" si="135"/>
        <v>1.5317706928217627E-5</v>
      </c>
      <c r="AA451" s="10">
        <f t="shared" si="136"/>
        <v>1006.1661863167404</v>
      </c>
      <c r="AB451" s="29">
        <f t="shared" si="137"/>
        <v>2.5764097794414673E-2</v>
      </c>
      <c r="AC451" s="8">
        <f t="shared" si="138"/>
        <v>0.71516600330534297</v>
      </c>
      <c r="AD451" s="32">
        <f t="shared" si="139"/>
        <v>3.3852446080243053E-3</v>
      </c>
      <c r="AE451" s="47">
        <f t="shared" si="140"/>
        <v>558214.5702270671</v>
      </c>
      <c r="AF451" s="32">
        <f t="shared" si="141"/>
        <v>399216.08317610127</v>
      </c>
      <c r="AG451" s="9">
        <f t="shared" si="142"/>
        <v>13.573622513339362</v>
      </c>
      <c r="AH451" s="10">
        <f t="shared" si="143"/>
        <v>4.5171151140010268</v>
      </c>
      <c r="AI451" s="10">
        <f t="shared" si="146"/>
        <v>3.6856438407639867</v>
      </c>
      <c r="AJ451" s="10">
        <f t="shared" si="147"/>
        <v>4.00769118713872</v>
      </c>
      <c r="AK451" s="10">
        <f t="shared" si="148"/>
        <v>7.6933350279027071</v>
      </c>
      <c r="AL451" s="9">
        <f t="shared" si="144"/>
        <v>4.1672231401139657</v>
      </c>
      <c r="AM451" s="49">
        <f t="shared" si="149"/>
        <v>30.66648038115553</v>
      </c>
      <c r="AN451" s="29">
        <f t="shared" si="150"/>
        <v>1.2822225046504513E-4</v>
      </c>
      <c r="AO451" s="29">
        <f t="shared" si="151"/>
        <v>7.35</v>
      </c>
      <c r="AP451"/>
      <c r="AQ451" s="32"/>
      <c r="AR451" s="37"/>
      <c r="AS451" s="32"/>
      <c r="AT451"/>
    </row>
    <row r="452" spans="21:46" x14ac:dyDescent="0.25">
      <c r="U452" s="36">
        <f t="shared" si="152"/>
        <v>26520</v>
      </c>
      <c r="V452" s="36">
        <f t="shared" si="145"/>
        <v>26.499272988063939</v>
      </c>
      <c r="W452" s="32">
        <f t="shared" si="132"/>
        <v>295.39963649403194</v>
      </c>
      <c r="X452" s="8">
        <f t="shared" si="133"/>
        <v>1.195524042991337</v>
      </c>
      <c r="Y452" s="32">
        <f t="shared" si="134"/>
        <v>1.8312687781594454E-5</v>
      </c>
      <c r="Z452" s="32">
        <f t="shared" si="135"/>
        <v>1.531770765209709E-5</v>
      </c>
      <c r="AA452" s="10">
        <f t="shared" si="136"/>
        <v>1006.166186592299</v>
      </c>
      <c r="AB452" s="29">
        <f t="shared" si="137"/>
        <v>2.5764098383435179E-2</v>
      </c>
      <c r="AC452" s="8">
        <f t="shared" si="138"/>
        <v>0.71516600182325329</v>
      </c>
      <c r="AD452" s="32">
        <f t="shared" si="139"/>
        <v>3.3852445177948057E-3</v>
      </c>
      <c r="AE452" s="47">
        <f t="shared" si="140"/>
        <v>558215.5368221557</v>
      </c>
      <c r="AF452" s="32">
        <f t="shared" si="141"/>
        <v>399216.77362472215</v>
      </c>
      <c r="AG452" s="9">
        <f t="shared" si="142"/>
        <v>13.573628382268033</v>
      </c>
      <c r="AH452" s="10">
        <f t="shared" si="143"/>
        <v>4.5171171703704971</v>
      </c>
      <c r="AI452" s="10">
        <f t="shared" si="146"/>
        <v>3.6856523472047793</v>
      </c>
      <c r="AJ452" s="10">
        <f t="shared" si="147"/>
        <v>4.0076989358889907</v>
      </c>
      <c r="AK452" s="10">
        <f t="shared" si="148"/>
        <v>7.6933512830937705</v>
      </c>
      <c r="AL452" s="9">
        <f t="shared" si="144"/>
        <v>4.1672319450091253</v>
      </c>
      <c r="AM452" s="49">
        <f t="shared" si="149"/>
        <v>30.666504933073064</v>
      </c>
      <c r="AN452" s="29">
        <f t="shared" si="150"/>
        <v>1.2822252138489616E-4</v>
      </c>
      <c r="AO452" s="29">
        <f t="shared" si="151"/>
        <v>7.3666666666666663</v>
      </c>
      <c r="AP452"/>
      <c r="AQ452" s="32"/>
      <c r="AR452" s="37"/>
      <c r="AS452" s="32"/>
      <c r="AT452"/>
    </row>
    <row r="453" spans="21:46" x14ac:dyDescent="0.25">
      <c r="U453" s="36">
        <f t="shared" si="152"/>
        <v>26580</v>
      </c>
      <c r="V453" s="36">
        <f t="shared" si="145"/>
        <v>26.499288401240541</v>
      </c>
      <c r="W453" s="32">
        <f t="shared" si="132"/>
        <v>295.39964420062023</v>
      </c>
      <c r="X453" s="8">
        <f t="shared" si="133"/>
        <v>1.1955240116985888</v>
      </c>
      <c r="Y453" s="32">
        <f t="shared" si="134"/>
        <v>1.8312688149329312E-5</v>
      </c>
      <c r="Z453" s="32">
        <f t="shared" si="135"/>
        <v>1.5317708360629935E-5</v>
      </c>
      <c r="AA453" s="10">
        <f t="shared" si="136"/>
        <v>1006.1661868620157</v>
      </c>
      <c r="AB453" s="29">
        <f t="shared" si="137"/>
        <v>2.5764098959968146E-2</v>
      </c>
      <c r="AC453" s="8">
        <f t="shared" si="138"/>
        <v>0.71516600037258504</v>
      </c>
      <c r="AD453" s="32">
        <f t="shared" si="139"/>
        <v>3.3852444294782272E-3</v>
      </c>
      <c r="AE453" s="47">
        <f t="shared" si="140"/>
        <v>558216.48292464763</v>
      </c>
      <c r="AF453" s="32">
        <f t="shared" si="141"/>
        <v>399217.44943527167</v>
      </c>
      <c r="AG453" s="9">
        <f t="shared" si="142"/>
        <v>13.573634126763279</v>
      </c>
      <c r="AH453" s="10">
        <f t="shared" si="143"/>
        <v>4.5171191831409283</v>
      </c>
      <c r="AI453" s="10">
        <f t="shared" si="146"/>
        <v>3.6856606733079205</v>
      </c>
      <c r="AJ453" s="10">
        <f t="shared" si="147"/>
        <v>4.0077065203625777</v>
      </c>
      <c r="AK453" s="10">
        <f t="shared" si="148"/>
        <v>7.6933671936704986</v>
      </c>
      <c r="AL453" s="9">
        <f t="shared" si="144"/>
        <v>4.1672405632381864</v>
      </c>
      <c r="AM453" s="49">
        <f t="shared" si="149"/>
        <v>30.666528964478729</v>
      </c>
      <c r="AN453" s="29">
        <f t="shared" si="150"/>
        <v>1.2822278656117499E-4</v>
      </c>
      <c r="AO453" s="29">
        <f t="shared" si="151"/>
        <v>7.3833333333333337</v>
      </c>
      <c r="AP453"/>
      <c r="AQ453" s="32"/>
      <c r="AR453" s="37"/>
      <c r="AS453" s="32"/>
      <c r="AT453"/>
    </row>
    <row r="454" spans="21:46" x14ac:dyDescent="0.25">
      <c r="U454" s="36">
        <f t="shared" si="152"/>
        <v>26640</v>
      </c>
      <c r="V454" s="36">
        <f t="shared" si="145"/>
        <v>26.499303487648987</v>
      </c>
      <c r="W454" s="32">
        <f t="shared" si="132"/>
        <v>295.39965174382445</v>
      </c>
      <c r="X454" s="8">
        <f t="shared" si="133"/>
        <v>1.1955239810692664</v>
      </c>
      <c r="Y454" s="32">
        <f t="shared" si="134"/>
        <v>1.8312688509267933E-5</v>
      </c>
      <c r="Z454" s="32">
        <f t="shared" si="135"/>
        <v>1.531770905414145E-5</v>
      </c>
      <c r="AA454" s="10">
        <f t="shared" si="136"/>
        <v>1006.1661871260142</v>
      </c>
      <c r="AB454" s="29">
        <f t="shared" si="137"/>
        <v>2.5764099524278227E-2</v>
      </c>
      <c r="AC454" s="8">
        <f t="shared" si="138"/>
        <v>0.71516599895267152</v>
      </c>
      <c r="AD454" s="32">
        <f t="shared" si="139"/>
        <v>3.3852443430340156E-3</v>
      </c>
      <c r="AE454" s="47">
        <f t="shared" si="140"/>
        <v>558217.40896900569</v>
      </c>
      <c r="AF454" s="32">
        <f t="shared" si="141"/>
        <v>399218.11091809091</v>
      </c>
      <c r="AG454" s="9">
        <f t="shared" si="142"/>
        <v>13.573639749463517</v>
      </c>
      <c r="AH454" s="10">
        <f t="shared" si="143"/>
        <v>4.5171211532367446</v>
      </c>
      <c r="AI454" s="10">
        <f t="shared" si="146"/>
        <v>3.6856688228964556</v>
      </c>
      <c r="AJ454" s="10">
        <f t="shared" si="147"/>
        <v>4.0077139440421119</v>
      </c>
      <c r="AK454" s="10">
        <f t="shared" si="148"/>
        <v>7.6933827669385675</v>
      </c>
      <c r="AL454" s="9">
        <f t="shared" si="144"/>
        <v>4.1672489987583905</v>
      </c>
      <c r="AM454" s="49">
        <f t="shared" si="149"/>
        <v>30.666552486407376</v>
      </c>
      <c r="AN454" s="29">
        <f t="shared" si="150"/>
        <v>1.2822304611564278E-4</v>
      </c>
      <c r="AO454" s="29">
        <f t="shared" si="151"/>
        <v>7.4</v>
      </c>
      <c r="AP454"/>
      <c r="AQ454" s="32"/>
      <c r="AR454" s="37"/>
      <c r="AS454" s="32"/>
      <c r="AT454"/>
    </row>
    <row r="455" spans="21:46" x14ac:dyDescent="0.25">
      <c r="U455" s="36">
        <f t="shared" si="152"/>
        <v>26700</v>
      </c>
      <c r="V455" s="36">
        <f t="shared" si="145"/>
        <v>26.499318254216856</v>
      </c>
      <c r="W455" s="32">
        <f t="shared" si="132"/>
        <v>295.39965912710841</v>
      </c>
      <c r="X455" s="8">
        <f t="shared" si="133"/>
        <v>1.1955239510893048</v>
      </c>
      <c r="Y455" s="32">
        <f t="shared" si="134"/>
        <v>1.8312688861575678E-5</v>
      </c>
      <c r="Z455" s="32">
        <f t="shared" si="135"/>
        <v>1.5317709732950164E-5</v>
      </c>
      <c r="AA455" s="10">
        <f t="shared" si="136"/>
        <v>1006.1661873844158</v>
      </c>
      <c r="AB455" s="29">
        <f t="shared" si="137"/>
        <v>2.576410007662466E-2</v>
      </c>
      <c r="AC455" s="8">
        <f t="shared" si="138"/>
        <v>0.71516599756286103</v>
      </c>
      <c r="AD455" s="32">
        <f t="shared" si="139"/>
        <v>3.3852442584224752E-3</v>
      </c>
      <c r="AE455" s="47">
        <f t="shared" si="140"/>
        <v>558218.31538047187</v>
      </c>
      <c r="AF455" s="32">
        <f t="shared" si="141"/>
        <v>399218.75837693491</v>
      </c>
      <c r="AG455" s="9">
        <f t="shared" si="142"/>
        <v>13.573645252951152</v>
      </c>
      <c r="AH455" s="10">
        <f t="shared" si="143"/>
        <v>4.5171230815627812</v>
      </c>
      <c r="AI455" s="10">
        <f t="shared" si="146"/>
        <v>3.6856767997124007</v>
      </c>
      <c r="AJ455" s="10">
        <f t="shared" si="147"/>
        <v>4.007721210336415</v>
      </c>
      <c r="AK455" s="10">
        <f t="shared" si="148"/>
        <v>7.6933980100488153</v>
      </c>
      <c r="AL455" s="9">
        <f t="shared" si="144"/>
        <v>4.1672572554431078</v>
      </c>
      <c r="AM455" s="49">
        <f t="shared" si="149"/>
        <v>30.666575509659964</v>
      </c>
      <c r="AN455" s="29">
        <f t="shared" si="150"/>
        <v>1.2822330016748026E-4</v>
      </c>
      <c r="AO455" s="29">
        <f t="shared" si="151"/>
        <v>7.416666666666667</v>
      </c>
      <c r="AP455"/>
      <c r="AQ455" s="32"/>
      <c r="AR455" s="37"/>
      <c r="AS455" s="32"/>
      <c r="AT455"/>
    </row>
    <row r="456" spans="21:46" x14ac:dyDescent="0.25">
      <c r="U456" s="36">
        <f t="shared" si="152"/>
        <v>26760</v>
      </c>
      <c r="V456" s="36">
        <f t="shared" si="145"/>
        <v>26.499332707724861</v>
      </c>
      <c r="W456" s="32">
        <f t="shared" si="132"/>
        <v>295.39966635386241</v>
      </c>
      <c r="X456" s="8">
        <f t="shared" si="133"/>
        <v>1.1955239217449372</v>
      </c>
      <c r="Y456" s="32">
        <f t="shared" si="134"/>
        <v>1.831268920641425E-5</v>
      </c>
      <c r="Z456" s="32">
        <f t="shared" si="135"/>
        <v>1.5317710397367714E-5</v>
      </c>
      <c r="AA456" s="10">
        <f t="shared" si="136"/>
        <v>1006.1661876373391</v>
      </c>
      <c r="AB456" s="29">
        <f t="shared" si="137"/>
        <v>2.5764100617260952E-2</v>
      </c>
      <c r="AC456" s="8">
        <f t="shared" si="138"/>
        <v>0.71516599620251553</v>
      </c>
      <c r="AD456" s="32">
        <f t="shared" si="139"/>
        <v>3.3852441756047529E-3</v>
      </c>
      <c r="AE456" s="47">
        <f t="shared" si="140"/>
        <v>558219.20257528347</v>
      </c>
      <c r="AF456" s="32">
        <f t="shared" si="141"/>
        <v>399219.39210912643</v>
      </c>
      <c r="AG456" s="9">
        <f t="shared" si="142"/>
        <v>13.573650639753911</v>
      </c>
      <c r="AH456" s="10">
        <f t="shared" si="143"/>
        <v>4.5171249690046729</v>
      </c>
      <c r="AI456" s="10">
        <f t="shared" si="146"/>
        <v>3.6856846074184384</v>
      </c>
      <c r="AJ456" s="10">
        <f t="shared" si="147"/>
        <v>4.0077283225821017</v>
      </c>
      <c r="AK456" s="10">
        <f t="shared" si="148"/>
        <v>7.6934129300005401</v>
      </c>
      <c r="AL456" s="9">
        <f t="shared" si="144"/>
        <v>4.1672653370836255</v>
      </c>
      <c r="AM456" s="49">
        <f t="shared" si="149"/>
        <v>30.666598044808488</v>
      </c>
      <c r="AN456" s="29">
        <f t="shared" si="150"/>
        <v>1.2822354883334233E-4</v>
      </c>
      <c r="AO456" s="29">
        <f t="shared" si="151"/>
        <v>7.4333333333333336</v>
      </c>
      <c r="AP456"/>
      <c r="AQ456" s="32"/>
      <c r="AR456" s="37"/>
      <c r="AS456" s="32"/>
      <c r="AT456"/>
    </row>
    <row r="457" spans="21:46" x14ac:dyDescent="0.25">
      <c r="U457" s="36">
        <f t="shared" si="152"/>
        <v>26820</v>
      </c>
      <c r="V457" s="36">
        <f t="shared" si="145"/>
        <v>26.499346854809961</v>
      </c>
      <c r="W457" s="32">
        <f t="shared" si="132"/>
        <v>295.39967342740493</v>
      </c>
      <c r="X457" s="8">
        <f t="shared" si="133"/>
        <v>1.195523893022689</v>
      </c>
      <c r="Y457" s="32">
        <f t="shared" si="134"/>
        <v>1.8312689543942083E-5</v>
      </c>
      <c r="Z457" s="32">
        <f t="shared" si="135"/>
        <v>1.5317711047699269E-5</v>
      </c>
      <c r="AA457" s="10">
        <f t="shared" si="136"/>
        <v>1006.1661878849006</v>
      </c>
      <c r="AB457" s="29">
        <f t="shared" si="137"/>
        <v>2.5764101146435497E-2</v>
      </c>
      <c r="AC457" s="8">
        <f t="shared" si="138"/>
        <v>0.71516599487101051</v>
      </c>
      <c r="AD457" s="32">
        <f t="shared" si="139"/>
        <v>3.3852440945428197E-3</v>
      </c>
      <c r="AE457" s="47">
        <f t="shared" si="140"/>
        <v>558220.07096084207</v>
      </c>
      <c r="AF457" s="32">
        <f t="shared" si="141"/>
        <v>399220.01240567671</v>
      </c>
      <c r="AG457" s="9">
        <f t="shared" si="142"/>
        <v>13.573655912345831</v>
      </c>
      <c r="AH457" s="10">
        <f t="shared" si="143"/>
        <v>4.5171268164292897</v>
      </c>
      <c r="AI457" s="10">
        <f t="shared" si="146"/>
        <v>3.6856922495996174</v>
      </c>
      <c r="AJ457" s="10">
        <f t="shared" si="147"/>
        <v>4.0077352840449638</v>
      </c>
      <c r="AK457" s="10">
        <f t="shared" si="148"/>
        <v>7.6934275336445808</v>
      </c>
      <c r="AL457" s="9">
        <f t="shared" si="144"/>
        <v>4.1672732473908143</v>
      </c>
      <c r="AM457" s="49">
        <f t="shared" si="149"/>
        <v>30.666620102200774</v>
      </c>
      <c r="AN457" s="29">
        <f t="shared" si="150"/>
        <v>1.2822379222740969E-4</v>
      </c>
      <c r="AO457" s="29">
        <f t="shared" si="151"/>
        <v>7.45</v>
      </c>
      <c r="AP457"/>
      <c r="AQ457" s="32"/>
      <c r="AR457" s="37"/>
      <c r="AS457" s="32"/>
      <c r="AT457"/>
    </row>
    <row r="458" spans="21:46" x14ac:dyDescent="0.25">
      <c r="U458" s="36">
        <f t="shared" si="152"/>
        <v>26880</v>
      </c>
      <c r="V458" s="36">
        <f t="shared" si="145"/>
        <v>26.499360701968421</v>
      </c>
      <c r="W458" s="32">
        <f t="shared" si="132"/>
        <v>295.39968035098417</v>
      </c>
      <c r="X458" s="8">
        <f t="shared" si="133"/>
        <v>1.1955238649093711</v>
      </c>
      <c r="Y458" s="32">
        <f t="shared" si="134"/>
        <v>1.8312689874314095E-5</v>
      </c>
      <c r="Z458" s="32">
        <f t="shared" si="135"/>
        <v>1.5317711684243394E-5</v>
      </c>
      <c r="AA458" s="10">
        <f t="shared" si="136"/>
        <v>1006.1661881272134</v>
      </c>
      <c r="AB458" s="29">
        <f t="shared" si="137"/>
        <v>2.5764101664391189E-2</v>
      </c>
      <c r="AC458" s="8">
        <f t="shared" si="138"/>
        <v>0.71516599356773392</v>
      </c>
      <c r="AD458" s="32">
        <f t="shared" si="139"/>
        <v>3.385244015199451E-3</v>
      </c>
      <c r="AE458" s="47">
        <f t="shared" si="140"/>
        <v>558220.92093592277</v>
      </c>
      <c r="AF458" s="32">
        <f t="shared" si="141"/>
        <v>399220.61955143465</v>
      </c>
      <c r="AG458" s="9">
        <f t="shared" si="142"/>
        <v>13.573661073148553</v>
      </c>
      <c r="AH458" s="10">
        <f t="shared" si="143"/>
        <v>4.5171286246851023</v>
      </c>
      <c r="AI458" s="10">
        <f t="shared" si="146"/>
        <v>3.6856997297649814</v>
      </c>
      <c r="AJ458" s="10">
        <f t="shared" si="147"/>
        <v>4.0077420979216232</v>
      </c>
      <c r="AK458" s="10">
        <f t="shared" si="148"/>
        <v>7.6934418276866046</v>
      </c>
      <c r="AL458" s="9">
        <f t="shared" si="144"/>
        <v>4.167280989996911</v>
      </c>
      <c r="AM458" s="49">
        <f t="shared" si="149"/>
        <v>30.666641691965332</v>
      </c>
      <c r="AN458" s="29">
        <f t="shared" si="150"/>
        <v>1.2822403046144342E-4</v>
      </c>
      <c r="AO458" s="29">
        <f t="shared" si="151"/>
        <v>7.4666666666666668</v>
      </c>
      <c r="AP458"/>
      <c r="AQ458" s="32"/>
      <c r="AR458" s="37"/>
      <c r="AS458" s="32"/>
      <c r="AT458"/>
    </row>
    <row r="459" spans="21:46" x14ac:dyDescent="0.25">
      <c r="U459" s="36">
        <f t="shared" si="152"/>
        <v>26940</v>
      </c>
      <c r="V459" s="36">
        <f t="shared" si="145"/>
        <v>26.499374255558784</v>
      </c>
      <c r="W459" s="32">
        <f t="shared" ref="W459:W490" si="153">((V459+$W$4)/2)+273.15</f>
        <v>295.39968712777937</v>
      </c>
      <c r="X459" s="8">
        <f t="shared" ref="X459:X490" si="154">(351.99/W459)+344.84/(W459^2)</f>
        <v>1.1955238373920734</v>
      </c>
      <c r="Y459" s="32">
        <f t="shared" ref="Y459:Y490" si="155">((1.459*10^-6)*W459^1.5)/(W459+109.1)</f>
        <v>1.8312690197682017E-5</v>
      </c>
      <c r="Z459" s="32">
        <f t="shared" ref="Z459:Z490" si="156">Y459/X459</f>
        <v>1.5317712307292413E-5</v>
      </c>
      <c r="AA459" s="10">
        <f t="shared" ref="AA459:AA490" si="157">1030.5-0.19975*W459+(3.9734*10^-4)*W459^2</f>
        <v>1006.1661883643892</v>
      </c>
      <c r="AB459" s="29">
        <f t="shared" ref="AB459:AB490" si="158">((2.334*10^-3)*(W459^1.5))/(W459+164.54)</f>
        <v>2.5764102171365898E-2</v>
      </c>
      <c r="AC459" s="8">
        <f t="shared" ref="AC459:AC490" si="159">AA459*Y459/AB459</f>
        <v>0.71516599229208799</v>
      </c>
      <c r="AD459" s="32">
        <f t="shared" ref="AD459:AD490" si="160">1/W459</f>
        <v>3.3852439375382129E-3</v>
      </c>
      <c r="AE459" s="47">
        <f t="shared" ref="AE459:AE490" si="161">$H$15*AD459*(V459-$W$4)*($C$34^3)/(Z459^2)</f>
        <v>558221.75289083947</v>
      </c>
      <c r="AF459" s="32">
        <f t="shared" ref="AF459:AF490" si="162">AE459*AC459</f>
        <v>399221.21382520592</v>
      </c>
      <c r="AG459" s="9">
        <f t="shared" ref="AG459:AG490" si="163">0.54*POWER(AF459,1/4)</f>
        <v>13.573666124532334</v>
      </c>
      <c r="AH459" s="10">
        <f t="shared" ref="AH459:AH490" si="164">AG459*AB459/$C$34</f>
        <v>4.5171303946025976</v>
      </c>
      <c r="AI459" s="10">
        <f t="shared" si="146"/>
        <v>3.6857070513491914</v>
      </c>
      <c r="AJ459" s="10">
        <f t="shared" si="147"/>
        <v>4.0077487673409005</v>
      </c>
      <c r="AK459" s="10">
        <f t="shared" si="148"/>
        <v>7.6934558186900919</v>
      </c>
      <c r="AL459" s="9">
        <f t="shared" ref="AL459:AL490" si="165">AK459*$C$17/($C$2*$C$19)</f>
        <v>4.167288568457133</v>
      </c>
      <c r="AM459" s="49">
        <f t="shared" si="149"/>
        <v>30.666662824015916</v>
      </c>
      <c r="AN459" s="29">
        <f t="shared" si="150"/>
        <v>1.2822426364483486E-4</v>
      </c>
      <c r="AO459" s="29">
        <f t="shared" si="151"/>
        <v>7.4833333333333334</v>
      </c>
      <c r="AP459"/>
      <c r="AQ459" s="32"/>
      <c r="AR459" s="37"/>
      <c r="AS459" s="32"/>
      <c r="AT459"/>
    </row>
    <row r="460" spans="21:46" x14ac:dyDescent="0.25">
      <c r="U460" s="36">
        <f t="shared" si="152"/>
        <v>27000</v>
      </c>
      <c r="V460" s="36">
        <f t="shared" ref="V460:V490" si="166">V459+$W$2*($R$10-AH459*$C$19*(V459-$W$4)-$W$3*$C$3*$C$19*(POWER(V459+273.15,4)-POWER($W$4+273.15,4)))/($C$29*$C$4)</f>
        <v>26.499387521804795</v>
      </c>
      <c r="W460" s="32">
        <f t="shared" si="153"/>
        <v>295.39969376090238</v>
      </c>
      <c r="X460" s="8">
        <f t="shared" si="154"/>
        <v>1.1955238104581607</v>
      </c>
      <c r="Y460" s="32">
        <f t="shared" si="155"/>
        <v>1.8312690514194326E-5</v>
      </c>
      <c r="Z460" s="32">
        <f t="shared" si="156"/>
        <v>1.5317712917132408E-5</v>
      </c>
      <c r="AA460" s="10">
        <f t="shared" si="157"/>
        <v>1006.1661885965367</v>
      </c>
      <c r="AB460" s="29">
        <f t="shared" si="158"/>
        <v>2.5764102667592416E-2</v>
      </c>
      <c r="AC460" s="8">
        <f t="shared" si="159"/>
        <v>0.71516599104348622</v>
      </c>
      <c r="AD460" s="32">
        <f t="shared" si="160"/>
        <v>3.3852438615234442E-3</v>
      </c>
      <c r="AE460" s="47">
        <f t="shared" si="161"/>
        <v>558222.56720763526</v>
      </c>
      <c r="AF460" s="32">
        <f t="shared" si="162"/>
        <v>399221.79549988755</v>
      </c>
      <c r="AG460" s="9">
        <f t="shared" si="163"/>
        <v>13.573671068817191</v>
      </c>
      <c r="AH460" s="10">
        <f t="shared" si="164"/>
        <v>4.5171321269946603</v>
      </c>
      <c r="AI460" s="10">
        <f t="shared" ref="AI460:AI490" si="167">AH460*$C$19*(V460-$W$4)</f>
        <v>3.6857142177141089</v>
      </c>
      <c r="AJ460" s="10">
        <f t="shared" ref="AJ460:AJ490" si="168">$W$3*$C$19*$C$3*(POWER(V460+273.15,4)-POWER($W$4+273.15,4))</f>
        <v>4.0077552953653193</v>
      </c>
      <c r="AK460" s="10">
        <f t="shared" ref="AK460:AK490" si="169">AJ460+AI460</f>
        <v>7.6934695130794282</v>
      </c>
      <c r="AL460" s="9">
        <f t="shared" si="165"/>
        <v>4.1672959862513572</v>
      </c>
      <c r="AM460" s="49">
        <f t="shared" ref="AM460:AM490" si="170">V460+AL460</f>
        <v>30.666683508056153</v>
      </c>
      <c r="AN460" s="29">
        <f t="shared" ref="AN460:AN490" si="171">AK460*$W$2/(3.6*10^6)</f>
        <v>1.2822449188465713E-4</v>
      </c>
      <c r="AO460" s="29">
        <f t="shared" ref="AO460:AO490" si="172">U460/3600</f>
        <v>7.5</v>
      </c>
      <c r="AP460"/>
      <c r="AQ460" s="32"/>
      <c r="AR460" s="37"/>
      <c r="AS460" s="32"/>
      <c r="AT460"/>
    </row>
    <row r="461" spans="21:46" x14ac:dyDescent="0.25">
      <c r="U461" s="36">
        <f t="shared" si="152"/>
        <v>27060</v>
      </c>
      <c r="V461" s="36">
        <f t="shared" si="166"/>
        <v>26.499400506798253</v>
      </c>
      <c r="W461" s="32">
        <f t="shared" si="153"/>
        <v>295.39970025339909</v>
      </c>
      <c r="X461" s="8">
        <f t="shared" si="154"/>
        <v>1.1955237840952644</v>
      </c>
      <c r="Y461" s="32">
        <f t="shared" si="155"/>
        <v>1.8312690823996424E-5</v>
      </c>
      <c r="Z461" s="32">
        <f t="shared" si="156"/>
        <v>1.5317713514043475E-5</v>
      </c>
      <c r="AA461" s="10">
        <f t="shared" si="157"/>
        <v>1006.1661888237627</v>
      </c>
      <c r="AB461" s="29">
        <f t="shared" si="158"/>
        <v>2.5764103153298686E-2</v>
      </c>
      <c r="AC461" s="8">
        <f t="shared" si="159"/>
        <v>0.71516598982135582</v>
      </c>
      <c r="AD461" s="32">
        <f t="shared" si="160"/>
        <v>3.3852437871202384E-3</v>
      </c>
      <c r="AE461" s="47">
        <f t="shared" si="161"/>
        <v>558223.36426024674</v>
      </c>
      <c r="AF461" s="32">
        <f t="shared" si="162"/>
        <v>399222.36484258663</v>
      </c>
      <c r="AG461" s="9">
        <f t="shared" si="163"/>
        <v>13.573675908273904</v>
      </c>
      <c r="AH461" s="10">
        <f t="shared" si="164"/>
        <v>4.5171338226569322</v>
      </c>
      <c r="AI461" s="10">
        <f t="shared" si="167"/>
        <v>3.6857212321503225</v>
      </c>
      <c r="AJ461" s="10">
        <f t="shared" si="168"/>
        <v>4.0077616849924338</v>
      </c>
      <c r="AK461" s="10">
        <f t="shared" si="169"/>
        <v>7.6934829171427559</v>
      </c>
      <c r="AL461" s="9">
        <f t="shared" si="165"/>
        <v>4.167303246785659</v>
      </c>
      <c r="AM461" s="49">
        <f t="shared" si="170"/>
        <v>30.66670375358391</v>
      </c>
      <c r="AN461" s="29">
        <f t="shared" si="171"/>
        <v>1.282247152857126E-4</v>
      </c>
      <c r="AO461" s="29">
        <f t="shared" si="172"/>
        <v>7.5166666666666666</v>
      </c>
      <c r="AP461"/>
      <c r="AQ461" s="32"/>
      <c r="AR461" s="37"/>
      <c r="AS461" s="32"/>
      <c r="AT461"/>
    </row>
    <row r="462" spans="21:46" x14ac:dyDescent="0.25">
      <c r="U462" s="36">
        <f t="shared" si="152"/>
        <v>27120</v>
      </c>
      <c r="V462" s="36">
        <f t="shared" si="166"/>
        <v>26.499413216501811</v>
      </c>
      <c r="W462" s="32">
        <f t="shared" si="153"/>
        <v>295.39970660825088</v>
      </c>
      <c r="X462" s="8">
        <f t="shared" si="154"/>
        <v>1.1955237582912792</v>
      </c>
      <c r="Y462" s="32">
        <f t="shared" si="155"/>
        <v>1.8312691127230488E-5</v>
      </c>
      <c r="Z462" s="32">
        <f t="shared" si="156"/>
        <v>1.5317714098299633E-5</v>
      </c>
      <c r="AA462" s="10">
        <f t="shared" si="157"/>
        <v>1006.1661890461713</v>
      </c>
      <c r="AB462" s="29">
        <f t="shared" si="158"/>
        <v>2.5764103628707642E-2</v>
      </c>
      <c r="AC462" s="8">
        <f t="shared" si="159"/>
        <v>0.71516598862513525</v>
      </c>
      <c r="AD462" s="32">
        <f t="shared" si="160"/>
        <v>3.3852437142944296E-3</v>
      </c>
      <c r="AE462" s="47">
        <f t="shared" si="161"/>
        <v>558224.14441469358</v>
      </c>
      <c r="AF462" s="32">
        <f t="shared" si="162"/>
        <v>399222.92211475462</v>
      </c>
      <c r="AG462" s="9">
        <f t="shared" si="163"/>
        <v>13.573680645125158</v>
      </c>
      <c r="AH462" s="10">
        <f t="shared" si="164"/>
        <v>4.5171354823681753</v>
      </c>
      <c r="AI462" s="10">
        <f t="shared" si="167"/>
        <v>3.6857280978786577</v>
      </c>
      <c r="AJ462" s="10">
        <f t="shared" si="168"/>
        <v>4.0077679391563334</v>
      </c>
      <c r="AK462" s="10">
        <f t="shared" si="169"/>
        <v>7.6934960370349916</v>
      </c>
      <c r="AL462" s="9">
        <f t="shared" si="165"/>
        <v>4.1673103533939537</v>
      </c>
      <c r="AM462" s="49">
        <f t="shared" si="170"/>
        <v>30.666723569895765</v>
      </c>
      <c r="AN462" s="29">
        <f t="shared" si="171"/>
        <v>1.2822493395058321E-4</v>
      </c>
      <c r="AO462" s="29">
        <f t="shared" si="172"/>
        <v>7.5333333333333332</v>
      </c>
      <c r="AP462"/>
      <c r="AQ462" s="32"/>
      <c r="AR462" s="37"/>
      <c r="AS462" s="32"/>
      <c r="AT462"/>
    </row>
    <row r="463" spans="21:46" x14ac:dyDescent="0.25">
      <c r="U463" s="36">
        <f t="shared" si="152"/>
        <v>27180</v>
      </c>
      <c r="V463" s="36">
        <f t="shared" si="166"/>
        <v>26.499425656751718</v>
      </c>
      <c r="W463" s="32">
        <f t="shared" si="153"/>
        <v>295.39971282837581</v>
      </c>
      <c r="X463" s="8">
        <f t="shared" si="154"/>
        <v>1.1955237330343556</v>
      </c>
      <c r="Y463" s="32">
        <f t="shared" si="155"/>
        <v>1.831269142403579E-5</v>
      </c>
      <c r="Z463" s="32">
        <f t="shared" si="156"/>
        <v>1.5317714670169197E-5</v>
      </c>
      <c r="AA463" s="10">
        <f t="shared" si="157"/>
        <v>1006.1661892638647</v>
      </c>
      <c r="AB463" s="29">
        <f t="shared" si="158"/>
        <v>2.5764104094037597E-2</v>
      </c>
      <c r="AC463" s="8">
        <f t="shared" si="159"/>
        <v>0.71516598745427573</v>
      </c>
      <c r="AD463" s="32">
        <f t="shared" si="160"/>
        <v>3.3852436430125768E-3</v>
      </c>
      <c r="AE463" s="47">
        <f t="shared" si="161"/>
        <v>558224.90802922775</v>
      </c>
      <c r="AF463" s="32">
        <f t="shared" si="162"/>
        <v>399223.46757229493</v>
      </c>
      <c r="AG463" s="9">
        <f t="shared" si="163"/>
        <v>13.573685281546474</v>
      </c>
      <c r="AH463" s="10">
        <f t="shared" si="164"/>
        <v>4.5171371068906456</v>
      </c>
      <c r="AI463" s="10">
        <f t="shared" si="167"/>
        <v>3.6857348180516722</v>
      </c>
      <c r="AJ463" s="10">
        <f t="shared" si="168"/>
        <v>4.0077740607288215</v>
      </c>
      <c r="AK463" s="10">
        <f t="shared" si="169"/>
        <v>7.6935088787804933</v>
      </c>
      <c r="AL463" s="9">
        <f t="shared" si="165"/>
        <v>4.1673173093394338</v>
      </c>
      <c r="AM463" s="49">
        <f t="shared" si="170"/>
        <v>30.666742966091153</v>
      </c>
      <c r="AN463" s="29">
        <f t="shared" si="171"/>
        <v>1.2822514797967489E-4</v>
      </c>
      <c r="AO463" s="29">
        <f t="shared" si="172"/>
        <v>7.55</v>
      </c>
      <c r="AP463"/>
      <c r="AQ463" s="32"/>
      <c r="AR463" s="37"/>
      <c r="AS463" s="32"/>
      <c r="AT463"/>
    </row>
    <row r="464" spans="21:46" x14ac:dyDescent="0.25">
      <c r="U464" s="36">
        <f t="shared" si="152"/>
        <v>27240</v>
      </c>
      <c r="V464" s="36">
        <f t="shared" si="166"/>
        <v>26.499437833260497</v>
      </c>
      <c r="W464" s="32">
        <f t="shared" si="153"/>
        <v>295.39971891663021</v>
      </c>
      <c r="X464" s="8">
        <f t="shared" si="154"/>
        <v>1.1955237083128956</v>
      </c>
      <c r="Y464" s="32">
        <f t="shared" si="155"/>
        <v>1.8312691714548633E-5</v>
      </c>
      <c r="Z464" s="32">
        <f t="shared" si="156"/>
        <v>1.5317715229914779E-5</v>
      </c>
      <c r="AA464" s="10">
        <f t="shared" si="157"/>
        <v>1006.1661894769429</v>
      </c>
      <c r="AB464" s="29">
        <f t="shared" si="158"/>
        <v>2.5764104549502273E-2</v>
      </c>
      <c r="AC464" s="8">
        <f t="shared" si="159"/>
        <v>0.71516598630823902</v>
      </c>
      <c r="AD464" s="32">
        <f t="shared" si="160"/>
        <v>3.385243573241947E-3</v>
      </c>
      <c r="AE464" s="47">
        <f t="shared" si="161"/>
        <v>558225.65545450745</v>
      </c>
      <c r="AF464" s="32">
        <f t="shared" si="162"/>
        <v>399224.00146568601</v>
      </c>
      <c r="AG464" s="9">
        <f t="shared" si="163"/>
        <v>13.573689819667237</v>
      </c>
      <c r="AH464" s="10">
        <f t="shared" si="164"/>
        <v>4.5171386969704423</v>
      </c>
      <c r="AI464" s="10">
        <f t="shared" si="167"/>
        <v>3.6857413957550977</v>
      </c>
      <c r="AJ464" s="10">
        <f t="shared" si="168"/>
        <v>4.0077800525208511</v>
      </c>
      <c r="AK464" s="10">
        <f t="shared" si="169"/>
        <v>7.6935214482759484</v>
      </c>
      <c r="AL464" s="9">
        <f t="shared" si="165"/>
        <v>4.1673241178161389</v>
      </c>
      <c r="AM464" s="49">
        <f t="shared" si="170"/>
        <v>30.666761951076637</v>
      </c>
      <c r="AN464" s="29">
        <f t="shared" si="171"/>
        <v>1.2822535747126582E-4</v>
      </c>
      <c r="AO464" s="29">
        <f t="shared" si="172"/>
        <v>7.5666666666666664</v>
      </c>
      <c r="AP464"/>
      <c r="AQ464" s="32"/>
      <c r="AR464" s="37"/>
      <c r="AS464" s="32"/>
      <c r="AT464"/>
    </row>
    <row r="465" spans="21:46" x14ac:dyDescent="0.25">
      <c r="U465" s="36">
        <f t="shared" si="152"/>
        <v>27300</v>
      </c>
      <c r="V465" s="36">
        <f t="shared" si="166"/>
        <v>26.499449751619562</v>
      </c>
      <c r="W465" s="32">
        <f t="shared" si="153"/>
        <v>295.39972487580974</v>
      </c>
      <c r="X465" s="8">
        <f t="shared" si="154"/>
        <v>1.1955236841155472</v>
      </c>
      <c r="Y465" s="32">
        <f t="shared" si="155"/>
        <v>1.8312691998902438E-5</v>
      </c>
      <c r="Z465" s="32">
        <f t="shared" si="156"/>
        <v>1.5317715777793423E-5</v>
      </c>
      <c r="AA465" s="10">
        <f t="shared" si="157"/>
        <v>1006.1661896855038</v>
      </c>
      <c r="AB465" s="29">
        <f t="shared" si="158"/>
        <v>2.5764104995310847E-2</v>
      </c>
      <c r="AC465" s="8">
        <f t="shared" si="159"/>
        <v>0.71516598518649888</v>
      </c>
      <c r="AD465" s="32">
        <f t="shared" si="160"/>
        <v>3.3852435049505016E-3</v>
      </c>
      <c r="AE465" s="47">
        <f t="shared" si="161"/>
        <v>558226.38703375647</v>
      </c>
      <c r="AF465" s="32">
        <f t="shared" si="162"/>
        <v>399224.52404009626</v>
      </c>
      <c r="AG465" s="9">
        <f t="shared" si="163"/>
        <v>13.573694261571685</v>
      </c>
      <c r="AH465" s="10">
        <f t="shared" si="164"/>
        <v>4.51714025333784</v>
      </c>
      <c r="AI465" s="10">
        <f t="shared" si="167"/>
        <v>3.6857478340092507</v>
      </c>
      <c r="AJ465" s="10">
        <f t="shared" si="168"/>
        <v>4.0077859172837984</v>
      </c>
      <c r="AK465" s="10">
        <f t="shared" si="169"/>
        <v>7.6935337512930495</v>
      </c>
      <c r="AL465" s="9">
        <f t="shared" si="165"/>
        <v>4.167330781950402</v>
      </c>
      <c r="AM465" s="49">
        <f t="shared" si="170"/>
        <v>30.666780533569963</v>
      </c>
      <c r="AN465" s="29">
        <f t="shared" si="171"/>
        <v>1.2822556252155084E-4</v>
      </c>
      <c r="AO465" s="29">
        <f t="shared" si="172"/>
        <v>7.583333333333333</v>
      </c>
      <c r="AP465"/>
      <c r="AQ465" s="32"/>
      <c r="AR465" s="37"/>
      <c r="AS465" s="32"/>
      <c r="AT465"/>
    </row>
    <row r="466" spans="21:46" x14ac:dyDescent="0.25">
      <c r="U466" s="36">
        <f t="shared" si="152"/>
        <v>27360</v>
      </c>
      <c r="V466" s="36">
        <f t="shared" si="166"/>
        <v>26.499461417301788</v>
      </c>
      <c r="W466" s="32">
        <f t="shared" si="153"/>
        <v>295.39973070865085</v>
      </c>
      <c r="X466" s="8">
        <f t="shared" si="154"/>
        <v>1.1955236604311992</v>
      </c>
      <c r="Y466" s="32">
        <f t="shared" si="155"/>
        <v>1.8312692277227737E-5</v>
      </c>
      <c r="Z466" s="32">
        <f t="shared" si="156"/>
        <v>1.531771631405668E-5</v>
      </c>
      <c r="AA466" s="10">
        <f t="shared" si="157"/>
        <v>1006.1661898896431</v>
      </c>
      <c r="AB466" s="29">
        <f t="shared" si="158"/>
        <v>2.576410543166795E-2</v>
      </c>
      <c r="AC466" s="8">
        <f t="shared" si="159"/>
        <v>0.71516598408854071</v>
      </c>
      <c r="AD466" s="32">
        <f t="shared" si="160"/>
        <v>3.3852434381068811E-3</v>
      </c>
      <c r="AE466" s="47">
        <f t="shared" si="161"/>
        <v>558227.103102925</v>
      </c>
      <c r="AF466" s="32">
        <f t="shared" si="162"/>
        <v>399225.03553549864</v>
      </c>
      <c r="AG466" s="9">
        <f t="shared" si="163"/>
        <v>13.573698609299878</v>
      </c>
      <c r="AH466" s="10">
        <f t="shared" si="164"/>
        <v>4.5171417767076196</v>
      </c>
      <c r="AI466" s="10">
        <f t="shared" si="167"/>
        <v>3.685754135770412</v>
      </c>
      <c r="AJ466" s="10">
        <f t="shared" si="168"/>
        <v>4.0077916577106834</v>
      </c>
      <c r="AK466" s="10">
        <f t="shared" si="169"/>
        <v>7.6935457934810954</v>
      </c>
      <c r="AL466" s="9">
        <f t="shared" si="165"/>
        <v>4.1673373048022597</v>
      </c>
      <c r="AM466" s="49">
        <f t="shared" si="170"/>
        <v>30.666798722104048</v>
      </c>
      <c r="AN466" s="29">
        <f t="shared" si="171"/>
        <v>1.2822576322468494E-4</v>
      </c>
      <c r="AO466" s="29">
        <f t="shared" si="172"/>
        <v>7.6</v>
      </c>
      <c r="AP466"/>
      <c r="AQ466" s="32"/>
      <c r="AR466" s="37"/>
      <c r="AS466" s="32"/>
      <c r="AT466"/>
    </row>
    <row r="467" spans="21:46" x14ac:dyDescent="0.25">
      <c r="U467" s="36">
        <f t="shared" si="152"/>
        <v>27420</v>
      </c>
      <c r="V467" s="36">
        <f t="shared" si="166"/>
        <v>26.499472835664033</v>
      </c>
      <c r="W467" s="32">
        <f t="shared" si="153"/>
        <v>295.399736417832</v>
      </c>
      <c r="X467" s="8">
        <f t="shared" si="154"/>
        <v>1.1955236372489753</v>
      </c>
      <c r="Y467" s="32">
        <f t="shared" si="155"/>
        <v>1.8312692549652388E-5</v>
      </c>
      <c r="Z467" s="32">
        <f t="shared" si="156"/>
        <v>1.5317716838950845E-5</v>
      </c>
      <c r="AA467" s="10">
        <f t="shared" si="157"/>
        <v>1006.1661900894545</v>
      </c>
      <c r="AB467" s="29">
        <f t="shared" si="158"/>
        <v>2.576410585877404E-2</v>
      </c>
      <c r="AC467" s="8">
        <f t="shared" si="159"/>
        <v>0.71516598301385992</v>
      </c>
      <c r="AD467" s="32">
        <f t="shared" si="160"/>
        <v>3.3852433726803905E-3</v>
      </c>
      <c r="AE467" s="47">
        <f t="shared" si="161"/>
        <v>558227.80399083579</v>
      </c>
      <c r="AF467" s="32">
        <f t="shared" si="162"/>
        <v>399225.53618677438</v>
      </c>
      <c r="AG467" s="9">
        <f t="shared" si="163"/>
        <v>13.573702864848583</v>
      </c>
      <c r="AH467" s="10">
        <f t="shared" si="164"/>
        <v>4.5171432677794181</v>
      </c>
      <c r="AI467" s="10">
        <f t="shared" si="167"/>
        <v>3.6857603039322071</v>
      </c>
      <c r="AJ467" s="10">
        <f t="shared" si="168"/>
        <v>4.007797276437473</v>
      </c>
      <c r="AK467" s="10">
        <f t="shared" si="169"/>
        <v>7.6935575803696796</v>
      </c>
      <c r="AL467" s="9">
        <f t="shared" si="165"/>
        <v>4.1673436893669091</v>
      </c>
      <c r="AM467" s="49">
        <f t="shared" si="170"/>
        <v>30.666816525030942</v>
      </c>
      <c r="AN467" s="29">
        <f t="shared" si="171"/>
        <v>1.2822595967282798E-4</v>
      </c>
      <c r="AO467" s="29">
        <f t="shared" si="172"/>
        <v>7.6166666666666663</v>
      </c>
      <c r="AP467"/>
      <c r="AQ467" s="32"/>
      <c r="AR467" s="37"/>
      <c r="AS467" s="32"/>
      <c r="AT467"/>
    </row>
    <row r="468" spans="21:46" x14ac:dyDescent="0.25">
      <c r="U468" s="36">
        <f t="shared" si="152"/>
        <v>27480</v>
      </c>
      <c r="V468" s="36">
        <f t="shared" si="166"/>
        <v>26.499484011949583</v>
      </c>
      <c r="W468" s="32">
        <f t="shared" si="153"/>
        <v>295.39974200597476</v>
      </c>
      <c r="X468" s="8">
        <f t="shared" si="154"/>
        <v>1.1955236145582309</v>
      </c>
      <c r="Y468" s="32">
        <f t="shared" si="155"/>
        <v>1.8312692816301409E-5</v>
      </c>
      <c r="Z468" s="32">
        <f t="shared" si="156"/>
        <v>1.5317717352716873E-5</v>
      </c>
      <c r="AA468" s="10">
        <f t="shared" si="157"/>
        <v>1006.1661902850299</v>
      </c>
      <c r="AB468" s="29">
        <f t="shared" si="158"/>
        <v>2.5764106276825138E-2</v>
      </c>
      <c r="AC468" s="8">
        <f t="shared" si="159"/>
        <v>0.7151659819619629</v>
      </c>
      <c r="AD468" s="32">
        <f t="shared" si="160"/>
        <v>3.3852433086409874E-3</v>
      </c>
      <c r="AE468" s="47">
        <f t="shared" si="161"/>
        <v>558228.49001934868</v>
      </c>
      <c r="AF468" s="32">
        <f t="shared" si="162"/>
        <v>399226.02622383129</v>
      </c>
      <c r="AG468" s="9">
        <f t="shared" si="163"/>
        <v>13.573707030172276</v>
      </c>
      <c r="AH468" s="10">
        <f t="shared" si="164"/>
        <v>4.5171447272380245</v>
      </c>
      <c r="AI468" s="10">
        <f t="shared" si="167"/>
        <v>3.6857663413269073</v>
      </c>
      <c r="AJ468" s="10">
        <f t="shared" si="168"/>
        <v>4.0078027760442243</v>
      </c>
      <c r="AK468" s="10">
        <f t="shared" si="169"/>
        <v>7.6935691173711316</v>
      </c>
      <c r="AL468" s="9">
        <f t="shared" si="165"/>
        <v>4.1673499385760291</v>
      </c>
      <c r="AM468" s="49">
        <f t="shared" si="170"/>
        <v>30.666833950525614</v>
      </c>
      <c r="AN468" s="29">
        <f t="shared" si="171"/>
        <v>1.2822615195618554E-4</v>
      </c>
      <c r="AO468" s="29">
        <f t="shared" si="172"/>
        <v>7.6333333333333337</v>
      </c>
      <c r="AP468"/>
      <c r="AQ468" s="32"/>
      <c r="AR468" s="37"/>
      <c r="AS468" s="32"/>
      <c r="AT468"/>
    </row>
    <row r="469" spans="21:46" x14ac:dyDescent="0.25">
      <c r="U469" s="36">
        <f t="shared" si="152"/>
        <v>27540</v>
      </c>
      <c r="V469" s="36">
        <f t="shared" si="166"/>
        <v>26.499494951290568</v>
      </c>
      <c r="W469" s="32">
        <f t="shared" si="153"/>
        <v>295.39974747564526</v>
      </c>
      <c r="X469" s="8">
        <f t="shared" si="154"/>
        <v>1.1955235923485454</v>
      </c>
      <c r="Y469" s="32">
        <f t="shared" si="155"/>
        <v>1.8312693077297336E-5</v>
      </c>
      <c r="Z469" s="32">
        <f t="shared" si="156"/>
        <v>1.5317717855590769E-5</v>
      </c>
      <c r="AA469" s="10">
        <f t="shared" si="157"/>
        <v>1006.1661904764587</v>
      </c>
      <c r="AB469" s="29">
        <f t="shared" si="158"/>
        <v>2.5764106686013321E-2</v>
      </c>
      <c r="AC469" s="8">
        <f t="shared" si="159"/>
        <v>0.71516598093236716</v>
      </c>
      <c r="AD469" s="32">
        <f t="shared" si="160"/>
        <v>3.385243245959263E-3</v>
      </c>
      <c r="AE469" s="47">
        <f t="shared" si="161"/>
        <v>558229.1615034882</v>
      </c>
      <c r="AF469" s="32">
        <f t="shared" si="162"/>
        <v>399226.50587169494</v>
      </c>
      <c r="AG469" s="9">
        <f t="shared" si="163"/>
        <v>13.573711107183932</v>
      </c>
      <c r="AH469" s="10">
        <f t="shared" si="164"/>
        <v>4.5171461557537231</v>
      </c>
      <c r="AI469" s="10">
        <f t="shared" si="167"/>
        <v>3.6857722507267554</v>
      </c>
      <c r="AJ469" s="10">
        <f t="shared" si="168"/>
        <v>4.007808159056311</v>
      </c>
      <c r="AK469" s="10">
        <f t="shared" si="169"/>
        <v>7.6935804097830669</v>
      </c>
      <c r="AL469" s="9">
        <f t="shared" si="165"/>
        <v>4.1673560552991606</v>
      </c>
      <c r="AM469" s="49">
        <f t="shared" si="170"/>
        <v>30.666851006589731</v>
      </c>
      <c r="AN469" s="29">
        <f t="shared" si="171"/>
        <v>1.282263401630511E-4</v>
      </c>
      <c r="AO469" s="29">
        <f t="shared" si="172"/>
        <v>7.65</v>
      </c>
      <c r="AP469"/>
      <c r="AQ469" s="32"/>
      <c r="AR469" s="37"/>
      <c r="AS469" s="32"/>
      <c r="AT469"/>
    </row>
    <row r="470" spans="21:46" x14ac:dyDescent="0.25">
      <c r="U470" s="36">
        <f t="shared" si="152"/>
        <v>27600</v>
      </c>
      <c r="V470" s="36">
        <f t="shared" si="166"/>
        <v>26.499505658710319</v>
      </c>
      <c r="W470" s="32">
        <f t="shared" si="153"/>
        <v>295.39975282935512</v>
      </c>
      <c r="X470" s="8">
        <f t="shared" si="154"/>
        <v>1.1955235706097209</v>
      </c>
      <c r="Y470" s="32">
        <f t="shared" si="155"/>
        <v>1.8312693332759952E-5</v>
      </c>
      <c r="Z470" s="32">
        <f t="shared" si="156"/>
        <v>1.5317718347803397E-5</v>
      </c>
      <c r="AA470" s="10">
        <f t="shared" si="157"/>
        <v>1006.1661906638293</v>
      </c>
      <c r="AB470" s="29">
        <f t="shared" si="158"/>
        <v>2.5764107086526426E-2</v>
      </c>
      <c r="AC470" s="8">
        <f t="shared" si="159"/>
        <v>0.71516597992459929</v>
      </c>
      <c r="AD470" s="32">
        <f t="shared" si="160"/>
        <v>3.3852431846064352E-3</v>
      </c>
      <c r="AE470" s="47">
        <f t="shared" si="161"/>
        <v>558229.8187516107</v>
      </c>
      <c r="AF470" s="32">
        <f t="shared" si="162"/>
        <v>399226.97535062709</v>
      </c>
      <c r="AG470" s="9">
        <f t="shared" si="163"/>
        <v>13.573715097756008</v>
      </c>
      <c r="AH470" s="10">
        <f t="shared" si="164"/>
        <v>4.5171475539825732</v>
      </c>
      <c r="AI470" s="10">
        <f t="shared" si="167"/>
        <v>3.6857780348452183</v>
      </c>
      <c r="AJ470" s="10">
        <f t="shared" si="168"/>
        <v>4.0078134279455666</v>
      </c>
      <c r="AK470" s="10">
        <f t="shared" si="169"/>
        <v>7.6935914627907849</v>
      </c>
      <c r="AL470" s="9">
        <f t="shared" si="165"/>
        <v>4.1673620423450082</v>
      </c>
      <c r="AM470" s="49">
        <f t="shared" si="170"/>
        <v>30.666867701055327</v>
      </c>
      <c r="AN470" s="29">
        <f t="shared" si="171"/>
        <v>1.2822652437984643E-4</v>
      </c>
      <c r="AO470" s="29">
        <f t="shared" si="172"/>
        <v>7.666666666666667</v>
      </c>
      <c r="AP470"/>
      <c r="AQ470" s="32"/>
      <c r="AR470" s="37"/>
      <c r="AS470" s="32"/>
      <c r="AT470"/>
    </row>
    <row r="471" spans="21:46" x14ac:dyDescent="0.25">
      <c r="U471" s="36">
        <f t="shared" si="152"/>
        <v>27660</v>
      </c>
      <c r="V471" s="36">
        <f t="shared" si="166"/>
        <v>26.499516139125667</v>
      </c>
      <c r="W471" s="32">
        <f t="shared" si="153"/>
        <v>295.39975806956284</v>
      </c>
      <c r="X471" s="8">
        <f t="shared" si="154"/>
        <v>1.1955235493317748</v>
      </c>
      <c r="Y471" s="32">
        <f t="shared" si="155"/>
        <v>1.8312693582806582E-5</v>
      </c>
      <c r="Z471" s="32">
        <f t="shared" si="156"/>
        <v>1.5317718829580785E-5</v>
      </c>
      <c r="AA471" s="10">
        <f t="shared" si="157"/>
        <v>1006.1661908472277</v>
      </c>
      <c r="AB471" s="29">
        <f t="shared" si="158"/>
        <v>2.5764107478548372E-2</v>
      </c>
      <c r="AC471" s="8">
        <f t="shared" si="159"/>
        <v>0.715165978938197</v>
      </c>
      <c r="AD471" s="32">
        <f t="shared" si="160"/>
        <v>3.38524312455433E-3</v>
      </c>
      <c r="AE471" s="47">
        <f t="shared" si="161"/>
        <v>558230.46206552978</v>
      </c>
      <c r="AF471" s="32">
        <f t="shared" si="162"/>
        <v>399227.43487621663</v>
      </c>
      <c r="AG471" s="9">
        <f t="shared" si="163"/>
        <v>13.573719003721234</v>
      </c>
      <c r="AH471" s="10">
        <f t="shared" si="164"/>
        <v>4.517148922566725</v>
      </c>
      <c r="AI471" s="10">
        <f t="shared" si="167"/>
        <v>3.6857836963382402</v>
      </c>
      <c r="AJ471" s="10">
        <f t="shared" si="168"/>
        <v>4.007818585131445</v>
      </c>
      <c r="AK471" s="10">
        <f t="shared" si="169"/>
        <v>7.6936022814696852</v>
      </c>
      <c r="AL471" s="9">
        <f t="shared" si="165"/>
        <v>4.1673679024627459</v>
      </c>
      <c r="AM471" s="49">
        <f t="shared" si="170"/>
        <v>30.666884041588414</v>
      </c>
      <c r="AN471" s="29">
        <f t="shared" si="171"/>
        <v>1.2822670469116144E-4</v>
      </c>
      <c r="AO471" s="29">
        <f t="shared" si="172"/>
        <v>7.6833333333333336</v>
      </c>
      <c r="AP471"/>
      <c r="AQ471" s="32"/>
      <c r="AR471" s="37"/>
      <c r="AS471" s="32"/>
      <c r="AT471"/>
    </row>
    <row r="472" spans="21:46" x14ac:dyDescent="0.25">
      <c r="U472" s="36">
        <f t="shared" si="152"/>
        <v>27720</v>
      </c>
      <c r="V472" s="36">
        <f t="shared" si="166"/>
        <v>26.499526397349211</v>
      </c>
      <c r="W472" s="32">
        <f t="shared" si="153"/>
        <v>295.39976319867458</v>
      </c>
      <c r="X472" s="8">
        <f t="shared" si="154"/>
        <v>1.1955235285049359</v>
      </c>
      <c r="Y472" s="32">
        <f t="shared" si="155"/>
        <v>1.8312693827552097E-5</v>
      </c>
      <c r="Z472" s="32">
        <f t="shared" si="156"/>
        <v>1.5317719301144217E-5</v>
      </c>
      <c r="AA472" s="10">
        <f t="shared" si="157"/>
        <v>1006.1661910267377</v>
      </c>
      <c r="AB472" s="29">
        <f t="shared" si="158"/>
        <v>2.5764107862259248E-2</v>
      </c>
      <c r="AC472" s="8">
        <f t="shared" si="159"/>
        <v>0.71516597797270698</v>
      </c>
      <c r="AD472" s="32">
        <f t="shared" si="160"/>
        <v>3.3852430657753717E-3</v>
      </c>
      <c r="AE472" s="47">
        <f t="shared" si="161"/>
        <v>558231.09174065816</v>
      </c>
      <c r="AF472" s="32">
        <f t="shared" si="162"/>
        <v>399227.88465947972</v>
      </c>
      <c r="AG472" s="9">
        <f t="shared" si="163"/>
        <v>13.573722826873473</v>
      </c>
      <c r="AH472" s="10">
        <f t="shared" si="164"/>
        <v>4.5171502621347246</v>
      </c>
      <c r="AI472" s="10">
        <f t="shared" si="167"/>
        <v>3.685789237805472</v>
      </c>
      <c r="AJ472" s="10">
        <f t="shared" si="168"/>
        <v>4.0078236329820349</v>
      </c>
      <c r="AK472" s="10">
        <f t="shared" si="169"/>
        <v>7.6936128707875069</v>
      </c>
      <c r="AL472" s="9">
        <f t="shared" si="165"/>
        <v>4.1673736383432329</v>
      </c>
      <c r="AM472" s="49">
        <f t="shared" si="170"/>
        <v>30.666900035692443</v>
      </c>
      <c r="AN472" s="29">
        <f t="shared" si="171"/>
        <v>1.2822688117979179E-4</v>
      </c>
      <c r="AO472" s="29">
        <f t="shared" si="172"/>
        <v>7.7</v>
      </c>
      <c r="AP472"/>
      <c r="AQ472" s="32"/>
      <c r="AR472" s="37"/>
      <c r="AS472" s="32"/>
      <c r="AT472"/>
    </row>
    <row r="473" spans="21:46" x14ac:dyDescent="0.25">
      <c r="U473" s="36">
        <f t="shared" si="152"/>
        <v>27780</v>
      </c>
      <c r="V473" s="36">
        <f t="shared" si="166"/>
        <v>26.499536438091521</v>
      </c>
      <c r="W473" s="32">
        <f t="shared" si="153"/>
        <v>295.39976821904577</v>
      </c>
      <c r="X473" s="8">
        <f t="shared" si="154"/>
        <v>1.1955235081196407</v>
      </c>
      <c r="Y473" s="32">
        <f t="shared" si="155"/>
        <v>1.831269406710882E-5</v>
      </c>
      <c r="Z473" s="32">
        <f t="shared" si="156"/>
        <v>1.5317719762710176E-5</v>
      </c>
      <c r="AA473" s="10">
        <f t="shared" si="157"/>
        <v>1006.1661912024421</v>
      </c>
      <c r="AB473" s="29">
        <f t="shared" si="158"/>
        <v>2.5764108237835155E-2</v>
      </c>
      <c r="AC473" s="8">
        <f t="shared" si="159"/>
        <v>0.71516597702768636</v>
      </c>
      <c r="AD473" s="32">
        <f t="shared" si="160"/>
        <v>3.3852430082425685E-3</v>
      </c>
      <c r="AE473" s="47">
        <f t="shared" si="161"/>
        <v>558231.70806615299</v>
      </c>
      <c r="AF473" s="32">
        <f t="shared" si="162"/>
        <v>399228.3249069645</v>
      </c>
      <c r="AG473" s="9">
        <f t="shared" si="163"/>
        <v>13.573726568968585</v>
      </c>
      <c r="AH473" s="10">
        <f t="shared" si="164"/>
        <v>4.5171515733017698</v>
      </c>
      <c r="AI473" s="10">
        <f t="shared" si="167"/>
        <v>3.6857946617914403</v>
      </c>
      <c r="AJ473" s="10">
        <f t="shared" si="168"/>
        <v>4.007828573815317</v>
      </c>
      <c r="AK473" s="10">
        <f t="shared" si="169"/>
        <v>7.6936232356067578</v>
      </c>
      <c r="AL473" s="9">
        <f t="shared" si="165"/>
        <v>4.1673792526203268</v>
      </c>
      <c r="AM473" s="49">
        <f t="shared" si="170"/>
        <v>30.666915690711846</v>
      </c>
      <c r="AN473" s="29">
        <f t="shared" si="171"/>
        <v>1.2822705392677929E-4</v>
      </c>
      <c r="AO473" s="29">
        <f t="shared" si="172"/>
        <v>7.7166666666666668</v>
      </c>
      <c r="AP473"/>
      <c r="AQ473" s="32"/>
      <c r="AR473" s="37"/>
      <c r="AS473" s="32"/>
      <c r="AT473"/>
    </row>
    <row r="474" spans="21:46" x14ac:dyDescent="0.25">
      <c r="U474" s="36">
        <f t="shared" si="152"/>
        <v>27840</v>
      </c>
      <c r="V474" s="36">
        <f t="shared" si="166"/>
        <v>26.499546265963307</v>
      </c>
      <c r="W474" s="32">
        <f t="shared" si="153"/>
        <v>295.39977313298164</v>
      </c>
      <c r="X474" s="8">
        <f t="shared" si="154"/>
        <v>1.1955234881665284</v>
      </c>
      <c r="Y474" s="32">
        <f t="shared" si="155"/>
        <v>1.8312694301586757E-5</v>
      </c>
      <c r="Z474" s="32">
        <f t="shared" si="156"/>
        <v>1.5317720214490608E-5</v>
      </c>
      <c r="AA474" s="10">
        <f t="shared" si="157"/>
        <v>1006.1661913744215</v>
      </c>
      <c r="AB474" s="29">
        <f t="shared" si="158"/>
        <v>2.5764108605448578E-2</v>
      </c>
      <c r="AC474" s="8">
        <f t="shared" si="159"/>
        <v>0.7151659761027005</v>
      </c>
      <c r="AD474" s="32">
        <f t="shared" si="160"/>
        <v>3.3852429519295024E-3</v>
      </c>
      <c r="AE474" s="47">
        <f t="shared" si="161"/>
        <v>558232.31132503774</v>
      </c>
      <c r="AF474" s="32">
        <f t="shared" si="162"/>
        <v>399228.75582083722</v>
      </c>
      <c r="AG474" s="9">
        <f t="shared" si="163"/>
        <v>13.573730231725177</v>
      </c>
      <c r="AH474" s="10">
        <f t="shared" si="164"/>
        <v>4.5171528566700303</v>
      </c>
      <c r="AI474" s="10">
        <f t="shared" si="167"/>
        <v>3.6857999707867433</v>
      </c>
      <c r="AJ474" s="10">
        <f t="shared" si="168"/>
        <v>4.0078334099000763</v>
      </c>
      <c r="AK474" s="10">
        <f t="shared" si="169"/>
        <v>7.6936333806868191</v>
      </c>
      <c r="AL474" s="9">
        <f t="shared" si="165"/>
        <v>4.1673847478720267</v>
      </c>
      <c r="AM474" s="49">
        <f t="shared" si="170"/>
        <v>30.666931013835335</v>
      </c>
      <c r="AN474" s="29">
        <f t="shared" si="171"/>
        <v>1.2822722301144697E-4</v>
      </c>
      <c r="AO474" s="29">
        <f t="shared" si="172"/>
        <v>7.7333333333333334</v>
      </c>
      <c r="AP474"/>
      <c r="AQ474" s="32"/>
      <c r="AR474" s="37"/>
      <c r="AS474" s="32"/>
      <c r="AT474"/>
    </row>
    <row r="475" spans="21:46" x14ac:dyDescent="0.25">
      <c r="U475" s="36">
        <f t="shared" si="152"/>
        <v>27900</v>
      </c>
      <c r="V475" s="36">
        <f t="shared" si="166"/>
        <v>26.499555885477523</v>
      </c>
      <c r="W475" s="32">
        <f t="shared" si="153"/>
        <v>295.39977794273875</v>
      </c>
      <c r="X475" s="8">
        <f t="shared" si="154"/>
        <v>1.1955234686364364</v>
      </c>
      <c r="Y475" s="32">
        <f t="shared" si="155"/>
        <v>1.8312694531093597E-5</v>
      </c>
      <c r="Z475" s="32">
        <f t="shared" si="156"/>
        <v>1.5317720656692991E-5</v>
      </c>
      <c r="AA475" s="10">
        <f t="shared" si="157"/>
        <v>1006.1661915427547</v>
      </c>
      <c r="AB475" s="29">
        <f t="shared" si="158"/>
        <v>2.5764108965268335E-2</v>
      </c>
      <c r="AC475" s="8">
        <f t="shared" si="159"/>
        <v>0.71516597519732517</v>
      </c>
      <c r="AD475" s="32">
        <f t="shared" si="160"/>
        <v>3.3852428968103128E-3</v>
      </c>
      <c r="AE475" s="47">
        <f t="shared" si="161"/>
        <v>558232.90179433289</v>
      </c>
      <c r="AF475" s="32">
        <f t="shared" si="162"/>
        <v>399229.1775989767</v>
      </c>
      <c r="AG475" s="9">
        <f t="shared" si="163"/>
        <v>13.57373381682541</v>
      </c>
      <c r="AH475" s="10">
        <f t="shared" si="164"/>
        <v>4.5171541128289006</v>
      </c>
      <c r="AI475" s="10">
        <f t="shared" si="167"/>
        <v>3.685805167229173</v>
      </c>
      <c r="AJ475" s="10">
        <f t="shared" si="168"/>
        <v>4.0078381434570067</v>
      </c>
      <c r="AK475" s="10">
        <f t="shared" si="169"/>
        <v>7.6936433106861797</v>
      </c>
      <c r="AL475" s="9">
        <f t="shared" si="165"/>
        <v>4.1673901266216804</v>
      </c>
      <c r="AM475" s="49">
        <f t="shared" si="170"/>
        <v>30.666946012099203</v>
      </c>
      <c r="AN475" s="29">
        <f t="shared" si="171"/>
        <v>1.2822738851143631E-4</v>
      </c>
      <c r="AO475" s="29">
        <f t="shared" si="172"/>
        <v>7.75</v>
      </c>
      <c r="AP475"/>
      <c r="AQ475" s="32"/>
      <c r="AR475" s="37"/>
      <c r="AS475" s="32"/>
      <c r="AT475"/>
    </row>
    <row r="476" spans="21:46" x14ac:dyDescent="0.25">
      <c r="U476" s="36">
        <f t="shared" si="152"/>
        <v>27960</v>
      </c>
      <c r="V476" s="36">
        <f t="shared" si="166"/>
        <v>26.499565301051451</v>
      </c>
      <c r="W476" s="32">
        <f t="shared" si="153"/>
        <v>295.39978265052571</v>
      </c>
      <c r="X476" s="8">
        <f t="shared" si="154"/>
        <v>1.1955234495203961</v>
      </c>
      <c r="Y476" s="32">
        <f t="shared" si="155"/>
        <v>1.8312694755734747E-5</v>
      </c>
      <c r="Z476" s="32">
        <f t="shared" si="156"/>
        <v>1.53177210895204E-5</v>
      </c>
      <c r="AA476" s="10">
        <f t="shared" si="157"/>
        <v>1006.1661917075194</v>
      </c>
      <c r="AB476" s="29">
        <f t="shared" si="158"/>
        <v>2.5764109317459687E-2</v>
      </c>
      <c r="AC476" s="8">
        <f t="shared" si="159"/>
        <v>0.71516597431114448</v>
      </c>
      <c r="AD476" s="32">
        <f t="shared" si="160"/>
        <v>3.3852428428596893E-3</v>
      </c>
      <c r="AE476" s="47">
        <f t="shared" si="161"/>
        <v>558233.47974518663</v>
      </c>
      <c r="AF476" s="32">
        <f t="shared" si="162"/>
        <v>399229.59043506696</v>
      </c>
      <c r="AG476" s="9">
        <f t="shared" si="163"/>
        <v>13.573737325915765</v>
      </c>
      <c r="AH476" s="10">
        <f t="shared" si="164"/>
        <v>4.5171553423552817</v>
      </c>
      <c r="AI476" s="10">
        <f t="shared" si="167"/>
        <v>3.6858102535048456</v>
      </c>
      <c r="AJ476" s="10">
        <f t="shared" si="168"/>
        <v>4.0078427766597198</v>
      </c>
      <c r="AK476" s="10">
        <f t="shared" si="169"/>
        <v>7.6936530301645654</v>
      </c>
      <c r="AL476" s="9">
        <f t="shared" si="165"/>
        <v>4.1673953913391397</v>
      </c>
      <c r="AM476" s="49">
        <f t="shared" si="170"/>
        <v>30.666960692390589</v>
      </c>
      <c r="AN476" s="29">
        <f t="shared" si="171"/>
        <v>1.2822755050274275E-4</v>
      </c>
      <c r="AO476" s="29">
        <f t="shared" si="172"/>
        <v>7.7666666666666666</v>
      </c>
      <c r="AP476"/>
      <c r="AQ476" s="32"/>
      <c r="AR476" s="37"/>
      <c r="AS476" s="32"/>
      <c r="AT476"/>
    </row>
    <row r="477" spans="21:46" x14ac:dyDescent="0.25">
      <c r="U477" s="36">
        <f t="shared" si="152"/>
        <v>28020</v>
      </c>
      <c r="V477" s="36">
        <f t="shared" si="166"/>
        <v>26.499574517008732</v>
      </c>
      <c r="W477" s="32">
        <f t="shared" si="153"/>
        <v>295.39978725850432</v>
      </c>
      <c r="X477" s="8">
        <f t="shared" si="154"/>
        <v>1.1955234308096296</v>
      </c>
      <c r="Y477" s="32">
        <f t="shared" si="155"/>
        <v>1.831269497561334E-5</v>
      </c>
      <c r="Z477" s="32">
        <f t="shared" si="156"/>
        <v>1.5317721513171565E-5</v>
      </c>
      <c r="AA477" s="10">
        <f t="shared" si="157"/>
        <v>1006.1661918687907</v>
      </c>
      <c r="AB477" s="29">
        <f t="shared" si="158"/>
        <v>2.5764109662184315E-2</v>
      </c>
      <c r="AC477" s="8">
        <f t="shared" si="159"/>
        <v>0.71516597344375166</v>
      </c>
      <c r="AD477" s="32">
        <f t="shared" si="160"/>
        <v>3.3852427900528583E-3</v>
      </c>
      <c r="AE477" s="47">
        <f t="shared" si="161"/>
        <v>558234.0454430019</v>
      </c>
      <c r="AF477" s="32">
        <f t="shared" si="162"/>
        <v>399229.99451868795</v>
      </c>
      <c r="AG477" s="9">
        <f t="shared" si="163"/>
        <v>13.573740760607841</v>
      </c>
      <c r="AH477" s="10">
        <f t="shared" si="164"/>
        <v>4.5171565458138367</v>
      </c>
      <c r="AI477" s="10">
        <f t="shared" si="167"/>
        <v>3.6858152319492934</v>
      </c>
      <c r="AJ477" s="10">
        <f t="shared" si="168"/>
        <v>4.0078473116357749</v>
      </c>
      <c r="AK477" s="10">
        <f t="shared" si="169"/>
        <v>7.6936625435850683</v>
      </c>
      <c r="AL477" s="9">
        <f t="shared" si="165"/>
        <v>4.1674005444419118</v>
      </c>
      <c r="AM477" s="49">
        <f t="shared" si="170"/>
        <v>30.666975061450643</v>
      </c>
      <c r="AN477" s="29">
        <f t="shared" si="171"/>
        <v>1.2822770905975114E-4</v>
      </c>
      <c r="AO477" s="29">
        <f t="shared" si="172"/>
        <v>7.7833333333333332</v>
      </c>
      <c r="AP477"/>
      <c r="AQ477" s="32"/>
      <c r="AR477" s="37"/>
      <c r="AS477" s="32"/>
      <c r="AT477"/>
    </row>
    <row r="478" spans="21:46" x14ac:dyDescent="0.25">
      <c r="U478" s="36">
        <f t="shared" si="152"/>
        <v>28080</v>
      </c>
      <c r="V478" s="36">
        <f t="shared" si="166"/>
        <v>26.499583537581337</v>
      </c>
      <c r="W478" s="32">
        <f t="shared" si="153"/>
        <v>295.39979176879064</v>
      </c>
      <c r="X478" s="8">
        <f t="shared" si="154"/>
        <v>1.1955234124955449</v>
      </c>
      <c r="Y478" s="32">
        <f t="shared" si="155"/>
        <v>1.8312695190830375E-5</v>
      </c>
      <c r="Z478" s="32">
        <f t="shared" si="156"/>
        <v>1.5317721927841054E-5</v>
      </c>
      <c r="AA478" s="10">
        <f t="shared" si="157"/>
        <v>1006.1661920266431</v>
      </c>
      <c r="AB478" s="29">
        <f t="shared" si="158"/>
        <v>2.5764109999600587E-2</v>
      </c>
      <c r="AC478" s="8">
        <f t="shared" si="159"/>
        <v>0.71516597259474779</v>
      </c>
      <c r="AD478" s="32">
        <f t="shared" si="160"/>
        <v>3.3852427383655702E-3</v>
      </c>
      <c r="AE478" s="47">
        <f t="shared" si="161"/>
        <v>558234.59914755099</v>
      </c>
      <c r="AF478" s="32">
        <f t="shared" si="162"/>
        <v>399230.39003539749</v>
      </c>
      <c r="AG478" s="9">
        <f t="shared" si="163"/>
        <v>13.573744122479045</v>
      </c>
      <c r="AH478" s="10">
        <f t="shared" si="164"/>
        <v>4.5171577237572675</v>
      </c>
      <c r="AI478" s="10">
        <f t="shared" si="167"/>
        <v>3.6858201048485433</v>
      </c>
      <c r="AJ478" s="10">
        <f t="shared" si="168"/>
        <v>4.0078517504675855</v>
      </c>
      <c r="AK478" s="10">
        <f t="shared" si="169"/>
        <v>7.6936718553161292</v>
      </c>
      <c r="AL478" s="9">
        <f t="shared" si="165"/>
        <v>4.1674055882962362</v>
      </c>
      <c r="AM478" s="49">
        <f t="shared" si="170"/>
        <v>30.666989125877574</v>
      </c>
      <c r="AN478" s="29">
        <f t="shared" si="171"/>
        <v>1.2822786425526882E-4</v>
      </c>
      <c r="AO478" s="29">
        <f t="shared" si="172"/>
        <v>7.8</v>
      </c>
      <c r="AP478"/>
      <c r="AQ478" s="32"/>
      <c r="AR478" s="37"/>
      <c r="AS478" s="32"/>
      <c r="AT478"/>
    </row>
    <row r="479" spans="21:46" x14ac:dyDescent="0.25">
      <c r="U479" s="36">
        <f t="shared" si="152"/>
        <v>28140</v>
      </c>
      <c r="V479" s="36">
        <f t="shared" si="166"/>
        <v>26.499592366911525</v>
      </c>
      <c r="W479" s="32">
        <f t="shared" si="153"/>
        <v>295.39979618345575</v>
      </c>
      <c r="X479" s="8">
        <f t="shared" si="154"/>
        <v>1.1955233945697321</v>
      </c>
      <c r="Y479" s="32">
        <f t="shared" si="155"/>
        <v>1.8312695401484643E-5</v>
      </c>
      <c r="Z479" s="32">
        <f t="shared" si="156"/>
        <v>1.5317722333719256E-5</v>
      </c>
      <c r="AA479" s="10">
        <f t="shared" si="157"/>
        <v>1006.166192181149</v>
      </c>
      <c r="AB479" s="29">
        <f t="shared" si="158"/>
        <v>2.5764110329863366E-2</v>
      </c>
      <c r="AC479" s="8">
        <f t="shared" si="159"/>
        <v>0.71516597176374375</v>
      </c>
      <c r="AD479" s="32">
        <f t="shared" si="160"/>
        <v>3.3852426877740895E-3</v>
      </c>
      <c r="AE479" s="47">
        <f t="shared" si="161"/>
        <v>558235.14111310232</v>
      </c>
      <c r="AF479" s="32">
        <f t="shared" si="162"/>
        <v>399230.77716682246</v>
      </c>
      <c r="AG479" s="9">
        <f t="shared" si="163"/>
        <v>13.573747413073349</v>
      </c>
      <c r="AH479" s="10">
        <f t="shared" si="164"/>
        <v>4.5171588767265396</v>
      </c>
      <c r="AI479" s="10">
        <f t="shared" si="167"/>
        <v>3.6858248744401472</v>
      </c>
      <c r="AJ479" s="10">
        <f t="shared" si="168"/>
        <v>4.0078560951934987</v>
      </c>
      <c r="AK479" s="10">
        <f t="shared" si="169"/>
        <v>7.6936809696336459</v>
      </c>
      <c r="AL479" s="9">
        <f t="shared" si="165"/>
        <v>4.1674105252182247</v>
      </c>
      <c r="AM479" s="49">
        <f t="shared" si="170"/>
        <v>30.667002892129752</v>
      </c>
      <c r="AN479" s="29">
        <f t="shared" si="171"/>
        <v>1.2822801616056077E-4</v>
      </c>
      <c r="AO479" s="29">
        <f t="shared" si="172"/>
        <v>7.8166666666666664</v>
      </c>
      <c r="AP479"/>
      <c r="AQ479" s="32"/>
      <c r="AR479" s="37"/>
      <c r="AS479" s="32"/>
      <c r="AT479"/>
    </row>
    <row r="480" spans="21:46" x14ac:dyDescent="0.25">
      <c r="U480" s="36">
        <f t="shared" si="152"/>
        <v>28200</v>
      </c>
      <c r="V480" s="36">
        <f t="shared" si="166"/>
        <v>26.49960100905373</v>
      </c>
      <c r="W480" s="32">
        <f t="shared" si="153"/>
        <v>295.39980050452687</v>
      </c>
      <c r="X480" s="8">
        <f t="shared" si="154"/>
        <v>1.1955233770239595</v>
      </c>
      <c r="Y480" s="32">
        <f t="shared" si="155"/>
        <v>1.8312695607672903E-5</v>
      </c>
      <c r="Z480" s="32">
        <f t="shared" si="156"/>
        <v>1.5317722730992568E-5</v>
      </c>
      <c r="AA480" s="10">
        <f t="shared" si="157"/>
        <v>1006.1661923323791</v>
      </c>
      <c r="AB480" s="29">
        <f t="shared" si="158"/>
        <v>2.5764110653124367E-2</v>
      </c>
      <c r="AC480" s="8">
        <f t="shared" si="159"/>
        <v>0.71516597095035717</v>
      </c>
      <c r="AD480" s="32">
        <f t="shared" si="160"/>
        <v>3.3852426382551854E-3</v>
      </c>
      <c r="AE480" s="47">
        <f t="shared" si="161"/>
        <v>558235.67158853065</v>
      </c>
      <c r="AF480" s="32">
        <f t="shared" si="162"/>
        <v>399231.15609073621</v>
      </c>
      <c r="AG480" s="9">
        <f t="shared" si="163"/>
        <v>13.573750633901978</v>
      </c>
      <c r="AH480" s="10">
        <f t="shared" si="164"/>
        <v>4.5171600052511645</v>
      </c>
      <c r="AI480" s="10">
        <f t="shared" si="167"/>
        <v>3.6858295429142354</v>
      </c>
      <c r="AJ480" s="10">
        <f t="shared" si="168"/>
        <v>4.0078603478085224</v>
      </c>
      <c r="AK480" s="10">
        <f t="shared" si="169"/>
        <v>7.6936898907227578</v>
      </c>
      <c r="AL480" s="9">
        <f t="shared" si="165"/>
        <v>4.1674153574748267</v>
      </c>
      <c r="AM480" s="49">
        <f t="shared" si="170"/>
        <v>30.667016366528557</v>
      </c>
      <c r="AN480" s="29">
        <f t="shared" si="171"/>
        <v>1.282281648453793E-4</v>
      </c>
      <c r="AO480" s="29">
        <f t="shared" si="172"/>
        <v>7.833333333333333</v>
      </c>
      <c r="AP480"/>
      <c r="AQ480" s="32"/>
      <c r="AR480" s="37"/>
      <c r="AS480" s="32"/>
      <c r="AT480"/>
    </row>
    <row r="481" spans="21:46" x14ac:dyDescent="0.25">
      <c r="U481" s="36">
        <f t="shared" si="152"/>
        <v>28260</v>
      </c>
      <c r="V481" s="36">
        <f t="shared" si="166"/>
        <v>26.499609467976441</v>
      </c>
      <c r="W481" s="32">
        <f t="shared" si="153"/>
        <v>295.39980473398822</v>
      </c>
      <c r="X481" s="8">
        <f t="shared" si="154"/>
        <v>1.1955233598501704</v>
      </c>
      <c r="Y481" s="32">
        <f t="shared" si="155"/>
        <v>1.8312695809489802E-5</v>
      </c>
      <c r="Z481" s="32">
        <f t="shared" si="156"/>
        <v>1.5317723119843389E-5</v>
      </c>
      <c r="AA481" s="10">
        <f t="shared" si="157"/>
        <v>1006.1661924804032</v>
      </c>
      <c r="AB481" s="29">
        <f t="shared" si="158"/>
        <v>2.5764110969531961E-2</v>
      </c>
      <c r="AC481" s="8">
        <f t="shared" si="159"/>
        <v>0.71516597015421535</v>
      </c>
      <c r="AD481" s="32">
        <f t="shared" si="160"/>
        <v>3.3852425897861185E-3</v>
      </c>
      <c r="AE481" s="47">
        <f t="shared" si="161"/>
        <v>558236.19081743818</v>
      </c>
      <c r="AF481" s="32">
        <f t="shared" si="162"/>
        <v>399231.52698114683</v>
      </c>
      <c r="AG481" s="9">
        <f t="shared" si="163"/>
        <v>13.573753786444131</v>
      </c>
      <c r="AH481" s="10">
        <f t="shared" si="164"/>
        <v>4.5171611098494111</v>
      </c>
      <c r="AI481" s="10">
        <f t="shared" si="167"/>
        <v>3.6858341124144984</v>
      </c>
      <c r="AJ481" s="10">
        <f t="shared" si="168"/>
        <v>4.0078645102654731</v>
      </c>
      <c r="AK481" s="10">
        <f t="shared" si="169"/>
        <v>7.6936986226799711</v>
      </c>
      <c r="AL481" s="9">
        <f t="shared" si="165"/>
        <v>4.1674200872849836</v>
      </c>
      <c r="AM481" s="49">
        <f t="shared" si="170"/>
        <v>30.667029555261426</v>
      </c>
      <c r="AN481" s="29">
        <f t="shared" si="171"/>
        <v>1.2822831037799951E-4</v>
      </c>
      <c r="AO481" s="29">
        <f t="shared" si="172"/>
        <v>7.85</v>
      </c>
      <c r="AP481"/>
      <c r="AQ481" s="32"/>
      <c r="AR481" s="37"/>
      <c r="AS481" s="32"/>
      <c r="AT481"/>
    </row>
    <row r="482" spans="21:46" x14ac:dyDescent="0.25">
      <c r="U482" s="36">
        <f t="shared" si="152"/>
        <v>28320</v>
      </c>
      <c r="V482" s="36">
        <f t="shared" si="166"/>
        <v>26.49961774756401</v>
      </c>
      <c r="W482" s="32">
        <f t="shared" si="153"/>
        <v>295.39980887378198</v>
      </c>
      <c r="X482" s="8">
        <f t="shared" si="154"/>
        <v>1.1955233430404781</v>
      </c>
      <c r="Y482" s="32">
        <f t="shared" si="155"/>
        <v>1.831269600702805E-5</v>
      </c>
      <c r="Z482" s="32">
        <f t="shared" si="156"/>
        <v>1.5317723500450312E-5</v>
      </c>
      <c r="AA482" s="10">
        <f t="shared" si="157"/>
        <v>1006.1661926252889</v>
      </c>
      <c r="AB482" s="29">
        <f t="shared" si="158"/>
        <v>2.5764111279231509E-2</v>
      </c>
      <c r="AC482" s="8">
        <f t="shared" si="159"/>
        <v>0.71516596937495225</v>
      </c>
      <c r="AD482" s="32">
        <f t="shared" si="160"/>
        <v>3.3852425423446316E-3</v>
      </c>
      <c r="AE482" s="47">
        <f t="shared" si="161"/>
        <v>558236.69903825782</v>
      </c>
      <c r="AF482" s="32">
        <f t="shared" si="162"/>
        <v>399231.89000836911</v>
      </c>
      <c r="AG482" s="9">
        <f t="shared" si="163"/>
        <v>13.573756872147614</v>
      </c>
      <c r="AH482" s="10">
        <f t="shared" si="164"/>
        <v>4.5171621910285751</v>
      </c>
      <c r="AI482" s="10">
        <f t="shared" si="167"/>
        <v>3.6858385850391944</v>
      </c>
      <c r="AJ482" s="10">
        <f t="shared" si="168"/>
        <v>4.0078685844757524</v>
      </c>
      <c r="AK482" s="10">
        <f t="shared" si="169"/>
        <v>7.6937071695149468</v>
      </c>
      <c r="AL482" s="9">
        <f t="shared" si="165"/>
        <v>4.1674247168205962</v>
      </c>
      <c r="AM482" s="49">
        <f t="shared" si="170"/>
        <v>30.667042464384608</v>
      </c>
      <c r="AN482" s="29">
        <f t="shared" si="171"/>
        <v>1.2822845282524912E-4</v>
      </c>
      <c r="AO482" s="29">
        <f t="shared" si="172"/>
        <v>7.8666666666666663</v>
      </c>
      <c r="AP482"/>
      <c r="AQ482" s="32"/>
      <c r="AR482" s="37"/>
      <c r="AS482" s="32"/>
      <c r="AT482"/>
    </row>
    <row r="483" spans="21:46" x14ac:dyDescent="0.25">
      <c r="U483" s="36">
        <f t="shared" si="152"/>
        <v>28380</v>
      </c>
      <c r="V483" s="36">
        <f t="shared" si="166"/>
        <v>26.49962585161844</v>
      </c>
      <c r="W483" s="32">
        <f t="shared" si="153"/>
        <v>295.39981292580921</v>
      </c>
      <c r="X483" s="8">
        <f t="shared" si="154"/>
        <v>1.1955233265871636</v>
      </c>
      <c r="Y483" s="32">
        <f t="shared" si="155"/>
        <v>1.8312696200378353E-5</v>
      </c>
      <c r="Z483" s="32">
        <f t="shared" si="156"/>
        <v>1.5317723872988107E-5</v>
      </c>
      <c r="AA483" s="10">
        <f t="shared" si="157"/>
        <v>1006.1661927671031</v>
      </c>
      <c r="AB483" s="29">
        <f t="shared" si="158"/>
        <v>2.5764111582365221E-2</v>
      </c>
      <c r="AC483" s="8">
        <f t="shared" si="159"/>
        <v>0.71516596861220993</v>
      </c>
      <c r="AD483" s="32">
        <f t="shared" si="160"/>
        <v>3.385242495908939E-3</v>
      </c>
      <c r="AE483" s="47">
        <f t="shared" si="161"/>
        <v>558237.19648437004</v>
      </c>
      <c r="AF483" s="32">
        <f t="shared" si="162"/>
        <v>399232.24533910904</v>
      </c>
      <c r="AG483" s="9">
        <f t="shared" si="163"/>
        <v>13.573759892429548</v>
      </c>
      <c r="AH483" s="10">
        <f t="shared" si="164"/>
        <v>4.5171632492851863</v>
      </c>
      <c r="AI483" s="10">
        <f t="shared" si="167"/>
        <v>3.6858429628420915</v>
      </c>
      <c r="AJ483" s="10">
        <f t="shared" si="168"/>
        <v>4.0078725723101849</v>
      </c>
      <c r="AK483" s="10">
        <f t="shared" si="169"/>
        <v>7.6937155351522764</v>
      </c>
      <c r="AL483" s="9">
        <f t="shared" si="165"/>
        <v>4.1674292482074824</v>
      </c>
      <c r="AM483" s="49">
        <f t="shared" si="170"/>
        <v>30.667055099825923</v>
      </c>
      <c r="AN483" s="29">
        <f t="shared" si="171"/>
        <v>1.2822859225253793E-4</v>
      </c>
      <c r="AO483" s="29">
        <f t="shared" si="172"/>
        <v>7.8833333333333337</v>
      </c>
      <c r="AP483"/>
      <c r="AQ483" s="32"/>
      <c r="AR483" s="37"/>
      <c r="AS483" s="32"/>
      <c r="AT483"/>
    </row>
    <row r="484" spans="21:46" x14ac:dyDescent="0.25">
      <c r="U484" s="36">
        <f t="shared" si="152"/>
        <v>28440</v>
      </c>
      <c r="V484" s="36">
        <f t="shared" si="166"/>
        <v>26.499633783861128</v>
      </c>
      <c r="W484" s="32">
        <f t="shared" si="153"/>
        <v>295.39981689193053</v>
      </c>
      <c r="X484" s="8">
        <f t="shared" si="154"/>
        <v>1.1955233104826719</v>
      </c>
      <c r="Y484" s="32">
        <f t="shared" si="155"/>
        <v>1.8312696389629464E-5</v>
      </c>
      <c r="Z484" s="32">
        <f t="shared" si="156"/>
        <v>1.5317724237627812E-5</v>
      </c>
      <c r="AA484" s="10">
        <f t="shared" si="157"/>
        <v>1006.1661929059106</v>
      </c>
      <c r="AB484" s="29">
        <f t="shared" si="158"/>
        <v>2.5764111879072241E-2</v>
      </c>
      <c r="AC484" s="8">
        <f t="shared" si="159"/>
        <v>0.71516596786563846</v>
      </c>
      <c r="AD484" s="32">
        <f t="shared" si="160"/>
        <v>3.3852424504577177E-3</v>
      </c>
      <c r="AE484" s="47">
        <f t="shared" si="161"/>
        <v>558237.68338420987</v>
      </c>
      <c r="AF484" s="32">
        <f t="shared" si="162"/>
        <v>399232.59313654032</v>
      </c>
      <c r="AG484" s="9">
        <f t="shared" si="163"/>
        <v>13.573762848677035</v>
      </c>
      <c r="AH484" s="10">
        <f t="shared" si="164"/>
        <v>4.5171642851052471</v>
      </c>
      <c r="AI484" s="10">
        <f t="shared" si="167"/>
        <v>3.6858472478334203</v>
      </c>
      <c r="AJ484" s="10">
        <f t="shared" si="168"/>
        <v>4.0078764756000043</v>
      </c>
      <c r="AK484" s="10">
        <f t="shared" si="169"/>
        <v>7.6937237234334246</v>
      </c>
      <c r="AL484" s="9">
        <f t="shared" si="165"/>
        <v>4.1674336835264381</v>
      </c>
      <c r="AM484" s="49">
        <f t="shared" si="170"/>
        <v>30.667067467387568</v>
      </c>
      <c r="AN484" s="29">
        <f t="shared" si="171"/>
        <v>1.282287287238904E-4</v>
      </c>
      <c r="AO484" s="29">
        <f t="shared" si="172"/>
        <v>7.9</v>
      </c>
      <c r="AP484"/>
      <c r="AQ484" s="32"/>
      <c r="AR484" s="37"/>
      <c r="AS484" s="32"/>
      <c r="AT484"/>
    </row>
    <row r="485" spans="21:46" x14ac:dyDescent="0.25">
      <c r="U485" s="36">
        <f t="shared" si="152"/>
        <v>28500</v>
      </c>
      <c r="V485" s="36">
        <f t="shared" si="166"/>
        <v>26.499641547934583</v>
      </c>
      <c r="W485" s="32">
        <f t="shared" si="153"/>
        <v>295.39982077396729</v>
      </c>
      <c r="X485" s="8">
        <f t="shared" si="154"/>
        <v>1.1955232947196068</v>
      </c>
      <c r="Y485" s="32">
        <f t="shared" si="155"/>
        <v>1.831269657486835E-5</v>
      </c>
      <c r="Z485" s="32">
        <f t="shared" si="156"/>
        <v>1.5317724594536935E-5</v>
      </c>
      <c r="AA485" s="10">
        <f t="shared" si="157"/>
        <v>1006.1661930417754</v>
      </c>
      <c r="AB485" s="29">
        <f t="shared" si="158"/>
        <v>2.5764112169488897E-2</v>
      </c>
      <c r="AC485" s="8">
        <f t="shared" si="159"/>
        <v>0.71516596713489511</v>
      </c>
      <c r="AD485" s="32">
        <f t="shared" si="160"/>
        <v>3.3852424059700953E-3</v>
      </c>
      <c r="AE485" s="47">
        <f t="shared" si="161"/>
        <v>558238.15996136179</v>
      </c>
      <c r="AF485" s="32">
        <f t="shared" si="162"/>
        <v>399232.93356037157</v>
      </c>
      <c r="AG485" s="9">
        <f t="shared" si="163"/>
        <v>13.573765742247694</v>
      </c>
      <c r="AH485" s="10">
        <f t="shared" si="164"/>
        <v>4.5171652989644562</v>
      </c>
      <c r="AI485" s="10">
        <f t="shared" si="167"/>
        <v>3.6858514419807973</v>
      </c>
      <c r="AJ485" s="10">
        <f t="shared" si="168"/>
        <v>4.0078802961375883</v>
      </c>
      <c r="AK485" s="10">
        <f t="shared" si="169"/>
        <v>7.6937317381183856</v>
      </c>
      <c r="AL485" s="9">
        <f t="shared" si="165"/>
        <v>4.1674380248141256</v>
      </c>
      <c r="AM485" s="49">
        <f t="shared" si="170"/>
        <v>30.667079572748708</v>
      </c>
      <c r="AN485" s="29">
        <f t="shared" si="171"/>
        <v>1.282288623019731E-4</v>
      </c>
      <c r="AO485" s="29">
        <f t="shared" si="172"/>
        <v>7.916666666666667</v>
      </c>
      <c r="AP485"/>
      <c r="AQ485" s="32"/>
      <c r="AR485" s="37"/>
      <c r="AS485" s="32"/>
      <c r="AT485"/>
    </row>
    <row r="486" spans="21:46" x14ac:dyDescent="0.25">
      <c r="U486" s="36">
        <f t="shared" si="152"/>
        <v>28560</v>
      </c>
      <c r="V486" s="36">
        <f t="shared" si="166"/>
        <v>26.499649147404085</v>
      </c>
      <c r="W486" s="32">
        <f t="shared" si="153"/>
        <v>295.39982457370201</v>
      </c>
      <c r="X486" s="8">
        <f t="shared" si="154"/>
        <v>1.1955232792907309</v>
      </c>
      <c r="Y486" s="32">
        <f t="shared" si="155"/>
        <v>1.8312696756180042E-5</v>
      </c>
      <c r="Z486" s="32">
        <f t="shared" si="156"/>
        <v>1.531772494387933E-5</v>
      </c>
      <c r="AA486" s="10">
        <f t="shared" si="157"/>
        <v>1006.1661931747599</v>
      </c>
      <c r="AB486" s="29">
        <f t="shared" si="158"/>
        <v>2.5764112453748524E-2</v>
      </c>
      <c r="AC486" s="8">
        <f t="shared" si="159"/>
        <v>0.71516596641964392</v>
      </c>
      <c r="AD486" s="32">
        <f t="shared" si="160"/>
        <v>3.3852423624256447E-3</v>
      </c>
      <c r="AE486" s="47">
        <f t="shared" si="161"/>
        <v>558238.62643467821</v>
      </c>
      <c r="AF486" s="32">
        <f t="shared" si="162"/>
        <v>399233.26676693122</v>
      </c>
      <c r="AG486" s="9">
        <f t="shared" si="163"/>
        <v>13.573768574470435</v>
      </c>
      <c r="AH486" s="10">
        <f t="shared" si="164"/>
        <v>4.5171662913284321</v>
      </c>
      <c r="AI486" s="10">
        <f t="shared" si="167"/>
        <v>3.6858555472101293</v>
      </c>
      <c r="AJ486" s="10">
        <f t="shared" si="168"/>
        <v>4.0078840356772902</v>
      </c>
      <c r="AK486" s="10">
        <f t="shared" si="169"/>
        <v>7.6937395828874191</v>
      </c>
      <c r="AL486" s="9">
        <f t="shared" si="165"/>
        <v>4.167442274064018</v>
      </c>
      <c r="AM486" s="49">
        <f t="shared" si="170"/>
        <v>30.667091421468104</v>
      </c>
      <c r="AN486" s="29">
        <f t="shared" si="171"/>
        <v>1.2822899304812366E-4</v>
      </c>
      <c r="AO486" s="29">
        <f t="shared" si="172"/>
        <v>7.9333333333333336</v>
      </c>
      <c r="AP486"/>
      <c r="AQ486" s="32"/>
      <c r="AR486" s="37"/>
      <c r="AS486" s="32"/>
      <c r="AT486"/>
    </row>
    <row r="487" spans="21:46" x14ac:dyDescent="0.25">
      <c r="U487" s="36">
        <f t="shared" si="152"/>
        <v>28620</v>
      </c>
      <c r="V487" s="36">
        <f t="shared" si="166"/>
        <v>26.499656585759332</v>
      </c>
      <c r="W487" s="32">
        <f t="shared" si="153"/>
        <v>295.39982829287965</v>
      </c>
      <c r="X487" s="8">
        <f t="shared" si="154"/>
        <v>1.1955232641889586</v>
      </c>
      <c r="Y487" s="32">
        <f t="shared" si="155"/>
        <v>1.8312696933647739E-5</v>
      </c>
      <c r="Z487" s="32">
        <f t="shared" si="156"/>
        <v>1.531772528581537E-5</v>
      </c>
      <c r="AA487" s="10">
        <f t="shared" si="157"/>
        <v>1006.1661933049248</v>
      </c>
      <c r="AB487" s="29">
        <f t="shared" si="158"/>
        <v>2.5764112731981571E-2</v>
      </c>
      <c r="AC487" s="8">
        <f t="shared" si="159"/>
        <v>0.71516596571955615</v>
      </c>
      <c r="AD487" s="32">
        <f t="shared" si="160"/>
        <v>3.3852423198043684E-3</v>
      </c>
      <c r="AE487" s="47">
        <f t="shared" si="161"/>
        <v>558239.08301837172</v>
      </c>
      <c r="AF487" s="32">
        <f t="shared" si="162"/>
        <v>399233.5929092333</v>
      </c>
      <c r="AG487" s="9">
        <f t="shared" si="163"/>
        <v>13.573771346645964</v>
      </c>
      <c r="AH487" s="10">
        <f t="shared" si="164"/>
        <v>4.5171672626529018</v>
      </c>
      <c r="AI487" s="10">
        <f t="shared" si="167"/>
        <v>3.6858595654064827</v>
      </c>
      <c r="AJ487" s="10">
        <f t="shared" si="168"/>
        <v>4.0078876959363523</v>
      </c>
      <c r="AK487" s="10">
        <f t="shared" si="169"/>
        <v>7.6937472613428355</v>
      </c>
      <c r="AL487" s="9">
        <f t="shared" si="165"/>
        <v>4.1674464332273686</v>
      </c>
      <c r="AM487" s="49">
        <f t="shared" si="170"/>
        <v>30.667103018986701</v>
      </c>
      <c r="AN487" s="29">
        <f t="shared" si="171"/>
        <v>1.2822912102238059E-4</v>
      </c>
      <c r="AO487" s="29">
        <f t="shared" si="172"/>
        <v>7.95</v>
      </c>
      <c r="AP487"/>
      <c r="AQ487" s="32"/>
      <c r="AR487" s="37"/>
      <c r="AS487" s="32"/>
      <c r="AT487"/>
    </row>
    <row r="488" spans="21:46" x14ac:dyDescent="0.25">
      <c r="U488" s="36">
        <f t="shared" si="152"/>
        <v>28680</v>
      </c>
      <c r="V488" s="36">
        <f t="shared" si="166"/>
        <v>26.499663866416039</v>
      </c>
      <c r="W488" s="32">
        <f t="shared" si="153"/>
        <v>295.39983193320802</v>
      </c>
      <c r="X488" s="8">
        <f t="shared" si="154"/>
        <v>1.1955232494073551</v>
      </c>
      <c r="Y488" s="32">
        <f t="shared" si="155"/>
        <v>1.8312697107353064E-5</v>
      </c>
      <c r="Z488" s="32">
        <f t="shared" si="156"/>
        <v>1.5317725620502184E-5</v>
      </c>
      <c r="AA488" s="10">
        <f t="shared" si="157"/>
        <v>1006.1661934323304</v>
      </c>
      <c r="AB488" s="29">
        <f t="shared" si="158"/>
        <v>2.5764113004315966E-2</v>
      </c>
      <c r="AC488" s="8">
        <f t="shared" si="159"/>
        <v>0.7151659650343114</v>
      </c>
      <c r="AD488" s="32">
        <f t="shared" si="160"/>
        <v>3.3852422780866953E-3</v>
      </c>
      <c r="AE488" s="47">
        <f t="shared" si="161"/>
        <v>558239.52992210223</v>
      </c>
      <c r="AF488" s="32">
        <f t="shared" si="162"/>
        <v>399233.91213704058</v>
      </c>
      <c r="AG488" s="9">
        <f t="shared" si="163"/>
        <v>13.573774060047366</v>
      </c>
      <c r="AH488" s="10">
        <f t="shared" si="164"/>
        <v>4.5171682133839601</v>
      </c>
      <c r="AI488" s="10">
        <f t="shared" si="167"/>
        <v>3.6858634984149834</v>
      </c>
      <c r="AJ488" s="10">
        <f t="shared" si="168"/>
        <v>4.0078912785954968</v>
      </c>
      <c r="AK488" s="10">
        <f t="shared" si="169"/>
        <v>7.6937547770104802</v>
      </c>
      <c r="AL488" s="9">
        <f t="shared" si="165"/>
        <v>4.1674505042140098</v>
      </c>
      <c r="AM488" s="49">
        <f t="shared" si="170"/>
        <v>30.667114370630049</v>
      </c>
      <c r="AN488" s="29">
        <f t="shared" si="171"/>
        <v>1.2822924628350799E-4</v>
      </c>
      <c r="AO488" s="29">
        <f t="shared" si="172"/>
        <v>7.9666666666666668</v>
      </c>
      <c r="AP488"/>
      <c r="AQ488" s="32"/>
      <c r="AR488" s="37"/>
      <c r="AS488" s="32"/>
      <c r="AT488"/>
    </row>
    <row r="489" spans="21:46" x14ac:dyDescent="0.25">
      <c r="U489" s="36">
        <f t="shared" si="152"/>
        <v>28740</v>
      </c>
      <c r="V489" s="36">
        <f t="shared" si="166"/>
        <v>26.499670992717508</v>
      </c>
      <c r="W489" s="32">
        <f t="shared" si="153"/>
        <v>295.39983549635872</v>
      </c>
      <c r="X489" s="8">
        <f t="shared" si="154"/>
        <v>1.1955232349391329</v>
      </c>
      <c r="Y489" s="32">
        <f t="shared" si="155"/>
        <v>1.8312697277375643E-5</v>
      </c>
      <c r="Z489" s="32">
        <f t="shared" si="156"/>
        <v>1.5317725948093338E-5</v>
      </c>
      <c r="AA489" s="10">
        <f t="shared" si="157"/>
        <v>1006.1661935570346</v>
      </c>
      <c r="AB489" s="29">
        <f t="shared" si="158"/>
        <v>2.5764113270876583E-2</v>
      </c>
      <c r="AC489" s="8">
        <f t="shared" si="159"/>
        <v>0.71516596436359403</v>
      </c>
      <c r="AD489" s="32">
        <f t="shared" si="160"/>
        <v>3.3852422372534687E-3</v>
      </c>
      <c r="AE489" s="47">
        <f t="shared" si="161"/>
        <v>558239.9673511018</v>
      </c>
      <c r="AF489" s="32">
        <f t="shared" si="162"/>
        <v>399234.22459695197</v>
      </c>
      <c r="AG489" s="9">
        <f t="shared" si="163"/>
        <v>13.573776715920818</v>
      </c>
      <c r="AH489" s="10">
        <f t="shared" si="164"/>
        <v>4.5171691439582098</v>
      </c>
      <c r="AI489" s="10">
        <f t="shared" si="167"/>
        <v>3.6858673480416164</v>
      </c>
      <c r="AJ489" s="10">
        <f t="shared" si="168"/>
        <v>4.0078947852999125</v>
      </c>
      <c r="AK489" s="10">
        <f t="shared" si="169"/>
        <v>7.6937621333415294</v>
      </c>
      <c r="AL489" s="9">
        <f t="shared" si="165"/>
        <v>4.1674544888933287</v>
      </c>
      <c r="AM489" s="49">
        <f t="shared" si="170"/>
        <v>30.667125481610839</v>
      </c>
      <c r="AN489" s="29">
        <f t="shared" si="171"/>
        <v>1.2822936888902549E-4</v>
      </c>
      <c r="AO489" s="29">
        <f t="shared" si="172"/>
        <v>7.9833333333333334</v>
      </c>
      <c r="AP489"/>
      <c r="AQ489" s="32"/>
      <c r="AR489" s="37"/>
      <c r="AS489" s="32"/>
      <c r="AT489"/>
    </row>
    <row r="490" spans="21:46" x14ac:dyDescent="0.25">
      <c r="U490" s="36">
        <f t="shared" si="152"/>
        <v>28800</v>
      </c>
      <c r="V490" s="36">
        <f t="shared" si="166"/>
        <v>26.499677967936165</v>
      </c>
      <c r="W490" s="32">
        <f t="shared" si="153"/>
        <v>295.39983898396804</v>
      </c>
      <c r="X490" s="8">
        <f t="shared" si="154"/>
        <v>1.1955232207776481</v>
      </c>
      <c r="Y490" s="32">
        <f t="shared" si="155"/>
        <v>1.831269744379366E-5</v>
      </c>
      <c r="Z490" s="32">
        <f t="shared" si="156"/>
        <v>1.5317726268739355E-5</v>
      </c>
      <c r="AA490" s="10">
        <f t="shared" si="157"/>
        <v>1006.1661936790952</v>
      </c>
      <c r="AB490" s="29">
        <f t="shared" si="158"/>
        <v>2.5764113531785978E-2</v>
      </c>
      <c r="AC490" s="8">
        <f t="shared" si="159"/>
        <v>0.71516596370709651</v>
      </c>
      <c r="AD490" s="32">
        <f t="shared" si="160"/>
        <v>3.3852421972859373E-3</v>
      </c>
      <c r="AE490" s="47">
        <f t="shared" si="161"/>
        <v>558240.395506236</v>
      </c>
      <c r="AF490" s="32">
        <f t="shared" si="162"/>
        <v>399234.53043244797</v>
      </c>
      <c r="AG490" s="9">
        <f t="shared" si="163"/>
        <v>13.573779315485989</v>
      </c>
      <c r="AH490" s="10">
        <f t="shared" si="164"/>
        <v>4.5171700548030271</v>
      </c>
      <c r="AI490" s="10">
        <f t="shared" si="167"/>
        <v>3.6858711160541078</v>
      </c>
      <c r="AJ490" s="10">
        <f t="shared" si="168"/>
        <v>4.0078982176598705</v>
      </c>
      <c r="AK490" s="10">
        <f t="shared" si="169"/>
        <v>7.6937693337139788</v>
      </c>
      <c r="AL490" s="9">
        <f t="shared" si="165"/>
        <v>4.1674583890950716</v>
      </c>
      <c r="AM490" s="49">
        <f t="shared" si="170"/>
        <v>30.667136357031236</v>
      </c>
      <c r="AN490" s="29">
        <f t="shared" si="171"/>
        <v>1.2822948889523299E-4</v>
      </c>
      <c r="AO490" s="29">
        <f t="shared" si="172"/>
        <v>8</v>
      </c>
      <c r="AP490"/>
      <c r="AQ490" s="32"/>
      <c r="AR490" s="37"/>
      <c r="AS490" s="32"/>
      <c r="AT490"/>
    </row>
    <row r="491" spans="21:46" x14ac:dyDescent="0.25">
      <c r="U491" s="36"/>
      <c r="V491" s="36"/>
      <c r="W491" s="32"/>
      <c r="X491" s="8"/>
      <c r="Y491" s="32"/>
      <c r="Z491" s="32"/>
      <c r="AA491" s="10"/>
      <c r="AB491" s="29"/>
      <c r="AC491" s="8"/>
      <c r="AD491" s="32"/>
      <c r="AE491" s="47"/>
      <c r="AF491" s="32"/>
      <c r="AG491" s="9"/>
      <c r="AH491" s="10"/>
      <c r="AI491" s="29"/>
      <c r="AJ491" s="29"/>
      <c r="AK491" s="29"/>
      <c r="AL491" s="29"/>
      <c r="AM491" s="29"/>
      <c r="AN491" s="29"/>
      <c r="AO491" s="29"/>
      <c r="AP491"/>
      <c r="AQ491" s="32"/>
      <c r="AR491" s="37"/>
      <c r="AS491" s="32"/>
      <c r="AT491"/>
    </row>
    <row r="492" spans="21:46" x14ac:dyDescent="0.25">
      <c r="U492" s="36"/>
      <c r="V492" s="36"/>
      <c r="W492" s="32"/>
      <c r="X492" s="8"/>
      <c r="Y492" s="32"/>
      <c r="Z492" s="32"/>
      <c r="AA492" s="10"/>
      <c r="AB492" s="29"/>
      <c r="AC492" s="8"/>
      <c r="AD492" s="32"/>
      <c r="AE492" s="47"/>
      <c r="AF492" s="32"/>
      <c r="AG492" s="9"/>
      <c r="AH492" s="10"/>
      <c r="AI492" s="29"/>
      <c r="AJ492" s="29"/>
      <c r="AK492" s="29"/>
      <c r="AL492" s="29"/>
      <c r="AM492" s="29"/>
      <c r="AN492" s="29"/>
      <c r="AO492" s="29"/>
      <c r="AP492"/>
      <c r="AQ492" s="32"/>
      <c r="AR492" s="37"/>
      <c r="AS492" s="32"/>
      <c r="AT492"/>
    </row>
    <row r="493" spans="21:46" x14ac:dyDescent="0.25">
      <c r="U493" s="36"/>
      <c r="V493" s="36"/>
      <c r="W493" s="32"/>
      <c r="X493" s="8"/>
      <c r="Y493" s="32"/>
      <c r="Z493" s="32"/>
      <c r="AA493" s="10"/>
      <c r="AB493" s="29"/>
      <c r="AC493" s="8"/>
      <c r="AD493" s="32"/>
      <c r="AE493" s="47"/>
      <c r="AF493" s="32"/>
      <c r="AG493" s="9"/>
      <c r="AH493" s="10"/>
      <c r="AI493" s="29"/>
      <c r="AJ493" s="29"/>
      <c r="AK493" s="29"/>
      <c r="AL493" s="29"/>
      <c r="AM493" s="29"/>
      <c r="AN493" s="29"/>
      <c r="AO493" s="29"/>
      <c r="AP493"/>
      <c r="AQ493" s="32"/>
      <c r="AR493" s="37"/>
      <c r="AS493" s="32"/>
      <c r="AT493"/>
    </row>
    <row r="494" spans="21:46" x14ac:dyDescent="0.25">
      <c r="U494" s="36"/>
      <c r="V494" s="36"/>
      <c r="W494" s="32"/>
      <c r="X494" s="8"/>
      <c r="Y494" s="32"/>
      <c r="Z494" s="32"/>
      <c r="AA494" s="10"/>
      <c r="AB494" s="29"/>
      <c r="AC494" s="8"/>
      <c r="AD494" s="32"/>
      <c r="AE494" s="47"/>
      <c r="AF494" s="32"/>
      <c r="AG494" s="9"/>
      <c r="AH494" s="10"/>
      <c r="AI494" s="29"/>
      <c r="AJ494" s="29"/>
      <c r="AK494" s="29"/>
      <c r="AL494" s="29"/>
      <c r="AM494" s="29"/>
      <c r="AN494" s="29"/>
      <c r="AO494" s="29"/>
      <c r="AP494"/>
      <c r="AQ494" s="32"/>
      <c r="AR494" s="37"/>
      <c r="AS494" s="32"/>
      <c r="AT494"/>
    </row>
    <row r="495" spans="21:46" x14ac:dyDescent="0.25">
      <c r="U495" s="36"/>
      <c r="V495" s="36"/>
      <c r="W495" s="32"/>
      <c r="X495" s="8"/>
      <c r="Y495" s="32"/>
      <c r="Z495" s="32"/>
      <c r="AA495" s="10"/>
      <c r="AB495" s="29"/>
      <c r="AC495" s="8"/>
      <c r="AD495" s="32"/>
      <c r="AE495" s="47"/>
      <c r="AF495" s="32"/>
      <c r="AG495" s="9"/>
      <c r="AH495" s="10"/>
      <c r="AI495" s="29"/>
      <c r="AJ495" s="29"/>
      <c r="AK495" s="29"/>
      <c r="AL495" s="29"/>
      <c r="AM495" s="29"/>
      <c r="AN495" s="29"/>
      <c r="AO495" s="29"/>
      <c r="AP495"/>
      <c r="AQ495" s="32"/>
      <c r="AR495" s="37"/>
      <c r="AS495" s="32"/>
      <c r="AT495"/>
    </row>
    <row r="496" spans="21:46" x14ac:dyDescent="0.25">
      <c r="U496" s="36"/>
      <c r="V496" s="36"/>
      <c r="W496" s="32"/>
      <c r="X496" s="8"/>
      <c r="Y496" s="32"/>
      <c r="Z496" s="32"/>
      <c r="AA496" s="10"/>
      <c r="AB496" s="29"/>
      <c r="AC496" s="8"/>
      <c r="AD496" s="32"/>
      <c r="AE496" s="47"/>
      <c r="AF496" s="32"/>
      <c r="AG496" s="9"/>
      <c r="AH496" s="10"/>
      <c r="AI496" s="29"/>
      <c r="AJ496" s="29"/>
      <c r="AK496" s="29"/>
      <c r="AL496" s="29"/>
      <c r="AM496" s="29"/>
      <c r="AN496" s="29"/>
      <c r="AO496" s="29"/>
      <c r="AP496"/>
      <c r="AQ496" s="32"/>
      <c r="AR496" s="37"/>
      <c r="AS496" s="32"/>
      <c r="AT496"/>
    </row>
    <row r="497" spans="21:46" x14ac:dyDescent="0.25">
      <c r="U497" s="36"/>
      <c r="V497" s="36"/>
      <c r="W497" s="32"/>
      <c r="X497" s="8"/>
      <c r="Y497" s="32"/>
      <c r="Z497" s="32"/>
      <c r="AA497" s="10"/>
      <c r="AB497" s="29"/>
      <c r="AC497" s="8"/>
      <c r="AD497" s="32"/>
      <c r="AE497" s="47"/>
      <c r="AF497" s="32"/>
      <c r="AG497" s="9"/>
      <c r="AH497" s="10"/>
      <c r="AI497" s="29"/>
      <c r="AJ497" s="29"/>
      <c r="AK497" s="29"/>
      <c r="AL497" s="29"/>
      <c r="AM497" s="29"/>
      <c r="AN497" s="29"/>
      <c r="AO497" s="29"/>
      <c r="AP497"/>
      <c r="AQ497" s="32"/>
      <c r="AR497" s="37"/>
      <c r="AS497" s="32"/>
      <c r="AT497"/>
    </row>
    <row r="498" spans="21:46" x14ac:dyDescent="0.25">
      <c r="U498" s="36"/>
      <c r="V498" s="36"/>
      <c r="W498" s="32"/>
      <c r="X498" s="8"/>
      <c r="Y498" s="32"/>
      <c r="Z498" s="32"/>
      <c r="AA498" s="10"/>
      <c r="AB498" s="29"/>
      <c r="AC498" s="8"/>
      <c r="AD498" s="32"/>
      <c r="AE498" s="47"/>
      <c r="AF498" s="32"/>
      <c r="AG498" s="9"/>
      <c r="AH498" s="10"/>
      <c r="AI498" s="29"/>
      <c r="AJ498" s="29"/>
      <c r="AK498" s="29"/>
      <c r="AL498" s="29"/>
      <c r="AM498" s="29"/>
      <c r="AN498" s="29"/>
      <c r="AO498" s="29"/>
      <c r="AP498"/>
      <c r="AQ498" s="32"/>
      <c r="AR498" s="37"/>
      <c r="AS498" s="32"/>
      <c r="AT498"/>
    </row>
    <row r="499" spans="21:46" x14ac:dyDescent="0.25">
      <c r="U499" s="36"/>
      <c r="V499" s="36"/>
      <c r="W499" s="32"/>
      <c r="X499" s="8"/>
      <c r="Y499" s="32"/>
      <c r="Z499" s="32"/>
      <c r="AA499" s="10"/>
      <c r="AB499" s="29"/>
      <c r="AC499" s="8"/>
      <c r="AD499" s="32"/>
      <c r="AE499" s="47"/>
      <c r="AF499" s="32"/>
      <c r="AG499" s="9"/>
      <c r="AH499" s="10"/>
      <c r="AI499" s="29"/>
      <c r="AJ499" s="29"/>
      <c r="AK499" s="29"/>
      <c r="AL499" s="29"/>
      <c r="AM499" s="29"/>
      <c r="AN499" s="29"/>
      <c r="AO499" s="29"/>
      <c r="AP499"/>
      <c r="AQ499" s="32"/>
      <c r="AR499" s="37"/>
      <c r="AS499" s="32"/>
      <c r="AT499"/>
    </row>
    <row r="500" spans="21:46" x14ac:dyDescent="0.25">
      <c r="U500" s="36"/>
      <c r="V500" s="36"/>
      <c r="W500" s="32"/>
      <c r="X500" s="8"/>
      <c r="Y500" s="32"/>
      <c r="Z500" s="32"/>
      <c r="AA500" s="10"/>
      <c r="AB500" s="29"/>
      <c r="AC500" s="8"/>
      <c r="AD500" s="32"/>
      <c r="AE500" s="47"/>
      <c r="AF500" s="32"/>
      <c r="AG500" s="9"/>
      <c r="AH500" s="10"/>
      <c r="AI500" s="29"/>
      <c r="AJ500" s="29"/>
      <c r="AK500" s="29"/>
      <c r="AL500" s="29"/>
      <c r="AM500" s="29"/>
      <c r="AN500" s="29"/>
      <c r="AO500" s="29"/>
      <c r="AP500"/>
      <c r="AQ500" s="32"/>
      <c r="AR500" s="37"/>
      <c r="AS500" s="32"/>
      <c r="AT500"/>
    </row>
    <row r="501" spans="21:46" x14ac:dyDescent="0.25">
      <c r="U501" s="36"/>
      <c r="V501" s="36"/>
      <c r="W501" s="32"/>
      <c r="X501" s="8"/>
      <c r="Y501" s="32"/>
      <c r="Z501" s="32"/>
      <c r="AA501" s="10"/>
      <c r="AB501" s="29"/>
      <c r="AC501" s="8"/>
      <c r="AD501" s="32"/>
      <c r="AE501" s="47"/>
      <c r="AF501" s="32"/>
      <c r="AG501" s="9"/>
      <c r="AH501" s="10"/>
      <c r="AI501" s="29"/>
      <c r="AJ501" s="29"/>
      <c r="AK501" s="29"/>
      <c r="AL501" s="29"/>
      <c r="AM501" s="29"/>
      <c r="AN501" s="29"/>
      <c r="AO501" s="29"/>
      <c r="AP501"/>
      <c r="AQ501" s="32"/>
      <c r="AR501" s="37"/>
      <c r="AS501" s="32"/>
      <c r="AT501"/>
    </row>
    <row r="502" spans="21:46" x14ac:dyDescent="0.25">
      <c r="U502" s="36"/>
      <c r="V502" s="36"/>
      <c r="W502" s="32"/>
      <c r="X502" s="8"/>
      <c r="Y502" s="32"/>
      <c r="Z502" s="32"/>
      <c r="AA502" s="10"/>
      <c r="AB502" s="29"/>
      <c r="AC502" s="8"/>
      <c r="AD502" s="32"/>
      <c r="AE502" s="47"/>
      <c r="AF502" s="32"/>
      <c r="AG502" s="9"/>
      <c r="AH502" s="10"/>
      <c r="AI502" s="29"/>
      <c r="AJ502" s="29"/>
      <c r="AK502" s="29"/>
      <c r="AL502" s="29"/>
      <c r="AM502" s="29"/>
      <c r="AN502" s="29"/>
      <c r="AO502" s="29"/>
      <c r="AP502"/>
      <c r="AQ502" s="32"/>
      <c r="AR502" s="37"/>
      <c r="AS502" s="32"/>
      <c r="AT502"/>
    </row>
    <row r="503" spans="21:46" x14ac:dyDescent="0.25">
      <c r="U503" s="36"/>
      <c r="V503" s="36"/>
      <c r="W503" s="32"/>
      <c r="X503" s="8"/>
      <c r="Y503" s="32"/>
      <c r="Z503" s="32"/>
      <c r="AA503" s="10"/>
      <c r="AB503" s="29"/>
      <c r="AC503" s="8"/>
      <c r="AD503" s="32"/>
      <c r="AE503" s="47"/>
      <c r="AF503" s="32"/>
      <c r="AG503" s="9"/>
      <c r="AH503" s="10"/>
      <c r="AI503" s="29"/>
      <c r="AJ503" s="29"/>
      <c r="AK503" s="29"/>
      <c r="AL503" s="29"/>
      <c r="AM503" s="29"/>
      <c r="AN503" s="29"/>
      <c r="AO503" s="29"/>
      <c r="AP503"/>
      <c r="AQ503" s="32"/>
      <c r="AR503" s="37"/>
      <c r="AS503" s="32"/>
      <c r="AT503"/>
    </row>
    <row r="504" spans="21:46" x14ac:dyDescent="0.25">
      <c r="U504" s="36"/>
      <c r="V504" s="36"/>
      <c r="W504" s="32"/>
      <c r="X504" s="8"/>
      <c r="Y504" s="32"/>
      <c r="Z504" s="32"/>
      <c r="AA504" s="10"/>
      <c r="AB504" s="29"/>
      <c r="AC504" s="8"/>
      <c r="AD504" s="32"/>
      <c r="AE504" s="47"/>
      <c r="AF504" s="32"/>
      <c r="AG504" s="9"/>
      <c r="AH504" s="10"/>
      <c r="AI504" s="29"/>
      <c r="AJ504" s="29"/>
      <c r="AK504" s="29"/>
      <c r="AL504" s="29"/>
      <c r="AM504" s="29"/>
      <c r="AN504" s="29"/>
      <c r="AO504" s="29"/>
      <c r="AP504"/>
      <c r="AQ504" s="32"/>
      <c r="AR504" s="37"/>
      <c r="AS504" s="32"/>
      <c r="AT504"/>
    </row>
    <row r="505" spans="21:46" x14ac:dyDescent="0.25">
      <c r="U505" s="36"/>
      <c r="V505" s="36"/>
      <c r="W505" s="32"/>
      <c r="X505" s="8"/>
      <c r="Y505" s="32"/>
      <c r="Z505" s="32"/>
      <c r="AA505" s="10"/>
      <c r="AB505" s="29"/>
      <c r="AC505" s="8"/>
      <c r="AD505" s="32"/>
      <c r="AE505" s="47"/>
      <c r="AF505" s="32"/>
      <c r="AG505" s="9"/>
      <c r="AH505" s="10"/>
      <c r="AI505" s="29"/>
      <c r="AJ505" s="29"/>
      <c r="AK505" s="29"/>
      <c r="AL505" s="29"/>
      <c r="AM505" s="29"/>
      <c r="AN505" s="29"/>
      <c r="AO505" s="29"/>
      <c r="AP505"/>
      <c r="AQ505" s="32"/>
      <c r="AR505" s="37"/>
      <c r="AS505" s="32"/>
      <c r="AT505"/>
    </row>
    <row r="506" spans="21:46" x14ac:dyDescent="0.25">
      <c r="U506" s="36"/>
      <c r="V506" s="36"/>
      <c r="W506" s="32"/>
      <c r="X506" s="8"/>
      <c r="Y506" s="32"/>
      <c r="Z506" s="32"/>
      <c r="AA506" s="10"/>
      <c r="AB506" s="29"/>
      <c r="AC506" s="8"/>
      <c r="AD506" s="32"/>
      <c r="AE506" s="47"/>
      <c r="AF506" s="32"/>
      <c r="AG506" s="9"/>
      <c r="AH506" s="10"/>
      <c r="AI506" s="29"/>
      <c r="AJ506" s="29"/>
      <c r="AK506" s="29"/>
      <c r="AL506" s="29"/>
      <c r="AM506" s="29"/>
      <c r="AN506" s="29"/>
      <c r="AO506" s="29"/>
      <c r="AP506"/>
      <c r="AQ506" s="32"/>
      <c r="AR506" s="37"/>
      <c r="AS506" s="32"/>
      <c r="AT506"/>
    </row>
    <row r="507" spans="21:46" x14ac:dyDescent="0.25">
      <c r="U507" s="36"/>
      <c r="V507" s="36"/>
      <c r="W507" s="32"/>
      <c r="X507" s="8"/>
      <c r="Y507" s="32"/>
      <c r="Z507" s="32"/>
      <c r="AA507" s="10"/>
      <c r="AB507" s="29"/>
      <c r="AC507" s="8"/>
      <c r="AD507" s="32"/>
      <c r="AE507" s="47"/>
      <c r="AF507" s="32"/>
      <c r="AG507" s="9"/>
      <c r="AH507" s="10"/>
      <c r="AI507" s="29"/>
      <c r="AJ507" s="29"/>
      <c r="AK507" s="29"/>
      <c r="AL507" s="29"/>
      <c r="AM507" s="29"/>
      <c r="AN507" s="29"/>
      <c r="AO507" s="29"/>
      <c r="AP507"/>
      <c r="AQ507" s="32"/>
      <c r="AR507" s="37"/>
      <c r="AS507" s="32"/>
      <c r="AT507"/>
    </row>
    <row r="508" spans="21:46" x14ac:dyDescent="0.25">
      <c r="U508" s="36"/>
      <c r="V508" s="36"/>
      <c r="W508" s="32"/>
      <c r="X508" s="8"/>
      <c r="Y508" s="32"/>
      <c r="Z508" s="32"/>
      <c r="AA508" s="10"/>
      <c r="AB508" s="29"/>
      <c r="AC508" s="8"/>
      <c r="AD508" s="32"/>
      <c r="AE508" s="47"/>
      <c r="AF508" s="32"/>
      <c r="AG508" s="9"/>
      <c r="AH508" s="10"/>
      <c r="AI508" s="29"/>
      <c r="AJ508" s="29"/>
      <c r="AK508" s="29"/>
      <c r="AL508" s="29"/>
      <c r="AM508" s="29"/>
      <c r="AN508" s="29"/>
      <c r="AO508" s="29"/>
      <c r="AP508"/>
      <c r="AQ508" s="32"/>
      <c r="AR508" s="37"/>
      <c r="AS508" s="32"/>
      <c r="AT508"/>
    </row>
    <row r="509" spans="21:46" x14ac:dyDescent="0.25">
      <c r="U509" s="36"/>
      <c r="V509" s="36"/>
      <c r="W509" s="32"/>
      <c r="X509" s="8"/>
      <c r="Y509" s="32"/>
      <c r="Z509" s="32"/>
      <c r="AA509" s="10"/>
      <c r="AB509" s="29"/>
      <c r="AC509" s="8"/>
      <c r="AD509" s="32"/>
      <c r="AE509" s="47"/>
      <c r="AF509" s="32"/>
      <c r="AG509" s="9"/>
      <c r="AH509" s="10"/>
      <c r="AI509" s="29"/>
      <c r="AJ509" s="29"/>
      <c r="AK509" s="29"/>
      <c r="AL509" s="29"/>
      <c r="AM509" s="29"/>
      <c r="AN509" s="29"/>
      <c r="AO509" s="29"/>
      <c r="AP509"/>
      <c r="AQ509" s="32"/>
      <c r="AR509" s="37"/>
      <c r="AS509" s="32"/>
      <c r="AT509"/>
    </row>
    <row r="510" spans="21:46" x14ac:dyDescent="0.25">
      <c r="U510" s="36"/>
      <c r="V510" s="36"/>
      <c r="W510" s="32"/>
      <c r="X510" s="8"/>
      <c r="Y510" s="32"/>
      <c r="Z510" s="32"/>
      <c r="AA510" s="10"/>
      <c r="AB510" s="29"/>
      <c r="AC510" s="8"/>
      <c r="AD510" s="32"/>
      <c r="AE510" s="47"/>
      <c r="AF510" s="32"/>
      <c r="AG510" s="9"/>
      <c r="AH510" s="10"/>
      <c r="AI510" s="29"/>
      <c r="AJ510" s="29"/>
      <c r="AK510" s="29"/>
      <c r="AL510" s="29"/>
      <c r="AM510" s="29"/>
      <c r="AN510" s="29"/>
      <c r="AO510" s="29"/>
      <c r="AP510"/>
      <c r="AQ510" s="32"/>
      <c r="AR510" s="37"/>
      <c r="AS510" s="32"/>
      <c r="AT510"/>
    </row>
    <row r="511" spans="21:46" x14ac:dyDescent="0.25">
      <c r="U511" s="36"/>
      <c r="V511" s="36"/>
      <c r="W511" s="32"/>
      <c r="X511" s="8"/>
      <c r="Y511" s="32"/>
      <c r="Z511" s="32"/>
      <c r="AA511" s="10"/>
      <c r="AB511" s="29"/>
      <c r="AC511" s="8"/>
      <c r="AD511" s="32"/>
      <c r="AE511" s="47"/>
      <c r="AF511" s="32"/>
      <c r="AG511" s="9"/>
      <c r="AH511" s="10"/>
      <c r="AI511" s="29"/>
      <c r="AJ511" s="29"/>
      <c r="AK511" s="29"/>
      <c r="AL511" s="29"/>
      <c r="AM511" s="29"/>
      <c r="AN511" s="29"/>
      <c r="AO511" s="29"/>
      <c r="AP511"/>
      <c r="AQ511" s="32"/>
      <c r="AR511" s="37"/>
      <c r="AS511" s="32"/>
      <c r="AT511"/>
    </row>
    <row r="512" spans="21:46" x14ac:dyDescent="0.25">
      <c r="U512" s="36"/>
      <c r="V512" s="36"/>
      <c r="W512" s="32"/>
      <c r="X512" s="8"/>
      <c r="Y512" s="32"/>
      <c r="Z512" s="32"/>
      <c r="AA512" s="10"/>
      <c r="AB512" s="29"/>
      <c r="AC512" s="8"/>
      <c r="AD512" s="32"/>
      <c r="AE512" s="47"/>
      <c r="AF512" s="32"/>
      <c r="AG512" s="9"/>
      <c r="AH512" s="10"/>
      <c r="AI512" s="29"/>
      <c r="AJ512" s="29"/>
      <c r="AK512" s="29"/>
      <c r="AL512" s="29"/>
      <c r="AM512" s="29"/>
      <c r="AN512" s="29"/>
      <c r="AO512" s="29"/>
      <c r="AP512"/>
      <c r="AQ512" s="32"/>
      <c r="AR512" s="37"/>
      <c r="AS512" s="32"/>
      <c r="AT512"/>
    </row>
    <row r="513" spans="21:46" x14ac:dyDescent="0.25">
      <c r="U513" s="36"/>
      <c r="V513" s="36"/>
      <c r="W513" s="32"/>
      <c r="X513" s="8"/>
      <c r="Y513" s="32"/>
      <c r="Z513" s="32"/>
      <c r="AA513" s="10"/>
      <c r="AB513" s="29"/>
      <c r="AC513" s="8"/>
      <c r="AD513" s="32"/>
      <c r="AE513" s="47"/>
      <c r="AF513" s="32"/>
      <c r="AG513" s="9"/>
      <c r="AH513" s="10"/>
      <c r="AI513" s="29"/>
      <c r="AJ513" s="29"/>
      <c r="AK513" s="29"/>
      <c r="AL513" s="29"/>
      <c r="AM513" s="29"/>
      <c r="AN513" s="29"/>
      <c r="AO513" s="29"/>
      <c r="AP513"/>
      <c r="AQ513" s="32"/>
      <c r="AR513" s="37"/>
      <c r="AS513" s="32"/>
      <c r="AT513"/>
    </row>
    <row r="514" spans="21:46" x14ac:dyDescent="0.25">
      <c r="U514" s="36"/>
      <c r="V514" s="36"/>
      <c r="W514" s="32"/>
      <c r="X514" s="8"/>
      <c r="Y514" s="32"/>
      <c r="Z514" s="32"/>
      <c r="AA514" s="10"/>
      <c r="AB514" s="29"/>
      <c r="AC514" s="8"/>
      <c r="AD514" s="32"/>
      <c r="AE514" s="47"/>
      <c r="AF514" s="32"/>
      <c r="AG514" s="9"/>
      <c r="AH514" s="10"/>
      <c r="AI514" s="29"/>
      <c r="AJ514" s="29"/>
      <c r="AK514" s="29"/>
      <c r="AL514" s="29"/>
      <c r="AM514" s="29"/>
      <c r="AN514" s="29"/>
      <c r="AO514" s="29"/>
      <c r="AP514"/>
      <c r="AQ514" s="32"/>
      <c r="AR514" s="37"/>
      <c r="AS514" s="32"/>
      <c r="AT514"/>
    </row>
    <row r="515" spans="21:46" x14ac:dyDescent="0.25">
      <c r="U515" s="36"/>
      <c r="V515" s="36"/>
      <c r="W515" s="32"/>
      <c r="X515" s="8"/>
      <c r="Y515" s="32"/>
      <c r="Z515" s="32"/>
      <c r="AA515" s="10"/>
      <c r="AB515" s="29"/>
      <c r="AC515" s="8"/>
      <c r="AD515" s="32"/>
      <c r="AE515" s="47"/>
      <c r="AF515" s="32"/>
      <c r="AG515" s="9"/>
      <c r="AH515" s="10"/>
      <c r="AI515" s="29"/>
      <c r="AJ515" s="29"/>
      <c r="AK515" s="29"/>
      <c r="AL515" s="29"/>
      <c r="AM515" s="29"/>
      <c r="AN515" s="29"/>
      <c r="AO515" s="29"/>
      <c r="AP515"/>
      <c r="AQ515" s="32"/>
      <c r="AR515" s="37"/>
      <c r="AS515" s="32"/>
      <c r="AT515"/>
    </row>
    <row r="516" spans="21:46" x14ac:dyDescent="0.25">
      <c r="U516" s="36"/>
      <c r="V516" s="36"/>
      <c r="W516" s="32"/>
      <c r="X516" s="8"/>
      <c r="Y516" s="32"/>
      <c r="Z516" s="32"/>
      <c r="AA516" s="10"/>
      <c r="AB516" s="29"/>
      <c r="AC516" s="8"/>
      <c r="AD516" s="32"/>
      <c r="AE516" s="47"/>
      <c r="AF516" s="32"/>
      <c r="AG516" s="9"/>
      <c r="AH516" s="10"/>
      <c r="AI516" s="29"/>
      <c r="AJ516" s="29"/>
      <c r="AK516" s="29"/>
      <c r="AL516" s="29"/>
      <c r="AM516" s="29"/>
      <c r="AN516" s="29"/>
      <c r="AO516" s="29"/>
      <c r="AP516"/>
      <c r="AQ516" s="32"/>
      <c r="AR516" s="37"/>
      <c r="AS516" s="32"/>
      <c r="AT516"/>
    </row>
    <row r="517" spans="21:46" x14ac:dyDescent="0.25">
      <c r="U517" s="36"/>
      <c r="V517" s="36"/>
      <c r="W517" s="32"/>
      <c r="X517" s="8"/>
      <c r="Y517" s="32"/>
      <c r="Z517" s="32"/>
      <c r="AA517" s="10"/>
      <c r="AB517" s="29"/>
      <c r="AC517" s="8"/>
      <c r="AD517" s="32"/>
      <c r="AE517" s="47"/>
      <c r="AF517" s="32"/>
      <c r="AG517" s="9"/>
      <c r="AH517" s="10"/>
      <c r="AI517" s="29"/>
      <c r="AJ517" s="29"/>
      <c r="AK517" s="29"/>
      <c r="AL517" s="29"/>
      <c r="AM517" s="29"/>
      <c r="AN517" s="29"/>
      <c r="AO517" s="29"/>
      <c r="AP517"/>
      <c r="AQ517" s="32"/>
      <c r="AR517" s="37"/>
      <c r="AS517" s="32"/>
      <c r="AT517"/>
    </row>
    <row r="518" spans="21:46" x14ac:dyDescent="0.25">
      <c r="U518" s="36"/>
      <c r="V518" s="36"/>
      <c r="W518" s="32"/>
      <c r="X518" s="8"/>
      <c r="Y518" s="32"/>
      <c r="Z518" s="32"/>
      <c r="AA518" s="10"/>
      <c r="AB518" s="29"/>
      <c r="AC518" s="8"/>
      <c r="AD518" s="32"/>
      <c r="AE518" s="47"/>
      <c r="AF518" s="32"/>
      <c r="AG518" s="9"/>
      <c r="AH518" s="10"/>
      <c r="AI518" s="29"/>
      <c r="AJ518" s="29"/>
      <c r="AK518" s="29"/>
      <c r="AL518" s="29"/>
      <c r="AM518" s="29"/>
      <c r="AN518" s="29"/>
      <c r="AO518" s="29"/>
      <c r="AP518"/>
      <c r="AQ518" s="32"/>
      <c r="AR518" s="37"/>
      <c r="AS518" s="32"/>
      <c r="AT518"/>
    </row>
    <row r="519" spans="21:46" x14ac:dyDescent="0.25">
      <c r="U519" s="36"/>
      <c r="V519" s="36"/>
      <c r="W519" s="32"/>
      <c r="X519" s="8"/>
      <c r="Y519" s="32"/>
      <c r="Z519" s="32"/>
      <c r="AA519" s="10"/>
      <c r="AB519" s="29"/>
      <c r="AC519" s="8"/>
      <c r="AD519" s="32"/>
      <c r="AE519" s="47"/>
      <c r="AF519" s="32"/>
      <c r="AG519" s="9"/>
      <c r="AH519" s="10"/>
      <c r="AI519" s="29"/>
      <c r="AJ519" s="29"/>
      <c r="AK519" s="29"/>
      <c r="AL519" s="29"/>
      <c r="AM519" s="29"/>
      <c r="AN519" s="29"/>
      <c r="AO519" s="29"/>
      <c r="AP519"/>
      <c r="AQ519" s="32"/>
      <c r="AR519" s="37"/>
      <c r="AS519" s="32"/>
      <c r="AT519"/>
    </row>
    <row r="520" spans="21:46" x14ac:dyDescent="0.25">
      <c r="U520" s="36"/>
      <c r="V520" s="36"/>
      <c r="W520" s="32"/>
      <c r="X520" s="8"/>
      <c r="Y520" s="32"/>
      <c r="Z520" s="32"/>
      <c r="AA520" s="10"/>
      <c r="AB520" s="29"/>
      <c r="AC520" s="8"/>
      <c r="AD520" s="32"/>
      <c r="AE520" s="47"/>
      <c r="AF520" s="32"/>
      <c r="AG520" s="9"/>
      <c r="AH520" s="10"/>
      <c r="AI520" s="29"/>
      <c r="AJ520" s="29"/>
      <c r="AK520" s="29"/>
      <c r="AL520" s="29"/>
      <c r="AM520" s="29"/>
      <c r="AN520" s="29"/>
      <c r="AO520" s="29"/>
      <c r="AP520"/>
      <c r="AQ520" s="32"/>
      <c r="AR520" s="37"/>
      <c r="AS520" s="32"/>
      <c r="AT520"/>
    </row>
    <row r="521" spans="21:46" x14ac:dyDescent="0.25">
      <c r="U521" s="36"/>
      <c r="V521" s="36"/>
      <c r="W521" s="32"/>
      <c r="X521" s="8"/>
      <c r="Y521" s="32"/>
      <c r="Z521" s="32"/>
      <c r="AA521" s="10"/>
      <c r="AB521" s="29"/>
      <c r="AC521" s="8"/>
      <c r="AD521" s="32"/>
      <c r="AE521" s="47"/>
      <c r="AF521" s="32"/>
      <c r="AG521" s="9"/>
      <c r="AH521" s="10"/>
      <c r="AI521" s="29"/>
      <c r="AJ521" s="29"/>
      <c r="AK521" s="29"/>
      <c r="AL521" s="29"/>
      <c r="AM521" s="29"/>
      <c r="AN521" s="29"/>
      <c r="AO521" s="29"/>
      <c r="AP521"/>
      <c r="AQ521" s="32"/>
      <c r="AR521" s="37"/>
      <c r="AS521" s="32"/>
      <c r="AT521"/>
    </row>
    <row r="522" spans="21:46" x14ac:dyDescent="0.25">
      <c r="U522" s="36"/>
      <c r="V522" s="36"/>
      <c r="W522" s="32"/>
      <c r="X522" s="8"/>
      <c r="Y522" s="32"/>
      <c r="Z522" s="32"/>
      <c r="AA522" s="10"/>
      <c r="AB522" s="29"/>
      <c r="AC522" s="8"/>
      <c r="AD522" s="32"/>
      <c r="AE522" s="47"/>
      <c r="AF522" s="32"/>
      <c r="AG522" s="9"/>
      <c r="AH522" s="10"/>
      <c r="AI522" s="29"/>
      <c r="AJ522" s="29"/>
      <c r="AK522" s="29"/>
      <c r="AL522" s="29"/>
      <c r="AM522" s="29"/>
      <c r="AN522" s="29"/>
      <c r="AO522" s="29"/>
      <c r="AP522"/>
      <c r="AQ522" s="32"/>
      <c r="AR522" s="37"/>
      <c r="AS522" s="32"/>
      <c r="AT522"/>
    </row>
    <row r="523" spans="21:46" x14ac:dyDescent="0.25">
      <c r="U523" s="36"/>
      <c r="V523" s="36"/>
      <c r="W523" s="32"/>
      <c r="X523" s="8"/>
      <c r="Y523" s="32"/>
      <c r="Z523" s="32"/>
      <c r="AA523" s="10"/>
      <c r="AB523" s="29"/>
      <c r="AC523" s="8"/>
      <c r="AD523" s="32"/>
      <c r="AE523" s="47"/>
      <c r="AF523" s="32"/>
      <c r="AG523" s="9"/>
      <c r="AH523" s="10"/>
      <c r="AI523" s="29"/>
      <c r="AJ523" s="29"/>
      <c r="AK523" s="29"/>
      <c r="AL523" s="29"/>
      <c r="AM523" s="29"/>
      <c r="AN523" s="29"/>
      <c r="AO523" s="29"/>
      <c r="AP523"/>
      <c r="AQ523" s="32"/>
      <c r="AR523" s="37"/>
      <c r="AS523" s="32"/>
      <c r="AT523"/>
    </row>
    <row r="524" spans="21:46" x14ac:dyDescent="0.25">
      <c r="U524" s="36"/>
      <c r="V524" s="36"/>
      <c r="W524" s="32"/>
      <c r="X524" s="8"/>
      <c r="Y524" s="32"/>
      <c r="Z524" s="32"/>
      <c r="AA524" s="10"/>
      <c r="AB524" s="29"/>
      <c r="AC524" s="8"/>
      <c r="AD524" s="32"/>
      <c r="AE524" s="47"/>
      <c r="AF524" s="32"/>
      <c r="AG524" s="9"/>
      <c r="AH524" s="10"/>
      <c r="AI524" s="29"/>
      <c r="AJ524" s="29"/>
      <c r="AK524" s="29"/>
      <c r="AL524" s="29"/>
      <c r="AM524" s="29"/>
      <c r="AN524" s="29"/>
      <c r="AO524" s="29"/>
      <c r="AP524"/>
      <c r="AQ524" s="32"/>
      <c r="AR524" s="37"/>
      <c r="AS524" s="32"/>
      <c r="AT524"/>
    </row>
    <row r="525" spans="21:46" x14ac:dyDescent="0.25">
      <c r="U525" s="36"/>
      <c r="V525" s="36"/>
      <c r="W525" s="32"/>
      <c r="X525" s="8"/>
      <c r="Y525" s="32"/>
      <c r="Z525" s="32"/>
      <c r="AA525" s="10"/>
      <c r="AB525" s="29"/>
      <c r="AC525" s="8"/>
      <c r="AD525" s="32"/>
      <c r="AE525" s="47"/>
      <c r="AF525" s="32"/>
      <c r="AG525" s="9"/>
      <c r="AH525" s="10"/>
      <c r="AI525" s="29"/>
      <c r="AJ525" s="29"/>
      <c r="AK525" s="29"/>
      <c r="AL525" s="29"/>
      <c r="AM525" s="29"/>
      <c r="AN525" s="29"/>
      <c r="AO525" s="29"/>
      <c r="AP525"/>
      <c r="AQ525" s="32"/>
      <c r="AR525" s="37"/>
      <c r="AS525" s="32"/>
      <c r="AT525"/>
    </row>
    <row r="526" spans="21:46" x14ac:dyDescent="0.25">
      <c r="U526" s="36"/>
      <c r="V526" s="36"/>
      <c r="W526" s="32"/>
      <c r="X526" s="8"/>
      <c r="Y526" s="32"/>
      <c r="Z526" s="32"/>
      <c r="AA526" s="10"/>
      <c r="AB526" s="29"/>
      <c r="AC526" s="8"/>
      <c r="AD526" s="32"/>
      <c r="AE526" s="47"/>
      <c r="AF526" s="32"/>
      <c r="AG526" s="9"/>
      <c r="AH526" s="10"/>
      <c r="AI526" s="29"/>
      <c r="AJ526" s="29"/>
      <c r="AK526" s="29"/>
      <c r="AL526" s="29"/>
      <c r="AM526" s="29"/>
      <c r="AN526" s="29"/>
      <c r="AO526" s="29"/>
      <c r="AP526"/>
      <c r="AQ526" s="32"/>
      <c r="AR526" s="37"/>
      <c r="AS526" s="32"/>
      <c r="AT526"/>
    </row>
    <row r="527" spans="21:46" x14ac:dyDescent="0.25">
      <c r="U527" s="36"/>
      <c r="V527" s="36"/>
      <c r="W527" s="32"/>
      <c r="X527" s="8"/>
      <c r="Y527" s="32"/>
      <c r="Z527" s="32"/>
      <c r="AA527" s="10"/>
      <c r="AB527" s="29"/>
      <c r="AC527" s="8"/>
      <c r="AD527" s="32"/>
      <c r="AE527" s="47"/>
      <c r="AF527" s="32"/>
      <c r="AG527" s="9"/>
      <c r="AH527" s="10"/>
      <c r="AI527" s="29"/>
      <c r="AJ527" s="29"/>
      <c r="AK527" s="29"/>
      <c r="AL527" s="29"/>
      <c r="AM527" s="29"/>
      <c r="AN527" s="29"/>
      <c r="AO527" s="29"/>
      <c r="AP527"/>
      <c r="AQ527" s="32"/>
      <c r="AR527" s="37"/>
      <c r="AS527" s="32"/>
      <c r="AT527"/>
    </row>
    <row r="528" spans="21:46" x14ac:dyDescent="0.25">
      <c r="U528" s="36"/>
      <c r="V528" s="36"/>
      <c r="W528" s="32"/>
      <c r="X528" s="8"/>
      <c r="Y528" s="32"/>
      <c r="Z528" s="32"/>
      <c r="AA528" s="10"/>
      <c r="AB528" s="29"/>
      <c r="AC528" s="8"/>
      <c r="AD528" s="32"/>
      <c r="AE528" s="47"/>
      <c r="AF528" s="32"/>
      <c r="AG528" s="9"/>
      <c r="AH528" s="10"/>
      <c r="AI528" s="29"/>
      <c r="AJ528" s="29"/>
      <c r="AK528" s="29"/>
      <c r="AL528" s="29"/>
      <c r="AM528" s="29"/>
      <c r="AN528" s="29"/>
      <c r="AO528" s="29"/>
      <c r="AP528"/>
      <c r="AQ528" s="32"/>
      <c r="AR528" s="37"/>
      <c r="AS528" s="32"/>
      <c r="AT528"/>
    </row>
    <row r="529" spans="21:46" x14ac:dyDescent="0.25">
      <c r="U529" s="36"/>
      <c r="V529" s="36"/>
      <c r="W529" s="32"/>
      <c r="X529" s="8"/>
      <c r="Y529" s="32"/>
      <c r="Z529" s="32"/>
      <c r="AA529" s="10"/>
      <c r="AB529" s="29"/>
      <c r="AC529" s="8"/>
      <c r="AD529" s="32"/>
      <c r="AE529" s="47"/>
      <c r="AF529" s="32"/>
      <c r="AG529" s="9"/>
      <c r="AH529" s="10"/>
      <c r="AI529" s="29"/>
      <c r="AJ529" s="29"/>
      <c r="AK529" s="29"/>
      <c r="AL529" s="29"/>
      <c r="AM529" s="29"/>
      <c r="AN529" s="29"/>
      <c r="AO529" s="29"/>
      <c r="AP529"/>
      <c r="AQ529" s="32"/>
      <c r="AR529" s="37"/>
      <c r="AS529" s="32"/>
      <c r="AT529"/>
    </row>
    <row r="530" spans="21:46" x14ac:dyDescent="0.25">
      <c r="U530" s="36"/>
      <c r="V530" s="36"/>
      <c r="W530" s="32"/>
      <c r="X530" s="8"/>
      <c r="Y530" s="32"/>
      <c r="Z530" s="32"/>
      <c r="AA530" s="10"/>
      <c r="AB530" s="29"/>
      <c r="AC530" s="8"/>
      <c r="AD530" s="32"/>
      <c r="AE530" s="47"/>
      <c r="AF530" s="32"/>
      <c r="AG530" s="9"/>
      <c r="AH530" s="10"/>
      <c r="AI530" s="29"/>
      <c r="AJ530" s="29"/>
      <c r="AK530" s="29"/>
      <c r="AL530" s="29"/>
      <c r="AM530" s="29"/>
      <c r="AN530" s="29"/>
      <c r="AO530" s="29"/>
      <c r="AP530"/>
      <c r="AQ530" s="32"/>
      <c r="AR530" s="37"/>
      <c r="AS530" s="32"/>
      <c r="AT530"/>
    </row>
    <row r="531" spans="21:46" x14ac:dyDescent="0.25">
      <c r="U531" s="36"/>
      <c r="V531" s="36"/>
      <c r="W531" s="32"/>
      <c r="X531" s="8"/>
      <c r="Y531" s="32"/>
      <c r="Z531" s="32"/>
      <c r="AA531" s="10"/>
      <c r="AB531" s="29"/>
      <c r="AC531" s="8"/>
      <c r="AD531" s="32"/>
      <c r="AE531" s="47"/>
      <c r="AF531" s="32"/>
      <c r="AG531" s="9"/>
      <c r="AH531" s="10"/>
      <c r="AI531" s="29"/>
      <c r="AJ531" s="29"/>
      <c r="AK531" s="29"/>
      <c r="AL531" s="29"/>
      <c r="AM531" s="29"/>
      <c r="AN531" s="29"/>
      <c r="AO531" s="29"/>
      <c r="AP531"/>
      <c r="AQ531" s="32"/>
      <c r="AR531" s="37"/>
      <c r="AS531" s="32"/>
      <c r="AT531"/>
    </row>
    <row r="532" spans="21:46" x14ac:dyDescent="0.25">
      <c r="U532" s="36"/>
      <c r="V532" s="36"/>
      <c r="W532" s="32"/>
      <c r="X532" s="8"/>
      <c r="Y532" s="32"/>
      <c r="Z532" s="32"/>
      <c r="AA532" s="10"/>
      <c r="AB532" s="29"/>
      <c r="AC532" s="8"/>
      <c r="AD532" s="32"/>
      <c r="AE532" s="47"/>
      <c r="AF532" s="32"/>
      <c r="AG532" s="9"/>
      <c r="AH532" s="10"/>
      <c r="AI532" s="29"/>
      <c r="AJ532" s="29"/>
      <c r="AK532" s="29"/>
      <c r="AL532" s="29"/>
      <c r="AM532" s="29"/>
      <c r="AN532" s="29"/>
      <c r="AO532" s="29"/>
      <c r="AP532"/>
      <c r="AQ532" s="32"/>
      <c r="AR532" s="37"/>
      <c r="AS532" s="32"/>
      <c r="AT532"/>
    </row>
    <row r="533" spans="21:46" x14ac:dyDescent="0.25">
      <c r="U533" s="36"/>
      <c r="V533" s="36"/>
      <c r="W533" s="32"/>
      <c r="X533" s="8"/>
      <c r="Y533" s="32"/>
      <c r="Z533" s="32"/>
      <c r="AA533" s="10"/>
      <c r="AB533" s="29"/>
      <c r="AC533" s="8"/>
      <c r="AD533" s="32"/>
      <c r="AE533" s="47"/>
      <c r="AF533" s="32"/>
      <c r="AG533" s="9"/>
      <c r="AH533" s="10"/>
      <c r="AI533" s="29"/>
      <c r="AJ533" s="29"/>
      <c r="AK533" s="29"/>
      <c r="AL533" s="29"/>
      <c r="AM533" s="29"/>
      <c r="AN533" s="29"/>
      <c r="AO533" s="29"/>
      <c r="AP533"/>
      <c r="AQ533" s="32"/>
      <c r="AR533" s="37"/>
      <c r="AS533" s="32"/>
      <c r="AT533"/>
    </row>
    <row r="534" spans="21:46" x14ac:dyDescent="0.25">
      <c r="U534" s="36"/>
      <c r="V534" s="36"/>
      <c r="W534" s="32"/>
      <c r="X534" s="8"/>
      <c r="Y534" s="32"/>
      <c r="Z534" s="32"/>
      <c r="AA534" s="10"/>
      <c r="AB534" s="29"/>
      <c r="AC534" s="8"/>
      <c r="AD534" s="32"/>
      <c r="AE534" s="47"/>
      <c r="AF534" s="32"/>
      <c r="AG534" s="9"/>
      <c r="AH534" s="10"/>
      <c r="AI534" s="29"/>
      <c r="AJ534" s="29"/>
      <c r="AK534" s="29"/>
      <c r="AL534" s="29"/>
      <c r="AM534" s="29"/>
      <c r="AN534" s="29"/>
      <c r="AO534" s="29"/>
      <c r="AP534"/>
      <c r="AQ534" s="32"/>
      <c r="AR534" s="37"/>
      <c r="AS534" s="32"/>
      <c r="AT534"/>
    </row>
    <row r="535" spans="21:46" x14ac:dyDescent="0.25">
      <c r="U535" s="36"/>
      <c r="V535" s="36"/>
      <c r="W535" s="32"/>
      <c r="X535" s="8"/>
      <c r="Y535" s="32"/>
      <c r="Z535" s="32"/>
      <c r="AA535" s="10"/>
      <c r="AB535" s="29"/>
      <c r="AC535" s="8"/>
      <c r="AD535" s="32"/>
      <c r="AE535" s="47"/>
      <c r="AF535" s="32"/>
      <c r="AG535" s="9"/>
      <c r="AH535" s="10"/>
      <c r="AI535" s="29"/>
      <c r="AJ535" s="29"/>
      <c r="AK535" s="29"/>
      <c r="AL535" s="29"/>
      <c r="AM535" s="29"/>
      <c r="AN535" s="29"/>
      <c r="AO535" s="29"/>
      <c r="AP535"/>
      <c r="AQ535" s="32"/>
      <c r="AR535" s="37"/>
      <c r="AS535" s="32"/>
      <c r="AT535"/>
    </row>
    <row r="536" spans="21:46" x14ac:dyDescent="0.25">
      <c r="U536" s="36"/>
      <c r="V536" s="36"/>
      <c r="W536" s="32"/>
      <c r="X536" s="8"/>
      <c r="Y536" s="32"/>
      <c r="Z536" s="32"/>
      <c r="AA536" s="10"/>
      <c r="AB536" s="29"/>
      <c r="AC536" s="8"/>
      <c r="AD536" s="32"/>
      <c r="AE536" s="47"/>
      <c r="AF536" s="32"/>
      <c r="AG536" s="9"/>
      <c r="AH536" s="10"/>
      <c r="AI536" s="29"/>
      <c r="AJ536" s="29"/>
      <c r="AK536" s="29"/>
      <c r="AL536" s="29"/>
      <c r="AM536" s="29"/>
      <c r="AN536" s="29"/>
      <c r="AO536" s="29"/>
      <c r="AP536"/>
      <c r="AQ536" s="32"/>
      <c r="AR536" s="37"/>
      <c r="AS536" s="32"/>
      <c r="AT536"/>
    </row>
    <row r="537" spans="21:46" x14ac:dyDescent="0.25">
      <c r="U537" s="36"/>
      <c r="V537" s="36"/>
      <c r="W537" s="32"/>
      <c r="X537" s="8"/>
      <c r="Y537" s="32"/>
      <c r="Z537" s="32"/>
      <c r="AA537" s="10"/>
      <c r="AB537" s="29"/>
      <c r="AC537" s="8"/>
      <c r="AD537" s="32"/>
      <c r="AE537" s="47"/>
      <c r="AF537" s="32"/>
      <c r="AG537" s="9"/>
      <c r="AH537" s="10"/>
      <c r="AI537" s="29"/>
      <c r="AJ537" s="29"/>
      <c r="AK537" s="29"/>
      <c r="AL537" s="29"/>
      <c r="AM537" s="29"/>
      <c r="AN537" s="29"/>
      <c r="AO537" s="29"/>
      <c r="AP537"/>
      <c r="AQ537" s="32"/>
      <c r="AR537" s="37"/>
      <c r="AS537" s="32"/>
      <c r="AT537"/>
    </row>
    <row r="538" spans="21:46" x14ac:dyDescent="0.25">
      <c r="U538" s="36"/>
      <c r="V538" s="36"/>
      <c r="W538" s="32"/>
      <c r="X538" s="8"/>
      <c r="Y538" s="32"/>
      <c r="Z538" s="32"/>
      <c r="AA538" s="10"/>
      <c r="AB538" s="29"/>
      <c r="AC538" s="8"/>
      <c r="AD538" s="32"/>
      <c r="AE538" s="47"/>
      <c r="AF538" s="32"/>
      <c r="AG538" s="9"/>
      <c r="AH538" s="10"/>
      <c r="AI538" s="29"/>
      <c r="AJ538" s="29"/>
      <c r="AK538" s="29"/>
      <c r="AL538" s="29"/>
      <c r="AM538" s="29"/>
      <c r="AN538" s="29"/>
      <c r="AO538" s="29"/>
      <c r="AP538"/>
      <c r="AQ538" s="32"/>
      <c r="AR538" s="37"/>
      <c r="AS538" s="32"/>
      <c r="AT538"/>
    </row>
    <row r="539" spans="21:46" x14ac:dyDescent="0.25">
      <c r="U539" s="36"/>
      <c r="V539" s="36"/>
      <c r="W539" s="32"/>
      <c r="X539" s="8"/>
      <c r="Y539" s="32"/>
      <c r="Z539" s="32"/>
      <c r="AA539" s="10"/>
      <c r="AB539" s="29"/>
      <c r="AC539" s="8"/>
      <c r="AD539" s="32"/>
      <c r="AE539" s="47"/>
      <c r="AF539" s="32"/>
      <c r="AG539" s="9"/>
      <c r="AH539" s="10"/>
      <c r="AI539" s="29"/>
      <c r="AJ539" s="29"/>
      <c r="AK539" s="29"/>
      <c r="AL539" s="29"/>
      <c r="AM539" s="29"/>
      <c r="AN539" s="29"/>
      <c r="AO539" s="29"/>
      <c r="AP539"/>
      <c r="AQ539" s="32"/>
      <c r="AR539" s="37"/>
      <c r="AS539" s="32"/>
      <c r="AT539"/>
    </row>
    <row r="540" spans="21:46" x14ac:dyDescent="0.25">
      <c r="U540" s="36"/>
      <c r="V540" s="36"/>
      <c r="W540" s="32"/>
      <c r="X540" s="8"/>
      <c r="Y540" s="32"/>
      <c r="Z540" s="32"/>
      <c r="AA540" s="10"/>
      <c r="AB540" s="29"/>
      <c r="AC540" s="8"/>
      <c r="AD540" s="32"/>
      <c r="AE540" s="47"/>
      <c r="AF540" s="32"/>
      <c r="AG540" s="9"/>
      <c r="AH540" s="10"/>
      <c r="AI540" s="29"/>
      <c r="AJ540" s="29"/>
      <c r="AK540" s="29"/>
      <c r="AL540" s="29"/>
      <c r="AM540" s="29"/>
      <c r="AN540" s="29"/>
      <c r="AO540" s="29"/>
      <c r="AP540"/>
      <c r="AQ540" s="32"/>
      <c r="AR540" s="37"/>
      <c r="AS540" s="32"/>
      <c r="AT540"/>
    </row>
    <row r="541" spans="21:46" x14ac:dyDescent="0.25">
      <c r="U541" s="36"/>
      <c r="V541" s="36"/>
      <c r="W541" s="32"/>
      <c r="X541" s="8"/>
      <c r="Y541" s="32"/>
      <c r="Z541" s="32"/>
      <c r="AA541" s="10"/>
      <c r="AB541" s="29"/>
      <c r="AC541" s="8"/>
      <c r="AD541" s="32"/>
      <c r="AE541" s="47"/>
      <c r="AF541" s="32"/>
      <c r="AG541" s="9"/>
      <c r="AH541" s="10"/>
      <c r="AI541" s="29"/>
      <c r="AJ541" s="29"/>
      <c r="AK541" s="29"/>
      <c r="AL541" s="29"/>
      <c r="AM541" s="29"/>
      <c r="AN541" s="29"/>
      <c r="AO541" s="29"/>
      <c r="AP541"/>
      <c r="AQ541" s="32"/>
      <c r="AR541" s="37"/>
      <c r="AS541" s="32"/>
      <c r="AT541"/>
    </row>
    <row r="542" spans="21:46" x14ac:dyDescent="0.25">
      <c r="U542" s="36"/>
      <c r="V542" s="36"/>
      <c r="W542" s="32"/>
      <c r="X542" s="8"/>
      <c r="Y542" s="32"/>
      <c r="Z542" s="32"/>
      <c r="AA542" s="10"/>
      <c r="AB542" s="29"/>
      <c r="AC542" s="8"/>
      <c r="AD542" s="32"/>
      <c r="AE542" s="47"/>
      <c r="AF542" s="32"/>
      <c r="AG542" s="9"/>
      <c r="AH542" s="10"/>
      <c r="AI542" s="29"/>
      <c r="AJ542" s="29"/>
      <c r="AK542" s="29"/>
      <c r="AL542" s="29"/>
      <c r="AM542" s="29"/>
      <c r="AN542" s="29"/>
      <c r="AO542" s="29"/>
      <c r="AP542"/>
      <c r="AQ542" s="32"/>
      <c r="AR542" s="37"/>
      <c r="AS542" s="32"/>
      <c r="AT542"/>
    </row>
    <row r="543" spans="21:46" x14ac:dyDescent="0.25">
      <c r="U543" s="36"/>
      <c r="V543" s="36"/>
      <c r="W543" s="32"/>
      <c r="X543" s="8"/>
      <c r="Y543" s="32"/>
      <c r="Z543" s="32"/>
      <c r="AA543" s="10"/>
      <c r="AB543" s="29"/>
      <c r="AC543" s="8"/>
      <c r="AD543" s="32"/>
      <c r="AE543" s="47"/>
      <c r="AF543" s="32"/>
      <c r="AG543" s="9"/>
      <c r="AH543" s="10"/>
      <c r="AI543" s="29"/>
      <c r="AJ543" s="29"/>
      <c r="AK543" s="29"/>
      <c r="AL543" s="29"/>
      <c r="AM543" s="29"/>
      <c r="AN543" s="29"/>
      <c r="AO543" s="29"/>
      <c r="AP543"/>
      <c r="AQ543" s="32"/>
      <c r="AR543" s="37"/>
      <c r="AS543" s="32"/>
      <c r="AT543"/>
    </row>
    <row r="544" spans="21:46" x14ac:dyDescent="0.25">
      <c r="U544" s="36"/>
      <c r="V544" s="36"/>
      <c r="W544" s="32"/>
      <c r="X544" s="8"/>
      <c r="Y544" s="32"/>
      <c r="Z544" s="32"/>
      <c r="AA544" s="10"/>
      <c r="AB544" s="29"/>
      <c r="AC544" s="8"/>
      <c r="AD544" s="32"/>
      <c r="AE544" s="47"/>
      <c r="AF544" s="32"/>
      <c r="AG544" s="9"/>
      <c r="AH544" s="10"/>
      <c r="AI544" s="29"/>
      <c r="AJ544" s="29"/>
      <c r="AK544" s="29"/>
      <c r="AL544" s="29"/>
      <c r="AM544" s="29"/>
      <c r="AN544" s="29"/>
      <c r="AO544" s="29"/>
      <c r="AP544"/>
      <c r="AQ544" s="32"/>
      <c r="AR544" s="37"/>
      <c r="AS544" s="32"/>
      <c r="AT544"/>
    </row>
    <row r="545" spans="21:46" x14ac:dyDescent="0.25">
      <c r="U545" s="36"/>
      <c r="V545" s="36"/>
      <c r="W545" s="32"/>
      <c r="X545" s="8"/>
      <c r="Y545" s="32"/>
      <c r="Z545" s="32"/>
      <c r="AA545" s="10"/>
      <c r="AB545" s="29"/>
      <c r="AC545" s="8"/>
      <c r="AD545" s="32"/>
      <c r="AE545" s="47"/>
      <c r="AF545" s="32"/>
      <c r="AG545" s="9"/>
      <c r="AH545" s="10"/>
      <c r="AI545" s="29"/>
      <c r="AJ545" s="29"/>
      <c r="AK545" s="29"/>
      <c r="AL545" s="29"/>
      <c r="AM545" s="29"/>
      <c r="AN545" s="29"/>
      <c r="AO545" s="29"/>
      <c r="AP545"/>
      <c r="AQ545" s="32"/>
      <c r="AR545" s="37"/>
      <c r="AS545" s="32"/>
      <c r="AT545"/>
    </row>
    <row r="546" spans="21:46" x14ac:dyDescent="0.25">
      <c r="U546" s="36"/>
      <c r="V546" s="36"/>
      <c r="W546" s="32"/>
      <c r="X546" s="8"/>
      <c r="Y546" s="32"/>
      <c r="Z546" s="32"/>
      <c r="AA546" s="10"/>
      <c r="AB546" s="29"/>
      <c r="AC546" s="8"/>
      <c r="AD546" s="32"/>
      <c r="AE546" s="47"/>
      <c r="AF546" s="32"/>
      <c r="AG546" s="9"/>
      <c r="AH546" s="10"/>
      <c r="AI546" s="29"/>
      <c r="AJ546" s="29"/>
      <c r="AK546" s="29"/>
      <c r="AL546" s="29"/>
      <c r="AM546" s="29"/>
      <c r="AN546" s="29"/>
      <c r="AO546" s="29"/>
      <c r="AP546"/>
      <c r="AQ546" s="32"/>
      <c r="AR546" s="37"/>
      <c r="AS546" s="32"/>
      <c r="AT546"/>
    </row>
    <row r="547" spans="21:46" x14ac:dyDescent="0.25">
      <c r="U547" s="36"/>
      <c r="V547" s="36"/>
      <c r="W547" s="32"/>
      <c r="X547" s="8"/>
      <c r="Y547" s="32"/>
      <c r="Z547" s="32"/>
      <c r="AA547" s="10"/>
      <c r="AB547" s="29"/>
      <c r="AC547" s="8"/>
      <c r="AD547" s="32"/>
      <c r="AE547" s="47"/>
      <c r="AF547" s="32"/>
      <c r="AG547" s="9"/>
      <c r="AH547" s="10"/>
      <c r="AI547" s="29"/>
      <c r="AJ547" s="29"/>
      <c r="AK547" s="29"/>
      <c r="AL547" s="29"/>
      <c r="AM547" s="29"/>
      <c r="AN547" s="29"/>
      <c r="AO547" s="29"/>
      <c r="AP547"/>
      <c r="AQ547" s="32"/>
      <c r="AR547" s="37"/>
      <c r="AS547" s="32"/>
      <c r="AT547"/>
    </row>
    <row r="548" spans="21:46" x14ac:dyDescent="0.25">
      <c r="U548" s="36"/>
      <c r="V548" s="36"/>
      <c r="W548" s="32"/>
      <c r="X548" s="8"/>
      <c r="Y548" s="32"/>
      <c r="Z548" s="32"/>
      <c r="AA548" s="10"/>
      <c r="AB548" s="29"/>
      <c r="AC548" s="8"/>
      <c r="AD548" s="32"/>
      <c r="AE548" s="47"/>
      <c r="AF548" s="32"/>
      <c r="AG548" s="9"/>
      <c r="AH548" s="10"/>
      <c r="AI548" s="29"/>
      <c r="AJ548" s="29"/>
      <c r="AK548" s="29"/>
      <c r="AL548" s="29"/>
      <c r="AM548" s="29"/>
      <c r="AN548" s="29"/>
      <c r="AO548" s="29"/>
      <c r="AP548"/>
      <c r="AQ548" s="32"/>
      <c r="AR548" s="37"/>
      <c r="AS548" s="32"/>
      <c r="AT548"/>
    </row>
    <row r="549" spans="21:46" x14ac:dyDescent="0.25">
      <c r="U549" s="36"/>
      <c r="V549" s="36"/>
      <c r="W549" s="32"/>
      <c r="X549" s="8"/>
      <c r="Y549" s="32"/>
      <c r="Z549" s="32"/>
      <c r="AA549" s="10"/>
      <c r="AB549" s="29"/>
      <c r="AC549" s="8"/>
      <c r="AD549" s="32"/>
      <c r="AE549" s="47"/>
      <c r="AF549" s="32"/>
      <c r="AG549" s="9"/>
      <c r="AH549" s="10"/>
      <c r="AI549" s="29"/>
      <c r="AJ549" s="29"/>
      <c r="AK549" s="29"/>
      <c r="AL549" s="29"/>
      <c r="AM549" s="29"/>
      <c r="AN549" s="29"/>
      <c r="AO549" s="29"/>
      <c r="AP549"/>
      <c r="AQ549" s="32"/>
      <c r="AR549" s="37"/>
      <c r="AS549" s="32"/>
      <c r="AT549"/>
    </row>
    <row r="550" spans="21:46" x14ac:dyDescent="0.25">
      <c r="U550" s="36"/>
      <c r="V550" s="36"/>
      <c r="W550" s="32"/>
      <c r="X550" s="8"/>
      <c r="Y550" s="32"/>
      <c r="Z550" s="32"/>
      <c r="AA550" s="10"/>
      <c r="AB550" s="29"/>
      <c r="AC550" s="8"/>
      <c r="AD550" s="32"/>
      <c r="AE550" s="47"/>
      <c r="AF550" s="32"/>
      <c r="AG550" s="9"/>
      <c r="AH550" s="10"/>
      <c r="AI550" s="29"/>
      <c r="AJ550" s="29"/>
      <c r="AK550" s="29"/>
      <c r="AL550" s="29"/>
      <c r="AM550" s="29"/>
      <c r="AN550" s="29"/>
      <c r="AO550" s="29"/>
      <c r="AP550"/>
      <c r="AQ550" s="32"/>
      <c r="AR550" s="37"/>
      <c r="AS550" s="32"/>
      <c r="AT550"/>
    </row>
    <row r="551" spans="21:46" x14ac:dyDescent="0.25">
      <c r="U551" s="36"/>
      <c r="V551" s="36"/>
      <c r="W551" s="32"/>
      <c r="X551" s="8"/>
      <c r="Y551" s="32"/>
      <c r="Z551" s="32"/>
      <c r="AA551" s="10"/>
      <c r="AB551" s="29"/>
      <c r="AC551" s="8"/>
      <c r="AD551" s="32"/>
      <c r="AE551" s="47"/>
      <c r="AF551" s="32"/>
      <c r="AG551" s="9"/>
      <c r="AH551" s="10"/>
      <c r="AI551" s="29"/>
      <c r="AJ551" s="29"/>
      <c r="AK551" s="29"/>
      <c r="AL551" s="29"/>
      <c r="AM551" s="29"/>
      <c r="AN551" s="29"/>
      <c r="AO551" s="29"/>
      <c r="AP551"/>
      <c r="AQ551" s="32"/>
      <c r="AR551" s="37"/>
      <c r="AS551" s="32"/>
      <c r="AT551"/>
    </row>
    <row r="552" spans="21:46" x14ac:dyDescent="0.25">
      <c r="U552" s="36"/>
      <c r="V552" s="36"/>
      <c r="W552" s="32"/>
      <c r="X552" s="8"/>
      <c r="Y552" s="32"/>
      <c r="Z552" s="32"/>
      <c r="AA552" s="10"/>
      <c r="AB552" s="29"/>
      <c r="AC552" s="8"/>
      <c r="AD552" s="32"/>
      <c r="AE552" s="47"/>
      <c r="AF552" s="32"/>
      <c r="AG552" s="9"/>
      <c r="AH552" s="10"/>
      <c r="AI552" s="29"/>
      <c r="AJ552" s="29"/>
      <c r="AK552" s="29"/>
      <c r="AL552" s="29"/>
      <c r="AM552" s="29"/>
      <c r="AN552" s="29"/>
      <c r="AO552" s="29"/>
      <c r="AP552"/>
      <c r="AQ552" s="32"/>
      <c r="AR552" s="37"/>
      <c r="AS552" s="32"/>
      <c r="AT552"/>
    </row>
    <row r="553" spans="21:46" x14ac:dyDescent="0.25">
      <c r="U553" s="36"/>
      <c r="V553" s="36"/>
      <c r="W553" s="32"/>
      <c r="X553" s="8"/>
      <c r="Y553" s="32"/>
      <c r="Z553" s="32"/>
      <c r="AA553" s="10"/>
      <c r="AB553" s="29"/>
      <c r="AC553" s="8"/>
      <c r="AD553" s="32"/>
      <c r="AE553" s="47"/>
      <c r="AF553" s="32"/>
      <c r="AG553" s="9"/>
      <c r="AH553" s="10"/>
      <c r="AI553" s="29"/>
      <c r="AJ553" s="29"/>
      <c r="AK553" s="29"/>
      <c r="AL553" s="29"/>
      <c r="AM553" s="29"/>
      <c r="AN553" s="29"/>
      <c r="AO553" s="29"/>
      <c r="AP553"/>
      <c r="AQ553" s="32"/>
      <c r="AR553" s="37"/>
      <c r="AS553" s="32"/>
      <c r="AT553"/>
    </row>
    <row r="554" spans="21:46" x14ac:dyDescent="0.25">
      <c r="U554" s="36"/>
      <c r="V554" s="36"/>
      <c r="W554" s="32"/>
      <c r="X554" s="8"/>
      <c r="Y554" s="32"/>
      <c r="Z554" s="32"/>
      <c r="AA554" s="10"/>
      <c r="AB554" s="29"/>
      <c r="AC554" s="8"/>
      <c r="AD554" s="32"/>
      <c r="AE554" s="47"/>
      <c r="AF554" s="32"/>
      <c r="AG554" s="9"/>
      <c r="AH554" s="10"/>
      <c r="AI554" s="29"/>
      <c r="AJ554" s="29"/>
      <c r="AK554" s="29"/>
      <c r="AL554" s="29"/>
      <c r="AM554" s="29"/>
      <c r="AN554" s="29"/>
      <c r="AO554" s="29"/>
      <c r="AP554"/>
      <c r="AQ554" s="32"/>
      <c r="AR554" s="37"/>
      <c r="AS554" s="32"/>
      <c r="AT554"/>
    </row>
    <row r="555" spans="21:46" x14ac:dyDescent="0.25">
      <c r="U555" s="36"/>
      <c r="V555" s="36"/>
      <c r="W555" s="32"/>
      <c r="X555" s="8"/>
      <c r="Y555" s="32"/>
      <c r="Z555" s="32"/>
      <c r="AA555" s="10"/>
      <c r="AB555" s="29"/>
      <c r="AC555" s="8"/>
      <c r="AD555" s="32"/>
      <c r="AE555" s="47"/>
      <c r="AF555" s="32"/>
      <c r="AG555" s="9"/>
      <c r="AH555" s="10"/>
      <c r="AI555" s="29"/>
      <c r="AJ555" s="29"/>
      <c r="AK555" s="29"/>
      <c r="AL555" s="29"/>
      <c r="AM555" s="29"/>
      <c r="AN555" s="29"/>
      <c r="AO555" s="29"/>
      <c r="AP555"/>
      <c r="AQ555" s="32"/>
      <c r="AR555" s="37"/>
      <c r="AS555" s="32"/>
      <c r="AT555"/>
    </row>
    <row r="556" spans="21:46" x14ac:dyDescent="0.25">
      <c r="U556" s="36"/>
      <c r="V556" s="36"/>
      <c r="W556" s="32"/>
      <c r="X556" s="8"/>
      <c r="Y556" s="32"/>
      <c r="Z556" s="32"/>
      <c r="AA556" s="10"/>
      <c r="AB556" s="29"/>
      <c r="AC556" s="8"/>
      <c r="AD556" s="32"/>
      <c r="AE556" s="47"/>
      <c r="AF556" s="32"/>
      <c r="AG556" s="9"/>
      <c r="AH556" s="10"/>
      <c r="AI556" s="29"/>
      <c r="AJ556" s="29"/>
      <c r="AK556" s="29"/>
      <c r="AL556" s="29"/>
      <c r="AM556" s="29"/>
      <c r="AN556" s="29"/>
      <c r="AO556" s="29"/>
      <c r="AP556"/>
      <c r="AQ556" s="32"/>
      <c r="AR556" s="37"/>
      <c r="AS556" s="32"/>
      <c r="AT556"/>
    </row>
    <row r="557" spans="21:46" x14ac:dyDescent="0.25">
      <c r="U557" s="36"/>
      <c r="V557" s="36"/>
      <c r="W557" s="32"/>
      <c r="X557" s="8"/>
      <c r="Y557" s="32"/>
      <c r="Z557" s="32"/>
      <c r="AA557" s="10"/>
      <c r="AB557" s="29"/>
      <c r="AC557" s="8"/>
      <c r="AD557" s="32"/>
      <c r="AE557" s="47"/>
      <c r="AF557" s="32"/>
      <c r="AG557" s="9"/>
      <c r="AH557" s="10"/>
      <c r="AI557" s="29"/>
      <c r="AJ557" s="29"/>
      <c r="AK557" s="29"/>
      <c r="AL557" s="29"/>
      <c r="AM557" s="29"/>
      <c r="AN557" s="29"/>
      <c r="AO557" s="29"/>
      <c r="AP557"/>
      <c r="AQ557" s="32"/>
      <c r="AR557" s="37"/>
      <c r="AS557" s="32"/>
      <c r="AT557"/>
    </row>
    <row r="558" spans="21:46" x14ac:dyDescent="0.25">
      <c r="U558" s="36"/>
      <c r="V558" s="36"/>
      <c r="W558" s="32"/>
      <c r="X558" s="8"/>
      <c r="Y558" s="32"/>
      <c r="Z558" s="32"/>
      <c r="AA558" s="10"/>
      <c r="AB558" s="29"/>
      <c r="AC558" s="8"/>
      <c r="AD558" s="32"/>
      <c r="AE558" s="47"/>
      <c r="AF558" s="32"/>
      <c r="AG558" s="9"/>
      <c r="AH558" s="10"/>
      <c r="AI558" s="29"/>
      <c r="AJ558" s="29"/>
      <c r="AK558" s="29"/>
      <c r="AL558" s="29"/>
      <c r="AM558" s="29"/>
      <c r="AN558" s="29"/>
      <c r="AO558" s="29"/>
      <c r="AP558"/>
      <c r="AQ558" s="32"/>
      <c r="AR558" s="37"/>
      <c r="AS558" s="32"/>
      <c r="AT558"/>
    </row>
    <row r="559" spans="21:46" x14ac:dyDescent="0.25">
      <c r="U559" s="36"/>
      <c r="V559" s="36"/>
      <c r="W559" s="32"/>
      <c r="X559" s="8"/>
      <c r="Y559" s="32"/>
      <c r="Z559" s="32"/>
      <c r="AA559" s="10"/>
      <c r="AB559" s="29"/>
      <c r="AC559" s="8"/>
      <c r="AD559" s="32"/>
      <c r="AE559" s="47"/>
      <c r="AF559" s="32"/>
      <c r="AG559" s="9"/>
      <c r="AH559" s="10"/>
      <c r="AI559" s="29"/>
      <c r="AJ559" s="29"/>
      <c r="AK559" s="29"/>
      <c r="AL559" s="29"/>
      <c r="AM559" s="29"/>
      <c r="AN559" s="29"/>
      <c r="AO559" s="29"/>
      <c r="AP559"/>
      <c r="AQ559" s="32"/>
      <c r="AR559" s="37"/>
      <c r="AS559" s="32"/>
      <c r="AT559"/>
    </row>
    <row r="560" spans="21:46" x14ac:dyDescent="0.25">
      <c r="U560" s="36"/>
      <c r="V560" s="36"/>
      <c r="W560" s="32"/>
      <c r="X560" s="8"/>
      <c r="Y560" s="32"/>
      <c r="Z560" s="32"/>
      <c r="AA560" s="10"/>
      <c r="AB560" s="29"/>
      <c r="AC560" s="8"/>
      <c r="AD560" s="32"/>
      <c r="AE560" s="47"/>
      <c r="AF560" s="32"/>
      <c r="AG560" s="9"/>
      <c r="AH560" s="10"/>
      <c r="AI560" s="29"/>
      <c r="AJ560" s="29"/>
      <c r="AK560" s="29"/>
      <c r="AL560" s="29"/>
      <c r="AM560" s="29"/>
      <c r="AN560" s="29"/>
      <c r="AO560" s="29"/>
      <c r="AP560"/>
      <c r="AQ560" s="32"/>
      <c r="AR560" s="37"/>
      <c r="AS560" s="32"/>
      <c r="AT560"/>
    </row>
    <row r="561" spans="21:46" x14ac:dyDescent="0.25">
      <c r="U561" s="36"/>
      <c r="V561" s="36"/>
      <c r="W561" s="32"/>
      <c r="X561" s="8"/>
      <c r="Y561" s="32"/>
      <c r="Z561" s="32"/>
      <c r="AA561" s="10"/>
      <c r="AB561" s="29"/>
      <c r="AC561" s="8"/>
      <c r="AD561" s="32"/>
      <c r="AE561" s="47"/>
      <c r="AF561" s="32"/>
      <c r="AG561" s="9"/>
      <c r="AH561" s="10"/>
      <c r="AI561" s="29"/>
      <c r="AJ561" s="29"/>
      <c r="AK561" s="29"/>
      <c r="AL561" s="29"/>
      <c r="AM561" s="29"/>
      <c r="AN561" s="29"/>
      <c r="AO561" s="29"/>
      <c r="AP561"/>
      <c r="AQ561" s="32"/>
      <c r="AR561" s="37"/>
      <c r="AS561" s="32"/>
      <c r="AT561"/>
    </row>
    <row r="562" spans="21:46" x14ac:dyDescent="0.25">
      <c r="U562" s="36"/>
      <c r="V562" s="36"/>
      <c r="W562" s="32"/>
      <c r="X562" s="8"/>
      <c r="Y562" s="32"/>
      <c r="Z562" s="32"/>
      <c r="AA562" s="10"/>
      <c r="AB562" s="29"/>
      <c r="AC562" s="8"/>
      <c r="AD562" s="32"/>
      <c r="AE562" s="47"/>
      <c r="AF562" s="32"/>
      <c r="AG562" s="9"/>
      <c r="AH562" s="10"/>
      <c r="AI562" s="29"/>
      <c r="AJ562" s="29"/>
      <c r="AK562" s="29"/>
      <c r="AL562" s="29"/>
      <c r="AM562" s="29"/>
      <c r="AN562" s="29"/>
      <c r="AO562" s="29"/>
      <c r="AP562"/>
      <c r="AQ562" s="32"/>
      <c r="AR562" s="37"/>
      <c r="AS562" s="32"/>
      <c r="AT562"/>
    </row>
    <row r="563" spans="21:46" x14ac:dyDescent="0.25">
      <c r="U563" s="36"/>
      <c r="V563" s="36"/>
      <c r="W563" s="32"/>
      <c r="X563" s="8"/>
      <c r="Y563" s="32"/>
      <c r="Z563" s="32"/>
      <c r="AA563" s="10"/>
      <c r="AB563" s="29"/>
      <c r="AC563" s="8"/>
      <c r="AD563" s="32"/>
      <c r="AE563" s="47"/>
      <c r="AF563" s="32"/>
      <c r="AG563" s="9"/>
      <c r="AH563" s="10"/>
      <c r="AI563" s="29"/>
      <c r="AJ563" s="29"/>
      <c r="AK563" s="29"/>
      <c r="AL563" s="29"/>
      <c r="AM563" s="29"/>
      <c r="AN563" s="29"/>
      <c r="AO563" s="29"/>
      <c r="AP563"/>
      <c r="AQ563" s="32"/>
      <c r="AR563" s="37"/>
      <c r="AS563" s="32"/>
      <c r="AT563"/>
    </row>
    <row r="564" spans="21:46" x14ac:dyDescent="0.25">
      <c r="U564" s="36"/>
      <c r="V564" s="36"/>
      <c r="W564" s="32"/>
      <c r="X564" s="8"/>
      <c r="Y564" s="32"/>
      <c r="Z564" s="32"/>
      <c r="AA564" s="10"/>
      <c r="AB564" s="29"/>
      <c r="AC564" s="8"/>
      <c r="AD564" s="32"/>
      <c r="AE564" s="47"/>
      <c r="AF564" s="32"/>
      <c r="AG564" s="9"/>
      <c r="AH564" s="10"/>
      <c r="AI564" s="29"/>
      <c r="AJ564" s="29"/>
      <c r="AK564" s="29"/>
      <c r="AL564" s="29"/>
      <c r="AM564" s="29"/>
      <c r="AN564" s="29"/>
      <c r="AO564" s="29"/>
      <c r="AP564"/>
      <c r="AQ564" s="32"/>
      <c r="AR564" s="37"/>
      <c r="AS564" s="32"/>
      <c r="AT564"/>
    </row>
    <row r="565" spans="21:46" x14ac:dyDescent="0.25">
      <c r="U565" s="36"/>
      <c r="V565" s="36"/>
      <c r="W565" s="32"/>
      <c r="X565" s="8"/>
      <c r="Y565" s="32"/>
      <c r="Z565" s="32"/>
      <c r="AA565" s="10"/>
      <c r="AB565" s="29"/>
      <c r="AC565" s="8"/>
      <c r="AD565" s="32"/>
      <c r="AE565" s="47"/>
      <c r="AF565" s="32"/>
      <c r="AG565" s="9"/>
      <c r="AH565" s="10"/>
      <c r="AI565" s="29"/>
      <c r="AJ565" s="29"/>
      <c r="AK565" s="29"/>
      <c r="AL565" s="29"/>
      <c r="AM565" s="29"/>
      <c r="AN565" s="29"/>
      <c r="AO565" s="29"/>
      <c r="AP565"/>
      <c r="AQ565" s="32"/>
      <c r="AR565" s="37"/>
      <c r="AS565" s="32"/>
      <c r="AT565"/>
    </row>
    <row r="566" spans="21:46" x14ac:dyDescent="0.25">
      <c r="U566" s="36"/>
      <c r="V566" s="36"/>
      <c r="W566" s="32"/>
      <c r="X566" s="8"/>
      <c r="Y566" s="32"/>
      <c r="Z566" s="32"/>
      <c r="AA566" s="10"/>
      <c r="AB566" s="29"/>
      <c r="AC566" s="8"/>
      <c r="AD566" s="32"/>
      <c r="AE566" s="47"/>
      <c r="AF566" s="32"/>
      <c r="AG566" s="9"/>
      <c r="AH566" s="10"/>
      <c r="AI566" s="29"/>
      <c r="AJ566" s="29"/>
      <c r="AK566" s="29"/>
      <c r="AL566" s="29"/>
      <c r="AM566" s="29"/>
      <c r="AN566" s="29"/>
      <c r="AO566" s="29"/>
      <c r="AP566"/>
      <c r="AQ566" s="32"/>
      <c r="AR566" s="37"/>
      <c r="AS566" s="32"/>
      <c r="AT566"/>
    </row>
    <row r="567" spans="21:46" x14ac:dyDescent="0.25">
      <c r="U567" s="36"/>
      <c r="V567" s="36"/>
      <c r="W567" s="32"/>
      <c r="X567" s="8"/>
      <c r="Y567" s="32"/>
      <c r="Z567" s="32"/>
      <c r="AA567" s="10"/>
      <c r="AB567" s="29"/>
      <c r="AC567" s="8"/>
      <c r="AD567" s="32"/>
      <c r="AE567" s="47"/>
      <c r="AF567" s="32"/>
      <c r="AG567" s="9"/>
      <c r="AH567" s="10"/>
      <c r="AI567" s="29"/>
      <c r="AJ567" s="29"/>
      <c r="AK567" s="29"/>
      <c r="AL567" s="29"/>
      <c r="AM567" s="29"/>
      <c r="AN567" s="29"/>
      <c r="AO567" s="29"/>
      <c r="AP567"/>
      <c r="AQ567" s="32"/>
      <c r="AR567" s="37"/>
      <c r="AS567" s="32"/>
      <c r="AT567"/>
    </row>
    <row r="568" spans="21:46" x14ac:dyDescent="0.25">
      <c r="U568" s="36"/>
      <c r="V568" s="36"/>
      <c r="W568" s="32"/>
      <c r="X568" s="8"/>
      <c r="Y568" s="32"/>
      <c r="Z568" s="32"/>
      <c r="AA568" s="10"/>
      <c r="AB568" s="29"/>
      <c r="AC568" s="8"/>
      <c r="AD568" s="32"/>
      <c r="AE568" s="47"/>
      <c r="AF568" s="32"/>
      <c r="AG568" s="9"/>
      <c r="AH568" s="10"/>
      <c r="AI568" s="29"/>
      <c r="AJ568" s="29"/>
      <c r="AK568" s="29"/>
      <c r="AL568" s="29"/>
      <c r="AM568" s="29"/>
      <c r="AN568" s="29"/>
      <c r="AO568" s="29"/>
      <c r="AP568"/>
      <c r="AQ568" s="32"/>
      <c r="AR568" s="37"/>
      <c r="AS568" s="32"/>
      <c r="AT568"/>
    </row>
    <row r="569" spans="21:46" x14ac:dyDescent="0.25">
      <c r="U569" s="36"/>
      <c r="V569" s="36"/>
      <c r="W569" s="32"/>
      <c r="X569" s="8"/>
      <c r="Y569" s="32"/>
      <c r="Z569" s="32"/>
      <c r="AA569" s="10"/>
      <c r="AB569" s="29"/>
      <c r="AC569" s="8"/>
      <c r="AD569" s="32"/>
      <c r="AE569" s="47"/>
      <c r="AF569" s="32"/>
      <c r="AG569" s="9"/>
      <c r="AH569" s="10"/>
      <c r="AI569" s="29"/>
      <c r="AJ569" s="29"/>
      <c r="AK569" s="29"/>
      <c r="AL569" s="29"/>
      <c r="AM569" s="29"/>
      <c r="AN569" s="29"/>
      <c r="AO569" s="29"/>
      <c r="AP569"/>
      <c r="AQ569" s="32"/>
      <c r="AR569" s="37"/>
      <c r="AS569" s="32"/>
      <c r="AT569"/>
    </row>
    <row r="570" spans="21:46" x14ac:dyDescent="0.25">
      <c r="U570" s="36"/>
      <c r="V570" s="36"/>
      <c r="W570" s="32"/>
      <c r="X570" s="8"/>
      <c r="Y570" s="32"/>
      <c r="Z570" s="32"/>
      <c r="AA570" s="10"/>
      <c r="AB570" s="29"/>
      <c r="AC570" s="8"/>
      <c r="AD570" s="32"/>
      <c r="AE570" s="47"/>
      <c r="AF570" s="32"/>
      <c r="AG570" s="9"/>
      <c r="AH570" s="10"/>
      <c r="AI570" s="29"/>
      <c r="AJ570" s="29"/>
      <c r="AK570" s="29"/>
      <c r="AL570" s="29"/>
      <c r="AM570" s="29"/>
      <c r="AN570" s="29"/>
      <c r="AO570" s="29"/>
      <c r="AP570"/>
      <c r="AQ570" s="32"/>
      <c r="AR570" s="37"/>
      <c r="AS570" s="32"/>
      <c r="AT570"/>
    </row>
    <row r="571" spans="21:46" x14ac:dyDescent="0.25">
      <c r="U571" s="36"/>
      <c r="V571" s="36"/>
      <c r="W571" s="32"/>
      <c r="X571" s="8"/>
      <c r="Y571" s="32"/>
      <c r="Z571" s="32"/>
      <c r="AA571" s="10"/>
      <c r="AB571" s="29"/>
      <c r="AC571" s="8"/>
      <c r="AD571" s="32"/>
      <c r="AE571" s="47"/>
      <c r="AF571" s="32"/>
      <c r="AG571" s="9"/>
      <c r="AH571" s="10"/>
      <c r="AI571" s="29"/>
      <c r="AJ571" s="29"/>
      <c r="AK571" s="29"/>
      <c r="AL571" s="29"/>
      <c r="AM571" s="29"/>
      <c r="AN571" s="29"/>
      <c r="AO571" s="29"/>
      <c r="AP571"/>
      <c r="AQ571" s="32"/>
      <c r="AR571" s="37"/>
      <c r="AS571" s="32"/>
      <c r="AT571"/>
    </row>
    <row r="572" spans="21:46" x14ac:dyDescent="0.25">
      <c r="U572" s="36"/>
      <c r="V572" s="36"/>
      <c r="W572" s="32"/>
      <c r="X572" s="8"/>
      <c r="Y572" s="32"/>
      <c r="Z572" s="32"/>
      <c r="AA572" s="10"/>
      <c r="AB572" s="29"/>
      <c r="AC572" s="8"/>
      <c r="AD572" s="32"/>
      <c r="AE572" s="47"/>
      <c r="AF572" s="32"/>
      <c r="AG572" s="9"/>
      <c r="AH572" s="10"/>
      <c r="AI572" s="29"/>
      <c r="AJ572" s="29"/>
      <c r="AK572" s="29"/>
      <c r="AL572" s="29"/>
      <c r="AM572" s="29"/>
      <c r="AN572" s="29"/>
      <c r="AO572" s="29"/>
      <c r="AP572"/>
      <c r="AQ572" s="32"/>
      <c r="AR572" s="37"/>
      <c r="AS572" s="32"/>
      <c r="AT572"/>
    </row>
    <row r="573" spans="21:46" x14ac:dyDescent="0.25">
      <c r="U573" s="36"/>
      <c r="V573" s="36"/>
      <c r="W573" s="32"/>
      <c r="X573" s="8"/>
      <c r="Y573" s="32"/>
      <c r="Z573" s="32"/>
      <c r="AA573" s="10"/>
      <c r="AB573" s="29"/>
      <c r="AC573" s="8"/>
      <c r="AD573" s="32"/>
      <c r="AE573" s="47"/>
      <c r="AF573" s="32"/>
      <c r="AG573" s="9"/>
      <c r="AH573" s="10"/>
      <c r="AI573" s="29"/>
      <c r="AJ573" s="29"/>
      <c r="AK573" s="29"/>
      <c r="AL573" s="29"/>
      <c r="AM573" s="29"/>
      <c r="AN573" s="29"/>
      <c r="AO573" s="29"/>
      <c r="AP573"/>
      <c r="AQ573" s="32"/>
      <c r="AR573" s="37"/>
      <c r="AS573" s="32"/>
      <c r="AT573"/>
    </row>
    <row r="574" spans="21:46" x14ac:dyDescent="0.25">
      <c r="U574" s="36"/>
      <c r="V574" s="36"/>
      <c r="W574" s="32"/>
      <c r="X574" s="8"/>
      <c r="Y574" s="32"/>
      <c r="Z574" s="32"/>
      <c r="AA574" s="10"/>
      <c r="AB574" s="29"/>
      <c r="AC574" s="8"/>
      <c r="AD574" s="32"/>
      <c r="AE574" s="47"/>
      <c r="AF574" s="32"/>
      <c r="AG574" s="9"/>
      <c r="AH574" s="10"/>
      <c r="AI574" s="29"/>
      <c r="AJ574" s="29"/>
      <c r="AK574" s="29"/>
      <c r="AL574" s="29"/>
      <c r="AM574" s="29"/>
      <c r="AN574" s="29"/>
      <c r="AO574" s="29"/>
      <c r="AP574"/>
      <c r="AQ574" s="32"/>
      <c r="AR574" s="37"/>
      <c r="AS574" s="32"/>
      <c r="AT574"/>
    </row>
    <row r="575" spans="21:46" x14ac:dyDescent="0.25">
      <c r="U575" s="36"/>
      <c r="V575" s="36"/>
      <c r="W575" s="32"/>
      <c r="X575" s="8"/>
      <c r="Y575" s="32"/>
      <c r="Z575" s="32"/>
      <c r="AA575" s="10"/>
      <c r="AB575" s="29"/>
      <c r="AC575" s="8"/>
      <c r="AD575" s="32"/>
      <c r="AE575" s="47"/>
      <c r="AF575" s="32"/>
      <c r="AG575" s="9"/>
      <c r="AH575" s="10"/>
      <c r="AI575" s="29"/>
      <c r="AJ575" s="29"/>
      <c r="AK575" s="29"/>
      <c r="AL575" s="29"/>
      <c r="AM575" s="29"/>
      <c r="AN575" s="29"/>
      <c r="AO575" s="29"/>
      <c r="AP575"/>
      <c r="AQ575" s="32"/>
      <c r="AR575" s="37"/>
      <c r="AS575" s="32"/>
      <c r="AT575"/>
    </row>
    <row r="576" spans="21:46" x14ac:dyDescent="0.25">
      <c r="U576" s="36"/>
      <c r="V576" s="36"/>
      <c r="W576" s="32"/>
      <c r="X576" s="8"/>
      <c r="Y576" s="32"/>
      <c r="Z576" s="32"/>
      <c r="AA576" s="10"/>
      <c r="AB576" s="29"/>
      <c r="AC576" s="8"/>
      <c r="AD576" s="32"/>
      <c r="AE576" s="47"/>
      <c r="AF576" s="32"/>
      <c r="AG576" s="9"/>
      <c r="AH576" s="10"/>
      <c r="AI576" s="29"/>
      <c r="AJ576" s="29"/>
      <c r="AK576" s="29"/>
      <c r="AL576" s="29"/>
      <c r="AM576" s="29"/>
      <c r="AN576" s="29"/>
      <c r="AO576" s="29"/>
      <c r="AP576"/>
      <c r="AQ576" s="32"/>
      <c r="AR576" s="37"/>
      <c r="AS576" s="32"/>
      <c r="AT576"/>
    </row>
    <row r="577" spans="21:46" x14ac:dyDescent="0.25">
      <c r="U577" s="36"/>
      <c r="V577" s="36"/>
      <c r="W577" s="32"/>
      <c r="X577" s="8"/>
      <c r="Y577" s="32"/>
      <c r="Z577" s="32"/>
      <c r="AA577" s="10"/>
      <c r="AB577" s="29"/>
      <c r="AC577" s="8"/>
      <c r="AD577" s="32"/>
      <c r="AE577" s="47"/>
      <c r="AF577" s="32"/>
      <c r="AG577" s="9"/>
      <c r="AH577" s="10"/>
      <c r="AI577" s="29"/>
      <c r="AJ577" s="29"/>
      <c r="AK577" s="29"/>
      <c r="AL577" s="29"/>
      <c r="AM577" s="29"/>
      <c r="AN577" s="29"/>
      <c r="AO577" s="29"/>
      <c r="AP577"/>
      <c r="AQ577" s="32"/>
      <c r="AR577" s="37"/>
      <c r="AS577" s="32"/>
      <c r="AT577"/>
    </row>
    <row r="578" spans="21:46" x14ac:dyDescent="0.25">
      <c r="U578" s="36"/>
      <c r="V578" s="36"/>
      <c r="W578" s="32"/>
      <c r="X578" s="8"/>
      <c r="Y578" s="32"/>
      <c r="Z578" s="32"/>
      <c r="AA578" s="10"/>
      <c r="AB578" s="29"/>
      <c r="AC578" s="8"/>
      <c r="AD578" s="32"/>
      <c r="AE578" s="47"/>
      <c r="AF578" s="32"/>
      <c r="AG578" s="9"/>
      <c r="AH578" s="10"/>
      <c r="AI578" s="29"/>
      <c r="AJ578" s="29"/>
      <c r="AK578" s="29"/>
      <c r="AL578" s="29"/>
      <c r="AM578" s="29"/>
      <c r="AN578" s="29"/>
      <c r="AO578" s="29"/>
      <c r="AP578"/>
      <c r="AQ578" s="32"/>
      <c r="AR578" s="37"/>
      <c r="AS578" s="32"/>
      <c r="AT578"/>
    </row>
    <row r="579" spans="21:46" x14ac:dyDescent="0.25">
      <c r="U579" s="36"/>
      <c r="V579" s="36"/>
      <c r="W579" s="32"/>
      <c r="X579" s="8"/>
      <c r="Y579" s="32"/>
      <c r="Z579" s="32"/>
      <c r="AA579" s="10"/>
      <c r="AB579" s="29"/>
      <c r="AC579" s="8"/>
      <c r="AD579" s="32"/>
      <c r="AE579" s="47"/>
      <c r="AF579" s="32"/>
      <c r="AG579" s="9"/>
      <c r="AH579" s="10"/>
      <c r="AI579" s="29"/>
      <c r="AJ579" s="29"/>
      <c r="AK579" s="29"/>
      <c r="AL579" s="29"/>
      <c r="AM579" s="29"/>
      <c r="AN579" s="29"/>
      <c r="AO579" s="29"/>
      <c r="AP579"/>
      <c r="AQ579" s="32"/>
      <c r="AR579" s="37"/>
      <c r="AS579" s="32"/>
      <c r="AT579"/>
    </row>
    <row r="580" spans="21:46" x14ac:dyDescent="0.25">
      <c r="U580" s="36"/>
      <c r="V580" s="36"/>
      <c r="W580" s="32"/>
      <c r="X580" s="8"/>
      <c r="Y580" s="32"/>
      <c r="Z580" s="32"/>
      <c r="AA580" s="10"/>
      <c r="AB580" s="29"/>
      <c r="AC580" s="8"/>
      <c r="AD580" s="32"/>
      <c r="AE580" s="47"/>
      <c r="AF580" s="32"/>
      <c r="AG580" s="9"/>
      <c r="AH580" s="10"/>
      <c r="AI580" s="29"/>
      <c r="AJ580" s="29"/>
      <c r="AK580" s="29"/>
      <c r="AL580" s="29"/>
      <c r="AM580" s="29"/>
      <c r="AN580" s="29"/>
      <c r="AO580" s="29"/>
      <c r="AP580"/>
      <c r="AQ580" s="32"/>
      <c r="AR580" s="37"/>
      <c r="AS580" s="32"/>
      <c r="AT580"/>
    </row>
    <row r="581" spans="21:46" x14ac:dyDescent="0.25">
      <c r="U581" s="36"/>
      <c r="V581" s="36"/>
      <c r="W581" s="32"/>
      <c r="X581" s="8"/>
      <c r="Y581" s="32"/>
      <c r="Z581" s="32"/>
      <c r="AA581" s="10"/>
      <c r="AB581" s="29"/>
      <c r="AC581" s="8"/>
      <c r="AD581" s="32"/>
      <c r="AE581" s="47"/>
      <c r="AF581" s="32"/>
      <c r="AG581" s="9"/>
      <c r="AH581" s="10"/>
      <c r="AI581" s="29"/>
      <c r="AJ581" s="29"/>
      <c r="AK581" s="29"/>
      <c r="AL581" s="29"/>
      <c r="AM581" s="29"/>
      <c r="AN581" s="29"/>
      <c r="AO581" s="29"/>
      <c r="AP581"/>
      <c r="AQ581" s="32"/>
      <c r="AR581" s="37"/>
      <c r="AS581" s="32"/>
      <c r="AT581"/>
    </row>
    <row r="582" spans="21:46" x14ac:dyDescent="0.25">
      <c r="U582" s="36"/>
      <c r="V582" s="36"/>
      <c r="W582" s="32"/>
      <c r="X582" s="8"/>
      <c r="Y582" s="32"/>
      <c r="Z582" s="32"/>
      <c r="AA582" s="10"/>
      <c r="AB582" s="29"/>
      <c r="AC582" s="8"/>
      <c r="AD582" s="32"/>
      <c r="AE582" s="47"/>
      <c r="AF582" s="32"/>
      <c r="AG582" s="9"/>
      <c r="AH582" s="10"/>
      <c r="AI582" s="29"/>
      <c r="AJ582" s="29"/>
      <c r="AK582" s="29"/>
      <c r="AL582" s="29"/>
      <c r="AM582" s="29"/>
      <c r="AN582" s="29"/>
      <c r="AO582" s="29"/>
      <c r="AP582"/>
      <c r="AQ582" s="32"/>
      <c r="AR582" s="37"/>
      <c r="AS582" s="32"/>
      <c r="AT582"/>
    </row>
    <row r="583" spans="21:46" x14ac:dyDescent="0.25">
      <c r="U583" s="36"/>
      <c r="V583" s="36"/>
      <c r="W583" s="32"/>
      <c r="X583" s="8"/>
      <c r="Y583" s="32"/>
      <c r="Z583" s="32"/>
      <c r="AA583" s="10"/>
      <c r="AB583" s="29"/>
      <c r="AC583" s="8"/>
      <c r="AD583" s="32"/>
      <c r="AE583" s="47"/>
      <c r="AF583" s="32"/>
      <c r="AG583" s="9"/>
      <c r="AH583" s="10"/>
      <c r="AI583" s="29"/>
      <c r="AJ583" s="29"/>
      <c r="AK583" s="29"/>
      <c r="AL583" s="29"/>
      <c r="AM583" s="29"/>
      <c r="AN583" s="29"/>
      <c r="AO583" s="29"/>
      <c r="AP583"/>
      <c r="AQ583" s="32"/>
      <c r="AR583" s="37"/>
      <c r="AS583" s="32"/>
      <c r="AT583"/>
    </row>
    <row r="584" spans="21:46" x14ac:dyDescent="0.25">
      <c r="U584" s="36"/>
      <c r="V584" s="36"/>
      <c r="W584" s="32"/>
      <c r="X584" s="8"/>
      <c r="Y584" s="32"/>
      <c r="Z584" s="32"/>
      <c r="AA584" s="10"/>
      <c r="AB584" s="29"/>
      <c r="AC584" s="8"/>
      <c r="AD584" s="32"/>
      <c r="AE584" s="47"/>
      <c r="AF584" s="32"/>
      <c r="AG584" s="9"/>
      <c r="AH584" s="10"/>
      <c r="AI584" s="29"/>
      <c r="AJ584" s="29"/>
      <c r="AK584" s="29"/>
      <c r="AL584" s="29"/>
      <c r="AM584" s="29"/>
      <c r="AN584" s="29"/>
      <c r="AO584" s="29"/>
      <c r="AP584"/>
      <c r="AQ584" s="32"/>
      <c r="AR584" s="37"/>
      <c r="AS584" s="32"/>
      <c r="AT584"/>
    </row>
    <row r="585" spans="21:46" x14ac:dyDescent="0.25">
      <c r="U585" s="36"/>
      <c r="V585" s="36"/>
      <c r="W585" s="32"/>
      <c r="X585" s="8"/>
      <c r="Y585" s="32"/>
      <c r="Z585" s="32"/>
      <c r="AA585" s="10"/>
      <c r="AB585" s="29"/>
      <c r="AC585" s="8"/>
      <c r="AD585" s="32"/>
      <c r="AE585" s="47"/>
      <c r="AF585" s="32"/>
      <c r="AG585" s="9"/>
      <c r="AH585" s="10"/>
      <c r="AI585" s="29"/>
      <c r="AJ585" s="29"/>
      <c r="AK585" s="29"/>
      <c r="AL585" s="29"/>
      <c r="AM585" s="29"/>
      <c r="AN585" s="29"/>
      <c r="AO585" s="29"/>
      <c r="AP585"/>
      <c r="AQ585" s="32"/>
      <c r="AR585" s="37"/>
      <c r="AS585" s="32"/>
      <c r="AT585"/>
    </row>
    <row r="586" spans="21:46" x14ac:dyDescent="0.25">
      <c r="U586" s="36"/>
      <c r="V586" s="36"/>
      <c r="W586" s="32"/>
      <c r="X586" s="8"/>
      <c r="Y586" s="32"/>
      <c r="Z586" s="32"/>
      <c r="AA586" s="10"/>
      <c r="AB586" s="29"/>
      <c r="AC586" s="8"/>
      <c r="AD586" s="32"/>
      <c r="AE586" s="47"/>
      <c r="AF586" s="32"/>
      <c r="AG586" s="9"/>
      <c r="AH586" s="10"/>
      <c r="AI586" s="29"/>
      <c r="AJ586" s="29"/>
      <c r="AK586" s="29"/>
      <c r="AL586" s="29"/>
      <c r="AM586" s="29"/>
      <c r="AN586" s="29"/>
      <c r="AO586" s="29"/>
      <c r="AP586"/>
      <c r="AQ586" s="32"/>
      <c r="AR586" s="37"/>
      <c r="AS586" s="32"/>
      <c r="AT586"/>
    </row>
    <row r="587" spans="21:46" x14ac:dyDescent="0.25">
      <c r="U587" s="36"/>
      <c r="V587" s="36"/>
      <c r="W587" s="32"/>
      <c r="X587" s="8"/>
      <c r="Y587" s="32"/>
      <c r="Z587" s="32"/>
      <c r="AA587" s="10"/>
      <c r="AB587" s="29"/>
      <c r="AC587" s="8"/>
      <c r="AD587" s="32"/>
      <c r="AE587" s="47"/>
      <c r="AF587" s="32"/>
      <c r="AG587" s="9"/>
      <c r="AH587" s="10"/>
      <c r="AI587" s="29"/>
      <c r="AJ587" s="29"/>
      <c r="AK587" s="29"/>
      <c r="AL587" s="29"/>
      <c r="AM587" s="29"/>
      <c r="AN587" s="29"/>
      <c r="AO587" s="29"/>
      <c r="AP587"/>
      <c r="AQ587" s="32"/>
      <c r="AR587" s="37"/>
      <c r="AS587" s="32"/>
      <c r="AT587"/>
    </row>
    <row r="588" spans="21:46" x14ac:dyDescent="0.25">
      <c r="U588" s="36"/>
      <c r="V588" s="36"/>
      <c r="W588" s="32"/>
      <c r="X588" s="8"/>
      <c r="Y588" s="32"/>
      <c r="Z588" s="32"/>
      <c r="AA588" s="10"/>
      <c r="AB588" s="29"/>
      <c r="AC588" s="8"/>
      <c r="AD588" s="32"/>
      <c r="AE588" s="47"/>
      <c r="AF588" s="32"/>
      <c r="AG588" s="9"/>
      <c r="AH588" s="10"/>
      <c r="AI588" s="29"/>
      <c r="AJ588" s="29"/>
      <c r="AK588" s="29"/>
      <c r="AL588" s="29"/>
      <c r="AM588" s="29"/>
      <c r="AN588" s="29"/>
      <c r="AO588" s="29"/>
      <c r="AP588"/>
      <c r="AQ588" s="32"/>
      <c r="AR588" s="37"/>
      <c r="AS588" s="32"/>
      <c r="AT588"/>
    </row>
    <row r="589" spans="21:46" x14ac:dyDescent="0.25">
      <c r="U589" s="36"/>
      <c r="V589" s="36"/>
      <c r="W589" s="32"/>
      <c r="X589" s="8"/>
      <c r="Y589" s="32"/>
      <c r="Z589" s="32"/>
      <c r="AA589" s="10"/>
      <c r="AB589" s="29"/>
      <c r="AC589" s="8"/>
      <c r="AD589" s="32"/>
      <c r="AE589" s="47"/>
      <c r="AF589" s="32"/>
      <c r="AG589" s="9"/>
      <c r="AH589" s="10"/>
      <c r="AI589" s="29"/>
      <c r="AJ589" s="29"/>
      <c r="AK589" s="29"/>
      <c r="AL589" s="29"/>
      <c r="AM589" s="29"/>
      <c r="AN589" s="29"/>
      <c r="AO589" s="29"/>
      <c r="AP589"/>
      <c r="AQ589" s="32"/>
      <c r="AR589" s="37"/>
      <c r="AS589" s="32"/>
      <c r="AT589"/>
    </row>
    <row r="590" spans="21:46" x14ac:dyDescent="0.25">
      <c r="U590" s="36"/>
      <c r="V590" s="36"/>
      <c r="W590" s="32"/>
      <c r="X590" s="8"/>
      <c r="Y590" s="32"/>
      <c r="Z590" s="32"/>
      <c r="AA590" s="10"/>
      <c r="AB590" s="29"/>
      <c r="AC590" s="8"/>
      <c r="AD590" s="32"/>
      <c r="AE590" s="47"/>
      <c r="AF590" s="32"/>
      <c r="AG590" s="9"/>
      <c r="AH590" s="10"/>
      <c r="AI590" s="29"/>
      <c r="AJ590" s="29"/>
      <c r="AK590" s="29"/>
      <c r="AL590" s="29"/>
      <c r="AM590" s="29"/>
      <c r="AN590" s="29"/>
      <c r="AO590" s="29"/>
      <c r="AP590"/>
      <c r="AQ590" s="32"/>
      <c r="AR590" s="37"/>
      <c r="AS590" s="32"/>
      <c r="AT590"/>
    </row>
    <row r="591" spans="21:46" x14ac:dyDescent="0.25">
      <c r="U591" s="36"/>
      <c r="V591" s="36"/>
      <c r="W591" s="32"/>
      <c r="X591" s="8"/>
      <c r="Y591" s="32"/>
      <c r="Z591" s="32"/>
      <c r="AA591" s="10"/>
      <c r="AB591" s="29"/>
      <c r="AC591" s="8"/>
      <c r="AD591" s="32"/>
      <c r="AE591" s="47"/>
      <c r="AF591" s="32"/>
      <c r="AG591" s="9"/>
      <c r="AH591" s="10"/>
      <c r="AI591" s="29"/>
      <c r="AJ591" s="29"/>
      <c r="AK591" s="29"/>
      <c r="AL591" s="29"/>
      <c r="AM591" s="29"/>
      <c r="AN591" s="29"/>
      <c r="AO591" s="29"/>
      <c r="AP591"/>
      <c r="AQ591" s="32"/>
      <c r="AR591" s="37"/>
      <c r="AS591" s="32"/>
      <c r="AT591"/>
    </row>
    <row r="592" spans="21:46" x14ac:dyDescent="0.25">
      <c r="U592" s="36"/>
      <c r="V592" s="36"/>
      <c r="W592" s="32"/>
      <c r="X592" s="8"/>
      <c r="Y592" s="32"/>
      <c r="Z592" s="32"/>
      <c r="AA592" s="10"/>
      <c r="AB592" s="29"/>
      <c r="AC592" s="8"/>
      <c r="AD592" s="32"/>
      <c r="AE592" s="47"/>
      <c r="AF592" s="32"/>
      <c r="AG592" s="9"/>
      <c r="AH592" s="10"/>
      <c r="AI592" s="29"/>
      <c r="AJ592" s="29"/>
      <c r="AK592" s="29"/>
      <c r="AL592" s="29"/>
      <c r="AM592" s="29"/>
      <c r="AN592" s="29"/>
      <c r="AO592" s="29"/>
      <c r="AP592"/>
      <c r="AQ592" s="32"/>
      <c r="AR592" s="37"/>
      <c r="AS592" s="32"/>
      <c r="AT592"/>
    </row>
    <row r="593" spans="21:46" x14ac:dyDescent="0.25">
      <c r="U593" s="36"/>
      <c r="V593" s="36"/>
      <c r="W593" s="32"/>
      <c r="X593" s="8"/>
      <c r="Y593" s="32"/>
      <c r="Z593" s="32"/>
      <c r="AA593" s="10"/>
      <c r="AB593" s="29"/>
      <c r="AC593" s="8"/>
      <c r="AD593" s="32"/>
      <c r="AE593" s="47"/>
      <c r="AF593" s="32"/>
      <c r="AG593" s="9"/>
      <c r="AH593" s="10"/>
      <c r="AI593" s="29"/>
      <c r="AJ593" s="29"/>
      <c r="AK593" s="29"/>
      <c r="AL593" s="29"/>
      <c r="AM593" s="29"/>
      <c r="AN593" s="29"/>
      <c r="AO593" s="29"/>
      <c r="AP593"/>
      <c r="AQ593" s="32"/>
      <c r="AR593" s="37"/>
      <c r="AS593" s="32"/>
      <c r="AT593"/>
    </row>
    <row r="594" spans="21:46" x14ac:dyDescent="0.25">
      <c r="U594" s="36"/>
      <c r="V594" s="36"/>
      <c r="W594" s="32"/>
      <c r="X594" s="8"/>
      <c r="Y594" s="32"/>
      <c r="Z594" s="32"/>
      <c r="AA594" s="10"/>
      <c r="AB594" s="29"/>
      <c r="AC594" s="8"/>
      <c r="AD594" s="32"/>
      <c r="AE594" s="47"/>
      <c r="AF594" s="32"/>
      <c r="AG594" s="9"/>
      <c r="AH594" s="10"/>
      <c r="AI594" s="29"/>
      <c r="AJ594" s="29"/>
      <c r="AK594" s="29"/>
      <c r="AL594" s="29"/>
      <c r="AM594" s="29"/>
      <c r="AN594" s="29"/>
      <c r="AO594" s="29"/>
      <c r="AP594"/>
      <c r="AQ594" s="32"/>
      <c r="AR594" s="37"/>
      <c r="AS594" s="32"/>
      <c r="AT594"/>
    </row>
    <row r="595" spans="21:46" x14ac:dyDescent="0.25">
      <c r="U595" s="36"/>
      <c r="V595" s="36"/>
      <c r="W595" s="32"/>
      <c r="X595" s="8"/>
      <c r="Y595" s="32"/>
      <c r="Z595" s="32"/>
      <c r="AA595" s="10"/>
      <c r="AB595" s="29"/>
      <c r="AC595" s="8"/>
      <c r="AD595" s="32"/>
      <c r="AE595" s="47"/>
      <c r="AF595" s="32"/>
      <c r="AG595" s="9"/>
      <c r="AH595" s="10"/>
      <c r="AI595" s="29"/>
      <c r="AJ595" s="29"/>
      <c r="AK595" s="29"/>
      <c r="AL595" s="29"/>
      <c r="AM595" s="29"/>
      <c r="AN595" s="29"/>
      <c r="AO595" s="29"/>
      <c r="AP595"/>
      <c r="AQ595" s="32"/>
      <c r="AR595" s="37"/>
      <c r="AS595" s="32"/>
      <c r="AT595"/>
    </row>
    <row r="596" spans="21:46" x14ac:dyDescent="0.25">
      <c r="U596" s="36"/>
      <c r="V596" s="36"/>
      <c r="W596" s="32"/>
      <c r="X596" s="8"/>
      <c r="Y596" s="32"/>
      <c r="Z596" s="32"/>
      <c r="AA596" s="10"/>
      <c r="AB596" s="29"/>
      <c r="AC596" s="8"/>
      <c r="AD596" s="32"/>
      <c r="AE596" s="47"/>
      <c r="AF596" s="32"/>
      <c r="AG596" s="9"/>
      <c r="AH596" s="10"/>
      <c r="AI596" s="29"/>
      <c r="AJ596" s="29"/>
      <c r="AK596" s="29"/>
      <c r="AL596" s="29"/>
      <c r="AM596" s="29"/>
      <c r="AN596" s="29"/>
      <c r="AO596" s="29"/>
      <c r="AP596"/>
      <c r="AQ596" s="32"/>
      <c r="AR596" s="37"/>
      <c r="AS596" s="32"/>
      <c r="AT596"/>
    </row>
    <row r="597" spans="21:46" x14ac:dyDescent="0.25">
      <c r="U597" s="36"/>
      <c r="V597" s="36"/>
      <c r="W597" s="32"/>
      <c r="X597" s="8"/>
      <c r="Y597" s="32"/>
      <c r="Z597" s="32"/>
      <c r="AA597" s="10"/>
      <c r="AB597" s="29"/>
      <c r="AC597" s="8"/>
      <c r="AD597" s="32"/>
      <c r="AE597" s="47"/>
      <c r="AF597" s="32"/>
      <c r="AG597" s="9"/>
      <c r="AH597" s="10"/>
      <c r="AI597" s="29"/>
      <c r="AJ597" s="29"/>
      <c r="AK597" s="29"/>
      <c r="AL597" s="29"/>
      <c r="AM597" s="29"/>
      <c r="AN597" s="29"/>
      <c r="AO597" s="29"/>
      <c r="AP597"/>
      <c r="AQ597" s="32"/>
      <c r="AR597" s="37"/>
      <c r="AS597" s="32"/>
      <c r="AT597"/>
    </row>
    <row r="598" spans="21:46" x14ac:dyDescent="0.25">
      <c r="U598" s="36"/>
      <c r="V598" s="36"/>
      <c r="W598" s="32"/>
      <c r="X598" s="8"/>
      <c r="Y598" s="32"/>
      <c r="Z598" s="32"/>
      <c r="AA598" s="10"/>
      <c r="AB598" s="29"/>
      <c r="AC598" s="8"/>
      <c r="AD598" s="32"/>
      <c r="AE598" s="47"/>
      <c r="AF598" s="32"/>
      <c r="AG598" s="9"/>
      <c r="AH598" s="10"/>
      <c r="AI598" s="29"/>
      <c r="AJ598" s="29"/>
      <c r="AK598" s="29"/>
      <c r="AL598" s="29"/>
      <c r="AM598" s="29"/>
      <c r="AN598" s="29"/>
      <c r="AO598" s="29"/>
      <c r="AP598"/>
      <c r="AQ598" s="32"/>
      <c r="AR598" s="37"/>
      <c r="AS598" s="32"/>
      <c r="AT598"/>
    </row>
    <row r="599" spans="21:46" x14ac:dyDescent="0.25">
      <c r="U599" s="36"/>
      <c r="V599" s="36"/>
      <c r="W599" s="32"/>
      <c r="X599" s="8"/>
      <c r="Y599" s="32"/>
      <c r="Z599" s="32"/>
      <c r="AA599" s="10"/>
      <c r="AB599" s="29"/>
      <c r="AC599" s="8"/>
      <c r="AD599" s="32"/>
      <c r="AE599" s="47"/>
      <c r="AF599" s="32"/>
      <c r="AG599" s="9"/>
      <c r="AH599" s="10"/>
      <c r="AI599" s="29"/>
      <c r="AJ599" s="29"/>
      <c r="AK599" s="29"/>
      <c r="AL599" s="29"/>
      <c r="AM599" s="29"/>
      <c r="AN599" s="29"/>
      <c r="AO599" s="29"/>
      <c r="AP599"/>
      <c r="AQ599" s="32"/>
      <c r="AR599" s="37"/>
      <c r="AS599" s="32"/>
      <c r="AT599"/>
    </row>
    <row r="600" spans="21:46" x14ac:dyDescent="0.25">
      <c r="U600" s="36"/>
      <c r="V600" s="36"/>
      <c r="W600" s="32"/>
      <c r="X600" s="8"/>
      <c r="Y600" s="32"/>
      <c r="Z600" s="32"/>
      <c r="AA600" s="10"/>
      <c r="AB600" s="29"/>
      <c r="AC600" s="8"/>
      <c r="AD600" s="32"/>
      <c r="AE600" s="47"/>
      <c r="AF600" s="32"/>
      <c r="AG600" s="9"/>
      <c r="AH600" s="10"/>
      <c r="AI600" s="29"/>
      <c r="AJ600" s="29"/>
      <c r="AK600" s="29"/>
      <c r="AL600" s="29"/>
      <c r="AM600" s="29"/>
      <c r="AN600" s="29"/>
      <c r="AO600" s="29"/>
      <c r="AP600"/>
      <c r="AQ600" s="32"/>
      <c r="AR600" s="37"/>
      <c r="AS600" s="32"/>
      <c r="AT600"/>
    </row>
    <row r="601" spans="21:46" x14ac:dyDescent="0.25">
      <c r="U601" s="36"/>
      <c r="V601" s="36"/>
      <c r="W601" s="32"/>
      <c r="X601" s="8"/>
      <c r="Y601" s="32"/>
      <c r="Z601" s="32"/>
      <c r="AA601" s="10"/>
      <c r="AB601" s="29"/>
      <c r="AC601" s="8"/>
      <c r="AD601" s="32"/>
      <c r="AE601" s="47"/>
      <c r="AF601" s="32"/>
      <c r="AG601" s="9"/>
      <c r="AH601" s="10"/>
      <c r="AI601" s="29"/>
      <c r="AJ601" s="29"/>
      <c r="AK601" s="29"/>
      <c r="AL601" s="29"/>
      <c r="AM601" s="29"/>
      <c r="AN601" s="29"/>
      <c r="AO601" s="29"/>
      <c r="AP601"/>
      <c r="AQ601" s="32"/>
      <c r="AR601" s="37"/>
      <c r="AS601" s="32"/>
      <c r="AT601"/>
    </row>
    <row r="602" spans="21:46" x14ac:dyDescent="0.25">
      <c r="U602" s="36"/>
      <c r="V602" s="36"/>
      <c r="W602" s="32"/>
      <c r="X602" s="8"/>
      <c r="Y602" s="32"/>
      <c r="Z602" s="32"/>
      <c r="AA602" s="10"/>
      <c r="AB602" s="29"/>
      <c r="AC602" s="8"/>
      <c r="AD602" s="32"/>
      <c r="AE602" s="47"/>
      <c r="AF602" s="32"/>
      <c r="AG602" s="9"/>
      <c r="AH602" s="10"/>
      <c r="AI602" s="29"/>
      <c r="AJ602" s="29"/>
      <c r="AK602" s="29"/>
      <c r="AL602" s="29"/>
      <c r="AM602" s="29"/>
      <c r="AN602" s="29"/>
      <c r="AO602" s="29"/>
      <c r="AP602"/>
      <c r="AQ602" s="32"/>
      <c r="AR602" s="37"/>
      <c r="AS602" s="32"/>
      <c r="AT602"/>
    </row>
    <row r="603" spans="21:46" x14ac:dyDescent="0.25">
      <c r="U603" s="36"/>
      <c r="V603" s="36"/>
      <c r="W603" s="32"/>
      <c r="X603" s="8"/>
      <c r="Y603" s="32"/>
      <c r="Z603" s="32"/>
      <c r="AA603" s="10"/>
      <c r="AB603" s="29"/>
      <c r="AC603" s="8"/>
      <c r="AD603" s="32"/>
      <c r="AE603" s="47"/>
      <c r="AF603" s="32"/>
      <c r="AG603" s="9"/>
      <c r="AH603" s="10"/>
      <c r="AI603" s="29"/>
      <c r="AJ603" s="29"/>
      <c r="AK603" s="29"/>
      <c r="AL603" s="29"/>
      <c r="AM603" s="29"/>
      <c r="AN603" s="29"/>
      <c r="AO603" s="29"/>
      <c r="AP603"/>
      <c r="AQ603" s="32"/>
      <c r="AR603" s="37"/>
      <c r="AS603" s="32"/>
      <c r="AT603"/>
    </row>
    <row r="604" spans="21:46" x14ac:dyDescent="0.25">
      <c r="U604" s="36"/>
      <c r="V604" s="36"/>
      <c r="W604" s="32"/>
      <c r="X604" s="8"/>
      <c r="Y604" s="32"/>
      <c r="Z604" s="32"/>
      <c r="AA604" s="10"/>
      <c r="AB604" s="29"/>
      <c r="AC604" s="8"/>
      <c r="AD604" s="32"/>
      <c r="AE604" s="47"/>
      <c r="AF604" s="32"/>
      <c r="AG604" s="9"/>
      <c r="AH604" s="10"/>
      <c r="AI604" s="29"/>
      <c r="AJ604" s="29"/>
      <c r="AK604" s="29"/>
      <c r="AL604" s="29"/>
      <c r="AM604" s="29"/>
      <c r="AN604" s="29"/>
      <c r="AO604" s="29"/>
      <c r="AP604"/>
      <c r="AQ604" s="32"/>
      <c r="AR604" s="37"/>
      <c r="AS604" s="32"/>
      <c r="AT604"/>
    </row>
    <row r="605" spans="21:46" x14ac:dyDescent="0.25">
      <c r="U605" s="36"/>
      <c r="V605" s="36"/>
      <c r="W605" s="32"/>
      <c r="X605" s="8"/>
      <c r="Y605" s="32"/>
      <c r="Z605" s="32"/>
      <c r="AA605" s="10"/>
      <c r="AB605" s="29"/>
      <c r="AC605" s="8"/>
      <c r="AD605" s="32"/>
      <c r="AE605" s="47"/>
      <c r="AF605" s="32"/>
      <c r="AG605" s="9"/>
      <c r="AH605" s="10"/>
      <c r="AI605" s="29"/>
      <c r="AJ605" s="29"/>
      <c r="AK605" s="29"/>
      <c r="AL605" s="29"/>
      <c r="AM605" s="29"/>
      <c r="AN605" s="29"/>
      <c r="AO605" s="29"/>
      <c r="AP605"/>
      <c r="AQ605" s="32"/>
      <c r="AR605" s="37"/>
      <c r="AS605" s="32"/>
      <c r="AT605"/>
    </row>
    <row r="606" spans="21:46" x14ac:dyDescent="0.25">
      <c r="U606" s="36"/>
      <c r="V606" s="36"/>
      <c r="W606" s="32"/>
      <c r="X606" s="8"/>
      <c r="Y606" s="32"/>
      <c r="Z606" s="32"/>
      <c r="AA606" s="10"/>
      <c r="AB606" s="29"/>
      <c r="AC606" s="8"/>
      <c r="AD606" s="32"/>
      <c r="AE606" s="47"/>
      <c r="AF606" s="32"/>
      <c r="AG606" s="9"/>
      <c r="AH606" s="10"/>
      <c r="AI606" s="29"/>
      <c r="AJ606" s="29"/>
      <c r="AK606" s="29"/>
      <c r="AL606" s="29"/>
      <c r="AM606" s="29"/>
      <c r="AN606" s="29"/>
      <c r="AO606" s="29"/>
      <c r="AP606"/>
      <c r="AQ606" s="32"/>
      <c r="AR606" s="37"/>
      <c r="AS606" s="32"/>
      <c r="AT606"/>
    </row>
    <row r="607" spans="21:46" x14ac:dyDescent="0.25">
      <c r="U607" s="36"/>
      <c r="V607" s="36"/>
      <c r="W607" s="32"/>
      <c r="X607" s="8"/>
      <c r="Y607" s="32"/>
      <c r="Z607" s="32"/>
      <c r="AA607" s="10"/>
      <c r="AB607" s="29"/>
      <c r="AC607" s="8"/>
      <c r="AD607" s="32"/>
      <c r="AE607" s="47"/>
      <c r="AF607" s="32"/>
      <c r="AG607" s="9"/>
      <c r="AH607" s="10"/>
      <c r="AI607" s="29"/>
      <c r="AJ607" s="29"/>
      <c r="AK607" s="29"/>
      <c r="AL607" s="29"/>
      <c r="AM607" s="29"/>
      <c r="AN607" s="29"/>
      <c r="AO607" s="29"/>
      <c r="AP607"/>
      <c r="AQ607" s="32"/>
      <c r="AR607" s="37"/>
      <c r="AS607" s="32"/>
      <c r="AT607"/>
    </row>
    <row r="608" spans="21:46" x14ac:dyDescent="0.25">
      <c r="U608" s="36"/>
      <c r="V608" s="36"/>
      <c r="W608" s="32"/>
      <c r="X608" s="8"/>
      <c r="Y608" s="32"/>
      <c r="Z608" s="32"/>
      <c r="AA608" s="10"/>
      <c r="AB608" s="29"/>
      <c r="AC608" s="8"/>
      <c r="AD608" s="32"/>
      <c r="AE608" s="47"/>
      <c r="AF608" s="32"/>
      <c r="AG608" s="9"/>
      <c r="AH608" s="10"/>
      <c r="AI608" s="29"/>
      <c r="AJ608" s="29"/>
      <c r="AK608" s="29"/>
      <c r="AL608" s="29"/>
      <c r="AM608" s="29"/>
      <c r="AN608" s="29"/>
      <c r="AO608" s="29"/>
      <c r="AP608"/>
      <c r="AQ608" s="32"/>
      <c r="AR608" s="37"/>
      <c r="AS608" s="32"/>
      <c r="AT608"/>
    </row>
    <row r="609" spans="21:46" x14ac:dyDescent="0.25">
      <c r="U609" s="36"/>
      <c r="V609" s="36"/>
      <c r="W609" s="32"/>
      <c r="X609" s="8"/>
      <c r="Y609" s="32"/>
      <c r="Z609" s="32"/>
      <c r="AA609" s="10"/>
      <c r="AB609" s="29"/>
      <c r="AC609" s="8"/>
      <c r="AD609" s="32"/>
      <c r="AE609" s="47"/>
      <c r="AF609" s="32"/>
      <c r="AG609" s="9"/>
      <c r="AH609" s="10"/>
      <c r="AI609" s="29"/>
      <c r="AJ609" s="29"/>
      <c r="AK609" s="29"/>
      <c r="AL609" s="29"/>
      <c r="AM609" s="29"/>
      <c r="AN609" s="29"/>
      <c r="AO609" s="29"/>
      <c r="AP609"/>
      <c r="AQ609" s="32"/>
      <c r="AR609" s="37"/>
      <c r="AS609" s="32"/>
      <c r="AT609"/>
    </row>
    <row r="610" spans="21:46" x14ac:dyDescent="0.25">
      <c r="U610" s="36"/>
      <c r="V610" s="36"/>
      <c r="W610" s="32"/>
      <c r="X610" s="8"/>
      <c r="Y610" s="32"/>
      <c r="Z610" s="32"/>
      <c r="AA610" s="10"/>
      <c r="AB610" s="29"/>
      <c r="AC610" s="8"/>
      <c r="AD610" s="32"/>
      <c r="AE610" s="47"/>
      <c r="AF610" s="32"/>
      <c r="AG610" s="9"/>
      <c r="AH610" s="10"/>
      <c r="AI610" s="29"/>
      <c r="AJ610" s="29"/>
      <c r="AK610" s="29"/>
      <c r="AL610" s="29"/>
      <c r="AM610" s="29"/>
      <c r="AN610" s="29"/>
      <c r="AO610" s="29"/>
      <c r="AP610"/>
      <c r="AQ610" s="32"/>
      <c r="AR610" s="37"/>
      <c r="AS610" s="32"/>
      <c r="AT610"/>
    </row>
  </sheetData>
  <mergeCells count="27">
    <mergeCell ref="U1:Z1"/>
    <mergeCell ref="A1:D1"/>
    <mergeCell ref="K1:N1"/>
    <mergeCell ref="T1:T4"/>
    <mergeCell ref="K2:N2"/>
    <mergeCell ref="P2:S2"/>
    <mergeCell ref="A22:D22"/>
    <mergeCell ref="F6:I6"/>
    <mergeCell ref="A7:D7"/>
    <mergeCell ref="F7:I7"/>
    <mergeCell ref="AQ5:AS5"/>
    <mergeCell ref="A13:D13"/>
    <mergeCell ref="K13:N13"/>
    <mergeCell ref="P13:S13"/>
    <mergeCell ref="F16:I16"/>
    <mergeCell ref="F18:G18"/>
    <mergeCell ref="U6:AO6"/>
    <mergeCell ref="P25:S25"/>
    <mergeCell ref="F27:I27"/>
    <mergeCell ref="A28:D28"/>
    <mergeCell ref="A33:D33"/>
    <mergeCell ref="F35:I35"/>
    <mergeCell ref="A37:D37"/>
    <mergeCell ref="F43:I43"/>
    <mergeCell ref="F51:I51"/>
    <mergeCell ref="F59:I59"/>
    <mergeCell ref="K24:N24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735B5-2F38-41F6-A848-FF6A0DB4C4F7}">
  <sheetPr codeName="Sheet3"/>
  <dimension ref="A1:AW610"/>
  <sheetViews>
    <sheetView topLeftCell="B13" zoomScale="85" zoomScaleNormal="85" workbookViewId="0">
      <selection activeCell="AY15" sqref="AY15"/>
    </sheetView>
  </sheetViews>
  <sheetFormatPr defaultRowHeight="13.8" x14ac:dyDescent="0.25"/>
  <cols>
    <col min="1" max="1" width="24.6640625" style="3" customWidth="1"/>
    <col min="2" max="2" width="8.88671875" style="26"/>
    <col min="3" max="3" width="13.33203125" style="26" bestFit="1" customWidth="1"/>
    <col min="4" max="4" width="8.88671875" style="26"/>
    <col min="5" max="5" width="2.5546875" style="5" customWidth="1"/>
    <col min="6" max="6" width="26.109375" style="6" customWidth="1"/>
    <col min="7" max="7" width="8.88671875" style="26" customWidth="1"/>
    <col min="8" max="8" width="10.5546875" style="26" customWidth="1"/>
    <col min="9" max="9" width="8.88671875" style="26"/>
    <col min="10" max="10" width="2.77734375" style="11" customWidth="1"/>
    <col min="11" max="11" width="24.109375" customWidth="1"/>
    <col min="13" max="13" width="10.77734375" customWidth="1"/>
    <col min="14" max="14" width="10.5546875" customWidth="1"/>
    <col min="15" max="15" width="2.88671875" style="19" customWidth="1"/>
    <col min="16" max="16" width="24.109375" customWidth="1"/>
    <col min="17" max="17" width="10.6640625" customWidth="1"/>
    <col min="18" max="18" width="10.44140625" customWidth="1"/>
    <col min="19" max="19" width="10.88671875" customWidth="1"/>
    <col min="20" max="20" width="7.21875" style="25" customWidth="1"/>
    <col min="21" max="21" width="20.21875" style="26" customWidth="1"/>
    <col min="22" max="22" width="21" style="26" customWidth="1"/>
    <col min="23" max="23" width="19.88671875" style="8" customWidth="1"/>
    <col min="24" max="24" width="19.109375" style="26" customWidth="1"/>
    <col min="25" max="25" width="12.88671875" style="26" customWidth="1"/>
    <col min="26" max="26" width="13.109375" style="26" customWidth="1"/>
    <col min="27" max="27" width="12.88671875" style="26" customWidth="1"/>
    <col min="28" max="28" width="22.21875" style="26" customWidth="1"/>
    <col min="29" max="29" width="20.33203125" style="26" customWidth="1"/>
    <col min="30" max="30" width="19.77734375" style="26" customWidth="1"/>
    <col min="31" max="31" width="11.21875" style="26" customWidth="1"/>
    <col min="32" max="32" width="25.109375" style="26" customWidth="1"/>
    <col min="33" max="33" width="24.5546875" style="26" customWidth="1"/>
    <col min="34" max="34" width="18.44140625" style="26" customWidth="1"/>
    <col min="35" max="35" width="13" style="26" customWidth="1"/>
    <col min="36" max="36" width="12.33203125" style="26" customWidth="1"/>
    <col min="37" max="40" width="12.33203125" style="48" customWidth="1"/>
    <col min="41" max="41" width="13.5546875" style="26" customWidth="1"/>
    <col min="42" max="42" width="13.5546875" style="48" customWidth="1"/>
    <col min="43" max="43" width="37.88671875" style="26" customWidth="1"/>
    <col min="44" max="44" width="11" customWidth="1"/>
    <col min="45" max="45" width="19.44140625" style="26" customWidth="1"/>
    <col min="46" max="46" width="10.6640625" style="26" customWidth="1"/>
    <col min="49" max="49" width="8.88671875" style="25"/>
  </cols>
  <sheetData>
    <row r="1" spans="1:46" x14ac:dyDescent="0.25">
      <c r="A1" s="70" t="s">
        <v>2</v>
      </c>
      <c r="B1" s="70"/>
      <c r="C1" s="70"/>
      <c r="D1" s="70"/>
      <c r="K1" s="71" t="s">
        <v>119</v>
      </c>
      <c r="L1" s="71"/>
      <c r="M1" s="71"/>
      <c r="N1" s="71"/>
      <c r="O1" s="24"/>
      <c r="P1" s="22"/>
      <c r="Q1" s="22"/>
      <c r="R1" s="22"/>
      <c r="S1" s="22"/>
      <c r="T1" s="72" t="s">
        <v>133</v>
      </c>
      <c r="U1" s="73" t="s">
        <v>134</v>
      </c>
      <c r="V1" s="73"/>
      <c r="W1" s="73"/>
      <c r="X1" s="73"/>
      <c r="Y1" s="73"/>
      <c r="Z1" s="73"/>
      <c r="AA1" s="32"/>
      <c r="AB1" s="32"/>
      <c r="AC1" s="32"/>
      <c r="AD1" s="32"/>
      <c r="AE1" s="32"/>
      <c r="AF1" s="32"/>
      <c r="AG1" s="32"/>
      <c r="AH1" s="32"/>
      <c r="AI1" s="2"/>
      <c r="AJ1" s="40"/>
      <c r="AK1" s="40"/>
      <c r="AL1" s="40"/>
      <c r="AM1" s="40"/>
      <c r="AN1" s="40"/>
      <c r="AO1"/>
      <c r="AP1"/>
      <c r="AQ1" s="32"/>
      <c r="AR1" s="37"/>
      <c r="AS1" s="32"/>
      <c r="AT1"/>
    </row>
    <row r="2" spans="1:46" ht="18" customHeight="1" x14ac:dyDescent="0.25">
      <c r="A2" s="3" t="s">
        <v>3</v>
      </c>
      <c r="B2" s="26" t="s">
        <v>13</v>
      </c>
      <c r="C2" s="26">
        <v>0.25</v>
      </c>
      <c r="D2" s="26" t="s">
        <v>29</v>
      </c>
      <c r="K2" s="74" t="s">
        <v>115</v>
      </c>
      <c r="L2" s="74"/>
      <c r="M2" s="74"/>
      <c r="N2" s="74"/>
      <c r="O2" s="23"/>
      <c r="P2" s="75" t="s">
        <v>116</v>
      </c>
      <c r="Q2" s="75"/>
      <c r="R2" s="75"/>
      <c r="S2" s="75"/>
      <c r="T2" s="72"/>
      <c r="U2" s="6" t="s">
        <v>232</v>
      </c>
      <c r="V2" s="4" t="s">
        <v>137</v>
      </c>
      <c r="W2" s="37">
        <v>60</v>
      </c>
      <c r="X2" s="32" t="s">
        <v>143</v>
      </c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2"/>
      <c r="AJ2" s="40"/>
      <c r="AK2" s="40"/>
      <c r="AL2" s="40"/>
      <c r="AM2" s="40"/>
      <c r="AN2" s="40"/>
      <c r="AO2"/>
      <c r="AP2"/>
      <c r="AQ2" s="32"/>
      <c r="AR2" s="37"/>
      <c r="AS2" s="32"/>
      <c r="AT2"/>
    </row>
    <row r="3" spans="1:46" ht="27.6" x14ac:dyDescent="0.25">
      <c r="A3" s="3" t="s">
        <v>4</v>
      </c>
      <c r="B3" s="26" t="s">
        <v>14</v>
      </c>
      <c r="C3" s="26">
        <v>0.84</v>
      </c>
      <c r="D3" s="26" t="s">
        <v>5</v>
      </c>
      <c r="K3" s="6" t="s">
        <v>60</v>
      </c>
      <c r="L3" s="26" t="s">
        <v>62</v>
      </c>
      <c r="M3" s="26">
        <f>$H$15*$H$33*($H$8-$H$13)*POWER(C35,3)/POWER($H$34,2)</f>
        <v>14673928.279879861</v>
      </c>
      <c r="N3" s="26" t="s">
        <v>5</v>
      </c>
      <c r="O3" s="23"/>
      <c r="P3" s="6" t="s">
        <v>60</v>
      </c>
      <c r="Q3" s="26" t="s">
        <v>62</v>
      </c>
      <c r="R3" s="26">
        <f>$H$15*H57*(H11-$H$13)*POWER(C34,3)/POWER(H58,2)</f>
        <v>619159.60591022251</v>
      </c>
      <c r="S3" s="26" t="s">
        <v>5</v>
      </c>
      <c r="T3" s="72"/>
      <c r="U3" s="7" t="s">
        <v>111</v>
      </c>
      <c r="V3" s="32" t="s">
        <v>109</v>
      </c>
      <c r="W3" s="32">
        <f>5.67*10^-8</f>
        <v>5.6699999999999998E-8</v>
      </c>
      <c r="X3" s="32" t="s">
        <v>110</v>
      </c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2"/>
      <c r="AJ3" s="40"/>
      <c r="AK3" s="40"/>
      <c r="AL3" s="40"/>
      <c r="AM3" s="40"/>
      <c r="AN3" s="40"/>
      <c r="AO3"/>
      <c r="AP3"/>
      <c r="AQ3" s="32"/>
      <c r="AR3" s="37"/>
      <c r="AS3" s="32"/>
      <c r="AT3"/>
    </row>
    <row r="4" spans="1:46" ht="30" customHeight="1" x14ac:dyDescent="0.25">
      <c r="A4" s="3" t="s">
        <v>9</v>
      </c>
      <c r="B4" s="26" t="s">
        <v>15</v>
      </c>
      <c r="C4" s="26">
        <v>1530</v>
      </c>
      <c r="D4" s="26" t="s">
        <v>28</v>
      </c>
      <c r="K4" s="6" t="s">
        <v>105</v>
      </c>
      <c r="L4" s="26" t="s">
        <v>61</v>
      </c>
      <c r="M4" s="2">
        <f>M3*$H$32</f>
        <v>10501843.709964979</v>
      </c>
      <c r="N4" s="26" t="s">
        <v>5</v>
      </c>
      <c r="P4" s="7" t="s">
        <v>105</v>
      </c>
      <c r="Q4" s="26" t="s">
        <v>61</v>
      </c>
      <c r="R4" s="2">
        <f>R3*H56</f>
        <v>442743.70716507488</v>
      </c>
      <c r="S4" s="26" t="s">
        <v>5</v>
      </c>
      <c r="T4" s="72"/>
      <c r="U4" s="7" t="s">
        <v>226</v>
      </c>
      <c r="V4" s="32"/>
      <c r="W4" s="32">
        <v>18</v>
      </c>
      <c r="X4" s="8" t="s">
        <v>216</v>
      </c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2"/>
      <c r="AJ4" s="40"/>
      <c r="AK4" s="40"/>
      <c r="AL4" s="40"/>
      <c r="AM4" s="40"/>
      <c r="AN4" s="40"/>
      <c r="AO4"/>
      <c r="AP4"/>
      <c r="AQ4" s="32"/>
      <c r="AR4" s="37"/>
      <c r="AS4" s="32"/>
      <c r="AT4"/>
    </row>
    <row r="5" spans="1:46" ht="30" customHeight="1" x14ac:dyDescent="0.25">
      <c r="A5" s="3" t="s">
        <v>16</v>
      </c>
      <c r="B5" s="4" t="s">
        <v>19</v>
      </c>
      <c r="C5" s="26">
        <v>1135</v>
      </c>
      <c r="D5" s="26" t="s">
        <v>18</v>
      </c>
      <c r="K5" s="7" t="s">
        <v>65</v>
      </c>
      <c r="L5" s="26" t="s">
        <v>67</v>
      </c>
      <c r="M5" s="16">
        <f>POWER((0.825+(0.387*POWER(M4,1/6))/POWER((1+(POWER((0.492/$H$32),9/16))),8/27)),2)</f>
        <v>31.682430186784657</v>
      </c>
      <c r="N5" s="26" t="s">
        <v>5</v>
      </c>
      <c r="P5" s="7" t="s">
        <v>66</v>
      </c>
      <c r="Q5" s="26" t="s">
        <v>67</v>
      </c>
      <c r="R5" s="16">
        <f>0.54*R4^(1/4)</f>
        <v>13.929382335262128</v>
      </c>
      <c r="S5" s="26" t="s">
        <v>5</v>
      </c>
      <c r="U5" s="32"/>
      <c r="V5" s="32"/>
      <c r="W5" s="32"/>
      <c r="X5" s="8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2"/>
      <c r="AJ5" s="40"/>
      <c r="AK5" s="40"/>
      <c r="AL5" s="40"/>
      <c r="AM5" s="40"/>
      <c r="AN5" s="40"/>
      <c r="AO5"/>
      <c r="AP5"/>
      <c r="AQ5" s="77" t="s">
        <v>147</v>
      </c>
      <c r="AR5" s="77"/>
      <c r="AS5" s="77"/>
      <c r="AT5"/>
    </row>
    <row r="6" spans="1:46" ht="30.6" customHeight="1" x14ac:dyDescent="0.25">
      <c r="A6" s="3" t="s">
        <v>11</v>
      </c>
      <c r="B6" s="26" t="s">
        <v>17</v>
      </c>
      <c r="C6" s="2">
        <f>C2/(C5*C4)</f>
        <v>1.4396360600040309E-7</v>
      </c>
      <c r="D6" s="26" t="s">
        <v>12</v>
      </c>
      <c r="F6" s="78" t="s">
        <v>114</v>
      </c>
      <c r="G6" s="78"/>
      <c r="H6" s="78"/>
      <c r="I6" s="78"/>
      <c r="K6" s="7" t="s">
        <v>104</v>
      </c>
      <c r="L6" s="26" t="s">
        <v>103</v>
      </c>
      <c r="M6" s="17">
        <f>M5*$H$30/C35</f>
        <v>2.7019073096249362</v>
      </c>
      <c r="N6" s="26" t="s">
        <v>106</v>
      </c>
      <c r="O6" s="20"/>
      <c r="P6" s="7" t="s">
        <v>104</v>
      </c>
      <c r="Q6" s="26" t="s">
        <v>103</v>
      </c>
      <c r="R6" s="17">
        <f>R5*H54/C34</f>
        <v>4.6422397442273757</v>
      </c>
      <c r="S6" s="26" t="s">
        <v>106</v>
      </c>
      <c r="U6" s="83" t="s">
        <v>142</v>
      </c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/>
      <c r="AQ6" s="50" t="s">
        <v>223</v>
      </c>
      <c r="AR6" s="51">
        <f>U490</f>
        <v>28800</v>
      </c>
      <c r="AS6" s="50" t="s">
        <v>143</v>
      </c>
      <c r="AT6"/>
    </row>
    <row r="7" spans="1:46" ht="33.6" customHeight="1" x14ac:dyDescent="0.25">
      <c r="A7" s="79" t="s">
        <v>21</v>
      </c>
      <c r="B7" s="79"/>
      <c r="C7" s="79"/>
      <c r="D7" s="79"/>
      <c r="F7" s="85">
        <v>35</v>
      </c>
      <c r="G7" s="85"/>
      <c r="H7" s="85"/>
      <c r="I7" s="85"/>
      <c r="K7" s="6" t="s">
        <v>107</v>
      </c>
      <c r="L7" s="26"/>
      <c r="M7" s="16">
        <f>M6*C20*($H$8-$H$13)</f>
        <v>0.89973513410510353</v>
      </c>
      <c r="N7" s="26" t="s">
        <v>0</v>
      </c>
      <c r="P7" s="6" t="s">
        <v>107</v>
      </c>
      <c r="Q7" s="26"/>
      <c r="R7" s="16">
        <f>R6*C19*(H11-$H$13)</f>
        <v>4.2337226467353668</v>
      </c>
      <c r="S7" s="26" t="s">
        <v>0</v>
      </c>
      <c r="U7" s="28" t="s">
        <v>214</v>
      </c>
      <c r="V7" s="28" t="s">
        <v>221</v>
      </c>
      <c r="W7" s="32" t="s">
        <v>89</v>
      </c>
      <c r="X7" s="8" t="s">
        <v>218</v>
      </c>
      <c r="Y7" s="28" t="s">
        <v>96</v>
      </c>
      <c r="Z7" s="28" t="s">
        <v>113</v>
      </c>
      <c r="AA7" s="28" t="s">
        <v>136</v>
      </c>
      <c r="AB7" s="28" t="s">
        <v>3</v>
      </c>
      <c r="AC7" s="28" t="s">
        <v>63</v>
      </c>
      <c r="AD7" s="28" t="s">
        <v>215</v>
      </c>
      <c r="AE7" s="28" t="s">
        <v>60</v>
      </c>
      <c r="AF7" s="28" t="s">
        <v>105</v>
      </c>
      <c r="AG7" s="28" t="s">
        <v>66</v>
      </c>
      <c r="AH7" s="28" t="s">
        <v>104</v>
      </c>
      <c r="AI7" s="48" t="s">
        <v>107</v>
      </c>
      <c r="AJ7" s="48" t="s">
        <v>108</v>
      </c>
      <c r="AK7" s="28" t="s">
        <v>220</v>
      </c>
      <c r="AL7" s="28" t="s">
        <v>112</v>
      </c>
      <c r="AM7" s="28" t="s">
        <v>122</v>
      </c>
      <c r="AN7" s="41" t="s">
        <v>144</v>
      </c>
      <c r="AO7" s="41" t="s">
        <v>217</v>
      </c>
      <c r="AP7" s="41"/>
      <c r="AQ7" s="52"/>
      <c r="AR7" s="51">
        <f>AR6/3600</f>
        <v>8</v>
      </c>
      <c r="AS7" s="50" t="s">
        <v>153</v>
      </c>
      <c r="AT7"/>
    </row>
    <row r="8" spans="1:46" ht="34.200000000000003" customHeight="1" x14ac:dyDescent="0.25">
      <c r="A8" s="3" t="s">
        <v>3</v>
      </c>
      <c r="B8" s="26" t="s">
        <v>22</v>
      </c>
      <c r="C8" s="26">
        <v>0.20899999999999999</v>
      </c>
      <c r="D8" s="26" t="s">
        <v>27</v>
      </c>
      <c r="F8" s="7" t="s">
        <v>127</v>
      </c>
      <c r="G8" s="26" t="s">
        <v>86</v>
      </c>
      <c r="H8" s="26">
        <v>21.7</v>
      </c>
      <c r="I8" s="26" t="s">
        <v>88</v>
      </c>
      <c r="K8" s="7" t="s">
        <v>111</v>
      </c>
      <c r="L8" s="26" t="s">
        <v>109</v>
      </c>
      <c r="M8" s="26">
        <f>5.67*10^-8</f>
        <v>5.6699999999999998E-8</v>
      </c>
      <c r="N8" s="26" t="s">
        <v>110</v>
      </c>
      <c r="P8" s="7" t="s">
        <v>111</v>
      </c>
      <c r="Q8" s="26" t="s">
        <v>109</v>
      </c>
      <c r="R8" s="26">
        <f>5.67*10^-8</f>
        <v>5.6699999999999998E-8</v>
      </c>
      <c r="S8" s="26" t="s">
        <v>110</v>
      </c>
      <c r="U8" s="32" t="s">
        <v>86</v>
      </c>
      <c r="V8" s="32" t="s">
        <v>213</v>
      </c>
      <c r="W8" s="32" t="s">
        <v>90</v>
      </c>
      <c r="X8" s="4" t="s">
        <v>95</v>
      </c>
      <c r="Y8" s="4" t="s">
        <v>97</v>
      </c>
      <c r="Z8" s="32" t="s">
        <v>101</v>
      </c>
      <c r="AA8" s="32" t="s">
        <v>92</v>
      </c>
      <c r="AB8" s="32" t="s">
        <v>94</v>
      </c>
      <c r="AC8" s="32" t="s">
        <v>64</v>
      </c>
      <c r="AD8" s="28" t="s">
        <v>99</v>
      </c>
      <c r="AE8" s="32" t="s">
        <v>62</v>
      </c>
      <c r="AF8" s="32" t="s">
        <v>61</v>
      </c>
      <c r="AG8" s="32" t="s">
        <v>67</v>
      </c>
      <c r="AH8" s="32" t="s">
        <v>103</v>
      </c>
      <c r="AI8" s="48"/>
      <c r="AJ8" s="48"/>
      <c r="AM8" s="48" t="s">
        <v>145</v>
      </c>
      <c r="AN8" s="2" t="s">
        <v>146</v>
      </c>
      <c r="AO8" s="2" t="s">
        <v>158</v>
      </c>
      <c r="AP8" s="2"/>
      <c r="AQ8" s="50" t="s">
        <v>252</v>
      </c>
      <c r="AR8" s="51">
        <f>V490</f>
        <v>27.499703933211602</v>
      </c>
      <c r="AS8" s="50" t="s">
        <v>253</v>
      </c>
      <c r="AT8"/>
    </row>
    <row r="9" spans="1:46" ht="32.4" customHeight="1" x14ac:dyDescent="0.25">
      <c r="A9" s="3" t="s">
        <v>4</v>
      </c>
      <c r="B9" s="26" t="s">
        <v>23</v>
      </c>
      <c r="C9" s="26">
        <v>0.86</v>
      </c>
      <c r="D9" s="26" t="s">
        <v>5</v>
      </c>
      <c r="F9" s="7" t="s">
        <v>128</v>
      </c>
      <c r="G9" s="26" t="s">
        <v>86</v>
      </c>
      <c r="H9" s="26">
        <v>26.5</v>
      </c>
      <c r="I9" s="26" t="s">
        <v>88</v>
      </c>
      <c r="K9" s="6" t="s">
        <v>108</v>
      </c>
      <c r="L9" s="26"/>
      <c r="M9" s="16">
        <f>C9*C20*M8*(POWER($H$8+273.15,4)-POWER(($H$13+273.15),4))</f>
        <v>1.6338264008065102</v>
      </c>
      <c r="N9" s="26" t="s">
        <v>0</v>
      </c>
      <c r="P9" s="6" t="s">
        <v>108</v>
      </c>
      <c r="Q9" s="26"/>
      <c r="R9" s="16">
        <f>C3*C19*R8*(POWER(H11+273.15,4)-POWER(($H$13+273.15),4))</f>
        <v>4.502606240643618</v>
      </c>
      <c r="S9" s="26" t="s">
        <v>0</v>
      </c>
      <c r="U9" s="32" t="s">
        <v>143</v>
      </c>
      <c r="V9" s="32" t="s">
        <v>88</v>
      </c>
      <c r="W9" s="32" t="s">
        <v>91</v>
      </c>
      <c r="X9" s="32" t="s">
        <v>18</v>
      </c>
      <c r="Y9" s="32" t="s">
        <v>98</v>
      </c>
      <c r="Z9" s="32" t="s">
        <v>102</v>
      </c>
      <c r="AA9" s="32" t="s">
        <v>93</v>
      </c>
      <c r="AB9" s="32" t="s">
        <v>10</v>
      </c>
      <c r="AC9" s="32" t="s">
        <v>5</v>
      </c>
      <c r="AD9" s="32" t="s">
        <v>100</v>
      </c>
      <c r="AE9" s="32" t="s">
        <v>5</v>
      </c>
      <c r="AF9" s="32" t="s">
        <v>5</v>
      </c>
      <c r="AG9" s="32" t="s">
        <v>5</v>
      </c>
      <c r="AH9" s="32" t="s">
        <v>106</v>
      </c>
      <c r="AI9" s="48" t="s">
        <v>0</v>
      </c>
      <c r="AJ9" s="48" t="s">
        <v>0</v>
      </c>
      <c r="AK9" s="48" t="s">
        <v>0</v>
      </c>
      <c r="AL9" s="48" t="s">
        <v>88</v>
      </c>
      <c r="AM9" s="48" t="s">
        <v>88</v>
      </c>
      <c r="AN9" s="42" t="s">
        <v>151</v>
      </c>
      <c r="AO9" s="2" t="s">
        <v>153</v>
      </c>
      <c r="AP9" s="2"/>
      <c r="AQ9" s="50" t="s">
        <v>148</v>
      </c>
      <c r="AR9" s="51">
        <f>SUM(AN10:AN490)</f>
        <v>6.2327107651423345E-2</v>
      </c>
      <c r="AS9" s="50" t="s">
        <v>151</v>
      </c>
      <c r="AT9"/>
    </row>
    <row r="10" spans="1:46" ht="36.6" customHeight="1" x14ac:dyDescent="0.25">
      <c r="A10" s="3" t="s">
        <v>9</v>
      </c>
      <c r="B10" s="26" t="s">
        <v>24</v>
      </c>
      <c r="C10" s="26">
        <v>1460</v>
      </c>
      <c r="D10" s="26" t="s">
        <v>28</v>
      </c>
      <c r="F10" s="7" t="s">
        <v>129</v>
      </c>
      <c r="G10" s="26" t="s">
        <v>86</v>
      </c>
      <c r="H10" s="26">
        <v>27</v>
      </c>
      <c r="I10" s="26" t="s">
        <v>88</v>
      </c>
      <c r="K10" s="6" t="s">
        <v>120</v>
      </c>
      <c r="L10" s="26"/>
      <c r="M10" s="18">
        <f>M9+M7</f>
        <v>2.5335615349116138</v>
      </c>
      <c r="N10" s="26" t="s">
        <v>0</v>
      </c>
      <c r="P10" s="6" t="s">
        <v>120</v>
      </c>
      <c r="Q10" s="26"/>
      <c r="R10" s="18">
        <f>R9+R7</f>
        <v>8.7363288873789848</v>
      </c>
      <c r="S10" s="26" t="s">
        <v>0</v>
      </c>
      <c r="U10" s="32">
        <v>0</v>
      </c>
      <c r="V10" s="32">
        <v>18</v>
      </c>
      <c r="W10" s="32">
        <f>((V10+$W$4)/2)+273.15</f>
        <v>291.14999999999998</v>
      </c>
      <c r="X10" s="8">
        <f>(351.99/W10)+344.84/(W10^2)</f>
        <v>1.2130324803820438</v>
      </c>
      <c r="Y10" s="32">
        <f>((1.459*10^-6)*W10^1.5)/(W10+109.1)</f>
        <v>1.8109194905124869E-5</v>
      </c>
      <c r="Z10" s="32">
        <f>Y10/X10</f>
        <v>1.4928862333036119E-5</v>
      </c>
      <c r="AA10" s="10">
        <f>1030.5-0.19975*W10+(3.9734*10^-4)*W10^2</f>
        <v>1006.02463276215</v>
      </c>
      <c r="AB10" s="29">
        <f>((2.334*10^-3)*(W10^1.5))/(W10+164.54)</f>
        <v>2.5445239628926759E-2</v>
      </c>
      <c r="AC10" s="8">
        <f>AA10*Y10/AB10</f>
        <v>0.71598052994303296</v>
      </c>
      <c r="AD10" s="32">
        <f>1/W10</f>
        <v>3.4346556757685045E-3</v>
      </c>
      <c r="AE10" s="32">
        <f>$H$15*AD10*(V10-$W$4)*($C$34^3)/(Z10^2)</f>
        <v>0</v>
      </c>
      <c r="AF10" s="32">
        <f>AE10*AC10</f>
        <v>0</v>
      </c>
      <c r="AG10" s="9">
        <f>0.54*POWER(AF10,1/4)</f>
        <v>0</v>
      </c>
      <c r="AH10" s="10">
        <f>AG10*AB10/$C$34</f>
        <v>0</v>
      </c>
      <c r="AI10" s="10">
        <f>AH10*$C$19*(V10-$W$4)</f>
        <v>0</v>
      </c>
      <c r="AJ10" s="10">
        <f>$W$3*$C$19*$C$3*(POWER(V10+273.15,4)-POWER($W$4+273.15,4))</f>
        <v>0</v>
      </c>
      <c r="AK10" s="10">
        <f>AJ10+AI10</f>
        <v>0</v>
      </c>
      <c r="AL10" s="9">
        <f>AK10*$C$17/($C$2*$C$19)</f>
        <v>0</v>
      </c>
      <c r="AM10" s="49">
        <f t="shared" ref="AM10:AM11" si="0">V10+AL10</f>
        <v>18</v>
      </c>
      <c r="AN10" s="29">
        <v>0</v>
      </c>
      <c r="AO10" s="29">
        <f>U10/3600</f>
        <v>0</v>
      </c>
      <c r="AP10" s="29"/>
      <c r="AQ10" s="50"/>
      <c r="AR10" s="50">
        <f>AR9*3600</f>
        <v>224.37758754512404</v>
      </c>
      <c r="AS10" s="50" t="s">
        <v>222</v>
      </c>
      <c r="AT10"/>
    </row>
    <row r="11" spans="1:46" ht="31.8" customHeight="1" x14ac:dyDescent="0.25">
      <c r="A11" s="3" t="s">
        <v>16</v>
      </c>
      <c r="B11" s="4" t="s">
        <v>25</v>
      </c>
      <c r="C11" s="26">
        <v>1185</v>
      </c>
      <c r="D11" s="26" t="s">
        <v>18</v>
      </c>
      <c r="F11" s="7" t="s">
        <v>123</v>
      </c>
      <c r="G11" s="26" t="s">
        <v>86</v>
      </c>
      <c r="H11" s="26">
        <v>27.5</v>
      </c>
      <c r="I11" s="26" t="s">
        <v>88</v>
      </c>
      <c r="K11" s="6" t="s">
        <v>112</v>
      </c>
      <c r="L11" s="26"/>
      <c r="M11" s="16">
        <f>M10*C18/(C8*C20)</f>
        <v>0.80815359965282751</v>
      </c>
      <c r="N11" s="26" t="s">
        <v>88</v>
      </c>
      <c r="P11" s="6" t="s">
        <v>112</v>
      </c>
      <c r="Q11" s="26"/>
      <c r="R11" s="16">
        <f>R10*C17/(C2*C19)</f>
        <v>4.7321781473302833</v>
      </c>
      <c r="S11" s="26" t="s">
        <v>88</v>
      </c>
      <c r="U11" s="36">
        <f>U10+$W$2</f>
        <v>60</v>
      </c>
      <c r="V11" s="36">
        <f>V10+$W$2*($R$10-AH10*$C$19*(V10-$W$4)-$W$3*$C$3*$C$19*(POWER(V10+273.15,4)-POWER($W$4+273.15,4)))/($C$29*$C$4)</f>
        <v>18.17942492711915</v>
      </c>
      <c r="W11" s="32">
        <f t="shared" ref="W11:W74" si="1">((V11+$W$4)/2)+273.15</f>
        <v>291.23971246355956</v>
      </c>
      <c r="X11" s="8">
        <f t="shared" ref="X11:X74" si="2">(351.99/W11)+344.84/(W11^2)</f>
        <v>1.2126575693791453</v>
      </c>
      <c r="Y11" s="32">
        <f t="shared" ref="Y11:Y74" si="3">((1.459*10^-6)*W11^1.5)/(W11+109.1)</f>
        <v>1.811350558729137E-5</v>
      </c>
      <c r="Z11" s="32">
        <f t="shared" ref="Z11:Z74" si="4">Y11/X11</f>
        <v>1.4937032551213198E-5</v>
      </c>
      <c r="AA11" s="10">
        <f t="shared" ref="AA11:AA74" si="5">1030.5-0.19975*W11+(3.9734*10^-4)*W11^2</f>
        <v>1006.0274727652386</v>
      </c>
      <c r="AB11" s="29">
        <f t="shared" ref="AB11:AB74" si="6">((2.334*10^-3)*(W11^1.5))/(W11+164.54)</f>
        <v>2.5451990475098371E-2</v>
      </c>
      <c r="AC11" s="8">
        <f t="shared" ref="AC11:AC74" si="7">AA11*Y11/AB11</f>
        <v>0.71596303113229642</v>
      </c>
      <c r="AD11" s="32">
        <f t="shared" ref="AD11:AD74" si="8">1/W11</f>
        <v>3.4335976764333668E-3</v>
      </c>
      <c r="AE11" s="47">
        <f t="shared" ref="AE11:AE74" si="9">$H$15*AD11*(V11-$W$4)*($C$34^3)/(Z11^2)</f>
        <v>12569.59200087713</v>
      </c>
      <c r="AF11" s="32">
        <f t="shared" ref="AF11:AF74" si="10">AE11*AC11</f>
        <v>8999.3631890442575</v>
      </c>
      <c r="AG11" s="9">
        <f t="shared" ref="AG11:AG74" si="11">0.54*POWER(AF11,1/4)</f>
        <v>5.2595271897893401</v>
      </c>
      <c r="AH11" s="10">
        <f t="shared" ref="AH11:AH74" si="12">AG11*AB11/$C$34</f>
        <v>1.7290952141996727</v>
      </c>
      <c r="AI11" s="10">
        <f t="shared" ref="AI11" si="13">AH11*$C$19*(V11-$W$4)</f>
        <v>2.9783307147825407E-2</v>
      </c>
      <c r="AJ11" s="10">
        <f t="shared" ref="AJ11" si="14">$W$3*$C$19*$C$3*(POWER(V11+273.15,4)-POWER($W$4+273.15,4))</f>
        <v>8.1064026170801468E-2</v>
      </c>
      <c r="AK11" s="10">
        <f t="shared" ref="AK11" si="15">AJ11+AI11</f>
        <v>0.11084733331862687</v>
      </c>
      <c r="AL11" s="9">
        <f t="shared" ref="AL11:AL74" si="16">AK11*$C$17/($C$2*$C$19)</f>
        <v>6.0042305547589547E-2</v>
      </c>
      <c r="AM11" s="49">
        <f t="shared" si="0"/>
        <v>18.23946723266674</v>
      </c>
      <c r="AN11" s="29">
        <f>AK11*$W$2/(3.6*10^6)</f>
        <v>1.8474555553104479E-6</v>
      </c>
      <c r="AO11" s="29">
        <f t="shared" ref="AO11" si="17">U11/3600</f>
        <v>1.6666666666666666E-2</v>
      </c>
      <c r="AP11" s="29"/>
      <c r="AQ11" s="50" t="s">
        <v>150</v>
      </c>
      <c r="AR11" s="51">
        <v>35</v>
      </c>
      <c r="AS11" s="50" t="s">
        <v>0</v>
      </c>
      <c r="AT11"/>
    </row>
    <row r="12" spans="1:46" ht="27.6" customHeight="1" x14ac:dyDescent="0.25">
      <c r="A12" s="3" t="s">
        <v>11</v>
      </c>
      <c r="B12" s="26" t="s">
        <v>26</v>
      </c>
      <c r="C12" s="2">
        <f>C8/(C11*C10)</f>
        <v>1.2080226576498468E-7</v>
      </c>
      <c r="D12" s="26" t="s">
        <v>12</v>
      </c>
      <c r="F12" s="7" t="s">
        <v>124</v>
      </c>
      <c r="G12" s="26" t="s">
        <v>86</v>
      </c>
      <c r="H12" s="26">
        <v>21.5</v>
      </c>
      <c r="I12" s="26" t="s">
        <v>88</v>
      </c>
      <c r="K12" s="7" t="s">
        <v>122</v>
      </c>
      <c r="L12" s="26" t="s">
        <v>145</v>
      </c>
      <c r="M12" s="16">
        <f>H8+M11</f>
        <v>22.508153599652825</v>
      </c>
      <c r="N12" s="26" t="s">
        <v>88</v>
      </c>
      <c r="P12" s="7" t="s">
        <v>122</v>
      </c>
      <c r="Q12" s="26" t="s">
        <v>145</v>
      </c>
      <c r="R12" s="16">
        <f>H11+R11</f>
        <v>32.232178147330281</v>
      </c>
      <c r="S12" s="26" t="s">
        <v>88</v>
      </c>
      <c r="U12" s="36">
        <f>U11+$W$2</f>
        <v>120</v>
      </c>
      <c r="V12" s="36">
        <f t="shared" ref="V12:V75" si="18">V11+$W$2*($R$10-AH11*$C$19*(V11-$W$4)-$W$3*$C$3*$C$19*(POWER(V11+273.15,4)-POWER($W$4+273.15,4)))/($C$29*$C$4)</f>
        <v>18.356573294488957</v>
      </c>
      <c r="W12" s="32">
        <f t="shared" si="1"/>
        <v>291.32828664724445</v>
      </c>
      <c r="X12" s="8">
        <f t="shared" si="2"/>
        <v>1.2122876425640829</v>
      </c>
      <c r="Y12" s="32">
        <f t="shared" si="3"/>
        <v>1.8117760944532753E-5</v>
      </c>
      <c r="Z12" s="32">
        <f t="shared" si="4"/>
        <v>1.4945100740458161E-5</v>
      </c>
      <c r="AA12" s="10">
        <f t="shared" si="5"/>
        <v>1006.0302830087423</v>
      </c>
      <c r="AB12" s="29">
        <f t="shared" si="6"/>
        <v>2.5458654835832123E-2</v>
      </c>
      <c r="AC12" s="8">
        <f t="shared" si="7"/>
        <v>0.71594576728614778</v>
      </c>
      <c r="AD12" s="32">
        <f t="shared" si="8"/>
        <v>3.4325537403474054E-3</v>
      </c>
      <c r="AE12" s="47">
        <f t="shared" si="9"/>
        <v>24945.149799192273</v>
      </c>
      <c r="AF12" s="32">
        <f t="shared" si="10"/>
        <v>17859.374413050606</v>
      </c>
      <c r="AG12" s="9">
        <f t="shared" si="11"/>
        <v>6.2425254322617763</v>
      </c>
      <c r="AH12" s="10">
        <f t="shared" si="12"/>
        <v>2.0527980453331436</v>
      </c>
      <c r="AI12" s="10">
        <f t="shared" ref="AI12:AI16" si="19">AH12*$C$19*(V12-$W$4)</f>
        <v>7.0269404346713277E-2</v>
      </c>
      <c r="AJ12" s="10">
        <f t="shared" ref="AJ12:AJ16" si="20">$W$3*$C$19*$C$3*(POWER(V12+273.15,4)-POWER($W$4+273.15,4))</f>
        <v>0.1612465790854018</v>
      </c>
      <c r="AK12" s="10">
        <f t="shared" ref="AK12:AK16" si="21">AJ12+AI12</f>
        <v>0.23151598343211507</v>
      </c>
      <c r="AL12" s="9">
        <f t="shared" si="16"/>
        <v>0.12540449102572898</v>
      </c>
      <c r="AM12" s="49">
        <f t="shared" ref="AM12:AM16" si="22">V12+AL12</f>
        <v>18.481977785514687</v>
      </c>
      <c r="AN12" s="29">
        <f t="shared" ref="AN12:AN16" si="23">AK12*$W$2/(3.6*10^6)</f>
        <v>3.8585997238685846E-6</v>
      </c>
      <c r="AO12" s="29">
        <f t="shared" ref="AO12:AO16" si="24">U12/3600</f>
        <v>3.3333333333333333E-2</v>
      </c>
      <c r="AP12" s="29"/>
      <c r="AQ12" s="50" t="s">
        <v>149</v>
      </c>
      <c r="AR12" s="51">
        <f>(AR11/1000)*(AR6/3600)</f>
        <v>0.28000000000000003</v>
      </c>
      <c r="AS12" s="50" t="s">
        <v>151</v>
      </c>
      <c r="AT12"/>
    </row>
    <row r="13" spans="1:46" ht="16.2" x14ac:dyDescent="0.25">
      <c r="A13" s="79" t="s">
        <v>20</v>
      </c>
      <c r="B13" s="79"/>
      <c r="C13" s="79"/>
      <c r="D13" s="79"/>
      <c r="F13" s="6" t="s">
        <v>87</v>
      </c>
      <c r="G13" s="26" t="s">
        <v>85</v>
      </c>
      <c r="H13" s="26">
        <v>18</v>
      </c>
      <c r="I13" s="26" t="s">
        <v>88</v>
      </c>
      <c r="K13" s="75" t="s">
        <v>118</v>
      </c>
      <c r="L13" s="75"/>
      <c r="M13" s="75"/>
      <c r="N13" s="75"/>
      <c r="P13" s="74" t="s">
        <v>117</v>
      </c>
      <c r="Q13" s="74"/>
      <c r="R13" s="74"/>
      <c r="S13" s="74"/>
      <c r="U13" s="36">
        <f>U12+$W$2</f>
        <v>180</v>
      </c>
      <c r="V13" s="36">
        <f t="shared" si="18"/>
        <v>18.531243393923653</v>
      </c>
      <c r="W13" s="32">
        <f t="shared" si="1"/>
        <v>291.41562169696181</v>
      </c>
      <c r="X13" s="8">
        <f t="shared" si="2"/>
        <v>1.2119231118591873</v>
      </c>
      <c r="Y13" s="32">
        <f t="shared" si="3"/>
        <v>1.8121956156966982E-5</v>
      </c>
      <c r="Z13" s="32">
        <f t="shared" si="4"/>
        <v>1.495305764832428E-5</v>
      </c>
      <c r="AA13" s="10">
        <f t="shared" si="5"/>
        <v>1006.0330600418889</v>
      </c>
      <c r="AB13" s="29">
        <f t="shared" si="6"/>
        <v>2.5465225156224021E-2</v>
      </c>
      <c r="AC13" s="8">
        <f t="shared" si="7"/>
        <v>0.71592875753868945</v>
      </c>
      <c r="AD13" s="32">
        <f t="shared" si="8"/>
        <v>3.4315250300475763E-3</v>
      </c>
      <c r="AE13" s="47">
        <f t="shared" si="9"/>
        <v>37114.05007372098</v>
      </c>
      <c r="AF13" s="32">
        <f t="shared" si="10"/>
        <v>26571.015756507768</v>
      </c>
      <c r="AG13" s="9">
        <f t="shared" si="11"/>
        <v>6.8943892417469135</v>
      </c>
      <c r="AH13" s="10">
        <f t="shared" si="12"/>
        <v>2.2677426687615605</v>
      </c>
      <c r="AI13" s="10">
        <f t="shared" si="19"/>
        <v>0.11565343794224382</v>
      </c>
      <c r="AJ13" s="10">
        <f t="shared" si="20"/>
        <v>0.24045065230662785</v>
      </c>
      <c r="AK13" s="10">
        <f t="shared" si="21"/>
        <v>0.35610409024887169</v>
      </c>
      <c r="AL13" s="9">
        <f t="shared" si="16"/>
        <v>0.19288971555147214</v>
      </c>
      <c r="AM13" s="49">
        <f t="shared" si="22"/>
        <v>18.724133109475126</v>
      </c>
      <c r="AN13" s="29">
        <f t="shared" si="23"/>
        <v>5.9350681708145277E-6</v>
      </c>
      <c r="AO13" s="29">
        <f t="shared" si="24"/>
        <v>0.05</v>
      </c>
      <c r="AP13" s="29"/>
      <c r="AQ13" s="50"/>
      <c r="AR13" s="50">
        <f>AR12*3600</f>
        <v>1008.0000000000001</v>
      </c>
      <c r="AS13" s="50" t="s">
        <v>222</v>
      </c>
      <c r="AT13"/>
    </row>
    <row r="14" spans="1:46" ht="27.6" x14ac:dyDescent="0.25">
      <c r="A14" s="3" t="s">
        <v>7</v>
      </c>
      <c r="B14" s="26" t="s">
        <v>32</v>
      </c>
      <c r="C14" s="26">
        <v>0.32</v>
      </c>
      <c r="D14" s="26" t="s">
        <v>1</v>
      </c>
      <c r="E14" s="15"/>
      <c r="F14" s="6" t="s">
        <v>84</v>
      </c>
      <c r="H14" s="10">
        <f>F7/6</f>
        <v>5.833333333333333</v>
      </c>
      <c r="I14" s="1" t="s">
        <v>0</v>
      </c>
      <c r="K14" s="6" t="s">
        <v>60</v>
      </c>
      <c r="L14" s="26" t="s">
        <v>62</v>
      </c>
      <c r="M14" s="26">
        <f>$H$15*H41*(H9-$H$13)*POWER(C36,3)/POWER(H42,2)</f>
        <v>32482672.855421484</v>
      </c>
      <c r="N14" s="26" t="s">
        <v>5</v>
      </c>
      <c r="P14" s="6" t="s">
        <v>60</v>
      </c>
      <c r="Q14" s="26" t="s">
        <v>62</v>
      </c>
      <c r="R14" s="26">
        <f>$H$15*H65*(H12-$H$13)*POWER($C$34,3)/POWER(H66,2)</f>
        <v>238930.74215948314</v>
      </c>
      <c r="S14" s="26" t="s">
        <v>5</v>
      </c>
      <c r="U14" s="36">
        <f>U13+$W$2</f>
        <v>240</v>
      </c>
      <c r="V14" s="36">
        <f t="shared" si="18"/>
        <v>18.703354728427026</v>
      </c>
      <c r="W14" s="32">
        <f t="shared" si="1"/>
        <v>291.50167736421349</v>
      </c>
      <c r="X14" s="8">
        <f t="shared" si="2"/>
        <v>1.2115641355784998</v>
      </c>
      <c r="Y14" s="32">
        <f t="shared" si="3"/>
        <v>1.8126089317770728E-5</v>
      </c>
      <c r="Z14" s="32">
        <f t="shared" si="4"/>
        <v>1.4960899539268591E-5</v>
      </c>
      <c r="AA14" s="10">
        <f t="shared" si="5"/>
        <v>1006.0358023227279</v>
      </c>
      <c r="AB14" s="29">
        <f t="shared" si="6"/>
        <v>2.5471698443201907E-2</v>
      </c>
      <c r="AC14" s="8">
        <f t="shared" si="7"/>
        <v>0.71591200918302877</v>
      </c>
      <c r="AD14" s="32">
        <f t="shared" si="8"/>
        <v>3.4305119923909093E-3</v>
      </c>
      <c r="AE14" s="47">
        <f t="shared" si="9"/>
        <v>49072.207031124206</v>
      </c>
      <c r="AF14" s="32">
        <f t="shared" si="10"/>
        <v>35131.382330697685</v>
      </c>
      <c r="AG14" s="9">
        <f t="shared" si="11"/>
        <v>7.3929466033260764</v>
      </c>
      <c r="AH14" s="10">
        <f t="shared" si="12"/>
        <v>2.4323492087854519</v>
      </c>
      <c r="AI14" s="10">
        <f t="shared" si="19"/>
        <v>0.16423721444975845</v>
      </c>
      <c r="AJ14" s="10">
        <f t="shared" si="20"/>
        <v>0.31863375912536124</v>
      </c>
      <c r="AK14" s="10">
        <f t="shared" si="21"/>
        <v>0.48287097357511966</v>
      </c>
      <c r="AL14" s="9">
        <f t="shared" si="16"/>
        <v>0.26155511068652315</v>
      </c>
      <c r="AM14" s="49">
        <f t="shared" si="22"/>
        <v>18.964909839113549</v>
      </c>
      <c r="AN14" s="29">
        <f t="shared" si="23"/>
        <v>8.0478495595853287E-6</v>
      </c>
      <c r="AO14" s="29">
        <f t="shared" si="24"/>
        <v>6.6666666666666666E-2</v>
      </c>
      <c r="AP14" s="29"/>
      <c r="AQ14" s="53" t="s">
        <v>152</v>
      </c>
      <c r="AR14" s="51">
        <f>AR12-AR9</f>
        <v>0.21767289234857667</v>
      </c>
      <c r="AS14" s="50" t="s">
        <v>151</v>
      </c>
      <c r="AT14"/>
    </row>
    <row r="15" spans="1:46" ht="31.2" customHeight="1" x14ac:dyDescent="0.25">
      <c r="A15" s="3" t="s">
        <v>6</v>
      </c>
      <c r="B15" s="26" t="s">
        <v>33</v>
      </c>
      <c r="C15" s="26">
        <v>0.3</v>
      </c>
      <c r="D15" s="26" t="s">
        <v>1</v>
      </c>
      <c r="F15" s="6" t="s">
        <v>83</v>
      </c>
      <c r="G15" s="26" t="s">
        <v>58</v>
      </c>
      <c r="H15" s="26">
        <v>9.81</v>
      </c>
      <c r="I15" s="26" t="s">
        <v>59</v>
      </c>
      <c r="K15" s="6" t="s">
        <v>105</v>
      </c>
      <c r="L15" s="26" t="s">
        <v>61</v>
      </c>
      <c r="M15" s="2">
        <f>M14*H40</f>
        <v>23230501.051906843</v>
      </c>
      <c r="N15" s="26" t="s">
        <v>5</v>
      </c>
      <c r="P15" s="6" t="s">
        <v>105</v>
      </c>
      <c r="Q15" s="26" t="s">
        <v>61</v>
      </c>
      <c r="R15" s="2">
        <f>R14*H64</f>
        <v>170988.76875073148</v>
      </c>
      <c r="S15" s="26" t="s">
        <v>5</v>
      </c>
      <c r="U15" s="36">
        <f>U14+$W$2</f>
        <v>300</v>
      </c>
      <c r="V15" s="36">
        <f t="shared" si="18"/>
        <v>18.872862550734929</v>
      </c>
      <c r="W15" s="32">
        <f t="shared" si="1"/>
        <v>291.58643127536743</v>
      </c>
      <c r="X15" s="8">
        <f t="shared" si="2"/>
        <v>1.2112107972950832</v>
      </c>
      <c r="Y15" s="32">
        <f t="shared" si="3"/>
        <v>1.8130159379152275E-5</v>
      </c>
      <c r="Z15" s="32">
        <f t="shared" si="4"/>
        <v>1.4968624305233374E-5</v>
      </c>
      <c r="AA15" s="10">
        <f t="shared" si="5"/>
        <v>1006.0385088735428</v>
      </c>
      <c r="AB15" s="29">
        <f t="shared" si="6"/>
        <v>2.547807304897147E-2</v>
      </c>
      <c r="AC15" s="8">
        <f t="shared" si="7"/>
        <v>0.71589552602285011</v>
      </c>
      <c r="AD15" s="32">
        <f t="shared" si="8"/>
        <v>3.4295148633155131E-3</v>
      </c>
      <c r="AE15" s="47">
        <f t="shared" si="9"/>
        <v>60818.040694487936</v>
      </c>
      <c r="AF15" s="32">
        <f t="shared" si="10"/>
        <v>43539.363234659548</v>
      </c>
      <c r="AG15" s="9">
        <f t="shared" si="11"/>
        <v>7.800353381873534</v>
      </c>
      <c r="AH15" s="10">
        <f t="shared" si="12"/>
        <v>2.567032154752555</v>
      </c>
      <c r="AI15" s="10">
        <f t="shared" si="19"/>
        <v>0.21510395850392611</v>
      </c>
      <c r="AJ15" s="10">
        <f t="shared" si="20"/>
        <v>0.39576951161157631</v>
      </c>
      <c r="AK15" s="10">
        <f t="shared" si="21"/>
        <v>0.61087347011550241</v>
      </c>
      <c r="AL15" s="9">
        <f t="shared" si="16"/>
        <v>0.33088979631256377</v>
      </c>
      <c r="AM15" s="49">
        <f t="shared" si="22"/>
        <v>19.203752347047494</v>
      </c>
      <c r="AN15" s="29">
        <f t="shared" si="23"/>
        <v>1.018122450192504E-5</v>
      </c>
      <c r="AO15" s="29">
        <f t="shared" si="24"/>
        <v>8.3333333333333329E-2</v>
      </c>
      <c r="AP15" s="29"/>
      <c r="AT15"/>
    </row>
    <row r="16" spans="1:46" ht="27.6" x14ac:dyDescent="0.25">
      <c r="A16" s="3" t="s">
        <v>31</v>
      </c>
      <c r="B16" s="26" t="s">
        <v>34</v>
      </c>
      <c r="C16" s="26">
        <v>0.3</v>
      </c>
      <c r="D16" s="26" t="s">
        <v>1</v>
      </c>
      <c r="F16" s="80" t="s">
        <v>89</v>
      </c>
      <c r="G16" s="80"/>
      <c r="H16" s="80"/>
      <c r="I16" s="80"/>
      <c r="K16" s="7" t="s">
        <v>65</v>
      </c>
      <c r="L16" s="26" t="s">
        <v>67</v>
      </c>
      <c r="M16" s="16">
        <f>POWER((0.825+(0.387*POWER(M15,1/6))/POWER((1+(POWER((0.492/H40),9/16))),8/27)),2)</f>
        <v>39.791051161817428</v>
      </c>
      <c r="N16" s="26" t="s">
        <v>5</v>
      </c>
      <c r="P16" s="7" t="s">
        <v>66</v>
      </c>
      <c r="Q16" s="26" t="s">
        <v>67</v>
      </c>
      <c r="R16" s="16">
        <f>0.54*R15^(1/4)</f>
        <v>10.980842339639707</v>
      </c>
      <c r="S16" s="26" t="s">
        <v>5</v>
      </c>
      <c r="U16" s="36">
        <f t="shared" ref="U16:U79" si="25">U15+$W$2</f>
        <v>360</v>
      </c>
      <c r="V16" s="36">
        <f t="shared" si="18"/>
        <v>19.039741484077123</v>
      </c>
      <c r="W16" s="32">
        <f t="shared" si="1"/>
        <v>291.66987074203854</v>
      </c>
      <c r="X16" s="8">
        <f t="shared" si="2"/>
        <v>1.210863140182872</v>
      </c>
      <c r="Y16" s="32">
        <f t="shared" si="3"/>
        <v>1.8134165758514437E-5</v>
      </c>
      <c r="Z16" s="32">
        <f t="shared" si="4"/>
        <v>1.4976230720654115E-5</v>
      </c>
      <c r="AA16" s="10">
        <f t="shared" si="5"/>
        <v>1006.0411790248423</v>
      </c>
      <c r="AB16" s="29">
        <f t="shared" si="6"/>
        <v>2.5484348054319504E-2</v>
      </c>
      <c r="AC16" s="8">
        <f t="shared" si="7"/>
        <v>0.71587930997652283</v>
      </c>
      <c r="AD16" s="32">
        <f t="shared" si="8"/>
        <v>3.4285337647522378E-3</v>
      </c>
      <c r="AE16" s="47">
        <f t="shared" si="9"/>
        <v>72351.311788789812</v>
      </c>
      <c r="AF16" s="32">
        <f t="shared" si="10"/>
        <v>51794.807159255113</v>
      </c>
      <c r="AG16" s="9">
        <f t="shared" si="11"/>
        <v>8.1463922001007756</v>
      </c>
      <c r="AH16" s="10">
        <f t="shared" si="12"/>
        <v>2.6815709669355061</v>
      </c>
      <c r="AI16" s="10">
        <f t="shared" si="19"/>
        <v>0.2676614953746862</v>
      </c>
      <c r="AJ16" s="10">
        <f t="shared" si="20"/>
        <v>0.47184029699056496</v>
      </c>
      <c r="AK16" s="10">
        <f t="shared" si="21"/>
        <v>0.73950179236525115</v>
      </c>
      <c r="AL16" s="9">
        <f t="shared" si="16"/>
        <v>0.40056347086451105</v>
      </c>
      <c r="AM16" s="49">
        <f t="shared" si="22"/>
        <v>19.440304954941634</v>
      </c>
      <c r="AN16" s="29">
        <f t="shared" si="23"/>
        <v>1.2325029872754186E-5</v>
      </c>
      <c r="AO16" s="29">
        <f t="shared" si="24"/>
        <v>0.1</v>
      </c>
      <c r="AP16" s="29"/>
      <c r="AQ16" s="32"/>
      <c r="AR16" s="37"/>
      <c r="AS16" s="32"/>
      <c r="AT16"/>
    </row>
    <row r="17" spans="1:46" ht="27.6" x14ac:dyDescent="0.25">
      <c r="A17" s="3" t="s">
        <v>35</v>
      </c>
      <c r="B17" s="26" t="s">
        <v>56</v>
      </c>
      <c r="C17" s="26">
        <v>1.2999999999999999E-2</v>
      </c>
      <c r="D17" s="26" t="s">
        <v>1</v>
      </c>
      <c r="F17" s="7" t="s">
        <v>130</v>
      </c>
      <c r="G17" s="26" t="s">
        <v>90</v>
      </c>
      <c r="H17" s="26">
        <f>(H8+H13)/2</f>
        <v>19.850000000000001</v>
      </c>
      <c r="I17" s="26" t="s">
        <v>88</v>
      </c>
      <c r="K17" s="7" t="s">
        <v>104</v>
      </c>
      <c r="L17" s="26" t="s">
        <v>103</v>
      </c>
      <c r="M17" s="17">
        <f>M16*H38/C36</f>
        <v>3.4172721299733144</v>
      </c>
      <c r="N17" s="26" t="s">
        <v>106</v>
      </c>
      <c r="P17" s="7" t="s">
        <v>104</v>
      </c>
      <c r="Q17" s="26" t="s">
        <v>103</v>
      </c>
      <c r="R17" s="17">
        <f>R16*H62/$C$34</f>
        <v>3.6277042970009501</v>
      </c>
      <c r="S17" s="26" t="s">
        <v>106</v>
      </c>
      <c r="U17" s="36">
        <f t="shared" si="25"/>
        <v>420</v>
      </c>
      <c r="V17" s="36">
        <f t="shared" si="18"/>
        <v>19.203978675373815</v>
      </c>
      <c r="W17" s="32">
        <f t="shared" si="1"/>
        <v>291.75198933768689</v>
      </c>
      <c r="X17" s="8">
        <f t="shared" si="2"/>
        <v>1.2105211813905172</v>
      </c>
      <c r="Y17" s="32">
        <f t="shared" si="3"/>
        <v>1.8138108173771906E-5</v>
      </c>
      <c r="Z17" s="32">
        <f t="shared" si="4"/>
        <v>1.498371813117453E-5</v>
      </c>
      <c r="AA17" s="10">
        <f t="shared" si="5"/>
        <v>1006.0438123088647</v>
      </c>
      <c r="AB17" s="29">
        <f t="shared" si="6"/>
        <v>2.5490523010755526E-2</v>
      </c>
      <c r="AC17" s="8">
        <f t="shared" si="7"/>
        <v>0.71586336174870091</v>
      </c>
      <c r="AD17" s="32">
        <f t="shared" si="8"/>
        <v>3.4275687451870464E-3</v>
      </c>
      <c r="AE17" s="47">
        <f t="shared" si="9"/>
        <v>83672.632048442145</v>
      </c>
      <c r="AF17" s="32">
        <f t="shared" si="10"/>
        <v>59898.171664559886</v>
      </c>
      <c r="AG17" s="9">
        <f t="shared" si="11"/>
        <v>8.4478686239719689</v>
      </c>
      <c r="AH17" s="10">
        <f t="shared" si="12"/>
        <v>2.7814826150362957</v>
      </c>
      <c r="AI17" s="10">
        <f t="shared" ref="AI17:AI80" si="26">AH17*$C$19*(V17-$W$4)</f>
        <v>0.3214891924249626</v>
      </c>
      <c r="AJ17" s="10">
        <f t="shared" ref="AJ17:AJ80" si="27">$W$3*$C$19*$C$3*(POWER(V17+273.15,4)-POWER($W$4+273.15,4))</f>
        <v>0.5468342287916973</v>
      </c>
      <c r="AK17" s="10">
        <f t="shared" ref="AK17:AK80" si="28">AJ17+AI17</f>
        <v>0.86832342121665995</v>
      </c>
      <c r="AL17" s="9">
        <f t="shared" si="16"/>
        <v>0.4703418531590241</v>
      </c>
      <c r="AM17" s="49">
        <f t="shared" ref="AM17:AM80" si="29">V17+AL17</f>
        <v>19.674320528532839</v>
      </c>
      <c r="AN17" s="29">
        <f t="shared" ref="AN17:AN80" si="30">AK17*$W$2/(3.6*10^6)</f>
        <v>1.4472057020277666E-5</v>
      </c>
      <c r="AO17" s="29">
        <f t="shared" ref="AO17:AO80" si="31">U17/3600</f>
        <v>0.11666666666666667</v>
      </c>
      <c r="AP17" s="29"/>
      <c r="AQ17" s="32"/>
      <c r="AR17" s="37"/>
      <c r="AS17" s="32"/>
      <c r="AT17"/>
    </row>
    <row r="18" spans="1:46" ht="16.2" x14ac:dyDescent="0.25">
      <c r="A18" s="3" t="s">
        <v>36</v>
      </c>
      <c r="B18" s="26" t="s">
        <v>57</v>
      </c>
      <c r="C18" s="26">
        <v>6.0000000000000001E-3</v>
      </c>
      <c r="D18" s="26" t="s">
        <v>1</v>
      </c>
      <c r="F18" s="81"/>
      <c r="G18" s="81"/>
      <c r="H18" s="26">
        <f>H17+273.15</f>
        <v>293</v>
      </c>
      <c r="I18" s="26" t="s">
        <v>91</v>
      </c>
      <c r="K18" s="6" t="s">
        <v>107</v>
      </c>
      <c r="L18" s="26"/>
      <c r="M18" s="16">
        <f>M17*C20*(H9-$H$13)</f>
        <v>2.6142131794295853</v>
      </c>
      <c r="N18" s="26" t="s">
        <v>0</v>
      </c>
      <c r="P18" s="6" t="s">
        <v>107</v>
      </c>
      <c r="Q18" s="26"/>
      <c r="R18" s="16">
        <f>R17*C19*(H12-$H$13)</f>
        <v>1.2189086437923191</v>
      </c>
      <c r="S18" s="26" t="s">
        <v>0</v>
      </c>
      <c r="U18" s="36">
        <f t="shared" si="25"/>
        <v>480</v>
      </c>
      <c r="V18" s="36">
        <f t="shared" si="18"/>
        <v>19.365570154533753</v>
      </c>
      <c r="W18" s="32">
        <f t="shared" si="1"/>
        <v>291.83278507726686</v>
      </c>
      <c r="X18" s="8">
        <f t="shared" si="2"/>
        <v>1.2101849196921319</v>
      </c>
      <c r="Y18" s="32">
        <f t="shared" si="3"/>
        <v>1.8141986555761944E-5</v>
      </c>
      <c r="Z18" s="32">
        <f t="shared" si="4"/>
        <v>1.4991086288182487E-5</v>
      </c>
      <c r="AA18" s="10">
        <f t="shared" si="5"/>
        <v>1006.0464084031714</v>
      </c>
      <c r="AB18" s="29">
        <f t="shared" si="6"/>
        <v>2.5496597803370435E-2</v>
      </c>
      <c r="AC18" s="8">
        <f t="shared" si="7"/>
        <v>0.71584768118788811</v>
      </c>
      <c r="AD18" s="32">
        <f t="shared" si="8"/>
        <v>3.4266198012510344E-3</v>
      </c>
      <c r="AE18" s="47">
        <f t="shared" si="9"/>
        <v>94783.202786524736</v>
      </c>
      <c r="AF18" s="32">
        <f t="shared" si="10"/>
        <v>67850.335930295114</v>
      </c>
      <c r="AG18" s="9">
        <f t="shared" si="11"/>
        <v>8.71528834651577</v>
      </c>
      <c r="AH18" s="10">
        <f t="shared" si="12"/>
        <v>2.8702151054403879</v>
      </c>
      <c r="AI18" s="10">
        <f t="shared" si="26"/>
        <v>0.37627008816780888</v>
      </c>
      <c r="AJ18" s="10">
        <f t="shared" si="27"/>
        <v>0.62074353120045478</v>
      </c>
      <c r="AK18" s="10">
        <f t="shared" si="28"/>
        <v>0.99701361936826371</v>
      </c>
      <c r="AL18" s="9">
        <f t="shared" si="16"/>
        <v>0.54004904382447616</v>
      </c>
      <c r="AM18" s="49">
        <f t="shared" si="29"/>
        <v>19.905619198358227</v>
      </c>
      <c r="AN18" s="29">
        <f t="shared" si="30"/>
        <v>1.6616893656137729E-5</v>
      </c>
      <c r="AO18" s="29">
        <f t="shared" si="31"/>
        <v>0.13333333333333333</v>
      </c>
      <c r="AP18" s="29"/>
      <c r="AQ18" s="32"/>
      <c r="AR18" s="37"/>
      <c r="AS18" s="32"/>
      <c r="AT18"/>
    </row>
    <row r="19" spans="1:46" ht="27.6" x14ac:dyDescent="0.25">
      <c r="A19" s="3" t="s">
        <v>37</v>
      </c>
      <c r="B19" s="26" t="s">
        <v>40</v>
      </c>
      <c r="C19" s="26">
        <f>C14*C15</f>
        <v>9.6000000000000002E-2</v>
      </c>
      <c r="D19" s="26" t="s">
        <v>8</v>
      </c>
      <c r="F19" s="7" t="s">
        <v>131</v>
      </c>
      <c r="G19" s="26" t="s">
        <v>90</v>
      </c>
      <c r="H19" s="26">
        <f>(H9+H13)/2</f>
        <v>22.25</v>
      </c>
      <c r="I19" s="26" t="s">
        <v>88</v>
      </c>
      <c r="K19" s="7" t="s">
        <v>111</v>
      </c>
      <c r="L19" s="26" t="s">
        <v>109</v>
      </c>
      <c r="M19" s="26">
        <f>5.67*10^-8</f>
        <v>5.6699999999999998E-8</v>
      </c>
      <c r="N19" s="26" t="s">
        <v>110</v>
      </c>
      <c r="P19" s="7" t="s">
        <v>111</v>
      </c>
      <c r="Q19" s="26" t="s">
        <v>109</v>
      </c>
      <c r="R19" s="26">
        <f>5.67*10^-8</f>
        <v>5.6699999999999998E-8</v>
      </c>
      <c r="S19" s="26" t="s">
        <v>110</v>
      </c>
      <c r="U19" s="36">
        <f t="shared" si="25"/>
        <v>540</v>
      </c>
      <c r="V19" s="36">
        <f t="shared" si="18"/>
        <v>19.524518620853634</v>
      </c>
      <c r="W19" s="32">
        <f t="shared" si="1"/>
        <v>291.9122593104268</v>
      </c>
      <c r="X19" s="8">
        <f t="shared" si="2"/>
        <v>1.2098543401422266</v>
      </c>
      <c r="Y19" s="32">
        <f t="shared" si="3"/>
        <v>1.8145800994979034E-5</v>
      </c>
      <c r="Z19" s="32">
        <f t="shared" si="4"/>
        <v>1.4998335248229858E-5</v>
      </c>
      <c r="AA19" s="10">
        <f t="shared" si="5"/>
        <v>1006.0489670964485</v>
      </c>
      <c r="AB19" s="29">
        <f t="shared" si="6"/>
        <v>2.5502572567439655E-2</v>
      </c>
      <c r="AC19" s="8">
        <f t="shared" si="7"/>
        <v>0.71583226750402851</v>
      </c>
      <c r="AD19" s="32">
        <f t="shared" si="8"/>
        <v>3.4256868908563889E-3</v>
      </c>
      <c r="AE19" s="47">
        <f t="shared" si="9"/>
        <v>105684.65556054885</v>
      </c>
      <c r="AF19" s="32">
        <f t="shared" si="10"/>
        <v>75652.486630289917</v>
      </c>
      <c r="AG19" s="9">
        <f t="shared" si="11"/>
        <v>8.9557005079277499</v>
      </c>
      <c r="AH19" s="10">
        <f t="shared" si="12"/>
        <v>2.9500814437359133</v>
      </c>
      <c r="AI19" s="10">
        <f t="shared" si="26"/>
        <v>0.43175559302497651</v>
      </c>
      <c r="AJ19" s="10">
        <f t="shared" si="27"/>
        <v>0.6935635592851126</v>
      </c>
      <c r="AK19" s="10">
        <f t="shared" si="28"/>
        <v>1.1253191523100892</v>
      </c>
      <c r="AL19" s="9">
        <f t="shared" si="16"/>
        <v>0.60954787416796496</v>
      </c>
      <c r="AM19" s="49">
        <f t="shared" si="29"/>
        <v>20.1340664950216</v>
      </c>
      <c r="AN19" s="29">
        <f t="shared" si="30"/>
        <v>1.875531920516815E-5</v>
      </c>
      <c r="AO19" s="29">
        <f t="shared" si="31"/>
        <v>0.15</v>
      </c>
      <c r="AP19" s="29"/>
      <c r="AQ19" s="32"/>
      <c r="AR19" s="37"/>
      <c r="AS19" s="32"/>
      <c r="AT19"/>
    </row>
    <row r="20" spans="1:46" ht="16.2" x14ac:dyDescent="0.25">
      <c r="A20" s="3" t="s">
        <v>38</v>
      </c>
      <c r="B20" s="26" t="s">
        <v>41</v>
      </c>
      <c r="C20" s="26">
        <f>C15*C16</f>
        <v>0.09</v>
      </c>
      <c r="D20" s="26" t="s">
        <v>8</v>
      </c>
      <c r="H20" s="26">
        <f>H19+273.15</f>
        <v>295.39999999999998</v>
      </c>
      <c r="I20" s="26" t="s">
        <v>91</v>
      </c>
      <c r="K20" s="6" t="s">
        <v>108</v>
      </c>
      <c r="L20" s="26"/>
      <c r="M20" s="16">
        <f>$C$3*C20*M19*(POWER(H9+273.15,4)-POWER(($H$13+273.15),4))</f>
        <v>3.7575531404984219</v>
      </c>
      <c r="N20" s="26" t="s">
        <v>0</v>
      </c>
      <c r="P20" s="6" t="s">
        <v>108</v>
      </c>
      <c r="Q20" s="26"/>
      <c r="R20" s="16">
        <f>C3*C19*R19*(POWER(H12+273.15,4)-POWER(($H$13+273.15),4))</f>
        <v>1.608552469118206</v>
      </c>
      <c r="S20" s="26" t="s">
        <v>0</v>
      </c>
      <c r="U20" s="36">
        <f t="shared" si="25"/>
        <v>600</v>
      </c>
      <c r="V20" s="36">
        <f t="shared" si="18"/>
        <v>19.680831974508475</v>
      </c>
      <c r="W20" s="32">
        <f t="shared" si="1"/>
        <v>291.99041598725421</v>
      </c>
      <c r="X20" s="8">
        <f t="shared" si="2"/>
        <v>1.2095294171647946</v>
      </c>
      <c r="Y20" s="32">
        <f t="shared" si="3"/>
        <v>1.8149551706235301E-5</v>
      </c>
      <c r="Z20" s="32">
        <f t="shared" si="4"/>
        <v>1.5005465306316301E-5</v>
      </c>
      <c r="AA20" s="10">
        <f t="shared" si="5"/>
        <v>1006.0514882658543</v>
      </c>
      <c r="AB20" s="29">
        <f t="shared" si="6"/>
        <v>2.5508447633093033E-2</v>
      </c>
      <c r="AC20" s="8">
        <f t="shared" si="7"/>
        <v>0.71581711941292514</v>
      </c>
      <c r="AD20" s="32">
        <f t="shared" si="8"/>
        <v>3.424769941913612E-3</v>
      </c>
      <c r="AE20" s="47">
        <f t="shared" si="9"/>
        <v>116378.94640451245</v>
      </c>
      <c r="AF20" s="32">
        <f t="shared" si="10"/>
        <v>83306.042175589304</v>
      </c>
      <c r="AG20" s="9">
        <f t="shared" si="11"/>
        <v>9.1740876539758585</v>
      </c>
      <c r="AH20" s="10">
        <f t="shared" si="12"/>
        <v>3.0227161539951264</v>
      </c>
      <c r="AI20" s="10">
        <f t="shared" si="26"/>
        <v>0.48774508430383606</v>
      </c>
      <c r="AJ20" s="10">
        <f t="shared" si="27"/>
        <v>0.76529215009421236</v>
      </c>
      <c r="AK20" s="10">
        <f t="shared" si="28"/>
        <v>1.2530372343980485</v>
      </c>
      <c r="AL20" s="9">
        <f t="shared" si="16"/>
        <v>0.67872850196560952</v>
      </c>
      <c r="AM20" s="49">
        <f t="shared" si="29"/>
        <v>20.359560476474083</v>
      </c>
      <c r="AN20" s="29">
        <f t="shared" si="30"/>
        <v>2.0883953906634139E-5</v>
      </c>
      <c r="AO20" s="29">
        <f t="shared" si="31"/>
        <v>0.16666666666666666</v>
      </c>
      <c r="AP20" s="29"/>
      <c r="AQ20" s="32"/>
      <c r="AR20" s="37"/>
      <c r="AS20" s="32"/>
      <c r="AT20"/>
    </row>
    <row r="21" spans="1:46" ht="28.8" customHeight="1" x14ac:dyDescent="0.25">
      <c r="A21" s="3" t="s">
        <v>39</v>
      </c>
      <c r="B21" s="26" t="s">
        <v>42</v>
      </c>
      <c r="C21" s="26">
        <f>C14*C16</f>
        <v>9.6000000000000002E-2</v>
      </c>
      <c r="D21" s="26" t="s">
        <v>8</v>
      </c>
      <c r="F21" s="7" t="s">
        <v>132</v>
      </c>
      <c r="G21" s="26" t="s">
        <v>90</v>
      </c>
      <c r="H21" s="26">
        <f>(H10+H13)/2</f>
        <v>22.5</v>
      </c>
      <c r="I21" s="26" t="s">
        <v>88</v>
      </c>
      <c r="K21" s="6" t="s">
        <v>120</v>
      </c>
      <c r="L21" s="26"/>
      <c r="M21" s="18">
        <f>M20+M18</f>
        <v>6.3717663199280068</v>
      </c>
      <c r="N21" s="26" t="s">
        <v>0</v>
      </c>
      <c r="P21" s="6" t="s">
        <v>120</v>
      </c>
      <c r="Q21" s="26"/>
      <c r="R21" s="18">
        <f>R20+R18</f>
        <v>2.8274611129105249</v>
      </c>
      <c r="S21" s="26" t="s">
        <v>0</v>
      </c>
      <c r="U21" s="36">
        <f t="shared" si="25"/>
        <v>660</v>
      </c>
      <c r="V21" s="36">
        <f t="shared" si="18"/>
        <v>19.834522280443178</v>
      </c>
      <c r="W21" s="32">
        <f t="shared" si="1"/>
        <v>292.06726114022155</v>
      </c>
      <c r="X21" s="8">
        <f t="shared" si="2"/>
        <v>1.209210116732671</v>
      </c>
      <c r="Y21" s="32">
        <f t="shared" si="3"/>
        <v>1.8153239003726695E-5</v>
      </c>
      <c r="Z21" s="32">
        <f t="shared" si="4"/>
        <v>1.5012476948817957E-5</v>
      </c>
      <c r="AA21" s="10">
        <f t="shared" si="5"/>
        <v>1006.0539718610412</v>
      </c>
      <c r="AB21" s="29">
        <f t="shared" si="6"/>
        <v>2.5514223486276601E-2</v>
      </c>
      <c r="AC21" s="8">
        <f t="shared" si="7"/>
        <v>0.71580223523813113</v>
      </c>
      <c r="AD21" s="32">
        <f t="shared" si="8"/>
        <v>3.4238688584815394E-3</v>
      </c>
      <c r="AE21" s="47">
        <f t="shared" si="9"/>
        <v>126868.28129941682</v>
      </c>
      <c r="AF21" s="32">
        <f t="shared" si="10"/>
        <v>90812.599334942555</v>
      </c>
      <c r="AG21" s="9">
        <f t="shared" si="11"/>
        <v>9.3741152035619493</v>
      </c>
      <c r="AH21" s="10">
        <f t="shared" si="12"/>
        <v>3.0893214079096949</v>
      </c>
      <c r="AI21" s="10">
        <f t="shared" si="26"/>
        <v>0.54407317960900059</v>
      </c>
      <c r="AJ21" s="10">
        <f t="shared" si="27"/>
        <v>0.83592916510182946</v>
      </c>
      <c r="AK21" s="10">
        <f t="shared" si="28"/>
        <v>1.3800023447108301</v>
      </c>
      <c r="AL21" s="9">
        <f t="shared" si="16"/>
        <v>0.74750127005169953</v>
      </c>
      <c r="AM21" s="49">
        <f t="shared" si="29"/>
        <v>20.582023550494878</v>
      </c>
      <c r="AN21" s="29">
        <f t="shared" si="30"/>
        <v>2.3000039078513832E-5</v>
      </c>
      <c r="AO21" s="29">
        <f t="shared" si="31"/>
        <v>0.18333333333333332</v>
      </c>
      <c r="AP21" s="29"/>
      <c r="AQ21" s="32"/>
      <c r="AR21" s="37"/>
      <c r="AS21" s="32"/>
      <c r="AT21"/>
    </row>
    <row r="22" spans="1:46" x14ac:dyDescent="0.25">
      <c r="A22" s="70" t="s">
        <v>46</v>
      </c>
      <c r="B22" s="70"/>
      <c r="C22" s="70"/>
      <c r="D22" s="70"/>
      <c r="H22" s="26">
        <f>H21+273.15</f>
        <v>295.64999999999998</v>
      </c>
      <c r="I22" s="26" t="s">
        <v>91</v>
      </c>
      <c r="K22" s="6" t="s">
        <v>112</v>
      </c>
      <c r="L22" s="26"/>
      <c r="M22" s="16">
        <f>M21*$C$17/($C$2*C20)</f>
        <v>3.6814649848472931</v>
      </c>
      <c r="N22" s="26" t="s">
        <v>88</v>
      </c>
      <c r="P22" s="6" t="s">
        <v>112</v>
      </c>
      <c r="Q22" s="26"/>
      <c r="R22" s="16">
        <f>R21*$C$17/(C2*C19)</f>
        <v>1.5315414361598674</v>
      </c>
      <c r="S22" s="26" t="s">
        <v>88</v>
      </c>
      <c r="U22" s="36">
        <f t="shared" si="25"/>
        <v>720</v>
      </c>
      <c r="V22" s="36">
        <f t="shared" si="18"/>
        <v>19.9856050030373</v>
      </c>
      <c r="W22" s="32">
        <f t="shared" si="1"/>
        <v>292.14280250151864</v>
      </c>
      <c r="X22" s="8">
        <f t="shared" si="2"/>
        <v>1.2088963979765728</v>
      </c>
      <c r="Y22" s="32">
        <f t="shared" si="3"/>
        <v>1.8156863282617054E-5</v>
      </c>
      <c r="Z22" s="32">
        <f t="shared" si="4"/>
        <v>1.501937081871338E-5</v>
      </c>
      <c r="AA22" s="10">
        <f t="shared" si="5"/>
        <v>1006.056417892336</v>
      </c>
      <c r="AB22" s="29">
        <f t="shared" si="6"/>
        <v>2.551990073991876E-2</v>
      </c>
      <c r="AC22" s="8">
        <f t="shared" si="7"/>
        <v>0.71578761298617588</v>
      </c>
      <c r="AD22" s="32">
        <f t="shared" si="8"/>
        <v>3.4229835253079756E-3</v>
      </c>
      <c r="AE22" s="47">
        <f t="shared" si="9"/>
        <v>137155.06129894935</v>
      </c>
      <c r="AF22" s="32">
        <f t="shared" si="10"/>
        <v>98173.893936147593</v>
      </c>
      <c r="AG22" s="9">
        <f t="shared" si="11"/>
        <v>9.5585664592680697</v>
      </c>
      <c r="AH22" s="10">
        <f t="shared" si="12"/>
        <v>3.1508098687289889</v>
      </c>
      <c r="AI22" s="10">
        <f t="shared" si="26"/>
        <v>0.60060132854088755</v>
      </c>
      <c r="AJ22" s="10">
        <f t="shared" si="27"/>
        <v>0.90547615205242415</v>
      </c>
      <c r="AK22" s="10">
        <f t="shared" si="28"/>
        <v>1.5060774805933117</v>
      </c>
      <c r="AL22" s="9">
        <f t="shared" si="16"/>
        <v>0.81579196865471038</v>
      </c>
      <c r="AM22" s="49">
        <f t="shared" si="29"/>
        <v>20.801396971692011</v>
      </c>
      <c r="AN22" s="29">
        <f t="shared" si="30"/>
        <v>2.5101291343221862E-5</v>
      </c>
      <c r="AO22" s="29">
        <f t="shared" si="31"/>
        <v>0.2</v>
      </c>
      <c r="AP22" s="29"/>
      <c r="AQ22" s="32"/>
      <c r="AR22" s="37"/>
      <c r="AS22" s="32"/>
      <c r="AT22"/>
    </row>
    <row r="23" spans="1:46" ht="16.2" x14ac:dyDescent="0.25">
      <c r="A23" s="3" t="s">
        <v>44</v>
      </c>
      <c r="B23" s="26" t="s">
        <v>43</v>
      </c>
      <c r="C23" s="26">
        <f>C14*C15*C16</f>
        <v>2.8799999999999999E-2</v>
      </c>
      <c r="D23" s="26" t="s">
        <v>45</v>
      </c>
      <c r="F23" s="7" t="s">
        <v>125</v>
      </c>
      <c r="G23" s="26" t="s">
        <v>90</v>
      </c>
      <c r="H23" s="26">
        <f>(H11+H13)/2</f>
        <v>22.75</v>
      </c>
      <c r="I23" s="26" t="s">
        <v>88</v>
      </c>
      <c r="K23" s="7" t="s">
        <v>122</v>
      </c>
      <c r="L23" s="26" t="s">
        <v>145</v>
      </c>
      <c r="M23" s="16">
        <f>H9+M22</f>
        <v>30.181464984847292</v>
      </c>
      <c r="N23" s="26" t="s">
        <v>88</v>
      </c>
      <c r="P23" s="7" t="s">
        <v>122</v>
      </c>
      <c r="Q23" s="26" t="s">
        <v>145</v>
      </c>
      <c r="R23" s="16">
        <f>H12+R22</f>
        <v>23.031541436159866</v>
      </c>
      <c r="S23" s="26" t="s">
        <v>88</v>
      </c>
      <c r="U23" s="36">
        <f t="shared" si="25"/>
        <v>780</v>
      </c>
      <c r="V23" s="36">
        <f t="shared" si="18"/>
        <v>20.134098420402779</v>
      </c>
      <c r="W23" s="32">
        <f t="shared" si="1"/>
        <v>292.21704921020137</v>
      </c>
      <c r="X23" s="8">
        <f t="shared" si="2"/>
        <v>1.2085882144153826</v>
      </c>
      <c r="Y23" s="32">
        <f t="shared" si="3"/>
        <v>1.8160425004947199E-5</v>
      </c>
      <c r="Z23" s="32">
        <f t="shared" si="4"/>
        <v>1.5026147688964307E-5</v>
      </c>
      <c r="AA23" s="10">
        <f t="shared" si="5"/>
        <v>1006.0588264216705</v>
      </c>
      <c r="AB23" s="29">
        <f t="shared" si="6"/>
        <v>2.5525480111867321E-2</v>
      </c>
      <c r="AC23" s="8">
        <f t="shared" si="7"/>
        <v>0.71577325040407869</v>
      </c>
      <c r="AD23" s="32">
        <f t="shared" si="8"/>
        <v>3.4221138113014996E-3</v>
      </c>
      <c r="AE23" s="47">
        <f t="shared" si="9"/>
        <v>147241.8407536133</v>
      </c>
      <c r="AF23" s="32">
        <f t="shared" si="10"/>
        <v>105391.77095169353</v>
      </c>
      <c r="AG23" s="9">
        <f t="shared" si="11"/>
        <v>9.7296100661258453</v>
      </c>
      <c r="AH23" s="10">
        <f t="shared" si="12"/>
        <v>3.2078925064219579</v>
      </c>
      <c r="AI23" s="10">
        <f t="shared" si="26"/>
        <v>0.65721199975459321</v>
      </c>
      <c r="AJ23" s="10">
        <f t="shared" si="27"/>
        <v>0.97393608573713375</v>
      </c>
      <c r="AK23" s="10">
        <f t="shared" si="28"/>
        <v>1.6311480854917271</v>
      </c>
      <c r="AL23" s="9">
        <f t="shared" si="16"/>
        <v>0.88353854630801876</v>
      </c>
      <c r="AM23" s="49">
        <f t="shared" si="29"/>
        <v>21.017636966710796</v>
      </c>
      <c r="AN23" s="29">
        <f t="shared" si="30"/>
        <v>2.7185801424862117E-5</v>
      </c>
      <c r="AO23" s="29">
        <f t="shared" si="31"/>
        <v>0.21666666666666667</v>
      </c>
      <c r="AP23" s="29"/>
      <c r="AQ23" s="32"/>
      <c r="AR23" s="37"/>
      <c r="AS23" s="32"/>
      <c r="AT23"/>
    </row>
    <row r="24" spans="1:46" ht="27.6" x14ac:dyDescent="0.25">
      <c r="A24" s="13" t="s">
        <v>76</v>
      </c>
      <c r="B24" s="26" t="s">
        <v>47</v>
      </c>
      <c r="C24" s="26">
        <f>C17*C19</f>
        <v>1.248E-3</v>
      </c>
      <c r="D24" s="26" t="s">
        <v>45</v>
      </c>
      <c r="F24" s="26"/>
      <c r="H24" s="26">
        <f>H23+273.15</f>
        <v>295.89999999999998</v>
      </c>
      <c r="I24" s="26" t="s">
        <v>91</v>
      </c>
      <c r="K24" s="75" t="s">
        <v>121</v>
      </c>
      <c r="L24" s="75"/>
      <c r="M24" s="75"/>
      <c r="N24" s="75"/>
      <c r="P24" s="21"/>
      <c r="Q24" s="21"/>
      <c r="R24" s="21"/>
      <c r="S24" s="21"/>
      <c r="U24" s="36">
        <f t="shared" si="25"/>
        <v>840</v>
      </c>
      <c r="V24" s="36">
        <f t="shared" si="18"/>
        <v>20.280023163390503</v>
      </c>
      <c r="W24" s="32">
        <f t="shared" si="1"/>
        <v>292.29001158169524</v>
      </c>
      <c r="X24" s="8">
        <f t="shared" si="2"/>
        <v>1.2082855149232055</v>
      </c>
      <c r="Y24" s="32">
        <f t="shared" si="3"/>
        <v>1.8163924688547834E-5</v>
      </c>
      <c r="Z24" s="32">
        <f t="shared" si="4"/>
        <v>1.5032808441556359E-5</v>
      </c>
      <c r="AA24" s="10">
        <f t="shared" si="5"/>
        <v>1006.061197555412</v>
      </c>
      <c r="AB24" s="29">
        <f t="shared" si="6"/>
        <v>2.5530962407528966E-2</v>
      </c>
      <c r="AC24" s="8">
        <f t="shared" si="7"/>
        <v>0.71575914502454563</v>
      </c>
      <c r="AD24" s="32">
        <f t="shared" si="8"/>
        <v>3.4212595722604754E-3</v>
      </c>
      <c r="AE24" s="47">
        <f t="shared" si="9"/>
        <v>157131.29466614759</v>
      </c>
      <c r="AF24" s="32">
        <f t="shared" si="10"/>
        <v>112468.16112684175</v>
      </c>
      <c r="AG24" s="9">
        <f t="shared" si="11"/>
        <v>9.8889722552591977</v>
      </c>
      <c r="AH24" s="10">
        <f t="shared" si="12"/>
        <v>3.2611351441007104</v>
      </c>
      <c r="AI24" s="10">
        <f t="shared" si="26"/>
        <v>0.71380451207965878</v>
      </c>
      <c r="AJ24" s="10">
        <f t="shared" si="27"/>
        <v>1.0413131633778274</v>
      </c>
      <c r="AK24" s="10">
        <f t="shared" si="28"/>
        <v>1.7551176754574862</v>
      </c>
      <c r="AL24" s="9">
        <f t="shared" si="16"/>
        <v>0.95068874087280497</v>
      </c>
      <c r="AM24" s="49">
        <f t="shared" si="29"/>
        <v>21.230711904263309</v>
      </c>
      <c r="AN24" s="29">
        <f t="shared" si="30"/>
        <v>2.925196125762477E-5</v>
      </c>
      <c r="AO24" s="29">
        <f t="shared" si="31"/>
        <v>0.23333333333333334</v>
      </c>
      <c r="AP24" s="29"/>
      <c r="AQ24" s="32"/>
      <c r="AR24" s="37"/>
      <c r="AS24" s="32"/>
      <c r="AT24"/>
    </row>
    <row r="25" spans="1:46" ht="27.6" x14ac:dyDescent="0.25">
      <c r="A25" s="13" t="s">
        <v>75</v>
      </c>
      <c r="B25" s="26" t="s">
        <v>48</v>
      </c>
      <c r="C25" s="26">
        <f>C20*C18</f>
        <v>5.4000000000000001E-4</v>
      </c>
      <c r="D25" s="26" t="s">
        <v>45</v>
      </c>
      <c r="F25" s="7" t="s">
        <v>126</v>
      </c>
      <c r="G25" s="26" t="s">
        <v>90</v>
      </c>
      <c r="H25" s="26">
        <f>(H12+H13)/2</f>
        <v>19.75</v>
      </c>
      <c r="I25" s="26" t="s">
        <v>88</v>
      </c>
      <c r="K25" s="6" t="s">
        <v>60</v>
      </c>
      <c r="L25" s="26" t="s">
        <v>62</v>
      </c>
      <c r="M25" s="26">
        <f>$H$15*H49*(H10-$H$13)*POWER(C36,3)/POWER(H50,2)</f>
        <v>34261409.281351581</v>
      </c>
      <c r="N25" s="26" t="s">
        <v>5</v>
      </c>
      <c r="P25" s="82" t="s">
        <v>210</v>
      </c>
      <c r="Q25" s="82"/>
      <c r="R25" s="82"/>
      <c r="S25" s="82"/>
      <c r="U25" s="36">
        <f t="shared" si="25"/>
        <v>900</v>
      </c>
      <c r="V25" s="36">
        <f t="shared" si="18"/>
        <v>20.423401844418869</v>
      </c>
      <c r="W25" s="32">
        <f t="shared" si="1"/>
        <v>292.36170092220942</v>
      </c>
      <c r="X25" s="8">
        <f t="shared" si="2"/>
        <v>1.2079882445066688</v>
      </c>
      <c r="Y25" s="32">
        <f t="shared" si="3"/>
        <v>1.8167362898115828E-5</v>
      </c>
      <c r="Z25" s="32">
        <f t="shared" si="4"/>
        <v>1.5039354050614303E-5</v>
      </c>
      <c r="AA25" s="10">
        <f t="shared" si="5"/>
        <v>1006.0635314385578</v>
      </c>
      <c r="AB25" s="29">
        <f t="shared" si="6"/>
        <v>2.5536348505895267E-2</v>
      </c>
      <c r="AC25" s="8">
        <f t="shared" si="7"/>
        <v>0.71574529420229094</v>
      </c>
      <c r="AD25" s="32">
        <f t="shared" si="8"/>
        <v>3.4204206530665808E-3</v>
      </c>
      <c r="AE25" s="47">
        <f t="shared" si="9"/>
        <v>166826.19264785203</v>
      </c>
      <c r="AF25" s="32">
        <f t="shared" si="10"/>
        <v>119405.06233738492</v>
      </c>
      <c r="AG25" s="9">
        <f t="shared" si="11"/>
        <v>10.038052083681309</v>
      </c>
      <c r="AH25" s="10">
        <f t="shared" si="12"/>
        <v>3.310996285919015</v>
      </c>
      <c r="AI25" s="10">
        <f t="shared" si="26"/>
        <v>0.77029195259137595</v>
      </c>
      <c r="AJ25" s="10">
        <f t="shared" si="27"/>
        <v>1.1076126392133545</v>
      </c>
      <c r="AK25" s="10">
        <f t="shared" si="28"/>
        <v>1.8779045918047306</v>
      </c>
      <c r="AL25" s="9">
        <f t="shared" si="16"/>
        <v>1.0171983205608957</v>
      </c>
      <c r="AM25" s="49">
        <f t="shared" si="29"/>
        <v>21.440600164979763</v>
      </c>
      <c r="AN25" s="29">
        <f t="shared" si="30"/>
        <v>3.1298409863412175E-5</v>
      </c>
      <c r="AO25" s="29">
        <f t="shared" si="31"/>
        <v>0.25</v>
      </c>
      <c r="AP25" s="29"/>
      <c r="AQ25" s="32"/>
      <c r="AR25" s="37"/>
      <c r="AS25" s="32"/>
      <c r="AT25"/>
    </row>
    <row r="26" spans="1:46" ht="27.6" x14ac:dyDescent="0.25">
      <c r="A26" s="13" t="s">
        <v>74</v>
      </c>
      <c r="B26" s="26" t="s">
        <v>49</v>
      </c>
      <c r="C26" s="26">
        <f>C20*C17</f>
        <v>1.1699999999999998E-3</v>
      </c>
      <c r="D26" s="26" t="s">
        <v>45</v>
      </c>
      <c r="F26" s="26"/>
      <c r="H26" s="26">
        <f>H25+273.15</f>
        <v>292.89999999999998</v>
      </c>
      <c r="I26" s="26" t="s">
        <v>91</v>
      </c>
      <c r="K26" s="6" t="s">
        <v>105</v>
      </c>
      <c r="L26" s="26" t="s">
        <v>61</v>
      </c>
      <c r="M26" s="2">
        <f>M25*H48</f>
        <v>24500982.149453811</v>
      </c>
      <c r="N26" s="26" t="s">
        <v>5</v>
      </c>
      <c r="P26" s="6" t="s">
        <v>212</v>
      </c>
      <c r="Q26" s="26"/>
      <c r="R26" s="16">
        <f>M10+M21+M32*2+R10+R21</f>
        <v>34.979753799384355</v>
      </c>
      <c r="S26" s="26" t="s">
        <v>0</v>
      </c>
      <c r="U26" s="36">
        <f t="shared" si="25"/>
        <v>960</v>
      </c>
      <c r="V26" s="36">
        <f t="shared" si="18"/>
        <v>20.564258752995581</v>
      </c>
      <c r="W26" s="32">
        <f t="shared" si="1"/>
        <v>292.43212937649776</v>
      </c>
      <c r="X26" s="8">
        <f t="shared" si="2"/>
        <v>1.2076963449411997</v>
      </c>
      <c r="Y26" s="32">
        <f t="shared" si="3"/>
        <v>1.8170740237897787E-5</v>
      </c>
      <c r="Z26" s="32">
        <f t="shared" si="4"/>
        <v>1.5045785568542466E-5</v>
      </c>
      <c r="AA26" s="10">
        <f t="shared" si="5"/>
        <v>1006.0658282499378</v>
      </c>
      <c r="AB26" s="29">
        <f t="shared" si="6"/>
        <v>2.5541639348084677E-2</v>
      </c>
      <c r="AC26" s="8">
        <f t="shared" si="7"/>
        <v>0.71573169514375612</v>
      </c>
      <c r="AD26" s="32">
        <f t="shared" si="8"/>
        <v>3.4195968894803943E-3</v>
      </c>
      <c r="AE26" s="47">
        <f t="shared" si="9"/>
        <v>176329.3777909803</v>
      </c>
      <c r="AF26" s="32">
        <f t="shared" si="10"/>
        <v>126204.52446998212</v>
      </c>
      <c r="AG26" s="9">
        <f t="shared" si="11"/>
        <v>10.178001042403869</v>
      </c>
      <c r="AH26" s="10">
        <f t="shared" si="12"/>
        <v>3.3578532454978314</v>
      </c>
      <c r="AI26" s="10">
        <f t="shared" si="26"/>
        <v>0.82659883930007361</v>
      </c>
      <c r="AJ26" s="10">
        <f t="shared" si="27"/>
        <v>1.1728406881044702</v>
      </c>
      <c r="AK26" s="10">
        <f t="shared" si="28"/>
        <v>1.9994395274045438</v>
      </c>
      <c r="AL26" s="9">
        <f t="shared" si="16"/>
        <v>1.0830297440107945</v>
      </c>
      <c r="AM26" s="49">
        <f t="shared" si="29"/>
        <v>21.647288497006375</v>
      </c>
      <c r="AN26" s="29">
        <f t="shared" si="30"/>
        <v>3.3323992123409061E-5</v>
      </c>
      <c r="AO26" s="29">
        <f t="shared" si="31"/>
        <v>0.26666666666666666</v>
      </c>
      <c r="AP26" s="29"/>
      <c r="AQ26" s="32"/>
      <c r="AR26" s="37"/>
      <c r="AS26" s="32"/>
      <c r="AT26"/>
    </row>
    <row r="27" spans="1:46" ht="27.6" x14ac:dyDescent="0.25">
      <c r="A27" s="13" t="s">
        <v>73</v>
      </c>
      <c r="B27" s="26" t="s">
        <v>50</v>
      </c>
      <c r="C27" s="26">
        <f>C21*C17</f>
        <v>1.248E-3</v>
      </c>
      <c r="D27" s="26" t="s">
        <v>45</v>
      </c>
      <c r="F27" s="76" t="s">
        <v>170</v>
      </c>
      <c r="G27" s="76"/>
      <c r="H27" s="76"/>
      <c r="I27" s="76"/>
      <c r="K27" s="7" t="s">
        <v>65</v>
      </c>
      <c r="L27" s="26" t="s">
        <v>67</v>
      </c>
      <c r="M27" s="16">
        <f>POWER((0.825+(0.387*POWER(M26,1/6))/POWER((1+(POWER((0.492/H48),9/16))),8/27)),2)</f>
        <v>40.409711748451848</v>
      </c>
      <c r="N27" s="26" t="s">
        <v>5</v>
      </c>
      <c r="P27" s="7"/>
      <c r="Q27" s="26"/>
      <c r="R27" s="16"/>
      <c r="S27" s="26"/>
      <c r="U27" s="36">
        <f t="shared" si="25"/>
        <v>1020</v>
      </c>
      <c r="V27" s="36">
        <f t="shared" si="18"/>
        <v>20.70261960204391</v>
      </c>
      <c r="W27" s="32">
        <f t="shared" si="1"/>
        <v>292.50130980102193</v>
      </c>
      <c r="X27" s="8">
        <f t="shared" si="2"/>
        <v>1.2074097552998109</v>
      </c>
      <c r="Y27" s="32">
        <f t="shared" si="3"/>
        <v>1.8174057345597843E-5</v>
      </c>
      <c r="Z27" s="32">
        <f t="shared" si="4"/>
        <v>1.5052104114468629E-5</v>
      </c>
      <c r="AA27" s="10">
        <f t="shared" si="5"/>
        <v>1006.0680881981853</v>
      </c>
      <c r="AB27" s="29">
        <f t="shared" si="6"/>
        <v>2.5546835927800781E-2</v>
      </c>
      <c r="AC27" s="8">
        <f t="shared" si="7"/>
        <v>0.71571834493179953</v>
      </c>
      <c r="AD27" s="32">
        <f t="shared" si="8"/>
        <v>3.4187881096336419E-3</v>
      </c>
      <c r="AE27" s="47">
        <f t="shared" si="9"/>
        <v>185643.74929465342</v>
      </c>
      <c r="AF27" s="32">
        <f t="shared" si="10"/>
        <v>132868.63699210327</v>
      </c>
      <c r="AG27" s="9">
        <f t="shared" si="11"/>
        <v>10.309779568152701</v>
      </c>
      <c r="AH27" s="10">
        <f t="shared" si="12"/>
        <v>3.4020206914421185</v>
      </c>
      <c r="AI27" s="10">
        <f t="shared" si="26"/>
        <v>0.88265930949604288</v>
      </c>
      <c r="AJ27" s="10">
        <f t="shared" si="27"/>
        <v>1.2370042911835708</v>
      </c>
      <c r="AK27" s="10">
        <f t="shared" si="28"/>
        <v>2.1196636006796137</v>
      </c>
      <c r="AL27" s="9">
        <f t="shared" si="16"/>
        <v>1.1481511170347907</v>
      </c>
      <c r="AM27" s="49">
        <f t="shared" si="29"/>
        <v>21.850770719078699</v>
      </c>
      <c r="AN27" s="29">
        <f t="shared" si="30"/>
        <v>3.5327726677993558E-5</v>
      </c>
      <c r="AO27" s="29">
        <f t="shared" si="31"/>
        <v>0.28333333333333333</v>
      </c>
      <c r="AP27" s="29"/>
      <c r="AQ27" s="32"/>
      <c r="AR27" s="37"/>
      <c r="AS27" s="32"/>
      <c r="AT27"/>
    </row>
    <row r="28" spans="1:46" ht="27.6" x14ac:dyDescent="0.25">
      <c r="A28" s="79" t="s">
        <v>30</v>
      </c>
      <c r="B28" s="79"/>
      <c r="C28" s="79"/>
      <c r="D28" s="79"/>
      <c r="F28" s="3" t="s">
        <v>16</v>
      </c>
      <c r="G28" s="4" t="s">
        <v>95</v>
      </c>
      <c r="H28" s="9">
        <f>(351.99/H18)+344.84/(H18^2)</f>
        <v>1.2053478782513485</v>
      </c>
      <c r="I28" s="26" t="s">
        <v>18</v>
      </c>
      <c r="K28" s="7" t="s">
        <v>104</v>
      </c>
      <c r="L28" s="26" t="s">
        <v>103</v>
      </c>
      <c r="M28" s="17">
        <f>M27*H46/C36</f>
        <v>3.4729217439648203</v>
      </c>
      <c r="N28" s="26" t="s">
        <v>106</v>
      </c>
      <c r="P28" s="7"/>
      <c r="Q28" s="26"/>
      <c r="R28" s="17"/>
      <c r="S28" s="26"/>
      <c r="U28" s="36">
        <f t="shared" si="25"/>
        <v>1080</v>
      </c>
      <c r="V28" s="36">
        <f t="shared" si="18"/>
        <v>20.83851131378486</v>
      </c>
      <c r="W28" s="32">
        <f t="shared" si="1"/>
        <v>292.56925565689244</v>
      </c>
      <c r="X28" s="8">
        <f t="shared" si="2"/>
        <v>1.2071284123981456</v>
      </c>
      <c r="Y28" s="32">
        <f t="shared" si="3"/>
        <v>1.817731488723876E-5</v>
      </c>
      <c r="Z28" s="32">
        <f t="shared" si="4"/>
        <v>1.5058310864481052E-5</v>
      </c>
      <c r="AA28" s="10">
        <f t="shared" si="5"/>
        <v>1006.070311518301</v>
      </c>
      <c r="AB28" s="29">
        <f t="shared" si="6"/>
        <v>2.5551939283282848E-2</v>
      </c>
      <c r="AC28" s="8">
        <f t="shared" si="7"/>
        <v>0.71570524054646234</v>
      </c>
      <c r="AD28" s="32">
        <f t="shared" si="8"/>
        <v>3.41799413528515E-3</v>
      </c>
      <c r="AE28" s="47">
        <f t="shared" si="9"/>
        <v>194772.24801754268</v>
      </c>
      <c r="AF28" s="32">
        <f t="shared" si="10"/>
        <v>139399.51861917062</v>
      </c>
      <c r="AG28" s="9">
        <f t="shared" si="11"/>
        <v>10.434198112166923</v>
      </c>
      <c r="AH28" s="10">
        <f t="shared" si="12"/>
        <v>3.4437641231611855</v>
      </c>
      <c r="AI28" s="10">
        <f t="shared" si="26"/>
        <v>0.93841568885754467</v>
      </c>
      <c r="AJ28" s="10">
        <f t="shared" si="27"/>
        <v>1.3001111386280193</v>
      </c>
      <c r="AK28" s="10">
        <f t="shared" si="28"/>
        <v>2.2385268274855639</v>
      </c>
      <c r="AL28" s="9">
        <f t="shared" si="16"/>
        <v>1.2125353648880137</v>
      </c>
      <c r="AM28" s="49">
        <f t="shared" si="29"/>
        <v>22.051046678672872</v>
      </c>
      <c r="AN28" s="29">
        <f t="shared" si="30"/>
        <v>3.7308780458092727E-5</v>
      </c>
      <c r="AO28" s="29">
        <f t="shared" si="31"/>
        <v>0.3</v>
      </c>
      <c r="AP28" s="29"/>
      <c r="AQ28" s="32"/>
      <c r="AR28" s="37"/>
      <c r="AS28" s="32"/>
      <c r="AT28"/>
    </row>
    <row r="29" spans="1:46" ht="30" customHeight="1" x14ac:dyDescent="0.25">
      <c r="A29" s="13" t="s">
        <v>69</v>
      </c>
      <c r="B29" s="26" t="s">
        <v>52</v>
      </c>
      <c r="C29" s="26">
        <f>C4*C24</f>
        <v>1.90944</v>
      </c>
      <c r="D29" s="26" t="s">
        <v>51</v>
      </c>
      <c r="F29" s="3" t="s">
        <v>9</v>
      </c>
      <c r="G29" s="26" t="s">
        <v>92</v>
      </c>
      <c r="H29" s="16">
        <f>1030.5-0.19975*H20+(3.9734*10^-4)*H20^2</f>
        <v>1006.1661993143999</v>
      </c>
      <c r="I29" s="26" t="s">
        <v>93</v>
      </c>
      <c r="K29" s="6" t="s">
        <v>107</v>
      </c>
      <c r="L29" s="26"/>
      <c r="M29" s="16">
        <f>M28*C21*(H10-$H$13)</f>
        <v>3.0006043867856049</v>
      </c>
      <c r="N29" s="26" t="s">
        <v>0</v>
      </c>
      <c r="P29" s="6"/>
      <c r="Q29" s="26"/>
      <c r="R29" s="16"/>
      <c r="S29" s="26"/>
      <c r="U29" s="36">
        <f t="shared" si="25"/>
        <v>1140</v>
      </c>
      <c r="V29" s="36">
        <f t="shared" si="18"/>
        <v>20.971961837003523</v>
      </c>
      <c r="W29" s="32">
        <f t="shared" si="1"/>
        <v>292.63598091850173</v>
      </c>
      <c r="X29" s="8">
        <f t="shared" si="2"/>
        <v>1.2068522511730637</v>
      </c>
      <c r="Y29" s="32">
        <f t="shared" si="3"/>
        <v>1.8180513552779667E-5</v>
      </c>
      <c r="Z29" s="32">
        <f t="shared" si="4"/>
        <v>1.5064407043288154E-5</v>
      </c>
      <c r="AA29" s="10">
        <f t="shared" si="5"/>
        <v>1006.0724984686899</v>
      </c>
      <c r="AB29" s="29">
        <f t="shared" si="6"/>
        <v>2.5556950490440589E-2</v>
      </c>
      <c r="AC29" s="8">
        <f t="shared" si="7"/>
        <v>0.71569237888262582</v>
      </c>
      <c r="AD29" s="32">
        <f t="shared" si="8"/>
        <v>3.4172147828892478E-3</v>
      </c>
      <c r="AE29" s="47">
        <f t="shared" si="9"/>
        <v>203717.84435399406</v>
      </c>
      <c r="AF29" s="32">
        <f t="shared" si="10"/>
        <v>145799.30864655052</v>
      </c>
      <c r="AG29" s="9">
        <f t="shared" si="11"/>
        <v>10.55194760258318</v>
      </c>
      <c r="AH29" s="10">
        <f t="shared" si="12"/>
        <v>3.4833098650688288</v>
      </c>
      <c r="AI29" s="10">
        <f t="shared" si="26"/>
        <v>0.99381734260247523</v>
      </c>
      <c r="AJ29" s="10">
        <f t="shared" si="27"/>
        <v>1.3621695459945338</v>
      </c>
      <c r="AK29" s="10">
        <f t="shared" si="28"/>
        <v>2.355986888597009</v>
      </c>
      <c r="AL29" s="9">
        <f t="shared" si="16"/>
        <v>1.276159564656713</v>
      </c>
      <c r="AM29" s="49">
        <f t="shared" si="29"/>
        <v>22.248121401660235</v>
      </c>
      <c r="AN29" s="29">
        <f t="shared" si="30"/>
        <v>3.9266448143283482E-5</v>
      </c>
      <c r="AO29" s="29">
        <f t="shared" si="31"/>
        <v>0.31666666666666665</v>
      </c>
      <c r="AP29" s="29"/>
      <c r="AQ29" s="32"/>
      <c r="AR29" s="37"/>
      <c r="AS29" s="32"/>
      <c r="AT29"/>
    </row>
    <row r="30" spans="1:46" ht="27.6" x14ac:dyDescent="0.25">
      <c r="A30" s="13" t="s">
        <v>70</v>
      </c>
      <c r="B30" s="26" t="s">
        <v>53</v>
      </c>
      <c r="C30" s="26">
        <f>C11*C25</f>
        <v>0.63990000000000002</v>
      </c>
      <c r="D30" s="26" t="s">
        <v>51</v>
      </c>
      <c r="F30" s="3" t="s">
        <v>3</v>
      </c>
      <c r="G30" s="26" t="s">
        <v>94</v>
      </c>
      <c r="H30" s="9">
        <f>((2.334*10^-3)*(H18^1.5))/(H18+164.54)</f>
        <v>2.5584280880877185E-2</v>
      </c>
      <c r="I30" s="26" t="s">
        <v>10</v>
      </c>
      <c r="K30" s="7" t="s">
        <v>111</v>
      </c>
      <c r="L30" s="26" t="s">
        <v>109</v>
      </c>
      <c r="M30" s="26">
        <f>5.67*10^-8</f>
        <v>5.6699999999999998E-8</v>
      </c>
      <c r="N30" s="26" t="s">
        <v>110</v>
      </c>
      <c r="P30" s="7"/>
      <c r="Q30" s="26"/>
      <c r="R30" s="26"/>
      <c r="S30" s="26"/>
      <c r="U30" s="36">
        <f t="shared" si="25"/>
        <v>1200</v>
      </c>
      <c r="V30" s="36">
        <f t="shared" si="18"/>
        <v>21.10299998962854</v>
      </c>
      <c r="W30" s="32">
        <f t="shared" si="1"/>
        <v>292.70149999481424</v>
      </c>
      <c r="X30" s="8">
        <f t="shared" si="2"/>
        <v>1.2065812050076126</v>
      </c>
      <c r="Y30" s="32">
        <f t="shared" si="3"/>
        <v>1.8183654052344015E-5</v>
      </c>
      <c r="Z30" s="32">
        <f t="shared" si="4"/>
        <v>1.5070393917025494E-5</v>
      </c>
      <c r="AA30" s="10">
        <f t="shared" si="5"/>
        <v>1006.0746493285776</v>
      </c>
      <c r="AB30" s="29">
        <f t="shared" si="6"/>
        <v>2.5561870656944166E-2</v>
      </c>
      <c r="AC30" s="8">
        <f t="shared" si="7"/>
        <v>0.71567975676515572</v>
      </c>
      <c r="AD30" s="32">
        <f t="shared" si="8"/>
        <v>3.4164498645128803E-3</v>
      </c>
      <c r="AE30" s="47">
        <f t="shared" si="9"/>
        <v>212483.52798335004</v>
      </c>
      <c r="AF30" s="32">
        <f t="shared" si="10"/>
        <v>152070.15962372613</v>
      </c>
      <c r="AG30" s="9">
        <f t="shared" si="11"/>
        <v>10.663622449378522</v>
      </c>
      <c r="AH30" s="10">
        <f t="shared" si="12"/>
        <v>3.5208526130627074</v>
      </c>
      <c r="AI30" s="10">
        <f t="shared" si="26"/>
        <v>1.048819739694451</v>
      </c>
      <c r="AJ30" s="10">
        <f t="shared" si="27"/>
        <v>1.423188381476624</v>
      </c>
      <c r="AK30" s="10">
        <f t="shared" si="28"/>
        <v>2.4720081211710747</v>
      </c>
      <c r="AL30" s="9">
        <f t="shared" si="16"/>
        <v>1.3390043989676654</v>
      </c>
      <c r="AM30" s="49">
        <f t="shared" si="29"/>
        <v>22.442004388596207</v>
      </c>
      <c r="AN30" s="29">
        <f t="shared" si="30"/>
        <v>4.1200135352851247E-5</v>
      </c>
      <c r="AO30" s="29">
        <f t="shared" si="31"/>
        <v>0.33333333333333331</v>
      </c>
      <c r="AP30" s="29"/>
      <c r="AQ30" s="32"/>
      <c r="AR30" s="37"/>
      <c r="AS30" s="32"/>
      <c r="AT30"/>
    </row>
    <row r="31" spans="1:46" ht="16.2" x14ac:dyDescent="0.25">
      <c r="A31" s="13" t="s">
        <v>71</v>
      </c>
      <c r="B31" s="26" t="s">
        <v>54</v>
      </c>
      <c r="C31" s="26">
        <f>C5*C26</f>
        <v>1.3279499999999997</v>
      </c>
      <c r="D31" s="26" t="s">
        <v>51</v>
      </c>
      <c r="F31" s="6" t="s">
        <v>96</v>
      </c>
      <c r="G31" s="4" t="s">
        <v>97</v>
      </c>
      <c r="H31" s="26">
        <f>((1.459*10^-6)*H18^1.5)/(H18+109.1)</f>
        <v>1.8197957621066007E-5</v>
      </c>
      <c r="I31" s="26" t="s">
        <v>98</v>
      </c>
      <c r="K31" s="6" t="s">
        <v>108</v>
      </c>
      <c r="L31" s="26"/>
      <c r="M31" s="16">
        <f>$C$3*$C$21*M30*(POWER(H10+273.15,4)-POWER(($H$13+273.15),4))</f>
        <v>4.2547135853420084</v>
      </c>
      <c r="N31" s="26" t="s">
        <v>0</v>
      </c>
      <c r="P31" s="6"/>
      <c r="Q31" s="26"/>
      <c r="R31" s="16"/>
      <c r="S31" s="26"/>
      <c r="U31" s="36">
        <f t="shared" si="25"/>
        <v>1260</v>
      </c>
      <c r="V31" s="36">
        <f t="shared" si="18"/>
        <v>21.23165532202469</v>
      </c>
      <c r="W31" s="32">
        <f t="shared" si="1"/>
        <v>292.76582766101234</v>
      </c>
      <c r="X31" s="8">
        <f t="shared" si="2"/>
        <v>1.2063152060121332</v>
      </c>
      <c r="Y31" s="32">
        <f t="shared" si="3"/>
        <v>1.8186737112946671E-5</v>
      </c>
      <c r="Z31" s="32">
        <f t="shared" si="4"/>
        <v>1.5076272787001368E-5</v>
      </c>
      <c r="AA31" s="10">
        <f t="shared" si="5"/>
        <v>1006.0767643957373</v>
      </c>
      <c r="AB31" s="29">
        <f t="shared" si="6"/>
        <v>2.5566700917095415E-2</v>
      </c>
      <c r="AC31" s="8">
        <f t="shared" si="7"/>
        <v>0.7156673709619934</v>
      </c>
      <c r="AD31" s="32">
        <f t="shared" si="8"/>
        <v>3.4156991886289401E-3</v>
      </c>
      <c r="AE31" s="47">
        <f t="shared" si="9"/>
        <v>221072.29914983196</v>
      </c>
      <c r="AF31" s="32">
        <f t="shared" si="10"/>
        <v>158214.23112508358</v>
      </c>
      <c r="AG31" s="9">
        <f t="shared" si="11"/>
        <v>10.769738196448278</v>
      </c>
      <c r="AH31" s="10">
        <f t="shared" si="12"/>
        <v>3.5565612242268174</v>
      </c>
      <c r="AI31" s="10">
        <f t="shared" si="26"/>
        <v>1.1033836808044071</v>
      </c>
      <c r="AJ31" s="10">
        <f t="shared" si="27"/>
        <v>1.4831770020932804</v>
      </c>
      <c r="AK31" s="10">
        <f t="shared" si="28"/>
        <v>2.5865606828976873</v>
      </c>
      <c r="AL31" s="9">
        <f t="shared" si="16"/>
        <v>1.4010537032362471</v>
      </c>
      <c r="AM31" s="49">
        <f t="shared" si="29"/>
        <v>22.632709025260937</v>
      </c>
      <c r="AN31" s="29">
        <f t="shared" si="30"/>
        <v>4.310934471496146E-5</v>
      </c>
      <c r="AO31" s="29">
        <f t="shared" si="31"/>
        <v>0.35</v>
      </c>
      <c r="AP31" s="29"/>
      <c r="AQ31" s="32"/>
      <c r="AR31" s="37"/>
      <c r="AS31" s="32"/>
      <c r="AT31"/>
    </row>
    <row r="32" spans="1:46" ht="27.6" x14ac:dyDescent="0.25">
      <c r="A32" s="13" t="s">
        <v>72</v>
      </c>
      <c r="B32" s="26" t="s">
        <v>55</v>
      </c>
      <c r="C32" s="26">
        <f>C5*C27</f>
        <v>1.41648</v>
      </c>
      <c r="D32" s="26" t="s">
        <v>51</v>
      </c>
      <c r="F32" s="7" t="s">
        <v>63</v>
      </c>
      <c r="G32" s="26" t="s">
        <v>64</v>
      </c>
      <c r="H32" s="10">
        <f>H29*H31/H30</f>
        <v>0.71568045786107393</v>
      </c>
      <c r="I32" s="26" t="s">
        <v>5</v>
      </c>
      <c r="K32" s="6" t="s">
        <v>120</v>
      </c>
      <c r="L32" s="26"/>
      <c r="M32" s="18">
        <f>M31+M29</f>
        <v>7.2553179721276138</v>
      </c>
      <c r="N32" s="26" t="s">
        <v>0</v>
      </c>
      <c r="P32" s="6"/>
      <c r="Q32" s="26"/>
      <c r="R32" s="18"/>
      <c r="S32" s="26"/>
      <c r="U32" s="36">
        <f t="shared" si="25"/>
        <v>1320</v>
      </c>
      <c r="V32" s="36">
        <f t="shared" si="18"/>
        <v>21.357957997451983</v>
      </c>
      <c r="W32" s="32">
        <f t="shared" si="1"/>
        <v>292.82897899872597</v>
      </c>
      <c r="X32" s="8">
        <f t="shared" si="2"/>
        <v>1.2060541852690243</v>
      </c>
      <c r="Y32" s="32">
        <f t="shared" si="3"/>
        <v>1.8189763475635074E-5</v>
      </c>
      <c r="Z32" s="32">
        <f t="shared" si="4"/>
        <v>1.5082044984220702E-5</v>
      </c>
      <c r="AA32" s="10">
        <f t="shared" si="5"/>
        <v>1006.0788439844747</v>
      </c>
      <c r="AB32" s="29">
        <f t="shared" si="6"/>
        <v>2.5571442427347223E-2</v>
      </c>
      <c r="AC32" s="8">
        <f t="shared" si="7"/>
        <v>0.71565521819554345</v>
      </c>
      <c r="AD32" s="32">
        <f t="shared" si="8"/>
        <v>3.4149625608070394E-3</v>
      </c>
      <c r="AE32" s="47">
        <f t="shared" si="9"/>
        <v>229487.16120767669</v>
      </c>
      <c r="AF32" s="32">
        <f t="shared" si="10"/>
        <v>164233.68442715571</v>
      </c>
      <c r="AG32" s="9">
        <f t="shared" si="11"/>
        <v>10.870745260269024</v>
      </c>
      <c r="AH32" s="10">
        <f t="shared" si="12"/>
        <v>3.5905832223021412</v>
      </c>
      <c r="AI32" s="10">
        <f t="shared" si="26"/>
        <v>1.1574746540972531</v>
      </c>
      <c r="AJ32" s="10">
        <f t="shared" si="27"/>
        <v>1.5421451972796023</v>
      </c>
      <c r="AK32" s="10">
        <f t="shared" si="28"/>
        <v>2.6996198513768555</v>
      </c>
      <c r="AL32" s="9">
        <f t="shared" si="16"/>
        <v>1.4622940861624634</v>
      </c>
      <c r="AM32" s="49">
        <f t="shared" si="29"/>
        <v>22.820252083614445</v>
      </c>
      <c r="AN32" s="29">
        <f t="shared" si="30"/>
        <v>4.4993664189614259E-5</v>
      </c>
      <c r="AO32" s="29">
        <f t="shared" si="31"/>
        <v>0.36666666666666664</v>
      </c>
      <c r="AP32" s="29"/>
      <c r="AQ32" s="32"/>
      <c r="AR32" s="37"/>
      <c r="AS32" s="32"/>
      <c r="AT32"/>
    </row>
    <row r="33" spans="1:46" ht="16.2" x14ac:dyDescent="0.25">
      <c r="A33" s="70" t="s">
        <v>68</v>
      </c>
      <c r="B33" s="70"/>
      <c r="C33" s="70"/>
      <c r="D33" s="70"/>
      <c r="G33" s="26" t="s">
        <v>99</v>
      </c>
      <c r="H33" s="8">
        <f>1/H18</f>
        <v>3.4129692832764505E-3</v>
      </c>
      <c r="I33" s="26" t="s">
        <v>100</v>
      </c>
      <c r="K33" s="6" t="s">
        <v>112</v>
      </c>
      <c r="L33" s="26"/>
      <c r="M33" s="16">
        <f>M32*$C$17/($C$2*$C$21)</f>
        <v>3.9299639015691241</v>
      </c>
      <c r="N33" s="26" t="s">
        <v>88</v>
      </c>
      <c r="P33" s="6"/>
      <c r="Q33" s="26"/>
      <c r="R33" s="16"/>
      <c r="S33" s="26"/>
      <c r="U33" s="36">
        <f t="shared" si="25"/>
        <v>1380</v>
      </c>
      <c r="V33" s="36">
        <f t="shared" si="18"/>
        <v>21.481938686914003</v>
      </c>
      <c r="W33" s="32">
        <f t="shared" si="1"/>
        <v>292.89096934345696</v>
      </c>
      <c r="X33" s="8">
        <f t="shared" si="2"/>
        <v>1.2057980730470546</v>
      </c>
      <c r="Y33" s="32">
        <f t="shared" si="3"/>
        <v>1.8192733892976824E-5</v>
      </c>
      <c r="Z33" s="32">
        <f t="shared" si="4"/>
        <v>1.5087711864560989E-5</v>
      </c>
      <c r="AA33" s="10">
        <f t="shared" si="5"/>
        <v>1006.0808884238294</v>
      </c>
      <c r="AB33" s="29">
        <f t="shared" si="6"/>
        <v>2.5576096362365203E-2</v>
      </c>
      <c r="AC33" s="8">
        <f t="shared" si="7"/>
        <v>0.71564329515263803</v>
      </c>
      <c r="AD33" s="32">
        <f t="shared" si="8"/>
        <v>3.4142397843183606E-3</v>
      </c>
      <c r="AE33" s="47">
        <f t="shared" si="9"/>
        <v>237731.11422296352</v>
      </c>
      <c r="AF33" s="32">
        <f t="shared" si="10"/>
        <v>170130.67794282979</v>
      </c>
      <c r="AG33" s="9">
        <f t="shared" si="11"/>
        <v>10.96703976014218</v>
      </c>
      <c r="AH33" s="10">
        <f t="shared" si="12"/>
        <v>3.6230483488224565</v>
      </c>
      <c r="AI33" s="10">
        <f t="shared" si="26"/>
        <v>1.2110622921911818</v>
      </c>
      <c r="AJ33" s="10">
        <f t="shared" si="27"/>
        <v>1.6001031386849098</v>
      </c>
      <c r="AK33" s="10">
        <f t="shared" si="28"/>
        <v>2.8111654308760916</v>
      </c>
      <c r="AL33" s="9">
        <f t="shared" si="16"/>
        <v>1.5227146083912162</v>
      </c>
      <c r="AM33" s="49">
        <f t="shared" si="29"/>
        <v>23.004653295305218</v>
      </c>
      <c r="AN33" s="29">
        <f t="shared" si="30"/>
        <v>4.685275718126819E-5</v>
      </c>
      <c r="AO33" s="29">
        <f t="shared" si="31"/>
        <v>0.38333333333333336</v>
      </c>
      <c r="AP33" s="29"/>
      <c r="AQ33" s="32"/>
      <c r="AR33" s="37"/>
      <c r="AS33" s="32"/>
      <c r="AT33"/>
    </row>
    <row r="34" spans="1:46" ht="31.2" customHeight="1" x14ac:dyDescent="0.25">
      <c r="A34" s="14" t="s">
        <v>78</v>
      </c>
      <c r="B34" s="26" t="s">
        <v>80</v>
      </c>
      <c r="C34" s="9">
        <f>C19/((C14+C15)*2)</f>
        <v>7.7419354838709681E-2</v>
      </c>
      <c r="D34" s="26" t="s">
        <v>1</v>
      </c>
      <c r="F34" s="6" t="s">
        <v>113</v>
      </c>
      <c r="G34" s="26" t="s">
        <v>101</v>
      </c>
      <c r="H34" s="26">
        <f>H31/H28</f>
        <v>1.509768088484678E-5</v>
      </c>
      <c r="I34" s="26" t="s">
        <v>102</v>
      </c>
      <c r="K34" s="7" t="s">
        <v>122</v>
      </c>
      <c r="L34" s="26" t="s">
        <v>145</v>
      </c>
      <c r="M34" s="16">
        <f>H10+M33</f>
        <v>30.929963901569124</v>
      </c>
      <c r="N34" s="26" t="s">
        <v>88</v>
      </c>
      <c r="P34" s="7"/>
      <c r="Q34" s="26"/>
      <c r="R34" s="16"/>
      <c r="S34" s="26"/>
      <c r="U34" s="36">
        <f t="shared" si="25"/>
        <v>1440</v>
      </c>
      <c r="V34" s="36">
        <f t="shared" si="18"/>
        <v>21.603628476190128</v>
      </c>
      <c r="W34" s="32">
        <f t="shared" si="1"/>
        <v>292.95181423809504</v>
      </c>
      <c r="X34" s="8">
        <f t="shared" si="2"/>
        <v>1.2055467989899185</v>
      </c>
      <c r="Y34" s="32">
        <f t="shared" si="3"/>
        <v>1.8195649126841398E-5</v>
      </c>
      <c r="Z34" s="32">
        <f t="shared" si="4"/>
        <v>1.5093274804501025E-5</v>
      </c>
      <c r="AA34" s="10">
        <f t="shared" si="5"/>
        <v>1006.082898055959</v>
      </c>
      <c r="AB34" s="29">
        <f t="shared" si="6"/>
        <v>2.558066391154969E-2</v>
      </c>
      <c r="AC34" s="8">
        <f t="shared" si="7"/>
        <v>0.71563159849329205</v>
      </c>
      <c r="AD34" s="32">
        <f t="shared" si="8"/>
        <v>3.4135306606678166E-3</v>
      </c>
      <c r="AE34" s="47">
        <f t="shared" si="9"/>
        <v>245807.14946587547</v>
      </c>
      <c r="AF34" s="32">
        <f t="shared" si="10"/>
        <v>175907.36329334401</v>
      </c>
      <c r="AG34" s="9">
        <f t="shared" si="11"/>
        <v>11.058972154744376</v>
      </c>
      <c r="AH34" s="10">
        <f t="shared" si="12"/>
        <v>3.6540713945119889</v>
      </c>
      <c r="AI34" s="10">
        <f t="shared" si="26"/>
        <v>1.2641199102043368</v>
      </c>
      <c r="AJ34" s="10">
        <f t="shared" si="27"/>
        <v>1.6570613352341994</v>
      </c>
      <c r="AK34" s="10">
        <f t="shared" si="28"/>
        <v>2.921181245438536</v>
      </c>
      <c r="AL34" s="9">
        <f t="shared" si="16"/>
        <v>1.5823065079458734</v>
      </c>
      <c r="AM34" s="49">
        <f t="shared" si="29"/>
        <v>23.185934984136001</v>
      </c>
      <c r="AN34" s="29">
        <f t="shared" si="30"/>
        <v>4.8686354090642272E-5</v>
      </c>
      <c r="AO34" s="29">
        <f t="shared" si="31"/>
        <v>0.4</v>
      </c>
      <c r="AP34" s="29"/>
      <c r="AQ34" s="32"/>
      <c r="AR34" s="37"/>
      <c r="AS34" s="32"/>
      <c r="AT34"/>
    </row>
    <row r="35" spans="1:46" ht="16.2" x14ac:dyDescent="0.25">
      <c r="A35" s="14" t="s">
        <v>77</v>
      </c>
      <c r="B35" s="26" t="s">
        <v>81</v>
      </c>
      <c r="C35" s="26">
        <f>C16</f>
        <v>0.3</v>
      </c>
      <c r="D35" s="26" t="s">
        <v>1</v>
      </c>
      <c r="F35" s="76" t="s">
        <v>171</v>
      </c>
      <c r="G35" s="76"/>
      <c r="H35" s="76"/>
      <c r="I35" s="76"/>
      <c r="U35" s="36">
        <f t="shared" si="25"/>
        <v>1500</v>
      </c>
      <c r="V35" s="36">
        <f t="shared" si="18"/>
        <v>21.723058783278223</v>
      </c>
      <c r="W35" s="32">
        <f t="shared" si="1"/>
        <v>293.0115293916391</v>
      </c>
      <c r="X35" s="8">
        <f t="shared" si="2"/>
        <v>1.2053002922828031</v>
      </c>
      <c r="Y35" s="32">
        <f t="shared" si="3"/>
        <v>1.8198509946432172E-5</v>
      </c>
      <c r="Z35" s="32">
        <f t="shared" si="4"/>
        <v>1.5098735197321435E-5</v>
      </c>
      <c r="AA35" s="10">
        <f t="shared" si="5"/>
        <v>1006.084873234683</v>
      </c>
      <c r="AB35" s="29">
        <f t="shared" si="6"/>
        <v>2.5585146275949721E-2</v>
      </c>
      <c r="AC35" s="8">
        <f t="shared" si="7"/>
        <v>0.71562012485842974</v>
      </c>
      <c r="AD35" s="32">
        <f t="shared" si="8"/>
        <v>3.4128349900641635E-3</v>
      </c>
      <c r="AE35" s="47">
        <f t="shared" si="9"/>
        <v>253718.24465929315</v>
      </c>
      <c r="AF35" s="32">
        <f t="shared" si="10"/>
        <v>181565.88192194499</v>
      </c>
      <c r="AG35" s="9">
        <f t="shared" si="11"/>
        <v>11.146854201800288</v>
      </c>
      <c r="AH35" s="10">
        <f t="shared" si="12"/>
        <v>3.6837544805675413</v>
      </c>
      <c r="AI35" s="10">
        <f t="shared" si="26"/>
        <v>1.3166241095344793</v>
      </c>
      <c r="AJ35" s="10">
        <f t="shared" si="27"/>
        <v>1.7130305926959737</v>
      </c>
      <c r="AK35" s="10">
        <f t="shared" si="28"/>
        <v>3.0296547022304532</v>
      </c>
      <c r="AL35" s="9">
        <f t="shared" si="16"/>
        <v>1.641062963708162</v>
      </c>
      <c r="AM35" s="49">
        <f t="shared" si="29"/>
        <v>23.364121746986385</v>
      </c>
      <c r="AN35" s="29">
        <f t="shared" si="30"/>
        <v>5.0494245037174221E-5</v>
      </c>
      <c r="AO35" s="29">
        <f t="shared" si="31"/>
        <v>0.41666666666666669</v>
      </c>
      <c r="AP35" s="29"/>
      <c r="AQ35" s="32"/>
      <c r="AR35" s="37"/>
      <c r="AS35" s="32"/>
      <c r="AT35"/>
    </row>
    <row r="36" spans="1:46" ht="27.6" x14ac:dyDescent="0.25">
      <c r="A36" s="14" t="s">
        <v>79</v>
      </c>
      <c r="B36" s="26" t="s">
        <v>82</v>
      </c>
      <c r="C36" s="26">
        <f>C16</f>
        <v>0.3</v>
      </c>
      <c r="D36" s="26" t="s">
        <v>1</v>
      </c>
      <c r="F36" s="3" t="s">
        <v>16</v>
      </c>
      <c r="G36" s="4" t="s">
        <v>95</v>
      </c>
      <c r="H36" s="9">
        <f>(351.99/H20)+344.84/(H20^2)</f>
        <v>1.1955225669702305</v>
      </c>
      <c r="I36" s="26" t="s">
        <v>18</v>
      </c>
      <c r="U36" s="36">
        <f t="shared" si="25"/>
        <v>1560</v>
      </c>
      <c r="V36" s="36">
        <f t="shared" si="18"/>
        <v>21.840261284805177</v>
      </c>
      <c r="W36" s="32">
        <f t="shared" si="1"/>
        <v>293.07013064240255</v>
      </c>
      <c r="X36" s="8">
        <f t="shared" si="2"/>
        <v>1.2050584818000372</v>
      </c>
      <c r="Y36" s="32">
        <f t="shared" si="3"/>
        <v>1.820131712653477E-5</v>
      </c>
      <c r="Z36" s="32">
        <f t="shared" si="4"/>
        <v>1.5104094449712382E-5</v>
      </c>
      <c r="AA36" s="10">
        <f t="shared" si="5"/>
        <v>1006.0868143241593</v>
      </c>
      <c r="AB36" s="29">
        <f t="shared" si="6"/>
        <v>2.5589544665515496E-2</v>
      </c>
      <c r="AC36" s="8">
        <f t="shared" si="7"/>
        <v>0.71560887087672742</v>
      </c>
      <c r="AD36" s="32">
        <f t="shared" si="8"/>
        <v>3.4121525718367289E-3</v>
      </c>
      <c r="AE36" s="47">
        <f t="shared" si="9"/>
        <v>261467.35987427816</v>
      </c>
      <c r="AF36" s="32">
        <f t="shared" si="10"/>
        <v>187108.36217075115</v>
      </c>
      <c r="AG36" s="9">
        <f t="shared" si="11"/>
        <v>11.230964620257572</v>
      </c>
      <c r="AH36" s="10">
        <f t="shared" si="12"/>
        <v>3.7121889143308615</v>
      </c>
      <c r="AI36" s="10">
        <f t="shared" si="26"/>
        <v>1.3685544354804258</v>
      </c>
      <c r="AJ36" s="10">
        <f t="shared" si="27"/>
        <v>1.7680219771422856</v>
      </c>
      <c r="AK36" s="10">
        <f t="shared" si="28"/>
        <v>3.1365764126227114</v>
      </c>
      <c r="AL36" s="9">
        <f t="shared" si="16"/>
        <v>1.6989788901706351</v>
      </c>
      <c r="AM36" s="49">
        <f t="shared" si="29"/>
        <v>23.539240174975813</v>
      </c>
      <c r="AN36" s="29">
        <f t="shared" si="30"/>
        <v>5.2276273543711857E-5</v>
      </c>
      <c r="AO36" s="29">
        <f t="shared" si="31"/>
        <v>0.43333333333333335</v>
      </c>
      <c r="AP36" s="29"/>
      <c r="AQ36" s="32"/>
      <c r="AR36" s="37"/>
      <c r="AS36" s="32"/>
      <c r="AT36"/>
    </row>
    <row r="37" spans="1:46" ht="16.2" x14ac:dyDescent="0.25">
      <c r="A37" s="70" t="s">
        <v>140</v>
      </c>
      <c r="B37" s="70"/>
      <c r="C37" s="70"/>
      <c r="D37" s="70"/>
      <c r="F37" s="3" t="s">
        <v>9</v>
      </c>
      <c r="G37" s="26" t="s">
        <v>92</v>
      </c>
      <c r="H37" s="16">
        <f>1030.5-0.19975*H20+(3.9734*10^-4)*H20^2</f>
        <v>1006.1661993143999</v>
      </c>
      <c r="I37" s="26" t="s">
        <v>93</v>
      </c>
      <c r="U37" s="36">
        <f t="shared" si="25"/>
        <v>1620</v>
      </c>
      <c r="V37" s="36">
        <f t="shared" si="18"/>
        <v>21.95526785021962</v>
      </c>
      <c r="W37" s="32">
        <f t="shared" si="1"/>
        <v>293.12763392510976</v>
      </c>
      <c r="X37" s="8">
        <f t="shared" si="2"/>
        <v>1.2048212962363507</v>
      </c>
      <c r="Y37" s="32">
        <f t="shared" si="3"/>
        <v>1.8204071445952592E-5</v>
      </c>
      <c r="Z37" s="32">
        <f t="shared" si="4"/>
        <v>1.5109353978734357E-5</v>
      </c>
      <c r="AA37" s="10">
        <f t="shared" si="5"/>
        <v>1006.0887216976829</v>
      </c>
      <c r="AB37" s="29">
        <f t="shared" si="6"/>
        <v>2.5593860296644087E-2</v>
      </c>
      <c r="AC37" s="8">
        <f t="shared" si="7"/>
        <v>0.71559783317068493</v>
      </c>
      <c r="AD37" s="32">
        <f t="shared" si="8"/>
        <v>3.4114832048058861E-3</v>
      </c>
      <c r="AE37" s="47">
        <f t="shared" si="9"/>
        <v>269057.43398231128</v>
      </c>
      <c r="AF37" s="32">
        <f t="shared" si="10"/>
        <v>192536.91675620657</v>
      </c>
      <c r="AG37" s="9">
        <f t="shared" si="11"/>
        <v>11.311553737304159</v>
      </c>
      <c r="AH37" s="10">
        <f t="shared" si="12"/>
        <v>3.7394567120028719</v>
      </c>
      <c r="AI37" s="10">
        <f t="shared" si="26"/>
        <v>1.4198930793862012</v>
      </c>
      <c r="AJ37" s="10">
        <f t="shared" si="27"/>
        <v>1.8220467817988981</v>
      </c>
      <c r="AK37" s="10">
        <f t="shared" si="28"/>
        <v>3.2419398611850996</v>
      </c>
      <c r="AL37" s="9">
        <f t="shared" si="16"/>
        <v>1.7560507581419289</v>
      </c>
      <c r="AM37" s="49">
        <f t="shared" si="29"/>
        <v>23.711318608361548</v>
      </c>
      <c r="AN37" s="29">
        <f t="shared" si="30"/>
        <v>5.4032331019751656E-5</v>
      </c>
      <c r="AO37" s="29">
        <f t="shared" si="31"/>
        <v>0.45</v>
      </c>
      <c r="AP37" s="29"/>
      <c r="AQ37" s="32"/>
      <c r="AR37" s="37"/>
      <c r="AS37" s="32"/>
      <c r="AT37"/>
    </row>
    <row r="38" spans="1:46" ht="16.8" x14ac:dyDescent="0.25">
      <c r="A38" s="3" t="s">
        <v>139</v>
      </c>
      <c r="B38" s="26" t="s">
        <v>141</v>
      </c>
      <c r="C38" s="10">
        <f>(((C29+C31+C32)*C4)+(C30*C10))/(SUM(C29:C32))</f>
        <v>1521.5385443644134</v>
      </c>
      <c r="D38" s="26" t="s">
        <v>28</v>
      </c>
      <c r="F38" s="3" t="s">
        <v>3</v>
      </c>
      <c r="G38" s="26" t="s">
        <v>94</v>
      </c>
      <c r="H38" s="9">
        <f>((2.334*10^-3)*(H20^1.5))/(H20+164.54)</f>
        <v>2.5764125577454833E-2</v>
      </c>
      <c r="I38" s="26" t="s">
        <v>10</v>
      </c>
      <c r="U38" s="36">
        <f t="shared" si="25"/>
        <v>1680</v>
      </c>
      <c r="V38" s="36">
        <f t="shared" si="18"/>
        <v>22.068110482782743</v>
      </c>
      <c r="W38" s="32">
        <f t="shared" si="1"/>
        <v>293.18405524139132</v>
      </c>
      <c r="X38" s="8">
        <f t="shared" si="2"/>
        <v>1.2045886642238415</v>
      </c>
      <c r="Y38" s="32">
        <f t="shared" si="3"/>
        <v>1.8206773686106143E-5</v>
      </c>
      <c r="Z38" s="32">
        <f t="shared" si="4"/>
        <v>1.5114515209087911E-5</v>
      </c>
      <c r="AA38" s="10">
        <f t="shared" si="5"/>
        <v>1006.0905957365878</v>
      </c>
      <c r="AB38" s="29">
        <f t="shared" si="6"/>
        <v>2.5598094389981396E-2</v>
      </c>
      <c r="AC38" s="8">
        <f t="shared" si="7"/>
        <v>0.71558700836203437</v>
      </c>
      <c r="AD38" s="32">
        <f t="shared" si="8"/>
        <v>3.4108266876131995E-3</v>
      </c>
      <c r="AE38" s="47">
        <f t="shared" si="9"/>
        <v>276491.38158931304</v>
      </c>
      <c r="AF38" s="32">
        <f t="shared" si="10"/>
        <v>197853.64058938218</v>
      </c>
      <c r="AG38" s="9">
        <f t="shared" si="11"/>
        <v>11.388847333002039</v>
      </c>
      <c r="AH38" s="10">
        <f t="shared" si="12"/>
        <v>3.7656318582172896</v>
      </c>
      <c r="AI38" s="10">
        <f t="shared" si="26"/>
        <v>1.4706246179245839</v>
      </c>
      <c r="AJ38" s="10">
        <f t="shared" si="27"/>
        <v>1.8751164968687548</v>
      </c>
      <c r="AK38" s="10">
        <f t="shared" si="28"/>
        <v>3.3457411147933387</v>
      </c>
      <c r="AL38" s="9">
        <f t="shared" si="16"/>
        <v>1.8122764371797251</v>
      </c>
      <c r="AM38" s="49">
        <f t="shared" si="29"/>
        <v>23.880386919962469</v>
      </c>
      <c r="AN38" s="29">
        <f t="shared" si="30"/>
        <v>5.576235191322231E-5</v>
      </c>
      <c r="AO38" s="29">
        <f t="shared" si="31"/>
        <v>0.46666666666666667</v>
      </c>
      <c r="AP38" s="29"/>
      <c r="AQ38" s="32"/>
      <c r="AR38" s="37"/>
      <c r="AS38" s="32"/>
      <c r="AT38"/>
    </row>
    <row r="39" spans="1:46" ht="15.6" x14ac:dyDescent="0.25">
      <c r="F39" s="6" t="s">
        <v>96</v>
      </c>
      <c r="G39" s="4" t="s">
        <v>97</v>
      </c>
      <c r="H39" s="26">
        <f>((1.459*10^-6)*H20^1.5)/(H20+109.1)</f>
        <v>1.8312705126982946E-5</v>
      </c>
      <c r="I39" s="26" t="s">
        <v>98</v>
      </c>
      <c r="U39" s="36">
        <f t="shared" si="25"/>
        <v>1740</v>
      </c>
      <c r="V39" s="36">
        <f t="shared" si="18"/>
        <v>22.178821266533436</v>
      </c>
      <c r="W39" s="32">
        <f t="shared" si="1"/>
        <v>293.23941063326669</v>
      </c>
      <c r="X39" s="8">
        <f t="shared" si="2"/>
        <v>1.2043605144364058</v>
      </c>
      <c r="Y39" s="32">
        <f t="shared" si="3"/>
        <v>1.8209424629775957E-5</v>
      </c>
      <c r="Z39" s="32">
        <f t="shared" si="4"/>
        <v>1.5119579570654775E-5</v>
      </c>
      <c r="AA39" s="10">
        <f t="shared" si="5"/>
        <v>1006.0924368292401</v>
      </c>
      <c r="AB39" s="29">
        <f t="shared" si="6"/>
        <v>2.5602248168449113E-2</v>
      </c>
      <c r="AC39" s="8">
        <f t="shared" si="7"/>
        <v>0.71557639307655585</v>
      </c>
      <c r="AD39" s="32">
        <f t="shared" si="8"/>
        <v>3.4101828190161916E-3</v>
      </c>
      <c r="AE39" s="47">
        <f t="shared" si="9"/>
        <v>283772.09038862796</v>
      </c>
      <c r="AF39" s="32">
        <f t="shared" si="10"/>
        <v>203060.60889608879</v>
      </c>
      <c r="AG39" s="9">
        <f t="shared" si="11"/>
        <v>11.463049844745196</v>
      </c>
      <c r="AH39" s="10">
        <f t="shared" si="12"/>
        <v>3.7907813556943859</v>
      </c>
      <c r="AI39" s="10">
        <f t="shared" si="26"/>
        <v>1.5207357836115984</v>
      </c>
      <c r="AJ39" s="10">
        <f t="shared" si="27"/>
        <v>1.9272427819817473</v>
      </c>
      <c r="AK39" s="10">
        <f t="shared" si="28"/>
        <v>3.4479785655933455</v>
      </c>
      <c r="AL39" s="9">
        <f t="shared" si="16"/>
        <v>1.8676550563630618</v>
      </c>
      <c r="AM39" s="49">
        <f t="shared" si="29"/>
        <v>24.046476322896499</v>
      </c>
      <c r="AN39" s="29">
        <f t="shared" si="30"/>
        <v>5.7466309426555757E-5</v>
      </c>
      <c r="AO39" s="29">
        <f t="shared" si="31"/>
        <v>0.48333333333333334</v>
      </c>
      <c r="AP39" s="29"/>
      <c r="AQ39" s="32"/>
      <c r="AR39" s="37"/>
      <c r="AS39" s="32"/>
      <c r="AT39"/>
    </row>
    <row r="40" spans="1:46" ht="27.6" x14ac:dyDescent="0.25">
      <c r="F40" s="7" t="s">
        <v>63</v>
      </c>
      <c r="G40" s="26" t="s">
        <v>64</v>
      </c>
      <c r="H40" s="10">
        <f>H37*H39/H38</f>
        <v>0.71516593339792178</v>
      </c>
      <c r="I40" s="26" t="s">
        <v>5</v>
      </c>
      <c r="U40" s="36">
        <f t="shared" si="25"/>
        <v>1800</v>
      </c>
      <c r="V40" s="36">
        <f t="shared" si="18"/>
        <v>22.287432318532371</v>
      </c>
      <c r="W40" s="32">
        <f t="shared" si="1"/>
        <v>293.29371615926618</v>
      </c>
      <c r="X40" s="8">
        <f t="shared" si="2"/>
        <v>1.2041367756831192</v>
      </c>
      <c r="Y40" s="32">
        <f t="shared" si="3"/>
        <v>1.8212025059972348E-5</v>
      </c>
      <c r="Z40" s="32">
        <f t="shared" si="4"/>
        <v>1.5124548496278988E-5</v>
      </c>
      <c r="AA40" s="10">
        <f t="shared" si="5"/>
        <v>1006.094245370115</v>
      </c>
      <c r="AB40" s="29">
        <f t="shared" si="6"/>
        <v>2.5606322855470272E-2</v>
      </c>
      <c r="AC40" s="8">
        <f t="shared" si="7"/>
        <v>0.715565983948381</v>
      </c>
      <c r="AD40" s="32">
        <f t="shared" si="8"/>
        <v>3.4095513981519253E-3</v>
      </c>
      <c r="AE40" s="47">
        <f t="shared" si="9"/>
        <v>290902.41887990112</v>
      </c>
      <c r="AF40" s="32">
        <f t="shared" si="10"/>
        <v>208159.87559876053</v>
      </c>
      <c r="AG40" s="9">
        <f t="shared" si="11"/>
        <v>11.534347056519042</v>
      </c>
      <c r="AH40" s="10">
        <f t="shared" si="12"/>
        <v>3.8149661059768185</v>
      </c>
      <c r="AI40" s="10">
        <f t="shared" si="26"/>
        <v>1.5702152617795779</v>
      </c>
      <c r="AJ40" s="10">
        <f t="shared" si="27"/>
        <v>1.9784374409780272</v>
      </c>
      <c r="AK40" s="10">
        <f t="shared" si="28"/>
        <v>3.5486527027576051</v>
      </c>
      <c r="AL40" s="9">
        <f t="shared" si="16"/>
        <v>1.9221868806603695</v>
      </c>
      <c r="AM40" s="49">
        <f t="shared" si="29"/>
        <v>24.209619199192741</v>
      </c>
      <c r="AN40" s="29">
        <f t="shared" si="30"/>
        <v>5.9144211712626747E-5</v>
      </c>
      <c r="AO40" s="29">
        <f t="shared" si="31"/>
        <v>0.5</v>
      </c>
      <c r="AP40" s="29"/>
      <c r="AQ40" s="32"/>
      <c r="AR40" s="37"/>
      <c r="AS40" s="32"/>
      <c r="AT40"/>
    </row>
    <row r="41" spans="1:46" ht="16.2" x14ac:dyDescent="0.25">
      <c r="G41" s="26" t="s">
        <v>99</v>
      </c>
      <c r="H41" s="8">
        <f>1/H20</f>
        <v>3.3852403520649968E-3</v>
      </c>
      <c r="I41" s="26" t="s">
        <v>100</v>
      </c>
      <c r="U41" s="36">
        <f t="shared" si="25"/>
        <v>1860</v>
      </c>
      <c r="V41" s="36">
        <f t="shared" si="18"/>
        <v>22.393975745793693</v>
      </c>
      <c r="W41" s="32">
        <f t="shared" si="1"/>
        <v>293.34698787289682</v>
      </c>
      <c r="X41" s="8">
        <f t="shared" si="2"/>
        <v>1.2039173769918252</v>
      </c>
      <c r="Y41" s="32">
        <f t="shared" si="3"/>
        <v>1.8214575758918185E-5</v>
      </c>
      <c r="Z41" s="32">
        <f t="shared" si="4"/>
        <v>1.5129423419761691E-5</v>
      </c>
      <c r="AA41" s="10">
        <f t="shared" si="5"/>
        <v>1006.0960217589471</v>
      </c>
      <c r="AB41" s="29">
        <f t="shared" si="6"/>
        <v>2.5610319673371656E-2</v>
      </c>
      <c r="AC41" s="8">
        <f t="shared" si="7"/>
        <v>0.71555577762383826</v>
      </c>
      <c r="AD41" s="32">
        <f t="shared" si="8"/>
        <v>3.4089322247729576E-3</v>
      </c>
      <c r="AE41" s="47">
        <f t="shared" si="9"/>
        <v>297885.19440871273</v>
      </c>
      <c r="AF41" s="32">
        <f t="shared" si="10"/>
        <v>213153.47192775467</v>
      </c>
      <c r="AG41" s="9">
        <f t="shared" si="11"/>
        <v>11.602908370203794</v>
      </c>
      <c r="AH41" s="10">
        <f t="shared" si="12"/>
        <v>3.838241653147719</v>
      </c>
      <c r="AI41" s="10">
        <f t="shared" si="26"/>
        <v>1.6190535101209118</v>
      </c>
      <c r="AJ41" s="10">
        <f t="shared" si="27"/>
        <v>2.0287123987764004</v>
      </c>
      <c r="AK41" s="10">
        <f t="shared" si="28"/>
        <v>3.6477659088973122</v>
      </c>
      <c r="AL41" s="9">
        <f t="shared" si="16"/>
        <v>1.9758732006527107</v>
      </c>
      <c r="AM41" s="49">
        <f t="shared" si="29"/>
        <v>24.369848946446403</v>
      </c>
      <c r="AN41" s="29">
        <f t="shared" si="30"/>
        <v>6.079609848162187E-5</v>
      </c>
      <c r="AO41" s="29">
        <f t="shared" si="31"/>
        <v>0.51666666666666672</v>
      </c>
      <c r="AP41" s="29"/>
      <c r="AQ41" s="32"/>
      <c r="AR41" s="37"/>
      <c r="AS41" s="32"/>
      <c r="AT41"/>
    </row>
    <row r="42" spans="1:46" ht="16.2" x14ac:dyDescent="0.25">
      <c r="F42" s="6" t="s">
        <v>113</v>
      </c>
      <c r="G42" s="26" t="s">
        <v>101</v>
      </c>
      <c r="H42" s="26">
        <f>H39/H36</f>
        <v>1.5317741072334729E-5</v>
      </c>
      <c r="I42" s="26" t="s">
        <v>102</v>
      </c>
      <c r="U42" s="36">
        <f t="shared" si="25"/>
        <v>1920</v>
      </c>
      <c r="V42" s="36">
        <f t="shared" si="18"/>
        <v>22.498483606397965</v>
      </c>
      <c r="W42" s="32">
        <f t="shared" si="1"/>
        <v>293.39924180319895</v>
      </c>
      <c r="X42" s="8">
        <f t="shared" si="2"/>
        <v>1.2037022476840182</v>
      </c>
      <c r="Y42" s="32">
        <f t="shared" si="3"/>
        <v>1.8217077507131645E-5</v>
      </c>
      <c r="Z42" s="32">
        <f t="shared" si="4"/>
        <v>1.5134205774046023E-5</v>
      </c>
      <c r="AA42" s="10">
        <f t="shared" si="5"/>
        <v>1006.0977663999465</v>
      </c>
      <c r="AB42" s="29">
        <f t="shared" si="6"/>
        <v>2.561423984194304E-2</v>
      </c>
      <c r="AC42" s="8">
        <f t="shared" si="7"/>
        <v>0.71554577076488868</v>
      </c>
      <c r="AD42" s="32">
        <f t="shared" si="8"/>
        <v>3.4083250994587162E-3</v>
      </c>
      <c r="AE42" s="47">
        <f t="shared" si="9"/>
        <v>304723.21148838586</v>
      </c>
      <c r="AF42" s="32">
        <f t="shared" si="10"/>
        <v>218043.40523440923</v>
      </c>
      <c r="AG42" s="9">
        <f t="shared" si="11"/>
        <v>11.668888735276012</v>
      </c>
      <c r="AH42" s="10">
        <f t="shared" si="12"/>
        <v>3.8606588155764672</v>
      </c>
      <c r="AI42" s="10">
        <f t="shared" si="26"/>
        <v>1.6672425976095862</v>
      </c>
      <c r="AJ42" s="10">
        <f t="shared" si="27"/>
        <v>2.0780796801156121</v>
      </c>
      <c r="AK42" s="10">
        <f t="shared" si="28"/>
        <v>3.7453222777251982</v>
      </c>
      <c r="AL42" s="9">
        <f t="shared" si="16"/>
        <v>2.0287162337678155</v>
      </c>
      <c r="AM42" s="49">
        <f t="shared" si="29"/>
        <v>24.527199840165782</v>
      </c>
      <c r="AN42" s="29">
        <f t="shared" si="30"/>
        <v>6.2422037962086633E-5</v>
      </c>
      <c r="AO42" s="29">
        <f t="shared" si="31"/>
        <v>0.53333333333333333</v>
      </c>
      <c r="AP42" s="29"/>
      <c r="AQ42" s="32"/>
      <c r="AR42" s="37"/>
      <c r="AS42" s="32"/>
      <c r="AT42"/>
    </row>
    <row r="43" spans="1:46" x14ac:dyDescent="0.25">
      <c r="F43" s="76" t="s">
        <v>172</v>
      </c>
      <c r="G43" s="76"/>
      <c r="H43" s="76"/>
      <c r="I43" s="76"/>
      <c r="U43" s="36">
        <f t="shared" si="25"/>
        <v>1980</v>
      </c>
      <c r="V43" s="36">
        <f t="shared" si="18"/>
        <v>22.600987874349922</v>
      </c>
      <c r="W43" s="32">
        <f t="shared" si="1"/>
        <v>293.45049393717494</v>
      </c>
      <c r="X43" s="8">
        <f t="shared" si="2"/>
        <v>1.2034913174419475</v>
      </c>
      <c r="Y43" s="32">
        <f t="shared" si="3"/>
        <v>1.821953108259906E-5</v>
      </c>
      <c r="Z43" s="32">
        <f t="shared" si="4"/>
        <v>1.5138896989572931E-5</v>
      </c>
      <c r="AA43" s="10">
        <f t="shared" si="5"/>
        <v>1006.0994797010754</v>
      </c>
      <c r="AB43" s="29">
        <f t="shared" si="6"/>
        <v>2.5618084577137303E-2</v>
      </c>
      <c r="AC43" s="8">
        <f t="shared" si="7"/>
        <v>0.71553596005220343</v>
      </c>
      <c r="AD43" s="32">
        <f t="shared" si="8"/>
        <v>3.407729823804934E-3</v>
      </c>
      <c r="AE43" s="47">
        <f t="shared" si="9"/>
        <v>311419.23037072452</v>
      </c>
      <c r="AF43" s="32">
        <f t="shared" si="10"/>
        <v>222831.65798203467</v>
      </c>
      <c r="AG43" s="9">
        <f t="shared" si="11"/>
        <v>11.732430297370351</v>
      </c>
      <c r="AH43" s="10">
        <f t="shared" si="12"/>
        <v>3.8822642255231066</v>
      </c>
      <c r="AI43" s="10">
        <f t="shared" si="26"/>
        <v>1.7147760601588131</v>
      </c>
      <c r="AJ43" s="10">
        <f t="shared" si="27"/>
        <v>2.1265513899855901</v>
      </c>
      <c r="AK43" s="10">
        <f t="shared" si="28"/>
        <v>3.8413274501444032</v>
      </c>
      <c r="AL43" s="9">
        <f t="shared" si="16"/>
        <v>2.080719035494885</v>
      </c>
      <c r="AM43" s="49">
        <f t="shared" si="29"/>
        <v>24.681706909844806</v>
      </c>
      <c r="AN43" s="29">
        <f t="shared" si="30"/>
        <v>6.4022124169073384E-5</v>
      </c>
      <c r="AO43" s="29">
        <f t="shared" si="31"/>
        <v>0.55000000000000004</v>
      </c>
      <c r="AP43" s="29"/>
      <c r="AQ43" s="32"/>
      <c r="AR43" s="37"/>
      <c r="AS43" s="32"/>
      <c r="AT43"/>
    </row>
    <row r="44" spans="1:46" ht="16.2" x14ac:dyDescent="0.25">
      <c r="F44" s="3" t="s">
        <v>16</v>
      </c>
      <c r="G44" s="4" t="s">
        <v>95</v>
      </c>
      <c r="H44" s="9">
        <f>(351.99/H22)+344.84/(H22^2)</f>
        <v>1.194508300911729</v>
      </c>
      <c r="I44" s="26" t="s">
        <v>18</v>
      </c>
      <c r="U44" s="36">
        <f t="shared" si="25"/>
        <v>2040</v>
      </c>
      <c r="V44" s="36">
        <f t="shared" si="18"/>
        <v>22.70152040780259</v>
      </c>
      <c r="W44" s="32">
        <f t="shared" si="1"/>
        <v>293.50076020390128</v>
      </c>
      <c r="X44" s="8">
        <f t="shared" si="2"/>
        <v>1.2032845163687529</v>
      </c>
      <c r="Y44" s="32">
        <f t="shared" si="3"/>
        <v>1.822193726002847E-5</v>
      </c>
      <c r="Z44" s="32">
        <f t="shared" si="4"/>
        <v>1.5143498492790595E-5</v>
      </c>
      <c r="AA44" s="10">
        <f t="shared" si="5"/>
        <v>1006.1011620733789</v>
      </c>
      <c r="AB44" s="29">
        <f t="shared" si="6"/>
        <v>2.5621855089897227E-2</v>
      </c>
      <c r="AC44" s="8">
        <f t="shared" si="7"/>
        <v>0.71552634218791</v>
      </c>
      <c r="AD44" s="32">
        <f t="shared" si="8"/>
        <v>3.407146200593411E-3</v>
      </c>
      <c r="AE44" s="47">
        <f t="shared" si="9"/>
        <v>317975.97583695175</v>
      </c>
      <c r="AF44" s="32">
        <f t="shared" si="10"/>
        <v>227520.18689424533</v>
      </c>
      <c r="AG44" s="9">
        <f t="shared" si="11"/>
        <v>11.793663813958887</v>
      </c>
      <c r="AH44" s="10">
        <f t="shared" si="12"/>
        <v>3.9031007924278316</v>
      </c>
      <c r="AI44" s="10">
        <f t="shared" si="26"/>
        <v>1.7616487708137516</v>
      </c>
      <c r="AJ44" s="10">
        <f t="shared" si="27"/>
        <v>2.1741396955899996</v>
      </c>
      <c r="AK44" s="10">
        <f t="shared" si="28"/>
        <v>3.9357884664037512</v>
      </c>
      <c r="AL44" s="9">
        <f t="shared" si="16"/>
        <v>2.1318854193020318</v>
      </c>
      <c r="AM44" s="49">
        <f t="shared" si="29"/>
        <v>24.83340582710462</v>
      </c>
      <c r="AN44" s="29">
        <f t="shared" si="30"/>
        <v>6.5596474440062527E-5</v>
      </c>
      <c r="AO44" s="29">
        <f t="shared" si="31"/>
        <v>0.56666666666666665</v>
      </c>
      <c r="AP44" s="29"/>
      <c r="AQ44" s="32"/>
      <c r="AR44" s="37"/>
      <c r="AS44" s="32"/>
      <c r="AT44"/>
    </row>
    <row r="45" spans="1:46" ht="16.2" x14ac:dyDescent="0.25">
      <c r="F45" s="3" t="s">
        <v>9</v>
      </c>
      <c r="G45" s="26" t="s">
        <v>92</v>
      </c>
      <c r="H45" s="16">
        <f>1030.5-0.19975*H22+(3.9734*10^-4)*H22^2</f>
        <v>1006.1749737661501</v>
      </c>
      <c r="I45" s="26" t="s">
        <v>93</v>
      </c>
      <c r="U45" s="36">
        <f t="shared" si="25"/>
        <v>2100</v>
      </c>
      <c r="V45" s="36">
        <f t="shared" si="18"/>
        <v>22.800112920317815</v>
      </c>
      <c r="W45" s="32">
        <f t="shared" si="1"/>
        <v>293.55005646015888</v>
      </c>
      <c r="X45" s="8">
        <f t="shared" si="2"/>
        <v>1.2030817750423339</v>
      </c>
      <c r="Y45" s="32">
        <f t="shared" si="3"/>
        <v>1.8224296810175982E-5</v>
      </c>
      <c r="Z45" s="32">
        <f t="shared" si="4"/>
        <v>1.5148011704802617E-5</v>
      </c>
      <c r="AA45" s="10">
        <f t="shared" si="5"/>
        <v>1006.1028139303652</v>
      </c>
      <c r="AB45" s="29">
        <f t="shared" si="6"/>
        <v>2.5625552585096169E-2</v>
      </c>
      <c r="AC45" s="8">
        <f t="shared" si="7"/>
        <v>0.71551691389805105</v>
      </c>
      <c r="AD45" s="32">
        <f t="shared" si="8"/>
        <v>3.406574033944094E-3</v>
      </c>
      <c r="AE45" s="47">
        <f t="shared" si="9"/>
        <v>324396.13618386333</v>
      </c>
      <c r="AF45" s="32">
        <f t="shared" si="10"/>
        <v>232110.92224272978</v>
      </c>
      <c r="AG45" s="9">
        <f t="shared" si="11"/>
        <v>11.852709875948909</v>
      </c>
      <c r="AH45" s="10">
        <f t="shared" si="12"/>
        <v>3.9232081026093919</v>
      </c>
      <c r="AI45" s="10">
        <f t="shared" si="26"/>
        <v>1.8078568226333647</v>
      </c>
      <c r="AJ45" s="10">
        <f t="shared" si="27"/>
        <v>2.2208568097021981</v>
      </c>
      <c r="AK45" s="10">
        <f t="shared" si="28"/>
        <v>4.0287136323355632</v>
      </c>
      <c r="AL45" s="9">
        <f t="shared" si="16"/>
        <v>2.1822198841817633</v>
      </c>
      <c r="AM45" s="49">
        <f t="shared" si="29"/>
        <v>24.982332804499578</v>
      </c>
      <c r="AN45" s="29">
        <f t="shared" si="30"/>
        <v>6.7145227205592714E-5</v>
      </c>
      <c r="AO45" s="29">
        <f t="shared" si="31"/>
        <v>0.58333333333333337</v>
      </c>
      <c r="AP45" s="29"/>
      <c r="AQ45" s="32"/>
      <c r="AR45" s="37"/>
      <c r="AS45" s="32"/>
      <c r="AT45"/>
    </row>
    <row r="46" spans="1:46" ht="16.2" x14ac:dyDescent="0.25">
      <c r="F46" s="3" t="s">
        <v>3</v>
      </c>
      <c r="G46" s="26" t="s">
        <v>94</v>
      </c>
      <c r="H46" s="9">
        <f>((2.334*10^-3)*(H22^1.5))/(H22+164.54)</f>
        <v>2.5782824922757876E-2</v>
      </c>
      <c r="I46" s="26" t="s">
        <v>10</v>
      </c>
      <c r="J46" s="12"/>
      <c r="K46" s="26"/>
      <c r="U46" s="36">
        <f t="shared" si="25"/>
        <v>2160</v>
      </c>
      <c r="V46" s="36">
        <f t="shared" si="18"/>
        <v>22.896796954873956</v>
      </c>
      <c r="W46" s="32">
        <f t="shared" si="1"/>
        <v>293.59839847743694</v>
      </c>
      <c r="X46" s="8">
        <f t="shared" si="2"/>
        <v>1.2028830245635713</v>
      </c>
      <c r="Y46" s="32">
        <f t="shared" si="3"/>
        <v>1.8226610499237855E-5</v>
      </c>
      <c r="Z46" s="32">
        <f t="shared" si="4"/>
        <v>1.5152438040141777E-5</v>
      </c>
      <c r="AA46" s="10">
        <f t="shared" si="5"/>
        <v>1006.1044356874328</v>
      </c>
      <c r="AB46" s="29">
        <f t="shared" si="6"/>
        <v>2.5629178260581781E-2</v>
      </c>
      <c r="AC46" s="8">
        <f t="shared" si="7"/>
        <v>0.71550767193477982</v>
      </c>
      <c r="AD46" s="32">
        <f t="shared" si="8"/>
        <v>3.4060131294512156E-3</v>
      </c>
      <c r="AE46" s="47">
        <f t="shared" si="9"/>
        <v>330682.36238339863</v>
      </c>
      <c r="AF46" s="32">
        <f t="shared" si="10"/>
        <v>236605.76725883878</v>
      </c>
      <c r="AG46" s="9">
        <f t="shared" si="11"/>
        <v>11.909679966613437</v>
      </c>
      <c r="AH46" s="10">
        <f t="shared" si="12"/>
        <v>3.942622765673033</v>
      </c>
      <c r="AI46" s="10">
        <f t="shared" si="26"/>
        <v>1.8533974227037864</v>
      </c>
      <c r="AJ46" s="10">
        <f t="shared" si="27"/>
        <v>2.266714975293135</v>
      </c>
      <c r="AK46" s="10">
        <f t="shared" si="28"/>
        <v>4.1201123979969214</v>
      </c>
      <c r="AL46" s="9">
        <f t="shared" si="16"/>
        <v>2.231727548914999</v>
      </c>
      <c r="AM46" s="49">
        <f t="shared" si="29"/>
        <v>25.128524503788956</v>
      </c>
      <c r="AN46" s="29">
        <f t="shared" si="30"/>
        <v>6.8668539966615353E-5</v>
      </c>
      <c r="AO46" s="29">
        <f t="shared" si="31"/>
        <v>0.6</v>
      </c>
      <c r="AP46" s="29"/>
      <c r="AQ46" s="32"/>
      <c r="AR46" s="37"/>
      <c r="AS46" s="32"/>
      <c r="AT46"/>
    </row>
    <row r="47" spans="1:46" ht="15.6" x14ac:dyDescent="0.25">
      <c r="F47" s="6" t="s">
        <v>96</v>
      </c>
      <c r="G47" s="4" t="s">
        <v>97</v>
      </c>
      <c r="H47" s="26">
        <f>((1.459*10^-6)*H22^1.5)/(H22+109.1)</f>
        <v>1.8324631902283513E-5</v>
      </c>
      <c r="I47" s="26" t="s">
        <v>98</v>
      </c>
      <c r="J47" s="12"/>
      <c r="U47" s="36">
        <f t="shared" si="25"/>
        <v>2220</v>
      </c>
      <c r="V47" s="36">
        <f t="shared" si="18"/>
        <v>22.991603860366052</v>
      </c>
      <c r="W47" s="32">
        <f t="shared" si="1"/>
        <v>293.64580193018298</v>
      </c>
      <c r="X47" s="8">
        <f t="shared" si="2"/>
        <v>1.20268819659944</v>
      </c>
      <c r="Y47" s="32">
        <f t="shared" si="3"/>
        <v>1.8228879088302124E-5</v>
      </c>
      <c r="Z47" s="32">
        <f t="shared" si="4"/>
        <v>1.5156778905657892E-5</v>
      </c>
      <c r="AA47" s="10">
        <f t="shared" si="5"/>
        <v>1006.1060277613375</v>
      </c>
      <c r="AB47" s="29">
        <f t="shared" si="6"/>
        <v>2.5632733306313157E-2</v>
      </c>
      <c r="AC47" s="8">
        <f t="shared" si="7"/>
        <v>0.71549861307831364</v>
      </c>
      <c r="AD47" s="32">
        <f t="shared" si="8"/>
        <v>3.4054632943050188E-3</v>
      </c>
      <c r="AE47" s="47">
        <f t="shared" si="9"/>
        <v>336837.26739651366</v>
      </c>
      <c r="AF47" s="32">
        <f t="shared" si="10"/>
        <v>241006.59765529461</v>
      </c>
      <c r="AG47" s="9">
        <f t="shared" si="11"/>
        <v>11.964677383453166</v>
      </c>
      <c r="AH47" s="10">
        <f t="shared" si="12"/>
        <v>3.9613787160208678</v>
      </c>
      <c r="AI47" s="10">
        <f t="shared" si="26"/>
        <v>1.8982687959611211</v>
      </c>
      <c r="AJ47" s="10">
        <f t="shared" si="27"/>
        <v>2.3117264513245024</v>
      </c>
      <c r="AK47" s="10">
        <f t="shared" si="28"/>
        <v>4.2099952472856232</v>
      </c>
      <c r="AL47" s="9">
        <f t="shared" si="16"/>
        <v>2.2804140922797123</v>
      </c>
      <c r="AM47" s="49">
        <f t="shared" si="29"/>
        <v>25.272017952645765</v>
      </c>
      <c r="AN47" s="29">
        <f t="shared" si="30"/>
        <v>7.0166587454760379E-5</v>
      </c>
      <c r="AO47" s="29">
        <f t="shared" si="31"/>
        <v>0.6166666666666667</v>
      </c>
      <c r="AP47" s="29"/>
      <c r="AQ47" s="32"/>
      <c r="AR47" s="37"/>
      <c r="AS47" s="32"/>
      <c r="AT47"/>
    </row>
    <row r="48" spans="1:46" ht="27.6" x14ac:dyDescent="0.25">
      <c r="F48" s="7" t="s">
        <v>63</v>
      </c>
      <c r="G48" s="26" t="s">
        <v>64</v>
      </c>
      <c r="H48" s="10">
        <f>H45*H47/H46</f>
        <v>0.71511892427582213</v>
      </c>
      <c r="I48" s="26" t="s">
        <v>5</v>
      </c>
      <c r="J48" s="12"/>
      <c r="U48" s="36">
        <f t="shared" si="25"/>
        <v>2280</v>
      </c>
      <c r="V48" s="36">
        <f t="shared" si="18"/>
        <v>23.084564770372996</v>
      </c>
      <c r="W48" s="32">
        <f t="shared" si="1"/>
        <v>293.69228238518645</v>
      </c>
      <c r="X48" s="8">
        <f t="shared" si="2"/>
        <v>1.2024972234214979</v>
      </c>
      <c r="Y48" s="32">
        <f t="shared" si="3"/>
        <v>1.8231103332854621E-5</v>
      </c>
      <c r="Z48" s="32">
        <f t="shared" si="4"/>
        <v>1.51610356995097E-5</v>
      </c>
      <c r="AA48" s="10">
        <f t="shared" si="5"/>
        <v>1006.1075905696982</v>
      </c>
      <c r="AB48" s="29">
        <f t="shared" si="6"/>
        <v>2.5636218903583075E-2</v>
      </c>
      <c r="AC48" s="8">
        <f t="shared" si="7"/>
        <v>0.71548973413867611</v>
      </c>
      <c r="AD48" s="32">
        <f t="shared" si="8"/>
        <v>3.4049243374004268E-3</v>
      </c>
      <c r="AE48" s="47">
        <f t="shared" si="9"/>
        <v>342863.42562453344</v>
      </c>
      <c r="AF48" s="32">
        <f t="shared" si="10"/>
        <v>245315.26124597318</v>
      </c>
      <c r="AG48" s="9">
        <f t="shared" si="11"/>
        <v>12.017798043977574</v>
      </c>
      <c r="AH48" s="10">
        <f t="shared" si="12"/>
        <v>3.979507476345129</v>
      </c>
      <c r="AI48" s="10">
        <f t="shared" si="26"/>
        <v>1.9424700976953977</v>
      </c>
      <c r="AJ48" s="10">
        <f t="shared" si="27"/>
        <v>2.3559034996121095</v>
      </c>
      <c r="AK48" s="10">
        <f t="shared" si="28"/>
        <v>4.2983735973075072</v>
      </c>
      <c r="AL48" s="9">
        <f t="shared" si="16"/>
        <v>2.3282856985415661</v>
      </c>
      <c r="AM48" s="49">
        <f t="shared" si="29"/>
        <v>25.412850468914563</v>
      </c>
      <c r="AN48" s="29">
        <f t="shared" si="30"/>
        <v>7.1639559955125124E-5</v>
      </c>
      <c r="AO48" s="29">
        <f t="shared" si="31"/>
        <v>0.6333333333333333</v>
      </c>
      <c r="AP48" s="29"/>
      <c r="AQ48" s="32"/>
      <c r="AR48" s="37"/>
      <c r="AS48" s="32"/>
      <c r="AT48"/>
    </row>
    <row r="49" spans="6:46" ht="16.2" x14ac:dyDescent="0.25">
      <c r="G49" s="26" t="s">
        <v>99</v>
      </c>
      <c r="H49" s="8">
        <f>1/H22</f>
        <v>3.3823778116015561E-3</v>
      </c>
      <c r="I49" s="26" t="s">
        <v>100</v>
      </c>
      <c r="J49" s="12"/>
      <c r="U49" s="36">
        <f t="shared" si="25"/>
        <v>2340</v>
      </c>
      <c r="V49" s="36">
        <f t="shared" si="18"/>
        <v>23.175710583991513</v>
      </c>
      <c r="W49" s="32">
        <f t="shared" si="1"/>
        <v>293.73785529199574</v>
      </c>
      <c r="X49" s="8">
        <f t="shared" si="2"/>
        <v>1.2023100379401701</v>
      </c>
      <c r="Y49" s="32">
        <f t="shared" si="3"/>
        <v>1.8233283982334142E-5</v>
      </c>
      <c r="Z49" s="32">
        <f t="shared" si="4"/>
        <v>1.5165209810251517E-5</v>
      </c>
      <c r="AA49" s="10">
        <f t="shared" si="5"/>
        <v>1006.1091245305406</v>
      </c>
      <c r="AB49" s="29">
        <f t="shared" si="6"/>
        <v>2.5639636224317409E-2</v>
      </c>
      <c r="AC49" s="8">
        <f t="shared" si="7"/>
        <v>0.71548103195724322</v>
      </c>
      <c r="AD49" s="32">
        <f t="shared" si="8"/>
        <v>3.4043960694338524E-3</v>
      </c>
      <c r="AE49" s="47">
        <f t="shared" si="9"/>
        <v>348763.37248315086</v>
      </c>
      <c r="AF49" s="32">
        <f t="shared" si="10"/>
        <v>249533.57765313319</v>
      </c>
      <c r="AG49" s="9">
        <f t="shared" si="11"/>
        <v>12.069131192711591</v>
      </c>
      <c r="AH49" s="10">
        <f t="shared" si="12"/>
        <v>3.9970383887772107</v>
      </c>
      <c r="AI49" s="10">
        <f t="shared" si="26"/>
        <v>1.9860013337678013</v>
      </c>
      <c r="AJ49" s="10">
        <f t="shared" si="27"/>
        <v>2.3992583726756238</v>
      </c>
      <c r="AK49" s="10">
        <f t="shared" si="28"/>
        <v>4.3852597064434251</v>
      </c>
      <c r="AL49" s="9">
        <f t="shared" si="16"/>
        <v>2.3753490076568551</v>
      </c>
      <c r="AM49" s="49">
        <f t="shared" si="29"/>
        <v>25.551059591648368</v>
      </c>
      <c r="AN49" s="29">
        <f t="shared" si="30"/>
        <v>7.308766177405709E-5</v>
      </c>
      <c r="AO49" s="29">
        <f t="shared" si="31"/>
        <v>0.65</v>
      </c>
      <c r="AP49" s="29"/>
      <c r="AQ49" s="32"/>
      <c r="AR49" s="37"/>
      <c r="AS49" s="32"/>
      <c r="AT49"/>
    </row>
    <row r="50" spans="6:46" ht="16.2" x14ac:dyDescent="0.25">
      <c r="F50" s="6" t="s">
        <v>113</v>
      </c>
      <c r="G50" s="26" t="s">
        <v>101</v>
      </c>
      <c r="H50" s="26">
        <f>H47/H44</f>
        <v>1.5340732155897889E-5</v>
      </c>
      <c r="I50" s="26" t="s">
        <v>102</v>
      </c>
      <c r="U50" s="36">
        <f t="shared" si="25"/>
        <v>2400</v>
      </c>
      <c r="V50" s="36">
        <f t="shared" si="18"/>
        <v>23.265071948558223</v>
      </c>
      <c r="W50" s="32">
        <f t="shared" si="1"/>
        <v>293.78253597427909</v>
      </c>
      <c r="X50" s="8">
        <f t="shared" si="2"/>
        <v>1.2021265737352154</v>
      </c>
      <c r="Y50" s="32">
        <f t="shared" si="3"/>
        <v>1.8235421779732879E-5</v>
      </c>
      <c r="Z50" s="32">
        <f t="shared" si="4"/>
        <v>1.5169302616006787E-5</v>
      </c>
      <c r="AA50" s="10">
        <f t="shared" si="5"/>
        <v>1006.1106300618695</v>
      </c>
      <c r="AB50" s="29">
        <f t="shared" si="6"/>
        <v>2.5642986430445443E-2</v>
      </c>
      <c r="AC50" s="8">
        <f t="shared" si="7"/>
        <v>0.71547250340810953</v>
      </c>
      <c r="AD50" s="32">
        <f t="shared" si="8"/>
        <v>3.4038783029892248E-3</v>
      </c>
      <c r="AE50" s="47">
        <f t="shared" si="9"/>
        <v>354539.60408591776</v>
      </c>
      <c r="AF50" s="32">
        <f t="shared" si="10"/>
        <v>253663.33809267159</v>
      </c>
      <c r="AG50" s="9">
        <f t="shared" si="11"/>
        <v>12.118760023776018</v>
      </c>
      <c r="AH50" s="10">
        <f t="shared" si="12"/>
        <v>4.0139988183953772</v>
      </c>
      <c r="AI50" s="10">
        <f t="shared" si="26"/>
        <v>2.0288632877068178</v>
      </c>
      <c r="AJ50" s="10">
        <f t="shared" si="27"/>
        <v>2.4418033024984607</v>
      </c>
      <c r="AK50" s="10">
        <f t="shared" si="28"/>
        <v>4.470666590205278</v>
      </c>
      <c r="AL50" s="9">
        <f t="shared" si="16"/>
        <v>2.4216110696945252</v>
      </c>
      <c r="AM50" s="49">
        <f t="shared" si="29"/>
        <v>25.686683018252747</v>
      </c>
      <c r="AN50" s="29">
        <f t="shared" si="30"/>
        <v>7.4511109836754633E-5</v>
      </c>
      <c r="AO50" s="29">
        <f t="shared" si="31"/>
        <v>0.66666666666666663</v>
      </c>
      <c r="AP50" s="29"/>
      <c r="AQ50" s="32"/>
      <c r="AR50" s="37"/>
      <c r="AS50" s="32"/>
      <c r="AT50"/>
    </row>
    <row r="51" spans="6:46" x14ac:dyDescent="0.25">
      <c r="F51" s="76" t="s">
        <v>173</v>
      </c>
      <c r="G51" s="76"/>
      <c r="H51" s="76"/>
      <c r="I51" s="76"/>
      <c r="U51" s="36">
        <f t="shared" si="25"/>
        <v>2460</v>
      </c>
      <c r="V51" s="36">
        <f t="shared" si="18"/>
        <v>23.352679244099832</v>
      </c>
      <c r="W51" s="32">
        <f t="shared" si="1"/>
        <v>293.82633962204989</v>
      </c>
      <c r="X51" s="8">
        <f t="shared" si="2"/>
        <v>1.2019467650827065</v>
      </c>
      <c r="Y51" s="32">
        <f t="shared" si="3"/>
        <v>1.8237517461237784E-5</v>
      </c>
      <c r="Z51" s="32">
        <f t="shared" si="4"/>
        <v>1.5173315483720989E-5</v>
      </c>
      <c r="AA51" s="10">
        <f t="shared" si="5"/>
        <v>1006.1121075812762</v>
      </c>
      <c r="AB51" s="29">
        <f t="shared" si="6"/>
        <v>2.5646270673334432E-2</v>
      </c>
      <c r="AC51" s="8">
        <f t="shared" si="7"/>
        <v>0.71546414539929704</v>
      </c>
      <c r="AD51" s="32">
        <f t="shared" si="8"/>
        <v>3.4033708526141817E-3</v>
      </c>
      <c r="AE51" s="47">
        <f t="shared" si="9"/>
        <v>360194.57702556765</v>
      </c>
      <c r="AF51" s="32">
        <f t="shared" si="10"/>
        <v>257706.30522905901</v>
      </c>
      <c r="AG51" s="9">
        <f t="shared" si="11"/>
        <v>12.166762230998938</v>
      </c>
      <c r="AH51" s="10">
        <f t="shared" si="12"/>
        <v>4.0304143330097215</v>
      </c>
      <c r="AI51" s="10">
        <f t="shared" si="26"/>
        <v>2.0710574539606661</v>
      </c>
      <c r="AJ51" s="10">
        <f t="shared" si="27"/>
        <v>2.4835504901307877</v>
      </c>
      <c r="AK51" s="10">
        <f t="shared" si="28"/>
        <v>4.5546079440914538</v>
      </c>
      <c r="AL51" s="9">
        <f t="shared" si="16"/>
        <v>2.4670793030495375</v>
      </c>
      <c r="AM51" s="49">
        <f t="shared" si="29"/>
        <v>25.81975854714937</v>
      </c>
      <c r="AN51" s="29">
        <f t="shared" si="30"/>
        <v>7.591013240152423E-5</v>
      </c>
      <c r="AO51" s="29">
        <f t="shared" si="31"/>
        <v>0.68333333333333335</v>
      </c>
      <c r="AP51" s="29"/>
      <c r="AQ51" s="32"/>
      <c r="AR51" s="37"/>
      <c r="AS51" s="32"/>
      <c r="AT51"/>
    </row>
    <row r="52" spans="6:46" ht="16.2" x14ac:dyDescent="0.25">
      <c r="F52" s="3" t="s">
        <v>16</v>
      </c>
      <c r="G52" s="4" t="s">
        <v>95</v>
      </c>
      <c r="H52" s="9">
        <f>(351.99/H24)+344.84/(H24^2)</f>
        <v>1.1934957543565146</v>
      </c>
      <c r="I52" s="26" t="s">
        <v>18</v>
      </c>
      <c r="U52" s="36">
        <f t="shared" si="25"/>
        <v>2520</v>
      </c>
      <c r="V52" s="36">
        <f t="shared" si="18"/>
        <v>23.438562569367718</v>
      </c>
      <c r="W52" s="32">
        <f t="shared" si="1"/>
        <v>293.86928128468384</v>
      </c>
      <c r="X52" s="8">
        <f t="shared" si="2"/>
        <v>1.2017705469788313</v>
      </c>
      <c r="Y52" s="32">
        <f t="shared" si="3"/>
        <v>1.8239571755909852E-5</v>
      </c>
      <c r="Z52" s="32">
        <f t="shared" si="4"/>
        <v>1.517724976848774E-5</v>
      </c>
      <c r="AA52" s="10">
        <f t="shared" si="5"/>
        <v>1006.1135575055708</v>
      </c>
      <c r="AB52" s="29">
        <f t="shared" si="6"/>
        <v>2.5649490093283583E-2</v>
      </c>
      <c r="AC52" s="8">
        <f t="shared" si="7"/>
        <v>0.71545595487381219</v>
      </c>
      <c r="AD52" s="32">
        <f t="shared" si="8"/>
        <v>3.4028735348872918E-3</v>
      </c>
      <c r="AE52" s="47">
        <f t="shared" si="9"/>
        <v>365730.70824276167</v>
      </c>
      <c r="AF52" s="32">
        <f t="shared" si="10"/>
        <v>261664.21309250066</v>
      </c>
      <c r="AG52" s="9">
        <f t="shared" si="11"/>
        <v>12.21321049557061</v>
      </c>
      <c r="AH52" s="10">
        <f t="shared" si="12"/>
        <v>4.0463088625054535</v>
      </c>
      <c r="AI52" s="10">
        <f t="shared" si="26"/>
        <v>2.1125859766774111</v>
      </c>
      <c r="AJ52" s="10">
        <f t="shared" si="27"/>
        <v>2.5245120960736238</v>
      </c>
      <c r="AK52" s="10">
        <f t="shared" si="28"/>
        <v>4.6370980727510354</v>
      </c>
      <c r="AL52" s="9">
        <f t="shared" si="16"/>
        <v>2.5117614560734776</v>
      </c>
      <c r="AM52" s="49">
        <f t="shared" si="29"/>
        <v>25.950324025441198</v>
      </c>
      <c r="AN52" s="29">
        <f t="shared" si="30"/>
        <v>7.7284967879183932E-5</v>
      </c>
      <c r="AO52" s="29">
        <f t="shared" si="31"/>
        <v>0.7</v>
      </c>
      <c r="AP52" s="29"/>
      <c r="AQ52" s="32"/>
      <c r="AR52" s="37"/>
      <c r="AS52" s="32"/>
      <c r="AT52"/>
    </row>
    <row r="53" spans="6:46" ht="16.2" x14ac:dyDescent="0.25">
      <c r="F53" s="3" t="s">
        <v>9</v>
      </c>
      <c r="G53" s="26" t="s">
        <v>92</v>
      </c>
      <c r="H53" s="16">
        <f>1030.5-0.19975*H24+(3.9734*10^-4)*H24^2</f>
        <v>1006.1837978853999</v>
      </c>
      <c r="I53" s="26" t="s">
        <v>93</v>
      </c>
      <c r="U53" s="36">
        <f t="shared" si="25"/>
        <v>2580</v>
      </c>
      <c r="V53" s="36">
        <f t="shared" si="18"/>
        <v>23.522751729327315</v>
      </c>
      <c r="W53" s="32">
        <f t="shared" si="1"/>
        <v>293.91137586466363</v>
      </c>
      <c r="X53" s="8">
        <f t="shared" si="2"/>
        <v>1.2015978551607935</v>
      </c>
      <c r="Y53" s="32">
        <f t="shared" si="3"/>
        <v>1.8241585385397918E-5</v>
      </c>
      <c r="Z53" s="32">
        <f t="shared" si="4"/>
        <v>1.5181106812941917E-5</v>
      </c>
      <c r="AA53" s="10">
        <f t="shared" si="5"/>
        <v>1006.1149802504426</v>
      </c>
      <c r="AB53" s="29">
        <f t="shared" si="6"/>
        <v>2.5652645819072239E-2</v>
      </c>
      <c r="AC53" s="8">
        <f t="shared" si="7"/>
        <v>0.71544792881057107</v>
      </c>
      <c r="AD53" s="32">
        <f t="shared" si="8"/>
        <v>3.4023861684770807E-3</v>
      </c>
      <c r="AE53" s="47">
        <f t="shared" si="9"/>
        <v>371150.37497299537</v>
      </c>
      <c r="AF53" s="32">
        <f t="shared" si="10"/>
        <v>265538.76705169637</v>
      </c>
      <c r="AG53" s="9">
        <f t="shared" si="11"/>
        <v>12.258172919665459</v>
      </c>
      <c r="AH53" s="10">
        <f t="shared" si="12"/>
        <v>4.0617048405044747</v>
      </c>
      <c r="AI53" s="10">
        <f t="shared" si="26"/>
        <v>2.1534515934636684</v>
      </c>
      <c r="AJ53" s="10">
        <f t="shared" si="27"/>
        <v>2.5647002313892715</v>
      </c>
      <c r="AK53" s="10">
        <f t="shared" si="28"/>
        <v>4.7181518248529404</v>
      </c>
      <c r="AL53" s="9">
        <f t="shared" si="16"/>
        <v>2.5556655717953425</v>
      </c>
      <c r="AM53" s="49">
        <f t="shared" si="29"/>
        <v>26.078417301122656</v>
      </c>
      <c r="AN53" s="29">
        <f t="shared" si="30"/>
        <v>7.8635863747549011E-5</v>
      </c>
      <c r="AO53" s="29">
        <f t="shared" si="31"/>
        <v>0.71666666666666667</v>
      </c>
      <c r="AP53" s="29"/>
      <c r="AQ53" s="32"/>
      <c r="AR53" s="37"/>
      <c r="AS53" s="32"/>
      <c r="AT53"/>
    </row>
    <row r="54" spans="6:46" ht="16.2" x14ac:dyDescent="0.25">
      <c r="F54" s="3" t="s">
        <v>3</v>
      </c>
      <c r="G54" s="26" t="s">
        <v>94</v>
      </c>
      <c r="H54" s="9">
        <f>((2.334*10^-3)*(H24^1.5))/(H24+164.54)</f>
        <v>2.5801517781221615E-2</v>
      </c>
      <c r="I54" s="26" t="s">
        <v>10</v>
      </c>
      <c r="U54" s="36">
        <f t="shared" si="25"/>
        <v>2640</v>
      </c>
      <c r="V54" s="36">
        <f t="shared" si="18"/>
        <v>23.605276223985147</v>
      </c>
      <c r="W54" s="32">
        <f t="shared" si="1"/>
        <v>293.95263811199254</v>
      </c>
      <c r="X54" s="8">
        <f t="shared" si="2"/>
        <v>1.2014286261250491</v>
      </c>
      <c r="Y54" s="32">
        <f t="shared" si="3"/>
        <v>1.8243559063684271E-5</v>
      </c>
      <c r="Z54" s="32">
        <f t="shared" si="4"/>
        <v>1.5184887946714709E-5</v>
      </c>
      <c r="AA54" s="10">
        <f t="shared" si="5"/>
        <v>1006.1163762301445</v>
      </c>
      <c r="AB54" s="29">
        <f t="shared" si="6"/>
        <v>2.5655738967557934E-2</v>
      </c>
      <c r="AC54" s="8">
        <f t="shared" si="7"/>
        <v>0.71544006422520046</v>
      </c>
      <c r="AD54" s="32">
        <f t="shared" si="8"/>
        <v>3.4019085741935459E-3</v>
      </c>
      <c r="AE54" s="47">
        <f t="shared" si="9"/>
        <v>376455.91476335604</v>
      </c>
      <c r="AF54" s="32">
        <f t="shared" si="10"/>
        <v>269331.64383625204</v>
      </c>
      <c r="AG54" s="9">
        <f t="shared" si="11"/>
        <v>12.301713413148336</v>
      </c>
      <c r="AH54" s="10">
        <f t="shared" si="12"/>
        <v>4.0766233306769317</v>
      </c>
      <c r="AI54" s="10">
        <f t="shared" si="26"/>
        <v>2.1936575836403081</v>
      </c>
      <c r="AJ54" s="10">
        <f t="shared" si="27"/>
        <v>2.6041269494873003</v>
      </c>
      <c r="AK54" s="10">
        <f t="shared" si="28"/>
        <v>4.7977845331276079</v>
      </c>
      <c r="AL54" s="9">
        <f t="shared" si="16"/>
        <v>2.5987999554441208</v>
      </c>
      <c r="AM54" s="49">
        <f t="shared" si="29"/>
        <v>26.204076179429268</v>
      </c>
      <c r="AN54" s="29">
        <f t="shared" si="30"/>
        <v>7.996307555212679E-5</v>
      </c>
      <c r="AO54" s="29">
        <f t="shared" si="31"/>
        <v>0.73333333333333328</v>
      </c>
      <c r="AP54" s="29"/>
      <c r="AQ54" s="32"/>
      <c r="AR54" s="37"/>
      <c r="AS54" s="32"/>
      <c r="AT54"/>
    </row>
    <row r="55" spans="6:46" ht="15.6" x14ac:dyDescent="0.25">
      <c r="F55" s="6" t="s">
        <v>96</v>
      </c>
      <c r="G55" s="4" t="s">
        <v>97</v>
      </c>
      <c r="H55" s="26">
        <f>((1.459*10^-6)*H24^1.5)/(H24+109.1)</f>
        <v>1.8336553774100417E-5</v>
      </c>
      <c r="I55" s="26" t="s">
        <v>98</v>
      </c>
      <c r="U55" s="36">
        <f t="shared" si="25"/>
        <v>2700</v>
      </c>
      <c r="V55" s="36">
        <f t="shared" si="18"/>
        <v>23.686165238447273</v>
      </c>
      <c r="W55" s="32">
        <f t="shared" si="1"/>
        <v>293.99308261922363</v>
      </c>
      <c r="X55" s="8">
        <f t="shared" si="2"/>
        <v>1.2012627971431111</v>
      </c>
      <c r="Y55" s="32">
        <f t="shared" si="3"/>
        <v>1.8245493496859441E-5</v>
      </c>
      <c r="Z55" s="32">
        <f t="shared" si="4"/>
        <v>1.5188594485945596E-5</v>
      </c>
      <c r="AA55" s="10">
        <f t="shared" si="5"/>
        <v>1006.1177458572012</v>
      </c>
      <c r="AB55" s="29">
        <f t="shared" si="6"/>
        <v>2.5658770643320224E-2</v>
      </c>
      <c r="AC55" s="8">
        <f t="shared" si="7"/>
        <v>0.71543235817072826</v>
      </c>
      <c r="AD55" s="32">
        <f t="shared" si="8"/>
        <v>3.4014405750328086E-3</v>
      </c>
      <c r="AE55" s="47">
        <f t="shared" si="9"/>
        <v>381649.62555170112</v>
      </c>
      <c r="AF55" s="32">
        <f t="shared" si="10"/>
        <v>273044.49160342896</v>
      </c>
      <c r="AG55" s="9">
        <f t="shared" si="11"/>
        <v>12.343892039403983</v>
      </c>
      <c r="AH55" s="10">
        <f t="shared" si="12"/>
        <v>4.0910841396809028</v>
      </c>
      <c r="AI55" s="10">
        <f t="shared" si="26"/>
        <v>2.233207720571186</v>
      </c>
      <c r="AJ55" s="10">
        <f t="shared" si="27"/>
        <v>2.6428042385402533</v>
      </c>
      <c r="AK55" s="10">
        <f t="shared" si="28"/>
        <v>4.8760119591114393</v>
      </c>
      <c r="AL55" s="9">
        <f t="shared" si="16"/>
        <v>2.6411731445186963</v>
      </c>
      <c r="AM55" s="49">
        <f t="shared" si="29"/>
        <v>26.327338382965969</v>
      </c>
      <c r="AN55" s="29">
        <f t="shared" si="30"/>
        <v>8.1266865985190652E-5</v>
      </c>
      <c r="AO55" s="29">
        <f t="shared" si="31"/>
        <v>0.75</v>
      </c>
      <c r="AP55" s="29"/>
      <c r="AQ55" s="32"/>
      <c r="AR55" s="37"/>
      <c r="AS55" s="32"/>
      <c r="AT55"/>
    </row>
    <row r="56" spans="6:46" ht="27.6" x14ac:dyDescent="0.25">
      <c r="F56" s="7" t="s">
        <v>63</v>
      </c>
      <c r="G56" s="26" t="s">
        <v>64</v>
      </c>
      <c r="H56" s="10">
        <f>H53*H55/H54</f>
        <v>0.71507201525881237</v>
      </c>
      <c r="I56" s="26" t="s">
        <v>5</v>
      </c>
      <c r="U56" s="36">
        <f t="shared" si="25"/>
        <v>2760</v>
      </c>
      <c r="V56" s="36">
        <f t="shared" si="18"/>
        <v>23.765447634112558</v>
      </c>
      <c r="W56" s="32">
        <f t="shared" si="1"/>
        <v>294.03272381705625</v>
      </c>
      <c r="X56" s="8">
        <f t="shared" si="2"/>
        <v>1.2011003062751231</v>
      </c>
      <c r="Y56" s="32">
        <f t="shared" si="3"/>
        <v>1.8247389382923857E-5</v>
      </c>
      <c r="Z56" s="32">
        <f t="shared" si="4"/>
        <v>1.5192227732846921E-5</v>
      </c>
      <c r="AA56" s="10">
        <f t="shared" si="5"/>
        <v>1006.1190895421377</v>
      </c>
      <c r="AB56" s="29">
        <f t="shared" si="6"/>
        <v>2.5661741938346784E-2</v>
      </c>
      <c r="AC56" s="8">
        <f t="shared" si="7"/>
        <v>0.71542480773816763</v>
      </c>
      <c r="AD56" s="32">
        <f t="shared" si="8"/>
        <v>3.4009819962154565E-3</v>
      </c>
      <c r="AE56" s="47">
        <f t="shared" si="9"/>
        <v>386733.7658015773</v>
      </c>
      <c r="AF56" s="32">
        <f t="shared" si="10"/>
        <v>276678.93004445097</v>
      </c>
      <c r="AG56" s="9">
        <f t="shared" si="11"/>
        <v>12.384765325433683</v>
      </c>
      <c r="AH56" s="10">
        <f t="shared" si="12"/>
        <v>4.1051059184150844</v>
      </c>
      <c r="AI56" s="10">
        <f t="shared" si="26"/>
        <v>2.2721062276903399</v>
      </c>
      <c r="AJ56" s="10">
        <f t="shared" si="27"/>
        <v>2.6807440144869368</v>
      </c>
      <c r="AK56" s="10">
        <f t="shared" si="28"/>
        <v>4.9528502421772771</v>
      </c>
      <c r="AL56" s="9">
        <f t="shared" si="16"/>
        <v>2.6827938811793586</v>
      </c>
      <c r="AM56" s="49">
        <f t="shared" si="29"/>
        <v>26.448241515291915</v>
      </c>
      <c r="AN56" s="29">
        <f t="shared" si="30"/>
        <v>8.2547504036287948E-5</v>
      </c>
      <c r="AO56" s="29">
        <f t="shared" si="31"/>
        <v>0.76666666666666672</v>
      </c>
      <c r="AP56" s="29"/>
      <c r="AQ56" s="32"/>
      <c r="AR56" s="37"/>
      <c r="AS56" s="32"/>
      <c r="AT56"/>
    </row>
    <row r="57" spans="6:46" ht="16.2" x14ac:dyDescent="0.25">
      <c r="G57" s="26" t="s">
        <v>99</v>
      </c>
      <c r="H57" s="8">
        <f>1/H24</f>
        <v>3.3795201081446439E-3</v>
      </c>
      <c r="I57" s="26" t="s">
        <v>100</v>
      </c>
      <c r="U57" s="36">
        <f t="shared" si="25"/>
        <v>2820</v>
      </c>
      <c r="V57" s="36">
        <f t="shared" si="18"/>
        <v>23.84315194091274</v>
      </c>
      <c r="W57" s="32">
        <f t="shared" si="1"/>
        <v>294.07157597045637</v>
      </c>
      <c r="X57" s="8">
        <f t="shared" si="2"/>
        <v>1.200941092381381</v>
      </c>
      <c r="Y57" s="32">
        <f t="shared" si="3"/>
        <v>1.8249247411614471E-5</v>
      </c>
      <c r="Z57" s="32">
        <f t="shared" si="4"/>
        <v>1.5195788975317273E-5</v>
      </c>
      <c r="AA57" s="10">
        <f t="shared" si="5"/>
        <v>1006.1204076932291</v>
      </c>
      <c r="AB57" s="29">
        <f t="shared" si="6"/>
        <v>2.5664653931758617E-2</v>
      </c>
      <c r="AC57" s="8">
        <f t="shared" si="7"/>
        <v>0.7154174100570081</v>
      </c>
      <c r="AD57" s="32">
        <f t="shared" si="8"/>
        <v>3.4005326652191102E-3</v>
      </c>
      <c r="AE57" s="47">
        <f t="shared" si="9"/>
        <v>391710.55468685867</v>
      </c>
      <c r="AF57" s="32">
        <f t="shared" si="10"/>
        <v>280236.55052606645</v>
      </c>
      <c r="AG57" s="9">
        <f t="shared" si="11"/>
        <v>12.424386540617663</v>
      </c>
      <c r="AH57" s="10">
        <f t="shared" si="12"/>
        <v>4.1187062530249623</v>
      </c>
      <c r="AI57" s="10">
        <f t="shared" si="26"/>
        <v>2.310357737895576</v>
      </c>
      <c r="AJ57" s="10">
        <f t="shared" si="27"/>
        <v>2.7179581145850218</v>
      </c>
      <c r="AK57" s="10">
        <f t="shared" si="28"/>
        <v>5.0283158524805973</v>
      </c>
      <c r="AL57" s="9">
        <f t="shared" si="16"/>
        <v>2.7236710867603233</v>
      </c>
      <c r="AM57" s="49">
        <f t="shared" si="29"/>
        <v>26.566823027673063</v>
      </c>
      <c r="AN57" s="29">
        <f t="shared" si="30"/>
        <v>8.380526420800995E-5</v>
      </c>
      <c r="AO57" s="29">
        <f t="shared" si="31"/>
        <v>0.78333333333333333</v>
      </c>
      <c r="AP57" s="29"/>
      <c r="AQ57" s="32"/>
      <c r="AR57" s="37"/>
      <c r="AS57" s="32"/>
      <c r="AT57"/>
    </row>
    <row r="58" spans="6:46" ht="16.2" x14ac:dyDescent="0.25">
      <c r="F58" s="6" t="s">
        <v>113</v>
      </c>
      <c r="G58" s="26" t="s">
        <v>101</v>
      </c>
      <c r="H58" s="26">
        <f>H55/H52</f>
        <v>1.5363736072933713E-5</v>
      </c>
      <c r="I58" s="26" t="s">
        <v>102</v>
      </c>
      <c r="U58" s="36">
        <f t="shared" si="25"/>
        <v>2880</v>
      </c>
      <c r="V58" s="36">
        <f t="shared" si="18"/>
        <v>23.919306350518891</v>
      </c>
      <c r="W58" s="32">
        <f t="shared" si="1"/>
        <v>294.10965317525944</v>
      </c>
      <c r="X58" s="8">
        <f t="shared" si="2"/>
        <v>1.2007850951319785</v>
      </c>
      <c r="Y58" s="32">
        <f t="shared" si="3"/>
        <v>1.825106826425384E-5</v>
      </c>
      <c r="Z58" s="32">
        <f t="shared" si="4"/>
        <v>1.5199279486599442E-5</v>
      </c>
      <c r="AA58" s="10">
        <f t="shared" si="5"/>
        <v>1006.1217007162688</v>
      </c>
      <c r="AB58" s="29">
        <f t="shared" si="6"/>
        <v>2.5667507689570521E-2</v>
      </c>
      <c r="AC58" s="8">
        <f t="shared" si="7"/>
        <v>0.71541016229562293</v>
      </c>
      <c r="AD58" s="32">
        <f t="shared" si="8"/>
        <v>3.4000924118056802E-3</v>
      </c>
      <c r="AE58" s="47">
        <f t="shared" si="9"/>
        <v>396582.1723207215</v>
      </c>
      <c r="AF58" s="32">
        <f t="shared" si="10"/>
        <v>283718.91626351804</v>
      </c>
      <c r="AG58" s="9">
        <f t="shared" si="11"/>
        <v>12.462805947917863</v>
      </c>
      <c r="AH58" s="10">
        <f t="shared" si="12"/>
        <v>4.1319017468983397</v>
      </c>
      <c r="AI58" s="10">
        <f t="shared" si="26"/>
        <v>2.3479672560130025</v>
      </c>
      <c r="AJ58" s="10">
        <f t="shared" si="27"/>
        <v>2.754458291476952</v>
      </c>
      <c r="AK58" s="10">
        <f t="shared" si="28"/>
        <v>5.102425547489954</v>
      </c>
      <c r="AL58" s="9">
        <f t="shared" si="16"/>
        <v>2.763813838223725</v>
      </c>
      <c r="AM58" s="49">
        <f t="shared" si="29"/>
        <v>26.683120188742617</v>
      </c>
      <c r="AN58" s="29">
        <f t="shared" si="30"/>
        <v>8.5040425791499226E-5</v>
      </c>
      <c r="AO58" s="29">
        <f t="shared" si="31"/>
        <v>0.8</v>
      </c>
      <c r="AP58" s="29"/>
      <c r="AQ58" s="32"/>
      <c r="AR58" s="37"/>
      <c r="AS58" s="32"/>
      <c r="AT58"/>
    </row>
    <row r="59" spans="6:46" x14ac:dyDescent="0.25">
      <c r="F59" s="76" t="s">
        <v>174</v>
      </c>
      <c r="G59" s="76"/>
      <c r="H59" s="76"/>
      <c r="I59" s="76"/>
      <c r="U59" s="36">
        <f t="shared" si="25"/>
        <v>2940</v>
      </c>
      <c r="V59" s="36">
        <f t="shared" si="18"/>
        <v>23.993938710440638</v>
      </c>
      <c r="W59" s="32">
        <f t="shared" si="1"/>
        <v>294.14696935522028</v>
      </c>
      <c r="X59" s="8">
        <f t="shared" si="2"/>
        <v>1.2006322550147213</v>
      </c>
      <c r="Y59" s="32">
        <f t="shared" si="3"/>
        <v>1.825285261362084E-5</v>
      </c>
      <c r="Z59" s="32">
        <f t="shared" si="4"/>
        <v>1.5202700524980513E-5</v>
      </c>
      <c r="AA59" s="10">
        <f t="shared" si="5"/>
        <v>1006.1229690143541</v>
      </c>
      <c r="AB59" s="29">
        <f t="shared" si="6"/>
        <v>2.5670304264485588E-2</v>
      </c>
      <c r="AC59" s="8">
        <f t="shared" si="7"/>
        <v>0.71540306166159207</v>
      </c>
      <c r="AD59" s="32">
        <f t="shared" si="8"/>
        <v>3.3996610680437486E-3</v>
      </c>
      <c r="AE59" s="47">
        <f t="shared" si="9"/>
        <v>401350.76002402551</v>
      </c>
      <c r="AF59" s="32">
        <f t="shared" si="10"/>
        <v>287127.56252139475</v>
      </c>
      <c r="AG59" s="9">
        <f t="shared" si="11"/>
        <v>12.500071030771091</v>
      </c>
      <c r="AH59" s="10">
        <f t="shared" si="12"/>
        <v>4.1447080947145221</v>
      </c>
      <c r="AI59" s="10">
        <f t="shared" si="26"/>
        <v>2.3849401240690593</v>
      </c>
      <c r="AJ59" s="10">
        <f t="shared" si="27"/>
        <v>2.7902562077368676</v>
      </c>
      <c r="AK59" s="10">
        <f t="shared" si="28"/>
        <v>5.1751963318059264</v>
      </c>
      <c r="AL59" s="9">
        <f t="shared" si="16"/>
        <v>2.8032313463948766</v>
      </c>
      <c r="AM59" s="49">
        <f t="shared" si="29"/>
        <v>26.797170056835515</v>
      </c>
      <c r="AN59" s="29">
        <f t="shared" si="30"/>
        <v>8.6253272196765442E-5</v>
      </c>
      <c r="AO59" s="29">
        <f t="shared" si="31"/>
        <v>0.81666666666666665</v>
      </c>
      <c r="AP59" s="29"/>
      <c r="AQ59" s="32"/>
      <c r="AR59" s="37"/>
      <c r="AS59" s="32"/>
      <c r="AT59"/>
    </row>
    <row r="60" spans="6:46" ht="16.2" x14ac:dyDescent="0.25">
      <c r="F60" s="3" t="s">
        <v>16</v>
      </c>
      <c r="G60" s="4" t="s">
        <v>95</v>
      </c>
      <c r="H60" s="9">
        <f>(351.99/H26)+344.84/(H26^2)</f>
        <v>1.2057607720956225</v>
      </c>
      <c r="I60" s="26" t="s">
        <v>18</v>
      </c>
      <c r="U60" s="36">
        <f t="shared" si="25"/>
        <v>3000</v>
      </c>
      <c r="V60" s="36">
        <f t="shared" si="18"/>
        <v>24.067076518950618</v>
      </c>
      <c r="W60" s="32">
        <f t="shared" si="1"/>
        <v>294.18353825947531</v>
      </c>
      <c r="X60" s="8">
        <f t="shared" si="2"/>
        <v>1.2004825133414574</v>
      </c>
      <c r="Y60" s="32">
        <f t="shared" si="3"/>
        <v>1.8254601123840272E-5</v>
      </c>
      <c r="Z60" s="32">
        <f t="shared" si="4"/>
        <v>1.5206053333529943E-5</v>
      </c>
      <c r="AA60" s="10">
        <f t="shared" si="5"/>
        <v>1006.124212987689</v>
      </c>
      <c r="AB60" s="29">
        <f t="shared" si="6"/>
        <v>2.5673044695719377E-2</v>
      </c>
      <c r="AC60" s="8">
        <f t="shared" si="7"/>
        <v>0.71539610540195564</v>
      </c>
      <c r="AD60" s="32">
        <f t="shared" si="8"/>
        <v>3.3992384683264689E-3</v>
      </c>
      <c r="AE60" s="47">
        <f t="shared" si="9"/>
        <v>406018.42062874499</v>
      </c>
      <c r="AF60" s="32">
        <f t="shared" si="10"/>
        <v>290463.99683925719</v>
      </c>
      <c r="AG60" s="9">
        <f t="shared" si="11"/>
        <v>12.536226698480897</v>
      </c>
      <c r="AH60" s="10">
        <f t="shared" si="12"/>
        <v>4.1571401494662039</v>
      </c>
      <c r="AI60" s="10">
        <f t="shared" si="26"/>
        <v>2.4212819891340738</v>
      </c>
      <c r="AJ60" s="10">
        <f t="shared" si="27"/>
        <v>2.8253634308679128</v>
      </c>
      <c r="AK60" s="10">
        <f t="shared" si="28"/>
        <v>5.2466454200019861</v>
      </c>
      <c r="AL60" s="9">
        <f t="shared" si="16"/>
        <v>2.841932935834409</v>
      </c>
      <c r="AM60" s="49">
        <f t="shared" si="29"/>
        <v>26.909009454785028</v>
      </c>
      <c r="AN60" s="29">
        <f t="shared" si="30"/>
        <v>8.7444090333366436E-5</v>
      </c>
      <c r="AO60" s="29">
        <f t="shared" si="31"/>
        <v>0.83333333333333337</v>
      </c>
      <c r="AP60" s="29"/>
      <c r="AQ60" s="32"/>
      <c r="AR60" s="37"/>
      <c r="AS60" s="32"/>
      <c r="AT60"/>
    </row>
    <row r="61" spans="6:46" ht="16.2" x14ac:dyDescent="0.25">
      <c r="F61" s="3" t="s">
        <v>9</v>
      </c>
      <c r="G61" s="26" t="s">
        <v>92</v>
      </c>
      <c r="H61" s="16">
        <f>1030.5-0.19975*H26+(3.9734*10^-4)*H26^2</f>
        <v>1006.0811865094</v>
      </c>
      <c r="I61" s="26" t="s">
        <v>93</v>
      </c>
      <c r="U61" s="36">
        <f t="shared" si="25"/>
        <v>3060</v>
      </c>
      <c r="V61" s="36">
        <f t="shared" si="18"/>
        <v>24.138746920772093</v>
      </c>
      <c r="W61" s="32">
        <f t="shared" si="1"/>
        <v>294.21937346038601</v>
      </c>
      <c r="X61" s="8">
        <f t="shared" si="2"/>
        <v>1.2003358122529486</v>
      </c>
      <c r="Y61" s="32">
        <f t="shared" si="3"/>
        <v>1.8256314450290862E-5</v>
      </c>
      <c r="Z61" s="32">
        <f t="shared" si="4"/>
        <v>1.52093391398737E-5</v>
      </c>
      <c r="AA61" s="10">
        <f t="shared" si="5"/>
        <v>1006.1254330334031</v>
      </c>
      <c r="AB61" s="29">
        <f t="shared" si="6"/>
        <v>2.5675730008852888E-2</v>
      </c>
      <c r="AC61" s="8">
        <f t="shared" si="7"/>
        <v>0.71538929080340097</v>
      </c>
      <c r="AD61" s="32">
        <f t="shared" si="8"/>
        <v>3.3988244493853531E-3</v>
      </c>
      <c r="AE61" s="47">
        <f t="shared" si="9"/>
        <v>410587.21881241357</v>
      </c>
      <c r="AF61" s="32">
        <f t="shared" si="10"/>
        <v>293729.69927915337</v>
      </c>
      <c r="AG61" s="9">
        <f t="shared" si="11"/>
        <v>12.571315472541542</v>
      </c>
      <c r="AH61" s="10">
        <f t="shared" si="12"/>
        <v>4.169211983250765</v>
      </c>
      <c r="AI61" s="10">
        <f t="shared" si="26"/>
        <v>2.4569987735257675</v>
      </c>
      <c r="AJ61" s="10">
        <f t="shared" si="27"/>
        <v>2.8597914287223234</v>
      </c>
      <c r="AK61" s="10">
        <f t="shared" si="28"/>
        <v>5.3167902022480913</v>
      </c>
      <c r="AL61" s="9">
        <f t="shared" si="16"/>
        <v>2.8799280262177156</v>
      </c>
      <c r="AM61" s="49">
        <f t="shared" si="29"/>
        <v>27.018674946989808</v>
      </c>
      <c r="AN61" s="29">
        <f t="shared" si="30"/>
        <v>8.8613170037468196E-5</v>
      </c>
      <c r="AO61" s="29">
        <f t="shared" si="31"/>
        <v>0.85</v>
      </c>
      <c r="AP61" s="29"/>
      <c r="AQ61" s="32"/>
      <c r="AR61" s="37"/>
      <c r="AS61" s="32"/>
      <c r="AT61"/>
    </row>
    <row r="62" spans="6:46" ht="16.2" x14ac:dyDescent="0.25">
      <c r="F62" s="3" t="s">
        <v>3</v>
      </c>
      <c r="G62" s="26" t="s">
        <v>94</v>
      </c>
      <c r="H62" s="9">
        <f>((2.334*10^-3)*(H26^1.5))/(H26+164.54)</f>
        <v>2.5576774306791797E-2</v>
      </c>
      <c r="I62" s="26" t="s">
        <v>10</v>
      </c>
      <c r="U62" s="36">
        <f t="shared" si="25"/>
        <v>3120</v>
      </c>
      <c r="V62" s="36">
        <f t="shared" si="18"/>
        <v>24.208976703472594</v>
      </c>
      <c r="W62" s="32">
        <f t="shared" si="1"/>
        <v>294.25448835173626</v>
      </c>
      <c r="X62" s="8">
        <f t="shared" si="2"/>
        <v>1.200192094722397</v>
      </c>
      <c r="Y62" s="32">
        <f t="shared" si="3"/>
        <v>1.8257993239529585E-5</v>
      </c>
      <c r="Z62" s="32">
        <f t="shared" si="4"/>
        <v>1.5212559156001306E-5</v>
      </c>
      <c r="AA62" s="10">
        <f t="shared" si="5"/>
        <v>1006.1266295453833</v>
      </c>
      <c r="AB62" s="29">
        <f t="shared" si="6"/>
        <v>2.5678361215711373E-2</v>
      </c>
      <c r="AC62" s="8">
        <f t="shared" si="7"/>
        <v>0.71538261519238433</v>
      </c>
      <c r="AD62" s="32">
        <f t="shared" si="8"/>
        <v>3.3984188503002641E-3</v>
      </c>
      <c r="AE62" s="47">
        <f t="shared" si="9"/>
        <v>415059.18146000174</v>
      </c>
      <c r="AF62" s="32">
        <f t="shared" si="10"/>
        <v>296926.12269246642</v>
      </c>
      <c r="AG62" s="9">
        <f t="shared" si="11"/>
        <v>12.605377656009688</v>
      </c>
      <c r="AH62" s="10">
        <f t="shared" si="12"/>
        <v>4.1809369425232044</v>
      </c>
      <c r="AI62" s="10">
        <f t="shared" si="26"/>
        <v>2.4920966471821933</v>
      </c>
      <c r="AJ62" s="10">
        <f t="shared" si="27"/>
        <v>2.8935515653176171</v>
      </c>
      <c r="AK62" s="10">
        <f t="shared" si="28"/>
        <v>5.3856482124998104</v>
      </c>
      <c r="AL62" s="9">
        <f t="shared" si="16"/>
        <v>2.9172261151040635</v>
      </c>
      <c r="AM62" s="49">
        <f t="shared" si="29"/>
        <v>27.126202818576658</v>
      </c>
      <c r="AN62" s="29">
        <f t="shared" si="30"/>
        <v>8.97608035416635E-5</v>
      </c>
      <c r="AO62" s="29">
        <f t="shared" si="31"/>
        <v>0.8666666666666667</v>
      </c>
      <c r="AP62" s="29"/>
      <c r="AQ62" s="32"/>
      <c r="AR62" s="37"/>
      <c r="AS62" s="32"/>
      <c r="AT62"/>
    </row>
    <row r="63" spans="6:46" ht="15.6" x14ac:dyDescent="0.25">
      <c r="F63" s="6" t="s">
        <v>96</v>
      </c>
      <c r="G63" s="4" t="s">
        <v>97</v>
      </c>
      <c r="H63" s="26">
        <f>((1.459*10^-6)*H26^1.5)/(H26+109.1)</f>
        <v>1.8193166593290409E-5</v>
      </c>
      <c r="I63" s="26" t="s">
        <v>98</v>
      </c>
      <c r="U63" s="36">
        <f t="shared" si="25"/>
        <v>3180</v>
      </c>
      <c r="V63" s="36">
        <f t="shared" si="18"/>
        <v>24.277792294510871</v>
      </c>
      <c r="W63" s="32">
        <f t="shared" si="1"/>
        <v>294.2888961472554</v>
      </c>
      <c r="X63" s="8">
        <f t="shared" si="2"/>
        <v>1.200051304557745</v>
      </c>
      <c r="Y63" s="32">
        <f t="shared" si="3"/>
        <v>1.8259638129231516E-5</v>
      </c>
      <c r="Z63" s="32">
        <f t="shared" si="4"/>
        <v>1.5215714578103594E-5</v>
      </c>
      <c r="AA63" s="10">
        <f t="shared" si="5"/>
        <v>1006.1278029141215</v>
      </c>
      <c r="AB63" s="29">
        <f t="shared" si="6"/>
        <v>2.5680939314267397E-2</v>
      </c>
      <c r="AC63" s="8">
        <f t="shared" si="7"/>
        <v>0.71537607593520036</v>
      </c>
      <c r="AD63" s="32">
        <f t="shared" si="8"/>
        <v>3.3980215125059389E-3</v>
      </c>
      <c r="AE63" s="47">
        <f t="shared" si="9"/>
        <v>419436.29804994218</v>
      </c>
      <c r="AF63" s="32">
        <f t="shared" si="10"/>
        <v>300054.69300375477</v>
      </c>
      <c r="AG63" s="9">
        <f t="shared" si="11"/>
        <v>12.638451487768153</v>
      </c>
      <c r="AH63" s="10">
        <f t="shared" si="12"/>
        <v>4.1923276984142825</v>
      </c>
      <c r="AI63" s="10">
        <f t="shared" si="26"/>
        <v>2.5265820020322889</v>
      </c>
      <c r="AJ63" s="10">
        <f t="shared" si="27"/>
        <v>2.9266550970249599</v>
      </c>
      <c r="AK63" s="10">
        <f t="shared" si="28"/>
        <v>5.4532370990572492</v>
      </c>
      <c r="AL63" s="9">
        <f t="shared" si="16"/>
        <v>2.9538367619893431</v>
      </c>
      <c r="AM63" s="49">
        <f t="shared" si="29"/>
        <v>27.231629056500214</v>
      </c>
      <c r="AN63" s="29">
        <f t="shared" si="30"/>
        <v>9.0887284984287483E-5</v>
      </c>
      <c r="AO63" s="29">
        <f t="shared" si="31"/>
        <v>0.8833333333333333</v>
      </c>
      <c r="AP63" s="29"/>
      <c r="AQ63" s="32"/>
      <c r="AR63" s="37"/>
      <c r="AS63" s="32"/>
      <c r="AT63"/>
    </row>
    <row r="64" spans="6:46" ht="27.6" x14ac:dyDescent="0.25">
      <c r="F64" s="7" t="s">
        <v>63</v>
      </c>
      <c r="G64" s="26" t="s">
        <v>64</v>
      </c>
      <c r="H64" s="10">
        <f>H61*H63/H62</f>
        <v>0.71564155874340662</v>
      </c>
      <c r="I64" s="26" t="s">
        <v>5</v>
      </c>
      <c r="U64" s="36">
        <f t="shared" si="25"/>
        <v>3240</v>
      </c>
      <c r="V64" s="36">
        <f t="shared" si="18"/>
        <v>24.345219758888511</v>
      </c>
      <c r="W64" s="32">
        <f t="shared" si="1"/>
        <v>294.32260987944426</v>
      </c>
      <c r="X64" s="8">
        <f t="shared" si="2"/>
        <v>1.1999133864028355</v>
      </c>
      <c r="Y64" s="32">
        <f t="shared" si="3"/>
        <v>1.8261249748143726E-5</v>
      </c>
      <c r="Z64" s="32">
        <f t="shared" si="4"/>
        <v>1.521880658643894E-5</v>
      </c>
      <c r="AA64" s="10">
        <f t="shared" si="5"/>
        <v>1006.1289535265746</v>
      </c>
      <c r="AB64" s="29">
        <f t="shared" si="6"/>
        <v>2.5683465288566028E-2</v>
      </c>
      <c r="AC64" s="8">
        <f t="shared" si="7"/>
        <v>0.71536967043799915</v>
      </c>
      <c r="AD64" s="32">
        <f t="shared" si="8"/>
        <v>3.3976322797953039E-3</v>
      </c>
      <c r="AE64" s="47">
        <f t="shared" si="9"/>
        <v>423720.52106133901</v>
      </c>
      <c r="AF64" s="32">
        <f t="shared" si="10"/>
        <v>303116.80950946739</v>
      </c>
      <c r="AG64" s="9">
        <f t="shared" si="11"/>
        <v>12.670573283293958</v>
      </c>
      <c r="AH64" s="10">
        <f t="shared" si="12"/>
        <v>4.203396292641286</v>
      </c>
      <c r="AI64" s="10">
        <f t="shared" si="26"/>
        <v>2.5604614282085953</v>
      </c>
      <c r="AJ64" s="10">
        <f t="shared" si="27"/>
        <v>2.9591131691073889</v>
      </c>
      <c r="AK64" s="10">
        <f t="shared" si="28"/>
        <v>5.5195745973159838</v>
      </c>
      <c r="AL64" s="9">
        <f t="shared" si="16"/>
        <v>2.9897695735461576</v>
      </c>
      <c r="AM64" s="49">
        <f t="shared" si="29"/>
        <v>27.33498933243467</v>
      </c>
      <c r="AN64" s="29">
        <f t="shared" si="30"/>
        <v>9.1992909955266407E-5</v>
      </c>
      <c r="AO64" s="29">
        <f t="shared" si="31"/>
        <v>0.9</v>
      </c>
      <c r="AP64" s="29"/>
      <c r="AQ64" s="32"/>
      <c r="AR64" s="37"/>
      <c r="AS64" s="32"/>
      <c r="AT64"/>
    </row>
    <row r="65" spans="6:46" ht="16.2" x14ac:dyDescent="0.25">
      <c r="G65" s="26" t="s">
        <v>99</v>
      </c>
      <c r="H65" s="8">
        <f>1/H26</f>
        <v>3.4141345168999661E-3</v>
      </c>
      <c r="I65" s="26" t="s">
        <v>100</v>
      </c>
      <c r="U65" s="36">
        <f t="shared" si="25"/>
        <v>3300</v>
      </c>
      <c r="V65" s="36">
        <f t="shared" si="18"/>
        <v>24.411284797361201</v>
      </c>
      <c r="W65" s="32">
        <f t="shared" si="1"/>
        <v>294.35564239868057</v>
      </c>
      <c r="X65" s="8">
        <f t="shared" si="2"/>
        <v>1.1997782857375376</v>
      </c>
      <c r="Y65" s="32">
        <f t="shared" si="3"/>
        <v>1.8262828716052316E-5</v>
      </c>
      <c r="Z65" s="32">
        <f t="shared" si="4"/>
        <v>1.5221836345225768E-5</v>
      </c>
      <c r="AA65" s="10">
        <f t="shared" si="5"/>
        <v>1006.1300817660358</v>
      </c>
      <c r="AB65" s="29">
        <f t="shared" si="6"/>
        <v>2.5685940108670754E-2</v>
      </c>
      <c r="AC65" s="8">
        <f t="shared" si="7"/>
        <v>0.71536339614675359</v>
      </c>
      <c r="AD65" s="32">
        <f t="shared" si="8"/>
        <v>3.3972509983198557E-3</v>
      </c>
      <c r="AE65" s="47">
        <f t="shared" si="9"/>
        <v>427913.76639967604</v>
      </c>
      <c r="AF65" s="32">
        <f t="shared" si="10"/>
        <v>306113.8451896208</v>
      </c>
      <c r="AG65" s="9">
        <f t="shared" si="11"/>
        <v>12.701777563344223</v>
      </c>
      <c r="AH65" s="10">
        <f t="shared" si="12"/>
        <v>4.2141541794738524</v>
      </c>
      <c r="AI65" s="10">
        <f t="shared" si="26"/>
        <v>2.5937416919613003</v>
      </c>
      <c r="AJ65" s="10">
        <f t="shared" si="27"/>
        <v>2.9909368125859781</v>
      </c>
      <c r="AK65" s="10">
        <f t="shared" si="28"/>
        <v>5.5846785045472789</v>
      </c>
      <c r="AL65" s="9">
        <f t="shared" si="16"/>
        <v>3.0250341899631095</v>
      </c>
      <c r="AM65" s="49">
        <f t="shared" si="29"/>
        <v>27.436318987324309</v>
      </c>
      <c r="AN65" s="29">
        <f t="shared" si="30"/>
        <v>9.3077975075787979E-5</v>
      </c>
      <c r="AO65" s="29">
        <f t="shared" si="31"/>
        <v>0.91666666666666663</v>
      </c>
      <c r="AP65" s="29"/>
      <c r="AQ65" s="32"/>
      <c r="AR65" s="37"/>
      <c r="AS65" s="32"/>
      <c r="AT65"/>
    </row>
    <row r="66" spans="6:46" ht="16.2" x14ac:dyDescent="0.25">
      <c r="F66" s="6" t="s">
        <v>113</v>
      </c>
      <c r="G66" s="26" t="s">
        <v>101</v>
      </c>
      <c r="H66" s="26">
        <f>H63/H60</f>
        <v>1.5088537473043289E-5</v>
      </c>
      <c r="I66" s="26" t="s">
        <v>102</v>
      </c>
      <c r="U66" s="36">
        <f t="shared" si="25"/>
        <v>3360</v>
      </c>
      <c r="V66" s="36">
        <f t="shared" si="18"/>
        <v>24.476012745167925</v>
      </c>
      <c r="W66" s="32">
        <f t="shared" si="1"/>
        <v>294.38800637258396</v>
      </c>
      <c r="X66" s="8">
        <f t="shared" si="2"/>
        <v>1.1996459488769089</v>
      </c>
      <c r="Y66" s="32">
        <f t="shared" si="3"/>
        <v>1.8264375643761621E-5</v>
      </c>
      <c r="Z66" s="32">
        <f t="shared" si="4"/>
        <v>1.5224805002559683E-5</v>
      </c>
      <c r="AA66" s="10">
        <f t="shared" si="5"/>
        <v>1006.1311880120187</v>
      </c>
      <c r="AB66" s="29">
        <f t="shared" si="6"/>
        <v>2.5688364730628483E-2</v>
      </c>
      <c r="AC66" s="8">
        <f t="shared" si="7"/>
        <v>0.71535725054718446</v>
      </c>
      <c r="AD66" s="32">
        <f t="shared" si="8"/>
        <v>3.3968775165873367E-3</v>
      </c>
      <c r="AE66" s="47">
        <f t="shared" si="9"/>
        <v>432017.91383856587</v>
      </c>
      <c r="AF66" s="32">
        <f t="shared" si="10"/>
        <v>309047.1470306869</v>
      </c>
      <c r="AG66" s="9">
        <f t="shared" si="11"/>
        <v>12.732097171801746</v>
      </c>
      <c r="AH66" s="10">
        <f t="shared" si="12"/>
        <v>4.2246122641610189</v>
      </c>
      <c r="AI66" s="10">
        <f t="shared" si="26"/>
        <v>2.6264297151455502</v>
      </c>
      <c r="AJ66" s="10">
        <f t="shared" si="27"/>
        <v>3.022136941415019</v>
      </c>
      <c r="AK66" s="10">
        <f t="shared" si="28"/>
        <v>5.6485666565605692</v>
      </c>
      <c r="AL66" s="9">
        <f t="shared" si="16"/>
        <v>3.0596402723036413</v>
      </c>
      <c r="AM66" s="49">
        <f t="shared" si="29"/>
        <v>27.535653017471567</v>
      </c>
      <c r="AN66" s="29">
        <f t="shared" si="30"/>
        <v>9.414277760934281E-5</v>
      </c>
      <c r="AO66" s="29">
        <f t="shared" si="31"/>
        <v>0.93333333333333335</v>
      </c>
      <c r="AP66" s="29"/>
      <c r="AQ66" s="32"/>
      <c r="AR66" s="37"/>
      <c r="AS66" s="32"/>
      <c r="AT66"/>
    </row>
    <row r="67" spans="6:46" x14ac:dyDescent="0.25">
      <c r="U67" s="36">
        <f t="shared" si="25"/>
        <v>3420</v>
      </c>
      <c r="V67" s="36">
        <f t="shared" si="18"/>
        <v>24.539428571239473</v>
      </c>
      <c r="W67" s="32">
        <f t="shared" si="1"/>
        <v>294.4197142856197</v>
      </c>
      <c r="X67" s="8">
        <f t="shared" si="2"/>
        <v>1.1995163229694852</v>
      </c>
      <c r="Y67" s="32">
        <f t="shared" si="3"/>
        <v>1.8265891133084549E-5</v>
      </c>
      <c r="Z67" s="32">
        <f t="shared" si="4"/>
        <v>1.5227713690353191E-5</v>
      </c>
      <c r="AA67" s="10">
        <f t="shared" si="5"/>
        <v>1006.1322726401521</v>
      </c>
      <c r="AB67" s="29">
        <f t="shared" si="6"/>
        <v>2.569074009645201E-2</v>
      </c>
      <c r="AC67" s="8">
        <f t="shared" si="7"/>
        <v>0.71535123116464905</v>
      </c>
      <c r="AD67" s="32">
        <f t="shared" si="8"/>
        <v>3.3965116854569369E-3</v>
      </c>
      <c r="AE67" s="47">
        <f t="shared" si="9"/>
        <v>436034.80747533753</v>
      </c>
      <c r="AF67" s="32">
        <f t="shared" si="10"/>
        <v>311918.03635812341</v>
      </c>
      <c r="AG67" s="9">
        <f t="shared" si="11"/>
        <v>12.761563383774789</v>
      </c>
      <c r="AH67" s="10">
        <f t="shared" si="12"/>
        <v>4.2347809381773578</v>
      </c>
      <c r="AI67" s="10">
        <f t="shared" si="26"/>
        <v>2.6585325561655022</v>
      </c>
      <c r="AJ67" s="10">
        <f t="shared" si="27"/>
        <v>3.0527243499472165</v>
      </c>
      <c r="AK67" s="10">
        <f t="shared" si="28"/>
        <v>5.7112569061127187</v>
      </c>
      <c r="AL67" s="9">
        <f t="shared" si="16"/>
        <v>3.0935974908110557</v>
      </c>
      <c r="AM67" s="49">
        <f t="shared" si="29"/>
        <v>27.633026062050529</v>
      </c>
      <c r="AN67" s="29">
        <f t="shared" si="30"/>
        <v>9.5187615101878647E-5</v>
      </c>
      <c r="AO67" s="29">
        <f t="shared" si="31"/>
        <v>0.95</v>
      </c>
      <c r="AP67" s="29"/>
      <c r="AQ67" s="32"/>
      <c r="AR67" s="37"/>
      <c r="AS67" s="32"/>
      <c r="AT67"/>
    </row>
    <row r="68" spans="6:46" x14ac:dyDescent="0.25">
      <c r="U68" s="36">
        <f t="shared" si="25"/>
        <v>3480</v>
      </c>
      <c r="V68" s="36">
        <f t="shared" si="18"/>
        <v>24.601556877850388</v>
      </c>
      <c r="W68" s="32">
        <f t="shared" si="1"/>
        <v>294.45077843892517</v>
      </c>
      <c r="X68" s="8">
        <f t="shared" si="2"/>
        <v>1.1993893559947604</v>
      </c>
      <c r="Y68" s="32">
        <f t="shared" si="3"/>
        <v>1.8267375776843093E-5</v>
      </c>
      <c r="Z68" s="32">
        <f t="shared" si="4"/>
        <v>1.5230563524296355E-5</v>
      </c>
      <c r="AA68" s="10">
        <f t="shared" si="5"/>
        <v>1006.1333360220843</v>
      </c>
      <c r="AB68" s="29">
        <f t="shared" si="6"/>
        <v>2.5693067134118699E-2</v>
      </c>
      <c r="AC68" s="8">
        <f t="shared" si="7"/>
        <v>0.71534533556398572</v>
      </c>
      <c r="AD68" s="32">
        <f t="shared" si="8"/>
        <v>3.3961533581322134E-3</v>
      </c>
      <c r="AE68" s="47">
        <f t="shared" si="9"/>
        <v>439966.25619844504</v>
      </c>
      <c r="AF68" s="32">
        <f t="shared" si="10"/>
        <v>314727.80917710718</v>
      </c>
      <c r="AG68" s="9">
        <f t="shared" si="11"/>
        <v>12.790206004917273</v>
      </c>
      <c r="AH68" s="10">
        <f t="shared" si="12"/>
        <v>4.2446701116041563</v>
      </c>
      <c r="AI68" s="10">
        <f t="shared" si="26"/>
        <v>2.6900573922687738</v>
      </c>
      <c r="AJ68" s="10">
        <f t="shared" si="27"/>
        <v>3.0827097106716583</v>
      </c>
      <c r="AK68" s="10">
        <f t="shared" si="28"/>
        <v>5.7727671029404322</v>
      </c>
      <c r="AL68" s="9">
        <f t="shared" si="16"/>
        <v>3.126915514092734</v>
      </c>
      <c r="AM68" s="49">
        <f t="shared" si="29"/>
        <v>27.728472391943122</v>
      </c>
      <c r="AN68" s="29">
        <f t="shared" si="30"/>
        <v>9.6212785049007199E-5</v>
      </c>
      <c r="AO68" s="29">
        <f t="shared" si="31"/>
        <v>0.96666666666666667</v>
      </c>
      <c r="AP68" s="29"/>
      <c r="AQ68" s="32"/>
      <c r="AR68" s="37"/>
      <c r="AS68" s="32"/>
      <c r="AT68"/>
    </row>
    <row r="69" spans="6:46" x14ac:dyDescent="0.25">
      <c r="U69" s="36">
        <f t="shared" si="25"/>
        <v>3540</v>
      </c>
      <c r="V69" s="36">
        <f t="shared" si="18"/>
        <v>24.662421900680993</v>
      </c>
      <c r="W69" s="32">
        <f t="shared" si="1"/>
        <v>294.48121095034048</v>
      </c>
      <c r="X69" s="8">
        <f t="shared" si="2"/>
        <v>1.1992649967599287</v>
      </c>
      <c r="Y69" s="32">
        <f t="shared" si="3"/>
        <v>1.8268830158878728E-5</v>
      </c>
      <c r="Z69" s="32">
        <f t="shared" si="4"/>
        <v>1.5233355603837256E-5</v>
      </c>
      <c r="AA69" s="10">
        <f t="shared" si="5"/>
        <v>1006.1343785253976</v>
      </c>
      <c r="AB69" s="29">
        <f t="shared" si="6"/>
        <v>2.5695346757584479E-2</v>
      </c>
      <c r="AC69" s="8">
        <f t="shared" si="7"/>
        <v>0.71533956134933308</v>
      </c>
      <c r="AD69" s="32">
        <f t="shared" si="8"/>
        <v>3.3958023901519271E-3</v>
      </c>
      <c r="AE69" s="47">
        <f t="shared" si="9"/>
        <v>443814.03416484367</v>
      </c>
      <c r="AF69" s="32">
        <f t="shared" si="10"/>
        <v>317477.7365201572</v>
      </c>
      <c r="AG69" s="9">
        <f t="shared" si="11"/>
        <v>12.8180534628247</v>
      </c>
      <c r="AH69" s="10">
        <f t="shared" si="12"/>
        <v>4.2542892429252719</v>
      </c>
      <c r="AI69" s="10">
        <f t="shared" si="26"/>
        <v>2.7210115030941018</v>
      </c>
      <c r="AJ69" s="10">
        <f t="shared" si="27"/>
        <v>3.1121035722083796</v>
      </c>
      <c r="AK69" s="10">
        <f t="shared" si="28"/>
        <v>5.8331150753024819</v>
      </c>
      <c r="AL69" s="9">
        <f t="shared" si="16"/>
        <v>3.1596039991221776</v>
      </c>
      <c r="AM69" s="49">
        <f t="shared" si="29"/>
        <v>27.822025899803172</v>
      </c>
      <c r="AN69" s="29">
        <f t="shared" si="30"/>
        <v>9.7218584588374687E-5</v>
      </c>
      <c r="AO69" s="29">
        <f t="shared" si="31"/>
        <v>0.98333333333333328</v>
      </c>
      <c r="AP69" s="29"/>
      <c r="AQ69" s="32"/>
      <c r="AR69" s="37"/>
      <c r="AS69" s="32"/>
      <c r="AT69"/>
    </row>
    <row r="70" spans="6:46" x14ac:dyDescent="0.25">
      <c r="U70" s="36">
        <f t="shared" si="25"/>
        <v>3600</v>
      </c>
      <c r="V70" s="36">
        <f t="shared" si="18"/>
        <v>24.722047509258491</v>
      </c>
      <c r="W70" s="32">
        <f t="shared" si="1"/>
        <v>294.51102375462921</v>
      </c>
      <c r="X70" s="8">
        <f t="shared" si="2"/>
        <v>1.1991431948959512</v>
      </c>
      <c r="Y70" s="32">
        <f t="shared" si="3"/>
        <v>1.8270254854071087E-5</v>
      </c>
      <c r="Z70" s="32">
        <f t="shared" si="4"/>
        <v>1.5236091012180063E-5</v>
      </c>
      <c r="AA70" s="10">
        <f t="shared" si="5"/>
        <v>1006.1354005135321</v>
      </c>
      <c r="AB70" s="29">
        <f t="shared" si="6"/>
        <v>2.5697579866811072E-2</v>
      </c>
      <c r="AC70" s="8">
        <f t="shared" si="7"/>
        <v>0.7153339061639139</v>
      </c>
      <c r="AD70" s="32">
        <f t="shared" si="8"/>
        <v>3.3954586393789674E-3</v>
      </c>
      <c r="AE70" s="47">
        <f t="shared" si="9"/>
        <v>447579.88128571224</v>
      </c>
      <c r="AF70" s="32">
        <f t="shared" si="10"/>
        <v>320169.0648004894</v>
      </c>
      <c r="AG70" s="9">
        <f t="shared" si="11"/>
        <v>12.84513289126477</v>
      </c>
      <c r="AH70" s="10">
        <f t="shared" si="12"/>
        <v>4.2636473664855936</v>
      </c>
      <c r="AI70" s="10">
        <f t="shared" si="26"/>
        <v>2.751402255383137</v>
      </c>
      <c r="AJ70" s="10">
        <f t="shared" si="27"/>
        <v>3.1409163575440653</v>
      </c>
      <c r="AK70" s="10">
        <f t="shared" si="28"/>
        <v>5.8923186129272018</v>
      </c>
      <c r="AL70" s="9">
        <f t="shared" si="16"/>
        <v>3.191672582002234</v>
      </c>
      <c r="AM70" s="49">
        <f t="shared" si="29"/>
        <v>27.913720091260725</v>
      </c>
      <c r="AN70" s="29">
        <f t="shared" si="30"/>
        <v>9.8205310215453368E-5</v>
      </c>
      <c r="AO70" s="29">
        <f t="shared" si="31"/>
        <v>1</v>
      </c>
      <c r="AP70" s="29"/>
      <c r="AQ70" s="32"/>
      <c r="AR70" s="37"/>
      <c r="AS70" s="32"/>
      <c r="AT70"/>
    </row>
    <row r="71" spans="6:46" x14ac:dyDescent="0.25">
      <c r="U71" s="36">
        <f t="shared" si="25"/>
        <v>3660</v>
      </c>
      <c r="V71" s="36">
        <f t="shared" si="18"/>
        <v>24.780457207748302</v>
      </c>
      <c r="W71" s="32">
        <f t="shared" si="1"/>
        <v>294.54022860387414</v>
      </c>
      <c r="X71" s="8">
        <f t="shared" si="2"/>
        <v>1.1990239008529988</v>
      </c>
      <c r="Y71" s="32">
        <f t="shared" si="3"/>
        <v>1.8271650428365375E-5</v>
      </c>
      <c r="Z71" s="32">
        <f t="shared" si="4"/>
        <v>1.5238770816300427E-5</v>
      </c>
      <c r="AA71" s="10">
        <f t="shared" si="5"/>
        <v>1006.1364023457174</v>
      </c>
      <c r="AB71" s="29">
        <f t="shared" si="6"/>
        <v>2.5699767347806903E-2</v>
      </c>
      <c r="AC71" s="8">
        <f t="shared" si="7"/>
        <v>0.71532836768979191</v>
      </c>
      <c r="AD71" s="32">
        <f t="shared" si="8"/>
        <v>3.3951219659875244E-3</v>
      </c>
      <c r="AE71" s="47">
        <f t="shared" si="9"/>
        <v>451265.50371894753</v>
      </c>
      <c r="AF71" s="32">
        <f t="shared" si="10"/>
        <v>322803.01616998645</v>
      </c>
      <c r="AG71" s="9">
        <f t="shared" si="11"/>
        <v>12.871470207916754</v>
      </c>
      <c r="AH71" s="10">
        <f t="shared" si="12"/>
        <v>4.2727531178326412</v>
      </c>
      <c r="AI71" s="10">
        <f t="shared" si="26"/>
        <v>2.781237088774787</v>
      </c>
      <c r="AJ71" s="10">
        <f t="shared" si="27"/>
        <v>3.1691583624945578</v>
      </c>
      <c r="AK71" s="10">
        <f t="shared" si="28"/>
        <v>5.9503954512693449</v>
      </c>
      <c r="AL71" s="9">
        <f t="shared" si="16"/>
        <v>3.2231308694375618</v>
      </c>
      <c r="AM71" s="49">
        <f t="shared" si="29"/>
        <v>28.003588077185864</v>
      </c>
      <c r="AN71" s="29">
        <f t="shared" si="30"/>
        <v>9.9173257521155747E-5</v>
      </c>
      <c r="AO71" s="29">
        <f t="shared" si="31"/>
        <v>1.0166666666666666</v>
      </c>
      <c r="AP71" s="29"/>
      <c r="AQ71" s="32"/>
      <c r="AR71" s="37"/>
      <c r="AS71" s="32"/>
      <c r="AT71"/>
    </row>
    <row r="72" spans="6:46" x14ac:dyDescent="0.25">
      <c r="U72" s="36">
        <f t="shared" si="25"/>
        <v>3720</v>
      </c>
      <c r="V72" s="36">
        <f t="shared" si="18"/>
        <v>24.837674136068721</v>
      </c>
      <c r="W72" s="32">
        <f t="shared" si="1"/>
        <v>294.56883706803433</v>
      </c>
      <c r="X72" s="8">
        <f t="shared" si="2"/>
        <v>1.1989070658953336</v>
      </c>
      <c r="Y72" s="32">
        <f t="shared" si="3"/>
        <v>1.8273017438806803E-5</v>
      </c>
      <c r="Z72" s="32">
        <f t="shared" si="4"/>
        <v>1.5241396066975942E-5</v>
      </c>
      <c r="AA72" s="10">
        <f t="shared" si="5"/>
        <v>1006.1373843769132</v>
      </c>
      <c r="AB72" s="29">
        <f t="shared" si="6"/>
        <v>2.5701910072679052E-2</v>
      </c>
      <c r="AC72" s="8">
        <f t="shared" si="7"/>
        <v>0.71532294364760463</v>
      </c>
      <c r="AD72" s="32">
        <f t="shared" si="8"/>
        <v>3.3947922324486673E-3</v>
      </c>
      <c r="AE72" s="47">
        <f t="shared" si="9"/>
        <v>454872.57436711719</v>
      </c>
      <c r="AF72" s="32">
        <f t="shared" si="10"/>
        <v>325380.78888085019</v>
      </c>
      <c r="AG72" s="9">
        <f t="shared" si="11"/>
        <v>12.897090186221041</v>
      </c>
      <c r="AH72" s="10">
        <f t="shared" si="12"/>
        <v>4.2816147571375103</v>
      </c>
      <c r="AI72" s="10">
        <f t="shared" si="26"/>
        <v>2.8105235026069737</v>
      </c>
      <c r="AJ72" s="10">
        <f t="shared" si="27"/>
        <v>3.1968397543805618</v>
      </c>
      <c r="AK72" s="10">
        <f t="shared" si="28"/>
        <v>6.007363256987535</v>
      </c>
      <c r="AL72" s="9">
        <f t="shared" si="16"/>
        <v>3.2539884308682478</v>
      </c>
      <c r="AM72" s="49">
        <f t="shared" si="29"/>
        <v>28.091662566936968</v>
      </c>
      <c r="AN72" s="29">
        <f t="shared" si="30"/>
        <v>1.0012272094979226E-4</v>
      </c>
      <c r="AO72" s="29">
        <f t="shared" si="31"/>
        <v>1.0333333333333334</v>
      </c>
      <c r="AP72" s="29"/>
      <c r="AQ72" s="32"/>
      <c r="AR72" s="37"/>
      <c r="AS72" s="32"/>
      <c r="AT72"/>
    </row>
    <row r="73" spans="6:46" x14ac:dyDescent="0.25">
      <c r="U73" s="36">
        <f t="shared" si="25"/>
        <v>3780</v>
      </c>
      <c r="V73" s="36">
        <f t="shared" si="18"/>
        <v>24.893721071303844</v>
      </c>
      <c r="W73" s="32">
        <f t="shared" si="1"/>
        <v>294.5968605356519</v>
      </c>
      <c r="X73" s="8">
        <f t="shared" si="2"/>
        <v>1.1987926420956705</v>
      </c>
      <c r="Y73" s="32">
        <f t="shared" si="3"/>
        <v>1.8274356433581792E-5</v>
      </c>
      <c r="Z73" s="32">
        <f t="shared" si="4"/>
        <v>1.5243967798830879E-5</v>
      </c>
      <c r="AA73" s="10">
        <f t="shared" si="5"/>
        <v>1006.1383469577568</v>
      </c>
      <c r="AB73" s="29">
        <f t="shared" si="6"/>
        <v>2.5704008899695985E-2</v>
      </c>
      <c r="AC73" s="8">
        <f t="shared" si="7"/>
        <v>0.71531763179627195</v>
      </c>
      <c r="AD73" s="32">
        <f t="shared" si="8"/>
        <v>3.3944693035144573E-3</v>
      </c>
      <c r="AE73" s="47">
        <f t="shared" si="9"/>
        <v>458402.73337959748</v>
      </c>
      <c r="AF73" s="32">
        <f t="shared" si="10"/>
        <v>327903.55765003152</v>
      </c>
      <c r="AG73" s="9">
        <f t="shared" si="11"/>
        <v>12.922016521874891</v>
      </c>
      <c r="AH73" s="10">
        <f t="shared" si="12"/>
        <v>4.2902401908704224</v>
      </c>
      <c r="AI73" s="10">
        <f t="shared" si="26"/>
        <v>2.8392690436567736</v>
      </c>
      <c r="AJ73" s="10">
        <f t="shared" si="27"/>
        <v>3.2239705709038695</v>
      </c>
      <c r="AK73" s="10">
        <f t="shared" si="28"/>
        <v>6.0632396145606435</v>
      </c>
      <c r="AL73" s="9">
        <f t="shared" si="16"/>
        <v>3.2842547912203481</v>
      </c>
      <c r="AM73" s="49">
        <f t="shared" si="29"/>
        <v>28.177975862524193</v>
      </c>
      <c r="AN73" s="29">
        <f t="shared" si="30"/>
        <v>1.0105399357601073E-4</v>
      </c>
      <c r="AO73" s="29">
        <f t="shared" si="31"/>
        <v>1.05</v>
      </c>
      <c r="AP73" s="29"/>
      <c r="AQ73" s="32"/>
      <c r="AR73" s="37"/>
      <c r="AS73" s="32"/>
      <c r="AT73"/>
    </row>
    <row r="74" spans="6:46" x14ac:dyDescent="0.25">
      <c r="U74" s="36">
        <f t="shared" si="25"/>
        <v>3840</v>
      </c>
      <c r="V74" s="36">
        <f t="shared" si="18"/>
        <v>24.948620429391347</v>
      </c>
      <c r="W74" s="32">
        <f t="shared" si="1"/>
        <v>294.62431021469564</v>
      </c>
      <c r="X74" s="8">
        <f t="shared" si="2"/>
        <v>1.1986805823290698</v>
      </c>
      <c r="Y74" s="32">
        <f t="shared" si="3"/>
        <v>1.8275667952066064E-5</v>
      </c>
      <c r="Z74" s="32">
        <f t="shared" si="4"/>
        <v>1.5246487030394646E-5</v>
      </c>
      <c r="AA74" s="10">
        <f t="shared" si="5"/>
        <v>1006.1392904345178</v>
      </c>
      <c r="AB74" s="29">
        <f t="shared" si="6"/>
        <v>2.5706064673361027E-2</v>
      </c>
      <c r="AC74" s="8">
        <f t="shared" si="7"/>
        <v>0.71531242993268407</v>
      </c>
      <c r="AD74" s="32">
        <f t="shared" si="8"/>
        <v>3.3941530462007364E-3</v>
      </c>
      <c r="AE74" s="47">
        <f t="shared" si="9"/>
        <v>461857.58865773154</v>
      </c>
      <c r="AF74" s="32">
        <f t="shared" si="10"/>
        <v>330372.474025612</v>
      </c>
      <c r="AG74" s="9">
        <f t="shared" si="11"/>
        <v>12.946271894453805</v>
      </c>
      <c r="AH74" s="10">
        <f t="shared" si="12"/>
        <v>4.2986369918875482</v>
      </c>
      <c r="AI74" s="10">
        <f t="shared" si="26"/>
        <v>2.8674812947552497</v>
      </c>
      <c r="AJ74" s="10">
        <f t="shared" si="27"/>
        <v>3.2505607192116295</v>
      </c>
      <c r="AK74" s="10">
        <f t="shared" si="28"/>
        <v>6.1180420139668792</v>
      </c>
      <c r="AL74" s="9">
        <f t="shared" si="16"/>
        <v>3.3139394242320592</v>
      </c>
      <c r="AM74" s="49">
        <f t="shared" si="29"/>
        <v>28.262559853623408</v>
      </c>
      <c r="AN74" s="29">
        <f t="shared" si="30"/>
        <v>1.0196736689944798E-4</v>
      </c>
      <c r="AO74" s="29">
        <f t="shared" si="31"/>
        <v>1.0666666666666667</v>
      </c>
      <c r="AP74" s="29"/>
      <c r="AQ74" s="32"/>
      <c r="AR74" s="37"/>
      <c r="AS74" s="32"/>
      <c r="AT74"/>
    </row>
    <row r="75" spans="6:46" x14ac:dyDescent="0.25">
      <c r="U75" s="36">
        <f t="shared" si="25"/>
        <v>3900</v>
      </c>
      <c r="V75" s="36">
        <f t="shared" si="18"/>
        <v>25.002394267063334</v>
      </c>
      <c r="W75" s="32">
        <f t="shared" ref="W75:W138" si="32">((V75+$W$4)/2)+273.15</f>
        <v>294.65119713353164</v>
      </c>
      <c r="X75" s="8">
        <f t="shared" ref="X75:X138" si="33">(351.99/W75)+344.84/(W75^2)</f>
        <v>1.1985708402663993</v>
      </c>
      <c r="Y75" s="32">
        <f t="shared" ref="Y75:Y138" si="34">((1.459*10^-6)*W75^1.5)/(W75+109.1)</f>
        <v>1.8276952524877952E-5</v>
      </c>
      <c r="Z75" s="32">
        <f t="shared" ref="Z75:Z138" si="35">Y75/X75</f>
        <v>1.5248954764172005E-5</v>
      </c>
      <c r="AA75" s="10">
        <f t="shared" ref="AA75:AA138" si="36">1030.5-0.19975*W75+(3.9734*10^-4)*W75^2</f>
        <v>1006.1402151490603</v>
      </c>
      <c r="AB75" s="29">
        <f t="shared" ref="AB75:AB138" si="37">((2.334*10^-3)*(W75^1.5))/(W75+164.54)</f>
        <v>2.5708078224494169E-2</v>
      </c>
      <c r="AC75" s="8">
        <f t="shared" ref="AC75:AC138" si="38">AA75*Y75/AB75</f>
        <v>0.71530733589136997</v>
      </c>
      <c r="AD75" s="32">
        <f t="shared" ref="AD75:AD138" si="39">1/W75</f>
        <v>3.3938433297687047E-3</v>
      </c>
      <c r="AE75" s="47">
        <f t="shared" ref="AE75:AE138" si="40">$H$15*AD75*(V75-$W$4)*($C$34^3)/(Z75^2)</f>
        <v>465238.71636203449</v>
      </c>
      <c r="AF75" s="32">
        <f t="shared" ref="AF75:AF138" si="41">AE75*AC75</f>
        <v>332788.66675444762</v>
      </c>
      <c r="AG75" s="9">
        <f t="shared" ref="AG75:AG138" si="42">0.54*POWER(AF75,1/4)</f>
        <v>12.969878024588706</v>
      </c>
      <c r="AH75" s="10">
        <f t="shared" ref="AH75:AH138" si="43">AG75*AB75/$C$34</f>
        <v>4.3068124180693763</v>
      </c>
      <c r="AI75" s="10">
        <f t="shared" si="26"/>
        <v>2.8951678642181928</v>
      </c>
      <c r="AJ75" s="10">
        <f t="shared" si="27"/>
        <v>3.2766199751380056</v>
      </c>
      <c r="AK75" s="10">
        <f t="shared" si="28"/>
        <v>6.1717878393561989</v>
      </c>
      <c r="AL75" s="9">
        <f t="shared" ref="AL75:AL138" si="44">AK75*$C$17/($C$2*$C$19)</f>
        <v>3.3430517463179412</v>
      </c>
      <c r="AM75" s="49">
        <f t="shared" si="29"/>
        <v>28.345446013381274</v>
      </c>
      <c r="AN75" s="29">
        <f t="shared" si="30"/>
        <v>1.0286313065593665E-4</v>
      </c>
      <c r="AO75" s="29">
        <f t="shared" si="31"/>
        <v>1.0833333333333333</v>
      </c>
      <c r="AP75" s="29"/>
      <c r="AQ75" s="32"/>
      <c r="AR75" s="37"/>
      <c r="AS75" s="32"/>
      <c r="AT75"/>
    </row>
    <row r="76" spans="6:46" x14ac:dyDescent="0.25">
      <c r="U76" s="36">
        <f t="shared" si="25"/>
        <v>3960</v>
      </c>
      <c r="V76" s="36">
        <f t="shared" ref="V76:V139" si="45">V75+$W$2*($R$10-AH75*$C$19*(V75-$W$4)-$W$3*$C$3*$C$19*(POWER(V75+273.15,4)-POWER($W$4+273.15,4)))/($C$29*$C$4)</f>
        <v>25.055064284019807</v>
      </c>
      <c r="W76" s="32">
        <f t="shared" si="32"/>
        <v>294.67753214200991</v>
      </c>
      <c r="X76" s="8">
        <f t="shared" si="33"/>
        <v>1.1984633703674108</v>
      </c>
      <c r="Y76" s="32">
        <f t="shared" si="34"/>
        <v>1.8278210673937388E-5</v>
      </c>
      <c r="Z76" s="32">
        <f t="shared" si="35"/>
        <v>1.5251371986724859E-5</v>
      </c>
      <c r="AA76" s="10">
        <f t="shared" si="36"/>
        <v>1006.1411214388105</v>
      </c>
      <c r="AB76" s="29">
        <f t="shared" si="37"/>
        <v>2.5710050370322774E-2</v>
      </c>
      <c r="AC76" s="8">
        <f t="shared" si="38"/>
        <v>0.71530234754414901</v>
      </c>
      <c r="AD76" s="32">
        <f t="shared" si="39"/>
        <v>3.3935400257053996E-3</v>
      </c>
      <c r="AE76" s="47">
        <f t="shared" si="40"/>
        <v>468547.66142046597</v>
      </c>
      <c r="AF76" s="32">
        <f t="shared" si="41"/>
        <v>335153.24215038039</v>
      </c>
      <c r="AG76" s="9">
        <f t="shared" si="42"/>
        <v>12.992855727084338</v>
      </c>
      <c r="AH76" s="10">
        <f t="shared" si="43"/>
        <v>4.3147734296366362</v>
      </c>
      <c r="AI76" s="10">
        <f t="shared" si="26"/>
        <v>2.9223363760384395</v>
      </c>
      <c r="AJ76" s="10">
        <f t="shared" si="27"/>
        <v>3.3021579826116301</v>
      </c>
      <c r="AK76" s="10">
        <f t="shared" si="28"/>
        <v>6.2244943586500696</v>
      </c>
      <c r="AL76" s="9">
        <f t="shared" si="44"/>
        <v>3.3716011109354542</v>
      </c>
      <c r="AM76" s="49">
        <f t="shared" si="29"/>
        <v>28.426665394955261</v>
      </c>
      <c r="AN76" s="29">
        <f t="shared" si="30"/>
        <v>1.0374157264416782E-4</v>
      </c>
      <c r="AO76" s="29">
        <f t="shared" si="31"/>
        <v>1.1000000000000001</v>
      </c>
      <c r="AP76" s="29"/>
      <c r="AQ76" s="32"/>
      <c r="AR76" s="37"/>
      <c r="AS76" s="32"/>
      <c r="AT76"/>
    </row>
    <row r="77" spans="6:46" x14ac:dyDescent="0.25">
      <c r="U77" s="36">
        <f t="shared" si="25"/>
        <v>4020</v>
      </c>
      <c r="V77" s="36">
        <f t="shared" si="45"/>
        <v>25.106651825315744</v>
      </c>
      <c r="W77" s="32">
        <f t="shared" si="32"/>
        <v>294.70332591265787</v>
      </c>
      <c r="X77" s="8">
        <f t="shared" si="33"/>
        <v>1.1983581278734654</v>
      </c>
      <c r="Y77" s="32">
        <f t="shared" si="34"/>
        <v>1.8279442912529548E-5</v>
      </c>
      <c r="Z77" s="32">
        <f t="shared" si="35"/>
        <v>1.5253739668764256E-5</v>
      </c>
      <c r="AA77" s="10">
        <f t="shared" si="36"/>
        <v>1006.1420096367308</v>
      </c>
      <c r="AB77" s="29">
        <f t="shared" si="37"/>
        <v>2.5711981914579636E-2</v>
      </c>
      <c r="AC77" s="8">
        <f t="shared" si="38"/>
        <v>0.71529746279976958</v>
      </c>
      <c r="AD77" s="32">
        <f t="shared" si="39"/>
        <v>3.3932430077031877E-3</v>
      </c>
      <c r="AE77" s="47">
        <f t="shared" si="40"/>
        <v>471785.93803694827</v>
      </c>
      <c r="AF77" s="32">
        <f t="shared" si="41"/>
        <v>337467.28446243837</v>
      </c>
      <c r="AG77" s="9">
        <f t="shared" si="42"/>
        <v>13.015224960325767</v>
      </c>
      <c r="AH77" s="10">
        <f t="shared" si="43"/>
        <v>4.3225267052568874</v>
      </c>
      <c r="AI77" s="10">
        <f t="shared" si="26"/>
        <v>2.9489944607894314</v>
      </c>
      <c r="AJ77" s="10">
        <f t="shared" si="27"/>
        <v>3.3271842532193077</v>
      </c>
      <c r="AK77" s="10">
        <f t="shared" si="28"/>
        <v>6.2761787140087391</v>
      </c>
      <c r="AL77" s="9">
        <f t="shared" si="44"/>
        <v>3.3995968034213999</v>
      </c>
      <c r="AM77" s="49">
        <f t="shared" si="29"/>
        <v>28.506248628737143</v>
      </c>
      <c r="AN77" s="29">
        <f t="shared" si="30"/>
        <v>1.0460297856681232E-4</v>
      </c>
      <c r="AO77" s="29">
        <f t="shared" si="31"/>
        <v>1.1166666666666667</v>
      </c>
      <c r="AP77" s="29"/>
      <c r="AQ77" s="32"/>
      <c r="AR77" s="37"/>
      <c r="AS77" s="32"/>
      <c r="AT77"/>
    </row>
    <row r="78" spans="6:46" x14ac:dyDescent="0.25">
      <c r="U78" s="36">
        <f t="shared" si="25"/>
        <v>4080</v>
      </c>
      <c r="V78" s="36">
        <f t="shared" si="45"/>
        <v>25.157177883943962</v>
      </c>
      <c r="W78" s="32">
        <f t="shared" si="32"/>
        <v>294.72858894197196</v>
      </c>
      <c r="X78" s="8">
        <f t="shared" si="33"/>
        <v>1.1982550687999372</v>
      </c>
      <c r="Y78" s="32">
        <f t="shared" si="34"/>
        <v>1.8280649745373076E-5</v>
      </c>
      <c r="Z78" s="32">
        <f t="shared" si="35"/>
        <v>1.5256058765252131E-5</v>
      </c>
      <c r="AA78" s="10">
        <f t="shared" si="36"/>
        <v>1006.1428800712998</v>
      </c>
      <c r="AB78" s="29">
        <f t="shared" si="37"/>
        <v>2.5713873647608371E-2</v>
      </c>
      <c r="AC78" s="8">
        <f t="shared" si="38"/>
        <v>0.71529267960352816</v>
      </c>
      <c r="AD78" s="32">
        <f t="shared" si="39"/>
        <v>3.3929521516383549E-3</v>
      </c>
      <c r="AE78" s="47">
        <f t="shared" si="40"/>
        <v>474955.03019934549</v>
      </c>
      <c r="AF78" s="32">
        <f t="shared" si="41"/>
        <v>339731.85624246445</v>
      </c>
      <c r="AG78" s="9">
        <f t="shared" si="42"/>
        <v>13.037004872285337</v>
      </c>
      <c r="AH78" s="10">
        <f t="shared" si="43"/>
        <v>4.3300786570438312</v>
      </c>
      <c r="AI78" s="10">
        <f t="shared" si="26"/>
        <v>2.9751497471934609</v>
      </c>
      <c r="AJ78" s="10">
        <f t="shared" si="27"/>
        <v>3.3517081659160728</v>
      </c>
      <c r="AK78" s="10">
        <f t="shared" si="28"/>
        <v>6.3268579131095333</v>
      </c>
      <c r="AL78" s="9">
        <f t="shared" si="44"/>
        <v>3.4270480362676636</v>
      </c>
      <c r="AM78" s="49">
        <f t="shared" si="29"/>
        <v>28.584225920211626</v>
      </c>
      <c r="AN78" s="29">
        <f t="shared" si="30"/>
        <v>1.0544763188515888E-4</v>
      </c>
      <c r="AO78" s="29">
        <f t="shared" si="31"/>
        <v>1.1333333333333333</v>
      </c>
      <c r="AP78" s="29"/>
      <c r="AQ78" s="32"/>
      <c r="AR78" s="37"/>
      <c r="AS78" s="32"/>
      <c r="AT78"/>
    </row>
    <row r="79" spans="6:46" x14ac:dyDescent="0.25">
      <c r="U79" s="36">
        <f t="shared" si="25"/>
        <v>4140</v>
      </c>
      <c r="V79" s="36">
        <f t="shared" si="45"/>
        <v>25.206663103597101</v>
      </c>
      <c r="W79" s="32">
        <f t="shared" si="32"/>
        <v>294.75333155179851</v>
      </c>
      <c r="X79" s="8">
        <f t="shared" si="33"/>
        <v>1.1981541499283379</v>
      </c>
      <c r="Y79" s="32">
        <f t="shared" si="34"/>
        <v>1.8281831668692427E-5</v>
      </c>
      <c r="Z79" s="32">
        <f t="shared" si="35"/>
        <v>1.525833021551181E-5</v>
      </c>
      <c r="AA79" s="10">
        <f t="shared" si="36"/>
        <v>1006.1437330664961</v>
      </c>
      <c r="AB79" s="29">
        <f t="shared" si="37"/>
        <v>2.5715726346475207E-2</v>
      </c>
      <c r="AC79" s="8">
        <f t="shared" si="38"/>
        <v>0.71528799593688053</v>
      </c>
      <c r="AD79" s="32">
        <f t="shared" si="39"/>
        <v>3.392667335548894E-3</v>
      </c>
      <c r="AE79" s="47">
        <f t="shared" si="40"/>
        <v>478056.3921862162</v>
      </c>
      <c r="AF79" s="32">
        <f t="shared" si="41"/>
        <v>341947.99871169397</v>
      </c>
      <c r="AG79" s="9">
        <f t="shared" si="42"/>
        <v>13.058213843411901</v>
      </c>
      <c r="AH79" s="10">
        <f t="shared" si="43"/>
        <v>4.3374354445412395</v>
      </c>
      <c r="AI79" s="10">
        <f t="shared" si="26"/>
        <v>3.0008098543113255</v>
      </c>
      <c r="AJ79" s="10">
        <f t="shared" si="27"/>
        <v>3.375738966872408</v>
      </c>
      <c r="AK79" s="10">
        <f t="shared" si="28"/>
        <v>6.376548821183734</v>
      </c>
      <c r="AL79" s="9">
        <f t="shared" si="44"/>
        <v>3.4539639448078554</v>
      </c>
      <c r="AM79" s="49">
        <f t="shared" si="29"/>
        <v>28.660627048404958</v>
      </c>
      <c r="AN79" s="29">
        <f t="shared" si="30"/>
        <v>1.0627581368639557E-4</v>
      </c>
      <c r="AO79" s="29">
        <f t="shared" si="31"/>
        <v>1.1499999999999999</v>
      </c>
      <c r="AP79" s="29"/>
      <c r="AQ79" s="32"/>
      <c r="AR79" s="37"/>
      <c r="AS79" s="32"/>
      <c r="AT79"/>
    </row>
    <row r="80" spans="6:46" x14ac:dyDescent="0.25">
      <c r="U80" s="36">
        <f t="shared" ref="U80:U143" si="46">U79+$W$2</f>
        <v>4200</v>
      </c>
      <c r="V80" s="36">
        <f t="shared" si="45"/>
        <v>25.255127781593139</v>
      </c>
      <c r="W80" s="32">
        <f t="shared" si="32"/>
        <v>294.77756389079656</v>
      </c>
      <c r="X80" s="8">
        <f t="shared" si="33"/>
        <v>1.198055328798183</v>
      </c>
      <c r="Y80" s="32">
        <f t="shared" si="34"/>
        <v>1.8282989170293627E-5</v>
      </c>
      <c r="Z80" s="32">
        <f t="shared" si="35"/>
        <v>1.5260554943346416E-5</v>
      </c>
      <c r="AA80" s="10">
        <f t="shared" si="36"/>
        <v>1006.1445689417892</v>
      </c>
      <c r="AB80" s="29">
        <f t="shared" si="37"/>
        <v>2.5717540775086211E-2</v>
      </c>
      <c r="AC80" s="8">
        <f t="shared" si="38"/>
        <v>0.71528340981704208</v>
      </c>
      <c r="AD80" s="32">
        <f t="shared" si="39"/>
        <v>3.3923884396115725E-3</v>
      </c>
      <c r="AE80" s="47">
        <f t="shared" si="40"/>
        <v>481091.44907172298</v>
      </c>
      <c r="AF80" s="32">
        <f t="shared" si="41"/>
        <v>344116.73212584388</v>
      </c>
      <c r="AG80" s="9">
        <f t="shared" si="42"/>
        <v>13.078869526656959</v>
      </c>
      <c r="AH80" s="10">
        <f t="shared" si="43"/>
        <v>4.3446029877745067</v>
      </c>
      <c r="AI80" s="10">
        <f t="shared" si="26"/>
        <v>3.0259823843131564</v>
      </c>
      <c r="AJ80" s="10">
        <f t="shared" si="27"/>
        <v>3.3992857694503518</v>
      </c>
      <c r="AK80" s="10">
        <f t="shared" si="28"/>
        <v>6.4252681537635077</v>
      </c>
      <c r="AL80" s="9">
        <f t="shared" si="44"/>
        <v>3.4803535832885664</v>
      </c>
      <c r="AM80" s="49">
        <f t="shared" si="29"/>
        <v>28.735481364881704</v>
      </c>
      <c r="AN80" s="29">
        <f t="shared" si="30"/>
        <v>1.0708780256272513E-4</v>
      </c>
      <c r="AO80" s="29">
        <f t="shared" si="31"/>
        <v>1.1666666666666667</v>
      </c>
      <c r="AP80" s="29"/>
      <c r="AQ80" s="32"/>
      <c r="AR80" s="37"/>
      <c r="AS80" s="32"/>
      <c r="AT80"/>
    </row>
    <row r="81" spans="21:46" x14ac:dyDescent="0.25">
      <c r="U81" s="36">
        <f t="shared" si="46"/>
        <v>4260</v>
      </c>
      <c r="V81" s="36">
        <f t="shared" si="45"/>
        <v>25.302591871949893</v>
      </c>
      <c r="W81" s="32">
        <f t="shared" si="32"/>
        <v>294.80129593597491</v>
      </c>
      <c r="X81" s="8">
        <f t="shared" si="33"/>
        <v>1.1979585636986305</v>
      </c>
      <c r="Y81" s="32">
        <f t="shared" si="34"/>
        <v>1.8284122729643658E-5</v>
      </c>
      <c r="Z81" s="32">
        <f t="shared" si="35"/>
        <v>1.5262733857164846E-5</v>
      </c>
      <c r="AA81" s="10">
        <f t="shared" si="36"/>
        <v>1006.1453880121336</v>
      </c>
      <c r="AB81" s="29">
        <f t="shared" si="37"/>
        <v>2.5719317684310329E-2</v>
      </c>
      <c r="AC81" s="8">
        <f t="shared" si="38"/>
        <v>0.71527891929657517</v>
      </c>
      <c r="AD81" s="32">
        <f t="shared" si="39"/>
        <v>3.3921153461183582E-3</v>
      </c>
      <c r="AE81" s="47">
        <f t="shared" si="40"/>
        <v>484061.59722811088</v>
      </c>
      <c r="AF81" s="32">
        <f t="shared" si="41"/>
        <v>346239.05613829719</v>
      </c>
      <c r="AG81" s="9">
        <f t="shared" si="42"/>
        <v>13.098988884868119</v>
      </c>
      <c r="AH81" s="10">
        <f t="shared" si="43"/>
        <v>4.3515869794451518</v>
      </c>
      <c r="AI81" s="10">
        <f t="shared" ref="AI81:AI144" si="47">AH81*$C$19*(V81-$W$4)</f>
        <v>3.0506749157931989</v>
      </c>
      <c r="AJ81" s="10">
        <f t="shared" ref="AJ81:AJ144" si="48">$W$3*$C$19*$C$3*(POWER(V81+273.15,4)-POWER($W$4+273.15,4))</f>
        <v>3.4223575542999845</v>
      </c>
      <c r="AK81" s="10">
        <f t="shared" ref="AK81:AK144" si="49">AJ81+AI81</f>
        <v>6.4730324700931838</v>
      </c>
      <c r="AL81" s="9">
        <f t="shared" si="44"/>
        <v>3.5062259213004743</v>
      </c>
      <c r="AM81" s="49">
        <f t="shared" ref="AM81:AM144" si="50">V81+AL81</f>
        <v>28.808817793250366</v>
      </c>
      <c r="AN81" s="29">
        <f t="shared" ref="AN81:AN144" si="51">AK81*$W$2/(3.6*10^6)</f>
        <v>1.0788387450155306E-4</v>
      </c>
      <c r="AO81" s="29">
        <f t="shared" ref="AO81:AO144" si="52">U81/3600</f>
        <v>1.1833333333333333</v>
      </c>
      <c r="AP81" s="29"/>
      <c r="AQ81" s="32"/>
      <c r="AR81" s="37"/>
      <c r="AS81" s="32"/>
      <c r="AT81"/>
    </row>
    <row r="82" spans="21:46" x14ac:dyDescent="0.25">
      <c r="U82" s="36">
        <f t="shared" si="46"/>
        <v>4320</v>
      </c>
      <c r="V82" s="36">
        <f t="shared" si="45"/>
        <v>25.349074988594825</v>
      </c>
      <c r="W82" s="32">
        <f t="shared" si="32"/>
        <v>294.82453749429737</v>
      </c>
      <c r="X82" s="8">
        <f t="shared" si="33"/>
        <v>1.1978638136599187</v>
      </c>
      <c r="Y82" s="32">
        <f t="shared" si="34"/>
        <v>1.8285232817952761E-5</v>
      </c>
      <c r="Z82" s="32">
        <f t="shared" si="35"/>
        <v>1.5264867850114436E-5</v>
      </c>
      <c r="AA82" s="10">
        <f t="shared" si="36"/>
        <v>1006.1461905879673</v>
      </c>
      <c r="AB82" s="29">
        <f t="shared" si="37"/>
        <v>2.5721057812106936E-2</v>
      </c>
      <c r="AC82" s="8">
        <f t="shared" si="38"/>
        <v>0.71527452246297074</v>
      </c>
      <c r="AD82" s="32">
        <f t="shared" si="39"/>
        <v>3.3918479394522663E-3</v>
      </c>
      <c r="AE82" s="47">
        <f t="shared" si="40"/>
        <v>486968.20482525585</v>
      </c>
      <c r="AF82" s="32">
        <f t="shared" si="41"/>
        <v>348315.950161035</v>
      </c>
      <c r="AG82" s="9">
        <f t="shared" si="42"/>
        <v>13.118588225758607</v>
      </c>
      <c r="AH82" s="10">
        <f t="shared" si="43"/>
        <v>4.3583928963361824</v>
      </c>
      <c r="AI82" s="10">
        <f t="shared" si="47"/>
        <v>3.0748949975936255</v>
      </c>
      <c r="AJ82" s="10">
        <f t="shared" si="48"/>
        <v>3.4449631695687857</v>
      </c>
      <c r="AK82" s="10">
        <f t="shared" si="49"/>
        <v>6.5198581671624112</v>
      </c>
      <c r="AL82" s="9">
        <f t="shared" si="44"/>
        <v>3.5315898405463062</v>
      </c>
      <c r="AM82" s="49">
        <f t="shared" si="50"/>
        <v>28.880664829141132</v>
      </c>
      <c r="AN82" s="29">
        <f t="shared" si="51"/>
        <v>1.0866430278604019E-4</v>
      </c>
      <c r="AO82" s="29">
        <f t="shared" si="52"/>
        <v>1.2</v>
      </c>
      <c r="AP82" s="29"/>
      <c r="AQ82" s="32"/>
      <c r="AR82" s="37"/>
      <c r="AS82" s="32"/>
      <c r="AT82"/>
    </row>
    <row r="83" spans="21:46" x14ac:dyDescent="0.25">
      <c r="U83" s="36">
        <f t="shared" si="46"/>
        <v>4380</v>
      </c>
      <c r="V83" s="36">
        <f t="shared" si="45"/>
        <v>25.394596408697396</v>
      </c>
      <c r="W83" s="32">
        <f t="shared" si="32"/>
        <v>294.8472982043487</v>
      </c>
      <c r="X83" s="8">
        <f t="shared" si="33"/>
        <v>1.1977710384446247</v>
      </c>
      <c r="Y83" s="32">
        <f t="shared" si="34"/>
        <v>1.828631989825945E-5</v>
      </c>
      <c r="Z83" s="32">
        <f t="shared" si="35"/>
        <v>1.526695780021973E-5</v>
      </c>
      <c r="AA83" s="10">
        <f t="shared" si="36"/>
        <v>1006.1469769752156</v>
      </c>
      <c r="AB83" s="29">
        <f t="shared" si="37"/>
        <v>2.5722761883657762E-2</v>
      </c>
      <c r="AC83" s="8">
        <f t="shared" si="38"/>
        <v>0.71527021743822128</v>
      </c>
      <c r="AD83" s="32">
        <f t="shared" si="39"/>
        <v>3.3915861060627179E-3</v>
      </c>
      <c r="AE83" s="47">
        <f t="shared" si="40"/>
        <v>489812.61232682614</v>
      </c>
      <c r="AF83" s="32">
        <f t="shared" si="41"/>
        <v>350348.37372299214</v>
      </c>
      <c r="AG83" s="9">
        <f t="shared" si="42"/>
        <v>13.137683234642594</v>
      </c>
      <c r="AH83" s="10">
        <f t="shared" si="43"/>
        <v>4.3650260099902738</v>
      </c>
      <c r="AI83" s="10">
        <f t="shared" si="47"/>
        <v>3.0986501431051012</v>
      </c>
      <c r="AJ83" s="10">
        <f t="shared" si="48"/>
        <v>3.4671113312164019</v>
      </c>
      <c r="AK83" s="10">
        <f t="shared" si="49"/>
        <v>6.5657614743215031</v>
      </c>
      <c r="AL83" s="9">
        <f t="shared" si="44"/>
        <v>3.5564541319241476</v>
      </c>
      <c r="AM83" s="49">
        <f t="shared" si="50"/>
        <v>28.951050540621544</v>
      </c>
      <c r="AN83" s="29">
        <f t="shared" si="51"/>
        <v>1.0942935790535838E-4</v>
      </c>
      <c r="AO83" s="29">
        <f t="shared" si="52"/>
        <v>1.2166666666666666</v>
      </c>
      <c r="AP83" s="29"/>
      <c r="AQ83" s="32"/>
      <c r="AR83" s="37"/>
      <c r="AS83" s="32"/>
      <c r="AT83"/>
    </row>
    <row r="84" spans="21:46" x14ac:dyDescent="0.25">
      <c r="U84" s="36">
        <f t="shared" si="46"/>
        <v>4440</v>
      </c>
      <c r="V84" s="36">
        <f t="shared" si="45"/>
        <v>25.439175076111997</v>
      </c>
      <c r="W84" s="32">
        <f t="shared" si="32"/>
        <v>294.86958753805595</v>
      </c>
      <c r="X84" s="8">
        <f t="shared" si="33"/>
        <v>1.1976801985387713</v>
      </c>
      <c r="Y84" s="32">
        <f t="shared" si="34"/>
        <v>1.8287384425517989E-5</v>
      </c>
      <c r="Z84" s="32">
        <f t="shared" si="35"/>
        <v>1.5269004570526838E-5</v>
      </c>
      <c r="AA84" s="10">
        <f t="shared" si="36"/>
        <v>1006.1477474752967</v>
      </c>
      <c r="AB84" s="29">
        <f t="shared" si="37"/>
        <v>2.572443061150272E-2</v>
      </c>
      <c r="AC84" s="8">
        <f t="shared" si="38"/>
        <v>0.71526600237838667</v>
      </c>
      <c r="AD84" s="32">
        <f t="shared" si="39"/>
        <v>3.3913297344404488E-3</v>
      </c>
      <c r="AE84" s="47">
        <f t="shared" si="40"/>
        <v>492596.1329826396</v>
      </c>
      <c r="AF84" s="32">
        <f t="shared" si="41"/>
        <v>352337.26682554476</v>
      </c>
      <c r="AG84" s="9">
        <f t="shared" si="42"/>
        <v>13.156289005108412</v>
      </c>
      <c r="AH84" s="10">
        <f t="shared" si="43"/>
        <v>4.3714913967168387</v>
      </c>
      <c r="AI84" s="10">
        <f t="shared" si="47"/>
        <v>3.1219478250138173</v>
      </c>
      <c r="AJ84" s="10">
        <f t="shared" si="48"/>
        <v>3.4888106234281651</v>
      </c>
      <c r="AK84" s="10">
        <f t="shared" si="49"/>
        <v>6.6107584484419828</v>
      </c>
      <c r="AL84" s="9">
        <f t="shared" si="44"/>
        <v>3.5808274929060735</v>
      </c>
      <c r="AM84" s="49">
        <f t="shared" si="50"/>
        <v>29.020002569018072</v>
      </c>
      <c r="AN84" s="29">
        <f t="shared" si="51"/>
        <v>1.1017930747403304E-4</v>
      </c>
      <c r="AO84" s="29">
        <f t="shared" si="52"/>
        <v>1.2333333333333334</v>
      </c>
      <c r="AP84" s="29"/>
      <c r="AQ84" s="32"/>
      <c r="AR84" s="37"/>
      <c r="AS84" s="32"/>
      <c r="AT84"/>
    </row>
    <row r="85" spans="21:46" x14ac:dyDescent="0.25">
      <c r="U85" s="36">
        <f t="shared" si="46"/>
        <v>4500</v>
      </c>
      <c r="V85" s="36">
        <f t="shared" si="45"/>
        <v>25.482829604920301</v>
      </c>
      <c r="W85" s="32">
        <f t="shared" si="32"/>
        <v>294.89141480246013</v>
      </c>
      <c r="X85" s="8">
        <f t="shared" si="33"/>
        <v>1.1975912551427934</v>
      </c>
      <c r="Y85" s="32">
        <f t="shared" si="34"/>
        <v>1.8288426846688192E-5</v>
      </c>
      <c r="Z85" s="32">
        <f t="shared" si="35"/>
        <v>1.5271009009252989E-5</v>
      </c>
      <c r="AA85" s="10">
        <f t="shared" si="36"/>
        <v>1006.1485023851328</v>
      </c>
      <c r="AB85" s="29">
        <f t="shared" si="37"/>
        <v>2.5726064695679379E-2</v>
      </c>
      <c r="AC85" s="8">
        <f t="shared" si="38"/>
        <v>0.71526187547315612</v>
      </c>
      <c r="AD85" s="32">
        <f t="shared" si="39"/>
        <v>3.391078715092039E-3</v>
      </c>
      <c r="AE85" s="47">
        <f t="shared" si="40"/>
        <v>495320.0533168395</v>
      </c>
      <c r="AF85" s="32">
        <f t="shared" si="41"/>
        <v>354283.55029486632</v>
      </c>
      <c r="AG85" s="9">
        <f t="shared" si="42"/>
        <v>13.174420067786535</v>
      </c>
      <c r="AH85" s="10">
        <f t="shared" si="43"/>
        <v>4.3777939469791356</v>
      </c>
      <c r="AI85" s="10">
        <f t="shared" si="47"/>
        <v>3.1447954704668519</v>
      </c>
      <c r="AJ85" s="10">
        <f t="shared" si="48"/>
        <v>3.5100694991202861</v>
      </c>
      <c r="AK85" s="10">
        <f t="shared" si="49"/>
        <v>6.6548649695871376</v>
      </c>
      <c r="AL85" s="9">
        <f t="shared" si="44"/>
        <v>3.6047185251930327</v>
      </c>
      <c r="AM85" s="49">
        <f t="shared" si="50"/>
        <v>29.087548130113333</v>
      </c>
      <c r="AN85" s="29">
        <f t="shared" si="51"/>
        <v>1.1091441615978563E-4</v>
      </c>
      <c r="AO85" s="29">
        <f t="shared" si="52"/>
        <v>1.25</v>
      </c>
      <c r="AP85" s="29"/>
      <c r="AQ85" s="32"/>
      <c r="AR85" s="37"/>
      <c r="AS85" s="32"/>
      <c r="AT85"/>
    </row>
    <row r="86" spans="21:46" ht="45" customHeight="1" x14ac:dyDescent="0.25">
      <c r="U86" s="36">
        <f t="shared" si="46"/>
        <v>4560</v>
      </c>
      <c r="V86" s="36">
        <f t="shared" si="45"/>
        <v>25.525578283062497</v>
      </c>
      <c r="W86" s="32">
        <f t="shared" si="32"/>
        <v>294.91278914153122</v>
      </c>
      <c r="X86" s="8">
        <f t="shared" si="33"/>
        <v>1.1975041701623956</v>
      </c>
      <c r="Y86" s="32">
        <f t="shared" si="34"/>
        <v>1.8289447600826724E-5</v>
      </c>
      <c r="Z86" s="32">
        <f t="shared" si="35"/>
        <v>1.5272971949940232E-5</v>
      </c>
      <c r="AA86" s="10">
        <f t="shared" si="36"/>
        <v>1006.1492419971642</v>
      </c>
      <c r="AB86" s="29">
        <f t="shared" si="37"/>
        <v>2.5727664823864942E-2</v>
      </c>
      <c r="AC86" s="8">
        <f t="shared" si="38"/>
        <v>0.71525783494540374</v>
      </c>
      <c r="AD86" s="32">
        <f t="shared" si="39"/>
        <v>3.3908329405141235E-3</v>
      </c>
      <c r="AE86" s="47">
        <f t="shared" si="40"/>
        <v>497985.63361159648</v>
      </c>
      <c r="AF86" s="32">
        <f t="shared" si="41"/>
        <v>356188.12613094557</v>
      </c>
      <c r="AG86" s="9">
        <f t="shared" si="42"/>
        <v>13.192090417355402</v>
      </c>
      <c r="AH86" s="10">
        <f t="shared" si="43"/>
        <v>4.3839383742079381</v>
      </c>
      <c r="AI86" s="10">
        <f t="shared" si="47"/>
        <v>3.1672004566294629</v>
      </c>
      <c r="AJ86" s="10">
        <f t="shared" si="48"/>
        <v>3.5308962805311901</v>
      </c>
      <c r="AK86" s="10">
        <f t="shared" si="49"/>
        <v>6.698096737160653</v>
      </c>
      <c r="AL86" s="9">
        <f t="shared" si="44"/>
        <v>3.6281357326286869</v>
      </c>
      <c r="AM86" s="49">
        <f t="shared" si="50"/>
        <v>29.153714015691186</v>
      </c>
      <c r="AN86" s="29">
        <f t="shared" si="51"/>
        <v>1.1163494561934422E-4</v>
      </c>
      <c r="AO86" s="29">
        <f t="shared" si="52"/>
        <v>1.2666666666666666</v>
      </c>
      <c r="AP86" s="29"/>
      <c r="AQ86" s="32"/>
      <c r="AR86" s="37"/>
      <c r="AS86" s="32"/>
      <c r="AT86"/>
    </row>
    <row r="87" spans="21:46" ht="44.4" customHeight="1" x14ac:dyDescent="0.25">
      <c r="U87" s="36">
        <f t="shared" si="46"/>
        <v>4620</v>
      </c>
      <c r="V87" s="36">
        <f t="shared" si="45"/>
        <v>25.567439076047656</v>
      </c>
      <c r="W87" s="32">
        <f t="shared" si="32"/>
        <v>294.93371953802381</v>
      </c>
      <c r="X87" s="8">
        <f t="shared" si="33"/>
        <v>1.1974189061993079</v>
      </c>
      <c r="Y87" s="32">
        <f t="shared" si="34"/>
        <v>1.8290447119180753E-5</v>
      </c>
      <c r="Z87" s="32">
        <f t="shared" si="35"/>
        <v>1.5274894211613813E-5</v>
      </c>
      <c r="AA87" s="10">
        <f t="shared" si="36"/>
        <v>1006.1499665993646</v>
      </c>
      <c r="AB87" s="29">
        <f t="shared" si="37"/>
        <v>2.5729231671521764E-2</v>
      </c>
      <c r="AC87" s="8">
        <f t="shared" si="38"/>
        <v>0.71525387905074245</v>
      </c>
      <c r="AD87" s="32">
        <f t="shared" si="39"/>
        <v>3.3905923051673202E-3</v>
      </c>
      <c r="AE87" s="47">
        <f t="shared" si="40"/>
        <v>500594.1083859771</v>
      </c>
      <c r="AF87" s="32">
        <f t="shared" si="41"/>
        <v>358051.87785301794</v>
      </c>
      <c r="AG87" s="9">
        <f t="shared" si="42"/>
        <v>13.209313537915087</v>
      </c>
      <c r="AH87" s="10">
        <f t="shared" si="43"/>
        <v>4.3899292230843194</v>
      </c>
      <c r="AI87" s="10">
        <f t="shared" si="47"/>
        <v>3.1891701066097733</v>
      </c>
      <c r="AJ87" s="10">
        <f t="shared" si="48"/>
        <v>3.5512991598924382</v>
      </c>
      <c r="AK87" s="10">
        <f t="shared" si="49"/>
        <v>6.7404692665022115</v>
      </c>
      <c r="AL87" s="9">
        <f t="shared" si="44"/>
        <v>3.6510875193553645</v>
      </c>
      <c r="AM87" s="49">
        <f t="shared" si="50"/>
        <v>29.21852659540302</v>
      </c>
      <c r="AN87" s="29">
        <f t="shared" si="51"/>
        <v>1.1234115444170351E-4</v>
      </c>
      <c r="AO87" s="29">
        <f t="shared" si="52"/>
        <v>1.2833333333333334</v>
      </c>
      <c r="AP87" s="29"/>
      <c r="AQ87" s="32"/>
      <c r="AR87" s="37"/>
      <c r="AS87" s="32"/>
      <c r="AT87"/>
    </row>
    <row r="88" spans="21:46" x14ac:dyDescent="0.25">
      <c r="U88" s="36">
        <f t="shared" si="46"/>
        <v>4680</v>
      </c>
      <c r="V88" s="36">
        <f t="shared" si="45"/>
        <v>25.608429630733987</v>
      </c>
      <c r="W88" s="32">
        <f t="shared" si="32"/>
        <v>294.95421481536698</v>
      </c>
      <c r="X88" s="8">
        <f t="shared" si="33"/>
        <v>1.1973354265419636</v>
      </c>
      <c r="Y88" s="32">
        <f t="shared" si="34"/>
        <v>1.8291425825282653E-5</v>
      </c>
      <c r="Z88" s="32">
        <f t="shared" si="35"/>
        <v>1.5276776598943794E-5</v>
      </c>
      <c r="AA88" s="10">
        <f t="shared" si="36"/>
        <v>1006.1506764752629</v>
      </c>
      <c r="AB88" s="29">
        <f t="shared" si="37"/>
        <v>2.5730765902044789E-2</v>
      </c>
      <c r="AC88" s="8">
        <f t="shared" si="38"/>
        <v>0.71525000607707134</v>
      </c>
      <c r="AD88" s="32">
        <f t="shared" si="39"/>
        <v>3.3903567054499348E-3</v>
      </c>
      <c r="AE88" s="47">
        <f t="shared" si="40"/>
        <v>503146.68686978531</v>
      </c>
      <c r="AF88" s="32">
        <f t="shared" si="41"/>
        <v>359875.67084127228</v>
      </c>
      <c r="AG88" s="9">
        <f t="shared" si="42"/>
        <v>13.226102426848399</v>
      </c>
      <c r="AH88" s="10">
        <f t="shared" si="43"/>
        <v>4.3957708773303255</v>
      </c>
      <c r="AI88" s="10">
        <f t="shared" si="47"/>
        <v>3.2107116857277678</v>
      </c>
      <c r="AJ88" s="10">
        <f t="shared" si="48"/>
        <v>3.5712862001740513</v>
      </c>
      <c r="AK88" s="10">
        <f t="shared" si="49"/>
        <v>6.7819978859018191</v>
      </c>
      <c r="AL88" s="9">
        <f t="shared" si="44"/>
        <v>3.6735821881968183</v>
      </c>
      <c r="AM88" s="49">
        <f t="shared" si="50"/>
        <v>29.282011818930805</v>
      </c>
      <c r="AN88" s="29">
        <f t="shared" si="51"/>
        <v>1.1303329809836365E-4</v>
      </c>
      <c r="AO88" s="29">
        <f t="shared" si="52"/>
        <v>1.3</v>
      </c>
      <c r="AP88" s="29"/>
      <c r="AQ88" s="32"/>
      <c r="AR88" s="37"/>
      <c r="AS88" s="32"/>
      <c r="AT88"/>
    </row>
    <row r="89" spans="21:46" x14ac:dyDescent="0.25">
      <c r="U89" s="36">
        <f t="shared" si="46"/>
        <v>4740</v>
      </c>
      <c r="V89" s="36">
        <f t="shared" si="45"/>
        <v>25.648567279170429</v>
      </c>
      <c r="W89" s="32">
        <f t="shared" si="32"/>
        <v>294.97428363958517</v>
      </c>
      <c r="X89" s="8">
        <f t="shared" si="33"/>
        <v>1.1972536951561119</v>
      </c>
      <c r="Y89" s="32">
        <f t="shared" si="34"/>
        <v>1.8292384135045994E-5</v>
      </c>
      <c r="Z89" s="32">
        <f t="shared" si="35"/>
        <v>1.5278619902409923E-5</v>
      </c>
      <c r="AA89" s="10">
        <f t="shared" si="36"/>
        <v>1006.1513719039643</v>
      </c>
      <c r="AB89" s="29">
        <f t="shared" si="37"/>
        <v>2.5732268166910838E-2</v>
      </c>
      <c r="AC89" s="8">
        <f t="shared" si="38"/>
        <v>0.71524621434412594</v>
      </c>
      <c r="AD89" s="32">
        <f t="shared" si="39"/>
        <v>3.3901260396714842E-3</v>
      </c>
      <c r="AE89" s="47">
        <f t="shared" si="40"/>
        <v>505644.55347212066</v>
      </c>
      <c r="AF89" s="32">
        <f t="shared" si="41"/>
        <v>361660.35267466027</v>
      </c>
      <c r="AG89" s="9">
        <f t="shared" si="42"/>
        <v>13.242469617278235</v>
      </c>
      <c r="AH89" s="10">
        <f t="shared" si="43"/>
        <v>4.4014675670429808</v>
      </c>
      <c r="AI89" s="10">
        <f t="shared" si="47"/>
        <v>3.2318323981070223</v>
      </c>
      <c r="AJ89" s="10">
        <f t="shared" si="48"/>
        <v>3.5908653358987639</v>
      </c>
      <c r="AK89" s="10">
        <f t="shared" si="49"/>
        <v>6.8226977340057857</v>
      </c>
      <c r="AL89" s="9">
        <f t="shared" si="44"/>
        <v>3.6956279392531335</v>
      </c>
      <c r="AM89" s="49">
        <f t="shared" si="50"/>
        <v>29.344195218423561</v>
      </c>
      <c r="AN89" s="29">
        <f t="shared" si="51"/>
        <v>1.1371162890009642E-4</v>
      </c>
      <c r="AO89" s="29">
        <f t="shared" si="52"/>
        <v>1.3166666666666667</v>
      </c>
      <c r="AP89" s="29"/>
      <c r="AQ89" s="32"/>
      <c r="AR89" s="37"/>
      <c r="AS89" s="32"/>
      <c r="AT89"/>
    </row>
    <row r="90" spans="21:46" x14ac:dyDescent="0.25">
      <c r="U90" s="36">
        <f t="shared" si="46"/>
        <v>4800</v>
      </c>
      <c r="V90" s="36">
        <f t="shared" si="45"/>
        <v>25.687869042491513</v>
      </c>
      <c r="W90" s="32">
        <f t="shared" si="32"/>
        <v>294.99393452124571</v>
      </c>
      <c r="X90" s="8">
        <f t="shared" si="33"/>
        <v>1.1971736766753789</v>
      </c>
      <c r="Y90" s="32">
        <f t="shared" si="34"/>
        <v>1.8293322456862931E-5</v>
      </c>
      <c r="Z90" s="32">
        <f t="shared" si="35"/>
        <v>1.5280424898469663E-5</v>
      </c>
      <c r="AA90" s="10">
        <f t="shared" si="36"/>
        <v>1006.1520531601756</v>
      </c>
      <c r="AB90" s="29">
        <f t="shared" si="37"/>
        <v>2.5733739105830326E-2</v>
      </c>
      <c r="AC90" s="8">
        <f t="shared" si="38"/>
        <v>0.71524250220301988</v>
      </c>
      <c r="AD90" s="32">
        <f t="shared" si="39"/>
        <v>3.3899002080260711E-3</v>
      </c>
      <c r="AE90" s="47">
        <f t="shared" si="40"/>
        <v>508088.86824443337</v>
      </c>
      <c r="AF90" s="32">
        <f t="shared" si="41"/>
        <v>363406.75346464902</v>
      </c>
      <c r="AG90" s="9">
        <f t="shared" si="42"/>
        <v>13.258427199220923</v>
      </c>
      <c r="AH90" s="10">
        <f t="shared" si="43"/>
        <v>4.4070233756042798</v>
      </c>
      <c r="AI90" s="10">
        <f t="shared" si="47"/>
        <v>3.252539383569081</v>
      </c>
      <c r="AJ90" s="10">
        <f t="shared" si="48"/>
        <v>3.6100443740203483</v>
      </c>
      <c r="AK90" s="10">
        <f t="shared" si="49"/>
        <v>6.8625837575894293</v>
      </c>
      <c r="AL90" s="9">
        <f t="shared" si="44"/>
        <v>3.7172328686942739</v>
      </c>
      <c r="AM90" s="49">
        <f t="shared" si="50"/>
        <v>29.405101911185788</v>
      </c>
      <c r="AN90" s="29">
        <f t="shared" si="51"/>
        <v>1.1437639595982381E-4</v>
      </c>
      <c r="AO90" s="29">
        <f t="shared" si="52"/>
        <v>1.3333333333333333</v>
      </c>
      <c r="AP90" s="29"/>
      <c r="AQ90" s="32"/>
      <c r="AR90" s="37"/>
      <c r="AS90" s="32"/>
      <c r="AT90"/>
    </row>
    <row r="91" spans="21:46" x14ac:dyDescent="0.25">
      <c r="U91" s="36">
        <f t="shared" si="46"/>
        <v>4860</v>
      </c>
      <c r="V91" s="36">
        <f t="shared" si="45"/>
        <v>25.726351634857977</v>
      </c>
      <c r="W91" s="32">
        <f t="shared" si="32"/>
        <v>295.01317581742899</v>
      </c>
      <c r="X91" s="8">
        <f t="shared" si="33"/>
        <v>1.197095336391796</v>
      </c>
      <c r="Y91" s="32">
        <f t="shared" si="34"/>
        <v>1.8294241191702269E-5</v>
      </c>
      <c r="Z91" s="32">
        <f t="shared" si="35"/>
        <v>1.5282192349728417E-5</v>
      </c>
      <c r="AA91" s="10">
        <f t="shared" si="36"/>
        <v>1006.152720514233</v>
      </c>
      <c r="AB91" s="29">
        <f t="shared" si="37"/>
        <v>2.5735179346899895E-2</v>
      </c>
      <c r="AC91" s="8">
        <f t="shared" si="38"/>
        <v>0.71523886803579229</v>
      </c>
      <c r="AD91" s="32">
        <f t="shared" si="39"/>
        <v>3.3896791125656608E-3</v>
      </c>
      <c r="AE91" s="47">
        <f t="shared" si="40"/>
        <v>510480.76733793941</v>
      </c>
      <c r="AF91" s="32">
        <f t="shared" si="41"/>
        <v>365115.68618483044</v>
      </c>
      <c r="AG91" s="9">
        <f t="shared" si="42"/>
        <v>13.273986839527327</v>
      </c>
      <c r="AH91" s="10">
        <f t="shared" si="43"/>
        <v>4.4124422461968189</v>
      </c>
      <c r="AI91" s="10">
        <f t="shared" si="47"/>
        <v>3.2728397148114428</v>
      </c>
      <c r="AJ91" s="10">
        <f t="shared" si="48"/>
        <v>3.6288309948609436</v>
      </c>
      <c r="AK91" s="10">
        <f t="shared" si="49"/>
        <v>6.9016707096723859</v>
      </c>
      <c r="AL91" s="9">
        <f t="shared" si="44"/>
        <v>3.7384049677392088</v>
      </c>
      <c r="AM91" s="49">
        <f t="shared" si="50"/>
        <v>29.464756602597184</v>
      </c>
      <c r="AN91" s="29">
        <f t="shared" si="51"/>
        <v>1.1502784516120644E-4</v>
      </c>
      <c r="AO91" s="29">
        <f t="shared" si="52"/>
        <v>1.35</v>
      </c>
      <c r="AP91" s="29"/>
      <c r="AQ91" s="32"/>
      <c r="AR91" s="37"/>
      <c r="AS91" s="32"/>
      <c r="AT91"/>
    </row>
    <row r="92" spans="21:46" x14ac:dyDescent="0.25">
      <c r="U92" s="36">
        <f t="shared" si="46"/>
        <v>4920</v>
      </c>
      <c r="V92" s="36">
        <f t="shared" si="45"/>
        <v>25.764031467436066</v>
      </c>
      <c r="W92" s="32">
        <f t="shared" si="32"/>
        <v>295.03201573371803</v>
      </c>
      <c r="X92" s="8">
        <f t="shared" si="33"/>
        <v>1.1970186402462983</v>
      </c>
      <c r="Y92" s="32">
        <f t="shared" si="34"/>
        <v>1.8295140733208446E-5</v>
      </c>
      <c r="Z92" s="32">
        <f t="shared" si="35"/>
        <v>1.5283923005112136E-5</v>
      </c>
      <c r="AA92" s="10">
        <f t="shared" si="36"/>
        <v>1006.1533742321311</v>
      </c>
      <c r="AB92" s="29">
        <f t="shared" si="37"/>
        <v>2.5736589506756644E-2</v>
      </c>
      <c r="AC92" s="8">
        <f t="shared" si="38"/>
        <v>0.71523531025495024</v>
      </c>
      <c r="AD92" s="32">
        <f t="shared" si="39"/>
        <v>3.3894626571732908E-3</v>
      </c>
      <c r="AE92" s="47">
        <f t="shared" si="40"/>
        <v>512821.36345521233</v>
      </c>
      <c r="AF92" s="32">
        <f t="shared" si="41"/>
        <v>366787.94699625537</v>
      </c>
      <c r="AG92" s="9">
        <f t="shared" si="42"/>
        <v>13.2891598006956</v>
      </c>
      <c r="AH92" s="10">
        <f t="shared" si="43"/>
        <v>4.4177279879525138</v>
      </c>
      <c r="AI92" s="10">
        <f t="shared" si="47"/>
        <v>3.2927403948514882</v>
      </c>
      <c r="AJ92" s="10">
        <f t="shared" si="48"/>
        <v>3.6472327531032493</v>
      </c>
      <c r="AK92" s="10">
        <f t="shared" si="49"/>
        <v>6.9399731479547375</v>
      </c>
      <c r="AL92" s="9">
        <f t="shared" si="44"/>
        <v>3.7591521218088157</v>
      </c>
      <c r="AM92" s="49">
        <f t="shared" si="50"/>
        <v>29.52318358924488</v>
      </c>
      <c r="AN92" s="29">
        <f t="shared" si="51"/>
        <v>1.1566621913257897E-4</v>
      </c>
      <c r="AO92" s="29">
        <f t="shared" si="52"/>
        <v>1.3666666666666667</v>
      </c>
      <c r="AP92" s="29"/>
      <c r="AQ92" s="32"/>
      <c r="AR92" s="37"/>
      <c r="AS92" s="32"/>
      <c r="AT92"/>
    </row>
    <row r="93" spans="21:46" x14ac:dyDescent="0.25">
      <c r="U93" s="36">
        <f t="shared" si="46"/>
        <v>4980</v>
      </c>
      <c r="V93" s="36">
        <f t="shared" si="45"/>
        <v>25.800924652408977</v>
      </c>
      <c r="W93" s="32">
        <f t="shared" si="32"/>
        <v>295.05046232620447</v>
      </c>
      <c r="X93" s="8">
        <f t="shared" si="33"/>
        <v>1.1969435548192162</v>
      </c>
      <c r="Y93" s="32">
        <f t="shared" si="34"/>
        <v>1.8296021467801074E-5</v>
      </c>
      <c r="Z93" s="32">
        <f t="shared" si="35"/>
        <v>1.5285617600041689E-5</v>
      </c>
      <c r="AA93" s="10">
        <f t="shared" si="36"/>
        <v>1006.1540145755552</v>
      </c>
      <c r="AB93" s="29">
        <f t="shared" si="37"/>
        <v>2.5737970190733227E-2</v>
      </c>
      <c r="AC93" s="8">
        <f t="shared" si="38"/>
        <v>0.71523182730301249</v>
      </c>
      <c r="AD93" s="32">
        <f t="shared" si="39"/>
        <v>3.3892507475362342E-3</v>
      </c>
      <c r="AE93" s="47">
        <f t="shared" si="40"/>
        <v>515111.74629583774</v>
      </c>
      <c r="AF93" s="32">
        <f t="shared" si="41"/>
        <v>368424.31556841778</v>
      </c>
      <c r="AG93" s="9">
        <f t="shared" si="42"/>
        <v>13.303956958632909</v>
      </c>
      <c r="AH93" s="10">
        <f t="shared" si="43"/>
        <v>4.4228842817595178</v>
      </c>
      <c r="AI93" s="10">
        <f t="shared" si="47"/>
        <v>3.3122483547196797</v>
      </c>
      <c r="AJ93" s="10">
        <f t="shared" si="48"/>
        <v>3.6652570788330379</v>
      </c>
      <c r="AK93" s="10">
        <f t="shared" si="49"/>
        <v>6.977505433552718</v>
      </c>
      <c r="AL93" s="9">
        <f t="shared" si="44"/>
        <v>3.7794821098410551</v>
      </c>
      <c r="AM93" s="49">
        <f t="shared" si="50"/>
        <v>29.580406762250032</v>
      </c>
      <c r="AN93" s="29">
        <f t="shared" si="51"/>
        <v>1.1629175722587863E-4</v>
      </c>
      <c r="AO93" s="29">
        <f t="shared" si="52"/>
        <v>1.3833333333333333</v>
      </c>
      <c r="AP93" s="29"/>
      <c r="AQ93" s="32"/>
      <c r="AR93" s="37"/>
      <c r="AS93" s="32"/>
      <c r="AT93"/>
    </row>
    <row r="94" spans="21:46" x14ac:dyDescent="0.25">
      <c r="U94" s="36">
        <f t="shared" si="46"/>
        <v>5040</v>
      </c>
      <c r="V94" s="36">
        <f t="shared" si="45"/>
        <v>25.837047007014252</v>
      </c>
      <c r="W94" s="32">
        <f t="shared" si="32"/>
        <v>295.06852350350709</v>
      </c>
      <c r="X94" s="8">
        <f t="shared" si="33"/>
        <v>1.1968700473207607</v>
      </c>
      <c r="Y94" s="32">
        <f t="shared" si="34"/>
        <v>1.8296883774774973E-5</v>
      </c>
      <c r="Z94" s="32">
        <f t="shared" si="35"/>
        <v>1.5287276856608824E-5</v>
      </c>
      <c r="AA94" s="10">
        <f t="shared" si="36"/>
        <v>1006.154641801914</v>
      </c>
      <c r="AB94" s="29">
        <f t="shared" si="37"/>
        <v>2.5739321993013806E-2</v>
      </c>
      <c r="AC94" s="8">
        <f t="shared" si="38"/>
        <v>0.71522841765205358</v>
      </c>
      <c r="AD94" s="32">
        <f t="shared" si="39"/>
        <v>3.3890432911191704E-3</v>
      </c>
      <c r="AE94" s="47">
        <f t="shared" si="40"/>
        <v>517352.98299601674</v>
      </c>
      <c r="AF94" s="32">
        <f t="shared" si="41"/>
        <v>370025.55539581086</v>
      </c>
      <c r="AG94" s="9">
        <f t="shared" si="42"/>
        <v>13.318388819437114</v>
      </c>
      <c r="AH94" s="10">
        <f t="shared" si="43"/>
        <v>4.427914685750439</v>
      </c>
      <c r="AI94" s="10">
        <f t="shared" si="47"/>
        <v>3.3313704513863933</v>
      </c>
      <c r="AJ94" s="10">
        <f t="shared" si="48"/>
        <v>3.6829112786279588</v>
      </c>
      <c r="AK94" s="10">
        <f t="shared" si="49"/>
        <v>7.0142817300143516</v>
      </c>
      <c r="AL94" s="9">
        <f t="shared" si="44"/>
        <v>3.7994026037577737</v>
      </c>
      <c r="AM94" s="49">
        <f t="shared" si="50"/>
        <v>29.636449610772026</v>
      </c>
      <c r="AN94" s="29">
        <f t="shared" si="51"/>
        <v>1.1690469550023921E-4</v>
      </c>
      <c r="AO94" s="29">
        <f t="shared" si="52"/>
        <v>1.4</v>
      </c>
      <c r="AP94" s="29"/>
      <c r="AQ94" s="32"/>
      <c r="AR94" s="37"/>
      <c r="AS94" s="32"/>
      <c r="AT94"/>
    </row>
    <row r="95" spans="21:46" x14ac:dyDescent="0.25">
      <c r="U95" s="36">
        <f t="shared" si="46"/>
        <v>5100</v>
      </c>
      <c r="V95" s="36">
        <f t="shared" si="45"/>
        <v>25.8724140576014</v>
      </c>
      <c r="W95" s="32">
        <f t="shared" si="32"/>
        <v>295.08620702880069</v>
      </c>
      <c r="X95" s="8">
        <f t="shared" si="33"/>
        <v>1.1967980855815206</v>
      </c>
      <c r="Y95" s="32">
        <f t="shared" si="34"/>
        <v>1.82977280264004E-5</v>
      </c>
      <c r="Z95" s="32">
        <f t="shared" si="35"/>
        <v>1.5288901483753284E-5</v>
      </c>
      <c r="AA95" s="10">
        <f t="shared" si="36"/>
        <v>1006.1552561643755</v>
      </c>
      <c r="AB95" s="29">
        <f t="shared" si="37"/>
        <v>2.5740645496790223E-2</v>
      </c>
      <c r="AC95" s="8">
        <f t="shared" si="38"/>
        <v>0.71522507980325056</v>
      </c>
      <c r="AD95" s="32">
        <f t="shared" si="39"/>
        <v>3.3888401971373708E-3</v>
      </c>
      <c r="AE95" s="47">
        <f t="shared" si="40"/>
        <v>519546.11856203555</v>
      </c>
      <c r="AF95" s="32">
        <f t="shared" si="41"/>
        <v>371592.41411000094</v>
      </c>
      <c r="AG95" s="9">
        <f t="shared" si="42"/>
        <v>13.332465535264092</v>
      </c>
      <c r="AH95" s="10">
        <f t="shared" si="43"/>
        <v>4.4328226404931668</v>
      </c>
      <c r="AI95" s="10">
        <f t="shared" si="47"/>
        <v>3.3501134659077274</v>
      </c>
      <c r="AJ95" s="10">
        <f t="shared" si="48"/>
        <v>3.7002025366890963</v>
      </c>
      <c r="AK95" s="10">
        <f t="shared" si="49"/>
        <v>7.0503160025968237</v>
      </c>
      <c r="AL95" s="9">
        <f t="shared" si="44"/>
        <v>3.8189211680732793</v>
      </c>
      <c r="AM95" s="49">
        <f t="shared" si="50"/>
        <v>29.691335225674678</v>
      </c>
      <c r="AN95" s="29">
        <f t="shared" si="51"/>
        <v>1.1750526670994705E-4</v>
      </c>
      <c r="AO95" s="29">
        <f t="shared" si="52"/>
        <v>1.4166666666666667</v>
      </c>
      <c r="AP95" s="29"/>
      <c r="AQ95" s="32"/>
      <c r="AR95" s="37"/>
      <c r="AS95" s="32"/>
      <c r="AT95"/>
    </row>
    <row r="96" spans="21:46" x14ac:dyDescent="0.25">
      <c r="U96" s="36">
        <f t="shared" si="46"/>
        <v>5160</v>
      </c>
      <c r="V96" s="36">
        <f t="shared" si="45"/>
        <v>25.907041043704339</v>
      </c>
      <c r="W96" s="32">
        <f t="shared" si="32"/>
        <v>295.10352052185215</v>
      </c>
      <c r="X96" s="8">
        <f t="shared" si="33"/>
        <v>1.1967276380429746</v>
      </c>
      <c r="Y96" s="32">
        <f t="shared" si="34"/>
        <v>1.8298554588023969E-5</v>
      </c>
      <c r="Z96" s="32">
        <f t="shared" si="35"/>
        <v>1.5290492177441351E-5</v>
      </c>
      <c r="AA96" s="10">
        <f t="shared" si="36"/>
        <v>1006.1558579119037</v>
      </c>
      <c r="AB96" s="29">
        <f t="shared" si="37"/>
        <v>2.5741941274419446E-2</v>
      </c>
      <c r="AC96" s="8">
        <f t="shared" si="38"/>
        <v>0.71522181228642712</v>
      </c>
      <c r="AD96" s="32">
        <f t="shared" si="39"/>
        <v>3.3886413765299383E-3</v>
      </c>
      <c r="AE96" s="47">
        <f t="shared" si="40"/>
        <v>521692.17629748816</v>
      </c>
      <c r="AF96" s="32">
        <f t="shared" si="41"/>
        <v>373125.62378713972</v>
      </c>
      <c r="AG96" s="9">
        <f t="shared" si="42"/>
        <v>13.346196919340555</v>
      </c>
      <c r="AH96" s="10">
        <f t="shared" si="43"/>
        <v>4.4376114739039876</v>
      </c>
      <c r="AI96" s="10">
        <f t="shared" si="47"/>
        <v>3.3684841017765255</v>
      </c>
      <c r="AJ96" s="10">
        <f t="shared" si="48"/>
        <v>3.7171379160110405</v>
      </c>
      <c r="AK96" s="10">
        <f t="shared" si="49"/>
        <v>7.085622017787566</v>
      </c>
      <c r="AL96" s="9">
        <f t="shared" si="44"/>
        <v>3.8380452596349315</v>
      </c>
      <c r="AM96" s="49">
        <f t="shared" si="50"/>
        <v>29.745086303339271</v>
      </c>
      <c r="AN96" s="29">
        <f t="shared" si="51"/>
        <v>1.1809370029645942E-4</v>
      </c>
      <c r="AO96" s="29">
        <f t="shared" si="52"/>
        <v>1.4333333333333333</v>
      </c>
      <c r="AP96" s="29"/>
      <c r="AQ96" s="32"/>
      <c r="AR96" s="37"/>
      <c r="AS96" s="32"/>
      <c r="AT96"/>
    </row>
    <row r="97" spans="21:46" x14ac:dyDescent="0.25">
      <c r="U97" s="36">
        <f t="shared" si="46"/>
        <v>5220</v>
      </c>
      <c r="V97" s="36">
        <f t="shared" si="45"/>
        <v>25.940942922123707</v>
      </c>
      <c r="W97" s="32">
        <f t="shared" si="32"/>
        <v>295.12047146106181</v>
      </c>
      <c r="X97" s="8">
        <f t="shared" si="33"/>
        <v>1.196658673748032</v>
      </c>
      <c r="Y97" s="32">
        <f t="shared" si="34"/>
        <v>1.8299363818169004E-5</v>
      </c>
      <c r="Z97" s="32">
        <f t="shared" si="35"/>
        <v>1.5292049620844606E-5</v>
      </c>
      <c r="AA97" s="10">
        <f t="shared" si="36"/>
        <v>1006.1564472892961</v>
      </c>
      <c r="AB97" s="29">
        <f t="shared" si="37"/>
        <v>2.5743209887580051E-2</v>
      </c>
      <c r="AC97" s="8">
        <f t="shared" si="38"/>
        <v>0.71521861365960393</v>
      </c>
      <c r="AD97" s="32">
        <f t="shared" si="39"/>
        <v>3.3884467419331159E-3</v>
      </c>
      <c r="AE97" s="47">
        <f t="shared" si="40"/>
        <v>523792.15822426172</v>
      </c>
      <c r="AF97" s="32">
        <f t="shared" si="41"/>
        <v>374625.90125092835</v>
      </c>
      <c r="AG97" s="9">
        <f t="shared" si="42"/>
        <v>13.359592460178728</v>
      </c>
      <c r="AH97" s="10">
        <f t="shared" si="43"/>
        <v>4.442284405900959</v>
      </c>
      <c r="AI97" s="10">
        <f t="shared" si="47"/>
        <v>3.3864889834655751</v>
      </c>
      <c r="AJ97" s="10">
        <f t="shared" si="48"/>
        <v>3.7337243595878196</v>
      </c>
      <c r="AK97" s="10">
        <f t="shared" si="49"/>
        <v>7.1202133430533951</v>
      </c>
      <c r="AL97" s="9">
        <f t="shared" si="44"/>
        <v>3.8567822274872552</v>
      </c>
      <c r="AM97" s="49">
        <f t="shared" si="50"/>
        <v>29.797725149610962</v>
      </c>
      <c r="AN97" s="29">
        <f t="shared" si="51"/>
        <v>1.1867022238422326E-4</v>
      </c>
      <c r="AO97" s="29">
        <f t="shared" si="52"/>
        <v>1.45</v>
      </c>
      <c r="AP97" s="29"/>
      <c r="AQ97" s="32"/>
      <c r="AR97" s="37"/>
      <c r="AS97" s="32"/>
      <c r="AT97"/>
    </row>
    <row r="98" spans="21:46" x14ac:dyDescent="0.25">
      <c r="U98" s="36">
        <f t="shared" si="46"/>
        <v>5280</v>
      </c>
      <c r="V98" s="36">
        <f t="shared" si="45"/>
        <v>25.974134371014287</v>
      </c>
      <c r="W98" s="32">
        <f t="shared" si="32"/>
        <v>295.13706718550714</v>
      </c>
      <c r="X98" s="8">
        <f t="shared" si="33"/>
        <v>1.1965911623316061</v>
      </c>
      <c r="Y98" s="32">
        <f t="shared" si="34"/>
        <v>1.8300156068636402E-5</v>
      </c>
      <c r="Z98" s="32">
        <f t="shared" si="35"/>
        <v>1.5293574484519682E-5</v>
      </c>
      <c r="AA98" s="10">
        <f t="shared" si="36"/>
        <v>1006.1570245372245</v>
      </c>
      <c r="AB98" s="29">
        <f t="shared" si="37"/>
        <v>2.5744451887429583E-2</v>
      </c>
      <c r="AC98" s="8">
        <f t="shared" si="38"/>
        <v>0.7152154825085475</v>
      </c>
      <c r="AD98" s="32">
        <f t="shared" si="39"/>
        <v>3.3882562076536942E-3</v>
      </c>
      <c r="AE98" s="47">
        <f t="shared" si="40"/>
        <v>525847.04549716751</v>
      </c>
      <c r="AF98" s="32">
        <f t="shared" si="41"/>
        <v>376093.94837095076</v>
      </c>
      <c r="AG98" s="9">
        <f t="shared" si="42"/>
        <v>13.372661335043682</v>
      </c>
      <c r="AH98" s="10">
        <f t="shared" si="43"/>
        <v>4.446844552814408</v>
      </c>
      <c r="AI98" s="10">
        <f t="shared" si="47"/>
        <v>3.4041346551508829</v>
      </c>
      <c r="AJ98" s="10">
        <f t="shared" si="48"/>
        <v>3.7499686916506296</v>
      </c>
      <c r="AK98" s="10">
        <f t="shared" si="49"/>
        <v>7.1541033468015129</v>
      </c>
      <c r="AL98" s="9">
        <f t="shared" si="44"/>
        <v>3.8751393128508194</v>
      </c>
      <c r="AM98" s="49">
        <f t="shared" si="50"/>
        <v>29.849273683865107</v>
      </c>
      <c r="AN98" s="29">
        <f t="shared" si="51"/>
        <v>1.192350557800252E-4</v>
      </c>
      <c r="AO98" s="29">
        <f t="shared" si="52"/>
        <v>1.4666666666666666</v>
      </c>
      <c r="AP98" s="29"/>
      <c r="AQ98" s="32"/>
      <c r="AR98" s="37"/>
      <c r="AS98" s="32"/>
      <c r="AT98"/>
    </row>
    <row r="99" spans="21:46" x14ac:dyDescent="0.25">
      <c r="U99" s="36">
        <f t="shared" si="46"/>
        <v>5340</v>
      </c>
      <c r="V99" s="36">
        <f t="shared" si="45"/>
        <v>26.006629793973271</v>
      </c>
      <c r="W99" s="32">
        <f t="shared" si="32"/>
        <v>295.15331489698661</v>
      </c>
      <c r="X99" s="8">
        <f t="shared" si="33"/>
        <v>1.1965250740112285</v>
      </c>
      <c r="Y99" s="32">
        <f t="shared" si="34"/>
        <v>1.8300931684605253E-5</v>
      </c>
      <c r="Z99" s="32">
        <f t="shared" si="35"/>
        <v>1.5295067426588264E-5</v>
      </c>
      <c r="AA99" s="10">
        <f t="shared" si="36"/>
        <v>1006.157589892275</v>
      </c>
      <c r="AB99" s="29">
        <f t="shared" si="37"/>
        <v>2.5745667814761525E-2</v>
      </c>
      <c r="AC99" s="8">
        <f t="shared" si="38"/>
        <v>0.71521241744632347</v>
      </c>
      <c r="AD99" s="32">
        <f t="shared" si="39"/>
        <v>3.3880696896425389E-3</v>
      </c>
      <c r="AE99" s="47">
        <f t="shared" si="40"/>
        <v>527857.79881222581</v>
      </c>
      <c r="AF99" s="32">
        <f t="shared" si="41"/>
        <v>377530.45235638705</v>
      </c>
      <c r="AG99" s="9">
        <f t="shared" si="42"/>
        <v>13.385412422721352</v>
      </c>
      <c r="AH99" s="10">
        <f t="shared" si="43"/>
        <v>4.4512949315699801</v>
      </c>
      <c r="AI99" s="10">
        <f t="shared" si="47"/>
        <v>3.4214275796035598</v>
      </c>
      <c r="AJ99" s="10">
        <f t="shared" si="48"/>
        <v>3.7658776189349195</v>
      </c>
      <c r="AK99" s="10">
        <f t="shared" si="49"/>
        <v>7.1873051985384793</v>
      </c>
      <c r="AL99" s="9">
        <f t="shared" si="44"/>
        <v>3.8931236492083428</v>
      </c>
      <c r="AM99" s="49">
        <f t="shared" si="50"/>
        <v>29.899753443181613</v>
      </c>
      <c r="AN99" s="29">
        <f t="shared" si="51"/>
        <v>1.1978841997564131E-4</v>
      </c>
      <c r="AO99" s="29">
        <f t="shared" si="52"/>
        <v>1.4833333333333334</v>
      </c>
      <c r="AP99" s="29"/>
      <c r="AQ99" s="32"/>
      <c r="AR99" s="37"/>
      <c r="AS99" s="32"/>
      <c r="AT99"/>
    </row>
    <row r="100" spans="21:46" x14ac:dyDescent="0.25">
      <c r="U100" s="36">
        <f t="shared" si="46"/>
        <v>5400</v>
      </c>
      <c r="V100" s="36">
        <f t="shared" si="45"/>
        <v>26.038443324125229</v>
      </c>
      <c r="W100" s="32">
        <f t="shared" si="32"/>
        <v>295.16922166206257</v>
      </c>
      <c r="X100" s="8">
        <f t="shared" si="33"/>
        <v>1.1964603795777138</v>
      </c>
      <c r="Y100" s="32">
        <f t="shared" si="34"/>
        <v>1.8301691004733142E-5</v>
      </c>
      <c r="Z100" s="32">
        <f t="shared" si="35"/>
        <v>1.5296529092917106E-5</v>
      </c>
      <c r="AA100" s="10">
        <f t="shared" si="36"/>
        <v>1006.15814358699</v>
      </c>
      <c r="AB100" s="29">
        <f t="shared" si="37"/>
        <v>2.574685820016186E-2</v>
      </c>
      <c r="AC100" s="8">
        <f t="shared" si="38"/>
        <v>0.7152094171128518</v>
      </c>
      <c r="AD100" s="32">
        <f t="shared" si="39"/>
        <v>3.3878871054682453E-3</v>
      </c>
      <c r="AE100" s="47">
        <f t="shared" si="40"/>
        <v>529825.35880857706</v>
      </c>
      <c r="AF100" s="32">
        <f t="shared" si="41"/>
        <v>378936.08604508993</v>
      </c>
      <c r="AG100" s="9">
        <f t="shared" si="42"/>
        <v>13.397854315630976</v>
      </c>
      <c r="AH100" s="10">
        <f t="shared" si="43"/>
        <v>4.4556384636584569</v>
      </c>
      <c r="AI100" s="10">
        <f t="shared" si="47"/>
        <v>3.4383741372394478</v>
      </c>
      <c r="AJ100" s="10">
        <f t="shared" si="48"/>
        <v>3.7814577319735605</v>
      </c>
      <c r="AK100" s="10">
        <f t="shared" si="49"/>
        <v>7.2198318692130083</v>
      </c>
      <c r="AL100" s="9">
        <f t="shared" si="44"/>
        <v>3.9107422624903796</v>
      </c>
      <c r="AM100" s="49">
        <f t="shared" si="50"/>
        <v>29.949185586615609</v>
      </c>
      <c r="AN100" s="29">
        <f t="shared" si="51"/>
        <v>1.2033053115355013E-4</v>
      </c>
      <c r="AO100" s="29">
        <f t="shared" si="52"/>
        <v>1.5</v>
      </c>
      <c r="AP100" s="29"/>
      <c r="AQ100" s="32"/>
      <c r="AR100" s="37"/>
      <c r="AS100" s="32"/>
      <c r="AT100"/>
    </row>
    <row r="101" spans="21:46" x14ac:dyDescent="0.25">
      <c r="U101" s="36">
        <f t="shared" si="46"/>
        <v>5460</v>
      </c>
      <c r="V101" s="36">
        <f t="shared" si="45"/>
        <v>26.06958882820005</v>
      </c>
      <c r="W101" s="32">
        <f t="shared" si="32"/>
        <v>295.1847944141</v>
      </c>
      <c r="X101" s="8">
        <f t="shared" si="33"/>
        <v>1.1963970503858763</v>
      </c>
      <c r="Y101" s="32">
        <f t="shared" si="34"/>
        <v>1.830243436125639E-5</v>
      </c>
      <c r="Z101" s="32">
        <f t="shared" si="35"/>
        <v>1.5297960117298243E-5</v>
      </c>
      <c r="AA101" s="10">
        <f t="shared" si="36"/>
        <v>1006.1586858499115</v>
      </c>
      <c r="AB101" s="29">
        <f t="shared" si="37"/>
        <v>2.5748023564165484E-2</v>
      </c>
      <c r="AC101" s="8">
        <f t="shared" si="38"/>
        <v>0.71520648017446553</v>
      </c>
      <c r="AD101" s="32">
        <f t="shared" si="39"/>
        <v>3.3877083742909534E-3</v>
      </c>
      <c r="AE101" s="47">
        <f t="shared" si="40"/>
        <v>531750.64646399417</v>
      </c>
      <c r="AF101" s="32">
        <f t="shared" si="41"/>
        <v>380311.5081880099</v>
      </c>
      <c r="AG101" s="9">
        <f t="shared" si="42"/>
        <v>13.409995331322918</v>
      </c>
      <c r="AH101" s="10">
        <f t="shared" si="43"/>
        <v>4.4598779789057499</v>
      </c>
      <c r="AI101" s="10">
        <f t="shared" si="47"/>
        <v>3.4549806253164732</v>
      </c>
      <c r="AJ101" s="10">
        <f t="shared" si="48"/>
        <v>3.7967155064133546</v>
      </c>
      <c r="AK101" s="10">
        <f t="shared" si="49"/>
        <v>7.2516961317298279</v>
      </c>
      <c r="AL101" s="9">
        <f t="shared" si="44"/>
        <v>3.9280020713536565</v>
      </c>
      <c r="AM101" s="49">
        <f t="shared" si="50"/>
        <v>29.997590899553707</v>
      </c>
      <c r="AN101" s="29">
        <f t="shared" si="51"/>
        <v>1.2086160219549713E-4</v>
      </c>
      <c r="AO101" s="29">
        <f t="shared" si="52"/>
        <v>1.5166666666666666</v>
      </c>
      <c r="AP101" s="29"/>
      <c r="AQ101" s="32"/>
      <c r="AR101" s="37"/>
      <c r="AS101" s="32"/>
      <c r="AT101"/>
    </row>
    <row r="102" spans="21:46" x14ac:dyDescent="0.25">
      <c r="U102" s="36">
        <f t="shared" si="46"/>
        <v>5520</v>
      </c>
      <c r="V102" s="36">
        <f t="shared" si="45"/>
        <v>26.100079910600336</v>
      </c>
      <c r="W102" s="32">
        <f t="shared" si="32"/>
        <v>295.20003995530016</v>
      </c>
      <c r="X102" s="8">
        <f t="shared" si="33"/>
        <v>1.1963350583453098</v>
      </c>
      <c r="Y102" s="32">
        <f t="shared" si="34"/>
        <v>1.8303162080089714E-5</v>
      </c>
      <c r="Z102" s="32">
        <f t="shared" si="35"/>
        <v>1.5299361121628766E-5</v>
      </c>
      <c r="AA102" s="10">
        <f t="shared" si="36"/>
        <v>1006.1592169056248</v>
      </c>
      <c r="AB102" s="29">
        <f t="shared" si="37"/>
        <v>2.5749164417411801E-2</v>
      </c>
      <c r="AC102" s="8">
        <f t="shared" si="38"/>
        <v>0.7152036053234726</v>
      </c>
      <c r="AD102" s="32">
        <f t="shared" si="39"/>
        <v>3.3875334168363331E-3</v>
      </c>
      <c r="AE102" s="47">
        <f t="shared" si="40"/>
        <v>533634.56348401878</v>
      </c>
      <c r="AF102" s="32">
        <f t="shared" si="41"/>
        <v>381657.36372898775</v>
      </c>
      <c r="AG102" s="9">
        <f t="shared" si="42"/>
        <v>13.421843523399597</v>
      </c>
      <c r="AH102" s="10">
        <f t="shared" si="43"/>
        <v>4.4640162190552024</v>
      </c>
      <c r="AI102" s="10">
        <f t="shared" si="47"/>
        <v>3.4712532572700585</v>
      </c>
      <c r="AJ102" s="10">
        <f t="shared" si="48"/>
        <v>3.8116573043525519</v>
      </c>
      <c r="AK102" s="10">
        <f t="shared" si="49"/>
        <v>7.2829105616226109</v>
      </c>
      <c r="AL102" s="9">
        <f t="shared" si="44"/>
        <v>3.944909887545581</v>
      </c>
      <c r="AM102" s="49">
        <f t="shared" si="50"/>
        <v>30.044989798145917</v>
      </c>
      <c r="AN102" s="29">
        <f t="shared" si="51"/>
        <v>1.2138184269371018E-4</v>
      </c>
      <c r="AO102" s="29">
        <f t="shared" si="52"/>
        <v>1.5333333333333334</v>
      </c>
      <c r="AP102" s="29"/>
      <c r="AQ102" s="32"/>
      <c r="AR102" s="37"/>
      <c r="AS102" s="32"/>
      <c r="AT102"/>
    </row>
    <row r="103" spans="21:46" x14ac:dyDescent="0.25">
      <c r="U103" s="36">
        <f t="shared" si="46"/>
        <v>5580</v>
      </c>
      <c r="V103" s="36">
        <f t="shared" si="45"/>
        <v>26.129929917454955</v>
      </c>
      <c r="W103" s="32">
        <f t="shared" si="32"/>
        <v>295.21496495872748</v>
      </c>
      <c r="X103" s="8">
        <f t="shared" si="33"/>
        <v>1.1962743759112313</v>
      </c>
      <c r="Y103" s="32">
        <f t="shared" si="34"/>
        <v>1.8303874480925553E-5</v>
      </c>
      <c r="Z103" s="32">
        <f t="shared" si="35"/>
        <v>1.5300732716090359E-5</v>
      </c>
      <c r="AA103" s="10">
        <f t="shared" si="36"/>
        <v>1006.1597369748026</v>
      </c>
      <c r="AB103" s="29">
        <f t="shared" si="37"/>
        <v>2.5750281260799843E-2</v>
      </c>
      <c r="AC103" s="8">
        <f t="shared" si="38"/>
        <v>0.71520079127771852</v>
      </c>
      <c r="AD103" s="32">
        <f t="shared" si="39"/>
        <v>3.3873621553697488E-3</v>
      </c>
      <c r="AE103" s="47">
        <f t="shared" si="40"/>
        <v>535477.99268471007</v>
      </c>
      <c r="AF103" s="32">
        <f t="shared" si="41"/>
        <v>382974.28407990903</v>
      </c>
      <c r="AG103" s="9">
        <f t="shared" si="42"/>
        <v>13.43340669189463</v>
      </c>
      <c r="AH103" s="10">
        <f t="shared" si="43"/>
        <v>4.4680558411737179</v>
      </c>
      <c r="AI103" s="10">
        <f t="shared" si="47"/>
        <v>3.4871981621776871</v>
      </c>
      <c r="AJ103" s="10">
        <f t="shared" si="48"/>
        <v>3.8262893756963958</v>
      </c>
      <c r="AK103" s="10">
        <f t="shared" si="49"/>
        <v>7.3134875378740833</v>
      </c>
      <c r="AL103" s="9">
        <f t="shared" si="44"/>
        <v>3.9614724163484616</v>
      </c>
      <c r="AM103" s="49">
        <f t="shared" si="50"/>
        <v>30.091402333803416</v>
      </c>
      <c r="AN103" s="29">
        <f t="shared" si="51"/>
        <v>1.2189145896456805E-4</v>
      </c>
      <c r="AO103" s="29">
        <f t="shared" si="52"/>
        <v>1.55</v>
      </c>
      <c r="AP103" s="29"/>
      <c r="AQ103" s="32"/>
      <c r="AR103" s="37"/>
      <c r="AS103" s="32"/>
      <c r="AT103"/>
    </row>
    <row r="104" spans="21:46" x14ac:dyDescent="0.25">
      <c r="U104" s="36">
        <f t="shared" si="46"/>
        <v>5640</v>
      </c>
      <c r="V104" s="36">
        <f t="shared" si="45"/>
        <v>26.159151940655782</v>
      </c>
      <c r="W104" s="32">
        <f t="shared" si="32"/>
        <v>295.22957597032786</v>
      </c>
      <c r="X104" s="8">
        <f t="shared" si="33"/>
        <v>1.1962149760753931</v>
      </c>
      <c r="Y104" s="32">
        <f t="shared" si="34"/>
        <v>1.8304571877332991E-5</v>
      </c>
      <c r="Z104" s="32">
        <f t="shared" si="35"/>
        <v>1.5302075499328408E-5</v>
      </c>
      <c r="AA104" s="10">
        <f t="shared" si="36"/>
        <v>1006.1602462742513</v>
      </c>
      <c r="AB104" s="29">
        <f t="shared" si="37"/>
        <v>2.5751374585642643E-2</v>
      </c>
      <c r="AC104" s="8">
        <f t="shared" si="38"/>
        <v>0.71519803678015892</v>
      </c>
      <c r="AD104" s="32">
        <f t="shared" si="39"/>
        <v>3.3871945136706265E-3</v>
      </c>
      <c r="AE104" s="47">
        <f t="shared" si="40"/>
        <v>537281.79836902313</v>
      </c>
      <c r="AF104" s="32">
        <f t="shared" si="41"/>
        <v>384262.88739123853</v>
      </c>
      <c r="AG104" s="9">
        <f t="shared" si="42"/>
        <v>13.444692393142743</v>
      </c>
      <c r="AH104" s="10">
        <f t="shared" si="43"/>
        <v>4.47199942089222</v>
      </c>
      <c r="AI104" s="10">
        <f t="shared" si="47"/>
        <v>3.5028213843440921</v>
      </c>
      <c r="AJ104" s="10">
        <f t="shared" si="48"/>
        <v>3.8406178595290883</v>
      </c>
      <c r="AK104" s="10">
        <f t="shared" si="49"/>
        <v>7.3434392438731804</v>
      </c>
      <c r="AL104" s="9">
        <f t="shared" si="44"/>
        <v>3.9776962570979721</v>
      </c>
      <c r="AM104" s="49">
        <f t="shared" si="50"/>
        <v>30.136848197753753</v>
      </c>
      <c r="AN104" s="29">
        <f t="shared" si="51"/>
        <v>1.2239065406455301E-4</v>
      </c>
      <c r="AO104" s="29">
        <f t="shared" si="52"/>
        <v>1.5666666666666667</v>
      </c>
      <c r="AP104" s="29"/>
      <c r="AQ104" s="32"/>
      <c r="AR104" s="37"/>
      <c r="AS104" s="32"/>
      <c r="AT104"/>
    </row>
    <row r="105" spans="21:46" x14ac:dyDescent="0.25">
      <c r="U105" s="36">
        <f t="shared" si="46"/>
        <v>5700</v>
      </c>
      <c r="V105" s="36">
        <f t="shared" si="45"/>
        <v>26.187758821874745</v>
      </c>
      <c r="W105" s="32">
        <f t="shared" si="32"/>
        <v>295.24387941093732</v>
      </c>
      <c r="X105" s="8">
        <f t="shared" si="33"/>
        <v>1.1961568323570742</v>
      </c>
      <c r="Y105" s="32">
        <f t="shared" si="34"/>
        <v>1.8305254576855892E-5</v>
      </c>
      <c r="Z105" s="32">
        <f t="shared" si="35"/>
        <v>1.5303390058630244E-5</v>
      </c>
      <c r="AA105" s="10">
        <f t="shared" si="36"/>
        <v>1006.1607450169565</v>
      </c>
      <c r="AB105" s="29">
        <f t="shared" si="37"/>
        <v>2.5752444873820588E-2</v>
      </c>
      <c r="AC105" s="8">
        <f t="shared" si="38"/>
        <v>0.71519534059842882</v>
      </c>
      <c r="AD105" s="32">
        <f t="shared" si="39"/>
        <v>3.3870304170070288E-3</v>
      </c>
      <c r="AE105" s="47">
        <f t="shared" si="40"/>
        <v>539046.82669685886</v>
      </c>
      <c r="AF105" s="32">
        <f t="shared" si="41"/>
        <v>385523.77881796221</v>
      </c>
      <c r="AG105" s="9">
        <f t="shared" si="42"/>
        <v>13.455707949170838</v>
      </c>
      <c r="AH105" s="10">
        <f t="shared" si="43"/>
        <v>4.4758494554903319</v>
      </c>
      <c r="AI105" s="10">
        <f t="shared" si="47"/>
        <v>3.5181288829991266</v>
      </c>
      <c r="AJ105" s="10">
        <f t="shared" si="48"/>
        <v>3.8546487854991711</v>
      </c>
      <c r="AK105" s="10">
        <f t="shared" si="49"/>
        <v>7.3727776684982977</v>
      </c>
      <c r="AL105" s="9">
        <f t="shared" si="44"/>
        <v>3.9935879037699111</v>
      </c>
      <c r="AM105" s="49">
        <f t="shared" si="50"/>
        <v>30.181346725644655</v>
      </c>
      <c r="AN105" s="29">
        <f t="shared" si="51"/>
        <v>1.2287962780830496E-4</v>
      </c>
      <c r="AO105" s="29">
        <f t="shared" si="52"/>
        <v>1.5833333333333333</v>
      </c>
      <c r="AP105" s="29"/>
      <c r="AQ105" s="32"/>
      <c r="AR105" s="37"/>
      <c r="AS105" s="32"/>
      <c r="AT105"/>
    </row>
    <row r="106" spans="21:46" x14ac:dyDescent="0.25">
      <c r="U106" s="36">
        <f t="shared" si="46"/>
        <v>5760</v>
      </c>
      <c r="V106" s="36">
        <f t="shared" si="45"/>
        <v>26.215763156558658</v>
      </c>
      <c r="W106" s="32">
        <f t="shared" si="32"/>
        <v>295.2578815782793</v>
      </c>
      <c r="X106" s="8">
        <f t="shared" si="33"/>
        <v>1.1960999187941457</v>
      </c>
      <c r="Y106" s="32">
        <f t="shared" si="34"/>
        <v>1.8305922881110577E-5</v>
      </c>
      <c r="Z106" s="32">
        <f t="shared" si="35"/>
        <v>1.5304676970102789E-5</v>
      </c>
      <c r="AA106" s="10">
        <f t="shared" si="36"/>
        <v>1006.1612334121293</v>
      </c>
      <c r="AB106" s="29">
        <f t="shared" si="37"/>
        <v>2.575349259793391E-2</v>
      </c>
      <c r="AC106" s="8">
        <f t="shared" si="38"/>
        <v>0.71519270152442116</v>
      </c>
      <c r="AD106" s="32">
        <f t="shared" si="39"/>
        <v>3.3868697921104547E-3</v>
      </c>
      <c r="AE106" s="47">
        <f t="shared" si="40"/>
        <v>540773.90604879404</v>
      </c>
      <c r="AF106" s="32">
        <f t="shared" si="41"/>
        <v>386757.55078095052</v>
      </c>
      <c r="AG106" s="9">
        <f t="shared" si="42"/>
        <v>13.466460456638281</v>
      </c>
      <c r="AH106" s="10">
        <f t="shared" si="43"/>
        <v>4.4796083668343805</v>
      </c>
      <c r="AI106" s="10">
        <f t="shared" si="47"/>
        <v>3.5331265321007814</v>
      </c>
      <c r="AJ106" s="10">
        <f t="shared" si="48"/>
        <v>3.8683880752167634</v>
      </c>
      <c r="AK106" s="10">
        <f t="shared" si="49"/>
        <v>7.4015146073175444</v>
      </c>
      <c r="AL106" s="9">
        <f t="shared" si="44"/>
        <v>4.0091537456303357</v>
      </c>
      <c r="AM106" s="49">
        <f t="shared" si="50"/>
        <v>30.224916902188994</v>
      </c>
      <c r="AN106" s="29">
        <f t="shared" si="51"/>
        <v>1.2335857678862574E-4</v>
      </c>
      <c r="AO106" s="29">
        <f t="shared" si="52"/>
        <v>1.6</v>
      </c>
      <c r="AP106" s="29"/>
      <c r="AQ106" s="32"/>
      <c r="AR106" s="37"/>
      <c r="AS106" s="32"/>
      <c r="AT106"/>
    </row>
    <row r="107" spans="21:46" x14ac:dyDescent="0.25">
      <c r="U107" s="36">
        <f t="shared" si="46"/>
        <v>5820</v>
      </c>
      <c r="V107" s="36">
        <f t="shared" si="45"/>
        <v>26.243177297899379</v>
      </c>
      <c r="W107" s="32">
        <f t="shared" si="32"/>
        <v>295.27158864894966</v>
      </c>
      <c r="X107" s="8">
        <f t="shared" si="33"/>
        <v>1.1960442099342246</v>
      </c>
      <c r="Y107" s="32">
        <f t="shared" si="34"/>
        <v>1.8306577085882889E-5</v>
      </c>
      <c r="Z107" s="32">
        <f t="shared" si="35"/>
        <v>1.5305936798849302E-5</v>
      </c>
      <c r="AA107" s="10">
        <f t="shared" si="36"/>
        <v>1006.1617116652537</v>
      </c>
      <c r="AB107" s="29">
        <f t="shared" si="37"/>
        <v>2.5754518221454383E-2</v>
      </c>
      <c r="AC107" s="8">
        <f t="shared" si="38"/>
        <v>0.71519011837386559</v>
      </c>
      <c r="AD107" s="32">
        <f t="shared" si="39"/>
        <v>3.3867125671508702E-3</v>
      </c>
      <c r="AE107" s="47">
        <f t="shared" si="40"/>
        <v>542463.84738353593</v>
      </c>
      <c r="AF107" s="32">
        <f t="shared" si="41"/>
        <v>387964.78322377364</v>
      </c>
      <c r="AG107" s="9">
        <f t="shared" si="42"/>
        <v>13.47695679535269</v>
      </c>
      <c r="AH107" s="10">
        <f t="shared" si="43"/>
        <v>4.4832785041773304</v>
      </c>
      <c r="AI107" s="10">
        <f t="shared" si="47"/>
        <v>3.547820120236306</v>
      </c>
      <c r="AJ107" s="10">
        <f t="shared" si="48"/>
        <v>3.8818415436608098</v>
      </c>
      <c r="AK107" s="10">
        <f t="shared" si="49"/>
        <v>7.4296616638971162</v>
      </c>
      <c r="AL107" s="9">
        <f t="shared" si="44"/>
        <v>4.0244000679442706</v>
      </c>
      <c r="AM107" s="49">
        <f t="shared" si="50"/>
        <v>30.26757736584365</v>
      </c>
      <c r="AN107" s="29">
        <f t="shared" si="51"/>
        <v>1.2382769439828526E-4</v>
      </c>
      <c r="AO107" s="29">
        <f t="shared" si="52"/>
        <v>1.6166666666666667</v>
      </c>
      <c r="AP107" s="29"/>
      <c r="AQ107" s="32"/>
      <c r="AR107" s="37"/>
      <c r="AS107" s="32"/>
      <c r="AT107"/>
    </row>
    <row r="108" spans="21:46" x14ac:dyDescent="0.25">
      <c r="U108" s="36">
        <f t="shared" si="46"/>
        <v>5880</v>
      </c>
      <c r="V108" s="36">
        <f t="shared" si="45"/>
        <v>26.270013360777106</v>
      </c>
      <c r="W108" s="32">
        <f t="shared" si="32"/>
        <v>295.28500668038851</v>
      </c>
      <c r="X108" s="8">
        <f t="shared" si="33"/>
        <v>1.1959896808259052</v>
      </c>
      <c r="Y108" s="32">
        <f t="shared" si="34"/>
        <v>1.8307217481224171E-5</v>
      </c>
      <c r="Z108" s="32">
        <f t="shared" si="35"/>
        <v>1.5307170099144918E-5</v>
      </c>
      <c r="AA108" s="10">
        <f t="shared" si="36"/>
        <v>1006.1621799781343</v>
      </c>
      <c r="AB108" s="29">
        <f t="shared" si="37"/>
        <v>2.5755522198875194E-2</v>
      </c>
      <c r="AC108" s="8">
        <f t="shared" si="38"/>
        <v>0.71518758998591647</v>
      </c>
      <c r="AD108" s="32">
        <f t="shared" si="39"/>
        <v>3.3865586717119812E-3</v>
      </c>
      <c r="AE108" s="47">
        <f t="shared" si="40"/>
        <v>544117.44458915817</v>
      </c>
      <c r="AF108" s="32">
        <f t="shared" si="41"/>
        <v>389146.0438650155</v>
      </c>
      <c r="AG108" s="9">
        <f t="shared" si="42"/>
        <v>13.487203636385797</v>
      </c>
      <c r="AH108" s="10">
        <f t="shared" si="43"/>
        <v>4.4868621468284262</v>
      </c>
      <c r="AI108" s="10">
        <f t="shared" si="47"/>
        <v>3.562215350614669</v>
      </c>
      <c r="AJ108" s="10">
        <f t="shared" si="48"/>
        <v>3.8950149005938486</v>
      </c>
      <c r="AK108" s="10">
        <f t="shared" si="49"/>
        <v>7.457230251208518</v>
      </c>
      <c r="AL108" s="9">
        <f t="shared" si="44"/>
        <v>4.0393330527379465</v>
      </c>
      <c r="AM108" s="49">
        <f t="shared" si="50"/>
        <v>30.309346413515051</v>
      </c>
      <c r="AN108" s="29">
        <f t="shared" si="51"/>
        <v>1.242871708534753E-4</v>
      </c>
      <c r="AO108" s="29">
        <f t="shared" si="52"/>
        <v>1.6333333333333333</v>
      </c>
      <c r="AP108" s="29"/>
      <c r="AQ108" s="32"/>
      <c r="AR108" s="37"/>
      <c r="AS108" s="32"/>
      <c r="AT108"/>
    </row>
    <row r="109" spans="21:46" x14ac:dyDescent="0.25">
      <c r="U109" s="36">
        <f t="shared" si="46"/>
        <v>5940</v>
      </c>
      <c r="V109" s="36">
        <f t="shared" si="45"/>
        <v>26.296283225674781</v>
      </c>
      <c r="W109" s="32">
        <f t="shared" si="32"/>
        <v>295.29814161283736</v>
      </c>
      <c r="X109" s="8">
        <f t="shared" si="33"/>
        <v>1.1959363070100879</v>
      </c>
      <c r="Y109" s="32">
        <f t="shared" si="34"/>
        <v>1.8307844351546915E-5</v>
      </c>
      <c r="Z109" s="32">
        <f t="shared" si="35"/>
        <v>1.5308377414611333E-5</v>
      </c>
      <c r="AA109" s="10">
        <f t="shared" si="36"/>
        <v>1006.1626385489435</v>
      </c>
      <c r="AB109" s="29">
        <f t="shared" si="37"/>
        <v>2.5756504975860437E-2</v>
      </c>
      <c r="AC109" s="8">
        <f t="shared" si="38"/>
        <v>0.71518511522273975</v>
      </c>
      <c r="AD109" s="32">
        <f t="shared" si="39"/>
        <v>3.3864080367667559E-3</v>
      </c>
      <c r="AE109" s="47">
        <f t="shared" si="40"/>
        <v>545735.47482813324</v>
      </c>
      <c r="AF109" s="32">
        <f t="shared" si="41"/>
        <v>390301.88844609505</v>
      </c>
      <c r="AG109" s="9">
        <f t="shared" si="42"/>
        <v>13.49720744981191</v>
      </c>
      <c r="AH109" s="10">
        <f t="shared" si="43"/>
        <v>4.4903615067001379</v>
      </c>
      <c r="AI109" s="10">
        <f t="shared" si="47"/>
        <v>3.5763178411442005</v>
      </c>
      <c r="AJ109" s="10">
        <f t="shared" si="48"/>
        <v>3.9079137519831608</v>
      </c>
      <c r="AK109" s="10">
        <f t="shared" si="49"/>
        <v>7.4842315931273617</v>
      </c>
      <c r="AL109" s="9">
        <f t="shared" si="44"/>
        <v>4.053958779610654</v>
      </c>
      <c r="AM109" s="49">
        <f t="shared" si="50"/>
        <v>30.350242005285434</v>
      </c>
      <c r="AN109" s="29">
        <f t="shared" si="51"/>
        <v>1.2473719321878937E-4</v>
      </c>
      <c r="AO109" s="29">
        <f t="shared" si="52"/>
        <v>1.65</v>
      </c>
      <c r="AP109" s="29"/>
      <c r="AQ109" s="32"/>
      <c r="AR109" s="37"/>
      <c r="AS109" s="32"/>
      <c r="AT109"/>
    </row>
    <row r="110" spans="21:46" x14ac:dyDescent="0.25">
      <c r="U110" s="36">
        <f t="shared" si="46"/>
        <v>6000</v>
      </c>
      <c r="V110" s="36">
        <f t="shared" si="45"/>
        <v>26.321998542561687</v>
      </c>
      <c r="W110" s="32">
        <f t="shared" si="32"/>
        <v>295.31099927128082</v>
      </c>
      <c r="X110" s="8">
        <f t="shared" si="33"/>
        <v>1.1958840645113926</v>
      </c>
      <c r="Y110" s="32">
        <f t="shared" si="34"/>
        <v>1.8308457975719375E-5</v>
      </c>
      <c r="Z110" s="32">
        <f t="shared" si="35"/>
        <v>1.53095592783902E-5</v>
      </c>
      <c r="AA110" s="10">
        <f t="shared" si="36"/>
        <v>1006.1630875722697</v>
      </c>
      <c r="AB110" s="29">
        <f t="shared" si="37"/>
        <v>2.5757466989392984E-2</v>
      </c>
      <c r="AC110" s="8">
        <f t="shared" si="38"/>
        <v>0.71518269296910697</v>
      </c>
      <c r="AD110" s="32">
        <f t="shared" si="39"/>
        <v>3.3862605946532063E-3</v>
      </c>
      <c r="AE110" s="47">
        <f t="shared" si="40"/>
        <v>547318.69887623715</v>
      </c>
      <c r="AF110" s="32">
        <f t="shared" si="41"/>
        <v>391432.86097465502</v>
      </c>
      <c r="AG110" s="9">
        <f t="shared" si="42"/>
        <v>13.506974512090469</v>
      </c>
      <c r="AH110" s="10">
        <f t="shared" si="43"/>
        <v>4.4937787307391757</v>
      </c>
      <c r="AI110" s="10">
        <f t="shared" si="47"/>
        <v>3.5901331245893879</v>
      </c>
      <c r="AJ110" s="10">
        <f t="shared" si="48"/>
        <v>3.920543601426687</v>
      </c>
      <c r="AK110" s="10">
        <f t="shared" si="49"/>
        <v>7.5106767260160749</v>
      </c>
      <c r="AL110" s="9">
        <f t="shared" si="44"/>
        <v>4.0682832265920403</v>
      </c>
      <c r="AM110" s="49">
        <f t="shared" si="50"/>
        <v>30.390281769153727</v>
      </c>
      <c r="AN110" s="29">
        <f t="shared" si="51"/>
        <v>1.2517794543360125E-4</v>
      </c>
      <c r="AO110" s="29">
        <f t="shared" si="52"/>
        <v>1.6666666666666667</v>
      </c>
      <c r="AP110" s="29"/>
      <c r="AQ110" s="32"/>
      <c r="AR110" s="37"/>
      <c r="AS110" s="32"/>
      <c r="AT110"/>
    </row>
    <row r="111" spans="21:46" x14ac:dyDescent="0.25">
      <c r="U111" s="36">
        <f t="shared" si="46"/>
        <v>6060</v>
      </c>
      <c r="V111" s="36">
        <f t="shared" si="45"/>
        <v>26.347170734744569</v>
      </c>
      <c r="W111" s="32">
        <f t="shared" si="32"/>
        <v>295.32358536737229</v>
      </c>
      <c r="X111" s="8">
        <f t="shared" si="33"/>
        <v>1.1958329298296708</v>
      </c>
      <c r="Y111" s="32">
        <f t="shared" si="34"/>
        <v>1.8309058627159199E-5</v>
      </c>
      <c r="Z111" s="32">
        <f t="shared" si="35"/>
        <v>1.5310716213315066E-5</v>
      </c>
      <c r="AA111" s="10">
        <f t="shared" si="36"/>
        <v>1006.1635272391657</v>
      </c>
      <c r="AB111" s="29">
        <f t="shared" si="37"/>
        <v>2.5758408667920736E-2</v>
      </c>
      <c r="AC111" s="8">
        <f t="shared" si="38"/>
        <v>0.715180322131997</v>
      </c>
      <c r="AD111" s="32">
        <f t="shared" si="39"/>
        <v>3.3861162790504344E-3</v>
      </c>
      <c r="AE111" s="47">
        <f t="shared" si="40"/>
        <v>548867.86145538697</v>
      </c>
      <c r="AF111" s="32">
        <f t="shared" si="41"/>
        <v>392539.49396356393</v>
      </c>
      <c r="AG111" s="9">
        <f t="shared" si="42"/>
        <v>13.516510913112578</v>
      </c>
      <c r="AH111" s="10">
        <f t="shared" si="43"/>
        <v>4.4971159032480381</v>
      </c>
      <c r="AI111" s="10">
        <f t="shared" si="47"/>
        <v>3.6036666488012559</v>
      </c>
      <c r="AJ111" s="10">
        <f t="shared" si="48"/>
        <v>3.932909851581385</v>
      </c>
      <c r="AK111" s="10">
        <f t="shared" si="49"/>
        <v>7.5365765003826404</v>
      </c>
      <c r="AL111" s="9">
        <f t="shared" si="44"/>
        <v>4.082312271040597</v>
      </c>
      <c r="AM111" s="49">
        <f t="shared" si="50"/>
        <v>30.429483005785166</v>
      </c>
      <c r="AN111" s="29">
        <f t="shared" si="51"/>
        <v>1.2560960833971069E-4</v>
      </c>
      <c r="AO111" s="29">
        <f t="shared" si="52"/>
        <v>1.6833333333333333</v>
      </c>
      <c r="AP111" s="29"/>
      <c r="AQ111" s="32"/>
      <c r="AR111" s="37"/>
      <c r="AS111" s="32"/>
      <c r="AT111"/>
    </row>
    <row r="112" spans="21:46" x14ac:dyDescent="0.25">
      <c r="U112" s="36">
        <f t="shared" si="46"/>
        <v>6120</v>
      </c>
      <c r="V112" s="36">
        <f t="shared" si="45"/>
        <v>26.371811002684669</v>
      </c>
      <c r="W112" s="32">
        <f t="shared" si="32"/>
        <v>295.33590550134232</v>
      </c>
      <c r="X112" s="8">
        <f t="shared" si="33"/>
        <v>1.1957828799316117</v>
      </c>
      <c r="Y112" s="32">
        <f t="shared" si="34"/>
        <v>1.8309646573926524E-5</v>
      </c>
      <c r="Z112" s="32">
        <f t="shared" si="35"/>
        <v>1.5311848732082261E-5</v>
      </c>
      <c r="AA112" s="10">
        <f t="shared" si="36"/>
        <v>1006.1639577371977</v>
      </c>
      <c r="AB112" s="29">
        <f t="shared" si="37"/>
        <v>2.5759330431502182E-2</v>
      </c>
      <c r="AC112" s="8">
        <f t="shared" si="38"/>
        <v>0.71517800164019674</v>
      </c>
      <c r="AD112" s="32">
        <f t="shared" si="39"/>
        <v>3.385975024954949E-3</v>
      </c>
      <c r="AE112" s="47">
        <f t="shared" si="40"/>
        <v>550383.69156043488</v>
      </c>
      <c r="AF112" s="32">
        <f t="shared" si="41"/>
        <v>393622.30866554624</v>
      </c>
      <c r="AG112" s="9">
        <f t="shared" si="42"/>
        <v>13.525822562929822</v>
      </c>
      <c r="AH112" s="10">
        <f t="shared" si="43"/>
        <v>4.5003750481032032</v>
      </c>
      <c r="AI112" s="10">
        <f t="shared" si="47"/>
        <v>3.6169237770161229</v>
      </c>
      <c r="AJ112" s="10">
        <f t="shared" si="48"/>
        <v>3.9450178055937561</v>
      </c>
      <c r="AK112" s="10">
        <f t="shared" si="49"/>
        <v>7.5619415826098795</v>
      </c>
      <c r="AL112" s="9">
        <f t="shared" si="44"/>
        <v>4.0960516905803512</v>
      </c>
      <c r="AM112" s="49">
        <f t="shared" si="50"/>
        <v>30.467862693265019</v>
      </c>
      <c r="AN112" s="29">
        <f t="shared" si="51"/>
        <v>1.2603235971016467E-4</v>
      </c>
      <c r="AO112" s="29">
        <f t="shared" si="52"/>
        <v>1.7</v>
      </c>
      <c r="AP112" s="29"/>
      <c r="AQ112" s="32"/>
      <c r="AR112" s="37"/>
      <c r="AS112" s="32"/>
      <c r="AT112"/>
    </row>
    <row r="113" spans="21:46" x14ac:dyDescent="0.25">
      <c r="U113" s="36">
        <f t="shared" si="46"/>
        <v>6180</v>
      </c>
      <c r="V113" s="36">
        <f t="shared" si="45"/>
        <v>26.395930327779247</v>
      </c>
      <c r="W113" s="32">
        <f t="shared" si="32"/>
        <v>295.34796516388963</v>
      </c>
      <c r="X113" s="8">
        <f t="shared" si="33"/>
        <v>1.1957338922424448</v>
      </c>
      <c r="Y113" s="32">
        <f t="shared" si="34"/>
        <v>1.8310222078815772E-5</v>
      </c>
      <c r="Z113" s="32">
        <f t="shared" si="35"/>
        <v>1.5312957337420043E-5</v>
      </c>
      <c r="AA113" s="10">
        <f t="shared" si="36"/>
        <v>1006.1643792504927</v>
      </c>
      <c r="AB113" s="29">
        <f t="shared" si="37"/>
        <v>2.5760232691949898E-2</v>
      </c>
      <c r="AC113" s="8">
        <f t="shared" si="38"/>
        <v>0.71517573044390914</v>
      </c>
      <c r="AD113" s="32">
        <f t="shared" si="39"/>
        <v>3.3858367686572565E-3</v>
      </c>
      <c r="AE113" s="47">
        <f t="shared" si="40"/>
        <v>551866.90278002503</v>
      </c>
      <c r="AF113" s="32">
        <f t="shared" si="41"/>
        <v>394681.81530352222</v>
      </c>
      <c r="AG113" s="9">
        <f t="shared" si="42"/>
        <v>13.534915198183047</v>
      </c>
      <c r="AH113" s="10">
        <f t="shared" si="43"/>
        <v>4.503558130875474</v>
      </c>
      <c r="AI113" s="10">
        <f t="shared" si="47"/>
        <v>3.6299097882176845</v>
      </c>
      <c r="AJ113" s="10">
        <f t="shared" si="48"/>
        <v>3.9568726685300382</v>
      </c>
      <c r="AK113" s="10">
        <f t="shared" si="49"/>
        <v>7.5867824567477227</v>
      </c>
      <c r="AL113" s="9">
        <f t="shared" si="44"/>
        <v>4.1095071640716831</v>
      </c>
      <c r="AM113" s="49">
        <f t="shared" si="50"/>
        <v>30.50543749185093</v>
      </c>
      <c r="AN113" s="29">
        <f t="shared" si="51"/>
        <v>1.2644637427912871E-4</v>
      </c>
      <c r="AO113" s="29">
        <f t="shared" si="52"/>
        <v>1.7166666666666666</v>
      </c>
      <c r="AP113" s="29"/>
      <c r="AQ113" s="32"/>
      <c r="AR113" s="37"/>
      <c r="AS113" s="32"/>
      <c r="AT113"/>
    </row>
    <row r="114" spans="21:46" x14ac:dyDescent="0.25">
      <c r="U114" s="36">
        <f t="shared" si="46"/>
        <v>6240</v>
      </c>
      <c r="V114" s="36">
        <f t="shared" si="45"/>
        <v>26.419539476106305</v>
      </c>
      <c r="W114" s="32">
        <f t="shared" si="32"/>
        <v>295.35976973805316</v>
      </c>
      <c r="X114" s="8">
        <f t="shared" si="33"/>
        <v>1.1956859446377464</v>
      </c>
      <c r="Y114" s="32">
        <f t="shared" si="34"/>
        <v>1.8310785399446758E-5</v>
      </c>
      <c r="Z114" s="32">
        <f t="shared" si="35"/>
        <v>1.53140425222564E-5</v>
      </c>
      <c r="AA114" s="10">
        <f t="shared" si="36"/>
        <v>1006.1647919597881</v>
      </c>
      <c r="AB114" s="29">
        <f t="shared" si="37"/>
        <v>2.5761115852972923E-2</v>
      </c>
      <c r="AC114" s="8">
        <f t="shared" si="38"/>
        <v>0.71517350751436948</v>
      </c>
      <c r="AD114" s="32">
        <f t="shared" si="39"/>
        <v>3.3857014477187389E-3</v>
      </c>
      <c r="AE114" s="47">
        <f t="shared" si="40"/>
        <v>553318.19361154654</v>
      </c>
      <c r="AF114" s="32">
        <f t="shared" si="41"/>
        <v>395718.51329668472</v>
      </c>
      <c r="AG114" s="9">
        <f t="shared" si="42"/>
        <v>13.543794388247148</v>
      </c>
      <c r="AH114" s="10">
        <f t="shared" si="43"/>
        <v>4.5066670608578576</v>
      </c>
      <c r="AI114" s="10">
        <f t="shared" si="47"/>
        <v>3.6426298775578281</v>
      </c>
      <c r="AJ114" s="10">
        <f t="shared" si="48"/>
        <v>3.9684795488058158</v>
      </c>
      <c r="AK114" s="10">
        <f t="shared" si="49"/>
        <v>7.6111094263636438</v>
      </c>
      <c r="AL114" s="9">
        <f t="shared" si="44"/>
        <v>4.1226842726136406</v>
      </c>
      <c r="AM114" s="49">
        <f t="shared" si="50"/>
        <v>30.542223748719945</v>
      </c>
      <c r="AN114" s="29">
        <f t="shared" si="51"/>
        <v>1.268518237727274E-4</v>
      </c>
      <c r="AO114" s="29">
        <f t="shared" si="52"/>
        <v>1.7333333333333334</v>
      </c>
      <c r="AP114" s="29"/>
      <c r="AQ114" s="32"/>
      <c r="AR114" s="37"/>
      <c r="AS114" s="32"/>
      <c r="AT114"/>
    </row>
    <row r="115" spans="21:46" x14ac:dyDescent="0.25">
      <c r="U115" s="36">
        <f t="shared" si="46"/>
        <v>6300</v>
      </c>
      <c r="V115" s="36">
        <f t="shared" si="45"/>
        <v>26.44264900213129</v>
      </c>
      <c r="W115" s="32">
        <f t="shared" si="32"/>
        <v>295.3713245010656</v>
      </c>
      <c r="X115" s="8">
        <f t="shared" si="33"/>
        <v>1.1956390154353429</v>
      </c>
      <c r="Y115" s="32">
        <f t="shared" si="34"/>
        <v>1.8311336788354822E-5</v>
      </c>
      <c r="Z115" s="32">
        <f t="shared" si="35"/>
        <v>1.5315104769885331E-5</v>
      </c>
      <c r="AA115" s="10">
        <f t="shared" si="36"/>
        <v>1006.1651960424798</v>
      </c>
      <c r="AB115" s="29">
        <f t="shared" si="37"/>
        <v>2.5761980310317678E-2</v>
      </c>
      <c r="AC115" s="8">
        <f t="shared" si="38"/>
        <v>0.7151713318434606</v>
      </c>
      <c r="AD115" s="32">
        <f t="shared" si="39"/>
        <v>3.3855690009488119E-3</v>
      </c>
      <c r="AE115" s="47">
        <f t="shared" si="40"/>
        <v>554738.2477702559</v>
      </c>
      <c r="AF115" s="32">
        <f t="shared" si="41"/>
        <v>396732.89148236153</v>
      </c>
      <c r="AG115" s="9">
        <f t="shared" si="42"/>
        <v>13.55246554110709</v>
      </c>
      <c r="AH115" s="10">
        <f t="shared" si="43"/>
        <v>4.5097036930058536</v>
      </c>
      <c r="AI115" s="10">
        <f t="shared" si="47"/>
        <v>3.6550891568317119</v>
      </c>
      <c r="AJ115" s="10">
        <f t="shared" si="48"/>
        <v>3.9798434596127854</v>
      </c>
      <c r="AK115" s="10">
        <f t="shared" si="49"/>
        <v>7.6349326164444973</v>
      </c>
      <c r="AL115" s="9">
        <f t="shared" si="44"/>
        <v>4.1355885005741024</v>
      </c>
      <c r="AM115" s="49">
        <f t="shared" si="50"/>
        <v>30.578237502705392</v>
      </c>
      <c r="AN115" s="29">
        <f t="shared" si="51"/>
        <v>1.2724887694074162E-4</v>
      </c>
      <c r="AO115" s="29">
        <f t="shared" si="52"/>
        <v>1.75</v>
      </c>
      <c r="AP115" s="29"/>
      <c r="AQ115" s="32"/>
      <c r="AR115" s="37"/>
      <c r="AS115" s="32"/>
      <c r="AT115"/>
    </row>
    <row r="116" spans="21:46" x14ac:dyDescent="0.25">
      <c r="U116" s="36">
        <f t="shared" si="46"/>
        <v>6360</v>
      </c>
      <c r="V116" s="36">
        <f t="shared" si="45"/>
        <v>26.465269252374757</v>
      </c>
      <c r="W116" s="32">
        <f t="shared" si="32"/>
        <v>295.38263462618738</v>
      </c>
      <c r="X116" s="8">
        <f t="shared" si="33"/>
        <v>1.1955930833873181</v>
      </c>
      <c r="Y116" s="32">
        <f t="shared" si="34"/>
        <v>1.8311876493079608E-5</v>
      </c>
      <c r="Z116" s="32">
        <f t="shared" si="35"/>
        <v>1.5316144554131205E-5</v>
      </c>
      <c r="AA116" s="10">
        <f t="shared" si="36"/>
        <v>1006.1655916726712</v>
      </c>
      <c r="AB116" s="29">
        <f t="shared" si="37"/>
        <v>2.5762826451906827E-2</v>
      </c>
      <c r="AC116" s="8">
        <f t="shared" si="38"/>
        <v>0.71516920244333748</v>
      </c>
      <c r="AD116" s="32">
        <f t="shared" si="39"/>
        <v>3.3854393683823694E-3</v>
      </c>
      <c r="AE116" s="47">
        <f t="shared" si="40"/>
        <v>556127.73449266388</v>
      </c>
      <c r="AF116" s="32">
        <f t="shared" si="41"/>
        <v>397725.42833373859</v>
      </c>
      <c r="AG116" s="9">
        <f t="shared" si="42"/>
        <v>13.560933908979596</v>
      </c>
      <c r="AH116" s="10">
        <f t="shared" si="43"/>
        <v>4.5126698297947554</v>
      </c>
      <c r="AI116" s="10">
        <f t="shared" si="47"/>
        <v>3.6672926550029539</v>
      </c>
      <c r="AJ116" s="10">
        <f t="shared" si="48"/>
        <v>3.9909693203425562</v>
      </c>
      <c r="AK116" s="10">
        <f t="shared" si="49"/>
        <v>7.6582619753455106</v>
      </c>
      <c r="AL116" s="9">
        <f t="shared" si="44"/>
        <v>4.1482252366454846</v>
      </c>
      <c r="AM116" s="49">
        <f t="shared" si="50"/>
        <v>30.613494489020241</v>
      </c>
      <c r="AN116" s="29">
        <f t="shared" si="51"/>
        <v>1.2763769958909184E-4</v>
      </c>
      <c r="AO116" s="29">
        <f t="shared" si="52"/>
        <v>1.7666666666666666</v>
      </c>
      <c r="AP116" s="29"/>
      <c r="AQ116" s="32"/>
      <c r="AR116" s="37"/>
      <c r="AS116" s="32"/>
      <c r="AT116"/>
    </row>
    <row r="117" spans="21:46" x14ac:dyDescent="0.25">
      <c r="U117" s="36">
        <f t="shared" si="46"/>
        <v>6420</v>
      </c>
      <c r="V117" s="36">
        <f t="shared" si="45"/>
        <v>26.487410369039974</v>
      </c>
      <c r="W117" s="32">
        <f t="shared" si="32"/>
        <v>295.39370518451994</v>
      </c>
      <c r="X117" s="8">
        <f t="shared" si="33"/>
        <v>1.1955481276721276</v>
      </c>
      <c r="Y117" s="32">
        <f t="shared" si="34"/>
        <v>1.8312404756253348E-5</v>
      </c>
      <c r="Z117" s="32">
        <f t="shared" si="35"/>
        <v>1.531716233951179E-5</v>
      </c>
      <c r="AA117" s="10">
        <f t="shared" si="36"/>
        <v>1006.1659790212211</v>
      </c>
      <c r="AB117" s="29">
        <f t="shared" si="37"/>
        <v>2.5763654657977274E-2</v>
      </c>
      <c r="AC117" s="8">
        <f t="shared" si="38"/>
        <v>0.71516711834605473</v>
      </c>
      <c r="AD117" s="32">
        <f t="shared" si="39"/>
        <v>3.3853124912575313E-3</v>
      </c>
      <c r="AE117" s="47">
        <f t="shared" si="40"/>
        <v>557487.30883421353</v>
      </c>
      <c r="AF117" s="32">
        <f t="shared" si="41"/>
        <v>398696.59217346157</v>
      </c>
      <c r="AG117" s="9">
        <f t="shared" si="42"/>
        <v>13.569204593693604</v>
      </c>
      <c r="AH117" s="10">
        <f t="shared" si="43"/>
        <v>4.5155672229984107</v>
      </c>
      <c r="AI117" s="10">
        <f t="shared" si="47"/>
        <v>3.6792453187750804</v>
      </c>
      <c r="AJ117" s="10">
        <f t="shared" si="48"/>
        <v>4.0018619580058061</v>
      </c>
      <c r="AK117" s="10">
        <f t="shared" si="49"/>
        <v>7.681107276780887</v>
      </c>
      <c r="AL117" s="9">
        <f t="shared" si="44"/>
        <v>4.1605997749229804</v>
      </c>
      <c r="AM117" s="49">
        <f t="shared" si="50"/>
        <v>30.648010143962956</v>
      </c>
      <c r="AN117" s="29">
        <f t="shared" si="51"/>
        <v>1.2801845461301477E-4</v>
      </c>
      <c r="AO117" s="29">
        <f t="shared" si="52"/>
        <v>1.7833333333333334</v>
      </c>
      <c r="AP117" s="29"/>
      <c r="AQ117" s="32"/>
      <c r="AR117" s="37"/>
      <c r="AS117" s="32"/>
      <c r="AT117"/>
    </row>
    <row r="118" spans="21:46" x14ac:dyDescent="0.25">
      <c r="U118" s="36">
        <f t="shared" si="46"/>
        <v>6480</v>
      </c>
      <c r="V118" s="36">
        <f t="shared" si="45"/>
        <v>26.509082293599686</v>
      </c>
      <c r="W118" s="32">
        <f t="shared" si="32"/>
        <v>295.40454114679983</v>
      </c>
      <c r="X118" s="8">
        <f t="shared" si="33"/>
        <v>1.195504127886809</v>
      </c>
      <c r="Y118" s="32">
        <f t="shared" si="34"/>
        <v>1.8312921815687879E-5</v>
      </c>
      <c r="Z118" s="32">
        <f t="shared" si="35"/>
        <v>1.5318158581399526E-5</v>
      </c>
      <c r="AA118" s="10">
        <f t="shared" si="36"/>
        <v>1006.1663582557931</v>
      </c>
      <c r="AB118" s="29">
        <f t="shared" si="37"/>
        <v>2.5764465301216205E-2</v>
      </c>
      <c r="AC118" s="8">
        <f t="shared" si="38"/>
        <v>0.71516507860320133</v>
      </c>
      <c r="AD118" s="32">
        <f t="shared" si="39"/>
        <v>3.3851883119936704E-3</v>
      </c>
      <c r="AE118" s="47">
        <f t="shared" si="40"/>
        <v>558817.6119613474</v>
      </c>
      <c r="AF118" s="32">
        <f t="shared" si="41"/>
        <v>399646.8413831903</v>
      </c>
      <c r="AG118" s="9">
        <f t="shared" si="42"/>
        <v>13.577282551842158</v>
      </c>
      <c r="AH118" s="10">
        <f t="shared" si="43"/>
        <v>4.5183975753933794</v>
      </c>
      <c r="AI118" s="10">
        <f t="shared" si="47"/>
        <v>3.6909520132054618</v>
      </c>
      <c r="AJ118" s="10">
        <f t="shared" si="48"/>
        <v>4.0125261086459396</v>
      </c>
      <c r="AK118" s="10">
        <f t="shared" si="49"/>
        <v>7.7034781218514015</v>
      </c>
      <c r="AL118" s="9">
        <f t="shared" si="44"/>
        <v>4.1727173160028421</v>
      </c>
      <c r="AM118" s="49">
        <f t="shared" si="50"/>
        <v>30.681799609602528</v>
      </c>
      <c r="AN118" s="29">
        <f t="shared" si="51"/>
        <v>1.2839130203085668E-4</v>
      </c>
      <c r="AO118" s="29">
        <f t="shared" si="52"/>
        <v>1.8</v>
      </c>
      <c r="AP118" s="29"/>
      <c r="AQ118" s="32"/>
      <c r="AR118" s="37"/>
      <c r="AS118" s="32"/>
      <c r="AT118"/>
    </row>
    <row r="119" spans="21:46" x14ac:dyDescent="0.25">
      <c r="U119" s="36">
        <f t="shared" si="46"/>
        <v>6540</v>
      </c>
      <c r="V119" s="36">
        <f t="shared" si="45"/>
        <v>26.5302947703412</v>
      </c>
      <c r="W119" s="32">
        <f t="shared" si="32"/>
        <v>295.4151473851706</v>
      </c>
      <c r="X119" s="8">
        <f t="shared" si="33"/>
        <v>1.1954610640393069</v>
      </c>
      <c r="Y119" s="32">
        <f t="shared" si="34"/>
        <v>1.8313427904460342E-5</v>
      </c>
      <c r="Z119" s="32">
        <f t="shared" si="35"/>
        <v>1.5319133726180642E-5</v>
      </c>
      <c r="AA119" s="10">
        <f t="shared" si="36"/>
        <v>1006.1667295409028</v>
      </c>
      <c r="AB119" s="29">
        <f t="shared" si="37"/>
        <v>2.5765258746895201E-2</v>
      </c>
      <c r="AC119" s="8">
        <f t="shared" si="38"/>
        <v>0.71516308228553727</v>
      </c>
      <c r="AD119" s="32">
        <f t="shared" si="39"/>
        <v>3.3850667741697478E-3</v>
      </c>
      <c r="AE119" s="47">
        <f t="shared" si="40"/>
        <v>560119.27143806627</v>
      </c>
      <c r="AF119" s="32">
        <f t="shared" si="41"/>
        <v>400576.62460917694</v>
      </c>
      <c r="AG119" s="9">
        <f t="shared" si="42"/>
        <v>13.5851725997177</v>
      </c>
      <c r="AH119" s="10">
        <f t="shared" si="43"/>
        <v>4.5211625423923678</v>
      </c>
      <c r="AI119" s="10">
        <f t="shared" si="47"/>
        <v>3.7024175223582856</v>
      </c>
      <c r="AJ119" s="10">
        <f t="shared" si="48"/>
        <v>4.0229664187464982</v>
      </c>
      <c r="AK119" s="10">
        <f t="shared" si="49"/>
        <v>7.7253839411047842</v>
      </c>
      <c r="AL119" s="9">
        <f t="shared" si="44"/>
        <v>4.1845829680984243</v>
      </c>
      <c r="AM119" s="49">
        <f t="shared" si="50"/>
        <v>30.714877738439625</v>
      </c>
      <c r="AN119" s="29">
        <f t="shared" si="51"/>
        <v>1.2875639901841306E-4</v>
      </c>
      <c r="AO119" s="29">
        <f t="shared" si="52"/>
        <v>1.8166666666666667</v>
      </c>
      <c r="AP119" s="29"/>
      <c r="AQ119" s="32"/>
      <c r="AR119" s="37"/>
      <c r="AS119" s="32"/>
      <c r="AT119"/>
    </row>
    <row r="120" spans="21:46" x14ac:dyDescent="0.25">
      <c r="U120" s="36">
        <f t="shared" si="46"/>
        <v>6600</v>
      </c>
      <c r="V120" s="36">
        <f t="shared" si="45"/>
        <v>26.551057349869172</v>
      </c>
      <c r="W120" s="32">
        <f t="shared" si="32"/>
        <v>295.42552867493458</v>
      </c>
      <c r="X120" s="8">
        <f t="shared" si="33"/>
        <v>1.1954189165408968</v>
      </c>
      <c r="Y120" s="32">
        <f t="shared" si="34"/>
        <v>1.8313923250998224E-5</v>
      </c>
      <c r="Z120" s="32">
        <f t="shared" si="35"/>
        <v>1.5320088211412942E-5</v>
      </c>
      <c r="AA120" s="10">
        <f t="shared" si="36"/>
        <v>1006.1670930379667</v>
      </c>
      <c r="AB120" s="29">
        <f t="shared" si="37"/>
        <v>2.5766035353003175E-2</v>
      </c>
      <c r="AC120" s="8">
        <f t="shared" si="38"/>
        <v>0.71516112848263858</v>
      </c>
      <c r="AD120" s="32">
        <f t="shared" si="39"/>
        <v>3.3849478225029409E-3</v>
      </c>
      <c r="AE120" s="47">
        <f t="shared" si="40"/>
        <v>561392.90150699369</v>
      </c>
      <c r="AF120" s="32">
        <f t="shared" si="41"/>
        <v>401486.38096388435</v>
      </c>
      <c r="AG120" s="9">
        <f t="shared" si="42"/>
        <v>13.592879418041463</v>
      </c>
      <c r="AH120" s="10">
        <f t="shared" si="43"/>
        <v>4.5238637336105549</v>
      </c>
      <c r="AI120" s="10">
        <f t="shared" si="47"/>
        <v>3.7136465499933244</v>
      </c>
      <c r="AJ120" s="10">
        <f t="shared" si="48"/>
        <v>4.0331874466312962</v>
      </c>
      <c r="AK120" s="10">
        <f t="shared" si="49"/>
        <v>7.7468339966246207</v>
      </c>
      <c r="AL120" s="9">
        <f t="shared" si="44"/>
        <v>4.1962017481716689</v>
      </c>
      <c r="AM120" s="49">
        <f t="shared" si="50"/>
        <v>30.747259098040843</v>
      </c>
      <c r="AN120" s="29">
        <f t="shared" si="51"/>
        <v>1.2911389994374369E-4</v>
      </c>
      <c r="AO120" s="29">
        <f t="shared" si="52"/>
        <v>1.8333333333333333</v>
      </c>
      <c r="AP120" s="29"/>
      <c r="AQ120" s="32"/>
      <c r="AR120" s="37"/>
      <c r="AS120" s="32"/>
      <c r="AT120"/>
    </row>
    <row r="121" spans="21:46" x14ac:dyDescent="0.25">
      <c r="U121" s="36">
        <f t="shared" si="46"/>
        <v>6660</v>
      </c>
      <c r="V121" s="36">
        <f t="shared" si="45"/>
        <v>26.571379392565486</v>
      </c>
      <c r="W121" s="32">
        <f t="shared" si="32"/>
        <v>295.43568969628274</v>
      </c>
      <c r="X121" s="8">
        <f t="shared" si="33"/>
        <v>1.1953776661987179</v>
      </c>
      <c r="Y121" s="32">
        <f t="shared" si="34"/>
        <v>1.8314408079163242E-5</v>
      </c>
      <c r="Z121" s="32">
        <f t="shared" si="35"/>
        <v>1.5321022465981628E-5</v>
      </c>
      <c r="AA121" s="10">
        <f t="shared" si="36"/>
        <v>1006.1674489053496</v>
      </c>
      <c r="AB121" s="29">
        <f t="shared" si="37"/>
        <v>2.576679547037759E-2</v>
      </c>
      <c r="AC121" s="8">
        <f t="shared" si="38"/>
        <v>0.71515921630254498</v>
      </c>
      <c r="AD121" s="32">
        <f t="shared" si="39"/>
        <v>3.3848314028275721E-3</v>
      </c>
      <c r="AE121" s="47">
        <f t="shared" si="40"/>
        <v>562639.10336506227</v>
      </c>
      <c r="AF121" s="32">
        <f t="shared" si="41"/>
        <v>402376.5402237245</v>
      </c>
      <c r="AG121" s="9">
        <f t="shared" si="42"/>
        <v>13.600407556497558</v>
      </c>
      <c r="AH121" s="10">
        <f t="shared" si="43"/>
        <v>4.5265027143681511</v>
      </c>
      <c r="AI121" s="10">
        <f t="shared" si="47"/>
        <v>3.7246437202873834</v>
      </c>
      <c r="AJ121" s="10">
        <f t="shared" si="48"/>
        <v>4.043193663856484</v>
      </c>
      <c r="AK121" s="10">
        <f t="shared" si="49"/>
        <v>7.767837384143867</v>
      </c>
      <c r="AL121" s="9">
        <f t="shared" si="44"/>
        <v>4.207578583077928</v>
      </c>
      <c r="AM121" s="49">
        <f t="shared" si="50"/>
        <v>30.778957975643415</v>
      </c>
      <c r="AN121" s="29">
        <f t="shared" si="51"/>
        <v>1.2946395640239778E-4</v>
      </c>
      <c r="AO121" s="29">
        <f t="shared" si="52"/>
        <v>1.85</v>
      </c>
      <c r="AP121" s="29"/>
      <c r="AQ121" s="32"/>
      <c r="AR121" s="37"/>
      <c r="AS121" s="32"/>
      <c r="AT121"/>
    </row>
    <row r="122" spans="21:46" x14ac:dyDescent="0.25">
      <c r="U122" s="36">
        <f t="shared" si="46"/>
        <v>6720</v>
      </c>
      <c r="V122" s="36">
        <f t="shared" si="45"/>
        <v>26.591270072005738</v>
      </c>
      <c r="W122" s="32">
        <f t="shared" si="32"/>
        <v>295.44563503600284</v>
      </c>
      <c r="X122" s="8">
        <f t="shared" si="33"/>
        <v>1.1953372942084124</v>
      </c>
      <c r="Y122" s="32">
        <f t="shared" si="34"/>
        <v>1.8314882608333907E-5</v>
      </c>
      <c r="Z122" s="32">
        <f t="shared" si="35"/>
        <v>1.5321936910253069E-5</v>
      </c>
      <c r="AA122" s="10">
        <f t="shared" si="36"/>
        <v>1006.1677972984128</v>
      </c>
      <c r="AB122" s="29">
        <f t="shared" si="37"/>
        <v>2.5767539442833619E-2</v>
      </c>
      <c r="AC122" s="8">
        <f t="shared" si="38"/>
        <v>0.71515734487141436</v>
      </c>
      <c r="AD122" s="32">
        <f t="shared" si="39"/>
        <v>3.3847174620743356E-3</v>
      </c>
      <c r="AE122" s="47">
        <f t="shared" si="40"/>
        <v>563858.46543390851</v>
      </c>
      <c r="AF122" s="32">
        <f t="shared" si="41"/>
        <v>403247.52302298415</v>
      </c>
      <c r="AG122" s="9">
        <f t="shared" si="42"/>
        <v>13.607761438081615</v>
      </c>
      <c r="AH122" s="10">
        <f t="shared" si="43"/>
        <v>4.5290810071323291</v>
      </c>
      <c r="AI122" s="10">
        <f t="shared" si="47"/>
        <v>3.7354135785854963</v>
      </c>
      <c r="AJ122" s="10">
        <f t="shared" si="48"/>
        <v>4.0529894565939362</v>
      </c>
      <c r="AK122" s="10">
        <f t="shared" si="49"/>
        <v>7.7884030351794324</v>
      </c>
      <c r="AL122" s="9">
        <f t="shared" si="44"/>
        <v>4.2187183107221928</v>
      </c>
      <c r="AM122" s="49">
        <f t="shared" si="50"/>
        <v>30.80998838272793</v>
      </c>
      <c r="AN122" s="29">
        <f t="shared" si="51"/>
        <v>1.2980671725299056E-4</v>
      </c>
      <c r="AO122" s="29">
        <f t="shared" si="52"/>
        <v>1.8666666666666667</v>
      </c>
      <c r="AP122" s="29"/>
      <c r="AQ122" s="32"/>
      <c r="AR122" s="37"/>
      <c r="AS122" s="32"/>
      <c r="AT122"/>
    </row>
    <row r="123" spans="21:46" x14ac:dyDescent="0.25">
      <c r="U123" s="36">
        <f t="shared" si="46"/>
        <v>6780</v>
      </c>
      <c r="V123" s="36">
        <f t="shared" si="45"/>
        <v>26.610738378331863</v>
      </c>
      <c r="W123" s="32">
        <f t="shared" si="32"/>
        <v>295.45536918916594</v>
      </c>
      <c r="X123" s="8">
        <f t="shared" si="33"/>
        <v>1.1952977821468691</v>
      </c>
      <c r="Y123" s="32">
        <f t="shared" si="34"/>
        <v>1.8315347053487186E-5</v>
      </c>
      <c r="Z123" s="32">
        <f t="shared" si="35"/>
        <v>1.5322831956226902E-5</v>
      </c>
      <c r="AA123" s="10">
        <f t="shared" si="36"/>
        <v>1006.1681383695606</v>
      </c>
      <c r="AB123" s="29">
        <f t="shared" si="37"/>
        <v>2.5768267607291867E-2</v>
      </c>
      <c r="AC123" s="8">
        <f t="shared" si="38"/>
        <v>0.71515551333318184</v>
      </c>
      <c r="AD123" s="32">
        <f t="shared" si="39"/>
        <v>3.3846059482498282E-3</v>
      </c>
      <c r="AE123" s="47">
        <f t="shared" si="40"/>
        <v>565051.56362502242</v>
      </c>
      <c r="AF123" s="32">
        <f t="shared" si="41"/>
        <v>404099.74104396999</v>
      </c>
      <c r="AG123" s="9">
        <f t="shared" si="42"/>
        <v>13.61494536327306</v>
      </c>
      <c r="AH123" s="10">
        <f t="shared" si="43"/>
        <v>4.5316000929015887</v>
      </c>
      <c r="AI123" s="10">
        <f t="shared" si="47"/>
        <v>3.7459605921791947</v>
      </c>
      <c r="AJ123" s="10">
        <f t="shared" si="48"/>
        <v>4.0625791270051153</v>
      </c>
      <c r="AK123" s="10">
        <f t="shared" si="49"/>
        <v>7.80853971918431</v>
      </c>
      <c r="AL123" s="9">
        <f t="shared" si="44"/>
        <v>4.2296256812248343</v>
      </c>
      <c r="AM123" s="49">
        <f t="shared" si="50"/>
        <v>30.840364059556698</v>
      </c>
      <c r="AN123" s="29">
        <f t="shared" si="51"/>
        <v>1.3014232865307183E-4</v>
      </c>
      <c r="AO123" s="29">
        <f t="shared" si="52"/>
        <v>1.8833333333333333</v>
      </c>
      <c r="AP123" s="29"/>
      <c r="AQ123" s="32"/>
      <c r="AR123" s="37"/>
      <c r="AS123" s="32"/>
      <c r="AT123"/>
    </row>
    <row r="124" spans="21:46" x14ac:dyDescent="0.25">
      <c r="U124" s="36">
        <f t="shared" si="46"/>
        <v>6840</v>
      </c>
      <c r="V124" s="36">
        <f t="shared" si="45"/>
        <v>26.629793121580569</v>
      </c>
      <c r="W124" s="32">
        <f t="shared" si="32"/>
        <v>295.46489656079024</v>
      </c>
      <c r="X124" s="8">
        <f t="shared" si="33"/>
        <v>1.1952591119650788</v>
      </c>
      <c r="Y124" s="32">
        <f t="shared" si="34"/>
        <v>1.8315801625279042E-5</v>
      </c>
      <c r="Z124" s="32">
        <f t="shared" si="35"/>
        <v>1.5323708007686088E-5</v>
      </c>
      <c r="AA124" s="10">
        <f t="shared" si="36"/>
        <v>1006.1684722682884</v>
      </c>
      <c r="AB124" s="29">
        <f t="shared" si="37"/>
        <v>2.576898029390438E-2</v>
      </c>
      <c r="AC124" s="8">
        <f t="shared" si="38"/>
        <v>0.71515372084922391</v>
      </c>
      <c r="AD124" s="32">
        <f t="shared" si="39"/>
        <v>3.3844968104163793E-3</v>
      </c>
      <c r="AE124" s="47">
        <f t="shared" si="40"/>
        <v>566218.96159975568</v>
      </c>
      <c r="AF124" s="32">
        <f t="shared" si="41"/>
        <v>404933.59720344911</v>
      </c>
      <c r="AG124" s="9">
        <f t="shared" si="42"/>
        <v>13.621963514039669</v>
      </c>
      <c r="AH124" s="10">
        <f t="shared" si="43"/>
        <v>4.5340614125353138</v>
      </c>
      <c r="AI124" s="10">
        <f t="shared" si="47"/>
        <v>3.7562891511092285</v>
      </c>
      <c r="AJ124" s="10">
        <f t="shared" si="48"/>
        <v>4.0719668946049659</v>
      </c>
      <c r="AK124" s="10">
        <f t="shared" si="49"/>
        <v>7.8282560457141948</v>
      </c>
      <c r="AL124" s="9">
        <f t="shared" si="44"/>
        <v>4.2403053580951884</v>
      </c>
      <c r="AM124" s="49">
        <f t="shared" si="50"/>
        <v>30.870098479675757</v>
      </c>
      <c r="AN124" s="29">
        <f t="shared" si="51"/>
        <v>1.3047093409523659E-4</v>
      </c>
      <c r="AO124" s="29">
        <f t="shared" si="52"/>
        <v>1.9</v>
      </c>
      <c r="AP124" s="29"/>
      <c r="AQ124" s="32"/>
      <c r="AR124" s="37"/>
      <c r="AS124" s="32"/>
      <c r="AT124"/>
    </row>
    <row r="125" spans="21:46" x14ac:dyDescent="0.25">
      <c r="U125" s="36">
        <f t="shared" si="46"/>
        <v>6900</v>
      </c>
      <c r="V125" s="36">
        <f t="shared" si="45"/>
        <v>26.648442934967285</v>
      </c>
      <c r="W125" s="32">
        <f t="shared" si="32"/>
        <v>295.47422146748363</v>
      </c>
      <c r="X125" s="8">
        <f t="shared" si="33"/>
        <v>1.1952212659810879</v>
      </c>
      <c r="Y125" s="32">
        <f t="shared" si="34"/>
        <v>1.8316246530123842E-5</v>
      </c>
      <c r="Z125" s="32">
        <f t="shared" si="35"/>
        <v>1.5324565460345198E-5</v>
      </c>
      <c r="AA125" s="10">
        <f t="shared" si="36"/>
        <v>1006.1687991412285</v>
      </c>
      <c r="AB125" s="29">
        <f t="shared" si="37"/>
        <v>2.5769677826178925E-2</v>
      </c>
      <c r="AC125" s="8">
        <f t="shared" si="38"/>
        <v>0.71515196659802593</v>
      </c>
      <c r="AD125" s="32">
        <f t="shared" si="39"/>
        <v>3.384389998672179E-3</v>
      </c>
      <c r="AE125" s="47">
        <f t="shared" si="40"/>
        <v>567361.21102424711</v>
      </c>
      <c r="AF125" s="32">
        <f t="shared" si="41"/>
        <v>405749.48583542788</v>
      </c>
      <c r="AG125" s="9">
        <f t="shared" si="42"/>
        <v>13.628819957682623</v>
      </c>
      <c r="AH125" s="10">
        <f t="shared" si="43"/>
        <v>4.5364663680311832</v>
      </c>
      <c r="AI125" s="10">
        <f t="shared" si="47"/>
        <v>3.7664035689903343</v>
      </c>
      <c r="AJ125" s="10">
        <f t="shared" si="48"/>
        <v>4.0811568976149912</v>
      </c>
      <c r="AK125" s="10">
        <f t="shared" si="49"/>
        <v>7.8475604666053256</v>
      </c>
      <c r="AL125" s="9">
        <f t="shared" si="44"/>
        <v>4.2507619194112181</v>
      </c>
      <c r="AM125" s="49">
        <f t="shared" si="50"/>
        <v>30.899204854378503</v>
      </c>
      <c r="AN125" s="29">
        <f t="shared" si="51"/>
        <v>1.3079267444342208E-4</v>
      </c>
      <c r="AO125" s="29">
        <f t="shared" si="52"/>
        <v>1.9166666666666667</v>
      </c>
      <c r="AP125" s="29"/>
      <c r="AQ125" s="32"/>
      <c r="AR125" s="37"/>
      <c r="AS125" s="32"/>
      <c r="AT125"/>
    </row>
    <row r="126" spans="21:46" x14ac:dyDescent="0.25">
      <c r="U126" s="36">
        <f t="shared" si="46"/>
        <v>6960</v>
      </c>
      <c r="V126" s="36">
        <f t="shared" si="45"/>
        <v>26.666696278125357</v>
      </c>
      <c r="W126" s="32">
        <f t="shared" si="32"/>
        <v>295.48334813906263</v>
      </c>
      <c r="X126" s="8">
        <f t="shared" si="33"/>
        <v>1.1951842268730681</v>
      </c>
      <c r="Y126" s="32">
        <f t="shared" si="34"/>
        <v>1.8316681970272614E-5</v>
      </c>
      <c r="Z126" s="32">
        <f t="shared" si="35"/>
        <v>1.5325404701996537E-5</v>
      </c>
      <c r="AA126" s="10">
        <f t="shared" si="36"/>
        <v>1006.1691191321974</v>
      </c>
      <c r="AB126" s="29">
        <f t="shared" si="37"/>
        <v>2.5770360521101331E-2</v>
      </c>
      <c r="AC126" s="8">
        <f t="shared" si="38"/>
        <v>0.71515024977485953</v>
      </c>
      <c r="AD126" s="32">
        <f t="shared" si="39"/>
        <v>3.3842854641317126E-3</v>
      </c>
      <c r="AE126" s="47">
        <f t="shared" si="40"/>
        <v>568478.85181937122</v>
      </c>
      <c r="AF126" s="32">
        <f t="shared" si="41"/>
        <v>406547.79287034867</v>
      </c>
      <c r="AG126" s="9">
        <f t="shared" si="42"/>
        <v>13.635518650529862</v>
      </c>
      <c r="AH126" s="10">
        <f t="shared" si="43"/>
        <v>4.5388163237529273</v>
      </c>
      <c r="AI126" s="10">
        <f t="shared" si="47"/>
        <v>3.7763080838557546</v>
      </c>
      <c r="AJ126" s="10">
        <f t="shared" si="48"/>
        <v>4.0901531943051177</v>
      </c>
      <c r="AK126" s="10">
        <f t="shared" si="49"/>
        <v>7.8664612781608723</v>
      </c>
      <c r="AL126" s="9">
        <f t="shared" si="44"/>
        <v>4.2609998590038058</v>
      </c>
      <c r="AM126" s="49">
        <f t="shared" si="50"/>
        <v>30.927696137129164</v>
      </c>
      <c r="AN126" s="29">
        <f t="shared" si="51"/>
        <v>1.3110768796934788E-4</v>
      </c>
      <c r="AO126" s="29">
        <f t="shared" si="52"/>
        <v>1.9333333333333333</v>
      </c>
      <c r="AP126" s="29"/>
      <c r="AQ126" s="32"/>
      <c r="AR126" s="37"/>
      <c r="AS126" s="32"/>
      <c r="AT126"/>
    </row>
    <row r="127" spans="21:46" x14ac:dyDescent="0.25">
      <c r="U127" s="36">
        <f t="shared" si="46"/>
        <v>7020</v>
      </c>
      <c r="V127" s="36">
        <f t="shared" si="45"/>
        <v>26.684561440300371</v>
      </c>
      <c r="W127" s="32">
        <f t="shared" si="32"/>
        <v>295.49228072015018</v>
      </c>
      <c r="X127" s="8">
        <f t="shared" si="33"/>
        <v>1.1951479776724836</v>
      </c>
      <c r="Y127" s="32">
        <f t="shared" si="34"/>
        <v>1.8317108143890379E-5</v>
      </c>
      <c r="Z127" s="32">
        <f t="shared" si="35"/>
        <v>1.532622611265462E-5</v>
      </c>
      <c r="AA127" s="10">
        <f t="shared" si="36"/>
        <v>1006.169432382241</v>
      </c>
      <c r="AB127" s="29">
        <f t="shared" si="37"/>
        <v>2.5771028689256559E-2</v>
      </c>
      <c r="AC127" s="8">
        <f t="shared" si="38"/>
        <v>0.71514856959145989</v>
      </c>
      <c r="AD127" s="32">
        <f t="shared" si="39"/>
        <v>3.3841831589064863E-3</v>
      </c>
      <c r="AE127" s="47">
        <f t="shared" si="40"/>
        <v>569572.41240575269</v>
      </c>
      <c r="AF127" s="32">
        <f t="shared" si="41"/>
        <v>407328.89601073111</v>
      </c>
      <c r="AG127" s="9">
        <f t="shared" si="42"/>
        <v>13.642063441484709</v>
      </c>
      <c r="AH127" s="10">
        <f t="shared" si="43"/>
        <v>4.541112607610823</v>
      </c>
      <c r="AI127" s="10">
        <f t="shared" si="47"/>
        <v>3.7860068590194071</v>
      </c>
      <c r="AJ127" s="10">
        <f t="shared" si="48"/>
        <v>4.0989597643241007</v>
      </c>
      <c r="AK127" s="10">
        <f t="shared" si="49"/>
        <v>7.8849666233435078</v>
      </c>
      <c r="AL127" s="9">
        <f t="shared" si="44"/>
        <v>4.2710235876444003</v>
      </c>
      <c r="AM127" s="49">
        <f t="shared" si="50"/>
        <v>30.955585027944771</v>
      </c>
      <c r="AN127" s="29">
        <f t="shared" si="51"/>
        <v>1.3141611038905847E-4</v>
      </c>
      <c r="AO127" s="29">
        <f t="shared" si="52"/>
        <v>1.95</v>
      </c>
      <c r="AP127" s="29"/>
      <c r="AQ127" s="32"/>
      <c r="AR127" s="37"/>
      <c r="AS127" s="32"/>
      <c r="AT127"/>
    </row>
    <row r="128" spans="21:46" x14ac:dyDescent="0.25">
      <c r="U128" s="36">
        <f t="shared" si="46"/>
        <v>7080</v>
      </c>
      <c r="V128" s="36">
        <f t="shared" si="45"/>
        <v>26.70204654349941</v>
      </c>
      <c r="W128" s="32">
        <f t="shared" si="32"/>
        <v>295.50102327174966</v>
      </c>
      <c r="X128" s="8">
        <f t="shared" si="33"/>
        <v>1.1951125017573714</v>
      </c>
      <c r="Y128" s="32">
        <f t="shared" si="34"/>
        <v>1.8317525245132003E-5</v>
      </c>
      <c r="Z128" s="32">
        <f t="shared" si="35"/>
        <v>1.5327030064698277E-5</v>
      </c>
      <c r="AA128" s="10">
        <f t="shared" si="36"/>
        <v>1006.1697390296811</v>
      </c>
      <c r="AB128" s="29">
        <f t="shared" si="37"/>
        <v>2.5771682634947415E-2</v>
      </c>
      <c r="AC128" s="8">
        <f t="shared" si="38"/>
        <v>0.71514692527571044</v>
      </c>
      <c r="AD128" s="32">
        <f t="shared" si="39"/>
        <v>3.3840830360860599E-3</v>
      </c>
      <c r="AE128" s="47">
        <f t="shared" si="40"/>
        <v>570642.40994397423</v>
      </c>
      <c r="AF128" s="32">
        <f t="shared" si="41"/>
        <v>408093.16490335466</v>
      </c>
      <c r="AG128" s="9">
        <f t="shared" si="42"/>
        <v>13.648458075436992</v>
      </c>
      <c r="AH128" s="10">
        <f t="shared" si="43"/>
        <v>4.5433565121970698</v>
      </c>
      <c r="AI128" s="10">
        <f t="shared" si="47"/>
        <v>3.7955039839536049</v>
      </c>
      <c r="AJ128" s="10">
        <f t="shared" si="48"/>
        <v>4.1075805100172422</v>
      </c>
      <c r="AK128" s="10">
        <f t="shared" si="49"/>
        <v>7.9030844939708471</v>
      </c>
      <c r="AL128" s="9">
        <f t="shared" si="44"/>
        <v>4.2808374342342086</v>
      </c>
      <c r="AM128" s="49">
        <f t="shared" si="50"/>
        <v>30.982883977733618</v>
      </c>
      <c r="AN128" s="29">
        <f t="shared" si="51"/>
        <v>1.3171807489951412E-4</v>
      </c>
      <c r="AO128" s="29">
        <f t="shared" si="52"/>
        <v>1.9666666666666666</v>
      </c>
      <c r="AP128" s="29"/>
      <c r="AQ128" s="32"/>
      <c r="AR128" s="37"/>
      <c r="AS128" s="32"/>
      <c r="AT128"/>
    </row>
    <row r="129" spans="21:46" x14ac:dyDescent="0.25">
      <c r="U129" s="36">
        <f t="shared" si="46"/>
        <v>7140</v>
      </c>
      <c r="V129" s="36">
        <f t="shared" si="45"/>
        <v>26.719159545595254</v>
      </c>
      <c r="W129" s="32">
        <f t="shared" si="32"/>
        <v>295.50957977279762</v>
      </c>
      <c r="X129" s="8">
        <f t="shared" si="33"/>
        <v>1.1950777828457193</v>
      </c>
      <c r="Y129" s="32">
        <f t="shared" si="34"/>
        <v>1.8317933464217321E-5</v>
      </c>
      <c r="Z129" s="32">
        <f t="shared" si="35"/>
        <v>1.5327816923011203E-5</v>
      </c>
      <c r="AA129" s="10">
        <f t="shared" si="36"/>
        <v>1006.1700392101601</v>
      </c>
      <c r="AB129" s="29">
        <f t="shared" si="37"/>
        <v>2.5772322656312019E-2</v>
      </c>
      <c r="AC129" s="8">
        <f t="shared" si="38"/>
        <v>0.71514531607133347</v>
      </c>
      <c r="AD129" s="32">
        <f t="shared" si="39"/>
        <v>3.3839850497193675E-3</v>
      </c>
      <c r="AE129" s="47">
        <f t="shared" si="40"/>
        <v>571689.35056999885</v>
      </c>
      <c r="AF129" s="32">
        <f t="shared" si="41"/>
        <v>408840.96130799718</v>
      </c>
      <c r="AG129" s="9">
        <f t="shared" si="42"/>
        <v>13.654706196542779</v>
      </c>
      <c r="AH129" s="10">
        <f t="shared" si="43"/>
        <v>4.5455492958782298</v>
      </c>
      <c r="AI129" s="10">
        <f t="shared" si="47"/>
        <v>3.8048034751805235</v>
      </c>
      <c r="AJ129" s="10">
        <f t="shared" si="48"/>
        <v>4.1160192577321002</v>
      </c>
      <c r="AK129" s="10">
        <f t="shared" si="49"/>
        <v>7.9208227329126242</v>
      </c>
      <c r="AL129" s="9">
        <f t="shared" si="44"/>
        <v>4.2904456469943382</v>
      </c>
      <c r="AM129" s="49">
        <f t="shared" si="50"/>
        <v>31.009605192589593</v>
      </c>
      <c r="AN129" s="29">
        <f t="shared" si="51"/>
        <v>1.3201371221521039E-4</v>
      </c>
      <c r="AO129" s="29">
        <f t="shared" si="52"/>
        <v>1.9833333333333334</v>
      </c>
      <c r="AP129" s="29"/>
      <c r="AQ129" s="32"/>
      <c r="AR129" s="37"/>
      <c r="AS129" s="32"/>
      <c r="AT129"/>
    </row>
    <row r="130" spans="21:46" x14ac:dyDescent="0.25">
      <c r="U130" s="36">
        <f t="shared" si="46"/>
        <v>7200</v>
      </c>
      <c r="V130" s="36">
        <f t="shared" si="45"/>
        <v>26.735908243385435</v>
      </c>
      <c r="W130" s="32">
        <f t="shared" si="32"/>
        <v>295.5179541216927</v>
      </c>
      <c r="X130" s="8">
        <f t="shared" si="33"/>
        <v>1.195043804988958</v>
      </c>
      <c r="Y130" s="32">
        <f t="shared" si="34"/>
        <v>1.8318332987504842E-5</v>
      </c>
      <c r="Z130" s="32">
        <f t="shared" si="35"/>
        <v>1.5328587045120156E-5</v>
      </c>
      <c r="AA130" s="10">
        <f t="shared" si="36"/>
        <v>1006.1703330566862</v>
      </c>
      <c r="AB130" s="29">
        <f t="shared" si="37"/>
        <v>2.5772949045439267E-2</v>
      </c>
      <c r="AC130" s="8">
        <f t="shared" si="38"/>
        <v>0.71514374123758284</v>
      </c>
      <c r="AD130" s="32">
        <f t="shared" si="39"/>
        <v>3.3838891547963456E-3</v>
      </c>
      <c r="AE130" s="47">
        <f t="shared" si="40"/>
        <v>572713.72962594742</v>
      </c>
      <c r="AF130" s="32">
        <f t="shared" si="41"/>
        <v>409572.6392628295</v>
      </c>
      <c r="AG130" s="9">
        <f t="shared" si="42"/>
        <v>13.660811351379131</v>
      </c>
      <c r="AH130" s="10">
        <f t="shared" si="43"/>
        <v>4.5476921838466806</v>
      </c>
      <c r="AI130" s="10">
        <f t="shared" si="47"/>
        <v>3.8139092771755898</v>
      </c>
      <c r="AJ130" s="10">
        <f t="shared" si="48"/>
        <v>4.1242797591107658</v>
      </c>
      <c r="AK130" s="10">
        <f t="shared" si="49"/>
        <v>7.9381890362863556</v>
      </c>
      <c r="AL130" s="9">
        <f t="shared" si="44"/>
        <v>4.299852394655109</v>
      </c>
      <c r="AM130" s="49">
        <f t="shared" si="50"/>
        <v>31.035760638040543</v>
      </c>
      <c r="AN130" s="29">
        <f t="shared" si="51"/>
        <v>1.3230315060477259E-4</v>
      </c>
      <c r="AO130" s="29">
        <f t="shared" si="52"/>
        <v>2</v>
      </c>
      <c r="AP130" s="29"/>
      <c r="AQ130" s="32"/>
      <c r="AR130" s="37"/>
      <c r="AS130" s="32"/>
      <c r="AT130"/>
    </row>
    <row r="131" spans="21:46" x14ac:dyDescent="0.25">
      <c r="U131" s="36">
        <f t="shared" si="46"/>
        <v>7260</v>
      </c>
      <c r="V131" s="36">
        <f t="shared" si="45"/>
        <v>26.752300275606206</v>
      </c>
      <c r="W131" s="32">
        <f t="shared" si="32"/>
        <v>295.52615013780309</v>
      </c>
      <c r="X131" s="8">
        <f t="shared" si="33"/>
        <v>1.1950105525655479</v>
      </c>
      <c r="Y131" s="32">
        <f t="shared" si="34"/>
        <v>1.8318723997564665E-5</v>
      </c>
      <c r="Z131" s="32">
        <f t="shared" si="35"/>
        <v>1.5329340781331602E-5</v>
      </c>
      <c r="AA131" s="10">
        <f t="shared" si="36"/>
        <v>1006.1706206996778</v>
      </c>
      <c r="AB131" s="29">
        <f t="shared" si="37"/>
        <v>2.5773562088482811E-2</v>
      </c>
      <c r="AC131" s="8">
        <f t="shared" si="38"/>
        <v>0.71514220004894669</v>
      </c>
      <c r="AD131" s="32">
        <f t="shared" si="39"/>
        <v>3.3837953072298425E-3</v>
      </c>
      <c r="AE131" s="47">
        <f t="shared" si="40"/>
        <v>573716.0318862407</v>
      </c>
      <c r="AF131" s="32">
        <f t="shared" si="41"/>
        <v>410288.54524647782</v>
      </c>
      <c r="AG131" s="9">
        <f t="shared" si="42"/>
        <v>13.666776991979324</v>
      </c>
      <c r="AH131" s="10">
        <f t="shared" si="43"/>
        <v>4.5497863691329377</v>
      </c>
      <c r="AI131" s="10">
        <f t="shared" si="47"/>
        <v>3.8228252632811111</v>
      </c>
      <c r="AJ131" s="10">
        <f t="shared" si="48"/>
        <v>4.13236569236898</v>
      </c>
      <c r="AK131" s="10">
        <f t="shared" si="49"/>
        <v>7.9551909556500906</v>
      </c>
      <c r="AL131" s="9">
        <f t="shared" si="44"/>
        <v>4.309061767643799</v>
      </c>
      <c r="AM131" s="49">
        <f t="shared" si="50"/>
        <v>31.061362043250007</v>
      </c>
      <c r="AN131" s="29">
        <f t="shared" si="51"/>
        <v>1.3258651592750151E-4</v>
      </c>
      <c r="AO131" s="29">
        <f t="shared" si="52"/>
        <v>2.0166666666666666</v>
      </c>
      <c r="AP131" s="29"/>
      <c r="AQ131" s="32"/>
      <c r="AR131" s="37"/>
      <c r="AS131" s="32"/>
      <c r="AT131"/>
    </row>
    <row r="132" spans="21:46" x14ac:dyDescent="0.25">
      <c r="U132" s="36">
        <f t="shared" si="46"/>
        <v>7320</v>
      </c>
      <c r="V132" s="36">
        <f t="shared" si="45"/>
        <v>26.768343125901477</v>
      </c>
      <c r="W132" s="32">
        <f t="shared" si="32"/>
        <v>295.53417156295075</v>
      </c>
      <c r="X132" s="8">
        <f t="shared" si="33"/>
        <v>1.1949780102746768</v>
      </c>
      <c r="Y132" s="32">
        <f t="shared" si="34"/>
        <v>1.831910667324992E-5</v>
      </c>
      <c r="Z132" s="32">
        <f t="shared" si="35"/>
        <v>1.5330078474865912E-5</v>
      </c>
      <c r="AA132" s="10">
        <f t="shared" si="36"/>
        <v>1006.1709022670071</v>
      </c>
      <c r="AB132" s="29">
        <f t="shared" si="37"/>
        <v>2.5774162065772994E-2</v>
      </c>
      <c r="AC132" s="8">
        <f t="shared" si="38"/>
        <v>0.71514069179484785</v>
      </c>
      <c r="AD132" s="32">
        <f t="shared" si="39"/>
        <v>3.3837034638378302E-3</v>
      </c>
      <c r="AE132" s="47">
        <f t="shared" si="40"/>
        <v>574696.73177926173</v>
      </c>
      <c r="AF132" s="32">
        <f t="shared" si="41"/>
        <v>410989.01833685936</v>
      </c>
      <c r="AG132" s="9">
        <f t="shared" si="42"/>
        <v>13.672606478754405</v>
      </c>
      <c r="AH132" s="10">
        <f t="shared" si="43"/>
        <v>4.5518330135806542</v>
      </c>
      <c r="AI132" s="10">
        <f t="shared" si="47"/>
        <v>3.8315552366286085</v>
      </c>
      <c r="AJ132" s="10">
        <f t="shared" si="48"/>
        <v>4.1402806635616125</v>
      </c>
      <c r="AK132" s="10">
        <f t="shared" si="49"/>
        <v>7.9718359001902215</v>
      </c>
      <c r="AL132" s="9">
        <f t="shared" si="44"/>
        <v>4.3180777792697027</v>
      </c>
      <c r="AM132" s="49">
        <f t="shared" si="50"/>
        <v>31.086420905171181</v>
      </c>
      <c r="AN132" s="29">
        <f t="shared" si="51"/>
        <v>1.3286393166983703E-4</v>
      </c>
      <c r="AO132" s="29">
        <f t="shared" si="52"/>
        <v>2.0333333333333332</v>
      </c>
      <c r="AP132" s="29"/>
      <c r="AQ132" s="32"/>
      <c r="AR132" s="37"/>
      <c r="AS132" s="32"/>
      <c r="AT132"/>
    </row>
    <row r="133" spans="21:46" x14ac:dyDescent="0.25">
      <c r="U133" s="36">
        <f t="shared" si="46"/>
        <v>7380</v>
      </c>
      <c r="V133" s="36">
        <f t="shared" si="45"/>
        <v>26.784044125746803</v>
      </c>
      <c r="W133" s="32">
        <f t="shared" si="32"/>
        <v>295.5420220628734</v>
      </c>
      <c r="X133" s="8">
        <f t="shared" si="33"/>
        <v>1.1949461631300573</v>
      </c>
      <c r="Y133" s="32">
        <f t="shared" si="34"/>
        <v>1.8319481189767352E-5</v>
      </c>
      <c r="Z133" s="32">
        <f t="shared" si="35"/>
        <v>1.5330800461989908E-5</v>
      </c>
      <c r="AA133" s="10">
        <f t="shared" si="36"/>
        <v>1006.1711778840445</v>
      </c>
      <c r="AB133" s="29">
        <f t="shared" si="37"/>
        <v>2.5774749251927239E-2</v>
      </c>
      <c r="AC133" s="8">
        <f t="shared" si="38"/>
        <v>0.71513921577935691</v>
      </c>
      <c r="AD133" s="32">
        <f t="shared" si="39"/>
        <v>3.3836135823259025E-3</v>
      </c>
      <c r="AE133" s="47">
        <f t="shared" si="40"/>
        <v>575656.29360454739</v>
      </c>
      <c r="AF133" s="32">
        <f t="shared" si="41"/>
        <v>411674.39036680723</v>
      </c>
      <c r="AG133" s="9">
        <f t="shared" si="42"/>
        <v>13.678303083305869</v>
      </c>
      <c r="AH133" s="10">
        <f t="shared" si="43"/>
        <v>4.5538332487859297</v>
      </c>
      <c r="AI133" s="10">
        <f t="shared" si="47"/>
        <v>3.8401029310683383</v>
      </c>
      <c r="AJ133" s="10">
        <f t="shared" si="48"/>
        <v>4.1480282078341837</v>
      </c>
      <c r="AK133" s="10">
        <f t="shared" si="49"/>
        <v>7.9881311389025225</v>
      </c>
      <c r="AL133" s="9">
        <f t="shared" si="44"/>
        <v>4.3269043669055325</v>
      </c>
      <c r="AM133" s="49">
        <f t="shared" si="50"/>
        <v>31.110948492652334</v>
      </c>
      <c r="AN133" s="29">
        <f t="shared" si="51"/>
        <v>1.331355189817087E-4</v>
      </c>
      <c r="AO133" s="29">
        <f t="shared" si="52"/>
        <v>2.0499999999999998</v>
      </c>
      <c r="AP133" s="29"/>
      <c r="AQ133" s="32"/>
      <c r="AR133" s="37"/>
      <c r="AS133" s="32"/>
      <c r="AT133"/>
    </row>
    <row r="134" spans="21:46" x14ac:dyDescent="0.25">
      <c r="U134" s="36">
        <f t="shared" si="46"/>
        <v>7440</v>
      </c>
      <c r="V134" s="36">
        <f t="shared" si="45"/>
        <v>26.799410457328602</v>
      </c>
      <c r="W134" s="32">
        <f t="shared" si="32"/>
        <v>295.54970522866427</v>
      </c>
      <c r="X134" s="8">
        <f t="shared" si="33"/>
        <v>1.1949149964538264</v>
      </c>
      <c r="Y134" s="32">
        <f t="shared" si="34"/>
        <v>1.8319847718746821E-5</v>
      </c>
      <c r="Z134" s="32">
        <f t="shared" si="35"/>
        <v>1.5331507072147396E-5</v>
      </c>
      <c r="AA134" s="10">
        <f t="shared" si="36"/>
        <v>1006.1714476737009</v>
      </c>
      <c r="AB134" s="29">
        <f t="shared" si="37"/>
        <v>2.5775323915958902E-2</v>
      </c>
      <c r="AC134" s="8">
        <f t="shared" si="38"/>
        <v>0.71513777132090361</v>
      </c>
      <c r="AD134" s="32">
        <f t="shared" si="39"/>
        <v>3.3835256212700624E-3</v>
      </c>
      <c r="AE134" s="47">
        <f t="shared" si="40"/>
        <v>576595.17174562265</v>
      </c>
      <c r="AF134" s="32">
        <f t="shared" si="41"/>
        <v>412344.98607655824</v>
      </c>
      <c r="AG134" s="9">
        <f t="shared" si="42"/>
        <v>13.683869991134532</v>
      </c>
      <c r="AH134" s="10">
        <f t="shared" si="43"/>
        <v>4.5557881770025954</v>
      </c>
      <c r="AI134" s="10">
        <f t="shared" si="47"/>
        <v>3.8484720121047018</v>
      </c>
      <c r="AJ134" s="10">
        <f t="shared" si="48"/>
        <v>4.1556117906602212</v>
      </c>
      <c r="AK134" s="10">
        <f t="shared" si="49"/>
        <v>8.0040838027649226</v>
      </c>
      <c r="AL134" s="9">
        <f t="shared" si="44"/>
        <v>4.3355453931643329</v>
      </c>
      <c r="AM134" s="49">
        <f t="shared" si="50"/>
        <v>31.134955850492936</v>
      </c>
      <c r="AN134" s="29">
        <f t="shared" si="51"/>
        <v>1.334013967127487E-4</v>
      </c>
      <c r="AO134" s="29">
        <f t="shared" si="52"/>
        <v>2.0666666666666669</v>
      </c>
      <c r="AP134" s="29"/>
      <c r="AQ134" s="32"/>
      <c r="AR134" s="37"/>
      <c r="AS134" s="32"/>
      <c r="AT134"/>
    </row>
    <row r="135" spans="21:46" x14ac:dyDescent="0.25">
      <c r="U135" s="36">
        <f t="shared" si="46"/>
        <v>7500</v>
      </c>
      <c r="V135" s="36">
        <f t="shared" si="45"/>
        <v>26.814449156378728</v>
      </c>
      <c r="W135" s="32">
        <f t="shared" si="32"/>
        <v>295.55722457818933</v>
      </c>
      <c r="X135" s="8">
        <f t="shared" si="33"/>
        <v>1.1948844958705478</v>
      </c>
      <c r="Y135" s="32">
        <f t="shared" si="34"/>
        <v>1.8320206428309485E-5</v>
      </c>
      <c r="Z135" s="32">
        <f t="shared" si="35"/>
        <v>1.5332198628087541E-5</v>
      </c>
      <c r="AA135" s="10">
        <f t="shared" si="36"/>
        <v>1006.1717117564706</v>
      </c>
      <c r="AB135" s="29">
        <f t="shared" si="37"/>
        <v>2.5775886321383917E-2</v>
      </c>
      <c r="AC135" s="8">
        <f t="shared" si="38"/>
        <v>0.71513635775199835</v>
      </c>
      <c r="AD135" s="32">
        <f t="shared" si="39"/>
        <v>3.3834395400997924E-3</v>
      </c>
      <c r="AE135" s="47">
        <f t="shared" si="40"/>
        <v>577513.81087855424</v>
      </c>
      <c r="AF135" s="32">
        <f t="shared" si="41"/>
        <v>413001.1232631657</v>
      </c>
      <c r="AG135" s="9">
        <f t="shared" si="42"/>
        <v>13.68931030425029</v>
      </c>
      <c r="AH135" s="10">
        <f t="shared" si="43"/>
        <v>4.5576988720148552</v>
      </c>
      <c r="AI135" s="10">
        <f t="shared" si="47"/>
        <v>3.8566660778361235</v>
      </c>
      <c r="AJ135" s="10">
        <f t="shared" si="48"/>
        <v>4.1630348090641824</v>
      </c>
      <c r="AK135" s="10">
        <f t="shared" si="49"/>
        <v>8.0197008869003064</v>
      </c>
      <c r="AL135" s="9">
        <f t="shared" si="44"/>
        <v>4.3440046470709985</v>
      </c>
      <c r="AM135" s="49">
        <f t="shared" si="50"/>
        <v>31.158453803449728</v>
      </c>
      <c r="AN135" s="29">
        <f t="shared" si="51"/>
        <v>1.3366168144833844E-4</v>
      </c>
      <c r="AO135" s="29">
        <f t="shared" si="52"/>
        <v>2.0833333333333335</v>
      </c>
      <c r="AP135" s="29"/>
      <c r="AQ135" s="32"/>
      <c r="AR135" s="37"/>
      <c r="AS135" s="32"/>
      <c r="AT135"/>
    </row>
    <row r="136" spans="21:46" x14ac:dyDescent="0.25">
      <c r="U136" s="36">
        <f t="shared" si="46"/>
        <v>7560</v>
      </c>
      <c r="V136" s="36">
        <f t="shared" si="45"/>
        <v>26.829167114964651</v>
      </c>
      <c r="W136" s="32">
        <f t="shared" si="32"/>
        <v>295.56458355748231</v>
      </c>
      <c r="X136" s="8">
        <f t="shared" si="33"/>
        <v>1.194854647301314</v>
      </c>
      <c r="Y136" s="32">
        <f t="shared" si="34"/>
        <v>1.8320557483135014E-5</v>
      </c>
      <c r="Z136" s="32">
        <f t="shared" si="35"/>
        <v>1.5332875445991387E-5</v>
      </c>
      <c r="AA136" s="10">
        <f t="shared" si="36"/>
        <v>1006.1719702504738</v>
      </c>
      <c r="AB136" s="29">
        <f t="shared" si="37"/>
        <v>2.5776436726326093E-2</v>
      </c>
      <c r="AC136" s="8">
        <f t="shared" si="38"/>
        <v>0.71513497441895491</v>
      </c>
      <c r="AD136" s="32">
        <f t="shared" si="39"/>
        <v>3.383355299081417E-3</v>
      </c>
      <c r="AE136" s="47">
        <f t="shared" si="40"/>
        <v>578412.64617628977</v>
      </c>
      <c r="AF136" s="32">
        <f t="shared" si="41"/>
        <v>413643.112926881</v>
      </c>
      <c r="AG136" s="9">
        <f t="shared" si="42"/>
        <v>13.694627043687007</v>
      </c>
      <c r="AH136" s="10">
        <f t="shared" si="43"/>
        <v>4.5595663799788335</v>
      </c>
      <c r="AI136" s="10">
        <f t="shared" si="47"/>
        <v>3.8646886598983237</v>
      </c>
      <c r="AJ136" s="10">
        <f t="shared" si="48"/>
        <v>4.1703005928297259</v>
      </c>
      <c r="AK136" s="10">
        <f t="shared" si="49"/>
        <v>8.0349892527280495</v>
      </c>
      <c r="AL136" s="9">
        <f t="shared" si="44"/>
        <v>4.3522858452276934</v>
      </c>
      <c r="AM136" s="49">
        <f t="shared" si="50"/>
        <v>31.181452960192345</v>
      </c>
      <c r="AN136" s="29">
        <f t="shared" si="51"/>
        <v>1.339164875454675E-4</v>
      </c>
      <c r="AO136" s="29">
        <f t="shared" si="52"/>
        <v>2.1</v>
      </c>
      <c r="AP136" s="29"/>
      <c r="AQ136" s="32"/>
      <c r="AR136" s="37"/>
      <c r="AS136" s="32"/>
      <c r="AT136"/>
    </row>
    <row r="137" spans="21:46" x14ac:dyDescent="0.25">
      <c r="U137" s="36">
        <f t="shared" si="46"/>
        <v>7620</v>
      </c>
      <c r="V137" s="36">
        <f t="shared" si="45"/>
        <v>26.843571084235407</v>
      </c>
      <c r="W137" s="32">
        <f t="shared" si="32"/>
        <v>295.57178554211771</v>
      </c>
      <c r="X137" s="8">
        <f t="shared" si="33"/>
        <v>1.1948254369579479</v>
      </c>
      <c r="Y137" s="32">
        <f t="shared" si="34"/>
        <v>1.8320901044527928E-5</v>
      </c>
      <c r="Z137" s="32">
        <f t="shared" si="35"/>
        <v>1.5333537835596596E-5</v>
      </c>
      <c r="AA137" s="10">
        <f t="shared" si="36"/>
        <v>1006.1722232714975</v>
      </c>
      <c r="AB137" s="29">
        <f t="shared" si="37"/>
        <v>2.5776975383620938E-2</v>
      </c>
      <c r="AC137" s="8">
        <f t="shared" si="38"/>
        <v>0.71513362068161745</v>
      </c>
      <c r="AD137" s="32">
        <f t="shared" si="39"/>
        <v>3.3832728593017358E-3</v>
      </c>
      <c r="AE137" s="47">
        <f t="shared" si="40"/>
        <v>579292.10350884125</v>
      </c>
      <c r="AF137" s="32">
        <f t="shared" si="41"/>
        <v>414271.25941454794</v>
      </c>
      <c r="AG137" s="9">
        <f t="shared" si="42"/>
        <v>13.69982315192666</v>
      </c>
      <c r="AH137" s="10">
        <f t="shared" si="43"/>
        <v>4.5613917202343268</v>
      </c>
      <c r="AI137" s="10">
        <f t="shared" si="47"/>
        <v>3.8725432244097688</v>
      </c>
      <c r="AJ137" s="10">
        <f t="shared" si="48"/>
        <v>4.1774124056932909</v>
      </c>
      <c r="AK137" s="10">
        <f t="shared" si="49"/>
        <v>8.0499556301030601</v>
      </c>
      <c r="AL137" s="9">
        <f t="shared" si="44"/>
        <v>4.3603926329724905</v>
      </c>
      <c r="AM137" s="49">
        <f t="shared" si="50"/>
        <v>31.203963717207898</v>
      </c>
      <c r="AN137" s="29">
        <f t="shared" si="51"/>
        <v>1.3416592716838433E-4</v>
      </c>
      <c r="AO137" s="29">
        <f t="shared" si="52"/>
        <v>2.1166666666666667</v>
      </c>
      <c r="AP137" s="29"/>
      <c r="AQ137" s="32"/>
      <c r="AR137" s="37"/>
      <c r="AS137" s="32"/>
      <c r="AT137"/>
    </row>
    <row r="138" spans="21:46" x14ac:dyDescent="0.25">
      <c r="U138" s="36">
        <f t="shared" si="46"/>
        <v>7680</v>
      </c>
      <c r="V138" s="36">
        <f t="shared" si="45"/>
        <v>26.857667677123661</v>
      </c>
      <c r="W138" s="32">
        <f t="shared" si="32"/>
        <v>295.57883383856182</v>
      </c>
      <c r="X138" s="8">
        <f t="shared" si="33"/>
        <v>1.1947968513373035</v>
      </c>
      <c r="Y138" s="32">
        <f t="shared" si="34"/>
        <v>1.832123727048249E-5</v>
      </c>
      <c r="Z138" s="32">
        <f t="shared" si="35"/>
        <v>1.5334186100319924E-5</v>
      </c>
      <c r="AA138" s="10">
        <f t="shared" si="36"/>
        <v>1006.1724709330374</v>
      </c>
      <c r="AB138" s="29">
        <f t="shared" si="37"/>
        <v>2.5777502540917197E-2</v>
      </c>
      <c r="AC138" s="8">
        <f t="shared" si="38"/>
        <v>0.71513229591309768</v>
      </c>
      <c r="AD138" s="32">
        <f t="shared" si="39"/>
        <v>3.3831921826519432E-3</v>
      </c>
      <c r="AE138" s="47">
        <f t="shared" si="40"/>
        <v>580152.59963943087</v>
      </c>
      <c r="AF138" s="32">
        <f t="shared" si="41"/>
        <v>414885.86056009837</v>
      </c>
      <c r="AG138" s="9">
        <f t="shared" si="42"/>
        <v>13.704901495236928</v>
      </c>
      <c r="AH138" s="10">
        <f t="shared" si="43"/>
        <v>4.5631758860879934</v>
      </c>
      <c r="AI138" s="10">
        <f t="shared" si="47"/>
        <v>3.8802331729182469</v>
      </c>
      <c r="AJ138" s="10">
        <f t="shared" si="48"/>
        <v>4.1843734465227271</v>
      </c>
      <c r="AK138" s="10">
        <f t="shared" si="49"/>
        <v>8.0646066194409745</v>
      </c>
      <c r="AL138" s="9">
        <f t="shared" si="44"/>
        <v>4.3683285855305272</v>
      </c>
      <c r="AM138" s="49">
        <f t="shared" si="50"/>
        <v>31.225996262654188</v>
      </c>
      <c r="AN138" s="29">
        <f t="shared" si="51"/>
        <v>1.3441011032401623E-4</v>
      </c>
      <c r="AO138" s="29">
        <f t="shared" si="52"/>
        <v>2.1333333333333333</v>
      </c>
      <c r="AP138" s="29"/>
      <c r="AQ138" s="32"/>
      <c r="AR138" s="37"/>
      <c r="AS138" s="32"/>
      <c r="AT138"/>
    </row>
    <row r="139" spans="21:46" x14ac:dyDescent="0.25">
      <c r="U139" s="36">
        <f t="shared" si="46"/>
        <v>7740</v>
      </c>
      <c r="V139" s="36">
        <f t="shared" si="45"/>
        <v>26.871463371004097</v>
      </c>
      <c r="W139" s="32">
        <f t="shared" ref="W139:W202" si="53">((V139+$W$4)/2)+273.15</f>
        <v>295.58573168550203</v>
      </c>
      <c r="X139" s="8">
        <f t="shared" ref="X139:X202" si="54">(351.99/W139)+344.84/(W139^2)</f>
        <v>1.1947688772156648</v>
      </c>
      <c r="Y139" s="32">
        <f t="shared" ref="Y139:Y202" si="55">((1.459*10^-6)*W139^1.5)/(W139+109.1)</f>
        <v>1.8321566315746847E-5</v>
      </c>
      <c r="Z139" s="32">
        <f t="shared" ref="Z139:Z202" si="56">Y139/X139</f>
        <v>1.5334820537378013E-5</v>
      </c>
      <c r="AA139" s="10">
        <f t="shared" ref="AA139:AA202" si="57">1030.5-0.19975*W139+(3.9734*10^-4)*W139^2</f>
        <v>1006.1727133463381</v>
      </c>
      <c r="AB139" s="29">
        <f t="shared" ref="AB139:AB202" si="58">((2.334*10^-3)*(W139^1.5))/(W139+164.54)</f>
        <v>2.5778018440777328E-2</v>
      </c>
      <c r="AC139" s="8">
        <f t="shared" ref="AC139:AC202" si="59">AA139*Y139/AB139</f>
        <v>0.71513099949950953</v>
      </c>
      <c r="AD139" s="32">
        <f t="shared" ref="AD139:AD202" si="60">1/W139</f>
        <v>3.383113231811819E-3</v>
      </c>
      <c r="AE139" s="47">
        <f t="shared" ref="AE139:AE202" si="61">$H$15*AD139*(V139-$W$4)*($C$34^3)/(Z139^2)</f>
        <v>580994.54241663031</v>
      </c>
      <c r="AF139" s="32">
        <f t="shared" ref="AF139:AF202" si="62">AE139*AC139</f>
        <v>415487.20782216504</v>
      </c>
      <c r="AG139" s="9">
        <f t="shared" ref="AG139:AG202" si="63">0.54*POWER(AF139,1/4)</f>
        <v>13.709864865925679</v>
      </c>
      <c r="AH139" s="10">
        <f t="shared" ref="AH139:AH202" si="64">AG139*AB139/$C$34</f>
        <v>4.5649198455692988</v>
      </c>
      <c r="AI139" s="10">
        <f t="shared" si="47"/>
        <v>3.8877618433476204</v>
      </c>
      <c r="AJ139" s="10">
        <f t="shared" si="48"/>
        <v>4.191186850480717</v>
      </c>
      <c r="AK139" s="10">
        <f t="shared" si="49"/>
        <v>8.0789486938283375</v>
      </c>
      <c r="AL139" s="9">
        <f t="shared" ref="AL139:AL202" si="65">AK139*$C$17/($C$2*$C$19)</f>
        <v>4.3760972091570158</v>
      </c>
      <c r="AM139" s="49">
        <f t="shared" si="50"/>
        <v>31.247560580161114</v>
      </c>
      <c r="AN139" s="29">
        <f t="shared" si="51"/>
        <v>1.3464914489713897E-4</v>
      </c>
      <c r="AO139" s="29">
        <f t="shared" si="52"/>
        <v>2.15</v>
      </c>
      <c r="AP139" s="29"/>
      <c r="AQ139" s="32"/>
      <c r="AR139" s="37"/>
      <c r="AS139" s="32"/>
      <c r="AT139"/>
    </row>
    <row r="140" spans="21:46" x14ac:dyDescent="0.25">
      <c r="U140" s="36">
        <f t="shared" si="46"/>
        <v>7800</v>
      </c>
      <c r="V140" s="36">
        <f t="shared" ref="V140:V203" si="66">V139+$W$2*($R$10-AH139*$C$19*(V139-$W$4)-$W$3*$C$3*$C$19*(POWER(V139+273.15,4)-POWER($W$4+273.15,4)))/($C$29*$C$4)</f>
        <v>26.884964510308478</v>
      </c>
      <c r="W140" s="32">
        <f t="shared" si="53"/>
        <v>295.59248225515421</v>
      </c>
      <c r="X140" s="8">
        <f t="shared" si="54"/>
        <v>1.1947415016432397</v>
      </c>
      <c r="Y140" s="32">
        <f t="shared" si="55"/>
        <v>1.8321888331885763E-5</v>
      </c>
      <c r="Z140" s="32">
        <f t="shared" si="56"/>
        <v>1.5335441437905989E-5</v>
      </c>
      <c r="AA140" s="10">
        <f t="shared" si="57"/>
        <v>1006.1729506204335</v>
      </c>
      <c r="AB140" s="29">
        <f t="shared" si="58"/>
        <v>2.5778523320775737E-2</v>
      </c>
      <c r="AC140" s="8">
        <f t="shared" si="59"/>
        <v>0.71512973083971199</v>
      </c>
      <c r="AD140" s="32">
        <f t="shared" si="60"/>
        <v>3.3830359702341959E-3</v>
      </c>
      <c r="AE140" s="47">
        <f t="shared" si="61"/>
        <v>581818.33096260054</v>
      </c>
      <c r="AF140" s="32">
        <f t="shared" si="62"/>
        <v>416075.58641889499</v>
      </c>
      <c r="AG140" s="9">
        <f t="shared" si="63"/>
        <v>13.714715984516152</v>
      </c>
      <c r="AH140" s="10">
        <f t="shared" si="64"/>
        <v>4.5666245421602616</v>
      </c>
      <c r="AI140" s="10">
        <f t="shared" si="47"/>
        <v>3.8951325109437724</v>
      </c>
      <c r="AJ140" s="10">
        <f t="shared" si="48"/>
        <v>4.1978556901733084</v>
      </c>
      <c r="AK140" s="10">
        <f t="shared" si="49"/>
        <v>8.0929882011170804</v>
      </c>
      <c r="AL140" s="9">
        <f t="shared" si="65"/>
        <v>4.3837019422717516</v>
      </c>
      <c r="AM140" s="49">
        <f t="shared" si="50"/>
        <v>31.268666452580231</v>
      </c>
      <c r="AN140" s="29">
        <f t="shared" si="51"/>
        <v>1.3488313668528468E-4</v>
      </c>
      <c r="AO140" s="29">
        <f t="shared" si="52"/>
        <v>2.1666666666666665</v>
      </c>
      <c r="AP140" s="29"/>
      <c r="AQ140" s="32"/>
      <c r="AR140" s="37"/>
      <c r="AS140" s="32"/>
      <c r="AT140"/>
    </row>
    <row r="141" spans="21:46" x14ac:dyDescent="0.25">
      <c r="U141" s="36">
        <f t="shared" si="46"/>
        <v>7860</v>
      </c>
      <c r="V141" s="36">
        <f t="shared" si="66"/>
        <v>26.89817730909769</v>
      </c>
      <c r="W141" s="32">
        <f t="shared" si="53"/>
        <v>295.59908865454884</v>
      </c>
      <c r="X141" s="8">
        <f t="shared" si="54"/>
        <v>1.1947147119387518</v>
      </c>
      <c r="Y141" s="32">
        <f t="shared" si="55"/>
        <v>1.8322203467342806E-5</v>
      </c>
      <c r="Z141" s="32">
        <f t="shared" si="56"/>
        <v>1.5336049087074531E-5</v>
      </c>
      <c r="AA141" s="10">
        <f t="shared" si="57"/>
        <v>1006.1731828621862</v>
      </c>
      <c r="AB141" s="29">
        <f t="shared" si="58"/>
        <v>2.5779017413596041E-2</v>
      </c>
      <c r="AC141" s="8">
        <f t="shared" si="59"/>
        <v>0.71512848934505846</v>
      </c>
      <c r="AD141" s="32">
        <f t="shared" si="60"/>
        <v>3.3829603621296938E-3</v>
      </c>
      <c r="AE141" s="47">
        <f t="shared" si="61"/>
        <v>582624.35585746018</v>
      </c>
      <c r="AF141" s="32">
        <f t="shared" si="62"/>
        <v>416651.27545998327</v>
      </c>
      <c r="AG141" s="9">
        <f t="shared" si="63"/>
        <v>13.719457501845927</v>
      </c>
      <c r="AH141" s="10">
        <f t="shared" si="64"/>
        <v>4.5682908955002022</v>
      </c>
      <c r="AI141" s="10">
        <f t="shared" si="47"/>
        <v>3.9023483892189565</v>
      </c>
      <c r="AJ141" s="10">
        <f t="shared" si="48"/>
        <v>4.2043829767829264</v>
      </c>
      <c r="AK141" s="10">
        <f t="shared" si="49"/>
        <v>8.1067313660018829</v>
      </c>
      <c r="AL141" s="9">
        <f t="shared" si="65"/>
        <v>4.3911461565843526</v>
      </c>
      <c r="AM141" s="49">
        <f t="shared" si="50"/>
        <v>31.289323465682042</v>
      </c>
      <c r="AN141" s="29">
        <f t="shared" si="51"/>
        <v>1.3511218943336472E-4</v>
      </c>
      <c r="AO141" s="29">
        <f t="shared" si="52"/>
        <v>2.1833333333333331</v>
      </c>
      <c r="AP141" s="29"/>
      <c r="AQ141" s="32"/>
      <c r="AR141" s="37"/>
      <c r="AS141" s="32"/>
      <c r="AT141"/>
    </row>
    <row r="142" spans="21:46" x14ac:dyDescent="0.25">
      <c r="U142" s="36">
        <f t="shared" si="46"/>
        <v>7920</v>
      </c>
      <c r="V142" s="36">
        <f t="shared" si="66"/>
        <v>26.911107853591119</v>
      </c>
      <c r="W142" s="32">
        <f t="shared" si="53"/>
        <v>295.60555392679555</v>
      </c>
      <c r="X142" s="8">
        <f t="shared" si="54"/>
        <v>1.1946884956841264</v>
      </c>
      <c r="Y142" s="32">
        <f t="shared" si="55"/>
        <v>1.8322511867500983E-5</v>
      </c>
      <c r="Z142" s="32">
        <f t="shared" si="56"/>
        <v>1.5336643764204644E-5</v>
      </c>
      <c r="AA142" s="10">
        <f t="shared" si="57"/>
        <v>1006.1734101763268</v>
      </c>
      <c r="AB142" s="29">
        <f t="shared" si="58"/>
        <v>2.5779500947126124E-2</v>
      </c>
      <c r="AC142" s="8">
        <f t="shared" si="59"/>
        <v>0.7151272744391457</v>
      </c>
      <c r="AD142" s="32">
        <f t="shared" si="60"/>
        <v>3.3828863724517243E-3</v>
      </c>
      <c r="AE142" s="47">
        <f t="shared" si="61"/>
        <v>583412.99931991019</v>
      </c>
      <c r="AF142" s="32">
        <f t="shared" si="62"/>
        <v>417214.54807601456</v>
      </c>
      <c r="AG142" s="9">
        <f t="shared" si="63"/>
        <v>13.724092001093174</v>
      </c>
      <c r="AH142" s="10">
        <f t="shared" si="64"/>
        <v>4.5699198020664387</v>
      </c>
      <c r="AI142" s="10">
        <f t="shared" si="47"/>
        <v>3.9094126308936779</v>
      </c>
      <c r="AJ142" s="10">
        <f t="shared" si="48"/>
        <v>4.2107716611860919</v>
      </c>
      <c r="AK142" s="10">
        <f t="shared" si="49"/>
        <v>8.1201842920797702</v>
      </c>
      <c r="AL142" s="9">
        <f t="shared" si="65"/>
        <v>4.3984331582098752</v>
      </c>
      <c r="AM142" s="49">
        <f t="shared" si="50"/>
        <v>31.309541011800995</v>
      </c>
      <c r="AN142" s="29">
        <f t="shared" si="51"/>
        <v>1.3533640486799618E-4</v>
      </c>
      <c r="AO142" s="29">
        <f t="shared" si="52"/>
        <v>2.2000000000000002</v>
      </c>
      <c r="AP142" s="29"/>
      <c r="AQ142" s="32"/>
      <c r="AR142" s="37"/>
      <c r="AS142" s="32"/>
      <c r="AT142"/>
    </row>
    <row r="143" spans="21:46" x14ac:dyDescent="0.25">
      <c r="U143" s="36">
        <f t="shared" si="46"/>
        <v>7980</v>
      </c>
      <c r="V143" s="36">
        <f t="shared" si="66"/>
        <v>26.923762104653729</v>
      </c>
      <c r="W143" s="32">
        <f t="shared" si="53"/>
        <v>295.61188105232685</v>
      </c>
      <c r="X143" s="8">
        <f t="shared" si="54"/>
        <v>1.1946628407192692</v>
      </c>
      <c r="Y143" s="32">
        <f t="shared" si="55"/>
        <v>1.8322813674742637E-5</v>
      </c>
      <c r="Z143" s="32">
        <f t="shared" si="56"/>
        <v>1.5337225742880764E-5</v>
      </c>
      <c r="AA143" s="10">
        <f t="shared" si="57"/>
        <v>1006.1736326654924</v>
      </c>
      <c r="AB143" s="29">
        <f t="shared" si="58"/>
        <v>2.5779974144551847E-2</v>
      </c>
      <c r="AC143" s="8">
        <f t="shared" si="59"/>
        <v>0.71512608555757118</v>
      </c>
      <c r="AD143" s="32">
        <f t="shared" si="60"/>
        <v>3.3828139668817575E-3</v>
      </c>
      <c r="AE143" s="47">
        <f t="shared" si="61"/>
        <v>584184.63538414007</v>
      </c>
      <c r="AF143" s="32">
        <f t="shared" si="62"/>
        <v>417765.67154513707</v>
      </c>
      <c r="AG143" s="9">
        <f t="shared" si="63"/>
        <v>13.728621999733036</v>
      </c>
      <c r="AH143" s="10">
        <f t="shared" si="64"/>
        <v>4.571512135831977</v>
      </c>
      <c r="AI143" s="10">
        <f t="shared" si="47"/>
        <v>3.9163283288353945</v>
      </c>
      <c r="AJ143" s="10">
        <f t="shared" si="48"/>
        <v>4.2170246350560285</v>
      </c>
      <c r="AK143" s="10">
        <f t="shared" si="49"/>
        <v>8.1333529638914221</v>
      </c>
      <c r="AL143" s="9">
        <f t="shared" si="65"/>
        <v>4.4055661887745199</v>
      </c>
      <c r="AM143" s="49">
        <f t="shared" si="50"/>
        <v>31.329328293428247</v>
      </c>
      <c r="AN143" s="29">
        <f t="shared" si="51"/>
        <v>1.3555588273152369E-4</v>
      </c>
      <c r="AO143" s="29">
        <f t="shared" si="52"/>
        <v>2.2166666666666668</v>
      </c>
      <c r="AP143" s="29"/>
      <c r="AQ143" s="32"/>
      <c r="AR143" s="37"/>
      <c r="AS143" s="32"/>
      <c r="AT143"/>
    </row>
    <row r="144" spans="21:46" x14ac:dyDescent="0.25">
      <c r="U144" s="36">
        <f t="shared" ref="U144:U207" si="67">U143+$W$2</f>
        <v>8040</v>
      </c>
      <c r="V144" s="36">
        <f t="shared" si="66"/>
        <v>26.936145900241215</v>
      </c>
      <c r="W144" s="32">
        <f t="shared" si="53"/>
        <v>295.61807295012056</v>
      </c>
      <c r="X144" s="8">
        <f t="shared" si="54"/>
        <v>1.1946377351369382</v>
      </c>
      <c r="Y144" s="32">
        <f t="shared" si="55"/>
        <v>1.8323109028508214E-5</v>
      </c>
      <c r="Z144" s="32">
        <f t="shared" si="56"/>
        <v>1.5337795291061924E-5</v>
      </c>
      <c r="AA144" s="10">
        <f t="shared" si="57"/>
        <v>1006.173850430265</v>
      </c>
      <c r="AB144" s="29">
        <f t="shared" si="58"/>
        <v>2.5780437224449122E-2</v>
      </c>
      <c r="AC144" s="8">
        <f t="shared" si="59"/>
        <v>0.71512492214769297</v>
      </c>
      <c r="AD144" s="32">
        <f t="shared" si="60"/>
        <v>3.3827431118148496E-3</v>
      </c>
      <c r="AE144" s="47">
        <f t="shared" si="61"/>
        <v>584939.63007310254</v>
      </c>
      <c r="AF144" s="32">
        <f t="shared" si="62"/>
        <v>418304.9074171278</v>
      </c>
      <c r="AG144" s="9">
        <f t="shared" si="63"/>
        <v>13.7330499514271</v>
      </c>
      <c r="AH144" s="10">
        <f t="shared" si="64"/>
        <v>4.5730687489011261</v>
      </c>
      <c r="AI144" s="10">
        <f t="shared" si="47"/>
        <v>3.9230985169933463</v>
      </c>
      <c r="AJ144" s="10">
        <f t="shared" si="48"/>
        <v>4.2231447319495619</v>
      </c>
      <c r="AK144" s="10">
        <f t="shared" si="49"/>
        <v>8.1462432489429091</v>
      </c>
      <c r="AL144" s="9">
        <f t="shared" si="65"/>
        <v>4.4125484265107424</v>
      </c>
      <c r="AM144" s="49">
        <f t="shared" si="50"/>
        <v>31.348694326751957</v>
      </c>
      <c r="AN144" s="29">
        <f t="shared" si="51"/>
        <v>1.3577072081571515E-4</v>
      </c>
      <c r="AO144" s="29">
        <f t="shared" si="52"/>
        <v>2.2333333333333334</v>
      </c>
      <c r="AP144" s="29"/>
      <c r="AQ144" s="32"/>
      <c r="AR144" s="37"/>
      <c r="AS144" s="32"/>
      <c r="AT144"/>
    </row>
    <row r="145" spans="21:46" x14ac:dyDescent="0.25">
      <c r="U145" s="36">
        <f t="shared" si="67"/>
        <v>8100</v>
      </c>
      <c r="V145" s="36">
        <f t="shared" si="66"/>
        <v>26.948264957803644</v>
      </c>
      <c r="W145" s="32">
        <f t="shared" si="53"/>
        <v>295.6241324789018</v>
      </c>
      <c r="X145" s="8">
        <f t="shared" si="54"/>
        <v>1.1946131672777067</v>
      </c>
      <c r="Y145" s="32">
        <f t="shared" si="55"/>
        <v>1.8323398065354212E-5</v>
      </c>
      <c r="Z145" s="32">
        <f t="shared" si="56"/>
        <v>1.5338352671191215E-5</v>
      </c>
      <c r="AA145" s="10">
        <f t="shared" si="57"/>
        <v>1006.1740635692083</v>
      </c>
      <c r="AB145" s="29">
        <f t="shared" si="58"/>
        <v>2.5780890400874577E-2</v>
      </c>
      <c r="AC145" s="8">
        <f t="shared" si="59"/>
        <v>0.71512378366839435</v>
      </c>
      <c r="AD145" s="32">
        <f t="shared" si="60"/>
        <v>3.3826737743454295E-3</v>
      </c>
      <c r="AE145" s="47">
        <f t="shared" si="61"/>
        <v>585678.34156821819</v>
      </c>
      <c r="AF145" s="32">
        <f t="shared" si="62"/>
        <v>418832.51163489447</v>
      </c>
      <c r="AG145" s="9">
        <f t="shared" si="63"/>
        <v>13.737378247848632</v>
      </c>
      <c r="AH145" s="10">
        <f t="shared" si="64"/>
        <v>4.5745904721239432</v>
      </c>
      <c r="AI145" s="10">
        <f t="shared" ref="AI145:AI208" si="68">AH145*$C$19*(V145-$W$4)</f>
        <v>3.9297261713288747</v>
      </c>
      <c r="AJ145" s="10">
        <f t="shared" ref="AJ145:AJ208" si="69">$W$3*$C$19*$C$3*(POWER(V145+273.15,4)-POWER($W$4+273.15,4))</f>
        <v>4.2291347283786784</v>
      </c>
      <c r="AK145" s="10">
        <f t="shared" ref="AK145:AK208" si="70">AJ145+AI145</f>
        <v>8.1588608997075536</v>
      </c>
      <c r="AL145" s="9">
        <f t="shared" si="65"/>
        <v>4.4193829873415913</v>
      </c>
      <c r="AM145" s="49">
        <f t="shared" ref="AM145:AM208" si="71">V145+AL145</f>
        <v>31.367647945145237</v>
      </c>
      <c r="AN145" s="29">
        <f t="shared" ref="AN145:AN208" si="72">AK145*$W$2/(3.6*10^6)</f>
        <v>1.3598101499512591E-4</v>
      </c>
      <c r="AO145" s="29">
        <f t="shared" ref="AO145:AO208" si="73">U145/3600</f>
        <v>2.25</v>
      </c>
      <c r="AP145" s="29"/>
      <c r="AQ145" s="32"/>
      <c r="AR145" s="37"/>
      <c r="AS145" s="32"/>
      <c r="AT145"/>
    </row>
    <row r="146" spans="21:46" x14ac:dyDescent="0.25">
      <c r="U146" s="36">
        <f t="shared" si="67"/>
        <v>8160</v>
      </c>
      <c r="V146" s="36">
        <f t="shared" si="66"/>
        <v>26.960124876647964</v>
      </c>
      <c r="W146" s="32">
        <f t="shared" si="53"/>
        <v>295.63006243832399</v>
      </c>
      <c r="X146" s="8">
        <f t="shared" si="54"/>
        <v>1.1945891257250176</v>
      </c>
      <c r="Y146" s="32">
        <f t="shared" si="55"/>
        <v>1.8323680919009729E-5</v>
      </c>
      <c r="Z146" s="32">
        <f t="shared" si="56"/>
        <v>1.5338898140303057E-5</v>
      </c>
      <c r="AA146" s="10">
        <f t="shared" si="57"/>
        <v>1006.1742721789058</v>
      </c>
      <c r="AB146" s="29">
        <f t="shared" si="58"/>
        <v>2.5781333883454213E-2</v>
      </c>
      <c r="AC146" s="8">
        <f t="shared" si="59"/>
        <v>0.71512266958985338</v>
      </c>
      <c r="AD146" s="32">
        <f t="shared" si="60"/>
        <v>3.3826059222533422E-3</v>
      </c>
      <c r="AE146" s="47">
        <f t="shared" si="61"/>
        <v>586401.12037560192</v>
      </c>
      <c r="AF146" s="32">
        <f t="shared" si="62"/>
        <v>419348.7346534814</v>
      </c>
      <c r="AG146" s="9">
        <f t="shared" si="63"/>
        <v>13.74160922044641</v>
      </c>
      <c r="AH146" s="10">
        <f t="shared" si="64"/>
        <v>4.5760781156903079</v>
      </c>
      <c r="AI146" s="10">
        <f t="shared" si="68"/>
        <v>3.9362142107405824</v>
      </c>
      <c r="AJ146" s="10">
        <f t="shared" si="69"/>
        <v>4.2349973448668115</v>
      </c>
      <c r="AK146" s="10">
        <f t="shared" si="70"/>
        <v>8.1712115556073943</v>
      </c>
      <c r="AL146" s="9">
        <f t="shared" si="65"/>
        <v>4.4260729259540055</v>
      </c>
      <c r="AM146" s="49">
        <f t="shared" si="71"/>
        <v>31.38619780260197</v>
      </c>
      <c r="AN146" s="29">
        <f t="shared" si="72"/>
        <v>1.3618685926012323E-4</v>
      </c>
      <c r="AO146" s="29">
        <f t="shared" si="73"/>
        <v>2.2666666666666666</v>
      </c>
      <c r="AP146" s="29"/>
      <c r="AQ146" s="32"/>
      <c r="AR146" s="37"/>
      <c r="AS146" s="32"/>
      <c r="AT146"/>
    </row>
    <row r="147" spans="21:46" x14ac:dyDescent="0.25">
      <c r="U147" s="36">
        <f t="shared" si="67"/>
        <v>8220</v>
      </c>
      <c r="V147" s="36">
        <f t="shared" si="66"/>
        <v>26.971731140259831</v>
      </c>
      <c r="W147" s="32">
        <f t="shared" si="53"/>
        <v>295.63586557012991</v>
      </c>
      <c r="X147" s="8">
        <f t="shared" si="54"/>
        <v>1.1945655993003257</v>
      </c>
      <c r="Y147" s="32">
        <f t="shared" si="55"/>
        <v>1.8323957720432433E-5</v>
      </c>
      <c r="Z147" s="32">
        <f t="shared" si="56"/>
        <v>1.5339431950129016E-5</v>
      </c>
      <c r="AA147" s="10">
        <f t="shared" si="57"/>
        <v>1006.1744763539963</v>
      </c>
      <c r="AB147" s="29">
        <f t="shared" si="58"/>
        <v>2.5781767877470954E-2</v>
      </c>
      <c r="AC147" s="8">
        <f t="shared" si="59"/>
        <v>0.71512157939331533</v>
      </c>
      <c r="AD147" s="32">
        <f t="shared" si="60"/>
        <v>3.382539523990139E-3</v>
      </c>
      <c r="AE147" s="47">
        <f t="shared" si="61"/>
        <v>587108.30948883784</v>
      </c>
      <c r="AF147" s="32">
        <f t="shared" si="62"/>
        <v>419853.82155659707</v>
      </c>
      <c r="AG147" s="9">
        <f t="shared" si="63"/>
        <v>13.745745142149318</v>
      </c>
      <c r="AH147" s="10">
        <f t="shared" si="64"/>
        <v>4.577532469704499</v>
      </c>
      <c r="AI147" s="10">
        <f t="shared" si="68"/>
        <v>3.9425654979838409</v>
      </c>
      <c r="AJ147" s="10">
        <f t="shared" si="69"/>
        <v>4.2407352469894537</v>
      </c>
      <c r="AK147" s="10">
        <f t="shared" si="70"/>
        <v>8.1833007449732946</v>
      </c>
      <c r="AL147" s="9">
        <f t="shared" si="65"/>
        <v>4.4326212368605349</v>
      </c>
      <c r="AM147" s="49">
        <f t="shared" si="71"/>
        <v>31.404352377120365</v>
      </c>
      <c r="AN147" s="29">
        <f t="shared" si="72"/>
        <v>1.3638834574955492E-4</v>
      </c>
      <c r="AO147" s="29">
        <f t="shared" si="73"/>
        <v>2.2833333333333332</v>
      </c>
      <c r="AP147" s="29"/>
      <c r="AQ147" s="32"/>
      <c r="AR147" s="37"/>
      <c r="AS147" s="32"/>
      <c r="AT147"/>
    </row>
    <row r="148" spans="21:46" x14ac:dyDescent="0.25">
      <c r="U148" s="36">
        <f t="shared" si="67"/>
        <v>8280</v>
      </c>
      <c r="V148" s="36">
        <f t="shared" si="66"/>
        <v>26.98308911858518</v>
      </c>
      <c r="W148" s="32">
        <f t="shared" si="53"/>
        <v>295.64154455929258</v>
      </c>
      <c r="X148" s="8">
        <f t="shared" si="54"/>
        <v>1.194542577058328</v>
      </c>
      <c r="Y148" s="32">
        <f t="shared" si="55"/>
        <v>1.8324228597863396E-5</v>
      </c>
      <c r="Z148" s="32">
        <f t="shared" si="56"/>
        <v>1.5339954347201681E-5</v>
      </c>
      <c r="AA148" s="10">
        <f t="shared" si="57"/>
        <v>1006.1746761872104</v>
      </c>
      <c r="AB148" s="29">
        <f t="shared" si="58"/>
        <v>2.578219258395056E-2</v>
      </c>
      <c r="AC148" s="8">
        <f t="shared" si="59"/>
        <v>0.7151205125708705</v>
      </c>
      <c r="AD148" s="32">
        <f t="shared" si="60"/>
        <v>3.3824745486656202E-3</v>
      </c>
      <c r="AE148" s="47">
        <f t="shared" si="61"/>
        <v>587800.24454839458</v>
      </c>
      <c r="AF148" s="32">
        <f t="shared" si="62"/>
        <v>420348.01217073097</v>
      </c>
      <c r="AG148" s="9">
        <f t="shared" si="63"/>
        <v>13.749788229014346</v>
      </c>
      <c r="AH148" s="10">
        <f t="shared" si="64"/>
        <v>4.5789543047410479</v>
      </c>
      <c r="AI148" s="10">
        <f t="shared" si="68"/>
        <v>3.9487828405841356</v>
      </c>
      <c r="AJ148" s="10">
        <f t="shared" si="69"/>
        <v>4.2463510463996474</v>
      </c>
      <c r="AK148" s="10">
        <f t="shared" si="70"/>
        <v>8.1951338869837826</v>
      </c>
      <c r="AL148" s="9">
        <f t="shared" si="65"/>
        <v>4.4390308554495483</v>
      </c>
      <c r="AM148" s="49">
        <f t="shared" si="71"/>
        <v>31.422119974034729</v>
      </c>
      <c r="AN148" s="29">
        <f t="shared" si="72"/>
        <v>1.3658556478306303E-4</v>
      </c>
      <c r="AO148" s="29">
        <f t="shared" si="73"/>
        <v>2.2999999999999998</v>
      </c>
      <c r="AP148" s="29"/>
      <c r="AQ148" s="32"/>
      <c r="AR148" s="37"/>
      <c r="AS148" s="32"/>
      <c r="AT148"/>
    </row>
    <row r="149" spans="21:46" x14ac:dyDescent="0.25">
      <c r="U149" s="36">
        <f t="shared" si="67"/>
        <v>8340</v>
      </c>
      <c r="V149" s="36">
        <f t="shared" si="66"/>
        <v>26.994204070271973</v>
      </c>
      <c r="W149" s="32">
        <f t="shared" si="53"/>
        <v>295.64710203513596</v>
      </c>
      <c r="X149" s="8">
        <f t="shared" si="54"/>
        <v>1.1945200482822822</v>
      </c>
      <c r="Y149" s="32">
        <f t="shared" si="55"/>
        <v>1.8324493676880787E-5</v>
      </c>
      <c r="Z149" s="32">
        <f t="shared" si="56"/>
        <v>1.5340465572956583E-5</v>
      </c>
      <c r="AA149" s="10">
        <f t="shared" si="57"/>
        <v>1006.1748717694062</v>
      </c>
      <c r="AB149" s="29">
        <f t="shared" si="58"/>
        <v>2.5782608199745767E-2</v>
      </c>
      <c r="AC149" s="8">
        <f t="shared" si="59"/>
        <v>0.71511946862523501</v>
      </c>
      <c r="AD149" s="32">
        <f t="shared" si="60"/>
        <v>3.3824109660346197E-3</v>
      </c>
      <c r="AE149" s="47">
        <f t="shared" si="61"/>
        <v>588477.25399775768</v>
      </c>
      <c r="AF149" s="32">
        <f t="shared" si="62"/>
        <v>420831.54117691395</v>
      </c>
      <c r="AG149" s="9">
        <f t="shared" si="63"/>
        <v>13.753740641820174</v>
      </c>
      <c r="AH149" s="10">
        <f t="shared" si="64"/>
        <v>4.5803443723825215</v>
      </c>
      <c r="AI149" s="10">
        <f t="shared" si="68"/>
        <v>3.954868991743699</v>
      </c>
      <c r="AJ149" s="10">
        <f t="shared" si="69"/>
        <v>4.2518473018379037</v>
      </c>
      <c r="AK149" s="10">
        <f t="shared" si="70"/>
        <v>8.2067162935816036</v>
      </c>
      <c r="AL149" s="9">
        <f t="shared" si="65"/>
        <v>4.4453046590233685</v>
      </c>
      <c r="AM149" s="49">
        <f t="shared" si="71"/>
        <v>31.439508729295341</v>
      </c>
      <c r="AN149" s="29">
        <f t="shared" si="72"/>
        <v>1.3677860489302672E-4</v>
      </c>
      <c r="AO149" s="29">
        <f t="shared" si="73"/>
        <v>2.3166666666666669</v>
      </c>
      <c r="AP149" s="29"/>
      <c r="AQ149" s="32"/>
      <c r="AR149" s="37"/>
      <c r="AS149" s="32"/>
      <c r="AT149"/>
    </row>
    <row r="150" spans="21:46" x14ac:dyDescent="0.25">
      <c r="U150" s="36">
        <f t="shared" si="67"/>
        <v>8400</v>
      </c>
      <c r="V150" s="36">
        <f t="shared" si="66"/>
        <v>27.005081144872584</v>
      </c>
      <c r="W150" s="32">
        <f t="shared" si="53"/>
        <v>295.65254057243629</v>
      </c>
      <c r="X150" s="8">
        <f t="shared" si="54"/>
        <v>1.194498002479409</v>
      </c>
      <c r="Y150" s="32">
        <f t="shared" si="55"/>
        <v>1.8324753080452991E-5</v>
      </c>
      <c r="Z150" s="32">
        <f t="shared" si="56"/>
        <v>1.5340965863832726E-5</v>
      </c>
      <c r="AA150" s="10">
        <f t="shared" si="57"/>
        <v>1006.1750631896034</v>
      </c>
      <c r="AB150" s="29">
        <f t="shared" si="58"/>
        <v>2.5783014917619366E-2</v>
      </c>
      <c r="AC150" s="8">
        <f t="shared" si="59"/>
        <v>0.71511844706953709</v>
      </c>
      <c r="AD150" s="32">
        <f t="shared" si="60"/>
        <v>3.3823487464840342E-3</v>
      </c>
      <c r="AE150" s="47">
        <f t="shared" si="61"/>
        <v>589139.6592362934</v>
      </c>
      <c r="AF150" s="32">
        <f t="shared" si="62"/>
        <v>421304.63822013442</v>
      </c>
      <c r="AG150" s="9">
        <f t="shared" si="63"/>
        <v>13.757604487608376</v>
      </c>
      <c r="AH150" s="10">
        <f t="shared" si="64"/>
        <v>4.5817034057400541</v>
      </c>
      <c r="AI150" s="10">
        <f t="shared" si="68"/>
        <v>3.9608266512411134</v>
      </c>
      <c r="AJ150" s="10">
        <f t="shared" si="69"/>
        <v>4.2572265201269461</v>
      </c>
      <c r="AK150" s="10">
        <f t="shared" si="70"/>
        <v>8.2180531713680587</v>
      </c>
      <c r="AL150" s="9">
        <f t="shared" si="65"/>
        <v>4.4514454678243647</v>
      </c>
      <c r="AM150" s="49">
        <f t="shared" si="71"/>
        <v>31.456526612696948</v>
      </c>
      <c r="AN150" s="29">
        <f t="shared" si="72"/>
        <v>1.3696755285613432E-4</v>
      </c>
      <c r="AO150" s="29">
        <f t="shared" si="73"/>
        <v>2.3333333333333335</v>
      </c>
      <c r="AP150" s="29"/>
      <c r="AQ150" s="32"/>
      <c r="AR150" s="37"/>
      <c r="AS150" s="32"/>
      <c r="AT150"/>
    </row>
    <row r="151" spans="21:46" x14ac:dyDescent="0.25">
      <c r="U151" s="36">
        <f t="shared" si="67"/>
        <v>8460</v>
      </c>
      <c r="V151" s="36">
        <f t="shared" si="66"/>
        <v>27.015725385007272</v>
      </c>
      <c r="W151" s="32">
        <f t="shared" si="53"/>
        <v>295.65786269250361</v>
      </c>
      <c r="X151" s="8">
        <f t="shared" si="54"/>
        <v>1.1944764293763814</v>
      </c>
      <c r="Y151" s="32">
        <f t="shared" si="55"/>
        <v>1.8325006928990383E-5</v>
      </c>
      <c r="Z151" s="32">
        <f t="shared" si="56"/>
        <v>1.5341455451370941E-5</v>
      </c>
      <c r="AA151" s="10">
        <f t="shared" si="57"/>
        <v>1006.1752505350189</v>
      </c>
      <c r="AB151" s="29">
        <f t="shared" si="58"/>
        <v>2.5783412926325414E-2</v>
      </c>
      <c r="AC151" s="8">
        <f t="shared" si="59"/>
        <v>0.71511744742710504</v>
      </c>
      <c r="AD151" s="32">
        <f t="shared" si="60"/>
        <v>3.3822878610200915E-3</v>
      </c>
      <c r="AE151" s="47">
        <f t="shared" si="61"/>
        <v>589787.7747689737</v>
      </c>
      <c r="AF151" s="32">
        <f t="shared" si="62"/>
        <v>421767.52801650082</v>
      </c>
      <c r="AG151" s="9">
        <f t="shared" si="63"/>
        <v>13.761381821174476</v>
      </c>
      <c r="AH151" s="10">
        <f t="shared" si="64"/>
        <v>4.5830321199571902</v>
      </c>
      <c r="AI151" s="10">
        <f t="shared" si="68"/>
        <v>3.9666584663233664</v>
      </c>
      <c r="AJ151" s="10">
        <f t="shared" si="69"/>
        <v>4.2624911571511817</v>
      </c>
      <c r="AK151" s="10">
        <f t="shared" si="70"/>
        <v>8.229149623474548</v>
      </c>
      <c r="AL151" s="9">
        <f t="shared" si="65"/>
        <v>4.4574560460487129</v>
      </c>
      <c r="AM151" s="49">
        <f t="shared" si="71"/>
        <v>31.473181431055984</v>
      </c>
      <c r="AN151" s="29">
        <f t="shared" si="72"/>
        <v>1.3715249372457582E-4</v>
      </c>
      <c r="AO151" s="29">
        <f t="shared" si="73"/>
        <v>2.35</v>
      </c>
      <c r="AP151" s="29"/>
      <c r="AQ151" s="32"/>
      <c r="AR151" s="37"/>
      <c r="AS151" s="32"/>
      <c r="AT151"/>
    </row>
    <row r="152" spans="21:46" x14ac:dyDescent="0.25">
      <c r="U152" s="36">
        <f t="shared" si="67"/>
        <v>8520</v>
      </c>
      <c r="V152" s="36">
        <f t="shared" si="66"/>
        <v>27.026141728489243</v>
      </c>
      <c r="W152" s="32">
        <f t="shared" si="53"/>
        <v>295.66307086424462</v>
      </c>
      <c r="X152" s="8">
        <f t="shared" si="54"/>
        <v>1.1944553189148943</v>
      </c>
      <c r="Y152" s="32">
        <f t="shared" si="55"/>
        <v>1.8325255340396449E-5</v>
      </c>
      <c r="Z152" s="32">
        <f t="shared" si="56"/>
        <v>1.5341934562310851E-5</v>
      </c>
      <c r="AA152" s="10">
        <f t="shared" si="57"/>
        <v>1006.1754338910994</v>
      </c>
      <c r="AB152" s="29">
        <f t="shared" si="58"/>
        <v>2.5783802410689189E-2</v>
      </c>
      <c r="AC152" s="8">
        <f t="shared" si="59"/>
        <v>0.71511646923126315</v>
      </c>
      <c r="AD152" s="32">
        <f t="shared" si="60"/>
        <v>3.3822282812558477E-3</v>
      </c>
      <c r="AE152" s="47">
        <f t="shared" si="61"/>
        <v>590421.90835296421</v>
      </c>
      <c r="AF152" s="32">
        <f t="shared" si="62"/>
        <v>422220.43045815622</v>
      </c>
      <c r="AG152" s="9">
        <f t="shared" si="63"/>
        <v>13.765074646510737</v>
      </c>
      <c r="AH152" s="10">
        <f t="shared" si="64"/>
        <v>4.5843312126977604</v>
      </c>
      <c r="AI152" s="10">
        <f t="shared" si="68"/>
        <v>3.9723670325901073</v>
      </c>
      <c r="AJ152" s="10">
        <f t="shared" si="69"/>
        <v>4.2676436188209363</v>
      </c>
      <c r="AK152" s="10">
        <f t="shared" si="70"/>
        <v>8.2400106514110441</v>
      </c>
      <c r="AL152" s="9">
        <f t="shared" si="65"/>
        <v>4.4633391028476481</v>
      </c>
      <c r="AM152" s="49">
        <f t="shared" si="71"/>
        <v>31.489480831336891</v>
      </c>
      <c r="AN152" s="29">
        <f t="shared" si="72"/>
        <v>1.3733351085685073E-4</v>
      </c>
      <c r="AO152" s="29">
        <f t="shared" si="73"/>
        <v>2.3666666666666667</v>
      </c>
      <c r="AP152" s="29"/>
      <c r="AQ152" s="32"/>
      <c r="AR152" s="37"/>
      <c r="AS152" s="32"/>
      <c r="AT152"/>
    </row>
    <row r="153" spans="21:46" x14ac:dyDescent="0.25">
      <c r="U153" s="36">
        <f t="shared" si="67"/>
        <v>8580</v>
      </c>
      <c r="V153" s="36">
        <f t="shared" si="66"/>
        <v>27.036335010411712</v>
      </c>
      <c r="W153" s="32">
        <f t="shared" si="53"/>
        <v>295.66816750520582</v>
      </c>
      <c r="X153" s="8">
        <f t="shared" si="54"/>
        <v>1.1944346612473185</v>
      </c>
      <c r="Y153" s="32">
        <f t="shared" si="55"/>
        <v>1.8325498430117961E-5</v>
      </c>
      <c r="Z153" s="32">
        <f t="shared" si="56"/>
        <v>1.534240341868604E-5</v>
      </c>
      <c r="AA153" s="10">
        <f t="shared" si="57"/>
        <v>1006.1756133415558</v>
      </c>
      <c r="AB153" s="29">
        <f t="shared" si="58"/>
        <v>2.5784183551685873E-2</v>
      </c>
      <c r="AC153" s="8">
        <f t="shared" si="59"/>
        <v>0.71511551202512547</v>
      </c>
      <c r="AD153" s="32">
        <f t="shared" si="60"/>
        <v>3.3821699793989256E-3</v>
      </c>
      <c r="AE153" s="47">
        <f t="shared" si="61"/>
        <v>591042.36114116712</v>
      </c>
      <c r="AF153" s="32">
        <f t="shared" si="62"/>
        <v>422663.56071600487</v>
      </c>
      <c r="AG153" s="9">
        <f t="shared" si="63"/>
        <v>13.768684918202396</v>
      </c>
      <c r="AH153" s="10">
        <f t="shared" si="64"/>
        <v>4.5856013646183529</v>
      </c>
      <c r="AI153" s="10">
        <f t="shared" si="68"/>
        <v>3.9779548948696841</v>
      </c>
      <c r="AJ153" s="10">
        <f t="shared" si="69"/>
        <v>4.2726862620217245</v>
      </c>
      <c r="AK153" s="10">
        <f t="shared" si="70"/>
        <v>8.2506411568914082</v>
      </c>
      <c r="AL153" s="9">
        <f t="shared" si="65"/>
        <v>4.469097293316179</v>
      </c>
      <c r="AM153" s="49">
        <f t="shared" si="71"/>
        <v>31.50543230372789</v>
      </c>
      <c r="AN153" s="29">
        <f t="shared" si="72"/>
        <v>1.3751068594819015E-4</v>
      </c>
      <c r="AO153" s="29">
        <f t="shared" si="73"/>
        <v>2.3833333333333333</v>
      </c>
      <c r="AP153" s="29"/>
      <c r="AQ153" s="32"/>
      <c r="AR153" s="37"/>
      <c r="AS153" s="32"/>
      <c r="AT153"/>
    </row>
    <row r="154" spans="21:46" x14ac:dyDescent="0.25">
      <c r="U154" s="36">
        <f t="shared" si="67"/>
        <v>8640</v>
      </c>
      <c r="V154" s="36">
        <f t="shared" si="66"/>
        <v>27.046309965197501</v>
      </c>
      <c r="W154" s="32">
        <f t="shared" si="53"/>
        <v>295.6731549825987</v>
      </c>
      <c r="X154" s="8">
        <f t="shared" si="54"/>
        <v>1.1944144467324349</v>
      </c>
      <c r="Y154" s="32">
        <f t="shared" si="55"/>
        <v>1.8325736311193923E-5</v>
      </c>
      <c r="Z154" s="32">
        <f t="shared" si="56"/>
        <v>1.5342862237917268E-5</v>
      </c>
      <c r="AA154" s="10">
        <f t="shared" si="57"/>
        <v>1006.1757889683956</v>
      </c>
      <c r="AB154" s="29">
        <f t="shared" si="58"/>
        <v>2.5784556526517136E-2</v>
      </c>
      <c r="AC154" s="8">
        <f t="shared" si="59"/>
        <v>0.71511457536140022</v>
      </c>
      <c r="AD154" s="32">
        <f t="shared" si="60"/>
        <v>3.3821129282394715E-3</v>
      </c>
      <c r="AE154" s="47">
        <f t="shared" si="61"/>
        <v>591649.4278227922</v>
      </c>
      <c r="AF154" s="32">
        <f t="shared" si="62"/>
        <v>423097.12934031145</v>
      </c>
      <c r="AG154" s="9">
        <f t="shared" si="63"/>
        <v>13.772214542779565</v>
      </c>
      <c r="AH154" s="10">
        <f t="shared" si="64"/>
        <v>4.5868432398259387</v>
      </c>
      <c r="AI154" s="10">
        <f t="shared" si="68"/>
        <v>3.9834245480866737</v>
      </c>
      <c r="AJ154" s="10">
        <f t="shared" si="69"/>
        <v>4.2776213955482634</v>
      </c>
      <c r="AK154" s="10">
        <f t="shared" si="70"/>
        <v>8.2610459436349366</v>
      </c>
      <c r="AL154" s="9">
        <f t="shared" si="65"/>
        <v>4.4747332194689236</v>
      </c>
      <c r="AM154" s="49">
        <f t="shared" si="71"/>
        <v>31.521043184666425</v>
      </c>
      <c r="AN154" s="29">
        <f t="shared" si="72"/>
        <v>1.3768409906058228E-4</v>
      </c>
      <c r="AO154" s="29">
        <f t="shared" si="73"/>
        <v>2.4</v>
      </c>
      <c r="AP154" s="29"/>
      <c r="AQ154" s="32"/>
      <c r="AR154" s="37"/>
      <c r="AS154" s="32"/>
      <c r="AT154"/>
    </row>
    <row r="155" spans="21:46" x14ac:dyDescent="0.25">
      <c r="U155" s="36">
        <f t="shared" si="67"/>
        <v>8700</v>
      </c>
      <c r="V155" s="36">
        <f t="shared" si="66"/>
        <v>27.056071228611639</v>
      </c>
      <c r="W155" s="32">
        <f t="shared" si="53"/>
        <v>295.67803561430583</v>
      </c>
      <c r="X155" s="8">
        <f t="shared" si="54"/>
        <v>1.1943946659312483</v>
      </c>
      <c r="Y155" s="32">
        <f t="shared" si="55"/>
        <v>1.8325969094304172E-5</v>
      </c>
      <c r="Z155" s="32">
        <f t="shared" si="56"/>
        <v>1.5343311232904526E-5</v>
      </c>
      <c r="AA155" s="10">
        <f t="shared" si="57"/>
        <v>1006.1759608519553</v>
      </c>
      <c r="AB155" s="29">
        <f t="shared" si="58"/>
        <v>2.5784921508687331E-2</v>
      </c>
      <c r="AC155" s="8">
        <f t="shared" si="59"/>
        <v>0.71511365880219213</v>
      </c>
      <c r="AD155" s="32">
        <f t="shared" si="60"/>
        <v>3.3820571011383468E-3</v>
      </c>
      <c r="AE155" s="47">
        <f t="shared" si="61"/>
        <v>592243.39676096255</v>
      </c>
      <c r="AF155" s="32">
        <f t="shared" si="62"/>
        <v>423521.34235917026</v>
      </c>
      <c r="AG155" s="9">
        <f t="shared" si="63"/>
        <v>13.77566538002584</v>
      </c>
      <c r="AH155" s="10">
        <f t="shared" si="64"/>
        <v>4.5880574863213077</v>
      </c>
      <c r="AI155" s="10">
        <f t="shared" si="68"/>
        <v>3.988778438120701</v>
      </c>
      <c r="AJ155" s="10">
        <f t="shared" si="69"/>
        <v>4.2824512810239259</v>
      </c>
      <c r="AK155" s="10">
        <f t="shared" si="70"/>
        <v>8.2712297191446265</v>
      </c>
      <c r="AL155" s="9">
        <f t="shared" si="65"/>
        <v>4.4802494312033385</v>
      </c>
      <c r="AM155" s="49">
        <f t="shared" si="71"/>
        <v>31.536320659814976</v>
      </c>
      <c r="AN155" s="29">
        <f t="shared" si="72"/>
        <v>1.3785382865241043E-4</v>
      </c>
      <c r="AO155" s="29">
        <f t="shared" si="73"/>
        <v>2.4166666666666665</v>
      </c>
      <c r="AP155" s="29"/>
      <c r="AQ155" s="32"/>
      <c r="AR155" s="37"/>
      <c r="AS155" s="32"/>
      <c r="AT155"/>
    </row>
    <row r="156" spans="21:46" x14ac:dyDescent="0.25">
      <c r="U156" s="36">
        <f t="shared" si="67"/>
        <v>8760</v>
      </c>
      <c r="V156" s="36">
        <f t="shared" si="66"/>
        <v>27.065623339737421</v>
      </c>
      <c r="W156" s="32">
        <f t="shared" si="53"/>
        <v>295.68281166986867</v>
      </c>
      <c r="X156" s="8">
        <f t="shared" si="54"/>
        <v>1.1943753096028813</v>
      </c>
      <c r="Y156" s="32">
        <f t="shared" si="55"/>
        <v>1.8326196887816618E-5</v>
      </c>
      <c r="Z156" s="32">
        <f t="shared" si="56"/>
        <v>1.5343750612116979E-5</v>
      </c>
      <c r="AA156" s="10">
        <f t="shared" si="57"/>
        <v>1006.1761290709321</v>
      </c>
      <c r="AB156" s="29">
        <f t="shared" si="58"/>
        <v>2.5785278668077439E-2</v>
      </c>
      <c r="AC156" s="8">
        <f t="shared" si="59"/>
        <v>0.71511276191881212</v>
      </c>
      <c r="AD156" s="32">
        <f t="shared" si="60"/>
        <v>3.3820024720155359E-3</v>
      </c>
      <c r="AE156" s="47">
        <f t="shared" si="61"/>
        <v>592824.55012747541</v>
      </c>
      <c r="AF156" s="32">
        <f t="shared" si="62"/>
        <v>423936.40137493622</v>
      </c>
      <c r="AG156" s="9">
        <f t="shared" si="63"/>
        <v>13.779039244245897</v>
      </c>
      <c r="AH156" s="10">
        <f t="shared" si="64"/>
        <v>4.5892447364287188</v>
      </c>
      <c r="AI156" s="10">
        <f t="shared" si="68"/>
        <v>3.9940189626561891</v>
      </c>
      <c r="AJ156" s="10">
        <f t="shared" si="69"/>
        <v>4.2871781338050328</v>
      </c>
      <c r="AK156" s="10">
        <f t="shared" si="70"/>
        <v>8.2811970964612218</v>
      </c>
      <c r="AL156" s="9">
        <f t="shared" si="65"/>
        <v>4.4856484272498278</v>
      </c>
      <c r="AM156" s="49">
        <f t="shared" si="71"/>
        <v>31.551271766987249</v>
      </c>
      <c r="AN156" s="29">
        <f t="shared" si="72"/>
        <v>1.3801995160768701E-4</v>
      </c>
      <c r="AO156" s="29">
        <f t="shared" si="73"/>
        <v>2.4333333333333331</v>
      </c>
      <c r="AP156" s="29"/>
      <c r="AQ156" s="32"/>
      <c r="AR156" s="37"/>
      <c r="AS156" s="32"/>
      <c r="AT156"/>
    </row>
    <row r="157" spans="21:46" x14ac:dyDescent="0.25">
      <c r="U157" s="36">
        <f t="shared" si="67"/>
        <v>8820</v>
      </c>
      <c r="V157" s="36">
        <f t="shared" si="66"/>
        <v>27.074970742916459</v>
      </c>
      <c r="W157" s="32">
        <f t="shared" si="53"/>
        <v>295.68748537145819</v>
      </c>
      <c r="X157" s="8">
        <f t="shared" si="54"/>
        <v>1.1943563687005418</v>
      </c>
      <c r="Y157" s="32">
        <f t="shared" si="55"/>
        <v>1.8326419797833868E-5</v>
      </c>
      <c r="Z157" s="32">
        <f t="shared" si="56"/>
        <v>1.534418057968158E-5</v>
      </c>
      <c r="AA157" s="10">
        <f t="shared" si="57"/>
        <v>1006.1762937024157</v>
      </c>
      <c r="AB157" s="29">
        <f t="shared" si="58"/>
        <v>2.5785628171018118E-2</v>
      </c>
      <c r="AC157" s="8">
        <f t="shared" si="59"/>
        <v>0.71511188429158945</v>
      </c>
      <c r="AD157" s="32">
        <f t="shared" si="60"/>
        <v>3.3819490153387702E-3</v>
      </c>
      <c r="AE157" s="47">
        <f t="shared" si="61"/>
        <v>593393.16403472819</v>
      </c>
      <c r="AF157" s="32">
        <f t="shared" si="62"/>
        <v>424342.50365862268</v>
      </c>
      <c r="AG157" s="9">
        <f t="shared" si="63"/>
        <v>13.782337905493186</v>
      </c>
      <c r="AH157" s="10">
        <f t="shared" si="64"/>
        <v>4.5904056072123556</v>
      </c>
      <c r="AI157" s="10">
        <f t="shared" si="68"/>
        <v>3.9991484720228918</v>
      </c>
      <c r="AJ157" s="10">
        <f t="shared" si="69"/>
        <v>4.2918041238705715</v>
      </c>
      <c r="AK157" s="10">
        <f t="shared" si="70"/>
        <v>8.2909525958934633</v>
      </c>
      <c r="AL157" s="9">
        <f t="shared" si="65"/>
        <v>4.4909326561089591</v>
      </c>
      <c r="AM157" s="49">
        <f t="shared" si="71"/>
        <v>31.565903399025419</v>
      </c>
      <c r="AN157" s="29">
        <f t="shared" si="72"/>
        <v>1.3818254326489107E-4</v>
      </c>
      <c r="AO157" s="29">
        <f t="shared" si="73"/>
        <v>2.4500000000000002</v>
      </c>
      <c r="AP157" s="29"/>
      <c r="AQ157" s="32"/>
      <c r="AR157" s="37"/>
      <c r="AS157" s="32"/>
      <c r="AT157"/>
    </row>
    <row r="158" spans="21:46" x14ac:dyDescent="0.25">
      <c r="U158" s="36">
        <f t="shared" si="67"/>
        <v>8880</v>
      </c>
      <c r="V158" s="36">
        <f t="shared" si="66"/>
        <v>27.084117789653199</v>
      </c>
      <c r="W158" s="32">
        <f t="shared" si="53"/>
        <v>295.69205889482657</v>
      </c>
      <c r="X158" s="8">
        <f t="shared" si="54"/>
        <v>1.1943378343675723</v>
      </c>
      <c r="Y158" s="32">
        <f t="shared" si="55"/>
        <v>1.8326637928238737E-5</v>
      </c>
      <c r="Z158" s="32">
        <f t="shared" si="56"/>
        <v>1.5344601335469782E-5</v>
      </c>
      <c r="AA158" s="10">
        <f t="shared" si="57"/>
        <v>1006.1764548219185</v>
      </c>
      <c r="AB158" s="29">
        <f t="shared" si="58"/>
        <v>2.5785970180361044E-2</v>
      </c>
      <c r="AC158" s="8">
        <f t="shared" si="59"/>
        <v>0.71511102550968575</v>
      </c>
      <c r="AD158" s="32">
        <f t="shared" si="60"/>
        <v>3.3818967061123736E-3</v>
      </c>
      <c r="AE158" s="47">
        <f t="shared" si="61"/>
        <v>593949.5086649044</v>
      </c>
      <c r="AF158" s="32">
        <f t="shared" si="62"/>
        <v>424739.84224233375</v>
      </c>
      <c r="AG158" s="9">
        <f t="shared" si="63"/>
        <v>13.785563090759439</v>
      </c>
      <c r="AH158" s="10">
        <f t="shared" si="64"/>
        <v>4.5915407008800289</v>
      </c>
      <c r="AI158" s="10">
        <f t="shared" si="68"/>
        <v>4.0041692700269751</v>
      </c>
      <c r="AJ158" s="10">
        <f t="shared" si="69"/>
        <v>4.2963313766974949</v>
      </c>
      <c r="AK158" s="10">
        <f t="shared" si="70"/>
        <v>8.3005006467244691</v>
      </c>
      <c r="AL158" s="9">
        <f t="shared" si="65"/>
        <v>4.4961045169757536</v>
      </c>
      <c r="AM158" s="49">
        <f t="shared" si="71"/>
        <v>31.580222306628954</v>
      </c>
      <c r="AN158" s="29">
        <f t="shared" si="72"/>
        <v>1.3834167744540782E-4</v>
      </c>
      <c r="AO158" s="29">
        <f t="shared" si="73"/>
        <v>2.4666666666666668</v>
      </c>
      <c r="AP158" s="29"/>
      <c r="AQ158" s="32"/>
      <c r="AR158" s="37"/>
      <c r="AS158" s="32"/>
      <c r="AT158"/>
    </row>
    <row r="159" spans="21:46" x14ac:dyDescent="0.25">
      <c r="U159" s="36">
        <f t="shared" si="67"/>
        <v>8940</v>
      </c>
      <c r="V159" s="36">
        <f t="shared" si="66"/>
        <v>27.093068740484373</v>
      </c>
      <c r="W159" s="32">
        <f t="shared" si="53"/>
        <v>295.69653437024215</v>
      </c>
      <c r="X159" s="8">
        <f t="shared" si="54"/>
        <v>1.1943196979335686</v>
      </c>
      <c r="Y159" s="32">
        <f t="shared" si="55"/>
        <v>1.8326851380739438E-5</v>
      </c>
      <c r="Z159" s="32">
        <f t="shared" si="56"/>
        <v>1.5345013075183182E-5</v>
      </c>
      <c r="AA159" s="10">
        <f t="shared" si="57"/>
        <v>1006.1766125034062</v>
      </c>
      <c r="AB159" s="29">
        <f t="shared" si="58"/>
        <v>2.5786304855549582E-2</v>
      </c>
      <c r="AC159" s="8">
        <f t="shared" si="59"/>
        <v>0.71511018517091707</v>
      </c>
      <c r="AD159" s="32">
        <f t="shared" si="60"/>
        <v>3.3818455198663176E-3</v>
      </c>
      <c r="AE159" s="47">
        <f t="shared" si="61"/>
        <v>594493.84839641431</v>
      </c>
      <c r="AF159" s="32">
        <f t="shared" si="62"/>
        <v>425128.60600973095</v>
      </c>
      <c r="AG159" s="9">
        <f t="shared" si="63"/>
        <v>13.788716485127182</v>
      </c>
      <c r="AH159" s="10">
        <f t="shared" si="64"/>
        <v>4.5926506051746587</v>
      </c>
      <c r="AI159" s="10">
        <f t="shared" si="68"/>
        <v>4.0090836147725115</v>
      </c>
      <c r="AJ159" s="10">
        <f t="shared" si="69"/>
        <v>4.3007619741211611</v>
      </c>
      <c r="AK159" s="10">
        <f t="shared" si="70"/>
        <v>8.3098455888936726</v>
      </c>
      <c r="AL159" s="9">
        <f t="shared" si="65"/>
        <v>4.5011663606507391</v>
      </c>
      <c r="AM159" s="49">
        <f t="shared" si="71"/>
        <v>31.594235101135112</v>
      </c>
      <c r="AN159" s="29">
        <f t="shared" si="72"/>
        <v>1.3849742648156121E-4</v>
      </c>
      <c r="AO159" s="29">
        <f t="shared" si="73"/>
        <v>2.4833333333333334</v>
      </c>
      <c r="AP159" s="29"/>
      <c r="AQ159" s="32"/>
      <c r="AR159" s="37"/>
      <c r="AS159" s="32"/>
      <c r="AT159"/>
    </row>
    <row r="160" spans="21:46" x14ac:dyDescent="0.25">
      <c r="U160" s="36">
        <f t="shared" si="67"/>
        <v>9000</v>
      </c>
      <c r="V160" s="36">
        <f t="shared" si="66"/>
        <v>27.101827766813933</v>
      </c>
      <c r="W160" s="32">
        <f t="shared" si="53"/>
        <v>295.70091388340694</v>
      </c>
      <c r="X160" s="8">
        <f t="shared" si="54"/>
        <v>1.1943019509105772</v>
      </c>
      <c r="Y160" s="32">
        <f t="shared" si="55"/>
        <v>1.8327060254913193E-5</v>
      </c>
      <c r="Z160" s="32">
        <f t="shared" si="56"/>
        <v>1.5345415990436931E-5</v>
      </c>
      <c r="AA160" s="10">
        <f t="shared" si="57"/>
        <v>1006.1767668193281</v>
      </c>
      <c r="AB160" s="29">
        <f t="shared" si="58"/>
        <v>2.5786632352687244E-2</v>
      </c>
      <c r="AC160" s="8">
        <f t="shared" si="59"/>
        <v>0.71510936288157445</v>
      </c>
      <c r="AD160" s="32">
        <f t="shared" si="60"/>
        <v>3.3817954326454801E-3</v>
      </c>
      <c r="AE160" s="47">
        <f t="shared" si="61"/>
        <v>595026.44192773744</v>
      </c>
      <c r="AF160" s="32">
        <f t="shared" si="62"/>
        <v>425508.97978463449</v>
      </c>
      <c r="AG160" s="9">
        <f t="shared" si="63"/>
        <v>13.791799732886975</v>
      </c>
      <c r="AH160" s="10">
        <f t="shared" si="64"/>
        <v>4.5937358937538511</v>
      </c>
      <c r="AI160" s="10">
        <f t="shared" si="68"/>
        <v>4.0138937194731481</v>
      </c>
      <c r="AJ160" s="10">
        <f t="shared" si="69"/>
        <v>4.305097955181787</v>
      </c>
      <c r="AK160" s="10">
        <f t="shared" si="70"/>
        <v>8.3189916746549351</v>
      </c>
      <c r="AL160" s="9">
        <f t="shared" si="65"/>
        <v>4.5061204904380894</v>
      </c>
      <c r="AM160" s="49">
        <f t="shared" si="71"/>
        <v>31.607948257252023</v>
      </c>
      <c r="AN160" s="29">
        <f t="shared" si="72"/>
        <v>1.3864986124424893E-4</v>
      </c>
      <c r="AO160" s="29">
        <f t="shared" si="73"/>
        <v>2.5</v>
      </c>
      <c r="AP160" s="29"/>
      <c r="AQ160" s="32"/>
      <c r="AR160" s="37"/>
      <c r="AS160" s="32"/>
      <c r="AT160"/>
    </row>
    <row r="161" spans="21:46" x14ac:dyDescent="0.25">
      <c r="U161" s="36">
        <f t="shared" si="67"/>
        <v>9060</v>
      </c>
      <c r="V161" s="36">
        <f t="shared" si="66"/>
        <v>27.110398952713918</v>
      </c>
      <c r="W161" s="32">
        <f t="shared" si="53"/>
        <v>295.70519947635694</v>
      </c>
      <c r="X161" s="8">
        <f t="shared" si="54"/>
        <v>1.1942845849893617</v>
      </c>
      <c r="Y161" s="32">
        <f t="shared" si="55"/>
        <v>1.8327264648249701E-5</v>
      </c>
      <c r="Z161" s="32">
        <f t="shared" si="56"/>
        <v>1.5345810268842208E-5</v>
      </c>
      <c r="AA161" s="10">
        <f t="shared" si="57"/>
        <v>1006.1769178406455</v>
      </c>
      <c r="AB161" s="29">
        <f t="shared" si="58"/>
        <v>2.5786952824605691E-2</v>
      </c>
      <c r="AC161" s="8">
        <f t="shared" si="59"/>
        <v>0.71510855825624986</v>
      </c>
      <c r="AD161" s="32">
        <f t="shared" si="60"/>
        <v>3.3817464209991168E-3</v>
      </c>
      <c r="AE161" s="47">
        <f t="shared" si="61"/>
        <v>595547.54239861853</v>
      </c>
      <c r="AF161" s="32">
        <f t="shared" si="62"/>
        <v>425881.14441772894</v>
      </c>
      <c r="AG161" s="9">
        <f t="shared" si="63"/>
        <v>13.794814438620175</v>
      </c>
      <c r="AH161" s="10">
        <f t="shared" si="64"/>
        <v>4.5947971265581353</v>
      </c>
      <c r="AI161" s="10">
        <f t="shared" si="68"/>
        <v>4.0186017532539031</v>
      </c>
      <c r="AJ161" s="10">
        <f t="shared" si="69"/>
        <v>4.3093413169565897</v>
      </c>
      <c r="AK161" s="10">
        <f t="shared" si="70"/>
        <v>8.3279430702104928</v>
      </c>
      <c r="AL161" s="9">
        <f t="shared" si="65"/>
        <v>4.5109691630306834</v>
      </c>
      <c r="AM161" s="49">
        <f t="shared" si="71"/>
        <v>31.621368115744602</v>
      </c>
      <c r="AN161" s="29">
        <f t="shared" si="72"/>
        <v>1.3879905117017489E-4</v>
      </c>
      <c r="AO161" s="29">
        <f t="shared" si="73"/>
        <v>2.5166666666666666</v>
      </c>
      <c r="AP161" s="29"/>
      <c r="AQ161" s="32"/>
      <c r="AR161" s="37"/>
      <c r="AS161" s="32"/>
      <c r="AT161"/>
    </row>
    <row r="162" spans="21:46" x14ac:dyDescent="0.25">
      <c r="U162" s="36">
        <f t="shared" si="67"/>
        <v>9120</v>
      </c>
      <c r="V162" s="36">
        <f t="shared" si="66"/>
        <v>27.118786296691756</v>
      </c>
      <c r="W162" s="32">
        <f t="shared" si="53"/>
        <v>295.70939314834584</v>
      </c>
      <c r="X162" s="8">
        <f t="shared" si="54"/>
        <v>1.1942675920357435</v>
      </c>
      <c r="Y162" s="32">
        <f t="shared" si="55"/>
        <v>1.8327464656193373E-5</v>
      </c>
      <c r="Z162" s="32">
        <f t="shared" si="56"/>
        <v>1.5346196094086798E-5</v>
      </c>
      <c r="AA162" s="10">
        <f t="shared" si="57"/>
        <v>1006.1770656368614</v>
      </c>
      <c r="AB162" s="29">
        <f t="shared" si="58"/>
        <v>2.5787266420930922E-2</v>
      </c>
      <c r="AC162" s="8">
        <f t="shared" si="59"/>
        <v>0.71510777091766786</v>
      </c>
      <c r="AD162" s="32">
        <f t="shared" si="60"/>
        <v>3.3816984619705302E-3</v>
      </c>
      <c r="AE162" s="47">
        <f t="shared" si="61"/>
        <v>596057.39750874694</v>
      </c>
      <c r="AF162" s="32">
        <f t="shared" si="62"/>
        <v>426245.27687146631</v>
      </c>
      <c r="AG162" s="9">
        <f t="shared" si="63"/>
        <v>13.797762168248999</v>
      </c>
      <c r="AH162" s="10">
        <f t="shared" si="64"/>
        <v>4.5958348501681803</v>
      </c>
      <c r="AI162" s="10">
        <f t="shared" si="68"/>
        <v>4.0232098419429132</v>
      </c>
      <c r="AJ162" s="10">
        <f t="shared" si="69"/>
        <v>4.313494015377743</v>
      </c>
      <c r="AK162" s="10">
        <f t="shared" si="70"/>
        <v>8.3367038573206571</v>
      </c>
      <c r="AL162" s="9">
        <f t="shared" si="65"/>
        <v>4.5157145893820223</v>
      </c>
      <c r="AM162" s="49">
        <f t="shared" si="71"/>
        <v>31.634500886073777</v>
      </c>
      <c r="AN162" s="29">
        <f t="shared" si="72"/>
        <v>1.3894506428867762E-4</v>
      </c>
      <c r="AO162" s="29">
        <f t="shared" si="73"/>
        <v>2.5333333333333332</v>
      </c>
      <c r="AP162" s="29"/>
      <c r="AQ162" s="32"/>
      <c r="AR162" s="37"/>
      <c r="AS162" s="32"/>
      <c r="AT162"/>
    </row>
    <row r="163" spans="21:46" x14ac:dyDescent="0.25">
      <c r="U163" s="36">
        <f t="shared" si="67"/>
        <v>9180</v>
      </c>
      <c r="V163" s="36">
        <f t="shared" si="66"/>
        <v>27.126993713424518</v>
      </c>
      <c r="W163" s="32">
        <f t="shared" si="53"/>
        <v>295.71349685671225</v>
      </c>
      <c r="X163" s="8">
        <f t="shared" si="54"/>
        <v>1.1942509640870103</v>
      </c>
      <c r="Y163" s="32">
        <f t="shared" si="55"/>
        <v>1.832766037218492E-5</v>
      </c>
      <c r="Z163" s="32">
        <f t="shared" si="56"/>
        <v>1.5346573646014332E-5</v>
      </c>
      <c r="AA163" s="10">
        <f t="shared" si="57"/>
        <v>1006.1772102760478</v>
      </c>
      <c r="AB163" s="29">
        <f t="shared" si="58"/>
        <v>2.5787573288148437E-2</v>
      </c>
      <c r="AC163" s="8">
        <f t="shared" si="59"/>
        <v>0.71510700049651554</v>
      </c>
      <c r="AD163" s="32">
        <f t="shared" si="60"/>
        <v>3.3816515330869364E-3</v>
      </c>
      <c r="AE163" s="47">
        <f t="shared" si="61"/>
        <v>596556.24963392888</v>
      </c>
      <c r="AF163" s="32">
        <f t="shared" si="62"/>
        <v>426601.55030316941</v>
      </c>
      <c r="AG163" s="9">
        <f t="shared" si="63"/>
        <v>13.800644450054579</v>
      </c>
      <c r="AH163" s="10">
        <f t="shared" si="64"/>
        <v>4.5968495981513771</v>
      </c>
      <c r="AI163" s="10">
        <f t="shared" si="68"/>
        <v>4.0277200688530215</v>
      </c>
      <c r="AJ163" s="10">
        <f t="shared" si="69"/>
        <v>4.3175579660364205</v>
      </c>
      <c r="AK163" s="10">
        <f t="shared" si="70"/>
        <v>8.3452780348894429</v>
      </c>
      <c r="AL163" s="9">
        <f t="shared" si="65"/>
        <v>4.520358935565115</v>
      </c>
      <c r="AM163" s="49">
        <f t="shared" si="71"/>
        <v>31.647352648989632</v>
      </c>
      <c r="AN163" s="29">
        <f t="shared" si="72"/>
        <v>1.3908796724815739E-4</v>
      </c>
      <c r="AO163" s="29">
        <f t="shared" si="73"/>
        <v>2.5499999999999998</v>
      </c>
      <c r="AP163" s="29"/>
      <c r="AQ163" s="32"/>
      <c r="AR163" s="37"/>
      <c r="AS163" s="32"/>
      <c r="AT163"/>
    </row>
    <row r="164" spans="21:46" x14ac:dyDescent="0.25">
      <c r="U164" s="36">
        <f t="shared" si="67"/>
        <v>9240</v>
      </c>
      <c r="V164" s="36">
        <f t="shared" si="66"/>
        <v>27.135025035460618</v>
      </c>
      <c r="W164" s="32">
        <f t="shared" si="53"/>
        <v>295.71751251773026</v>
      </c>
      <c r="X164" s="8">
        <f t="shared" si="54"/>
        <v>1.194234693348398</v>
      </c>
      <c r="Y164" s="32">
        <f t="shared" si="55"/>
        <v>1.8327851887702225E-5</v>
      </c>
      <c r="Z164" s="32">
        <f t="shared" si="56"/>
        <v>1.5346943100702051E-5</v>
      </c>
      <c r="AA164" s="10">
        <f t="shared" si="57"/>
        <v>1006.1773518248752</v>
      </c>
      <c r="AB164" s="29">
        <f t="shared" si="58"/>
        <v>2.5787873569667254E-2</v>
      </c>
      <c r="AC164" s="8">
        <f t="shared" si="59"/>
        <v>0.71510624663128108</v>
      </c>
      <c r="AD164" s="32">
        <f t="shared" si="60"/>
        <v>3.3816056123495333E-3</v>
      </c>
      <c r="AE164" s="47">
        <f t="shared" si="61"/>
        <v>597044.33593981666</v>
      </c>
      <c r="AF164" s="32">
        <f t="shared" si="62"/>
        <v>426950.13414638798</v>
      </c>
      <c r="AG164" s="9">
        <f t="shared" si="63"/>
        <v>13.803462775664551</v>
      </c>
      <c r="AH164" s="10">
        <f t="shared" si="64"/>
        <v>4.5978418913982564</v>
      </c>
      <c r="AI164" s="10">
        <f t="shared" si="68"/>
        <v>4.0321344755532165</v>
      </c>
      <c r="AJ164" s="10">
        <f t="shared" si="69"/>
        <v>4.3215350449733654</v>
      </c>
      <c r="AK164" s="10">
        <f t="shared" si="70"/>
        <v>8.3536695205265818</v>
      </c>
      <c r="AL164" s="9">
        <f t="shared" si="65"/>
        <v>4.5249043236185651</v>
      </c>
      <c r="AM164" s="49">
        <f t="shared" si="71"/>
        <v>31.659929359079182</v>
      </c>
      <c r="AN164" s="29">
        <f t="shared" si="72"/>
        <v>1.3922782534210969E-4</v>
      </c>
      <c r="AO164" s="29">
        <f t="shared" si="73"/>
        <v>2.5666666666666669</v>
      </c>
      <c r="AP164" s="29"/>
      <c r="AQ164" s="32"/>
      <c r="AR164" s="37"/>
      <c r="AS164" s="32"/>
      <c r="AT164"/>
    </row>
    <row r="165" spans="21:46" x14ac:dyDescent="0.25">
      <c r="U165" s="36">
        <f t="shared" si="67"/>
        <v>9300</v>
      </c>
      <c r="V165" s="36">
        <f t="shared" si="66"/>
        <v>27.142884014889397</v>
      </c>
      <c r="W165" s="32">
        <f t="shared" si="53"/>
        <v>295.72144200744469</v>
      </c>
      <c r="X165" s="8">
        <f t="shared" si="54"/>
        <v>1.194218772189634</v>
      </c>
      <c r="Y165" s="32">
        <f t="shared" si="55"/>
        <v>1.8328039292300165E-5</v>
      </c>
      <c r="Z165" s="32">
        <f t="shared" si="56"/>
        <v>1.5347304630536986E-5</v>
      </c>
      <c r="AA165" s="10">
        <f t="shared" si="57"/>
        <v>1006.1774903486383</v>
      </c>
      <c r="AB165" s="29">
        <f t="shared" si="58"/>
        <v>2.5788167405882339E-2</v>
      </c>
      <c r="AC165" s="8">
        <f t="shared" si="59"/>
        <v>0.71510550896809055</v>
      </c>
      <c r="AD165" s="32">
        <f t="shared" si="60"/>
        <v>3.3815606782237498E-3</v>
      </c>
      <c r="AE165" s="47">
        <f t="shared" si="61"/>
        <v>597521.88849325199</v>
      </c>
      <c r="AF165" s="32">
        <f t="shared" si="62"/>
        <v>427291.19419054163</v>
      </c>
      <c r="AG165" s="9">
        <f t="shared" si="63"/>
        <v>13.806218601011006</v>
      </c>
      <c r="AH165" s="10">
        <f t="shared" si="64"/>
        <v>4.5988122384489305</v>
      </c>
      <c r="AI165" s="10">
        <f t="shared" si="68"/>
        <v>4.0364550626296749</v>
      </c>
      <c r="AJ165" s="10">
        <f t="shared" si="69"/>
        <v>4.3254270894551672</v>
      </c>
      <c r="AK165" s="10">
        <f t="shared" si="70"/>
        <v>8.3618821520848421</v>
      </c>
      <c r="AL165" s="9">
        <f t="shared" si="65"/>
        <v>4.5293528323792893</v>
      </c>
      <c r="AM165" s="49">
        <f t="shared" si="71"/>
        <v>31.672236847268685</v>
      </c>
      <c r="AN165" s="29">
        <f t="shared" si="72"/>
        <v>1.3936470253474737E-4</v>
      </c>
      <c r="AO165" s="29">
        <f t="shared" si="73"/>
        <v>2.5833333333333335</v>
      </c>
      <c r="AP165" s="29"/>
      <c r="AQ165" s="32"/>
      <c r="AR165" s="37"/>
      <c r="AS165" s="32"/>
      <c r="AT165"/>
    </row>
    <row r="166" spans="21:46" x14ac:dyDescent="0.25">
      <c r="U166" s="36">
        <f t="shared" si="67"/>
        <v>9360</v>
      </c>
      <c r="V166" s="36">
        <f t="shared" si="66"/>
        <v>27.150574324979168</v>
      </c>
      <c r="W166" s="32">
        <f t="shared" si="53"/>
        <v>295.72528716248956</v>
      </c>
      <c r="X166" s="8">
        <f t="shared" si="54"/>
        <v>1.1942031931415562</v>
      </c>
      <c r="Y166" s="32">
        <f t="shared" si="55"/>
        <v>1.8328222673650167E-5</v>
      </c>
      <c r="Z166" s="32">
        <f t="shared" si="56"/>
        <v>1.5347658404291012E-5</v>
      </c>
      <c r="AA166" s="10">
        <f t="shared" si="57"/>
        <v>1006.1776259112844</v>
      </c>
      <c r="AB166" s="29">
        <f t="shared" si="58"/>
        <v>2.5788454934236506E-2</v>
      </c>
      <c r="AC166" s="8">
        <f t="shared" si="59"/>
        <v>0.71510478716055259</v>
      </c>
      <c r="AD166" s="32">
        <f t="shared" si="60"/>
        <v>3.3815167096297003E-3</v>
      </c>
      <c r="AE166" s="47">
        <f t="shared" si="61"/>
        <v>597989.13437123946</v>
      </c>
      <c r="AF166" s="32">
        <f t="shared" si="62"/>
        <v>427624.89265886828</v>
      </c>
      <c r="AG166" s="9">
        <f t="shared" si="63"/>
        <v>13.808913347259871</v>
      </c>
      <c r="AH166" s="10">
        <f t="shared" si="64"/>
        <v>4.5997611358100974</v>
      </c>
      <c r="AI166" s="10">
        <f t="shared" si="68"/>
        <v>4.0406837904365656</v>
      </c>
      <c r="AJ166" s="10">
        <f t="shared" si="69"/>
        <v>4.3292358987378208</v>
      </c>
      <c r="AK166" s="10">
        <f t="shared" si="70"/>
        <v>8.3699196891743863</v>
      </c>
      <c r="AL166" s="9">
        <f t="shared" si="65"/>
        <v>4.5337064983027924</v>
      </c>
      <c r="AM166" s="49">
        <f t="shared" si="71"/>
        <v>31.684280823281959</v>
      </c>
      <c r="AN166" s="29">
        <f t="shared" si="72"/>
        <v>1.3949866148623978E-4</v>
      </c>
      <c r="AO166" s="29">
        <f t="shared" si="73"/>
        <v>2.6</v>
      </c>
      <c r="AP166" s="29"/>
      <c r="AQ166" s="32"/>
      <c r="AR166" s="37"/>
      <c r="AS166" s="32"/>
      <c r="AT166"/>
    </row>
    <row r="167" spans="21:46" x14ac:dyDescent="0.25">
      <c r="U167" s="36">
        <f t="shared" si="67"/>
        <v>9420</v>
      </c>
      <c r="V167" s="36">
        <f t="shared" si="66"/>
        <v>27.158099561784141</v>
      </c>
      <c r="W167" s="32">
        <f t="shared" si="53"/>
        <v>295.72904978089207</v>
      </c>
      <c r="X167" s="8">
        <f t="shared" si="54"/>
        <v>1.1941879488927891</v>
      </c>
      <c r="Y167" s="32">
        <f t="shared" si="55"/>
        <v>1.8328402117578288E-5</v>
      </c>
      <c r="Z167" s="32">
        <f t="shared" si="56"/>
        <v>1.5348004587193973E-5</v>
      </c>
      <c r="AA167" s="10">
        <f t="shared" si="57"/>
        <v>1006.1777585754382</v>
      </c>
      <c r="AB167" s="29">
        <f t="shared" si="58"/>
        <v>2.5788736289280176E-2</v>
      </c>
      <c r="AC167" s="8">
        <f t="shared" si="59"/>
        <v>0.71510408086960142</v>
      </c>
      <c r="AD167" s="32">
        <f t="shared" si="60"/>
        <v>3.3814736859328082E-3</v>
      </c>
      <c r="AE167" s="47">
        <f t="shared" si="61"/>
        <v>598446.29576766235</v>
      </c>
      <c r="AF167" s="32">
        <f t="shared" si="62"/>
        <v>427951.38828475185</v>
      </c>
      <c r="AG167" s="9">
        <f t="shared" si="63"/>
        <v>13.811548401712981</v>
      </c>
      <c r="AH167" s="10">
        <f t="shared" si="64"/>
        <v>4.6006890682627333</v>
      </c>
      <c r="AI167" s="10">
        <f t="shared" si="68"/>
        <v>4.0448225798363548</v>
      </c>
      <c r="AJ167" s="10">
        <f t="shared" si="69"/>
        <v>4.3329632348162148</v>
      </c>
      <c r="AK167" s="10">
        <f t="shared" si="70"/>
        <v>8.3777858146525688</v>
      </c>
      <c r="AL167" s="9">
        <f t="shared" si="65"/>
        <v>4.5379673162701408</v>
      </c>
      <c r="AM167" s="49">
        <f t="shared" si="71"/>
        <v>31.696066878054282</v>
      </c>
      <c r="AN167" s="29">
        <f t="shared" si="72"/>
        <v>1.396297635775428E-4</v>
      </c>
      <c r="AO167" s="29">
        <f t="shared" si="73"/>
        <v>2.6166666666666667</v>
      </c>
      <c r="AP167" s="29"/>
      <c r="AQ167" s="32"/>
      <c r="AR167" s="37"/>
      <c r="AS167" s="32"/>
      <c r="AT167"/>
    </row>
    <row r="168" spans="21:46" x14ac:dyDescent="0.25">
      <c r="U168" s="36">
        <f t="shared" si="67"/>
        <v>9480</v>
      </c>
      <c r="V168" s="36">
        <f t="shared" si="66"/>
        <v>27.165463245720758</v>
      </c>
      <c r="W168" s="32">
        <f t="shared" si="53"/>
        <v>295.73273162286034</v>
      </c>
      <c r="X168" s="8">
        <f t="shared" si="54"/>
        <v>1.1941730322864923</v>
      </c>
      <c r="Y168" s="32">
        <f t="shared" si="55"/>
        <v>1.832857770810347E-5</v>
      </c>
      <c r="Z168" s="32">
        <f t="shared" si="56"/>
        <v>1.5348343341006121E-5</v>
      </c>
      <c r="AA168" s="10">
        <f t="shared" si="57"/>
        <v>1006.1778884024299</v>
      </c>
      <c r="AB168" s="29">
        <f t="shared" si="58"/>
        <v>2.5789011602731199E-2</v>
      </c>
      <c r="AC168" s="8">
        <f t="shared" si="59"/>
        <v>0.7151033897633482</v>
      </c>
      <c r="AD168" s="32">
        <f t="shared" si="60"/>
        <v>3.3814315869346244E-3</v>
      </c>
      <c r="AE168" s="47">
        <f t="shared" si="61"/>
        <v>598893.59009769268</v>
      </c>
      <c r="AF168" s="32">
        <f t="shared" si="62"/>
        <v>428270.83638640121</v>
      </c>
      <c r="AG168" s="9">
        <f t="shared" si="63"/>
        <v>13.814125118683314</v>
      </c>
      <c r="AH168" s="10">
        <f t="shared" si="64"/>
        <v>4.6015965091610163</v>
      </c>
      <c r="AI168" s="10">
        <f t="shared" si="68"/>
        <v>4.0488733129298149</v>
      </c>
      <c r="AJ168" s="10">
        <f t="shared" si="69"/>
        <v>4.3366108231610605</v>
      </c>
      <c r="AK168" s="10">
        <f t="shared" si="70"/>
        <v>8.3854841360908754</v>
      </c>
      <c r="AL168" s="9">
        <f t="shared" si="65"/>
        <v>4.5421372403825577</v>
      </c>
      <c r="AM168" s="49">
        <f t="shared" si="71"/>
        <v>31.707600486103317</v>
      </c>
      <c r="AN168" s="29">
        <f t="shared" si="72"/>
        <v>1.3975806893484793E-4</v>
      </c>
      <c r="AO168" s="29">
        <f t="shared" si="73"/>
        <v>2.6333333333333333</v>
      </c>
      <c r="AP168" s="29"/>
      <c r="AQ168" s="32"/>
      <c r="AR168" s="37"/>
      <c r="AS168" s="32"/>
      <c r="AT168"/>
    </row>
    <row r="169" spans="21:46" x14ac:dyDescent="0.25">
      <c r="U169" s="36">
        <f t="shared" si="67"/>
        <v>9540</v>
      </c>
      <c r="V169" s="36">
        <f t="shared" si="66"/>
        <v>27.172668823113906</v>
      </c>
      <c r="W169" s="32">
        <f t="shared" si="53"/>
        <v>295.73633441155692</v>
      </c>
      <c r="X169" s="8">
        <f t="shared" si="54"/>
        <v>1.1941584363171656</v>
      </c>
      <c r="Y169" s="32">
        <f t="shared" si="55"/>
        <v>1.8328749527474156E-5</v>
      </c>
      <c r="Z169" s="32">
        <f t="shared" si="56"/>
        <v>1.5348674824088488E-5</v>
      </c>
      <c r="AA169" s="10">
        <f t="shared" si="57"/>
        <v>1006.1780154523186</v>
      </c>
      <c r="AB169" s="29">
        <f t="shared" si="58"/>
        <v>2.5789281003532324E-2</v>
      </c>
      <c r="AC169" s="8">
        <f t="shared" si="59"/>
        <v>0.71510271351692944</v>
      </c>
      <c r="AD169" s="32">
        <f t="shared" si="60"/>
        <v>3.381390392863818E-3</v>
      </c>
      <c r="AE169" s="47">
        <f t="shared" si="61"/>
        <v>599331.23010004882</v>
      </c>
      <c r="AF169" s="32">
        <f t="shared" si="62"/>
        <v>428583.38893998414</v>
      </c>
      <c r="AG169" s="9">
        <f t="shared" si="63"/>
        <v>13.816644820344854</v>
      </c>
      <c r="AH169" s="10">
        <f t="shared" si="64"/>
        <v>4.6024839207225243</v>
      </c>
      <c r="AI169" s="10">
        <f t="shared" si="68"/>
        <v>4.0528378337754773</v>
      </c>
      <c r="AJ169" s="10">
        <f t="shared" si="69"/>
        <v>4.3401803534423706</v>
      </c>
      <c r="AK169" s="10">
        <f t="shared" si="70"/>
        <v>8.393018187217848</v>
      </c>
      <c r="AL169" s="9">
        <f t="shared" si="65"/>
        <v>4.546218184743001</v>
      </c>
      <c r="AM169" s="49">
        <f t="shared" si="71"/>
        <v>31.718887007856907</v>
      </c>
      <c r="AN169" s="29">
        <f t="shared" si="72"/>
        <v>1.3988363645363081E-4</v>
      </c>
      <c r="AO169" s="29">
        <f t="shared" si="73"/>
        <v>2.65</v>
      </c>
      <c r="AP169" s="29"/>
      <c r="AQ169" s="32"/>
      <c r="AR169" s="37"/>
      <c r="AS169" s="32"/>
      <c r="AT169"/>
    </row>
    <row r="170" spans="21:46" x14ac:dyDescent="0.25">
      <c r="U170" s="36">
        <f t="shared" si="67"/>
        <v>9600</v>
      </c>
      <c r="V170" s="36">
        <f t="shared" si="66"/>
        <v>27.179719667713474</v>
      </c>
      <c r="W170" s="32">
        <f t="shared" si="53"/>
        <v>295.73985983385671</v>
      </c>
      <c r="X170" s="8">
        <f t="shared" si="54"/>
        <v>1.1941441541275237</v>
      </c>
      <c r="Y170" s="32">
        <f t="shared" si="55"/>
        <v>1.8328917656204854E-5</v>
      </c>
      <c r="Z170" s="32">
        <f t="shared" si="56"/>
        <v>1.53489991914724E-5</v>
      </c>
      <c r="AA170" s="10">
        <f t="shared" si="57"/>
        <v>1006.1781397839193</v>
      </c>
      <c r="AB170" s="29">
        <f t="shared" si="58"/>
        <v>2.5789544617908458E-2</v>
      </c>
      <c r="AC170" s="8">
        <f t="shared" si="59"/>
        <v>0.71510205181236353</v>
      </c>
      <c r="AD170" s="32">
        <f t="shared" si="60"/>
        <v>3.3813500843673512E-3</v>
      </c>
      <c r="AE170" s="47">
        <f t="shared" si="61"/>
        <v>599759.4239370561</v>
      </c>
      <c r="AF170" s="32">
        <f t="shared" si="62"/>
        <v>428889.19465119002</v>
      </c>
      <c r="AG170" s="9">
        <f t="shared" si="63"/>
        <v>13.819108797557497</v>
      </c>
      <c r="AH170" s="10">
        <f t="shared" si="64"/>
        <v>4.6033517543102294</v>
      </c>
      <c r="AI170" s="10">
        <f t="shared" si="68"/>
        <v>4.0567179490987142</v>
      </c>
      <c r="AJ170" s="10">
        <f t="shared" si="69"/>
        <v>4.3436734802402057</v>
      </c>
      <c r="AK170" s="10">
        <f t="shared" si="70"/>
        <v>8.4003914293389208</v>
      </c>
      <c r="AL170" s="9">
        <f t="shared" si="65"/>
        <v>4.5502120242252486</v>
      </c>
      <c r="AM170" s="49">
        <f t="shared" si="71"/>
        <v>31.729931691938724</v>
      </c>
      <c r="AN170" s="29">
        <f t="shared" si="72"/>
        <v>1.4000652382231533E-4</v>
      </c>
      <c r="AO170" s="29">
        <f t="shared" si="73"/>
        <v>2.6666666666666665</v>
      </c>
      <c r="AP170" s="29"/>
      <c r="AQ170" s="32"/>
      <c r="AR170" s="37"/>
      <c r="AS170" s="32"/>
      <c r="AT170"/>
    </row>
    <row r="171" spans="21:46" x14ac:dyDescent="0.25">
      <c r="U171" s="36">
        <f t="shared" si="67"/>
        <v>9660</v>
      </c>
      <c r="V171" s="36">
        <f t="shared" si="66"/>
        <v>27.186619082181778</v>
      </c>
      <c r="W171" s="32">
        <f t="shared" si="53"/>
        <v>295.74330954109087</v>
      </c>
      <c r="X171" s="8">
        <f t="shared" si="54"/>
        <v>1.1941301790054273</v>
      </c>
      <c r="Y171" s="32">
        <f t="shared" si="55"/>
        <v>1.8329082173111743E-5</v>
      </c>
      <c r="Z171" s="32">
        <f t="shared" si="56"/>
        <v>1.5349316594927495E-5</v>
      </c>
      <c r="AA171" s="10">
        <f t="shared" si="57"/>
        <v>1006.1782614548262</v>
      </c>
      <c r="AB171" s="29">
        <f t="shared" si="58"/>
        <v>2.5789802569422399E-2</v>
      </c>
      <c r="AC171" s="8">
        <f t="shared" si="59"/>
        <v>0.7151014043384073</v>
      </c>
      <c r="AD171" s="32">
        <f t="shared" si="60"/>
        <v>3.381310642501818E-3</v>
      </c>
      <c r="AE171" s="47">
        <f t="shared" si="61"/>
        <v>600178.37529260397</v>
      </c>
      <c r="AF171" s="32">
        <f t="shared" si="62"/>
        <v>429188.39902528474</v>
      </c>
      <c r="AG171" s="9">
        <f t="shared" si="63"/>
        <v>13.821518310668161</v>
      </c>
      <c r="AH171" s="10">
        <f t="shared" si="64"/>
        <v>4.6042004507064345</v>
      </c>
      <c r="AI171" s="10">
        <f t="shared" si="68"/>
        <v>4.0605154289903691</v>
      </c>
      <c r="AJ171" s="10">
        <f t="shared" si="69"/>
        <v>4.3470918237428124</v>
      </c>
      <c r="AK171" s="10">
        <f t="shared" si="70"/>
        <v>8.4076072527331824</v>
      </c>
      <c r="AL171" s="9">
        <f t="shared" si="65"/>
        <v>4.554120595230474</v>
      </c>
      <c r="AM171" s="49">
        <f t="shared" si="71"/>
        <v>31.74073967741225</v>
      </c>
      <c r="AN171" s="29">
        <f t="shared" si="72"/>
        <v>1.4012678754555304E-4</v>
      </c>
      <c r="AO171" s="29">
        <f t="shared" si="73"/>
        <v>2.6833333333333331</v>
      </c>
      <c r="AP171" s="29"/>
      <c r="AQ171" s="32"/>
      <c r="AR171" s="37"/>
      <c r="AS171" s="32"/>
      <c r="AT171"/>
    </row>
    <row r="172" spans="21:46" x14ac:dyDescent="0.25">
      <c r="U172" s="36">
        <f t="shared" si="67"/>
        <v>9720</v>
      </c>
      <c r="V172" s="36">
        <f t="shared" si="66"/>
        <v>27.193370299552271</v>
      </c>
      <c r="W172" s="32">
        <f t="shared" si="53"/>
        <v>295.74668514977611</v>
      </c>
      <c r="X172" s="8">
        <f t="shared" si="54"/>
        <v>1.1941165043808766</v>
      </c>
      <c r="Y172" s="32">
        <f t="shared" si="55"/>
        <v>1.8329243155347409E-5</v>
      </c>
      <c r="Z172" s="32">
        <f t="shared" si="56"/>
        <v>1.5349627183028279E-5</v>
      </c>
      <c r="AA172" s="10">
        <f t="shared" si="57"/>
        <v>1006.1783805214375</v>
      </c>
      <c r="AB172" s="29">
        <f t="shared" si="58"/>
        <v>2.5790054979029371E-2</v>
      </c>
      <c r="AC172" s="8">
        <f t="shared" si="59"/>
        <v>0.71510077079041567</v>
      </c>
      <c r="AD172" s="32">
        <f t="shared" si="60"/>
        <v>3.3812720487249627E-3</v>
      </c>
      <c r="AE172" s="47">
        <f t="shared" si="61"/>
        <v>600588.28346804215</v>
      </c>
      <c r="AF172" s="32">
        <f t="shared" si="62"/>
        <v>429481.14443568961</v>
      </c>
      <c r="AG172" s="9">
        <f t="shared" si="63"/>
        <v>13.823874590288822</v>
      </c>
      <c r="AH172" s="10">
        <f t="shared" si="64"/>
        <v>4.6050304403789299</v>
      </c>
      <c r="AI172" s="10">
        <f t="shared" si="68"/>
        <v>4.0642320075949216</v>
      </c>
      <c r="AJ172" s="10">
        <f t="shared" si="69"/>
        <v>4.3504369704320682</v>
      </c>
      <c r="AK172" s="10">
        <f t="shared" si="70"/>
        <v>8.4146689780269899</v>
      </c>
      <c r="AL172" s="9">
        <f t="shared" si="65"/>
        <v>4.5579456964312861</v>
      </c>
      <c r="AM172" s="49">
        <f t="shared" si="71"/>
        <v>31.751315995983557</v>
      </c>
      <c r="AN172" s="29">
        <f t="shared" si="72"/>
        <v>1.402444829671165E-4</v>
      </c>
      <c r="AO172" s="29">
        <f t="shared" si="73"/>
        <v>2.7</v>
      </c>
      <c r="AP172" s="29"/>
      <c r="AQ172" s="32"/>
      <c r="AR172" s="37"/>
      <c r="AS172" s="32"/>
      <c r="AT172"/>
    </row>
    <row r="173" spans="21:46" x14ac:dyDescent="0.25">
      <c r="U173" s="36">
        <f t="shared" si="67"/>
        <v>9780</v>
      </c>
      <c r="V173" s="36">
        <f t="shared" si="66"/>
        <v>27.19997648466007</v>
      </c>
      <c r="W173" s="32">
        <f t="shared" si="53"/>
        <v>295.74998824233001</v>
      </c>
      <c r="X173" s="8">
        <f t="shared" si="54"/>
        <v>1.1941031238230637</v>
      </c>
      <c r="Y173" s="32">
        <f t="shared" si="55"/>
        <v>1.8329400678435418E-5</v>
      </c>
      <c r="Z173" s="32">
        <f t="shared" si="56"/>
        <v>1.5349931101219846E-5</v>
      </c>
      <c r="AA173" s="10">
        <f t="shared" si="57"/>
        <v>1006.1784970389793</v>
      </c>
      <c r="AB173" s="29">
        <f t="shared" si="58"/>
        <v>2.5790301965131102E-2</v>
      </c>
      <c r="AC173" s="8">
        <f t="shared" si="59"/>
        <v>0.71510015087020506</v>
      </c>
      <c r="AD173" s="32">
        <f t="shared" si="60"/>
        <v>3.3812342848873606E-3</v>
      </c>
      <c r="AE173" s="47">
        <f t="shared" si="61"/>
        <v>600989.34347601316</v>
      </c>
      <c r="AF173" s="32">
        <f t="shared" si="62"/>
        <v>429767.57019108249</v>
      </c>
      <c r="AG173" s="9">
        <f t="shared" si="63"/>
        <v>13.826178838052032</v>
      </c>
      <c r="AH173" s="10">
        <f t="shared" si="64"/>
        <v>4.6058421437397037</v>
      </c>
      <c r="AI173" s="10">
        <f t="shared" si="68"/>
        <v>4.0678693837883131</v>
      </c>
      <c r="AJ173" s="10">
        <f t="shared" si="69"/>
        <v>4.3537104737566228</v>
      </c>
      <c r="AK173" s="10">
        <f t="shared" si="70"/>
        <v>8.4215798575449359</v>
      </c>
      <c r="AL173" s="9">
        <f t="shared" si="65"/>
        <v>4.5616890895035063</v>
      </c>
      <c r="AM173" s="49">
        <f t="shared" si="71"/>
        <v>31.761665574163576</v>
      </c>
      <c r="AN173" s="29">
        <f t="shared" si="72"/>
        <v>1.4035966429241559E-4</v>
      </c>
      <c r="AO173" s="29">
        <f t="shared" si="73"/>
        <v>2.7166666666666668</v>
      </c>
      <c r="AP173" s="29"/>
      <c r="AQ173" s="32"/>
      <c r="AR173" s="37"/>
      <c r="AS173" s="32"/>
      <c r="AT173"/>
    </row>
    <row r="174" spans="21:46" x14ac:dyDescent="0.25">
      <c r="U174" s="36">
        <f t="shared" si="67"/>
        <v>9840</v>
      </c>
      <c r="V174" s="36">
        <f t="shared" si="66"/>
        <v>27.206440735544717</v>
      </c>
      <c r="W174" s="32">
        <f t="shared" si="53"/>
        <v>295.75322036777231</v>
      </c>
      <c r="X174" s="8">
        <f t="shared" si="54"/>
        <v>1.194090031037484</v>
      </c>
      <c r="Y174" s="32">
        <f t="shared" si="55"/>
        <v>1.8329554816303597E-5</v>
      </c>
      <c r="Z174" s="32">
        <f t="shared" si="56"/>
        <v>1.5350228491881788E-5</v>
      </c>
      <c r="AA174" s="10">
        <f t="shared" si="57"/>
        <v>1006.1786110615287</v>
      </c>
      <c r="AB174" s="29">
        <f t="shared" si="58"/>
        <v>2.5790543643628028E-2</v>
      </c>
      <c r="AC174" s="8">
        <f t="shared" si="59"/>
        <v>0.71509954428591893</v>
      </c>
      <c r="AD174" s="32">
        <f t="shared" si="60"/>
        <v>3.3811973332242644E-3</v>
      </c>
      <c r="AE174" s="47">
        <f t="shared" si="61"/>
        <v>601381.74613233923</v>
      </c>
      <c r="AF174" s="32">
        <f t="shared" si="62"/>
        <v>430047.81260110595</v>
      </c>
      <c r="AG174" s="9">
        <f t="shared" si="63"/>
        <v>13.828432227345134</v>
      </c>
      <c r="AH174" s="10">
        <f t="shared" si="64"/>
        <v>4.6066359713963365</v>
      </c>
      <c r="AI174" s="10">
        <f t="shared" si="68"/>
        <v>4.071429221845329</v>
      </c>
      <c r="AJ174" s="10">
        <f t="shared" si="69"/>
        <v>4.3569138547929027</v>
      </c>
      <c r="AK174" s="10">
        <f t="shared" si="70"/>
        <v>8.4283430766382317</v>
      </c>
      <c r="AL174" s="9">
        <f t="shared" si="65"/>
        <v>4.5653524998457087</v>
      </c>
      <c r="AM174" s="49">
        <f t="shared" si="71"/>
        <v>31.771793235390426</v>
      </c>
      <c r="AN174" s="29">
        <f t="shared" si="72"/>
        <v>1.404723846106372E-4</v>
      </c>
      <c r="AO174" s="29">
        <f t="shared" si="73"/>
        <v>2.7333333333333334</v>
      </c>
      <c r="AP174" s="29"/>
      <c r="AQ174" s="32"/>
      <c r="AR174" s="37"/>
      <c r="AS174" s="32"/>
      <c r="AT174"/>
    </row>
    <row r="175" spans="21:46" x14ac:dyDescent="0.25">
      <c r="U175" s="36">
        <f t="shared" si="67"/>
        <v>9900</v>
      </c>
      <c r="V175" s="36">
        <f t="shared" si="66"/>
        <v>27.212766084825663</v>
      </c>
      <c r="W175" s="32">
        <f t="shared" si="53"/>
        <v>295.75638304241284</v>
      </c>
      <c r="X175" s="8">
        <f t="shared" si="54"/>
        <v>1.1940772198631044</v>
      </c>
      <c r="Y175" s="32">
        <f t="shared" si="55"/>
        <v>1.8329705641317134E-5</v>
      </c>
      <c r="Z175" s="32">
        <f t="shared" si="56"/>
        <v>1.5350519494391285E-5</v>
      </c>
      <c r="AA175" s="10">
        <f t="shared" si="57"/>
        <v>1006.1787226420366</v>
      </c>
      <c r="AB175" s="29">
        <f t="shared" si="58"/>
        <v>2.5790780127971136E-2</v>
      </c>
      <c r="AC175" s="8">
        <f t="shared" si="59"/>
        <v>0.71509895075189589</v>
      </c>
      <c r="AD175" s="32">
        <f t="shared" si="60"/>
        <v>3.3811611763476137E-3</v>
      </c>
      <c r="AE175" s="47">
        <f t="shared" si="61"/>
        <v>601765.67814592796</v>
      </c>
      <c r="AF175" s="32">
        <f t="shared" si="62"/>
        <v>430322.00504065619</v>
      </c>
      <c r="AG175" s="9">
        <f t="shared" si="63"/>
        <v>13.830635904023413</v>
      </c>
      <c r="AH175" s="10">
        <f t="shared" si="64"/>
        <v>4.607412324396428</v>
      </c>
      <c r="AI175" s="10">
        <f t="shared" si="68"/>
        <v>4.0749131520966904</v>
      </c>
      <c r="AJ175" s="10">
        <f t="shared" si="69"/>
        <v>4.3600486028938397</v>
      </c>
      <c r="AK175" s="10">
        <f t="shared" si="70"/>
        <v>8.43496175499053</v>
      </c>
      <c r="AL175" s="9">
        <f t="shared" si="65"/>
        <v>4.5689376172865366</v>
      </c>
      <c r="AM175" s="49">
        <f t="shared" si="71"/>
        <v>31.7817037021122</v>
      </c>
      <c r="AN175" s="29">
        <f t="shared" si="72"/>
        <v>1.4058269591650884E-4</v>
      </c>
      <c r="AO175" s="29">
        <f t="shared" si="73"/>
        <v>2.75</v>
      </c>
      <c r="AP175" s="29"/>
      <c r="AQ175" s="32"/>
      <c r="AR175" s="37"/>
      <c r="AS175" s="32"/>
      <c r="AT175"/>
    </row>
    <row r="176" spans="21:46" x14ac:dyDescent="0.25">
      <c r="U176" s="36">
        <f t="shared" si="67"/>
        <v>9960</v>
      </c>
      <c r="V176" s="36">
        <f t="shared" si="66"/>
        <v>27.218955501050942</v>
      </c>
      <c r="W176" s="32">
        <f t="shared" si="53"/>
        <v>295.75947775052543</v>
      </c>
      <c r="X176" s="8">
        <f t="shared" si="54"/>
        <v>1.1940646842695888</v>
      </c>
      <c r="Y176" s="32">
        <f t="shared" si="55"/>
        <v>1.8329853224310838E-5</v>
      </c>
      <c r="Z176" s="32">
        <f t="shared" si="56"/>
        <v>1.5350804245184789E-5</v>
      </c>
      <c r="AA176" s="10">
        <f t="shared" si="57"/>
        <v>1006.1788318323512</v>
      </c>
      <c r="AB176" s="29">
        <f t="shared" si="58"/>
        <v>2.579101152921252E-2</v>
      </c>
      <c r="AC176" s="8">
        <f t="shared" si="59"/>
        <v>0.71509836998854071</v>
      </c>
      <c r="AD176" s="32">
        <f t="shared" si="60"/>
        <v>3.3811257972382034E-3</v>
      </c>
      <c r="AE176" s="47">
        <f t="shared" si="61"/>
        <v>602141.32220678718</v>
      </c>
      <c r="AF176" s="32">
        <f t="shared" si="62"/>
        <v>430590.27801281819</v>
      </c>
      <c r="AG176" s="9">
        <f t="shared" si="63"/>
        <v>13.832790987103172</v>
      </c>
      <c r="AH176" s="10">
        <f t="shared" si="64"/>
        <v>4.6081715944652135</v>
      </c>
      <c r="AI176" s="10">
        <f t="shared" si="68"/>
        <v>4.0783227715758503</v>
      </c>
      <c r="AJ176" s="10">
        <f t="shared" si="69"/>
        <v>4.363116176325998</v>
      </c>
      <c r="AK176" s="10">
        <f t="shared" si="70"/>
        <v>8.4414389479018475</v>
      </c>
      <c r="AL176" s="9">
        <f t="shared" si="65"/>
        <v>4.5724460967801672</v>
      </c>
      <c r="AM176" s="49">
        <f t="shared" si="71"/>
        <v>31.791401597831111</v>
      </c>
      <c r="AN176" s="29">
        <f t="shared" si="72"/>
        <v>1.4069064913169746E-4</v>
      </c>
      <c r="AO176" s="29">
        <f t="shared" si="73"/>
        <v>2.7666666666666666</v>
      </c>
      <c r="AP176" s="29"/>
      <c r="AQ176" s="32"/>
      <c r="AR176" s="37"/>
      <c r="AS176" s="32"/>
      <c r="AT176"/>
    </row>
    <row r="177" spans="21:46" x14ac:dyDescent="0.25">
      <c r="U177" s="36">
        <f t="shared" si="67"/>
        <v>10020</v>
      </c>
      <c r="V177" s="36">
        <f t="shared" si="66"/>
        <v>27.225011890019459</v>
      </c>
      <c r="W177" s="32">
        <f t="shared" si="53"/>
        <v>295.76250594500971</v>
      </c>
      <c r="X177" s="8">
        <f t="shared" si="54"/>
        <v>1.194052418354576</v>
      </c>
      <c r="Y177" s="32">
        <f t="shared" si="55"/>
        <v>1.8329997634620714E-5</v>
      </c>
      <c r="Z177" s="32">
        <f t="shared" si="56"/>
        <v>1.5351082877818509E-5</v>
      </c>
      <c r="AA177" s="10">
        <f t="shared" si="57"/>
        <v>1006.1789386832382</v>
      </c>
      <c r="AB177" s="29">
        <f t="shared" si="58"/>
        <v>2.5791237956054865E-2</v>
      </c>
      <c r="AC177" s="8">
        <f t="shared" si="59"/>
        <v>0.7150978017221975</v>
      </c>
      <c r="AD177" s="32">
        <f t="shared" si="60"/>
        <v>3.3810911792380039E-3</v>
      </c>
      <c r="AE177" s="47">
        <f t="shared" si="61"/>
        <v>602508.85707217036</v>
      </c>
      <c r="AF177" s="32">
        <f t="shared" si="62"/>
        <v>430852.75921046274</v>
      </c>
      <c r="AG177" s="9">
        <f t="shared" si="63"/>
        <v>13.834898569435303</v>
      </c>
      <c r="AH177" s="10">
        <f t="shared" si="64"/>
        <v>4.6089141642366078</v>
      </c>
      <c r="AI177" s="10">
        <f t="shared" si="68"/>
        <v>4.0816596446555335</v>
      </c>
      <c r="AJ177" s="10">
        <f t="shared" si="69"/>
        <v>4.3661180028948596</v>
      </c>
      <c r="AK177" s="10">
        <f t="shared" si="70"/>
        <v>8.4477776475503923</v>
      </c>
      <c r="AL177" s="9">
        <f t="shared" si="65"/>
        <v>4.5758795590897954</v>
      </c>
      <c r="AM177" s="49">
        <f t="shared" si="71"/>
        <v>31.800891449109255</v>
      </c>
      <c r="AN177" s="29">
        <f t="shared" si="72"/>
        <v>1.4079629412583987E-4</v>
      </c>
      <c r="AO177" s="29">
        <f t="shared" si="73"/>
        <v>2.7833333333333332</v>
      </c>
      <c r="AP177" s="29"/>
      <c r="AQ177" s="32"/>
      <c r="AR177" s="37"/>
      <c r="AS177" s="32"/>
      <c r="AT177"/>
    </row>
    <row r="178" spans="21:46" x14ac:dyDescent="0.25">
      <c r="U178" s="36">
        <f t="shared" si="67"/>
        <v>10080</v>
      </c>
      <c r="V178" s="36">
        <f t="shared" si="66"/>
        <v>27.230938096077381</v>
      </c>
      <c r="W178" s="32">
        <f t="shared" si="53"/>
        <v>295.76546904803865</v>
      </c>
      <c r="X178" s="8">
        <f t="shared" si="54"/>
        <v>1.1940404163410152</v>
      </c>
      <c r="Y178" s="32">
        <f t="shared" si="55"/>
        <v>1.8330138940115112E-5</v>
      </c>
      <c r="Z178" s="32">
        <f t="shared" si="56"/>
        <v>1.5351355523027846E-5</v>
      </c>
      <c r="AA178" s="10">
        <f t="shared" si="57"/>
        <v>1006.1790432444047</v>
      </c>
      <c r="AB178" s="29">
        <f t="shared" si="58"/>
        <v>2.5791459514900247E-2</v>
      </c>
      <c r="AC178" s="8">
        <f t="shared" si="59"/>
        <v>0.71509724568502631</v>
      </c>
      <c r="AD178" s="32">
        <f t="shared" si="60"/>
        <v>3.381057306042642E-3</v>
      </c>
      <c r="AE178" s="47">
        <f t="shared" si="61"/>
        <v>602868.4576508851</v>
      </c>
      <c r="AF178" s="32">
        <f t="shared" si="62"/>
        <v>431109.57357652788</v>
      </c>
      <c r="AG178" s="9">
        <f t="shared" si="63"/>
        <v>13.836959718359925</v>
      </c>
      <c r="AH178" s="10">
        <f t="shared" si="64"/>
        <v>4.6096404074778965</v>
      </c>
      <c r="AI178" s="10">
        <f t="shared" si="68"/>
        <v>4.0849253036741162</v>
      </c>
      <c r="AJ178" s="10">
        <f t="shared" si="69"/>
        <v>4.3690554805583988</v>
      </c>
      <c r="AK178" s="10">
        <f t="shared" si="70"/>
        <v>8.453980784232515</v>
      </c>
      <c r="AL178" s="9">
        <f t="shared" si="65"/>
        <v>4.5792395914592783</v>
      </c>
      <c r="AM178" s="49">
        <f t="shared" si="71"/>
        <v>31.810177687536658</v>
      </c>
      <c r="AN178" s="29">
        <f t="shared" si="72"/>
        <v>1.408996797372086E-4</v>
      </c>
      <c r="AO178" s="29">
        <f t="shared" si="73"/>
        <v>2.8</v>
      </c>
      <c r="AP178" s="29"/>
      <c r="AQ178" s="32"/>
      <c r="AR178" s="37"/>
      <c r="AS178" s="32"/>
      <c r="AT178"/>
    </row>
    <row r="179" spans="21:46" x14ac:dyDescent="0.25">
      <c r="U179" s="36">
        <f t="shared" si="67"/>
        <v>10140</v>
      </c>
      <c r="V179" s="36">
        <f t="shared" si="66"/>
        <v>27.236736903389051</v>
      </c>
      <c r="W179" s="32">
        <f t="shared" si="53"/>
        <v>295.76836845169453</v>
      </c>
      <c r="X179" s="8">
        <f t="shared" si="54"/>
        <v>1.1940286725745546</v>
      </c>
      <c r="Y179" s="32">
        <f t="shared" si="55"/>
        <v>1.8330277207225062E-5</v>
      </c>
      <c r="Z179" s="32">
        <f t="shared" si="56"/>
        <v>1.5351622308785492E-5</v>
      </c>
      <c r="AA179" s="10">
        <f t="shared" si="57"/>
        <v>1006.1791455645192</v>
      </c>
      <c r="AB179" s="29">
        <f t="shared" si="58"/>
        <v>2.5791676309897683E-2</v>
      </c>
      <c r="AC179" s="8">
        <f t="shared" si="59"/>
        <v>0.71509670161488081</v>
      </c>
      <c r="AD179" s="32">
        <f t="shared" si="60"/>
        <v>3.3810241616940252E-3</v>
      </c>
      <c r="AE179" s="47">
        <f t="shared" si="61"/>
        <v>603220.29508582293</v>
      </c>
      <c r="AF179" s="32">
        <f t="shared" si="62"/>
        <v>431360.84336302709</v>
      </c>
      <c r="AG179" s="9">
        <f t="shared" si="63"/>
        <v>13.838975476342872</v>
      </c>
      <c r="AH179" s="10">
        <f t="shared" si="64"/>
        <v>4.6103506893082793</v>
      </c>
      <c r="AI179" s="10">
        <f t="shared" si="68"/>
        <v>4.0881212495518975</v>
      </c>
      <c r="AJ179" s="10">
        <f t="shared" si="69"/>
        <v>4.3719299780296694</v>
      </c>
      <c r="AK179" s="10">
        <f t="shared" si="70"/>
        <v>8.460051227581566</v>
      </c>
      <c r="AL179" s="9">
        <f t="shared" si="65"/>
        <v>4.582527748273348</v>
      </c>
      <c r="AM179" s="49">
        <f t="shared" si="71"/>
        <v>31.819264651662401</v>
      </c>
      <c r="AN179" s="29">
        <f t="shared" si="72"/>
        <v>1.4100085379302609E-4</v>
      </c>
      <c r="AO179" s="29">
        <f t="shared" si="73"/>
        <v>2.8166666666666669</v>
      </c>
      <c r="AP179" s="29"/>
      <c r="AQ179" s="32"/>
      <c r="AR179" s="37"/>
      <c r="AS179" s="32"/>
      <c r="AT179"/>
    </row>
    <row r="180" spans="21:46" x14ac:dyDescent="0.25">
      <c r="U180" s="36">
        <f t="shared" si="67"/>
        <v>10200</v>
      </c>
      <c r="V180" s="36">
        <f t="shared" si="66"/>
        <v>27.242411037182872</v>
      </c>
      <c r="W180" s="32">
        <f t="shared" si="53"/>
        <v>295.77120551859139</v>
      </c>
      <c r="X180" s="8">
        <f t="shared" si="54"/>
        <v>1.1940171815209795</v>
      </c>
      <c r="Y180" s="32">
        <f t="shared" si="55"/>
        <v>1.8330412500973984E-5</v>
      </c>
      <c r="Z180" s="32">
        <f t="shared" si="56"/>
        <v>1.5351883360358419E-5</v>
      </c>
      <c r="AA180" s="10">
        <f t="shared" si="57"/>
        <v>1006.1792456912326</v>
      </c>
      <c r="AB180" s="29">
        <f t="shared" si="58"/>
        <v>2.5791888442989686E-2</v>
      </c>
      <c r="AC180" s="8">
        <f t="shared" si="59"/>
        <v>0.71509616925519048</v>
      </c>
      <c r="AD180" s="32">
        <f t="shared" si="60"/>
        <v>3.3809917305731192E-3</v>
      </c>
      <c r="AE180" s="47">
        <f t="shared" si="61"/>
        <v>603564.53683473356</v>
      </c>
      <c r="AF180" s="32">
        <f t="shared" si="62"/>
        <v>431606.68818880129</v>
      </c>
      <c r="AG180" s="9">
        <f t="shared" si="63"/>
        <v>13.84094686159446</v>
      </c>
      <c r="AH180" s="10">
        <f t="shared" si="64"/>
        <v>4.6110453664114033</v>
      </c>
      <c r="AI180" s="10">
        <f t="shared" si="68"/>
        <v>4.091248952397283</v>
      </c>
      <c r="AJ180" s="10">
        <f t="shared" si="69"/>
        <v>4.3747428353677504</v>
      </c>
      <c r="AK180" s="10">
        <f t="shared" si="70"/>
        <v>8.4659917877650344</v>
      </c>
      <c r="AL180" s="9">
        <f t="shared" si="65"/>
        <v>4.5857455517060606</v>
      </c>
      <c r="AM180" s="49">
        <f t="shared" si="71"/>
        <v>31.828156588888934</v>
      </c>
      <c r="AN180" s="29">
        <f t="shared" si="72"/>
        <v>1.4109986312941725E-4</v>
      </c>
      <c r="AO180" s="29">
        <f t="shared" si="73"/>
        <v>2.8333333333333335</v>
      </c>
      <c r="AP180" s="29"/>
      <c r="AQ180" s="32"/>
      <c r="AR180" s="37"/>
      <c r="AS180" s="32"/>
      <c r="AT180"/>
    </row>
    <row r="181" spans="21:46" x14ac:dyDescent="0.25">
      <c r="U181" s="36">
        <f t="shared" si="67"/>
        <v>10260</v>
      </c>
      <c r="V181" s="36">
        <f t="shared" si="66"/>
        <v>27.247963164972603</v>
      </c>
      <c r="W181" s="32">
        <f t="shared" si="53"/>
        <v>295.77398158248627</v>
      </c>
      <c r="X181" s="8">
        <f t="shared" si="54"/>
        <v>1.1940059377637038</v>
      </c>
      <c r="Y181" s="32">
        <f t="shared" si="55"/>
        <v>1.8330544885007214E-5</v>
      </c>
      <c r="Z181" s="32">
        <f t="shared" si="56"/>
        <v>1.5352138800364043E-5</v>
      </c>
      <c r="AA181" s="10">
        <f t="shared" si="57"/>
        <v>1006.1793436711993</v>
      </c>
      <c r="AB181" s="29">
        <f t="shared" si="58"/>
        <v>2.5792096013958515E-2</v>
      </c>
      <c r="AC181" s="8">
        <f t="shared" si="59"/>
        <v>0.71509564835484263</v>
      </c>
      <c r="AD181" s="32">
        <f t="shared" si="60"/>
        <v>3.3809599973928647E-3</v>
      </c>
      <c r="AE181" s="47">
        <f t="shared" si="61"/>
        <v>603901.34674925881</v>
      </c>
      <c r="AF181" s="32">
        <f t="shared" si="62"/>
        <v>431847.22509602387</v>
      </c>
      <c r="AG181" s="9">
        <f t="shared" si="63"/>
        <v>13.842874868671075</v>
      </c>
      <c r="AH181" s="10">
        <f t="shared" si="64"/>
        <v>4.6117247872422125</v>
      </c>
      <c r="AI181" s="10">
        <f t="shared" si="68"/>
        <v>4.0943098521030814</v>
      </c>
      <c r="AJ181" s="10">
        <f t="shared" si="69"/>
        <v>4.3774953645579568</v>
      </c>
      <c r="AK181" s="10">
        <f t="shared" si="70"/>
        <v>8.4718052166610391</v>
      </c>
      <c r="AL181" s="9">
        <f t="shared" si="65"/>
        <v>4.5888944923580626</v>
      </c>
      <c r="AM181" s="49">
        <f t="shared" si="71"/>
        <v>31.836857657330665</v>
      </c>
      <c r="AN181" s="29">
        <f t="shared" si="72"/>
        <v>1.4119675361101732E-4</v>
      </c>
      <c r="AO181" s="29">
        <f t="shared" si="73"/>
        <v>2.85</v>
      </c>
      <c r="AP181" s="29"/>
      <c r="AQ181" s="32"/>
      <c r="AR181" s="37"/>
      <c r="AS181" s="32"/>
      <c r="AT181"/>
    </row>
    <row r="182" spans="21:46" x14ac:dyDescent="0.25">
      <c r="U182" s="36">
        <f t="shared" si="67"/>
        <v>10320</v>
      </c>
      <c r="V182" s="36">
        <f t="shared" si="66"/>
        <v>27.253395897754494</v>
      </c>
      <c r="W182" s="32">
        <f t="shared" si="53"/>
        <v>295.7766979488772</v>
      </c>
      <c r="X182" s="8">
        <f t="shared" si="54"/>
        <v>1.1939949360013136</v>
      </c>
      <c r="Y182" s="32">
        <f t="shared" si="55"/>
        <v>1.8330674421620312E-5</v>
      </c>
      <c r="Z182" s="32">
        <f t="shared" si="56"/>
        <v>1.5352388748824765E-5</v>
      </c>
      <c r="AA182" s="10">
        <f t="shared" si="57"/>
        <v>1006.1794395500966</v>
      </c>
      <c r="AB182" s="29">
        <f t="shared" si="58"/>
        <v>2.5792299120470576E-2</v>
      </c>
      <c r="AC182" s="8">
        <f t="shared" si="59"/>
        <v>0.71509513866806884</v>
      </c>
      <c r="AD182" s="32">
        <f t="shared" si="60"/>
        <v>3.3809289471912439E-3</v>
      </c>
      <c r="AE182" s="47">
        <f t="shared" si="61"/>
        <v>604230.88515232631</v>
      </c>
      <c r="AF182" s="32">
        <f t="shared" si="62"/>
        <v>432082.56860553275</v>
      </c>
      <c r="AG182" s="9">
        <f t="shared" si="63"/>
        <v>13.844760469060425</v>
      </c>
      <c r="AH182" s="10">
        <f t="shared" si="64"/>
        <v>4.6123892922281096</v>
      </c>
      <c r="AI182" s="10">
        <f t="shared" si="68"/>
        <v>4.0973053589328332</v>
      </c>
      <c r="AJ182" s="10">
        <f t="shared" si="69"/>
        <v>4.380188850081022</v>
      </c>
      <c r="AK182" s="10">
        <f t="shared" si="70"/>
        <v>8.4774942090138552</v>
      </c>
      <c r="AL182" s="9">
        <f t="shared" si="65"/>
        <v>4.5919760298825052</v>
      </c>
      <c r="AM182" s="49">
        <f t="shared" si="71"/>
        <v>31.845371927637</v>
      </c>
      <c r="AN182" s="29">
        <f t="shared" si="72"/>
        <v>1.4129157015023091E-4</v>
      </c>
      <c r="AO182" s="29">
        <f t="shared" si="73"/>
        <v>2.8666666666666667</v>
      </c>
      <c r="AP182" s="29"/>
      <c r="AQ182" s="32"/>
      <c r="AR182" s="37"/>
      <c r="AS182" s="32"/>
      <c r="AT182"/>
    </row>
    <row r="183" spans="21:46" x14ac:dyDescent="0.25">
      <c r="U183" s="36">
        <f t="shared" si="67"/>
        <v>10380</v>
      </c>
      <c r="V183" s="36">
        <f t="shared" si="66"/>
        <v>27.258711791180698</v>
      </c>
      <c r="W183" s="32">
        <f t="shared" si="53"/>
        <v>295.77935589559036</v>
      </c>
      <c r="X183" s="8">
        <f t="shared" si="54"/>
        <v>1.1939841710451555</v>
      </c>
      <c r="Y183" s="32">
        <f t="shared" si="55"/>
        <v>1.8330801171787284E-5</v>
      </c>
      <c r="Z183" s="32">
        <f t="shared" si="56"/>
        <v>1.535263332322186E-5</v>
      </c>
      <c r="AA183" s="10">
        <f t="shared" si="57"/>
        <v>1006.1795333726451</v>
      </c>
      <c r="AB183" s="29">
        <f t="shared" si="58"/>
        <v>2.5792497858120617E-2</v>
      </c>
      <c r="AC183" s="8">
        <f t="shared" si="59"/>
        <v>0.71509463995433298</v>
      </c>
      <c r="AD183" s="32">
        <f t="shared" si="60"/>
        <v>3.3808985653244793E-3</v>
      </c>
      <c r="AE183" s="47">
        <f t="shared" si="61"/>
        <v>604553.30891386338</v>
      </c>
      <c r="AF183" s="32">
        <f t="shared" si="62"/>
        <v>432312.83077095979</v>
      </c>
      <c r="AG183" s="9">
        <f t="shared" si="63"/>
        <v>13.846604611750546</v>
      </c>
      <c r="AH183" s="10">
        <f t="shared" si="64"/>
        <v>4.6130392139647451</v>
      </c>
      <c r="AI183" s="10">
        <f t="shared" si="68"/>
        <v>4.1002368540973748</v>
      </c>
      <c r="AJ183" s="10">
        <f t="shared" si="69"/>
        <v>4.3828245494715494</v>
      </c>
      <c r="AK183" s="10">
        <f t="shared" si="70"/>
        <v>8.4830614035689251</v>
      </c>
      <c r="AL183" s="9">
        <f t="shared" si="65"/>
        <v>4.5949915935998344</v>
      </c>
      <c r="AM183" s="49">
        <f t="shared" si="71"/>
        <v>31.85370338478053</v>
      </c>
      <c r="AN183" s="29">
        <f t="shared" si="72"/>
        <v>1.4138435672614874E-4</v>
      </c>
      <c r="AO183" s="29">
        <f t="shared" si="73"/>
        <v>2.8833333333333333</v>
      </c>
      <c r="AP183" s="29"/>
      <c r="AQ183" s="32"/>
      <c r="AR183" s="37"/>
      <c r="AS183" s="32"/>
      <c r="AT183"/>
    </row>
    <row r="184" spans="21:46" x14ac:dyDescent="0.25">
      <c r="U184" s="36">
        <f t="shared" si="67"/>
        <v>10440</v>
      </c>
      <c r="V184" s="36">
        <f t="shared" si="66"/>
        <v>27.263913346709352</v>
      </c>
      <c r="W184" s="32">
        <f t="shared" si="53"/>
        <v>295.78195667335467</v>
      </c>
      <c r="X184" s="8">
        <f t="shared" si="54"/>
        <v>1.1939736378169807</v>
      </c>
      <c r="Y184" s="32">
        <f t="shared" si="55"/>
        <v>1.8330925195188124E-5</v>
      </c>
      <c r="Z184" s="32">
        <f t="shared" si="56"/>
        <v>1.5352872638548151E-5</v>
      </c>
      <c r="AA184" s="10">
        <f t="shared" si="57"/>
        <v>1006.179625182628</v>
      </c>
      <c r="AB184" s="29">
        <f t="shared" si="58"/>
        <v>2.5792692320474899E-2</v>
      </c>
      <c r="AC184" s="8">
        <f t="shared" si="59"/>
        <v>0.71509415197822124</v>
      </c>
      <c r="AD184" s="32">
        <f t="shared" si="60"/>
        <v>3.3808688374603762E-3</v>
      </c>
      <c r="AE184" s="47">
        <f t="shared" si="61"/>
        <v>604868.77152490884</v>
      </c>
      <c r="AF184" s="32">
        <f t="shared" si="62"/>
        <v>432538.12123171316</v>
      </c>
      <c r="AG184" s="9">
        <f t="shared" si="63"/>
        <v>13.848408223783391</v>
      </c>
      <c r="AH184" s="10">
        <f t="shared" si="64"/>
        <v>4.6136748774065657</v>
      </c>
      <c r="AI184" s="10">
        <f t="shared" si="68"/>
        <v>4.1031056903216943</v>
      </c>
      <c r="AJ184" s="10">
        <f t="shared" si="69"/>
        <v>4.3854036938660625</v>
      </c>
      <c r="AK184" s="10">
        <f t="shared" si="70"/>
        <v>8.4885093841877577</v>
      </c>
      <c r="AL184" s="9">
        <f t="shared" si="65"/>
        <v>4.5979425831017018</v>
      </c>
      <c r="AM184" s="49">
        <f t="shared" si="71"/>
        <v>31.861855929811053</v>
      </c>
      <c r="AN184" s="29">
        <f t="shared" si="72"/>
        <v>1.4147515640312931E-4</v>
      </c>
      <c r="AO184" s="29">
        <f t="shared" si="73"/>
        <v>2.9</v>
      </c>
      <c r="AP184" s="29"/>
      <c r="AQ184" s="32"/>
      <c r="AR184" s="37"/>
      <c r="AS184" s="32"/>
      <c r="AT184"/>
    </row>
    <row r="185" spans="21:46" x14ac:dyDescent="0.25">
      <c r="U185" s="36">
        <f t="shared" si="67"/>
        <v>10500</v>
      </c>
      <c r="V185" s="36">
        <f t="shared" si="66"/>
        <v>27.269003012731773</v>
      </c>
      <c r="W185" s="32">
        <f t="shared" si="53"/>
        <v>295.78450150636587</v>
      </c>
      <c r="X185" s="8">
        <f t="shared" si="54"/>
        <v>1.1939633313466282</v>
      </c>
      <c r="Y185" s="32">
        <f t="shared" si="55"/>
        <v>1.8331046550235679E-5</v>
      </c>
      <c r="Z185" s="32">
        <f t="shared" si="56"/>
        <v>1.5353106807359611E-5</v>
      </c>
      <c r="AA185" s="10">
        <f t="shared" si="57"/>
        <v>1006.1797150229097</v>
      </c>
      <c r="AB185" s="29">
        <f t="shared" si="58"/>
        <v>2.5792882599113304E-2</v>
      </c>
      <c r="AC185" s="8">
        <f t="shared" si="59"/>
        <v>0.71509367450933536</v>
      </c>
      <c r="AD185" s="32">
        <f t="shared" si="60"/>
        <v>3.3808397495717945E-3</v>
      </c>
      <c r="AE185" s="47">
        <f t="shared" si="61"/>
        <v>605177.42317015107</v>
      </c>
      <c r="AF185" s="32">
        <f t="shared" si="62"/>
        <v>432758.54726483434</v>
      </c>
      <c r="AG185" s="9">
        <f t="shared" si="63"/>
        <v>13.850172210793392</v>
      </c>
      <c r="AH185" s="10">
        <f t="shared" si="64"/>
        <v>4.6142966000522341</v>
      </c>
      <c r="AI185" s="10">
        <f t="shared" si="68"/>
        <v>4.1059131924021246</v>
      </c>
      <c r="AJ185" s="10">
        <f t="shared" si="69"/>
        <v>4.3879274885404902</v>
      </c>
      <c r="AK185" s="10">
        <f t="shared" si="70"/>
        <v>8.4938406809426148</v>
      </c>
      <c r="AL185" s="9">
        <f t="shared" si="65"/>
        <v>4.6008303688439165</v>
      </c>
      <c r="AM185" s="49">
        <f t="shared" si="71"/>
        <v>31.869833381575688</v>
      </c>
      <c r="AN185" s="29">
        <f t="shared" si="72"/>
        <v>1.4156401134904359E-4</v>
      </c>
      <c r="AO185" s="29">
        <f t="shared" si="73"/>
        <v>2.9166666666666665</v>
      </c>
      <c r="AP185" s="29"/>
      <c r="AQ185" s="32"/>
      <c r="AR185" s="37"/>
      <c r="AS185" s="32"/>
      <c r="AT185"/>
    </row>
    <row r="186" spans="21:46" x14ac:dyDescent="0.25">
      <c r="U186" s="36">
        <f t="shared" si="67"/>
        <v>10560</v>
      </c>
      <c r="V186" s="36">
        <f t="shared" si="66"/>
        <v>27.273983185677178</v>
      </c>
      <c r="W186" s="32">
        <f t="shared" si="53"/>
        <v>295.78699159283855</v>
      </c>
      <c r="X186" s="8">
        <f t="shared" si="54"/>
        <v>1.193953246769762</v>
      </c>
      <c r="Y186" s="32">
        <f t="shared" si="55"/>
        <v>1.8331165294102256E-5</v>
      </c>
      <c r="Z186" s="32">
        <f t="shared" si="56"/>
        <v>1.5353335939826108E-5</v>
      </c>
      <c r="AA186" s="10">
        <f t="shared" si="57"/>
        <v>1006.1798029354552</v>
      </c>
      <c r="AB186" s="29">
        <f t="shared" si="58"/>
        <v>2.5793068783671023E-2</v>
      </c>
      <c r="AC186" s="8">
        <f t="shared" si="59"/>
        <v>0.71509320732218595</v>
      </c>
      <c r="AD186" s="32">
        <f t="shared" si="60"/>
        <v>3.3808112879302552E-3</v>
      </c>
      <c r="AE186" s="47">
        <f t="shared" si="61"/>
        <v>605479.41079890623</v>
      </c>
      <c r="AF186" s="32">
        <f t="shared" si="62"/>
        <v>432974.21383573726</v>
      </c>
      <c r="AG186" s="9">
        <f t="shared" si="63"/>
        <v>13.851897457531351</v>
      </c>
      <c r="AH186" s="10">
        <f t="shared" si="64"/>
        <v>4.6149046921251582</v>
      </c>
      <c r="AI186" s="10">
        <f t="shared" si="68"/>
        <v>4.108660657754057</v>
      </c>
      <c r="AJ186" s="10">
        <f t="shared" si="69"/>
        <v>4.3903971134374729</v>
      </c>
      <c r="AK186" s="10">
        <f t="shared" si="70"/>
        <v>8.4990577711915307</v>
      </c>
      <c r="AL186" s="9">
        <f t="shared" si="65"/>
        <v>4.6036562927287452</v>
      </c>
      <c r="AM186" s="49">
        <f t="shared" si="71"/>
        <v>31.877639478405925</v>
      </c>
      <c r="AN186" s="29">
        <f t="shared" si="72"/>
        <v>1.4165096285319217E-4</v>
      </c>
      <c r="AO186" s="29">
        <f t="shared" si="73"/>
        <v>2.9333333333333331</v>
      </c>
      <c r="AP186" s="29"/>
      <c r="AQ186" s="32"/>
      <c r="AR186" s="37"/>
      <c r="AS186" s="32"/>
      <c r="AT186"/>
    </row>
    <row r="187" spans="21:46" x14ac:dyDescent="0.25">
      <c r="U187" s="36">
        <f t="shared" si="67"/>
        <v>10620</v>
      </c>
      <c r="V187" s="36">
        <f t="shared" si="66"/>
        <v>27.278856211095317</v>
      </c>
      <c r="W187" s="32">
        <f t="shared" si="53"/>
        <v>295.78942810554764</v>
      </c>
      <c r="X187" s="8">
        <f t="shared" si="54"/>
        <v>1.1939433793256506</v>
      </c>
      <c r="Y187" s="32">
        <f t="shared" si="55"/>
        <v>1.8331281482745218E-5</v>
      </c>
      <c r="Z187" s="32">
        <f t="shared" si="56"/>
        <v>1.5353560143780755E-5</v>
      </c>
      <c r="AA187" s="10">
        <f t="shared" si="57"/>
        <v>1006.1798889613475</v>
      </c>
      <c r="AB187" s="29">
        <f t="shared" si="58"/>
        <v>2.5793250961878702E-2</v>
      </c>
      <c r="AC187" s="8">
        <f t="shared" si="59"/>
        <v>0.71509275019609009</v>
      </c>
      <c r="AD187" s="32">
        <f t="shared" si="60"/>
        <v>3.3807834390996768E-3</v>
      </c>
      <c r="AE187" s="47">
        <f t="shared" si="61"/>
        <v>605774.87819461455</v>
      </c>
      <c r="AF187" s="32">
        <f t="shared" si="62"/>
        <v>433185.2236478884</v>
      </c>
      <c r="AG187" s="9">
        <f t="shared" si="63"/>
        <v>13.853584828374451</v>
      </c>
      <c r="AH187" s="10">
        <f t="shared" si="64"/>
        <v>4.6154994567491929</v>
      </c>
      <c r="AI187" s="10">
        <f t="shared" si="68"/>
        <v>4.111349356950174</v>
      </c>
      <c r="AJ187" s="10">
        <f t="shared" si="69"/>
        <v>4.3928137236836919</v>
      </c>
      <c r="AK187" s="10">
        <f t="shared" si="70"/>
        <v>8.5041630806338659</v>
      </c>
      <c r="AL187" s="9">
        <f t="shared" si="65"/>
        <v>4.6064216686766768</v>
      </c>
      <c r="AM187" s="49">
        <f t="shared" si="71"/>
        <v>31.885277879771994</v>
      </c>
      <c r="AN187" s="29">
        <f t="shared" si="72"/>
        <v>1.4173605134389775E-4</v>
      </c>
      <c r="AO187" s="29">
        <f t="shared" si="73"/>
        <v>2.95</v>
      </c>
      <c r="AP187" s="29"/>
      <c r="AQ187" s="32"/>
      <c r="AR187" s="37"/>
      <c r="AS187" s="32"/>
      <c r="AT187"/>
    </row>
    <row r="188" spans="21:46" x14ac:dyDescent="0.25">
      <c r="U188" s="36">
        <f t="shared" si="67"/>
        <v>10680</v>
      </c>
      <c r="V188" s="36">
        <f t="shared" si="66"/>
        <v>27.283624384717417</v>
      </c>
      <c r="W188" s="32">
        <f t="shared" si="53"/>
        <v>295.79181219235869</v>
      </c>
      <c r="X188" s="8">
        <f t="shared" si="54"/>
        <v>1.1939337243549935</v>
      </c>
      <c r="Y188" s="32">
        <f t="shared" si="55"/>
        <v>1.8331395170932585E-5</v>
      </c>
      <c r="Z188" s="32">
        <f t="shared" si="56"/>
        <v>1.5353779524768744E-5</v>
      </c>
      <c r="AA188" s="10">
        <f t="shared" si="57"/>
        <v>1006.1799731408065</v>
      </c>
      <c r="AB188" s="29">
        <f t="shared" si="58"/>
        <v>2.5793429219602509E-2</v>
      </c>
      <c r="AC188" s="8">
        <f t="shared" si="59"/>
        <v>0.71509230291507175</v>
      </c>
      <c r="AD188" s="32">
        <f t="shared" si="60"/>
        <v>3.3807561899302412E-3</v>
      </c>
      <c r="AE188" s="47">
        <f t="shared" si="61"/>
        <v>606063.96604281652</v>
      </c>
      <c r="AF188" s="32">
        <f t="shared" si="62"/>
        <v>433391.6771913995</v>
      </c>
      <c r="AG188" s="9">
        <f t="shared" si="63"/>
        <v>13.855235167822293</v>
      </c>
      <c r="AH188" s="10">
        <f t="shared" si="64"/>
        <v>4.6160811901197185</v>
      </c>
      <c r="AI188" s="10">
        <f t="shared" si="68"/>
        <v>4.1139805342493583</v>
      </c>
      <c r="AJ188" s="10">
        <f t="shared" si="69"/>
        <v>4.3951784500972613</v>
      </c>
      <c r="AK188" s="10">
        <f t="shared" si="70"/>
        <v>8.5091589843466195</v>
      </c>
      <c r="AL188" s="9">
        <f t="shared" si="65"/>
        <v>4.609127783187752</v>
      </c>
      <c r="AM188" s="49">
        <f t="shared" si="71"/>
        <v>31.892752167905169</v>
      </c>
      <c r="AN188" s="29">
        <f t="shared" si="72"/>
        <v>1.4181931640577699E-4</v>
      </c>
      <c r="AO188" s="29">
        <f t="shared" si="73"/>
        <v>2.9666666666666668</v>
      </c>
      <c r="AP188" s="29"/>
      <c r="AQ188" s="32"/>
      <c r="AR188" s="37"/>
      <c r="AS188" s="32"/>
      <c r="AT188"/>
    </row>
    <row r="189" spans="21:46" x14ac:dyDescent="0.25">
      <c r="U189" s="36">
        <f t="shared" si="67"/>
        <v>10740</v>
      </c>
      <c r="V189" s="36">
        <f t="shared" si="66"/>
        <v>27.28828995349587</v>
      </c>
      <c r="W189" s="32">
        <f t="shared" si="53"/>
        <v>295.79414497674793</v>
      </c>
      <c r="X189" s="8">
        <f t="shared" si="54"/>
        <v>1.1939242772977889</v>
      </c>
      <c r="Y189" s="32">
        <f t="shared" si="55"/>
        <v>1.8331506412267841E-5</v>
      </c>
      <c r="Z189" s="32">
        <f t="shared" si="56"/>
        <v>1.535399418609493E-5</v>
      </c>
      <c r="AA189" s="10">
        <f t="shared" si="57"/>
        <v>1006.180055513206</v>
      </c>
      <c r="AB189" s="29">
        <f t="shared" si="58"/>
        <v>2.5793603640883074E-2</v>
      </c>
      <c r="AC189" s="8">
        <f t="shared" si="59"/>
        <v>0.71509186526775936</v>
      </c>
      <c r="AD189" s="32">
        <f t="shared" si="60"/>
        <v>3.3807295275523758E-3</v>
      </c>
      <c r="AE189" s="47">
        <f t="shared" si="61"/>
        <v>606346.81199770409</v>
      </c>
      <c r="AF189" s="32">
        <f t="shared" si="62"/>
        <v>433593.67279059766</v>
      </c>
      <c r="AG189" s="9">
        <f t="shared" si="63"/>
        <v>13.856849300979903</v>
      </c>
      <c r="AH189" s="10">
        <f t="shared" si="64"/>
        <v>4.6166501816702592</v>
      </c>
      <c r="AI189" s="10">
        <f t="shared" si="68"/>
        <v>4.1165554081164242</v>
      </c>
      <c r="AJ189" s="10">
        <f t="shared" si="69"/>
        <v>4.3974923996852837</v>
      </c>
      <c r="AK189" s="10">
        <f t="shared" si="70"/>
        <v>8.5140478078017079</v>
      </c>
      <c r="AL189" s="9">
        <f t="shared" si="65"/>
        <v>4.6117758958925918</v>
      </c>
      <c r="AM189" s="49">
        <f t="shared" si="71"/>
        <v>31.900065849388461</v>
      </c>
      <c r="AN189" s="29">
        <f t="shared" si="72"/>
        <v>1.4190079679669515E-4</v>
      </c>
      <c r="AO189" s="29">
        <f t="shared" si="73"/>
        <v>2.9833333333333334</v>
      </c>
      <c r="AP189" s="29"/>
      <c r="AQ189" s="32"/>
      <c r="AR189" s="37"/>
      <c r="AS189" s="32"/>
      <c r="AT189"/>
    </row>
    <row r="190" spans="21:46" x14ac:dyDescent="0.25">
      <c r="U190" s="36">
        <f t="shared" si="67"/>
        <v>10800</v>
      </c>
      <c r="V190" s="36">
        <f t="shared" si="66"/>
        <v>27.292855116622995</v>
      </c>
      <c r="W190" s="32">
        <f t="shared" si="53"/>
        <v>295.79642755831145</v>
      </c>
      <c r="X190" s="8">
        <f t="shared" si="54"/>
        <v>1.1939150336912496</v>
      </c>
      <c r="Y190" s="32">
        <f t="shared" si="55"/>
        <v>1.8331615259214308E-5</v>
      </c>
      <c r="Z190" s="32">
        <f t="shared" si="56"/>
        <v>1.5354204228870549E-5</v>
      </c>
      <c r="AA190" s="10">
        <f t="shared" si="57"/>
        <v>1006.1801361170914</v>
      </c>
      <c r="AB190" s="29">
        <f t="shared" si="58"/>
        <v>2.57937743079736E-2</v>
      </c>
      <c r="AC190" s="8">
        <f t="shared" si="59"/>
        <v>0.7150914370472935</v>
      </c>
      <c r="AD190" s="32">
        <f t="shared" si="60"/>
        <v>3.3807034393708705E-3</v>
      </c>
      <c r="AE190" s="47">
        <f t="shared" si="61"/>
        <v>606623.55074724054</v>
      </c>
      <c r="AF190" s="32">
        <f t="shared" si="62"/>
        <v>433791.30665057601</v>
      </c>
      <c r="AG190" s="9">
        <f t="shared" si="63"/>
        <v>13.858428034027739</v>
      </c>
      <c r="AH190" s="10">
        <f t="shared" si="64"/>
        <v>4.6172067142346576</v>
      </c>
      <c r="AI190" s="10">
        <f t="shared" si="68"/>
        <v>4.1190751717326322</v>
      </c>
      <c r="AJ190" s="10">
        <f t="shared" si="69"/>
        <v>4.3997566561320056</v>
      </c>
      <c r="AK190" s="10">
        <f t="shared" si="70"/>
        <v>8.5188318278646378</v>
      </c>
      <c r="AL190" s="9">
        <f t="shared" si="65"/>
        <v>4.6143672400933449</v>
      </c>
      <c r="AM190" s="49">
        <f t="shared" si="71"/>
        <v>31.907222356716339</v>
      </c>
      <c r="AN190" s="29">
        <f t="shared" si="72"/>
        <v>1.4198053046441064E-4</v>
      </c>
      <c r="AO190" s="29">
        <f t="shared" si="73"/>
        <v>3</v>
      </c>
      <c r="AP190" s="29"/>
      <c r="AQ190" s="32"/>
      <c r="AR190" s="37"/>
      <c r="AS190" s="32"/>
      <c r="AT190"/>
    </row>
    <row r="191" spans="21:46" x14ac:dyDescent="0.25">
      <c r="U191" s="36">
        <f t="shared" si="67"/>
        <v>10860</v>
      </c>
      <c r="V191" s="36">
        <f t="shared" si="66"/>
        <v>27.297322026529326</v>
      </c>
      <c r="W191" s="32">
        <f t="shared" si="53"/>
        <v>295.79866101326462</v>
      </c>
      <c r="X191" s="8">
        <f t="shared" si="54"/>
        <v>1.1939059891677555</v>
      </c>
      <c r="Y191" s="32">
        <f t="shared" si="55"/>
        <v>1.8331721763118884E-5</v>
      </c>
      <c r="Z191" s="32">
        <f t="shared" si="56"/>
        <v>1.5354409752058878E-5</v>
      </c>
      <c r="AA191" s="10">
        <f t="shared" si="57"/>
        <v>1006.1802149901962</v>
      </c>
      <c r="AB191" s="29">
        <f t="shared" si="58"/>
        <v>2.5793941301377216E-2</v>
      </c>
      <c r="AC191" s="8">
        <f t="shared" si="59"/>
        <v>0.71509101805122666</v>
      </c>
      <c r="AD191" s="32">
        <f t="shared" si="60"/>
        <v>3.3806779130591013E-3</v>
      </c>
      <c r="AE191" s="47">
        <f t="shared" si="61"/>
        <v>606894.31407690444</v>
      </c>
      <c r="AF191" s="32">
        <f t="shared" si="62"/>
        <v>433984.67290275451</v>
      </c>
      <c r="AG191" s="9">
        <f t="shared" si="63"/>
        <v>13.859972154679355</v>
      </c>
      <c r="AH191" s="10">
        <f t="shared" si="64"/>
        <v>4.6177510642050752</v>
      </c>
      <c r="AI191" s="10">
        <f t="shared" si="68"/>
        <v>4.1215409934972556</v>
      </c>
      <c r="AJ191" s="10">
        <f t="shared" si="69"/>
        <v>4.4019722802772865</v>
      </c>
      <c r="AK191" s="10">
        <f t="shared" si="70"/>
        <v>8.523513273774542</v>
      </c>
      <c r="AL191" s="9">
        <f t="shared" si="65"/>
        <v>4.6169030232945429</v>
      </c>
      <c r="AM191" s="49">
        <f t="shared" si="71"/>
        <v>31.91422504982387</v>
      </c>
      <c r="AN191" s="29">
        <f t="shared" si="72"/>
        <v>1.4205855456290902E-4</v>
      </c>
      <c r="AO191" s="29">
        <f t="shared" si="73"/>
        <v>3.0166666666666666</v>
      </c>
      <c r="AP191" s="29"/>
      <c r="AQ191" s="32"/>
      <c r="AR191" s="37"/>
      <c r="AS191" s="32"/>
      <c r="AT191"/>
    </row>
    <row r="192" spans="21:46" x14ac:dyDescent="0.25">
      <c r="U192" s="36">
        <f t="shared" si="67"/>
        <v>10920</v>
      </c>
      <c r="V192" s="36">
        <f t="shared" si="66"/>
        <v>27.301692789861733</v>
      </c>
      <c r="W192" s="32">
        <f t="shared" si="53"/>
        <v>295.80084639493083</v>
      </c>
      <c r="X192" s="8">
        <f t="shared" si="54"/>
        <v>1.1938971394528544</v>
      </c>
      <c r="Y192" s="32">
        <f t="shared" si="55"/>
        <v>1.8331825974235644E-5</v>
      </c>
      <c r="Z192" s="32">
        <f t="shared" si="56"/>
        <v>1.5354610852520221E-5</v>
      </c>
      <c r="AA192" s="10">
        <f t="shared" si="57"/>
        <v>1006.1802921694592</v>
      </c>
      <c r="AB192" s="29">
        <f t="shared" si="58"/>
        <v>2.5794104699883816E-2</v>
      </c>
      <c r="AC192" s="8">
        <f t="shared" si="59"/>
        <v>0.71509060808143432</v>
      </c>
      <c r="AD192" s="32">
        <f t="shared" si="60"/>
        <v>3.3806529365533861E-3</v>
      </c>
      <c r="AE192" s="47">
        <f t="shared" si="61"/>
        <v>607159.23093204969</v>
      </c>
      <c r="AF192" s="32">
        <f t="shared" si="62"/>
        <v>434173.86364945542</v>
      </c>
      <c r="AG192" s="9">
        <f t="shared" si="63"/>
        <v>13.861482432626881</v>
      </c>
      <c r="AH192" s="10">
        <f t="shared" si="64"/>
        <v>4.6182835016858821</v>
      </c>
      <c r="AI192" s="10">
        <f t="shared" si="68"/>
        <v>4.1239540175202203</v>
      </c>
      <c r="AJ192" s="10">
        <f t="shared" si="69"/>
        <v>4.404140310586075</v>
      </c>
      <c r="AK192" s="10">
        <f t="shared" si="70"/>
        <v>8.5280943281062953</v>
      </c>
      <c r="AL192" s="9">
        <f t="shared" si="65"/>
        <v>4.6193844277242428</v>
      </c>
      <c r="AM192" s="49">
        <f t="shared" si="71"/>
        <v>31.921077217585974</v>
      </c>
      <c r="AN192" s="29">
        <f t="shared" si="72"/>
        <v>1.4213490546843827E-4</v>
      </c>
      <c r="AO192" s="29">
        <f t="shared" si="73"/>
        <v>3.0333333333333332</v>
      </c>
      <c r="AP192" s="29"/>
      <c r="AQ192" s="32"/>
      <c r="AR192" s="37"/>
      <c r="AS192" s="32"/>
      <c r="AT192"/>
    </row>
    <row r="193" spans="21:46" x14ac:dyDescent="0.25">
      <c r="U193" s="36">
        <f t="shared" si="67"/>
        <v>10980</v>
      </c>
      <c r="V193" s="36">
        <f t="shared" si="66"/>
        <v>27.305969468441813</v>
      </c>
      <c r="W193" s="32">
        <f t="shared" si="53"/>
        <v>295.8029847342209</v>
      </c>
      <c r="X193" s="8">
        <f t="shared" si="54"/>
        <v>1.1938884803632974</v>
      </c>
      <c r="Y193" s="32">
        <f t="shared" si="55"/>
        <v>1.8331927941748609E-5</v>
      </c>
      <c r="Z193" s="32">
        <f t="shared" si="56"/>
        <v>1.5354807625055773E-5</v>
      </c>
      <c r="AA193" s="10">
        <f t="shared" si="57"/>
        <v>1006.1803676910403</v>
      </c>
      <c r="AB193" s="29">
        <f t="shared" si="58"/>
        <v>2.5794264580605814E-2</v>
      </c>
      <c r="AC193" s="8">
        <f t="shared" si="59"/>
        <v>0.71509020694402203</v>
      </c>
      <c r="AD193" s="32">
        <f t="shared" si="60"/>
        <v>3.3806284980474432E-3</v>
      </c>
      <c r="AE193" s="47">
        <f t="shared" si="61"/>
        <v>607418.4274789542</v>
      </c>
      <c r="AF193" s="32">
        <f t="shared" si="62"/>
        <v>434358.96900753782</v>
      </c>
      <c r="AG193" s="9">
        <f t="shared" si="63"/>
        <v>13.862959619974808</v>
      </c>
      <c r="AH193" s="10">
        <f t="shared" si="64"/>
        <v>4.6188042906435127</v>
      </c>
      <c r="AI193" s="10">
        <f t="shared" si="68"/>
        <v>4.1263153641059107</v>
      </c>
      <c r="AJ193" s="10">
        <f t="shared" si="69"/>
        <v>4.4062617636086854</v>
      </c>
      <c r="AK193" s="10">
        <f t="shared" si="70"/>
        <v>8.5325771277145961</v>
      </c>
      <c r="AL193" s="9">
        <f t="shared" si="65"/>
        <v>4.6218126108454056</v>
      </c>
      <c r="AM193" s="49">
        <f t="shared" si="71"/>
        <v>31.927782079287219</v>
      </c>
      <c r="AN193" s="29">
        <f t="shared" si="72"/>
        <v>1.4220961879524326E-4</v>
      </c>
      <c r="AO193" s="29">
        <f t="shared" si="73"/>
        <v>3.05</v>
      </c>
      <c r="AP193" s="29"/>
      <c r="AQ193" s="32"/>
      <c r="AR193" s="37"/>
      <c r="AS193" s="32"/>
      <c r="AT193"/>
    </row>
    <row r="194" spans="21:46" x14ac:dyDescent="0.25">
      <c r="U194" s="36">
        <f t="shared" si="67"/>
        <v>11040</v>
      </c>
      <c r="V194" s="36">
        <f t="shared" si="66"/>
        <v>27.310154080204885</v>
      </c>
      <c r="W194" s="32">
        <f t="shared" si="53"/>
        <v>295.80507704010245</v>
      </c>
      <c r="X194" s="8">
        <f t="shared" si="54"/>
        <v>1.1938800078051204</v>
      </c>
      <c r="Y194" s="32">
        <f t="shared" si="55"/>
        <v>1.833202771379413E-5</v>
      </c>
      <c r="Z194" s="32">
        <f t="shared" si="56"/>
        <v>1.5355000162450587E-5</v>
      </c>
      <c r="AA194" s="10">
        <f t="shared" si="57"/>
        <v>1006.1804415903366</v>
      </c>
      <c r="AB194" s="29">
        <f t="shared" si="58"/>
        <v>2.5794421019013226E-2</v>
      </c>
      <c r="AC194" s="8">
        <f t="shared" si="59"/>
        <v>0.71508981444923703</v>
      </c>
      <c r="AD194" s="32">
        <f t="shared" si="60"/>
        <v>3.3806045859869722E-3</v>
      </c>
      <c r="AE194" s="47">
        <f t="shared" si="61"/>
        <v>607672.0271645633</v>
      </c>
      <c r="AF194" s="32">
        <f t="shared" si="62"/>
        <v>434540.07715109928</v>
      </c>
      <c r="AG194" s="9">
        <f t="shared" si="63"/>
        <v>13.864404451662459</v>
      </c>
      <c r="AH194" s="10">
        <f t="shared" si="64"/>
        <v>4.6193136890524764</v>
      </c>
      <c r="AI194" s="10">
        <f t="shared" si="68"/>
        <v>4.1286261302283069</v>
      </c>
      <c r="AJ194" s="10">
        <f t="shared" si="69"/>
        <v>4.408337634431974</v>
      </c>
      <c r="AK194" s="10">
        <f t="shared" si="70"/>
        <v>8.5369637646602818</v>
      </c>
      <c r="AL194" s="9">
        <f t="shared" si="65"/>
        <v>4.6241887058576525</v>
      </c>
      <c r="AM194" s="49">
        <f t="shared" si="71"/>
        <v>31.934342786062537</v>
      </c>
      <c r="AN194" s="29">
        <f t="shared" si="72"/>
        <v>1.4228272941100472E-4</v>
      </c>
      <c r="AO194" s="29">
        <f t="shared" si="73"/>
        <v>3.0666666666666669</v>
      </c>
      <c r="AP194" s="29"/>
      <c r="AQ194" s="32"/>
      <c r="AR194" s="37"/>
      <c r="AS194" s="32"/>
      <c r="AT194"/>
    </row>
    <row r="195" spans="21:46" x14ac:dyDescent="0.25">
      <c r="U195" s="36">
        <f t="shared" si="67"/>
        <v>11100</v>
      </c>
      <c r="V195" s="36">
        <f t="shared" si="66"/>
        <v>27.314248600119946</v>
      </c>
      <c r="W195" s="32">
        <f t="shared" si="53"/>
        <v>295.80712430005997</v>
      </c>
      <c r="X195" s="8">
        <f t="shared" si="54"/>
        <v>1.1938717177717595</v>
      </c>
      <c r="Y195" s="32">
        <f t="shared" si="55"/>
        <v>1.8332125337483061E-5</v>
      </c>
      <c r="Z195" s="32">
        <f t="shared" si="56"/>
        <v>1.5355188555515925E-5</v>
      </c>
      <c r="AA195" s="10">
        <f t="shared" si="57"/>
        <v>1006.1805139019989</v>
      </c>
      <c r="AB195" s="29">
        <f t="shared" si="58"/>
        <v>2.579457408896842E-2</v>
      </c>
      <c r="AC195" s="8">
        <f t="shared" si="59"/>
        <v>0.71508943041137973</v>
      </c>
      <c r="AD195" s="32">
        <f t="shared" si="60"/>
        <v>3.3805811890643407E-3</v>
      </c>
      <c r="AE195" s="47">
        <f t="shared" si="61"/>
        <v>607920.15077493631</v>
      </c>
      <c r="AF195" s="32">
        <f t="shared" si="62"/>
        <v>434717.27435324929</v>
      </c>
      <c r="AG195" s="9">
        <f t="shared" si="63"/>
        <v>13.865817645875309</v>
      </c>
      <c r="AH195" s="10">
        <f t="shared" si="64"/>
        <v>4.6198119490376444</v>
      </c>
      <c r="AI195" s="10">
        <f t="shared" si="68"/>
        <v>4.1308873899975627</v>
      </c>
      <c r="AJ195" s="10">
        <f t="shared" si="69"/>
        <v>4.4103688971218142</v>
      </c>
      <c r="AK195" s="10">
        <f t="shared" si="70"/>
        <v>8.5412562871193778</v>
      </c>
      <c r="AL195" s="9">
        <f t="shared" si="65"/>
        <v>4.6265138221896631</v>
      </c>
      <c r="AM195" s="49">
        <f t="shared" si="71"/>
        <v>31.940762422309611</v>
      </c>
      <c r="AN195" s="29">
        <f t="shared" si="72"/>
        <v>1.4235427145198963E-4</v>
      </c>
      <c r="AO195" s="29">
        <f t="shared" si="73"/>
        <v>3.0833333333333335</v>
      </c>
      <c r="AP195" s="29"/>
      <c r="AQ195" s="32"/>
      <c r="AR195" s="37"/>
      <c r="AS195" s="32"/>
      <c r="AT195"/>
    </row>
    <row r="196" spans="21:46" x14ac:dyDescent="0.25">
      <c r="U196" s="36">
        <f t="shared" si="67"/>
        <v>11160</v>
      </c>
      <c r="V196" s="36">
        <f t="shared" si="66"/>
        <v>27.318254961090982</v>
      </c>
      <c r="W196" s="32">
        <f t="shared" si="53"/>
        <v>295.8091274805455</v>
      </c>
      <c r="X196" s="8">
        <f t="shared" si="54"/>
        <v>1.193863606342209</v>
      </c>
      <c r="Y196" s="32">
        <f t="shared" si="55"/>
        <v>1.8332220858922168E-5</v>
      </c>
      <c r="Z196" s="32">
        <f t="shared" si="56"/>
        <v>1.5355372893130492E-5</v>
      </c>
      <c r="AA196" s="10">
        <f t="shared" si="57"/>
        <v>1006.1805846599456</v>
      </c>
      <c r="AB196" s="29">
        <f t="shared" si="58"/>
        <v>2.5794723862759675E-2</v>
      </c>
      <c r="AC196" s="8">
        <f t="shared" si="59"/>
        <v>0.71508905464871841</v>
      </c>
      <c r="AD196" s="32">
        <f t="shared" si="60"/>
        <v>3.380558296213382E-3</v>
      </c>
      <c r="AE196" s="47">
        <f t="shared" si="61"/>
        <v>608162.91649246553</v>
      </c>
      <c r="AF196" s="32">
        <f t="shared" si="62"/>
        <v>434890.64502700465</v>
      </c>
      <c r="AG196" s="9">
        <f t="shared" si="63"/>
        <v>13.867199904445677</v>
      </c>
      <c r="AH196" s="10">
        <f t="shared" si="64"/>
        <v>4.6202993170128206</v>
      </c>
      <c r="AI196" s="10">
        <f t="shared" si="68"/>
        <v>4.1331001951180797</v>
      </c>
      <c r="AJ196" s="10">
        <f t="shared" si="69"/>
        <v>4.4123565051570646</v>
      </c>
      <c r="AK196" s="10">
        <f t="shared" si="70"/>
        <v>8.5454567002751443</v>
      </c>
      <c r="AL196" s="9">
        <f t="shared" si="65"/>
        <v>4.6287890459823693</v>
      </c>
      <c r="AM196" s="49">
        <f t="shared" si="71"/>
        <v>31.947044007073352</v>
      </c>
      <c r="AN196" s="29">
        <f t="shared" si="72"/>
        <v>1.4242427833791908E-4</v>
      </c>
      <c r="AO196" s="29">
        <f t="shared" si="73"/>
        <v>3.1</v>
      </c>
      <c r="AP196" s="29"/>
      <c r="AQ196" s="32"/>
      <c r="AR196" s="37"/>
      <c r="AS196" s="32"/>
      <c r="AT196"/>
    </row>
    <row r="197" spans="21:46" x14ac:dyDescent="0.25">
      <c r="U197" s="36">
        <f t="shared" si="67"/>
        <v>11220</v>
      </c>
      <c r="V197" s="36">
        <f t="shared" si="66"/>
        <v>27.322175054839931</v>
      </c>
      <c r="W197" s="32">
        <f t="shared" si="53"/>
        <v>295.81108752741994</v>
      </c>
      <c r="X197" s="8">
        <f t="shared" si="54"/>
        <v>1.1938556696792157</v>
      </c>
      <c r="Y197" s="32">
        <f t="shared" si="55"/>
        <v>1.8332314323235297E-5</v>
      </c>
      <c r="Z197" s="32">
        <f t="shared" si="56"/>
        <v>1.5355553262280958E-5</v>
      </c>
      <c r="AA197" s="10">
        <f t="shared" si="57"/>
        <v>1006.1806538973788</v>
      </c>
      <c r="AB197" s="29">
        <f t="shared" si="58"/>
        <v>2.5794870411134319E-2</v>
      </c>
      <c r="AC197" s="8">
        <f t="shared" si="59"/>
        <v>0.71508868698340688</v>
      </c>
      <c r="AD197" s="32">
        <f t="shared" si="60"/>
        <v>3.3805358966043013E-3</v>
      </c>
      <c r="AE197" s="47">
        <f t="shared" si="61"/>
        <v>608400.43995186174</v>
      </c>
      <c r="AF197" s="32">
        <f t="shared" si="62"/>
        <v>435060.27176530391</v>
      </c>
      <c r="AG197" s="9">
        <f t="shared" si="63"/>
        <v>13.86855191324301</v>
      </c>
      <c r="AH197" s="10">
        <f t="shared" si="64"/>
        <v>4.6207760338158179</v>
      </c>
      <c r="AI197" s="10">
        <f t="shared" si="68"/>
        <v>4.1352655753382415</v>
      </c>
      <c r="AJ197" s="10">
        <f t="shared" si="69"/>
        <v>4.4143013918546607</v>
      </c>
      <c r="AK197" s="10">
        <f t="shared" si="70"/>
        <v>8.5495669671929022</v>
      </c>
      <c r="AL197" s="9">
        <f t="shared" si="65"/>
        <v>4.6310154405628214</v>
      </c>
      <c r="AM197" s="49">
        <f t="shared" si="71"/>
        <v>31.953190495402751</v>
      </c>
      <c r="AN197" s="29">
        <f t="shared" si="72"/>
        <v>1.4249278278654837E-4</v>
      </c>
      <c r="AO197" s="29">
        <f t="shared" si="73"/>
        <v>3.1166666666666667</v>
      </c>
      <c r="AP197" s="29"/>
      <c r="AQ197" s="32"/>
      <c r="AR197" s="37"/>
      <c r="AS197" s="32"/>
      <c r="AT197"/>
    </row>
    <row r="198" spans="21:46" x14ac:dyDescent="0.25">
      <c r="U198" s="36">
        <f t="shared" si="67"/>
        <v>11280</v>
      </c>
      <c r="V198" s="36">
        <f t="shared" si="66"/>
        <v>27.326010732771703</v>
      </c>
      <c r="W198" s="32">
        <f t="shared" si="53"/>
        <v>295.81300536638582</v>
      </c>
      <c r="X198" s="8">
        <f t="shared" si="54"/>
        <v>1.1938479040275112</v>
      </c>
      <c r="Y198" s="32">
        <f t="shared" si="55"/>
        <v>1.8332405774584005E-5</v>
      </c>
      <c r="Z198" s="32">
        <f t="shared" si="56"/>
        <v>1.5355729748101605E-5</v>
      </c>
      <c r="AA198" s="10">
        <f t="shared" si="57"/>
        <v>1006.180721646799</v>
      </c>
      <c r="AB198" s="29">
        <f t="shared" si="58"/>
        <v>2.5795013803331147E-2</v>
      </c>
      <c r="AC198" s="8">
        <f t="shared" si="59"/>
        <v>0.71508832724139948</v>
      </c>
      <c r="AD198" s="32">
        <f t="shared" si="60"/>
        <v>3.380513979638683E-3</v>
      </c>
      <c r="AE198" s="47">
        <f t="shared" si="61"/>
        <v>608632.83429494465</v>
      </c>
      <c r="AF198" s="32">
        <f t="shared" si="62"/>
        <v>435226.23538016382</v>
      </c>
      <c r="AG198" s="9">
        <f t="shared" si="63"/>
        <v>13.869874342554059</v>
      </c>
      <c r="AH198" s="10">
        <f t="shared" si="64"/>
        <v>4.6212423348400691</v>
      </c>
      <c r="AI198" s="10">
        <f t="shared" si="68"/>
        <v>4.137384538891915</v>
      </c>
      <c r="AJ198" s="10">
        <f t="shared" si="69"/>
        <v>4.4162044707867576</v>
      </c>
      <c r="AK198" s="10">
        <f t="shared" si="70"/>
        <v>8.5535890096786726</v>
      </c>
      <c r="AL198" s="9">
        <f t="shared" si="65"/>
        <v>4.6331940469092814</v>
      </c>
      <c r="AM198" s="49">
        <f t="shared" si="71"/>
        <v>31.959204779680984</v>
      </c>
      <c r="AN198" s="29">
        <f t="shared" si="72"/>
        <v>1.425598168279779E-4</v>
      </c>
      <c r="AO198" s="29">
        <f t="shared" si="73"/>
        <v>3.1333333333333333</v>
      </c>
      <c r="AP198" s="29"/>
      <c r="AQ198" s="32"/>
      <c r="AR198" s="37"/>
      <c r="AS198" s="32"/>
      <c r="AT198"/>
    </row>
    <row r="199" spans="21:46" x14ac:dyDescent="0.25">
      <c r="U199" s="36">
        <f t="shared" si="67"/>
        <v>11340</v>
      </c>
      <c r="V199" s="36">
        <f t="shared" si="66"/>
        <v>27.32976380682155</v>
      </c>
      <c r="W199" s="32">
        <f t="shared" si="53"/>
        <v>295.81488190341076</v>
      </c>
      <c r="X199" s="8">
        <f t="shared" si="54"/>
        <v>1.1938403057120786</v>
      </c>
      <c r="Y199" s="32">
        <f t="shared" si="55"/>
        <v>1.8332495256187806E-5</v>
      </c>
      <c r="Z199" s="32">
        <f t="shared" si="56"/>
        <v>1.5355902433913215E-5</v>
      </c>
      <c r="AA199" s="10">
        <f t="shared" si="57"/>
        <v>1006.1807879400195</v>
      </c>
      <c r="AB199" s="29">
        <f t="shared" si="58"/>
        <v>2.5795154107112059E-2</v>
      </c>
      <c r="AC199" s="8">
        <f t="shared" si="59"/>
        <v>0.71508797525237389</v>
      </c>
      <c r="AD199" s="32">
        <f t="shared" si="60"/>
        <v>3.3804925349446048E-3</v>
      </c>
      <c r="AE199" s="47">
        <f t="shared" si="61"/>
        <v>608860.21022426139</v>
      </c>
      <c r="AF199" s="32">
        <f t="shared" si="62"/>
        <v>435388.61494100181</v>
      </c>
      <c r="AG199" s="9">
        <f t="shared" si="63"/>
        <v>13.871167847453304</v>
      </c>
      <c r="AH199" s="10">
        <f t="shared" si="64"/>
        <v>4.6216984501628966</v>
      </c>
      <c r="AI199" s="10">
        <f t="shared" si="68"/>
        <v>4.139458072931812</v>
      </c>
      <c r="AJ199" s="10">
        <f t="shared" si="69"/>
        <v>4.4180666361893746</v>
      </c>
      <c r="AK199" s="10">
        <f t="shared" si="70"/>
        <v>8.5575247091211857</v>
      </c>
      <c r="AL199" s="9">
        <f t="shared" si="65"/>
        <v>4.6353258841073082</v>
      </c>
      <c r="AM199" s="49">
        <f t="shared" si="71"/>
        <v>31.965089690928856</v>
      </c>
      <c r="AN199" s="29">
        <f t="shared" si="72"/>
        <v>1.4262541181868642E-4</v>
      </c>
      <c r="AO199" s="29">
        <f t="shared" si="73"/>
        <v>3.15</v>
      </c>
      <c r="AP199" s="29"/>
      <c r="AQ199" s="32"/>
      <c r="AR199" s="37"/>
      <c r="AS199" s="32"/>
      <c r="AT199"/>
    </row>
    <row r="200" spans="21:46" x14ac:dyDescent="0.25">
      <c r="U200" s="36">
        <f t="shared" si="67"/>
        <v>11400</v>
      </c>
      <c r="V200" s="36">
        <f t="shared" si="66"/>
        <v>27.333436050285147</v>
      </c>
      <c r="W200" s="32">
        <f t="shared" si="53"/>
        <v>295.81671802514256</v>
      </c>
      <c r="X200" s="8">
        <f t="shared" si="54"/>
        <v>1.1938328711364579</v>
      </c>
      <c r="Y200" s="32">
        <f t="shared" si="55"/>
        <v>1.8332582810344042E-5</v>
      </c>
      <c r="Z200" s="32">
        <f t="shared" si="56"/>
        <v>1.5356071401261145E-5</v>
      </c>
      <c r="AA200" s="10">
        <f t="shared" si="57"/>
        <v>1006.1808528081805</v>
      </c>
      <c r="AB200" s="29">
        <f t="shared" si="58"/>
        <v>2.5795291388793294E-2</v>
      </c>
      <c r="AC200" s="8">
        <f t="shared" si="59"/>
        <v>0.71508763084964932</v>
      </c>
      <c r="AD200" s="32">
        <f t="shared" si="60"/>
        <v>3.3804715523718517E-3</v>
      </c>
      <c r="AE200" s="47">
        <f t="shared" si="61"/>
        <v>609082.67605555546</v>
      </c>
      <c r="AF200" s="32">
        <f t="shared" si="62"/>
        <v>435547.48781213159</v>
      </c>
      <c r="AG200" s="9">
        <f t="shared" si="63"/>
        <v>13.872433068163765</v>
      </c>
      <c r="AH200" s="10">
        <f t="shared" si="64"/>
        <v>4.6221446046705408</v>
      </c>
      <c r="AI200" s="10">
        <f t="shared" si="68"/>
        <v>4.1414871439548495</v>
      </c>
      <c r="AJ200" s="10">
        <f t="shared" si="69"/>
        <v>4.4198887633629864</v>
      </c>
      <c r="AK200" s="10">
        <f t="shared" si="70"/>
        <v>8.561375907317835</v>
      </c>
      <c r="AL200" s="9">
        <f t="shared" si="65"/>
        <v>4.6374119497971602</v>
      </c>
      <c r="AM200" s="49">
        <f t="shared" si="71"/>
        <v>31.970848000082306</v>
      </c>
      <c r="AN200" s="29">
        <f t="shared" si="72"/>
        <v>1.4268959845529727E-4</v>
      </c>
      <c r="AO200" s="29">
        <f t="shared" si="73"/>
        <v>3.1666666666666665</v>
      </c>
      <c r="AP200" s="29"/>
      <c r="AQ200" s="32"/>
      <c r="AR200" s="37"/>
      <c r="AS200" s="32"/>
      <c r="AT200"/>
    </row>
    <row r="201" spans="21:46" x14ac:dyDescent="0.25">
      <c r="U201" s="36">
        <f t="shared" si="67"/>
        <v>11460</v>
      </c>
      <c r="V201" s="36">
        <f t="shared" si="66"/>
        <v>27.337029198631715</v>
      </c>
      <c r="W201" s="32">
        <f t="shared" si="53"/>
        <v>295.81851459931585</v>
      </c>
      <c r="X201" s="8">
        <f t="shared" si="54"/>
        <v>1.193825596781084</v>
      </c>
      <c r="Y201" s="32">
        <f t="shared" si="55"/>
        <v>1.8332668478447249E-5</v>
      </c>
      <c r="Z201" s="32">
        <f t="shared" si="56"/>
        <v>1.5356236729952586E-5</v>
      </c>
      <c r="AA201" s="10">
        <f t="shared" si="57"/>
        <v>1006.1809162817627</v>
      </c>
      <c r="AB201" s="29">
        <f t="shared" si="58"/>
        <v>2.5795425713275713E-2</v>
      </c>
      <c r="AC201" s="8">
        <f t="shared" si="59"/>
        <v>0.71508729387011227</v>
      </c>
      <c r="AD201" s="32">
        <f t="shared" si="60"/>
        <v>3.3804510219872246E-3</v>
      </c>
      <c r="AE201" s="47">
        <f t="shared" si="61"/>
        <v>609300.33776911639</v>
      </c>
      <c r="AF201" s="32">
        <f t="shared" si="62"/>
        <v>435702.92968946282</v>
      </c>
      <c r="AG201" s="9">
        <f t="shared" si="63"/>
        <v>13.87367063040873</v>
      </c>
      <c r="AH201" s="10">
        <f t="shared" si="64"/>
        <v>4.6225810181800275</v>
      </c>
      <c r="AI201" s="10">
        <f t="shared" si="68"/>
        <v>4.1434726982196137</v>
      </c>
      <c r="AJ201" s="10">
        <f t="shared" si="69"/>
        <v>4.4216717090654161</v>
      </c>
      <c r="AK201" s="10">
        <f t="shared" si="70"/>
        <v>8.5651444072850289</v>
      </c>
      <c r="AL201" s="9">
        <f t="shared" si="65"/>
        <v>4.6394532206127232</v>
      </c>
      <c r="AM201" s="49">
        <f t="shared" si="71"/>
        <v>31.976482419244437</v>
      </c>
      <c r="AN201" s="29">
        <f t="shared" si="72"/>
        <v>1.427524067880838E-4</v>
      </c>
      <c r="AO201" s="29">
        <f t="shared" si="73"/>
        <v>3.1833333333333331</v>
      </c>
      <c r="AP201" s="29"/>
      <c r="AQ201" s="32"/>
      <c r="AR201" s="37"/>
      <c r="AS201" s="32"/>
      <c r="AT201"/>
    </row>
    <row r="202" spans="21:46" x14ac:dyDescent="0.25">
      <c r="U202" s="36">
        <f t="shared" si="67"/>
        <v>11520</v>
      </c>
      <c r="V202" s="36">
        <f t="shared" si="66"/>
        <v>27.34054495030049</v>
      </c>
      <c r="W202" s="32">
        <f t="shared" si="53"/>
        <v>295.8202724751502</v>
      </c>
      <c r="X202" s="8">
        <f t="shared" si="54"/>
        <v>1.1938184792016606</v>
      </c>
      <c r="Y202" s="32">
        <f t="shared" si="55"/>
        <v>1.8332752301008344E-5</v>
      </c>
      <c r="Z202" s="32">
        <f t="shared" si="56"/>
        <v>1.5356398498093244E-5</v>
      </c>
      <c r="AA202" s="10">
        <f t="shared" si="57"/>
        <v>1006.1809783906023</v>
      </c>
      <c r="AB202" s="29">
        <f t="shared" si="58"/>
        <v>2.5795557144074929E-2</v>
      </c>
      <c r="AC202" s="8">
        <f t="shared" si="59"/>
        <v>0.71508696415413842</v>
      </c>
      <c r="AD202" s="32">
        <f t="shared" si="60"/>
        <v>3.3804309340699531E-3</v>
      </c>
      <c r="AE202" s="47">
        <f t="shared" si="61"/>
        <v>609513.29906001885</v>
      </c>
      <c r="AF202" s="32">
        <f t="shared" si="62"/>
        <v>435855.01463640237</v>
      </c>
      <c r="AG202" s="9">
        <f t="shared" si="63"/>
        <v>13.874881145754312</v>
      </c>
      <c r="AH202" s="10">
        <f t="shared" si="64"/>
        <v>4.6230079055579782</v>
      </c>
      <c r="AI202" s="10">
        <f t="shared" si="68"/>
        <v>4.1454156621560463</v>
      </c>
      <c r="AJ202" s="10">
        <f t="shared" si="69"/>
        <v>4.4234163118966343</v>
      </c>
      <c r="AK202" s="10">
        <f t="shared" si="70"/>
        <v>8.5688319740526815</v>
      </c>
      <c r="AL202" s="9">
        <f t="shared" si="65"/>
        <v>4.6414506526118693</v>
      </c>
      <c r="AM202" s="49">
        <f t="shared" si="71"/>
        <v>31.98199560291236</v>
      </c>
      <c r="AN202" s="29">
        <f t="shared" si="72"/>
        <v>1.4281386623421136E-4</v>
      </c>
      <c r="AO202" s="29">
        <f t="shared" si="73"/>
        <v>3.2</v>
      </c>
      <c r="AP202" s="29"/>
      <c r="AQ202" s="32"/>
      <c r="AR202" s="37"/>
      <c r="AS202" s="32"/>
      <c r="AT202"/>
    </row>
    <row r="203" spans="21:46" x14ac:dyDescent="0.25">
      <c r="U203" s="36">
        <f t="shared" si="67"/>
        <v>11580</v>
      </c>
      <c r="V203" s="36">
        <f t="shared" si="66"/>
        <v>27.343984967480896</v>
      </c>
      <c r="W203" s="32">
        <f t="shared" ref="W203:W266" si="74">((V203+$W$4)/2)+273.15</f>
        <v>295.82199248374042</v>
      </c>
      <c r="X203" s="8">
        <f t="shared" ref="X203:X266" si="75">(351.99/W203)+344.84/(W203^2)</f>
        <v>1.1938115150275659</v>
      </c>
      <c r="Y203" s="32">
        <f t="shared" ref="Y203:Y266" si="76">((1.459*10^-6)*W203^1.5)/(W203+109.1)</f>
        <v>1.8332834317673078E-5</v>
      </c>
      <c r="Z203" s="32">
        <f t="shared" ref="Z203:Z266" si="77">Y203/X203</f>
        <v>1.535655678212298E-5</v>
      </c>
      <c r="AA203" s="10">
        <f t="shared" ref="AA203:AA266" si="78">1030.5-0.19975*W203+(3.9734*10^-4)*W203^2</f>
        <v>1006.1810391639024</v>
      </c>
      <c r="AB203" s="29">
        <f t="shared" ref="AB203:AB266" si="79">((2.334*10^-3)*(W203^1.5))/(W203+164.54)</f>
        <v>2.5795685743350175E-2</v>
      </c>
      <c r="AC203" s="8">
        <f t="shared" ref="AC203:AC266" si="80">AA203*Y203/AB203</f>
        <v>0.71508664154552082</v>
      </c>
      <c r="AD203" s="32">
        <f t="shared" ref="AD203:AD266" si="81">1/W203</f>
        <v>3.3804112791071951E-3</v>
      </c>
      <c r="AE203" s="47">
        <f t="shared" ref="AE203:AE266" si="82">$H$15*AD203*(V203-$W$4)*($C$34^3)/(Z203^2)</f>
        <v>609721.66138730466</v>
      </c>
      <c r="AF203" s="32">
        <f t="shared" ref="AF203:AF266" si="83">AE203*AC203</f>
        <v>436003.81511900295</v>
      </c>
      <c r="AG203" s="9">
        <f t="shared" ref="AG203:AG266" si="84">0.54*POWER(AF203,1/4)</f>
        <v>13.876065211943503</v>
      </c>
      <c r="AH203" s="10">
        <f t="shared" ref="AH203:AH266" si="85">AG203*AB203/$C$34</f>
        <v>4.6234254768364078</v>
      </c>
      <c r="AI203" s="10">
        <f t="shared" si="68"/>
        <v>4.147316942767449</v>
      </c>
      <c r="AJ203" s="10">
        <f t="shared" si="69"/>
        <v>4.4251233926760927</v>
      </c>
      <c r="AK203" s="10">
        <f t="shared" si="70"/>
        <v>8.5724403354435417</v>
      </c>
      <c r="AL203" s="9">
        <f t="shared" ref="AL203:AL266" si="86">AK203*$C$17/($C$2*$C$19)</f>
        <v>4.6434051816985846</v>
      </c>
      <c r="AM203" s="49">
        <f t="shared" si="71"/>
        <v>31.987390149179483</v>
      </c>
      <c r="AN203" s="29">
        <f t="shared" si="72"/>
        <v>1.4287400559072572E-4</v>
      </c>
      <c r="AO203" s="29">
        <f t="shared" si="73"/>
        <v>3.2166666666666668</v>
      </c>
      <c r="AP203" s="29"/>
      <c r="AQ203" s="32"/>
      <c r="AR203" s="37"/>
      <c r="AS203" s="32"/>
      <c r="AT203"/>
    </row>
    <row r="204" spans="21:46" x14ac:dyDescent="0.25">
      <c r="U204" s="36">
        <f t="shared" si="67"/>
        <v>11640</v>
      </c>
      <c r="V204" s="36">
        <f t="shared" ref="V204:V267" si="87">V203+$W$2*($R$10-AH203*$C$19*(V203-$W$4)-$W$3*$C$3*$C$19*(POWER(V203+273.15,4)-POWER($W$4+273.15,4)))/($C$29*$C$4)</f>
        <v>27.347350876876678</v>
      </c>
      <c r="W204" s="32">
        <f t="shared" si="74"/>
        <v>295.82367543843833</v>
      </c>
      <c r="X204" s="8">
        <f t="shared" si="75"/>
        <v>1.1938047009602935</v>
      </c>
      <c r="Y204" s="32">
        <f t="shared" si="76"/>
        <v>1.8332914567240323E-5</v>
      </c>
      <c r="Z204" s="32">
        <f t="shared" si="77"/>
        <v>1.5356711656850884E-5</v>
      </c>
      <c r="AA204" s="10">
        <f t="shared" si="78"/>
        <v>1006.1810986302478</v>
      </c>
      <c r="AB204" s="29">
        <f t="shared" si="79"/>
        <v>2.5795811571933041E-2</v>
      </c>
      <c r="AC204" s="8">
        <f t="shared" si="80"/>
        <v>0.71508632589139554</v>
      </c>
      <c r="AD204" s="32">
        <f t="shared" si="81"/>
        <v>3.3803920477896389E-3</v>
      </c>
      <c r="AE204" s="47">
        <f t="shared" si="82"/>
        <v>609925.52402210108</v>
      </c>
      <c r="AF204" s="32">
        <f t="shared" si="83"/>
        <v>436149.40204034839</v>
      </c>
      <c r="AG204" s="9">
        <f t="shared" si="84"/>
        <v>13.877223413221628</v>
      </c>
      <c r="AH204" s="10">
        <f t="shared" si="85"/>
        <v>4.6238339373256503</v>
      </c>
      <c r="AI204" s="10">
        <f t="shared" si="68"/>
        <v>4.1491774280249336</v>
      </c>
      <c r="AJ204" s="10">
        <f t="shared" si="69"/>
        <v>4.4267937548126239</v>
      </c>
      <c r="AK204" s="10">
        <f t="shared" si="70"/>
        <v>8.5759711828375575</v>
      </c>
      <c r="AL204" s="9">
        <f t="shared" si="86"/>
        <v>4.6453177240370103</v>
      </c>
      <c r="AM204" s="49">
        <f t="shared" si="71"/>
        <v>31.992668600913689</v>
      </c>
      <c r="AN204" s="29">
        <f t="shared" si="72"/>
        <v>1.4293285304729263E-4</v>
      </c>
      <c r="AO204" s="29">
        <f t="shared" si="73"/>
        <v>3.2333333333333334</v>
      </c>
      <c r="AP204" s="29"/>
      <c r="AQ204" s="32"/>
      <c r="AR204" s="37"/>
      <c r="AS204" s="32"/>
      <c r="AT204"/>
    </row>
    <row r="205" spans="21:46" x14ac:dyDescent="0.25">
      <c r="U205" s="36">
        <f t="shared" si="67"/>
        <v>11700</v>
      </c>
      <c r="V205" s="36">
        <f t="shared" si="87"/>
        <v>27.350644270454374</v>
      </c>
      <c r="W205" s="32">
        <f t="shared" si="74"/>
        <v>295.82532213522717</v>
      </c>
      <c r="X205" s="8">
        <f t="shared" si="75"/>
        <v>1.1937980337719252</v>
      </c>
      <c r="Y205" s="32">
        <f t="shared" si="76"/>
        <v>1.8332993087680114E-5</v>
      </c>
      <c r="Z205" s="32">
        <f t="shared" si="77"/>
        <v>1.5356863195489757E-5</v>
      </c>
      <c r="AA205" s="10">
        <f t="shared" si="78"/>
        <v>1006.1811568176171</v>
      </c>
      <c r="AB205" s="29">
        <f t="shared" si="79"/>
        <v>2.5795934689355676E-2</v>
      </c>
      <c r="AC205" s="8">
        <f t="shared" si="80"/>
        <v>0.71508601704217223</v>
      </c>
      <c r="AD205" s="32">
        <f t="shared" si="81"/>
        <v>3.3803732310071877E-3</v>
      </c>
      <c r="AE205" s="47">
        <f t="shared" si="82"/>
        <v>610124.98409469682</v>
      </c>
      <c r="AF205" s="32">
        <f t="shared" si="83"/>
        <v>436291.8447741954</v>
      </c>
      <c r="AG205" s="9">
        <f t="shared" si="84"/>
        <v>13.87835632065355</v>
      </c>
      <c r="AH205" s="10">
        <f t="shared" si="85"/>
        <v>4.6242334877244797</v>
      </c>
      <c r="AI205" s="10">
        <f t="shared" si="68"/>
        <v>4.1509979872544784</v>
      </c>
      <c r="AJ205" s="10">
        <f t="shared" si="69"/>
        <v>4.4284281846665614</v>
      </c>
      <c r="AK205" s="10">
        <f t="shared" si="70"/>
        <v>8.579426171921039</v>
      </c>
      <c r="AL205" s="9">
        <f t="shared" si="86"/>
        <v>4.6471891764572293</v>
      </c>
      <c r="AM205" s="49">
        <f t="shared" si="71"/>
        <v>31.997833446911603</v>
      </c>
      <c r="AN205" s="29">
        <f t="shared" si="72"/>
        <v>1.4299043619868398E-4</v>
      </c>
      <c r="AO205" s="29">
        <f t="shared" si="73"/>
        <v>3.25</v>
      </c>
      <c r="AP205" s="29"/>
      <c r="AQ205" s="32"/>
      <c r="AR205" s="37"/>
      <c r="AS205" s="32"/>
      <c r="AT205"/>
    </row>
    <row r="206" spans="21:46" x14ac:dyDescent="0.25">
      <c r="U206" s="36">
        <f t="shared" si="67"/>
        <v>11760</v>
      </c>
      <c r="V206" s="36">
        <f t="shared" si="87"/>
        <v>27.353866706176376</v>
      </c>
      <c r="W206" s="32">
        <f t="shared" si="74"/>
        <v>295.82693335308818</v>
      </c>
      <c r="X206" s="8">
        <f t="shared" si="75"/>
        <v>1.193791510303633</v>
      </c>
      <c r="Y206" s="32">
        <f t="shared" si="76"/>
        <v>1.8333069916150877E-5</v>
      </c>
      <c r="Z206" s="32">
        <f t="shared" si="77"/>
        <v>1.5357011469689529E-5</v>
      </c>
      <c r="AA206" s="10">
        <f t="shared" si="78"/>
        <v>1006.1812137533954</v>
      </c>
      <c r="AB206" s="29">
        <f t="shared" si="79"/>
        <v>2.5796055153877871E-2</v>
      </c>
      <c r="AC206" s="8">
        <f t="shared" si="80"/>
        <v>0.71508571485146388</v>
      </c>
      <c r="AD206" s="32">
        <f t="shared" si="81"/>
        <v>3.3803548198447389E-3</v>
      </c>
      <c r="AE206" s="47">
        <f t="shared" si="82"/>
        <v>610320.13664063939</v>
      </c>
      <c r="AF206" s="32">
        <f t="shared" si="83"/>
        <v>436431.21119791473</v>
      </c>
      <c r="AG206" s="9">
        <f t="shared" si="84"/>
        <v>13.879464492433048</v>
      </c>
      <c r="AH206" s="10">
        <f t="shared" si="85"/>
        <v>4.6246243242274439</v>
      </c>
      <c r="AI206" s="10">
        <f t="shared" si="68"/>
        <v>4.1527794715165927</v>
      </c>
      <c r="AJ206" s="10">
        <f t="shared" si="69"/>
        <v>4.4300274519051879</v>
      </c>
      <c r="AK206" s="10">
        <f t="shared" si="70"/>
        <v>8.5828069234217814</v>
      </c>
      <c r="AL206" s="9">
        <f t="shared" si="86"/>
        <v>4.6490204168534648</v>
      </c>
      <c r="AM206" s="49">
        <f t="shared" si="71"/>
        <v>32.002887123029844</v>
      </c>
      <c r="AN206" s="29">
        <f t="shared" si="72"/>
        <v>1.430467820570297E-4</v>
      </c>
      <c r="AO206" s="29">
        <f t="shared" si="73"/>
        <v>3.2666666666666666</v>
      </c>
      <c r="AP206" s="29"/>
      <c r="AQ206" s="32"/>
      <c r="AR206" s="37"/>
      <c r="AS206" s="32"/>
      <c r="AT206"/>
    </row>
    <row r="207" spans="21:46" x14ac:dyDescent="0.25">
      <c r="U207" s="36">
        <f t="shared" si="67"/>
        <v>11820</v>
      </c>
      <c r="V207" s="36">
        <f t="shared" si="87"/>
        <v>27.357019708718898</v>
      </c>
      <c r="W207" s="32">
        <f t="shared" si="74"/>
        <v>295.82850985435942</v>
      </c>
      <c r="X207" s="8">
        <f t="shared" si="75"/>
        <v>1.1937851274642159</v>
      </c>
      <c r="Y207" s="32">
        <f t="shared" si="76"/>
        <v>1.8333145089016954E-5</v>
      </c>
      <c r="Z207" s="32">
        <f t="shared" si="77"/>
        <v>1.5357156549570513E-5</v>
      </c>
      <c r="AA207" s="10">
        <f t="shared" si="78"/>
        <v>1006.1812694643866</v>
      </c>
      <c r="AB207" s="29">
        <f t="shared" si="79"/>
        <v>2.579617302251443E-2</v>
      </c>
      <c r="AC207" s="8">
        <f t="shared" si="80"/>
        <v>0.71508541917601975</v>
      </c>
      <c r="AD207" s="32">
        <f t="shared" si="81"/>
        <v>3.3803368055780499E-3</v>
      </c>
      <c r="AE207" s="47">
        <f t="shared" si="82"/>
        <v>610511.07464580017</v>
      </c>
      <c r="AF207" s="32">
        <f t="shared" si="83"/>
        <v>436567.56772469432</v>
      </c>
      <c r="AG207" s="9">
        <f t="shared" si="84"/>
        <v>13.880548474184152</v>
      </c>
      <c r="AH207" s="10">
        <f t="shared" si="85"/>
        <v>4.6250066386296016</v>
      </c>
      <c r="AI207" s="10">
        <f t="shared" si="68"/>
        <v>4.1545227139788405</v>
      </c>
      <c r="AJ207" s="10">
        <f t="shared" si="69"/>
        <v>4.4315923098505703</v>
      </c>
      <c r="AK207" s="10">
        <f t="shared" si="70"/>
        <v>8.5861150238294108</v>
      </c>
      <c r="AL207" s="9">
        <f t="shared" si="86"/>
        <v>4.6508123045742638</v>
      </c>
      <c r="AM207" s="49">
        <f t="shared" si="71"/>
        <v>32.007832013293161</v>
      </c>
      <c r="AN207" s="29">
        <f t="shared" si="72"/>
        <v>1.431019170638235E-4</v>
      </c>
      <c r="AO207" s="29">
        <f t="shared" si="73"/>
        <v>3.2833333333333332</v>
      </c>
      <c r="AP207" s="29"/>
      <c r="AQ207" s="32"/>
      <c r="AR207" s="37"/>
      <c r="AS207" s="32"/>
      <c r="AT207"/>
    </row>
    <row r="208" spans="21:46" x14ac:dyDescent="0.25">
      <c r="U208" s="36">
        <f t="shared" ref="U208:U271" si="88">U207+$W$2</f>
        <v>11880</v>
      </c>
      <c r="V208" s="36">
        <f t="shared" si="87"/>
        <v>27.360104770175159</v>
      </c>
      <c r="W208" s="32">
        <f t="shared" si="74"/>
        <v>295.83005238508758</v>
      </c>
      <c r="X208" s="8">
        <f t="shared" si="75"/>
        <v>1.193778882228665</v>
      </c>
      <c r="Y208" s="32">
        <f t="shared" si="76"/>
        <v>1.8333218641865066E-5</v>
      </c>
      <c r="Z208" s="32">
        <f t="shared" si="77"/>
        <v>1.5357298503755394E-5</v>
      </c>
      <c r="AA208" s="10">
        <f t="shared" si="78"/>
        <v>1006.1813239768258</v>
      </c>
      <c r="AB208" s="29">
        <f t="shared" si="79"/>
        <v>2.5796288351061104E-2</v>
      </c>
      <c r="AC208" s="8">
        <f t="shared" si="80"/>
        <v>0.71508512987565653</v>
      </c>
      <c r="AD208" s="32">
        <f t="shared" si="81"/>
        <v>3.3803191796696877E-3</v>
      </c>
      <c r="AE208" s="47">
        <f t="shared" si="82"/>
        <v>610697.88909052231</v>
      </c>
      <c r="AF208" s="32">
        <f t="shared" si="83"/>
        <v>436700.97933508543</v>
      </c>
      <c r="AG208" s="9">
        <f t="shared" si="84"/>
        <v>13.88160879925519</v>
      </c>
      <c r="AH208" s="10">
        <f t="shared" si="85"/>
        <v>4.625380618428597</v>
      </c>
      <c r="AI208" s="10">
        <f t="shared" si="68"/>
        <v>4.156228530281207</v>
      </c>
      <c r="AJ208" s="10">
        <f t="shared" si="69"/>
        <v>4.4331234958207837</v>
      </c>
      <c r="AK208" s="10">
        <f t="shared" si="70"/>
        <v>8.5893520261019916</v>
      </c>
      <c r="AL208" s="9">
        <f t="shared" si="86"/>
        <v>4.6525656808052451</v>
      </c>
      <c r="AM208" s="49">
        <f t="shared" si="71"/>
        <v>32.012670450980401</v>
      </c>
      <c r="AN208" s="29">
        <f t="shared" si="72"/>
        <v>1.4315586710169986E-4</v>
      </c>
      <c r="AO208" s="29">
        <f t="shared" si="73"/>
        <v>3.3</v>
      </c>
      <c r="AP208" s="29"/>
      <c r="AQ208" s="32"/>
      <c r="AR208" s="37"/>
      <c r="AS208" s="32"/>
      <c r="AT208"/>
    </row>
    <row r="209" spans="21:46" x14ac:dyDescent="0.25">
      <c r="U209" s="36">
        <f t="shared" si="88"/>
        <v>11940</v>
      </c>
      <c r="V209" s="36">
        <f t="shared" si="87"/>
        <v>27.363123350744043</v>
      </c>
      <c r="W209" s="32">
        <f t="shared" si="74"/>
        <v>295.83156167537197</v>
      </c>
      <c r="X209" s="8">
        <f t="shared" si="75"/>
        <v>1.193772771636759</v>
      </c>
      <c r="Y209" s="32">
        <f t="shared" si="76"/>
        <v>1.8333290609520855E-5</v>
      </c>
      <c r="Z209" s="32">
        <f t="shared" si="77"/>
        <v>1.5357437399400918E-5</v>
      </c>
      <c r="AA209" s="10">
        <f t="shared" si="78"/>
        <v>1006.1813773163906</v>
      </c>
      <c r="AB209" s="29">
        <f t="shared" si="79"/>
        <v>2.5796401194120383E-2</v>
      </c>
      <c r="AC209" s="8">
        <f t="shared" si="80"/>
        <v>0.71508484681319684</v>
      </c>
      <c r="AD209" s="32">
        <f t="shared" si="81"/>
        <v>3.3803019337650684E-3</v>
      </c>
      <c r="AE209" s="47">
        <f t="shared" si="82"/>
        <v>610880.66899279179</v>
      </c>
      <c r="AF209" s="32">
        <f t="shared" si="83"/>
        <v>436831.50960785372</v>
      </c>
      <c r="AG209" s="9">
        <f t="shared" si="84"/>
        <v>13.882645989005395</v>
      </c>
      <c r="AH209" s="10">
        <f t="shared" si="85"/>
        <v>4.6257464469242535</v>
      </c>
      <c r="AI209" s="10">
        <f t="shared" ref="AI209:AI272" si="89">AH209*$C$19*(V209-$W$4)</f>
        <v>4.1578977188945059</v>
      </c>
      <c r="AJ209" s="10">
        <f t="shared" ref="AJ209:AJ272" si="90">$W$3*$C$19*$C$3*(POWER(V209+273.15,4)-POWER($W$4+273.15,4))</f>
        <v>4.4346217314639516</v>
      </c>
      <c r="AK209" s="10">
        <f t="shared" ref="AK209:AK272" si="91">AJ209+AI209</f>
        <v>8.5925194503584574</v>
      </c>
      <c r="AL209" s="9">
        <f t="shared" si="86"/>
        <v>4.6542813689441642</v>
      </c>
      <c r="AM209" s="49">
        <f t="shared" ref="AM209:AM272" si="92">V209+AL209</f>
        <v>32.017404719688209</v>
      </c>
      <c r="AN209" s="29">
        <f t="shared" ref="AN209:AN272" si="93">AK209*$W$2/(3.6*10^6)</f>
        <v>1.4320865750597428E-4</v>
      </c>
      <c r="AO209" s="29">
        <f t="shared" ref="AO209:AO272" si="94">U209/3600</f>
        <v>3.3166666666666669</v>
      </c>
      <c r="AP209" s="29"/>
      <c r="AQ209" s="32"/>
      <c r="AR209" s="37"/>
      <c r="AS209" s="32"/>
      <c r="AT209"/>
    </row>
    <row r="210" spans="21:46" x14ac:dyDescent="0.25">
      <c r="U210" s="36">
        <f t="shared" si="88"/>
        <v>12000</v>
      </c>
      <c r="V210" s="36">
        <f t="shared" si="87"/>
        <v>27.366076879404545</v>
      </c>
      <c r="W210" s="32">
        <f t="shared" si="74"/>
        <v>295.83303843970225</v>
      </c>
      <c r="X210" s="8">
        <f t="shared" si="75"/>
        <v>1.1937667927916864</v>
      </c>
      <c r="Y210" s="32">
        <f t="shared" si="76"/>
        <v>1.8333361026065097E-5</v>
      </c>
      <c r="Z210" s="32">
        <f t="shared" si="77"/>
        <v>1.5357573302228962E-5</v>
      </c>
      <c r="AA210" s="10">
        <f t="shared" si="78"/>
        <v>1006.1814295082136</v>
      </c>
      <c r="AB210" s="29">
        <f t="shared" si="79"/>
        <v>2.5796511605127036E-2</v>
      </c>
      <c r="AC210" s="8">
        <f t="shared" si="80"/>
        <v>0.71508456985440172</v>
      </c>
      <c r="AD210" s="32">
        <f t="shared" si="81"/>
        <v>3.3802850596885703E-3</v>
      </c>
      <c r="AE210" s="47">
        <f t="shared" si="82"/>
        <v>611059.50145048031</v>
      </c>
      <c r="AF210" s="32">
        <f t="shared" si="83"/>
        <v>436959.22075016185</v>
      </c>
      <c r="AG210" s="9">
        <f t="shared" si="84"/>
        <v>13.883660553084257</v>
      </c>
      <c r="AH210" s="10">
        <f t="shared" si="85"/>
        <v>4.6261043033157314</v>
      </c>
      <c r="AI210" s="10">
        <f t="shared" si="89"/>
        <v>4.1595310614719372</v>
      </c>
      <c r="AJ210" s="10">
        <f t="shared" si="90"/>
        <v>4.4360877230858504</v>
      </c>
      <c r="AK210" s="10">
        <f t="shared" si="91"/>
        <v>8.5956187845577876</v>
      </c>
      <c r="AL210" s="9">
        <f t="shared" si="86"/>
        <v>4.6559601749688015</v>
      </c>
      <c r="AM210" s="49">
        <f t="shared" si="92"/>
        <v>32.022037054373349</v>
      </c>
      <c r="AN210" s="29">
        <f t="shared" si="93"/>
        <v>1.4326031307596314E-4</v>
      </c>
      <c r="AO210" s="29">
        <f t="shared" si="94"/>
        <v>3.3333333333333335</v>
      </c>
      <c r="AP210" s="29"/>
      <c r="AQ210" s="32"/>
      <c r="AR210" s="37"/>
      <c r="AS210" s="32"/>
      <c r="AT210"/>
    </row>
    <row r="211" spans="21:46" x14ac:dyDescent="0.25">
      <c r="U211" s="36">
        <f t="shared" si="88"/>
        <v>12060</v>
      </c>
      <c r="V211" s="36">
        <f t="shared" si="87"/>
        <v>27.368966754576267</v>
      </c>
      <c r="W211" s="32">
        <f t="shared" si="74"/>
        <v>295.83448337728811</v>
      </c>
      <c r="X211" s="8">
        <f t="shared" si="75"/>
        <v>1.1937609428587033</v>
      </c>
      <c r="Y211" s="32">
        <f t="shared" si="76"/>
        <v>1.8333429924849419E-5</v>
      </c>
      <c r="Z211" s="32">
        <f t="shared" si="77"/>
        <v>1.5357706276556755E-5</v>
      </c>
      <c r="AA211" s="10">
        <f t="shared" si="78"/>
        <v>1006.1814805768929</v>
      </c>
      <c r="AB211" s="29">
        <f t="shared" si="79"/>
        <v>2.5796619636372645E-2</v>
      </c>
      <c r="AC211" s="8">
        <f t="shared" si="80"/>
        <v>0.71508429886791036</v>
      </c>
      <c r="AD211" s="32">
        <f t="shared" si="81"/>
        <v>3.3802685494397381E-3</v>
      </c>
      <c r="AE211" s="47">
        <f t="shared" si="82"/>
        <v>611234.47168269893</v>
      </c>
      <c r="AF211" s="32">
        <f t="shared" si="83"/>
        <v>437084.17362712038</v>
      </c>
      <c r="AG211" s="9">
        <f t="shared" si="84"/>
        <v>13.884652989704087</v>
      </c>
      <c r="AH211" s="10">
        <f t="shared" si="85"/>
        <v>4.6264543627962658</v>
      </c>
      <c r="AI211" s="10">
        <f t="shared" si="89"/>
        <v>4.161129323193844</v>
      </c>
      <c r="AJ211" s="10">
        <f t="shared" si="90"/>
        <v>4.4375221619707013</v>
      </c>
      <c r="AK211" s="10">
        <f t="shared" si="91"/>
        <v>8.5986514851645452</v>
      </c>
      <c r="AL211" s="9">
        <f t="shared" si="86"/>
        <v>4.657602887797462</v>
      </c>
      <c r="AM211" s="49">
        <f t="shared" si="92"/>
        <v>32.02656964237373</v>
      </c>
      <c r="AN211" s="29">
        <f t="shared" si="93"/>
        <v>1.4331085808607575E-4</v>
      </c>
      <c r="AO211" s="29">
        <f t="shared" si="94"/>
        <v>3.35</v>
      </c>
      <c r="AP211" s="29"/>
      <c r="AQ211" s="32"/>
      <c r="AR211" s="37"/>
      <c r="AS211" s="32"/>
      <c r="AT211"/>
    </row>
    <row r="212" spans="21:46" x14ac:dyDescent="0.25">
      <c r="U212" s="36">
        <f t="shared" si="88"/>
        <v>12120</v>
      </c>
      <c r="V212" s="36">
        <f t="shared" si="87"/>
        <v>27.371794344766233</v>
      </c>
      <c r="W212" s="32">
        <f t="shared" si="74"/>
        <v>295.83589717238311</v>
      </c>
      <c r="X212" s="8">
        <f t="shared" si="75"/>
        <v>1.1937552190638108</v>
      </c>
      <c r="Y212" s="32">
        <f t="shared" si="76"/>
        <v>1.8333497338511705E-5</v>
      </c>
      <c r="Z212" s="32">
        <f t="shared" si="77"/>
        <v>1.535783638532659E-5</v>
      </c>
      <c r="AA212" s="10">
        <f t="shared" si="78"/>
        <v>1006.1815305465036</v>
      </c>
      <c r="AB212" s="29">
        <f t="shared" si="79"/>
        <v>2.5796725339029838E-2</v>
      </c>
      <c r="AC212" s="8">
        <f t="shared" si="80"/>
        <v>0.7150840337251777</v>
      </c>
      <c r="AD212" s="32">
        <f t="shared" si="81"/>
        <v>3.3802523951895589E-3</v>
      </c>
      <c r="AE212" s="47">
        <f t="shared" si="82"/>
        <v>611405.66307025612</v>
      </c>
      <c r="AF212" s="32">
        <f t="shared" si="83"/>
        <v>437206.42779069568</v>
      </c>
      <c r="AG212" s="9">
        <f t="shared" si="84"/>
        <v>13.885623785905802</v>
      </c>
      <c r="AH212" s="10">
        <f t="shared" si="85"/>
        <v>4.6267967966456087</v>
      </c>
      <c r="AI212" s="10">
        <f t="shared" si="89"/>
        <v>4.1626932531058403</v>
      </c>
      <c r="AJ212" s="10">
        <f t="shared" si="90"/>
        <v>4.4389257246956149</v>
      </c>
      <c r="AK212" s="10">
        <f t="shared" si="91"/>
        <v>8.6016189778014542</v>
      </c>
      <c r="AL212" s="9">
        <f t="shared" si="86"/>
        <v>4.6592102796424539</v>
      </c>
      <c r="AM212" s="49">
        <f t="shared" si="92"/>
        <v>32.031004624408688</v>
      </c>
      <c r="AN212" s="29">
        <f t="shared" si="93"/>
        <v>1.4336031629669092E-4</v>
      </c>
      <c r="AO212" s="29">
        <f t="shared" si="94"/>
        <v>3.3666666666666667</v>
      </c>
      <c r="AP212" s="29"/>
      <c r="AQ212" s="32"/>
      <c r="AR212" s="37"/>
      <c r="AS212" s="32"/>
      <c r="AT212"/>
    </row>
    <row r="213" spans="21:46" x14ac:dyDescent="0.25">
      <c r="U213" s="36">
        <f t="shared" si="88"/>
        <v>12180</v>
      </c>
      <c r="V213" s="36">
        <f t="shared" si="87"/>
        <v>27.37456098920233</v>
      </c>
      <c r="W213" s="32">
        <f t="shared" si="74"/>
        <v>295.83728049460115</v>
      </c>
      <c r="X213" s="8">
        <f t="shared" si="75"/>
        <v>1.1937496186924661</v>
      </c>
      <c r="Y213" s="32">
        <f t="shared" si="76"/>
        <v>1.8333563298991215E-5</v>
      </c>
      <c r="Z213" s="32">
        <f t="shared" si="77"/>
        <v>1.5357963690134849E-5</v>
      </c>
      <c r="AA213" s="10">
        <f t="shared" si="78"/>
        <v>1006.1815794406089</v>
      </c>
      <c r="AB213" s="29">
        <f t="shared" si="79"/>
        <v>2.5796828763175936E-2</v>
      </c>
      <c r="AC213" s="8">
        <f t="shared" si="80"/>
        <v>0.71508377430041525</v>
      </c>
      <c r="AD213" s="32">
        <f t="shared" si="81"/>
        <v>3.3802365892768183E-3</v>
      </c>
      <c r="AE213" s="47">
        <f t="shared" si="82"/>
        <v>611573.15719525015</v>
      </c>
      <c r="AF213" s="32">
        <f t="shared" si="83"/>
        <v>437326.04150800064</v>
      </c>
      <c r="AG213" s="9">
        <f t="shared" si="84"/>
        <v>13.886573417818083</v>
      </c>
      <c r="AH213" s="10">
        <f t="shared" si="85"/>
        <v>4.6271317723201832</v>
      </c>
      <c r="AI213" s="10">
        <f t="shared" si="89"/>
        <v>4.1642235844503768</v>
      </c>
      <c r="AJ213" s="10">
        <f t="shared" si="90"/>
        <v>4.4402990734386165</v>
      </c>
      <c r="AK213" s="10">
        <f t="shared" si="91"/>
        <v>8.6045226578889924</v>
      </c>
      <c r="AL213" s="9">
        <f t="shared" si="86"/>
        <v>4.6607831063565373</v>
      </c>
      <c r="AM213" s="49">
        <f t="shared" si="92"/>
        <v>32.03534409555887</v>
      </c>
      <c r="AN213" s="29">
        <f t="shared" si="93"/>
        <v>1.4340871096481654E-4</v>
      </c>
      <c r="AO213" s="29">
        <f t="shared" si="94"/>
        <v>3.3833333333333333</v>
      </c>
      <c r="AP213" s="29"/>
      <c r="AQ213" s="32"/>
      <c r="AR213" s="37"/>
      <c r="AS213" s="32"/>
      <c r="AT213"/>
    </row>
    <row r="214" spans="21:46" x14ac:dyDescent="0.25">
      <c r="U214" s="36">
        <f t="shared" si="88"/>
        <v>12240</v>
      </c>
      <c r="V214" s="36">
        <f t="shared" si="87"/>
        <v>27.377267998453579</v>
      </c>
      <c r="W214" s="32">
        <f t="shared" si="74"/>
        <v>295.83863399922677</v>
      </c>
      <c r="X214" s="8">
        <f t="shared" si="75"/>
        <v>1.193744139088317</v>
      </c>
      <c r="Y214" s="32">
        <f t="shared" si="76"/>
        <v>1.8333627837543455E-5</v>
      </c>
      <c r="Z214" s="32">
        <f t="shared" si="77"/>
        <v>1.5358088251260579E-5</v>
      </c>
      <c r="AA214" s="10">
        <f t="shared" si="78"/>
        <v>1006.1816272822708</v>
      </c>
      <c r="AB214" s="29">
        <f t="shared" si="79"/>
        <v>2.5796929957816277E-2</v>
      </c>
      <c r="AC214" s="8">
        <f t="shared" si="80"/>
        <v>0.71508352047053259</v>
      </c>
      <c r="AD214" s="32">
        <f t="shared" si="81"/>
        <v>3.3802211242045339E-3</v>
      </c>
      <c r="AE214" s="47">
        <f t="shared" si="82"/>
        <v>611737.03387980489</v>
      </c>
      <c r="AF214" s="32">
        <f t="shared" si="83"/>
        <v>437443.07178897236</v>
      </c>
      <c r="AG214" s="9">
        <f t="shared" si="84"/>
        <v>13.887502350910175</v>
      </c>
      <c r="AH214" s="10">
        <f t="shared" si="85"/>
        <v>4.6274594535410829</v>
      </c>
      <c r="AI214" s="10">
        <f t="shared" si="89"/>
        <v>4.1657210349918996</v>
      </c>
      <c r="AJ214" s="10">
        <f t="shared" si="90"/>
        <v>4.4416428562803265</v>
      </c>
      <c r="AK214" s="10">
        <f t="shared" si="91"/>
        <v>8.6073638912722252</v>
      </c>
      <c r="AL214" s="9">
        <f t="shared" si="86"/>
        <v>4.6623221077724555</v>
      </c>
      <c r="AM214" s="49">
        <f t="shared" si="92"/>
        <v>32.039590106226036</v>
      </c>
      <c r="AN214" s="29">
        <f t="shared" si="93"/>
        <v>1.4345606485453708E-4</v>
      </c>
      <c r="AO214" s="29">
        <f t="shared" si="94"/>
        <v>3.4</v>
      </c>
      <c r="AP214" s="29"/>
      <c r="AQ214" s="32"/>
      <c r="AR214" s="37"/>
      <c r="AS214" s="32"/>
      <c r="AT214"/>
    </row>
    <row r="215" spans="21:46" x14ac:dyDescent="0.25">
      <c r="U215" s="36">
        <f t="shared" si="88"/>
        <v>12300</v>
      </c>
      <c r="V215" s="36">
        <f t="shared" si="87"/>
        <v>27.379916655037558</v>
      </c>
      <c r="W215" s="32">
        <f t="shared" si="74"/>
        <v>295.83995832751873</v>
      </c>
      <c r="X215" s="8">
        <f t="shared" si="75"/>
        <v>1.1937387776519659</v>
      </c>
      <c r="Y215" s="32">
        <f t="shared" si="76"/>
        <v>1.8333690984754727E-5</v>
      </c>
      <c r="Z215" s="32">
        <f t="shared" si="77"/>
        <v>1.535821012769337E-5</v>
      </c>
      <c r="AA215" s="10">
        <f t="shared" si="78"/>
        <v>1006.1816740940603</v>
      </c>
      <c r="AB215" s="29">
        <f t="shared" si="79"/>
        <v>2.5797028970907E-2</v>
      </c>
      <c r="AC215" s="8">
        <f t="shared" si="80"/>
        <v>0.71508327211508005</v>
      </c>
      <c r="AD215" s="32">
        <f t="shared" si="81"/>
        <v>3.380205992636462E-3</v>
      </c>
      <c r="AE215" s="47">
        <f t="shared" si="82"/>
        <v>611897.37122397718</v>
      </c>
      <c r="AF215" s="32">
        <f t="shared" si="83"/>
        <v>437557.57441345742</v>
      </c>
      <c r="AG215" s="9">
        <f t="shared" si="84"/>
        <v>13.888411040238458</v>
      </c>
      <c r="AH215" s="10">
        <f t="shared" si="85"/>
        <v>4.6277800003799072</v>
      </c>
      <c r="AI215" s="10">
        <f t="shared" si="89"/>
        <v>4.1671863073356681</v>
      </c>
      <c r="AJ215" s="10">
        <f t="shared" si="90"/>
        <v>4.4429577074998106</v>
      </c>
      <c r="AK215" s="10">
        <f t="shared" si="91"/>
        <v>8.6101440148354786</v>
      </c>
      <c r="AL215" s="9">
        <f t="shared" si="86"/>
        <v>4.6638280080358836</v>
      </c>
      <c r="AM215" s="49">
        <f t="shared" si="92"/>
        <v>32.04374466307344</v>
      </c>
      <c r="AN215" s="29">
        <f t="shared" si="93"/>
        <v>1.4350240024725799E-4</v>
      </c>
      <c r="AO215" s="29">
        <f t="shared" si="94"/>
        <v>3.4166666666666665</v>
      </c>
      <c r="AP215" s="29"/>
      <c r="AQ215" s="32"/>
      <c r="AR215" s="37"/>
      <c r="AS215" s="32"/>
      <c r="AT215"/>
    </row>
    <row r="216" spans="21:46" x14ac:dyDescent="0.25">
      <c r="U216" s="36">
        <f t="shared" si="88"/>
        <v>12360</v>
      </c>
      <c r="V216" s="36">
        <f t="shared" si="87"/>
        <v>27.382508214015193</v>
      </c>
      <c r="W216" s="32">
        <f t="shared" si="74"/>
        <v>295.84125410700756</v>
      </c>
      <c r="X216" s="8">
        <f t="shared" si="75"/>
        <v>1.1937335318397559</v>
      </c>
      <c r="Y216" s="32">
        <f t="shared" si="76"/>
        <v>1.8333752770556137E-5</v>
      </c>
      <c r="Z216" s="32">
        <f t="shared" si="77"/>
        <v>1.5358329377160547E-5</v>
      </c>
      <c r="AA216" s="10">
        <f t="shared" si="78"/>
        <v>1006.181719898068</v>
      </c>
      <c r="AB216" s="29">
        <f t="shared" si="79"/>
        <v>2.5797125849377094E-2</v>
      </c>
      <c r="AC216" s="8">
        <f t="shared" si="80"/>
        <v>0.71508302911619015</v>
      </c>
      <c r="AD216" s="32">
        <f t="shared" si="81"/>
        <v>3.3801911873936755E-3</v>
      </c>
      <c r="AE216" s="47">
        <f t="shared" si="82"/>
        <v>612054.24564286333</v>
      </c>
      <c r="AF216" s="32">
        <f t="shared" si="83"/>
        <v>437669.60395772342</v>
      </c>
      <c r="AG216" s="9">
        <f t="shared" si="84"/>
        <v>13.889299930687034</v>
      </c>
      <c r="AH216" s="10">
        <f t="shared" si="85"/>
        <v>4.6280935693425072</v>
      </c>
      <c r="AI216" s="10">
        <f t="shared" si="89"/>
        <v>4.1686200892403491</v>
      </c>
      <c r="AJ216" s="10">
        <f t="shared" si="90"/>
        <v>4.4442442478640887</v>
      </c>
      <c r="AK216" s="10">
        <f t="shared" si="91"/>
        <v>8.6128643371044369</v>
      </c>
      <c r="AL216" s="9">
        <f t="shared" si="86"/>
        <v>4.6653015159315698</v>
      </c>
      <c r="AM216" s="49">
        <f t="shared" si="92"/>
        <v>32.047809729946763</v>
      </c>
      <c r="AN216" s="29">
        <f t="shared" si="93"/>
        <v>1.4354773895174062E-4</v>
      </c>
      <c r="AO216" s="29">
        <f t="shared" si="94"/>
        <v>3.4333333333333331</v>
      </c>
      <c r="AP216" s="29"/>
      <c r="AQ216" s="32"/>
      <c r="AR216" s="37"/>
      <c r="AS216" s="32"/>
      <c r="AT216"/>
    </row>
    <row r="217" spans="21:46" x14ac:dyDescent="0.25">
      <c r="U217" s="36">
        <f t="shared" si="88"/>
        <v>12420</v>
      </c>
      <c r="V217" s="36">
        <f t="shared" si="87"/>
        <v>27.385043903573173</v>
      </c>
      <c r="W217" s="32">
        <f t="shared" si="74"/>
        <v>295.84252195178658</v>
      </c>
      <c r="X217" s="8">
        <f t="shared" si="75"/>
        <v>1.1937283991625862</v>
      </c>
      <c r="Y217" s="32">
        <f t="shared" si="76"/>
        <v>1.8333813224237745E-5</v>
      </c>
      <c r="Z217" s="32">
        <f t="shared" si="77"/>
        <v>1.5358446056154081E-5</v>
      </c>
      <c r="AA217" s="10">
        <f t="shared" si="78"/>
        <v>1006.1817647159138</v>
      </c>
      <c r="AB217" s="29">
        <f t="shared" si="79"/>
        <v>2.579722063915045E-2</v>
      </c>
      <c r="AC217" s="8">
        <f t="shared" si="80"/>
        <v>0.71508279135852648</v>
      </c>
      <c r="AD217" s="32">
        <f t="shared" si="81"/>
        <v>3.3801767014512195E-3</v>
      </c>
      <c r="AE217" s="47">
        <f t="shared" si="82"/>
        <v>612207.73190288444</v>
      </c>
      <c r="AF217" s="32">
        <f t="shared" si="83"/>
        <v>437779.21382038703</v>
      </c>
      <c r="AG217" s="9">
        <f t="shared" si="84"/>
        <v>13.890169457202338</v>
      </c>
      <c r="AH217" s="10">
        <f t="shared" si="85"/>
        <v>4.628400313450733</v>
      </c>
      <c r="AI217" s="10">
        <f t="shared" si="89"/>
        <v>4.1700230539245089</v>
      </c>
      <c r="AJ217" s="10">
        <f t="shared" si="90"/>
        <v>4.4455030849119295</v>
      </c>
      <c r="AK217" s="10">
        <f t="shared" si="91"/>
        <v>8.6155261388364384</v>
      </c>
      <c r="AL217" s="9">
        <f t="shared" si="86"/>
        <v>4.6667433252030701</v>
      </c>
      <c r="AM217" s="49">
        <f t="shared" si="92"/>
        <v>32.051787228776242</v>
      </c>
      <c r="AN217" s="29">
        <f t="shared" si="93"/>
        <v>1.4359210231394066E-4</v>
      </c>
      <c r="AO217" s="29">
        <f t="shared" si="94"/>
        <v>3.45</v>
      </c>
      <c r="AP217" s="29"/>
      <c r="AQ217" s="32"/>
      <c r="AR217" s="37"/>
      <c r="AS217" s="32"/>
      <c r="AT217"/>
    </row>
    <row r="218" spans="21:46" x14ac:dyDescent="0.25">
      <c r="U218" s="36">
        <f t="shared" si="88"/>
        <v>12480</v>
      </c>
      <c r="V218" s="36">
        <f t="shared" si="87"/>
        <v>27.38752492559426</v>
      </c>
      <c r="W218" s="32">
        <f t="shared" si="74"/>
        <v>295.84376246279709</v>
      </c>
      <c r="X218" s="8">
        <f t="shared" si="75"/>
        <v>1.1937233771847497</v>
      </c>
      <c r="Y218" s="32">
        <f t="shared" si="76"/>
        <v>1.8333872374462052E-5</v>
      </c>
      <c r="Z218" s="32">
        <f t="shared" si="77"/>
        <v>1.5358560219956689E-5</v>
      </c>
      <c r="AA218" s="10">
        <f t="shared" si="78"/>
        <v>1006.1818085687574</v>
      </c>
      <c r="AB218" s="29">
        <f t="shared" si="79"/>
        <v>2.5797313385167085E-2</v>
      </c>
      <c r="AC218" s="8">
        <f t="shared" si="80"/>
        <v>0.71508255872922666</v>
      </c>
      <c r="AD218" s="32">
        <f t="shared" si="81"/>
        <v>3.3801625279348316E-3</v>
      </c>
      <c r="AE218" s="47">
        <f t="shared" si="82"/>
        <v>612357.90315731114</v>
      </c>
      <c r="AF218" s="32">
        <f t="shared" si="83"/>
        <v>437886.45624779403</v>
      </c>
      <c r="AG218" s="9">
        <f t="shared" si="84"/>
        <v>13.89102004502206</v>
      </c>
      <c r="AH218" s="10">
        <f t="shared" si="85"/>
        <v>4.6287003823221777</v>
      </c>
      <c r="AI218" s="10">
        <f t="shared" si="89"/>
        <v>4.1713958603670838</v>
      </c>
      <c r="AJ218" s="10">
        <f t="shared" si="90"/>
        <v>4.446734813231938</v>
      </c>
      <c r="AK218" s="10">
        <f t="shared" si="91"/>
        <v>8.6181306735990226</v>
      </c>
      <c r="AL218" s="9">
        <f t="shared" si="86"/>
        <v>4.6681541148661365</v>
      </c>
      <c r="AM218" s="49">
        <f t="shared" si="92"/>
        <v>32.055679040460397</v>
      </c>
      <c r="AN218" s="29">
        <f t="shared" si="93"/>
        <v>1.436355112266504E-4</v>
      </c>
      <c r="AO218" s="29">
        <f t="shared" si="94"/>
        <v>3.4666666666666668</v>
      </c>
      <c r="AP218" s="29"/>
      <c r="AQ218" s="32"/>
      <c r="AR218" s="37"/>
      <c r="AS218" s="32"/>
      <c r="AT218"/>
    </row>
    <row r="219" spans="21:46" x14ac:dyDescent="0.25">
      <c r="U219" s="36">
        <f t="shared" si="88"/>
        <v>12540</v>
      </c>
      <c r="V219" s="36">
        <f t="shared" si="87"/>
        <v>27.389952456215699</v>
      </c>
      <c r="W219" s="32">
        <f t="shared" si="74"/>
        <v>295.84497622810784</v>
      </c>
      <c r="X219" s="8">
        <f t="shared" si="75"/>
        <v>1.193718463522796</v>
      </c>
      <c r="Y219" s="32">
        <f t="shared" si="76"/>
        <v>1.8333930249277273E-5</v>
      </c>
      <c r="Z219" s="32">
        <f t="shared" si="77"/>
        <v>1.5358671922667433E-5</v>
      </c>
      <c r="AA219" s="10">
        <f t="shared" si="78"/>
        <v>1006.1818514773073</v>
      </c>
      <c r="AB219" s="29">
        <f t="shared" si="79"/>
        <v>2.5797404131403971E-2</v>
      </c>
      <c r="AC219" s="8">
        <f t="shared" si="80"/>
        <v>0.71508233111785047</v>
      </c>
      <c r="AD219" s="32">
        <f t="shared" si="81"/>
        <v>3.3801486601177286E-3</v>
      </c>
      <c r="AE219" s="47">
        <f t="shared" si="82"/>
        <v>612504.83098102501</v>
      </c>
      <c r="AF219" s="32">
        <f t="shared" si="83"/>
        <v>437991.38235885638</v>
      </c>
      <c r="AG219" s="9">
        <f t="shared" si="84"/>
        <v>13.891852109898554</v>
      </c>
      <c r="AH219" s="10">
        <f t="shared" si="85"/>
        <v>4.6289939222480196</v>
      </c>
      <c r="AI219" s="10">
        <f t="shared" si="89"/>
        <v>4.1727391536019516</v>
      </c>
      <c r="AJ219" s="10">
        <f t="shared" si="90"/>
        <v>4.4479400147346047</v>
      </c>
      <c r="AK219" s="10">
        <f t="shared" si="91"/>
        <v>8.6206791683365562</v>
      </c>
      <c r="AL219" s="9">
        <f t="shared" si="86"/>
        <v>4.6695345495156344</v>
      </c>
      <c r="AM219" s="49">
        <f t="shared" si="92"/>
        <v>32.059487005731334</v>
      </c>
      <c r="AN219" s="29">
        <f t="shared" si="93"/>
        <v>1.436779861389426E-4</v>
      </c>
      <c r="AO219" s="29">
        <f t="shared" si="94"/>
        <v>3.4833333333333334</v>
      </c>
      <c r="AP219" s="29"/>
      <c r="AQ219" s="32"/>
      <c r="AR219" s="37"/>
      <c r="AS219" s="32"/>
      <c r="AT219"/>
    </row>
    <row r="220" spans="21:46" x14ac:dyDescent="0.25">
      <c r="U220" s="36">
        <f t="shared" si="88"/>
        <v>12600</v>
      </c>
      <c r="V220" s="36">
        <f t="shared" si="87"/>
        <v>27.39232764637601</v>
      </c>
      <c r="W220" s="32">
        <f t="shared" si="74"/>
        <v>295.84616382318796</v>
      </c>
      <c r="X220" s="8">
        <f t="shared" si="75"/>
        <v>1.1937136558444184</v>
      </c>
      <c r="Y220" s="32">
        <f t="shared" si="76"/>
        <v>1.8333986876130537E-5</v>
      </c>
      <c r="Z220" s="32">
        <f t="shared" si="77"/>
        <v>1.5358781217226923E-5</v>
      </c>
      <c r="AA220" s="10">
        <f t="shared" si="78"/>
        <v>1006.1818934618308</v>
      </c>
      <c r="AB220" s="29">
        <f t="shared" si="79"/>
        <v>2.5797492920895632E-2</v>
      </c>
      <c r="AC220" s="8">
        <f t="shared" si="80"/>
        <v>0.71508210841632935</v>
      </c>
      <c r="AD220" s="32">
        <f t="shared" si="81"/>
        <v>3.3801350914174724E-3</v>
      </c>
      <c r="AE220" s="47">
        <f t="shared" si="82"/>
        <v>612648.58540452039</v>
      </c>
      <c r="AF220" s="32">
        <f t="shared" si="83"/>
        <v>438094.04216934607</v>
      </c>
      <c r="AG220" s="9">
        <f t="shared" si="84"/>
        <v>13.892666058316738</v>
      </c>
      <c r="AH220" s="10">
        <f t="shared" si="85"/>
        <v>4.6292810762689944</v>
      </c>
      <c r="AI220" s="10">
        <f t="shared" si="89"/>
        <v>4.1740535650067105</v>
      </c>
      <c r="AJ220" s="10">
        <f t="shared" si="90"/>
        <v>4.4491192589193433</v>
      </c>
      <c r="AK220" s="10">
        <f t="shared" si="91"/>
        <v>8.6231728239260548</v>
      </c>
      <c r="AL220" s="9">
        <f t="shared" si="86"/>
        <v>4.6708852796266127</v>
      </c>
      <c r="AM220" s="49">
        <f t="shared" si="92"/>
        <v>32.06321292600262</v>
      </c>
      <c r="AN220" s="29">
        <f t="shared" si="93"/>
        <v>1.4371954706543426E-4</v>
      </c>
      <c r="AO220" s="29">
        <f t="shared" si="94"/>
        <v>3.5</v>
      </c>
      <c r="AP220" s="29"/>
      <c r="AQ220" s="32"/>
      <c r="AR220" s="37"/>
      <c r="AS220" s="32"/>
      <c r="AT220"/>
    </row>
    <row r="221" spans="21:46" x14ac:dyDescent="0.25">
      <c r="U221" s="36">
        <f t="shared" si="88"/>
        <v>12660</v>
      </c>
      <c r="V221" s="36">
        <f t="shared" si="87"/>
        <v>27.394651622350342</v>
      </c>
      <c r="W221" s="32">
        <f t="shared" si="74"/>
        <v>295.84732581117515</v>
      </c>
      <c r="X221" s="8">
        <f t="shared" si="75"/>
        <v>1.1937089518673627</v>
      </c>
      <c r="Y221" s="32">
        <f t="shared" si="76"/>
        <v>1.8334042281880567E-5</v>
      </c>
      <c r="Z221" s="32">
        <f t="shared" si="77"/>
        <v>1.5358888155441869E-5</v>
      </c>
      <c r="AA221" s="10">
        <f t="shared" si="78"/>
        <v>1006.1819345421628</v>
      </c>
      <c r="AB221" s="29">
        <f t="shared" si="79"/>
        <v>2.5797579795754123E-2</v>
      </c>
      <c r="AC221" s="8">
        <f t="shared" si="80"/>
        <v>0.71508189051891391</v>
      </c>
      <c r="AD221" s="32">
        <f t="shared" si="81"/>
        <v>3.3801218153928863E-3</v>
      </c>
      <c r="AE221" s="47">
        <f t="shared" si="82"/>
        <v>612789.23494718596</v>
      </c>
      <c r="AF221" s="32">
        <f t="shared" si="83"/>
        <v>438194.48461567267</v>
      </c>
      <c r="AG221" s="9">
        <f t="shared" si="84"/>
        <v>13.893462287706706</v>
      </c>
      <c r="AH221" s="10">
        <f t="shared" si="85"/>
        <v>4.629561984249519</v>
      </c>
      <c r="AI221" s="10">
        <f t="shared" si="89"/>
        <v>4.1753397125857159</v>
      </c>
      <c r="AJ221" s="10">
        <f t="shared" si="90"/>
        <v>4.4502731031355589</v>
      </c>
      <c r="AK221" s="10">
        <f t="shared" si="91"/>
        <v>8.6256128157212757</v>
      </c>
      <c r="AL221" s="9">
        <f t="shared" si="86"/>
        <v>4.6722069418490237</v>
      </c>
      <c r="AM221" s="49">
        <f t="shared" si="92"/>
        <v>32.066858564199364</v>
      </c>
      <c r="AN221" s="29">
        <f t="shared" si="93"/>
        <v>1.4376021359535461E-4</v>
      </c>
      <c r="AO221" s="29">
        <f t="shared" si="94"/>
        <v>3.5166666666666666</v>
      </c>
      <c r="AP221" s="29"/>
      <c r="AQ221" s="32"/>
      <c r="AR221" s="37"/>
      <c r="AS221" s="32"/>
      <c r="AT221"/>
    </row>
    <row r="222" spans="21:46" x14ac:dyDescent="0.25">
      <c r="U222" s="36">
        <f t="shared" si="88"/>
        <v>12720</v>
      </c>
      <c r="V222" s="36">
        <f t="shared" si="87"/>
        <v>27.396925486274672</v>
      </c>
      <c r="W222" s="32">
        <f t="shared" si="74"/>
        <v>295.8484627431373</v>
      </c>
      <c r="X222" s="8">
        <f t="shared" si="75"/>
        <v>1.1937043493583628</v>
      </c>
      <c r="Y222" s="32">
        <f t="shared" si="76"/>
        <v>1.833409649281023E-5</v>
      </c>
      <c r="Z222" s="32">
        <f t="shared" si="77"/>
        <v>1.5358992788009135E-5</v>
      </c>
      <c r="AA222" s="10">
        <f t="shared" si="78"/>
        <v>1006.1819747377154</v>
      </c>
      <c r="AB222" s="29">
        <f t="shared" si="79"/>
        <v>2.5797664797188629E-2</v>
      </c>
      <c r="AC222" s="8">
        <f t="shared" si="80"/>
        <v>0.71508167732212646</v>
      </c>
      <c r="AD222" s="32">
        <f t="shared" si="81"/>
        <v>3.3801088257410477E-3</v>
      </c>
      <c r="AE222" s="47">
        <f t="shared" si="82"/>
        <v>612926.84664987051</v>
      </c>
      <c r="AF222" s="32">
        <f t="shared" si="83"/>
        <v>438292.75757815118</v>
      </c>
      <c r="AG222" s="9">
        <f t="shared" si="84"/>
        <v>13.89424118665131</v>
      </c>
      <c r="AH222" s="10">
        <f t="shared" si="85"/>
        <v>4.629836782950087</v>
      </c>
      <c r="AI222" s="10">
        <f t="shared" si="89"/>
        <v>4.1765982012475789</v>
      </c>
      <c r="AJ222" s="10">
        <f t="shared" si="90"/>
        <v>4.4514020928386859</v>
      </c>
      <c r="AK222" s="10">
        <f t="shared" si="91"/>
        <v>8.6280002940862648</v>
      </c>
      <c r="AL222" s="9">
        <f t="shared" si="86"/>
        <v>4.6735001592967258</v>
      </c>
      <c r="AM222" s="49">
        <f t="shared" si="92"/>
        <v>32.070425645571397</v>
      </c>
      <c r="AN222" s="29">
        <f t="shared" si="93"/>
        <v>1.4380000490143776E-4</v>
      </c>
      <c r="AO222" s="29">
        <f t="shared" si="94"/>
        <v>3.5333333333333332</v>
      </c>
      <c r="AP222" s="29"/>
      <c r="AQ222" s="32"/>
      <c r="AR222" s="37"/>
      <c r="AS222" s="32"/>
      <c r="AT222"/>
    </row>
    <row r="223" spans="21:46" x14ac:dyDescent="0.25">
      <c r="U223" s="36">
        <f t="shared" si="88"/>
        <v>12780</v>
      </c>
      <c r="V223" s="36">
        <f t="shared" si="87"/>
        <v>27.399150316659039</v>
      </c>
      <c r="W223" s="32">
        <f t="shared" si="74"/>
        <v>295.84957515832951</v>
      </c>
      <c r="X223" s="8">
        <f t="shared" si="75"/>
        <v>1.1936998461320929</v>
      </c>
      <c r="Y223" s="32">
        <f t="shared" si="76"/>
        <v>1.8334149534638806E-5</v>
      </c>
      <c r="Z223" s="32">
        <f t="shared" si="77"/>
        <v>1.5359095164539358E-5</v>
      </c>
      <c r="AA223" s="10">
        <f t="shared" si="78"/>
        <v>1006.1820140674865</v>
      </c>
      <c r="AB223" s="29">
        <f t="shared" si="79"/>
        <v>2.5797747965524746E-2</v>
      </c>
      <c r="AC223" s="8">
        <f t="shared" si="80"/>
        <v>0.71508146872471035</v>
      </c>
      <c r="AD223" s="32">
        <f t="shared" si="81"/>
        <v>3.38009611629434E-3</v>
      </c>
      <c r="AE223" s="47">
        <f t="shared" si="82"/>
        <v>613061.4861067438</v>
      </c>
      <c r="AF223" s="32">
        <f t="shared" si="83"/>
        <v>438388.90790376399</v>
      </c>
      <c r="AG223" s="9">
        <f t="shared" si="84"/>
        <v>13.895003135088619</v>
      </c>
      <c r="AH223" s="10">
        <f t="shared" si="85"/>
        <v>4.6301056060979011</v>
      </c>
      <c r="AI223" s="10">
        <f t="shared" si="89"/>
        <v>4.1778296230771081</v>
      </c>
      <c r="AJ223" s="10">
        <f t="shared" si="90"/>
        <v>4.4525067618408389</v>
      </c>
      <c r="AK223" s="10">
        <f t="shared" si="91"/>
        <v>8.6303363849179462</v>
      </c>
      <c r="AL223" s="9">
        <f t="shared" si="86"/>
        <v>4.6747655418305536</v>
      </c>
      <c r="AM223" s="49">
        <f t="shared" si="92"/>
        <v>32.073915858489592</v>
      </c>
      <c r="AN223" s="29">
        <f t="shared" si="93"/>
        <v>1.4383893974863245E-4</v>
      </c>
      <c r="AO223" s="29">
        <f t="shared" si="94"/>
        <v>3.55</v>
      </c>
      <c r="AP223" s="29"/>
      <c r="AQ223" s="32"/>
      <c r="AR223" s="37"/>
      <c r="AS223" s="32"/>
      <c r="AT223"/>
    </row>
    <row r="224" spans="21:46" x14ac:dyDescent="0.25">
      <c r="U224" s="36">
        <f t="shared" si="88"/>
        <v>12840</v>
      </c>
      <c r="V224" s="36">
        <f t="shared" si="87"/>
        <v>27.401327168890042</v>
      </c>
      <c r="W224" s="32">
        <f t="shared" si="74"/>
        <v>295.85066358444499</v>
      </c>
      <c r="X224" s="8">
        <f t="shared" si="75"/>
        <v>1.1936954400501472</v>
      </c>
      <c r="Y224" s="32">
        <f t="shared" si="76"/>
        <v>1.8334201432533953E-5</v>
      </c>
      <c r="Z224" s="32">
        <f t="shared" si="77"/>
        <v>1.5359195333580006E-5</v>
      </c>
      <c r="AA224" s="10">
        <f t="shared" si="78"/>
        <v>1006.1820525500683</v>
      </c>
      <c r="AB224" s="29">
        <f t="shared" si="79"/>
        <v>2.5797829340223212E-2</v>
      </c>
      <c r="AC224" s="8">
        <f t="shared" si="80"/>
        <v>0.71508126462758448</v>
      </c>
      <c r="AD224" s="32">
        <f t="shared" si="81"/>
        <v>3.3800836810175647E-3</v>
      </c>
      <c r="AE224" s="47">
        <f t="shared" si="82"/>
        <v>613193.21749647707</v>
      </c>
      <c r="AF224" s="32">
        <f t="shared" si="83"/>
        <v>438482.98142843827</v>
      </c>
      <c r="AG224" s="9">
        <f t="shared" si="84"/>
        <v>13.895748504509537</v>
      </c>
      <c r="AH224" s="10">
        <f t="shared" si="85"/>
        <v>4.6303685844558196</v>
      </c>
      <c r="AI224" s="10">
        <f t="shared" si="89"/>
        <v>4.1790345576018648</v>
      </c>
      <c r="AJ224" s="10">
        <f t="shared" si="90"/>
        <v>4.4535876325563439</v>
      </c>
      <c r="AK224" s="10">
        <f t="shared" si="91"/>
        <v>8.6326221901582088</v>
      </c>
      <c r="AL224" s="9">
        <f t="shared" si="86"/>
        <v>4.6760036863356964</v>
      </c>
      <c r="AM224" s="49">
        <f t="shared" si="92"/>
        <v>32.077330855225739</v>
      </c>
      <c r="AN224" s="29">
        <f t="shared" si="93"/>
        <v>1.4387703650263682E-4</v>
      </c>
      <c r="AO224" s="29">
        <f t="shared" si="94"/>
        <v>3.5666666666666669</v>
      </c>
      <c r="AP224" s="29"/>
      <c r="AQ224" s="32"/>
      <c r="AR224" s="37"/>
      <c r="AS224" s="32"/>
      <c r="AT224"/>
    </row>
    <row r="225" spans="21:46" x14ac:dyDescent="0.25">
      <c r="U225" s="36">
        <f t="shared" si="88"/>
        <v>12900</v>
      </c>
      <c r="V225" s="36">
        <f t="shared" si="87"/>
        <v>27.403457075722816</v>
      </c>
      <c r="W225" s="32">
        <f t="shared" si="74"/>
        <v>295.85172853786139</v>
      </c>
      <c r="X225" s="8">
        <f t="shared" si="75"/>
        <v>1.1936911290200378</v>
      </c>
      <c r="Y225" s="32">
        <f t="shared" si="76"/>
        <v>1.8334252211123444E-5</v>
      </c>
      <c r="Z225" s="32">
        <f t="shared" si="77"/>
        <v>1.5359293342637947E-5</v>
      </c>
      <c r="AA225" s="10">
        <f t="shared" si="78"/>
        <v>1006.1820902036566</v>
      </c>
      <c r="AB225" s="29">
        <f t="shared" si="79"/>
        <v>2.5797908959898311E-2</v>
      </c>
      <c r="AC225" s="8">
        <f t="shared" si="80"/>
        <v>0.71508106493379586</v>
      </c>
      <c r="AD225" s="32">
        <f t="shared" si="81"/>
        <v>3.3800715140051168E-3</v>
      </c>
      <c r="AE225" s="47">
        <f t="shared" si="82"/>
        <v>613322.10361275356</v>
      </c>
      <c r="AF225" s="32">
        <f t="shared" si="83"/>
        <v>438575.02299884369</v>
      </c>
      <c r="AG225" s="9">
        <f t="shared" si="84"/>
        <v>13.896477658150737</v>
      </c>
      <c r="AH225" s="10">
        <f t="shared" si="85"/>
        <v>4.6306258458896838</v>
      </c>
      <c r="AI225" s="10">
        <f t="shared" si="89"/>
        <v>4.1802135720534048</v>
      </c>
      <c r="AJ225" s="10">
        <f t="shared" si="90"/>
        <v>4.4546452162422003</v>
      </c>
      <c r="AK225" s="10">
        <f t="shared" si="91"/>
        <v>8.634858788295606</v>
      </c>
      <c r="AL225" s="9">
        <f t="shared" si="86"/>
        <v>4.6772151769934531</v>
      </c>
      <c r="AM225" s="49">
        <f t="shared" si="92"/>
        <v>32.080672252716269</v>
      </c>
      <c r="AN225" s="29">
        <f t="shared" si="93"/>
        <v>1.4391431313826009E-4</v>
      </c>
      <c r="AO225" s="29">
        <f t="shared" si="94"/>
        <v>3.5833333333333335</v>
      </c>
      <c r="AP225" s="29"/>
      <c r="AQ225" s="32"/>
      <c r="AR225" s="37"/>
      <c r="AS225" s="32"/>
      <c r="AT225"/>
    </row>
    <row r="226" spans="21:46" x14ac:dyDescent="0.25">
      <c r="U226" s="36">
        <f t="shared" si="88"/>
        <v>12960</v>
      </c>
      <c r="V226" s="36">
        <f t="shared" si="87"/>
        <v>27.405541047762732</v>
      </c>
      <c r="W226" s="32">
        <f t="shared" si="74"/>
        <v>295.85277052388136</v>
      </c>
      <c r="X226" s="8">
        <f t="shared" si="75"/>
        <v>1.1936869109942156</v>
      </c>
      <c r="Y226" s="32">
        <f t="shared" si="76"/>
        <v>1.8334301894506672E-5</v>
      </c>
      <c r="Z226" s="32">
        <f t="shared" si="77"/>
        <v>1.5359389238201603E-5</v>
      </c>
      <c r="AA226" s="10">
        <f t="shared" si="78"/>
        <v>1006.1821270460583</v>
      </c>
      <c r="AB226" s="29">
        <f t="shared" si="79"/>
        <v>2.579798686233592E-2</v>
      </c>
      <c r="AC226" s="8">
        <f t="shared" si="80"/>
        <v>0.71508086954847494</v>
      </c>
      <c r="AD226" s="32">
        <f t="shared" si="81"/>
        <v>3.3800596094782204E-3</v>
      </c>
      <c r="AE226" s="47">
        <f t="shared" si="82"/>
        <v>613448.20589412178</v>
      </c>
      <c r="AF226" s="32">
        <f t="shared" si="83"/>
        <v>438665.07649372052</v>
      </c>
      <c r="AG226" s="9">
        <f t="shared" si="84"/>
        <v>13.897190951182887</v>
      </c>
      <c r="AH226" s="10">
        <f t="shared" si="85"/>
        <v>4.630877515434034</v>
      </c>
      <c r="AI226" s="10">
        <f t="shared" si="89"/>
        <v>4.1813672216233249</v>
      </c>
      <c r="AJ226" s="10">
        <f t="shared" si="90"/>
        <v>4.4556800132335947</v>
      </c>
      <c r="AK226" s="10">
        <f t="shared" si="91"/>
        <v>8.6370472348569187</v>
      </c>
      <c r="AL226" s="9">
        <f t="shared" si="86"/>
        <v>4.6784005855474975</v>
      </c>
      <c r="AM226" s="49">
        <f t="shared" si="92"/>
        <v>32.083941633310232</v>
      </c>
      <c r="AN226" s="29">
        <f t="shared" si="93"/>
        <v>1.4395078724761533E-4</v>
      </c>
      <c r="AO226" s="29">
        <f t="shared" si="94"/>
        <v>3.6</v>
      </c>
      <c r="AP226" s="29"/>
      <c r="AQ226" s="32"/>
      <c r="AR226" s="37"/>
      <c r="AS226" s="32"/>
      <c r="AT226"/>
    </row>
    <row r="227" spans="21:46" x14ac:dyDescent="0.25">
      <c r="U227" s="36">
        <f t="shared" si="88"/>
        <v>13020</v>
      </c>
      <c r="V227" s="36">
        <f t="shared" si="87"/>
        <v>27.407580073936963</v>
      </c>
      <c r="W227" s="32">
        <f t="shared" si="74"/>
        <v>295.85379003696846</v>
      </c>
      <c r="X227" s="8">
        <f t="shared" si="75"/>
        <v>1.1936827839691098</v>
      </c>
      <c r="Y227" s="32">
        <f t="shared" si="76"/>
        <v>1.8334350506265953E-5</v>
      </c>
      <c r="Z227" s="32">
        <f t="shared" si="77"/>
        <v>1.5359483065762646E-5</v>
      </c>
      <c r="AA227" s="10">
        <f t="shared" si="78"/>
        <v>1006.1821630947003</v>
      </c>
      <c r="AB227" s="29">
        <f t="shared" si="79"/>
        <v>2.5798063084511248E-2</v>
      </c>
      <c r="AC227" s="8">
        <f t="shared" si="80"/>
        <v>0.71508067837878875</v>
      </c>
      <c r="AD227" s="32">
        <f t="shared" si="81"/>
        <v>3.3800479617822196E-3</v>
      </c>
      <c r="AE227" s="47">
        <f t="shared" si="82"/>
        <v>613571.58445320162</v>
      </c>
      <c r="AF227" s="32">
        <f t="shared" si="83"/>
        <v>438753.18484474369</v>
      </c>
      <c r="AG227" s="9">
        <f t="shared" si="84"/>
        <v>13.89788873089439</v>
      </c>
      <c r="AH227" s="10">
        <f t="shared" si="85"/>
        <v>4.6311237153562805</v>
      </c>
      <c r="AI227" s="10">
        <f t="shared" si="89"/>
        <v>4.1824960497141754</v>
      </c>
      <c r="AJ227" s="10">
        <f t="shared" si="90"/>
        <v>4.4566925131747448</v>
      </c>
      <c r="AK227" s="10">
        <f t="shared" si="91"/>
        <v>8.6391885628889202</v>
      </c>
      <c r="AL227" s="9">
        <f t="shared" si="86"/>
        <v>4.6795604715648311</v>
      </c>
      <c r="AM227" s="49">
        <f t="shared" si="92"/>
        <v>32.087140545501796</v>
      </c>
      <c r="AN227" s="29">
        <f t="shared" si="93"/>
        <v>1.4398647604814865E-4</v>
      </c>
      <c r="AO227" s="29">
        <f t="shared" si="94"/>
        <v>3.6166666666666667</v>
      </c>
      <c r="AP227" s="29"/>
      <c r="AQ227" s="32"/>
      <c r="AR227" s="37"/>
      <c r="AS227" s="32"/>
      <c r="AT227"/>
    </row>
    <row r="228" spans="21:46" x14ac:dyDescent="0.25">
      <c r="U228" s="36">
        <f t="shared" si="88"/>
        <v>13080</v>
      </c>
      <c r="V228" s="36">
        <f t="shared" si="87"/>
        <v>27.409575121956177</v>
      </c>
      <c r="W228" s="32">
        <f t="shared" si="74"/>
        <v>295.85478756097808</v>
      </c>
      <c r="X228" s="8">
        <f t="shared" si="75"/>
        <v>1.1936787459841891</v>
      </c>
      <c r="Y228" s="32">
        <f t="shared" si="76"/>
        <v>1.8334398069477481E-5</v>
      </c>
      <c r="Z228" s="32">
        <f t="shared" si="77"/>
        <v>1.5359574869837155E-5</v>
      </c>
      <c r="AA228" s="10">
        <f t="shared" si="78"/>
        <v>1006.1821983666367</v>
      </c>
      <c r="AB228" s="29">
        <f t="shared" si="79"/>
        <v>2.5798137662605917E-2</v>
      </c>
      <c r="AC228" s="8">
        <f t="shared" si="80"/>
        <v>0.71508049133390161</v>
      </c>
      <c r="AD228" s="32">
        <f t="shared" si="81"/>
        <v>3.3800365653839279E-3</v>
      </c>
      <c r="AE228" s="47">
        <f t="shared" si="82"/>
        <v>613692.29810527293</v>
      </c>
      <c r="AF228" s="32">
        <f t="shared" si="83"/>
        <v>438839.39005694981</v>
      </c>
      <c r="AG228" s="9">
        <f t="shared" si="84"/>
        <v>13.898571336870807</v>
      </c>
      <c r="AH228" s="10">
        <f t="shared" si="85"/>
        <v>4.6313645652193314</v>
      </c>
      <c r="AI228" s="10">
        <f t="shared" si="89"/>
        <v>4.1836005881853318</v>
      </c>
      <c r="AJ228" s="10">
        <f t="shared" si="90"/>
        <v>4.4576831952445426</v>
      </c>
      <c r="AK228" s="10">
        <f t="shared" si="91"/>
        <v>8.6412837834298735</v>
      </c>
      <c r="AL228" s="9">
        <f t="shared" si="86"/>
        <v>4.680695382691181</v>
      </c>
      <c r="AM228" s="49">
        <f t="shared" si="92"/>
        <v>32.090270504647357</v>
      </c>
      <c r="AN228" s="29">
        <f t="shared" si="93"/>
        <v>1.4402139639049788E-4</v>
      </c>
      <c r="AO228" s="29">
        <f t="shared" si="94"/>
        <v>3.6333333333333333</v>
      </c>
      <c r="AP228" s="29"/>
      <c r="AQ228" s="32"/>
      <c r="AR228" s="37"/>
      <c r="AS228" s="32"/>
      <c r="AT228"/>
    </row>
    <row r="229" spans="21:46" x14ac:dyDescent="0.25">
      <c r="U229" s="36">
        <f t="shared" si="88"/>
        <v>13140</v>
      </c>
      <c r="V229" s="36">
        <f t="shared" si="87"/>
        <v>27.411527138766548</v>
      </c>
      <c r="W229" s="32">
        <f t="shared" si="74"/>
        <v>295.85576356938327</v>
      </c>
      <c r="X229" s="8">
        <f t="shared" si="75"/>
        <v>1.1936747951210434</v>
      </c>
      <c r="Y229" s="32">
        <f t="shared" si="76"/>
        <v>1.8334444606722167E-5</v>
      </c>
      <c r="Z229" s="32">
        <f t="shared" si="77"/>
        <v>1.5359664693986423E-5</v>
      </c>
      <c r="AA229" s="10">
        <f t="shared" si="78"/>
        <v>1006.1822328785578</v>
      </c>
      <c r="AB229" s="29">
        <f t="shared" si="79"/>
        <v>2.5798210632025104E-2</v>
      </c>
      <c r="AC229" s="8">
        <f t="shared" si="80"/>
        <v>0.71508030832492786</v>
      </c>
      <c r="AD229" s="32">
        <f t="shared" si="81"/>
        <v>3.3800254148690354E-3</v>
      </c>
      <c r="AE229" s="47">
        <f t="shared" si="82"/>
        <v>613810.40439624002</v>
      </c>
      <c r="AF229" s="32">
        <f t="shared" si="83"/>
        <v>438923.73322871199</v>
      </c>
      <c r="AG229" s="9">
        <f t="shared" si="84"/>
        <v>13.899239101169895</v>
      </c>
      <c r="AH229" s="10">
        <f t="shared" si="85"/>
        <v>4.6316001819427779</v>
      </c>
      <c r="AI229" s="10">
        <f t="shared" si="89"/>
        <v>4.1846813575939716</v>
      </c>
      <c r="AJ229" s="10">
        <f t="shared" si="90"/>
        <v>4.4586525283781056</v>
      </c>
      <c r="AK229" s="10">
        <f t="shared" si="91"/>
        <v>8.6433338859720763</v>
      </c>
      <c r="AL229" s="9">
        <f t="shared" si="86"/>
        <v>4.6818058549015404</v>
      </c>
      <c r="AM229" s="49">
        <f t="shared" si="92"/>
        <v>32.093332993668085</v>
      </c>
      <c r="AN229" s="29">
        <f t="shared" si="93"/>
        <v>1.4405556476620126E-4</v>
      </c>
      <c r="AO229" s="29">
        <f t="shared" si="94"/>
        <v>3.65</v>
      </c>
      <c r="AP229" s="29"/>
      <c r="AQ229" s="32"/>
      <c r="AR229" s="37"/>
      <c r="AS229" s="32"/>
      <c r="AT229"/>
    </row>
    <row r="230" spans="21:46" x14ac:dyDescent="0.25">
      <c r="U230" s="36">
        <f t="shared" si="88"/>
        <v>13200</v>
      </c>
      <c r="V230" s="36">
        <f t="shared" si="87"/>
        <v>27.413437050992265</v>
      </c>
      <c r="W230" s="32">
        <f t="shared" si="74"/>
        <v>295.85671852549609</v>
      </c>
      <c r="X230" s="8">
        <f t="shared" si="75"/>
        <v>1.193670929502483</v>
      </c>
      <c r="Y230" s="32">
        <f t="shared" si="76"/>
        <v>1.8334490140096202E-5</v>
      </c>
      <c r="Z230" s="32">
        <f t="shared" si="77"/>
        <v>1.5359752580837282E-5</v>
      </c>
      <c r="AA230" s="10">
        <f t="shared" si="78"/>
        <v>1006.1822666467968</v>
      </c>
      <c r="AB230" s="29">
        <f t="shared" si="79"/>
        <v>2.5798282027413924E-2</v>
      </c>
      <c r="AC230" s="8">
        <f t="shared" si="80"/>
        <v>0.71508012926489417</v>
      </c>
      <c r="AD230" s="32">
        <f t="shared" si="81"/>
        <v>3.3800145049395687E-3</v>
      </c>
      <c r="AE230" s="47">
        <f t="shared" si="82"/>
        <v>613925.95962999901</v>
      </c>
      <c r="AF230" s="32">
        <f t="shared" si="83"/>
        <v>439006.25457129389</v>
      </c>
      <c r="AG230" s="9">
        <f t="shared" si="84"/>
        <v>13.899892348492589</v>
      </c>
      <c r="AH230" s="10">
        <f t="shared" si="85"/>
        <v>4.6318306798626017</v>
      </c>
      <c r="AI230" s="10">
        <f t="shared" si="89"/>
        <v>4.1857388674311657</v>
      </c>
      <c r="AJ230" s="10">
        <f t="shared" si="90"/>
        <v>4.4596009714832583</v>
      </c>
      <c r="AK230" s="10">
        <f t="shared" si="91"/>
        <v>8.645339838914424</v>
      </c>
      <c r="AL230" s="9">
        <f t="shared" si="86"/>
        <v>4.6828924127453124</v>
      </c>
      <c r="AM230" s="49">
        <f t="shared" si="92"/>
        <v>32.096329463737575</v>
      </c>
      <c r="AN230" s="29">
        <f t="shared" si="93"/>
        <v>1.4408899731524041E-4</v>
      </c>
      <c r="AO230" s="29">
        <f t="shared" si="94"/>
        <v>3.6666666666666665</v>
      </c>
      <c r="AP230" s="29"/>
      <c r="AQ230" s="32"/>
      <c r="AR230" s="37"/>
      <c r="AS230" s="32"/>
      <c r="AT230"/>
    </row>
    <row r="231" spans="21:46" x14ac:dyDescent="0.25">
      <c r="U231" s="36">
        <f t="shared" si="88"/>
        <v>13260</v>
      </c>
      <c r="V231" s="36">
        <f t="shared" si="87"/>
        <v>27.415305765368732</v>
      </c>
      <c r="W231" s="32">
        <f t="shared" si="74"/>
        <v>295.85765288268436</v>
      </c>
      <c r="X231" s="8">
        <f t="shared" si="75"/>
        <v>1.1936671472916569</v>
      </c>
      <c r="Y231" s="32">
        <f t="shared" si="76"/>
        <v>1.8334534691221306E-5</v>
      </c>
      <c r="Z231" s="32">
        <f t="shared" si="77"/>
        <v>1.5359838572101962E-5</v>
      </c>
      <c r="AA231" s="10">
        <f t="shared" si="78"/>
        <v>1006.1822996873379</v>
      </c>
      <c r="AB231" s="29">
        <f t="shared" si="79"/>
        <v>2.5798351882673681E-2</v>
      </c>
      <c r="AC231" s="8">
        <f t="shared" si="80"/>
        <v>0.71507995406869507</v>
      </c>
      <c r="AD231" s="32">
        <f t="shared" si="81"/>
        <v>3.3800038304114014E-3</v>
      </c>
      <c r="AE231" s="47">
        <f t="shared" si="82"/>
        <v>614039.01889521966</v>
      </c>
      <c r="AF231" s="32">
        <f t="shared" si="83"/>
        <v>439086.99342798028</v>
      </c>
      <c r="AG231" s="9">
        <f t="shared" si="84"/>
        <v>13.900531396349866</v>
      </c>
      <c r="AH231" s="10">
        <f t="shared" si="85"/>
        <v>4.6320561707895012</v>
      </c>
      <c r="AI231" s="10">
        <f t="shared" si="89"/>
        <v>4.1867736163532356</v>
      </c>
      <c r="AJ231" s="10">
        <f t="shared" si="90"/>
        <v>4.4605289736527007</v>
      </c>
      <c r="AK231" s="10">
        <f t="shared" si="91"/>
        <v>8.6473025900059355</v>
      </c>
      <c r="AL231" s="9">
        <f t="shared" si="86"/>
        <v>4.6839555695865478</v>
      </c>
      <c r="AM231" s="49">
        <f t="shared" si="92"/>
        <v>32.09926133495528</v>
      </c>
      <c r="AN231" s="29">
        <f t="shared" si="93"/>
        <v>1.4412170983343225E-4</v>
      </c>
      <c r="AO231" s="29">
        <f t="shared" si="94"/>
        <v>3.6833333333333331</v>
      </c>
      <c r="AP231" s="29"/>
      <c r="AQ231" s="32"/>
      <c r="AR231" s="37"/>
      <c r="AS231" s="32"/>
      <c r="AT231"/>
    </row>
    <row r="232" spans="21:46" x14ac:dyDescent="0.25">
      <c r="U232" s="36">
        <f t="shared" si="88"/>
        <v>13320</v>
      </c>
      <c r="V232" s="36">
        <f t="shared" si="87"/>
        <v>27.417134169166683</v>
      </c>
      <c r="W232" s="32">
        <f t="shared" si="74"/>
        <v>295.85856708458334</v>
      </c>
      <c r="X232" s="8">
        <f t="shared" si="75"/>
        <v>1.1936634466911931</v>
      </c>
      <c r="Y232" s="32">
        <f t="shared" si="76"/>
        <v>1.8334578281254948E-5</v>
      </c>
      <c r="Z232" s="32">
        <f t="shared" si="77"/>
        <v>1.5359922708597608E-5</v>
      </c>
      <c r="AA232" s="10">
        <f t="shared" si="78"/>
        <v>1006.1823320158235</v>
      </c>
      <c r="AB232" s="29">
        <f t="shared" si="79"/>
        <v>2.579842023097776E-2</v>
      </c>
      <c r="AC232" s="8">
        <f t="shared" si="80"/>
        <v>0.71507978265305572</v>
      </c>
      <c r="AD232" s="32">
        <f t="shared" si="81"/>
        <v>3.3799933862118277E-3</v>
      </c>
      <c r="AE232" s="47">
        <f t="shared" si="82"/>
        <v>614149.63609154476</v>
      </c>
      <c r="AF232" s="32">
        <f t="shared" si="83"/>
        <v>439165.98829279508</v>
      </c>
      <c r="AG232" s="9">
        <f t="shared" si="84"/>
        <v>13.901156555225672</v>
      </c>
      <c r="AH232" s="10">
        <f t="shared" si="85"/>
        <v>4.6322767640658391</v>
      </c>
      <c r="AI232" s="10">
        <f t="shared" si="89"/>
        <v>4.1877860924084436</v>
      </c>
      <c r="AJ232" s="10">
        <f t="shared" si="90"/>
        <v>4.4614369743720657</v>
      </c>
      <c r="AK232" s="10">
        <f t="shared" si="91"/>
        <v>8.6492230667805092</v>
      </c>
      <c r="AL232" s="9">
        <f t="shared" si="86"/>
        <v>4.6849958278394421</v>
      </c>
      <c r="AM232" s="49">
        <f t="shared" si="92"/>
        <v>32.102129997006124</v>
      </c>
      <c r="AN232" s="29">
        <f t="shared" si="93"/>
        <v>1.4415371777967516E-4</v>
      </c>
      <c r="AO232" s="29">
        <f t="shared" si="94"/>
        <v>3.7</v>
      </c>
      <c r="AP232" s="29"/>
      <c r="AQ232" s="32"/>
      <c r="AR232" s="37"/>
      <c r="AS232" s="32"/>
      <c r="AT232"/>
    </row>
    <row r="233" spans="21:46" x14ac:dyDescent="0.25">
      <c r="U233" s="36">
        <f t="shared" si="88"/>
        <v>13380</v>
      </c>
      <c r="V233" s="36">
        <f t="shared" si="87"/>
        <v>27.418923130607354</v>
      </c>
      <c r="W233" s="32">
        <f t="shared" si="74"/>
        <v>295.85946156530366</v>
      </c>
      <c r="X233" s="8">
        <f t="shared" si="75"/>
        <v>1.1936598259423519</v>
      </c>
      <c r="Y233" s="32">
        <f t="shared" si="76"/>
        <v>1.8334620930900251E-5</v>
      </c>
      <c r="Z233" s="32">
        <f t="shared" si="77"/>
        <v>1.5360005030265404E-5</v>
      </c>
      <c r="AA233" s="10">
        <f t="shared" si="78"/>
        <v>1006.1823636475611</v>
      </c>
      <c r="AB233" s="29">
        <f t="shared" si="79"/>
        <v>2.5798487104787174E-2</v>
      </c>
      <c r="AC233" s="8">
        <f t="shared" si="80"/>
        <v>0.71507961493649175</v>
      </c>
      <c r="AD233" s="32">
        <f t="shared" si="81"/>
        <v>3.3799831673771729E-3</v>
      </c>
      <c r="AE233" s="47">
        <f t="shared" si="82"/>
        <v>614257.86395522393</v>
      </c>
      <c r="AF233" s="32">
        <f t="shared" si="83"/>
        <v>439243.27682881348</v>
      </c>
      <c r="AG233" s="9">
        <f t="shared" si="84"/>
        <v>13.901768128735984</v>
      </c>
      <c r="AH233" s="10">
        <f t="shared" si="85"/>
        <v>4.6324925666212646</v>
      </c>
      <c r="AI233" s="10">
        <f t="shared" si="89"/>
        <v>4.1887767732591028</v>
      </c>
      <c r="AJ233" s="10">
        <f t="shared" si="90"/>
        <v>4.4623254037231552</v>
      </c>
      <c r="AK233" s="10">
        <f t="shared" si="91"/>
        <v>8.651102176982258</v>
      </c>
      <c r="AL233" s="9">
        <f t="shared" si="86"/>
        <v>4.686013679198723</v>
      </c>
      <c r="AM233" s="49">
        <f t="shared" si="92"/>
        <v>32.104936809806077</v>
      </c>
      <c r="AN233" s="29">
        <f t="shared" si="93"/>
        <v>1.4418503628303765E-4</v>
      </c>
      <c r="AO233" s="29">
        <f t="shared" si="94"/>
        <v>3.7166666666666668</v>
      </c>
      <c r="AP233" s="29"/>
      <c r="AQ233" s="32"/>
      <c r="AR233" s="37"/>
      <c r="AS233" s="32"/>
      <c r="AT233"/>
    </row>
    <row r="234" spans="21:46" x14ac:dyDescent="0.25">
      <c r="U234" s="36">
        <f t="shared" si="88"/>
        <v>13440</v>
      </c>
      <c r="V234" s="36">
        <f t="shared" si="87"/>
        <v>27.420673499268911</v>
      </c>
      <c r="W234" s="32">
        <f t="shared" si="74"/>
        <v>295.86033674963443</v>
      </c>
      <c r="X234" s="8">
        <f t="shared" si="75"/>
        <v>1.1936562833242017</v>
      </c>
      <c r="Y234" s="32">
        <f t="shared" si="76"/>
        <v>1.8334662660415595E-5</v>
      </c>
      <c r="Z234" s="32">
        <f t="shared" si="77"/>
        <v>1.5360085576189129E-5</v>
      </c>
      <c r="AA234" s="10">
        <f t="shared" si="78"/>
        <v>1006.1823945975315</v>
      </c>
      <c r="AB234" s="29">
        <f t="shared" si="79"/>
        <v>2.5798552535865677E-2</v>
      </c>
      <c r="AC234" s="8">
        <f t="shared" si="80"/>
        <v>0.71507945083927105</v>
      </c>
      <c r="AD234" s="32">
        <f t="shared" si="81"/>
        <v>3.3799731690504664E-3</v>
      </c>
      <c r="AE234" s="47">
        <f t="shared" si="82"/>
        <v>614363.75408421049</v>
      </c>
      <c r="AF234" s="32">
        <f t="shared" si="83"/>
        <v>439318.89588609018</v>
      </c>
      <c r="AG234" s="9">
        <f t="shared" si="84"/>
        <v>13.902366413784177</v>
      </c>
      <c r="AH234" s="10">
        <f t="shared" si="85"/>
        <v>4.6327036830270139</v>
      </c>
      <c r="AI234" s="10">
        <f t="shared" si="89"/>
        <v>4.1897461263991751</v>
      </c>
      <c r="AJ234" s="10">
        <f t="shared" si="90"/>
        <v>4.4631946825832713</v>
      </c>
      <c r="AK234" s="10">
        <f t="shared" si="91"/>
        <v>8.6529408089824464</v>
      </c>
      <c r="AL234" s="9">
        <f t="shared" si="86"/>
        <v>4.6870096048654917</v>
      </c>
      <c r="AM234" s="49">
        <f t="shared" si="92"/>
        <v>32.107683104134402</v>
      </c>
      <c r="AN234" s="29">
        <f t="shared" si="93"/>
        <v>1.4421568014970744E-4</v>
      </c>
      <c r="AO234" s="29">
        <f t="shared" si="94"/>
        <v>3.7333333333333334</v>
      </c>
      <c r="AP234" s="29"/>
      <c r="AQ234" s="32"/>
      <c r="AR234" s="37"/>
      <c r="AS234" s="32"/>
      <c r="AT234"/>
    </row>
    <row r="235" spans="21:46" x14ac:dyDescent="0.25">
      <c r="U235" s="36">
        <f t="shared" si="88"/>
        <v>13500</v>
      </c>
      <c r="V235" s="36">
        <f t="shared" si="87"/>
        <v>27.422386106484343</v>
      </c>
      <c r="W235" s="32">
        <f t="shared" si="74"/>
        <v>295.86119305324212</v>
      </c>
      <c r="X235" s="8">
        <f t="shared" si="75"/>
        <v>1.1936528171528089</v>
      </c>
      <c r="Y235" s="32">
        <f t="shared" si="76"/>
        <v>1.8334703489624357E-5</v>
      </c>
      <c r="Z235" s="32">
        <f t="shared" si="77"/>
        <v>1.5360164384613677E-5</v>
      </c>
      <c r="AA235" s="10">
        <f t="shared" si="78"/>
        <v>1006.182424880394</v>
      </c>
      <c r="AB235" s="29">
        <f t="shared" si="79"/>
        <v>2.5798616555294973E-2</v>
      </c>
      <c r="AC235" s="8">
        <f t="shared" si="80"/>
        <v>0.71507929028337502</v>
      </c>
      <c r="AD235" s="32">
        <f t="shared" si="81"/>
        <v>3.3799633864791574E-3</v>
      </c>
      <c r="AE235" s="47">
        <f t="shared" si="82"/>
        <v>614467.3569626892</v>
      </c>
      <c r="AF235" s="32">
        <f t="shared" si="83"/>
        <v>439392.88151918107</v>
      </c>
      <c r="AG235" s="9">
        <f t="shared" si="84"/>
        <v>13.902951700712569</v>
      </c>
      <c r="AH235" s="10">
        <f t="shared" si="85"/>
        <v>4.632910215548983</v>
      </c>
      <c r="AI235" s="10">
        <f t="shared" si="89"/>
        <v>4.1906946093674993</v>
      </c>
      <c r="AJ235" s="10">
        <f t="shared" si="90"/>
        <v>4.4640452228204897</v>
      </c>
      <c r="AK235" s="10">
        <f t="shared" si="91"/>
        <v>8.6547398321879889</v>
      </c>
      <c r="AL235" s="9">
        <f t="shared" si="86"/>
        <v>4.6879840757684939</v>
      </c>
      <c r="AM235" s="49">
        <f t="shared" si="92"/>
        <v>32.110370182252836</v>
      </c>
      <c r="AN235" s="29">
        <f t="shared" si="93"/>
        <v>1.442456638697998E-4</v>
      </c>
      <c r="AO235" s="29">
        <f t="shared" si="94"/>
        <v>3.75</v>
      </c>
      <c r="AP235" s="29"/>
      <c r="AQ235" s="32"/>
      <c r="AR235" s="37"/>
      <c r="AS235" s="32"/>
      <c r="AT235"/>
    </row>
    <row r="236" spans="21:46" x14ac:dyDescent="0.25">
      <c r="U236" s="36">
        <f t="shared" si="88"/>
        <v>13560</v>
      </c>
      <c r="V236" s="36">
        <f t="shared" si="87"/>
        <v>27.424061765730929</v>
      </c>
      <c r="W236" s="32">
        <f t="shared" si="74"/>
        <v>295.86203088286544</v>
      </c>
      <c r="X236" s="8">
        <f t="shared" si="75"/>
        <v>1.1936494257804466</v>
      </c>
      <c r="Y236" s="32">
        <f t="shared" si="76"/>
        <v>1.8334743437923786E-5</v>
      </c>
      <c r="Z236" s="32">
        <f t="shared" si="77"/>
        <v>1.5360241492962589E-5</v>
      </c>
      <c r="AA236" s="10">
        <f t="shared" si="78"/>
        <v>1006.1824545104948</v>
      </c>
      <c r="AB236" s="29">
        <f t="shared" si="79"/>
        <v>2.5798679193488664E-2</v>
      </c>
      <c r="AC236" s="8">
        <f t="shared" si="80"/>
        <v>0.71507913319246452</v>
      </c>
      <c r="AD236" s="32">
        <f t="shared" si="81"/>
        <v>3.3799538150128816E-3</v>
      </c>
      <c r="AE236" s="47">
        <f t="shared" si="82"/>
        <v>614568.72198512335</v>
      </c>
      <c r="AF236" s="32">
        <f t="shared" si="83"/>
        <v>439465.2690043227</v>
      </c>
      <c r="AG236" s="9">
        <f t="shared" si="84"/>
        <v>13.903524273450698</v>
      </c>
      <c r="AH236" s="10">
        <f t="shared" si="85"/>
        <v>4.6331122641994789</v>
      </c>
      <c r="AI236" s="10">
        <f t="shared" si="89"/>
        <v>4.1916226699566108</v>
      </c>
      <c r="AJ236" s="10">
        <f t="shared" si="90"/>
        <v>4.4648774274845202</v>
      </c>
      <c r="AK236" s="10">
        <f t="shared" si="91"/>
        <v>8.6565000974411319</v>
      </c>
      <c r="AL236" s="9">
        <f t="shared" si="86"/>
        <v>4.6889375527806125</v>
      </c>
      <c r="AM236" s="49">
        <f t="shared" si="92"/>
        <v>32.112999318511541</v>
      </c>
      <c r="AN236" s="29">
        <f t="shared" si="93"/>
        <v>1.4427500162401887E-4</v>
      </c>
      <c r="AO236" s="29">
        <f t="shared" si="94"/>
        <v>3.7666666666666666</v>
      </c>
      <c r="AP236" s="29"/>
      <c r="AQ236" s="32"/>
      <c r="AR236" s="37"/>
      <c r="AS236" s="32"/>
      <c r="AT236"/>
    </row>
    <row r="237" spans="21:46" x14ac:dyDescent="0.25">
      <c r="U237" s="36">
        <f t="shared" si="88"/>
        <v>13620</v>
      </c>
      <c r="V237" s="36">
        <f t="shared" si="87"/>
        <v>27.425701273011533</v>
      </c>
      <c r="W237" s="32">
        <f t="shared" si="74"/>
        <v>295.86285063650575</v>
      </c>
      <c r="X237" s="8">
        <f t="shared" si="75"/>
        <v>1.1936461075948208</v>
      </c>
      <c r="Y237" s="32">
        <f t="shared" si="76"/>
        <v>1.8334782524294485E-5</v>
      </c>
      <c r="Z237" s="32">
        <f t="shared" si="77"/>
        <v>1.5360316937855896E-5</v>
      </c>
      <c r="AA237" s="10">
        <f t="shared" si="78"/>
        <v>1006.1824835018729</v>
      </c>
      <c r="AB237" s="29">
        <f t="shared" si="79"/>
        <v>2.5798740480207121E-2</v>
      </c>
      <c r="AC237" s="8">
        <f t="shared" si="80"/>
        <v>0.71507897949184118</v>
      </c>
      <c r="AD237" s="32">
        <f t="shared" si="81"/>
        <v>3.3799444501012746E-3</v>
      </c>
      <c r="AE237" s="47">
        <f t="shared" si="82"/>
        <v>614667.89747973101</v>
      </c>
      <c r="AF237" s="32">
        <f t="shared" si="83"/>
        <v>439536.09285620169</v>
      </c>
      <c r="AG237" s="9">
        <f t="shared" si="84"/>
        <v>13.904084409659792</v>
      </c>
      <c r="AH237" s="10">
        <f t="shared" si="85"/>
        <v>4.633309926787879</v>
      </c>
      <c r="AI237" s="10">
        <f t="shared" si="89"/>
        <v>4.1925307464174226</v>
      </c>
      <c r="AJ237" s="10">
        <f t="shared" si="90"/>
        <v>4.4656916909939985</v>
      </c>
      <c r="AK237" s="10">
        <f t="shared" si="91"/>
        <v>8.6582224374114212</v>
      </c>
      <c r="AL237" s="9">
        <f t="shared" si="86"/>
        <v>4.689870486931186</v>
      </c>
      <c r="AM237" s="49">
        <f t="shared" si="92"/>
        <v>32.115571759942718</v>
      </c>
      <c r="AN237" s="29">
        <f t="shared" si="93"/>
        <v>1.4430370729019037E-4</v>
      </c>
      <c r="AO237" s="29">
        <f t="shared" si="94"/>
        <v>3.7833333333333332</v>
      </c>
      <c r="AP237" s="29"/>
      <c r="AQ237" s="32"/>
      <c r="AR237" s="37"/>
      <c r="AS237" s="32"/>
      <c r="AT237"/>
    </row>
    <row r="238" spans="21:46" x14ac:dyDescent="0.25">
      <c r="U238" s="36">
        <f t="shared" si="88"/>
        <v>13680</v>
      </c>
      <c r="V238" s="36">
        <f t="shared" si="87"/>
        <v>27.42730540722782</v>
      </c>
      <c r="W238" s="32">
        <f t="shared" si="74"/>
        <v>295.86365270361387</v>
      </c>
      <c r="X238" s="8">
        <f t="shared" si="75"/>
        <v>1.1936428610183114</v>
      </c>
      <c r="Y238" s="32">
        <f t="shared" si="76"/>
        <v>1.8334820767309231E-5</v>
      </c>
      <c r="Z238" s="32">
        <f t="shared" si="77"/>
        <v>1.5360390755127181E-5</v>
      </c>
      <c r="AA238" s="10">
        <f t="shared" si="78"/>
        <v>1006.1825118682666</v>
      </c>
      <c r="AB238" s="29">
        <f t="shared" si="79"/>
        <v>2.5798800444571248E-2</v>
      </c>
      <c r="AC238" s="8">
        <f t="shared" si="80"/>
        <v>0.71507882910841492</v>
      </c>
      <c r="AD238" s="32">
        <f t="shared" si="81"/>
        <v>3.3799352872918324E-3</v>
      </c>
      <c r="AE238" s="47">
        <f t="shared" si="82"/>
        <v>614764.93073148758</v>
      </c>
      <c r="AF238" s="32">
        <f t="shared" si="83"/>
        <v>439605.38684438792</v>
      </c>
      <c r="AG238" s="9">
        <f t="shared" si="84"/>
        <v>13.90463238087403</v>
      </c>
      <c r="AH238" s="10">
        <f t="shared" si="85"/>
        <v>4.6335032989700311</v>
      </c>
      <c r="AI238" s="10">
        <f t="shared" si="89"/>
        <v>4.1934192676596593</v>
      </c>
      <c r="AJ238" s="10">
        <f t="shared" si="90"/>
        <v>4.466488399319533</v>
      </c>
      <c r="AK238" s="10">
        <f t="shared" si="91"/>
        <v>8.6599076669791923</v>
      </c>
      <c r="AL238" s="9">
        <f t="shared" si="86"/>
        <v>4.690783319613729</v>
      </c>
      <c r="AM238" s="49">
        <f t="shared" si="92"/>
        <v>32.118088726841549</v>
      </c>
      <c r="AN238" s="29">
        <f t="shared" si="93"/>
        <v>1.4433179444965321E-4</v>
      </c>
      <c r="AO238" s="29">
        <f t="shared" si="94"/>
        <v>3.8</v>
      </c>
      <c r="AP238" s="29"/>
      <c r="AQ238" s="32"/>
      <c r="AR238" s="37"/>
      <c r="AS238" s="32"/>
      <c r="AT238"/>
    </row>
    <row r="239" spans="21:46" x14ac:dyDescent="0.25">
      <c r="U239" s="36">
        <f t="shared" si="88"/>
        <v>13740</v>
      </c>
      <c r="V239" s="36">
        <f t="shared" si="87"/>
        <v>27.428874930545607</v>
      </c>
      <c r="W239" s="32">
        <f t="shared" si="74"/>
        <v>295.86443746527277</v>
      </c>
      <c r="X239" s="8">
        <f t="shared" si="75"/>
        <v>1.1936396845072292</v>
      </c>
      <c r="Y239" s="32">
        <f t="shared" si="76"/>
        <v>1.8334858185141532E-5</v>
      </c>
      <c r="Z239" s="32">
        <f t="shared" si="77"/>
        <v>1.5360462979840286E-5</v>
      </c>
      <c r="AA239" s="10">
        <f t="shared" si="78"/>
        <v>1006.1825396231201</v>
      </c>
      <c r="AB239" s="29">
        <f t="shared" si="79"/>
        <v>2.579885911507598E-2</v>
      </c>
      <c r="AC239" s="8">
        <f t="shared" si="80"/>
        <v>0.71507868197066693</v>
      </c>
      <c r="AD239" s="32">
        <f t="shared" si="81"/>
        <v>3.3799263222278123E-3</v>
      </c>
      <c r="AE239" s="47">
        <f t="shared" si="82"/>
        <v>614859.86800463265</v>
      </c>
      <c r="AF239" s="32">
        <f t="shared" si="83"/>
        <v>439673.18400941096</v>
      </c>
      <c r="AG239" s="9">
        <f t="shared" si="84"/>
        <v>13.905168452638538</v>
      </c>
      <c r="AH239" s="10">
        <f t="shared" si="85"/>
        <v>4.6336924742965175</v>
      </c>
      <c r="AI239" s="10">
        <f t="shared" si="89"/>
        <v>4.1942886534482193</v>
      </c>
      <c r="AJ239" s="10">
        <f t="shared" si="90"/>
        <v>4.467267930163195</v>
      </c>
      <c r="AK239" s="10">
        <f t="shared" si="91"/>
        <v>8.6615565836114143</v>
      </c>
      <c r="AL239" s="9">
        <f t="shared" si="86"/>
        <v>4.6916764827895161</v>
      </c>
      <c r="AM239" s="49">
        <f t="shared" si="92"/>
        <v>32.120551413335122</v>
      </c>
      <c r="AN239" s="29">
        <f t="shared" si="93"/>
        <v>1.4435927639352359E-4</v>
      </c>
      <c r="AO239" s="29">
        <f t="shared" si="94"/>
        <v>3.8166666666666669</v>
      </c>
      <c r="AP239" s="29"/>
      <c r="AQ239" s="32"/>
      <c r="AR239" s="37"/>
      <c r="AS239" s="32"/>
      <c r="AT239"/>
    </row>
    <row r="240" spans="21:46" x14ac:dyDescent="0.25">
      <c r="U240" s="36">
        <f t="shared" si="88"/>
        <v>13800</v>
      </c>
      <c r="V240" s="36">
        <f t="shared" si="87"/>
        <v>27.430410588752501</v>
      </c>
      <c r="W240" s="32">
        <f t="shared" si="74"/>
        <v>295.86520529437621</v>
      </c>
      <c r="X240" s="8">
        <f t="shared" si="75"/>
        <v>1.1936365765510906</v>
      </c>
      <c r="Y240" s="32">
        <f t="shared" si="76"/>
        <v>1.833489479557431E-5</v>
      </c>
      <c r="Z240" s="32">
        <f t="shared" si="77"/>
        <v>1.5360533646305814E-5</v>
      </c>
      <c r="AA240" s="10">
        <f t="shared" si="78"/>
        <v>1006.1825667795894</v>
      </c>
      <c r="AB240" s="29">
        <f t="shared" si="79"/>
        <v>2.5798916519603855E-2</v>
      </c>
      <c r="AC240" s="8">
        <f t="shared" si="80"/>
        <v>0.71507853800861743</v>
      </c>
      <c r="AD240" s="32">
        <f t="shared" si="81"/>
        <v>3.3799175506461893E-3</v>
      </c>
      <c r="AE240" s="47">
        <f t="shared" si="82"/>
        <v>614952.75456468121</v>
      </c>
      <c r="AF240" s="32">
        <f t="shared" si="83"/>
        <v>439739.51667848439</v>
      </c>
      <c r="AG240" s="9">
        <f t="shared" si="84"/>
        <v>13.905692884644001</v>
      </c>
      <c r="AH240" s="10">
        <f t="shared" si="85"/>
        <v>4.633877544259823</v>
      </c>
      <c r="AI240" s="10">
        <f t="shared" si="89"/>
        <v>4.1951393145955462</v>
      </c>
      <c r="AJ240" s="10">
        <f t="shared" si="90"/>
        <v>4.4680306531341705</v>
      </c>
      <c r="AK240" s="10">
        <f t="shared" si="91"/>
        <v>8.6631699677297167</v>
      </c>
      <c r="AL240" s="9">
        <f t="shared" si="86"/>
        <v>4.6925503991869295</v>
      </c>
      <c r="AM240" s="49">
        <f t="shared" si="92"/>
        <v>32.122960987939429</v>
      </c>
      <c r="AN240" s="29">
        <f t="shared" si="93"/>
        <v>1.4438616612882861E-4</v>
      </c>
      <c r="AO240" s="29">
        <f t="shared" si="94"/>
        <v>3.8333333333333335</v>
      </c>
      <c r="AP240" s="29"/>
      <c r="AQ240" s="32"/>
      <c r="AR240" s="37"/>
      <c r="AS240" s="32"/>
      <c r="AT240"/>
    </row>
    <row r="241" spans="21:46" x14ac:dyDescent="0.25">
      <c r="U241" s="36">
        <f t="shared" si="88"/>
        <v>13860</v>
      </c>
      <c r="V241" s="36">
        <f t="shared" si="87"/>
        <v>27.431913111607972</v>
      </c>
      <c r="W241" s="32">
        <f t="shared" si="74"/>
        <v>295.86595655580396</v>
      </c>
      <c r="X241" s="8">
        <f t="shared" si="75"/>
        <v>1.1936335356719057</v>
      </c>
      <c r="Y241" s="32">
        <f t="shared" si="76"/>
        <v>1.8334930616008175E-5</v>
      </c>
      <c r="Z241" s="32">
        <f t="shared" si="77"/>
        <v>1.5360602788097186E-5</v>
      </c>
      <c r="AA241" s="10">
        <f t="shared" si="78"/>
        <v>1006.182593350549</v>
      </c>
      <c r="AB241" s="29">
        <f t="shared" si="79"/>
        <v>2.5798972685438008E-2</v>
      </c>
      <c r="AC241" s="8">
        <f t="shared" si="80"/>
        <v>0.71507839715379251</v>
      </c>
      <c r="AD241" s="32">
        <f t="shared" si="81"/>
        <v>3.3799089683756423E-3</v>
      </c>
      <c r="AE241" s="47">
        <f t="shared" si="82"/>
        <v>615043.63469996862</v>
      </c>
      <c r="AF241" s="32">
        <f t="shared" si="83"/>
        <v>439804.41648089624</v>
      </c>
      <c r="AG241" s="9">
        <f t="shared" si="84"/>
        <v>13.906205930858306</v>
      </c>
      <c r="AH241" s="10">
        <f t="shared" si="85"/>
        <v>4.6340585983404052</v>
      </c>
      <c r="AI241" s="10">
        <f t="shared" si="89"/>
        <v>4.1959716531500675</v>
      </c>
      <c r="AJ241" s="10">
        <f t="shared" si="90"/>
        <v>4.46877692992057</v>
      </c>
      <c r="AK241" s="10">
        <f t="shared" si="91"/>
        <v>8.6647485830706366</v>
      </c>
      <c r="AL241" s="9">
        <f t="shared" si="86"/>
        <v>4.6934054824965949</v>
      </c>
      <c r="AM241" s="49">
        <f t="shared" si="92"/>
        <v>32.12531859410457</v>
      </c>
      <c r="AN241" s="29">
        <f t="shared" si="93"/>
        <v>1.444124763845106E-4</v>
      </c>
      <c r="AO241" s="29">
        <f t="shared" si="94"/>
        <v>3.85</v>
      </c>
      <c r="AP241" s="29"/>
      <c r="AQ241" s="32"/>
      <c r="AR241" s="37"/>
      <c r="AS241" s="32"/>
      <c r="AT241"/>
    </row>
    <row r="242" spans="21:46" x14ac:dyDescent="0.25">
      <c r="U242" s="36">
        <f t="shared" si="88"/>
        <v>13920</v>
      </c>
      <c r="V242" s="36">
        <f t="shared" si="87"/>
        <v>27.433383213186023</v>
      </c>
      <c r="W242" s="32">
        <f t="shared" si="74"/>
        <v>295.86669160659301</v>
      </c>
      <c r="X242" s="8">
        <f t="shared" si="75"/>
        <v>1.1936305604234816</v>
      </c>
      <c r="Y242" s="32">
        <f t="shared" si="76"/>
        <v>1.8334965663469768E-5</v>
      </c>
      <c r="Z242" s="32">
        <f t="shared" si="77"/>
        <v>1.5360670438066539E-5</v>
      </c>
      <c r="AA242" s="10">
        <f t="shared" si="78"/>
        <v>1006.1826193485974</v>
      </c>
      <c r="AB242" s="29">
        <f t="shared" si="79"/>
        <v>2.5799027639275194E-2</v>
      </c>
      <c r="AC242" s="8">
        <f t="shared" si="80"/>
        <v>0.71507825933919178</v>
      </c>
      <c r="AD242" s="32">
        <f t="shared" si="81"/>
        <v>3.3799005713345946E-3</v>
      </c>
      <c r="AE242" s="47">
        <f t="shared" si="82"/>
        <v>615132.55174271634</v>
      </c>
      <c r="AF242" s="32">
        <f t="shared" si="83"/>
        <v>439867.91436305695</v>
      </c>
      <c r="AG242" s="9">
        <f t="shared" si="84"/>
        <v>13.90670783965494</v>
      </c>
      <c r="AH242" s="10">
        <f t="shared" si="85"/>
        <v>4.6342357240516945</v>
      </c>
      <c r="AI242" s="10">
        <f t="shared" si="89"/>
        <v>4.1967860625807578</v>
      </c>
      <c r="AJ242" s="10">
        <f t="shared" si="90"/>
        <v>4.4695071144580556</v>
      </c>
      <c r="AK242" s="10">
        <f t="shared" si="91"/>
        <v>8.6662931770388134</v>
      </c>
      <c r="AL242" s="9">
        <f t="shared" si="86"/>
        <v>4.6942421375626902</v>
      </c>
      <c r="AM242" s="49">
        <f t="shared" si="92"/>
        <v>32.127625350748716</v>
      </c>
      <c r="AN242" s="29">
        <f t="shared" si="93"/>
        <v>1.4443821961731355E-4</v>
      </c>
      <c r="AO242" s="29">
        <f t="shared" si="94"/>
        <v>3.8666666666666667</v>
      </c>
      <c r="AP242" s="29"/>
      <c r="AQ242" s="32"/>
      <c r="AR242" s="37"/>
      <c r="AS242" s="32"/>
      <c r="AT242"/>
    </row>
    <row r="243" spans="21:46" x14ac:dyDescent="0.25">
      <c r="U243" s="36">
        <f t="shared" si="88"/>
        <v>13980</v>
      </c>
      <c r="V243" s="36">
        <f t="shared" si="87"/>
        <v>27.434821592210611</v>
      </c>
      <c r="W243" s="32">
        <f t="shared" si="74"/>
        <v>295.86741079610528</v>
      </c>
      <c r="X243" s="8">
        <f t="shared" si="75"/>
        <v>1.1936276493907438</v>
      </c>
      <c r="Y243" s="32">
        <f t="shared" si="76"/>
        <v>1.8334999954619535E-5</v>
      </c>
      <c r="Z243" s="32">
        <f t="shared" si="77"/>
        <v>1.5360736628359908E-5</v>
      </c>
      <c r="AA243" s="10">
        <f t="shared" si="78"/>
        <v>1006.1826447860632</v>
      </c>
      <c r="AB243" s="29">
        <f t="shared" si="79"/>
        <v>2.579908140723803E-2</v>
      </c>
      <c r="AC243" s="8">
        <f t="shared" si="80"/>
        <v>0.71507812449925745</v>
      </c>
      <c r="AD243" s="32">
        <f t="shared" si="81"/>
        <v>3.379892355529289E-3</v>
      </c>
      <c r="AE243" s="47">
        <f t="shared" si="82"/>
        <v>615219.54808967467</v>
      </c>
      <c r="AF243" s="32">
        <f t="shared" si="83"/>
        <v>439930.04060324532</v>
      </c>
      <c r="AG243" s="9">
        <f t="shared" si="84"/>
        <v>13.907198853938608</v>
      </c>
      <c r="AH243" s="10">
        <f t="shared" si="85"/>
        <v>4.6344090069840407</v>
      </c>
      <c r="AI243" s="10">
        <f t="shared" si="89"/>
        <v>4.1975829279579226</v>
      </c>
      <c r="AJ243" s="10">
        <f t="shared" si="90"/>
        <v>4.4702215530945244</v>
      </c>
      <c r="AK243" s="10">
        <f t="shared" si="91"/>
        <v>8.6678044810524462</v>
      </c>
      <c r="AL243" s="9">
        <f t="shared" si="86"/>
        <v>4.6950607605700752</v>
      </c>
      <c r="AM243" s="49">
        <f t="shared" si="92"/>
        <v>32.129882352780683</v>
      </c>
      <c r="AN243" s="29">
        <f t="shared" si="93"/>
        <v>1.4446340801754076E-4</v>
      </c>
      <c r="AO243" s="29">
        <f t="shared" si="94"/>
        <v>3.8833333333333333</v>
      </c>
      <c r="AP243" s="29"/>
      <c r="AQ243" s="32"/>
      <c r="AR243" s="37"/>
      <c r="AS243" s="32"/>
      <c r="AT243"/>
    </row>
    <row r="244" spans="21:46" x14ac:dyDescent="0.25">
      <c r="U244" s="36">
        <f t="shared" si="88"/>
        <v>14040</v>
      </c>
      <c r="V244" s="36">
        <f t="shared" si="87"/>
        <v>27.436228932383987</v>
      </c>
      <c r="W244" s="32">
        <f t="shared" si="74"/>
        <v>295.86811446619197</v>
      </c>
      <c r="X244" s="8">
        <f t="shared" si="75"/>
        <v>1.193624801189066</v>
      </c>
      <c r="Y244" s="32">
        <f t="shared" si="76"/>
        <v>1.8335033505759659E-5</v>
      </c>
      <c r="Z244" s="32">
        <f t="shared" si="77"/>
        <v>1.5360801390432447E-5</v>
      </c>
      <c r="AA244" s="10">
        <f t="shared" si="78"/>
        <v>1006.1826696750104</v>
      </c>
      <c r="AB244" s="29">
        <f t="shared" si="79"/>
        <v>2.5799134014887447E-2</v>
      </c>
      <c r="AC244" s="8">
        <f t="shared" si="80"/>
        <v>0.71507799256984106</v>
      </c>
      <c r="AD244" s="32">
        <f t="shared" si="81"/>
        <v>3.3798843170519048E-3</v>
      </c>
      <c r="AE244" s="47">
        <f t="shared" si="82"/>
        <v>615304.66522229428</v>
      </c>
      <c r="AF244" s="32">
        <f t="shared" si="83"/>
        <v>439990.82482601627</v>
      </c>
      <c r="AG244" s="9">
        <f t="shared" si="84"/>
        <v>13.907679211267775</v>
      </c>
      <c r="AH244" s="10">
        <f t="shared" si="85"/>
        <v>4.6345785308476684</v>
      </c>
      <c r="AI244" s="10">
        <f t="shared" si="89"/>
        <v>4.1983626261302822</v>
      </c>
      <c r="AJ244" s="10">
        <f t="shared" si="90"/>
        <v>4.4709205847515978</v>
      </c>
      <c r="AK244" s="10">
        <f t="shared" si="91"/>
        <v>8.6692832108818791</v>
      </c>
      <c r="AL244" s="9">
        <f t="shared" si="86"/>
        <v>4.6958617392276842</v>
      </c>
      <c r="AM244" s="49">
        <f t="shared" si="92"/>
        <v>32.132090671611671</v>
      </c>
      <c r="AN244" s="29">
        <f t="shared" si="93"/>
        <v>1.4448805351469801E-4</v>
      </c>
      <c r="AO244" s="29">
        <f t="shared" si="94"/>
        <v>3.9</v>
      </c>
      <c r="AP244" s="29"/>
      <c r="AQ244" s="32"/>
      <c r="AR244" s="37"/>
      <c r="AS244" s="32"/>
      <c r="AT244"/>
    </row>
    <row r="245" spans="21:46" x14ac:dyDescent="0.25">
      <c r="U245" s="36">
        <f t="shared" si="88"/>
        <v>14100</v>
      </c>
      <c r="V245" s="36">
        <f t="shared" si="87"/>
        <v>27.437605902708047</v>
      </c>
      <c r="W245" s="32">
        <f t="shared" si="74"/>
        <v>295.86880295135398</v>
      </c>
      <c r="X245" s="8">
        <f t="shared" si="75"/>
        <v>1.1936220144636196</v>
      </c>
      <c r="Y245" s="32">
        <f t="shared" si="76"/>
        <v>1.8335066332841736E-5</v>
      </c>
      <c r="Z245" s="32">
        <f t="shared" si="77"/>
        <v>1.5360864755063186E-5</v>
      </c>
      <c r="AA245" s="10">
        <f t="shared" si="78"/>
        <v>1006.1826940272447</v>
      </c>
      <c r="AB245" s="29">
        <f t="shared" si="79"/>
        <v>2.5799185487234647E-2</v>
      </c>
      <c r="AC245" s="8">
        <f t="shared" si="80"/>
        <v>0.71507786348817692</v>
      </c>
      <c r="AD245" s="32">
        <f t="shared" si="81"/>
        <v>3.3798764520787191E-3</v>
      </c>
      <c r="AE245" s="47">
        <f t="shared" si="82"/>
        <v>615387.94372647011</v>
      </c>
      <c r="AF245" s="32">
        <f t="shared" si="83"/>
        <v>440050.29601630667</v>
      </c>
      <c r="AG245" s="9">
        <f t="shared" si="84"/>
        <v>13.908149143974432</v>
      </c>
      <c r="AH245" s="10">
        <f t="shared" si="85"/>
        <v>4.6347443775146351</v>
      </c>
      <c r="AI245" s="10">
        <f t="shared" si="89"/>
        <v>4.1991255258984044</v>
      </c>
      <c r="AJ245" s="10">
        <f t="shared" si="90"/>
        <v>4.4716045410826073</v>
      </c>
      <c r="AK245" s="10">
        <f t="shared" si="91"/>
        <v>8.6707300669810117</v>
      </c>
      <c r="AL245" s="9">
        <f t="shared" si="86"/>
        <v>4.6966454529480473</v>
      </c>
      <c r="AM245" s="49">
        <f t="shared" si="92"/>
        <v>32.13425135565609</v>
      </c>
      <c r="AN245" s="29">
        <f t="shared" si="93"/>
        <v>1.4451216778301688E-4</v>
      </c>
      <c r="AO245" s="29">
        <f t="shared" si="94"/>
        <v>3.9166666666666665</v>
      </c>
      <c r="AP245" s="29"/>
      <c r="AQ245" s="32"/>
      <c r="AR245" s="37"/>
      <c r="AS245" s="32"/>
      <c r="AT245"/>
    </row>
    <row r="246" spans="21:46" x14ac:dyDescent="0.25">
      <c r="U246" s="36">
        <f t="shared" si="88"/>
        <v>14160</v>
      </c>
      <c r="V246" s="36">
        <f t="shared" si="87"/>
        <v>27.438953157798913</v>
      </c>
      <c r="W246" s="32">
        <f t="shared" si="74"/>
        <v>295.86947657889942</v>
      </c>
      <c r="X246" s="8">
        <f t="shared" si="75"/>
        <v>1.1936192878887342</v>
      </c>
      <c r="Y246" s="32">
        <f t="shared" si="76"/>
        <v>1.8335098451474332E-5</v>
      </c>
      <c r="Z246" s="32">
        <f t="shared" si="77"/>
        <v>1.5360926752369536E-5</v>
      </c>
      <c r="AA246" s="10">
        <f t="shared" si="78"/>
        <v>1006.1827178543185</v>
      </c>
      <c r="AB246" s="29">
        <f t="shared" si="79"/>
        <v>2.5799235848753047E-2</v>
      </c>
      <c r="AC246" s="8">
        <f t="shared" si="80"/>
        <v>0.71507773719284862</v>
      </c>
      <c r="AD246" s="32">
        <f t="shared" si="81"/>
        <v>3.3798687568683023E-3</v>
      </c>
      <c r="AE246" s="47">
        <f t="shared" si="82"/>
        <v>615469.423311861</v>
      </c>
      <c r="AF246" s="32">
        <f t="shared" si="83"/>
        <v>440108.48253323301</v>
      </c>
      <c r="AG246" s="9">
        <f t="shared" si="84"/>
        <v>13.908608879281067</v>
      </c>
      <c r="AH246" s="10">
        <f t="shared" si="85"/>
        <v>4.6349066270598431</v>
      </c>
      <c r="AI246" s="10">
        <f t="shared" si="89"/>
        <v>4.1998719881846034</v>
      </c>
      <c r="AJ246" s="10">
        <f t="shared" si="90"/>
        <v>4.4722737466273186</v>
      </c>
      <c r="AK246" s="10">
        <f t="shared" si="91"/>
        <v>8.672145734811922</v>
      </c>
      <c r="AL246" s="9">
        <f t="shared" si="86"/>
        <v>4.697412273023124</v>
      </c>
      <c r="AM246" s="49">
        <f t="shared" si="92"/>
        <v>32.136365430822039</v>
      </c>
      <c r="AN246" s="29">
        <f t="shared" si="93"/>
        <v>1.4453576224686537E-4</v>
      </c>
      <c r="AO246" s="29">
        <f t="shared" si="94"/>
        <v>3.9333333333333331</v>
      </c>
      <c r="AP246" s="29"/>
      <c r="AQ246" s="32"/>
      <c r="AR246" s="37"/>
      <c r="AS246" s="32"/>
      <c r="AT246"/>
    </row>
    <row r="247" spans="21:46" x14ac:dyDescent="0.25">
      <c r="U247" s="36">
        <f t="shared" si="88"/>
        <v>14220</v>
      </c>
      <c r="V247" s="36">
        <f t="shared" si="87"/>
        <v>27.44027133819483</v>
      </c>
      <c r="W247" s="32">
        <f t="shared" si="74"/>
        <v>295.87013566909741</v>
      </c>
      <c r="X247" s="8">
        <f t="shared" si="75"/>
        <v>1.1936166201672733</v>
      </c>
      <c r="Y247" s="32">
        <f t="shared" si="76"/>
        <v>1.8335129876930238E-5</v>
      </c>
      <c r="Z247" s="32">
        <f t="shared" si="77"/>
        <v>1.5360987411821356E-5</v>
      </c>
      <c r="AA247" s="10">
        <f t="shared" si="78"/>
        <v>1006.1827411675367</v>
      </c>
      <c r="AB247" s="29">
        <f t="shared" si="79"/>
        <v>2.5799285123389561E-2</v>
      </c>
      <c r="AC247" s="8">
        <f t="shared" si="80"/>
        <v>0.71507761362376343</v>
      </c>
      <c r="AD247" s="32">
        <f t="shared" si="81"/>
        <v>3.3798612277597521E-3</v>
      </c>
      <c r="AE247" s="47">
        <f t="shared" si="82"/>
        <v>615549.14283079794</v>
      </c>
      <c r="AF247" s="32">
        <f t="shared" si="83"/>
        <v>440165.41212360008</v>
      </c>
      <c r="AG247" s="9">
        <f t="shared" si="84"/>
        <v>13.909058639414958</v>
      </c>
      <c r="AH247" s="10">
        <f t="shared" si="85"/>
        <v>4.6350653578010634</v>
      </c>
      <c r="AI247" s="10">
        <f t="shared" si="89"/>
        <v>4.200602366199278</v>
      </c>
      <c r="AJ247" s="10">
        <f t="shared" si="90"/>
        <v>4.4729285189635126</v>
      </c>
      <c r="AK247" s="10">
        <f t="shared" si="91"/>
        <v>8.6735308851627906</v>
      </c>
      <c r="AL247" s="9">
        <f t="shared" si="86"/>
        <v>4.6981625627965116</v>
      </c>
      <c r="AM247" s="49">
        <f t="shared" si="92"/>
        <v>32.138433900991345</v>
      </c>
      <c r="AN247" s="29">
        <f t="shared" si="93"/>
        <v>1.4455884808604652E-4</v>
      </c>
      <c r="AO247" s="29">
        <f t="shared" si="94"/>
        <v>3.95</v>
      </c>
      <c r="AP247" s="29"/>
      <c r="AQ247" s="32"/>
      <c r="AR247" s="37"/>
      <c r="AS247" s="32"/>
      <c r="AT247"/>
    </row>
    <row r="248" spans="21:46" x14ac:dyDescent="0.25">
      <c r="U248" s="36">
        <f t="shared" si="88"/>
        <v>14280</v>
      </c>
      <c r="V248" s="36">
        <f t="shared" si="87"/>
        <v>27.441561070657528</v>
      </c>
      <c r="W248" s="32">
        <f t="shared" si="74"/>
        <v>295.87078053532872</v>
      </c>
      <c r="X248" s="8">
        <f t="shared" si="75"/>
        <v>1.1936140100300217</v>
      </c>
      <c r="Y248" s="32">
        <f t="shared" si="76"/>
        <v>1.8335160624153687E-5</v>
      </c>
      <c r="Z248" s="32">
        <f t="shared" si="77"/>
        <v>1.5361046762254846E-5</v>
      </c>
      <c r="AA248" s="10">
        <f t="shared" si="78"/>
        <v>1006.1827639779616</v>
      </c>
      <c r="AB248" s="29">
        <f t="shared" si="79"/>
        <v>2.5799333334575965E-2</v>
      </c>
      <c r="AC248" s="8">
        <f t="shared" si="80"/>
        <v>0.71507749272212195</v>
      </c>
      <c r="AD248" s="32">
        <f t="shared" si="81"/>
        <v>3.3798538611709717E-3</v>
      </c>
      <c r="AE248" s="47">
        <f t="shared" si="82"/>
        <v>615627.14029677887</v>
      </c>
      <c r="AF248" s="32">
        <f t="shared" si="83"/>
        <v>440221.11193511065</v>
      </c>
      <c r="AG248" s="9">
        <f t="shared" si="84"/>
        <v>13.909498641719809</v>
      </c>
      <c r="AH248" s="10">
        <f t="shared" si="85"/>
        <v>4.6352206463380785</v>
      </c>
      <c r="AI248" s="10">
        <f t="shared" si="89"/>
        <v>4.201317005603868</v>
      </c>
      <c r="AJ248" s="10">
        <f t="shared" si="90"/>
        <v>4.4735691688551515</v>
      </c>
      <c r="AK248" s="10">
        <f t="shared" si="91"/>
        <v>8.6748861744590187</v>
      </c>
      <c r="AL248" s="9">
        <f t="shared" si="86"/>
        <v>4.6988966778319678</v>
      </c>
      <c r="AM248" s="49">
        <f t="shared" si="92"/>
        <v>32.140457748489496</v>
      </c>
      <c r="AN248" s="29">
        <f t="shared" si="93"/>
        <v>1.4458143624098365E-4</v>
      </c>
      <c r="AO248" s="29">
        <f t="shared" si="94"/>
        <v>3.9666666666666668</v>
      </c>
      <c r="AP248" s="29"/>
      <c r="AQ248" s="32"/>
      <c r="AR248" s="37"/>
      <c r="AS248" s="32"/>
      <c r="AT248"/>
    </row>
    <row r="249" spans="21:46" x14ac:dyDescent="0.25">
      <c r="U249" s="36">
        <f t="shared" si="88"/>
        <v>14340</v>
      </c>
      <c r="V249" s="36">
        <f t="shared" si="87"/>
        <v>27.442822968467212</v>
      </c>
      <c r="W249" s="32">
        <f t="shared" si="74"/>
        <v>295.87141148423359</v>
      </c>
      <c r="X249" s="8">
        <f t="shared" si="75"/>
        <v>1.1936114562350859</v>
      </c>
      <c r="Y249" s="32">
        <f t="shared" si="76"/>
        <v>1.8335190707767452E-5</v>
      </c>
      <c r="Z249" s="32">
        <f t="shared" si="77"/>
        <v>1.5361104831886157E-5</v>
      </c>
      <c r="AA249" s="10">
        <f t="shared" si="78"/>
        <v>1006.1827862964178</v>
      </c>
      <c r="AB249" s="29">
        <f t="shared" si="79"/>
        <v>2.5799380505240034E-2</v>
      </c>
      <c r="AC249" s="8">
        <f t="shared" si="80"/>
        <v>0.71507737443039054</v>
      </c>
      <c r="AD249" s="32">
        <f t="shared" si="81"/>
        <v>3.3798466535969731E-3</v>
      </c>
      <c r="AE249" s="47">
        <f t="shared" si="82"/>
        <v>615703.45290256361</v>
      </c>
      <c r="AF249" s="32">
        <f t="shared" si="83"/>
        <v>440275.60852929082</v>
      </c>
      <c r="AG249" s="9">
        <f t="shared" si="84"/>
        <v>13.909929098764817</v>
      </c>
      <c r="AH249" s="10">
        <f t="shared" si="85"/>
        <v>4.6353725675909443</v>
      </c>
      <c r="AI249" s="10">
        <f t="shared" si="89"/>
        <v>4.2020162446704576</v>
      </c>
      <c r="AJ249" s="10">
        <f t="shared" si="90"/>
        <v>4.4741960003975851</v>
      </c>
      <c r="AK249" s="10">
        <f t="shared" si="91"/>
        <v>8.6762122450680437</v>
      </c>
      <c r="AL249" s="9">
        <f t="shared" si="86"/>
        <v>4.6996149660785234</v>
      </c>
      <c r="AM249" s="49">
        <f t="shared" si="92"/>
        <v>32.142437934545733</v>
      </c>
      <c r="AN249" s="29">
        <f t="shared" si="93"/>
        <v>1.4460353741780076E-4</v>
      </c>
      <c r="AO249" s="29">
        <f t="shared" si="94"/>
        <v>3.9833333333333334</v>
      </c>
      <c r="AP249" s="29"/>
      <c r="AQ249" s="32"/>
      <c r="AR249" s="37"/>
      <c r="AS249" s="32"/>
      <c r="AT249"/>
    </row>
    <row r="250" spans="21:46" x14ac:dyDescent="0.25">
      <c r="U250" s="36">
        <f t="shared" si="88"/>
        <v>14400</v>
      </c>
      <c r="V250" s="36">
        <f t="shared" si="87"/>
        <v>27.444057631711274</v>
      </c>
      <c r="W250" s="32">
        <f t="shared" si="74"/>
        <v>295.87202881585563</v>
      </c>
      <c r="X250" s="8">
        <f t="shared" si="75"/>
        <v>1.1936089575673101</v>
      </c>
      <c r="Y250" s="32">
        <f t="shared" si="76"/>
        <v>1.8335220142079611E-5</v>
      </c>
      <c r="Z250" s="32">
        <f t="shared" si="77"/>
        <v>1.5361161648324552E-5</v>
      </c>
      <c r="AA250" s="10">
        <f t="shared" si="78"/>
        <v>1006.1828081334983</v>
      </c>
      <c r="AB250" s="29">
        <f t="shared" si="79"/>
        <v>2.5799426657816121E-2</v>
      </c>
      <c r="AC250" s="8">
        <f t="shared" si="80"/>
        <v>0.71507725869227456</v>
      </c>
      <c r="AD250" s="32">
        <f t="shared" si="81"/>
        <v>3.3798396016082293E-3</v>
      </c>
      <c r="AE250" s="47">
        <f t="shared" si="82"/>
        <v>615778.11703788943</v>
      </c>
      <c r="AF250" s="32">
        <f t="shared" si="83"/>
        <v>440328.92789414461</v>
      </c>
      <c r="AG250" s="9">
        <f t="shared" si="84"/>
        <v>13.910350218451235</v>
      </c>
      <c r="AH250" s="10">
        <f t="shared" si="85"/>
        <v>4.6355211948373096</v>
      </c>
      <c r="AI250" s="10">
        <f t="shared" si="89"/>
        <v>4.2027004144380156</v>
      </c>
      <c r="AJ250" s="10">
        <f t="shared" si="90"/>
        <v>4.4748093111597464</v>
      </c>
      <c r="AK250" s="10">
        <f t="shared" si="91"/>
        <v>8.677509725597762</v>
      </c>
      <c r="AL250" s="9">
        <f t="shared" si="86"/>
        <v>4.7003177680321206</v>
      </c>
      <c r="AM250" s="49">
        <f t="shared" si="92"/>
        <v>32.144375399743396</v>
      </c>
      <c r="AN250" s="29">
        <f t="shared" si="93"/>
        <v>1.4462516209329604E-4</v>
      </c>
      <c r="AO250" s="29">
        <f t="shared" si="94"/>
        <v>4</v>
      </c>
      <c r="AP250" s="29"/>
      <c r="AQ250" s="32"/>
      <c r="AR250" s="37"/>
      <c r="AS250" s="32"/>
      <c r="AT250"/>
    </row>
    <row r="251" spans="21:46" x14ac:dyDescent="0.25">
      <c r="U251" s="36">
        <f t="shared" si="88"/>
        <v>14460</v>
      </c>
      <c r="V251" s="36">
        <f t="shared" si="87"/>
        <v>27.445265647566888</v>
      </c>
      <c r="W251" s="32">
        <f t="shared" si="74"/>
        <v>295.87263282378342</v>
      </c>
      <c r="X251" s="8">
        <f t="shared" si="75"/>
        <v>1.1936065128377009</v>
      </c>
      <c r="Y251" s="32">
        <f t="shared" si="76"/>
        <v>1.8335248941090418E-5</v>
      </c>
      <c r="Z251" s="32">
        <f t="shared" si="77"/>
        <v>1.5361217238585503E-5</v>
      </c>
      <c r="AA251" s="10">
        <f t="shared" si="78"/>
        <v>1006.1828294995684</v>
      </c>
      <c r="AB251" s="29">
        <f t="shared" si="79"/>
        <v>2.5799471814255945E-2</v>
      </c>
      <c r="AC251" s="8">
        <f t="shared" si="80"/>
        <v>0.71507714545269174</v>
      </c>
      <c r="AD251" s="32">
        <f t="shared" si="81"/>
        <v>3.3798327018490504E-3</v>
      </c>
      <c r="AE251" s="47">
        <f t="shared" si="82"/>
        <v>615851.16830679087</v>
      </c>
      <c r="AF251" s="32">
        <f t="shared" si="83"/>
        <v>440381.09545652522</v>
      </c>
      <c r="AG251" s="9">
        <f t="shared" si="84"/>
        <v>13.91076220411647</v>
      </c>
      <c r="AH251" s="10">
        <f t="shared" si="85"/>
        <v>4.6356665997489639</v>
      </c>
      <c r="AI251" s="10">
        <f t="shared" si="89"/>
        <v>4.2033698388654814</v>
      </c>
      <c r="AJ251" s="10">
        <f t="shared" si="90"/>
        <v>4.4754093923232539</v>
      </c>
      <c r="AK251" s="10">
        <f t="shared" si="91"/>
        <v>8.6787792311887344</v>
      </c>
      <c r="AL251" s="9">
        <f t="shared" si="86"/>
        <v>4.7010054168938975</v>
      </c>
      <c r="AM251" s="49">
        <f t="shared" si="92"/>
        <v>32.146271064460784</v>
      </c>
      <c r="AN251" s="29">
        <f t="shared" si="93"/>
        <v>1.4464632051981223E-4</v>
      </c>
      <c r="AO251" s="29">
        <f t="shared" si="94"/>
        <v>4.0166666666666666</v>
      </c>
      <c r="AP251" s="29"/>
      <c r="AQ251" s="32"/>
      <c r="AR251" s="37"/>
      <c r="AS251" s="32"/>
      <c r="AT251"/>
    </row>
    <row r="252" spans="21:46" x14ac:dyDescent="0.25">
      <c r="U252" s="36">
        <f t="shared" si="88"/>
        <v>14520</v>
      </c>
      <c r="V252" s="36">
        <f t="shared" si="87"/>
        <v>27.446447590577595</v>
      </c>
      <c r="W252" s="32">
        <f t="shared" si="74"/>
        <v>295.87322379528877</v>
      </c>
      <c r="X252" s="8">
        <f t="shared" si="75"/>
        <v>1.1936041208828665</v>
      </c>
      <c r="Y252" s="32">
        <f t="shared" si="76"/>
        <v>1.8335277118498782E-5</v>
      </c>
      <c r="Z252" s="32">
        <f t="shared" si="77"/>
        <v>1.5361271629103315E-5</v>
      </c>
      <c r="AA252" s="10">
        <f t="shared" si="78"/>
        <v>1006.1828504047709</v>
      </c>
      <c r="AB252" s="29">
        <f t="shared" si="79"/>
        <v>2.579951599603874E-2</v>
      </c>
      <c r="AC252" s="8">
        <f t="shared" si="80"/>
        <v>0.71507703465774652</v>
      </c>
      <c r="AD252" s="32">
        <f t="shared" si="81"/>
        <v>3.3798259510360029E-3</v>
      </c>
      <c r="AE252" s="47">
        <f t="shared" si="82"/>
        <v>615922.6415445602</v>
      </c>
      <c r="AF252" s="32">
        <f t="shared" si="83"/>
        <v>440432.13609425025</v>
      </c>
      <c r="AG252" s="9">
        <f t="shared" si="84"/>
        <v>13.911165254635822</v>
      </c>
      <c r="AH252" s="10">
        <f t="shared" si="85"/>
        <v>4.6358088524274876</v>
      </c>
      <c r="AI252" s="10">
        <f t="shared" si="89"/>
        <v>4.2040248349816247</v>
      </c>
      <c r="AJ252" s="10">
        <f t="shared" si="90"/>
        <v>4.4759965288186718</v>
      </c>
      <c r="AK252" s="10">
        <f t="shared" si="91"/>
        <v>8.6800213638002965</v>
      </c>
      <c r="AL252" s="9">
        <f t="shared" si="86"/>
        <v>4.7016782387251599</v>
      </c>
      <c r="AM252" s="49">
        <f t="shared" si="92"/>
        <v>32.148125829302757</v>
      </c>
      <c r="AN252" s="29">
        <f t="shared" si="93"/>
        <v>1.4466702273000493E-4</v>
      </c>
      <c r="AO252" s="29">
        <f t="shared" si="94"/>
        <v>4.0333333333333332</v>
      </c>
      <c r="AP252" s="29"/>
      <c r="AQ252" s="32"/>
      <c r="AR252" s="37"/>
      <c r="AS252" s="32"/>
      <c r="AT252"/>
    </row>
    <row r="253" spans="21:46" x14ac:dyDescent="0.25">
      <c r="U253" s="36">
        <f t="shared" si="88"/>
        <v>14580</v>
      </c>
      <c r="V253" s="36">
        <f t="shared" si="87"/>
        <v>27.447604022924018</v>
      </c>
      <c r="W253" s="32">
        <f t="shared" si="74"/>
        <v>295.87380201146198</v>
      </c>
      <c r="X253" s="8">
        <f t="shared" si="75"/>
        <v>1.193601780564467</v>
      </c>
      <c r="Y253" s="32">
        <f t="shared" si="76"/>
        <v>1.8335304687708857E-5</v>
      </c>
      <c r="Z253" s="32">
        <f t="shared" si="77"/>
        <v>1.5361324845743692E-5</v>
      </c>
      <c r="AA253" s="10">
        <f t="shared" si="78"/>
        <v>1006.182870859031</v>
      </c>
      <c r="AB253" s="29">
        <f t="shared" si="79"/>
        <v>2.5799559224181614E-2</v>
      </c>
      <c r="AC253" s="8">
        <f t="shared" si="80"/>
        <v>0.71507692625470254</v>
      </c>
      <c r="AD253" s="32">
        <f t="shared" si="81"/>
        <v>3.3798193459563569E-3</v>
      </c>
      <c r="AE253" s="47">
        <f t="shared" si="82"/>
        <v>615992.57083432481</v>
      </c>
      <c r="AF253" s="32">
        <f t="shared" si="83"/>
        <v>440482.07414794114</v>
      </c>
      <c r="AG253" s="9">
        <f t="shared" si="84"/>
        <v>13.911559564521816</v>
      </c>
      <c r="AH253" s="10">
        <f t="shared" si="85"/>
        <v>4.6359480214391384</v>
      </c>
      <c r="AI253" s="10">
        <f t="shared" si="89"/>
        <v>4.2046657130318446</v>
      </c>
      <c r="AJ253" s="10">
        <f t="shared" si="90"/>
        <v>4.4765709994587981</v>
      </c>
      <c r="AK253" s="10">
        <f t="shared" si="91"/>
        <v>8.6812367124906427</v>
      </c>
      <c r="AL253" s="9">
        <f t="shared" si="86"/>
        <v>4.7023365525990979</v>
      </c>
      <c r="AM253" s="49">
        <f t="shared" si="92"/>
        <v>32.149940575523118</v>
      </c>
      <c r="AN253" s="29">
        <f t="shared" si="93"/>
        <v>1.4468727854151072E-4</v>
      </c>
      <c r="AO253" s="29">
        <f t="shared" si="94"/>
        <v>4.05</v>
      </c>
      <c r="AP253" s="29"/>
      <c r="AQ253" s="32"/>
      <c r="AR253" s="37"/>
      <c r="AS253" s="32"/>
      <c r="AT253"/>
    </row>
    <row r="254" spans="21:46" x14ac:dyDescent="0.25">
      <c r="U254" s="36">
        <f t="shared" si="88"/>
        <v>14640</v>
      </c>
      <c r="V254" s="36">
        <f t="shared" si="87"/>
        <v>27.44873549468883</v>
      </c>
      <c r="W254" s="32">
        <f t="shared" si="74"/>
        <v>295.87436774734442</v>
      </c>
      <c r="X254" s="8">
        <f t="shared" si="75"/>
        <v>1.1935994907686771</v>
      </c>
      <c r="Y254" s="32">
        <f t="shared" si="76"/>
        <v>1.833533166183628E-5</v>
      </c>
      <c r="Z254" s="32">
        <f t="shared" si="77"/>
        <v>1.5361376913815823E-5</v>
      </c>
      <c r="AA254" s="10">
        <f t="shared" si="78"/>
        <v>1006.1828908720612</v>
      </c>
      <c r="AB254" s="29">
        <f t="shared" si="79"/>
        <v>2.579960151924925E-2</v>
      </c>
      <c r="AC254" s="8">
        <f t="shared" si="80"/>
        <v>0.71507682019196184</v>
      </c>
      <c r="AD254" s="32">
        <f t="shared" si="81"/>
        <v>3.3798128834665684E-3</v>
      </c>
      <c r="AE254" s="47">
        <f t="shared" si="82"/>
        <v>616060.98952328716</v>
      </c>
      <c r="AF254" s="32">
        <f t="shared" si="83"/>
        <v>440530.93343262572</v>
      </c>
      <c r="AG254" s="9">
        <f t="shared" si="84"/>
        <v>13.911945324021362</v>
      </c>
      <c r="AH254" s="10">
        <f t="shared" si="85"/>
        <v>4.6360841738488974</v>
      </c>
      <c r="AI254" s="10">
        <f t="shared" si="89"/>
        <v>4.2052927766218771</v>
      </c>
      <c r="AJ254" s="10">
        <f t="shared" si="90"/>
        <v>4.4771330770692739</v>
      </c>
      <c r="AK254" s="10">
        <f t="shared" si="91"/>
        <v>8.6824258536911501</v>
      </c>
      <c r="AL254" s="9">
        <f t="shared" si="86"/>
        <v>4.7029806707493726</v>
      </c>
      <c r="AM254" s="49">
        <f t="shared" si="92"/>
        <v>32.151716165438202</v>
      </c>
      <c r="AN254" s="29">
        <f t="shared" si="93"/>
        <v>1.4470709756151919E-4</v>
      </c>
      <c r="AO254" s="29">
        <f t="shared" si="94"/>
        <v>4.0666666666666664</v>
      </c>
      <c r="AP254" s="29"/>
      <c r="AQ254" s="32"/>
      <c r="AR254" s="37"/>
      <c r="AS254" s="32"/>
      <c r="AT254"/>
    </row>
    <row r="255" spans="21:46" x14ac:dyDescent="0.25">
      <c r="U255" s="36">
        <f t="shared" si="88"/>
        <v>14700</v>
      </c>
      <c r="V255" s="36">
        <f t="shared" si="87"/>
        <v>27.44984254411607</v>
      </c>
      <c r="W255" s="32">
        <f t="shared" si="74"/>
        <v>295.87492127205803</v>
      </c>
      <c r="X255" s="8">
        <f t="shared" si="75"/>
        <v>1.1935972504056602</v>
      </c>
      <c r="Y255" s="32">
        <f t="shared" si="76"/>
        <v>1.8335358053714295E-5</v>
      </c>
      <c r="Z255" s="32">
        <f t="shared" si="77"/>
        <v>1.536142785808427E-5</v>
      </c>
      <c r="AA255" s="10">
        <f t="shared" si="78"/>
        <v>1006.1829104533647</v>
      </c>
      <c r="AB255" s="29">
        <f t="shared" si="79"/>
        <v>2.5799642901363631E-2</v>
      </c>
      <c r="AC255" s="8">
        <f t="shared" si="80"/>
        <v>0.7150767164190357</v>
      </c>
      <c r="AD255" s="32">
        <f t="shared" si="81"/>
        <v>3.3798065604907978E-3</v>
      </c>
      <c r="AE255" s="47">
        <f t="shared" si="82"/>
        <v>616127.93023860746</v>
      </c>
      <c r="AF255" s="32">
        <f t="shared" si="83"/>
        <v>440578.73724908009</v>
      </c>
      <c r="AG255" s="9">
        <f t="shared" si="84"/>
        <v>13.91232271921063</v>
      </c>
      <c r="AH255" s="10">
        <f t="shared" si="85"/>
        <v>4.6362173752537652</v>
      </c>
      <c r="AI255" s="10">
        <f t="shared" si="89"/>
        <v>4.205906322858544</v>
      </c>
      <c r="AJ255" s="10">
        <f t="shared" si="90"/>
        <v>4.4776830286162772</v>
      </c>
      <c r="AK255" s="10">
        <f t="shared" si="91"/>
        <v>8.6835893514748221</v>
      </c>
      <c r="AL255" s="9">
        <f t="shared" si="86"/>
        <v>4.7036108987155281</v>
      </c>
      <c r="AM255" s="49">
        <f t="shared" si="92"/>
        <v>32.153453442831598</v>
      </c>
      <c r="AN255" s="29">
        <f t="shared" si="93"/>
        <v>1.4472648919124702E-4</v>
      </c>
      <c r="AO255" s="29">
        <f t="shared" si="94"/>
        <v>4.083333333333333</v>
      </c>
      <c r="AP255" s="29"/>
      <c r="AQ255" s="32"/>
      <c r="AR255" s="37"/>
      <c r="AS255" s="32"/>
      <c r="AT255"/>
    </row>
    <row r="256" spans="21:46" x14ac:dyDescent="0.25">
      <c r="U256" s="36">
        <f t="shared" si="88"/>
        <v>14760</v>
      </c>
      <c r="V256" s="36">
        <f t="shared" si="87"/>
        <v>27.45092569786496</v>
      </c>
      <c r="W256" s="32">
        <f t="shared" si="74"/>
        <v>295.87546284893244</v>
      </c>
      <c r="X256" s="8">
        <f t="shared" si="75"/>
        <v>1.1935950584090522</v>
      </c>
      <c r="Y256" s="32">
        <f t="shared" si="76"/>
        <v>1.8335383875900014E-5</v>
      </c>
      <c r="Z256" s="32">
        <f t="shared" si="77"/>
        <v>1.5361477702780809E-5</v>
      </c>
      <c r="AA256" s="10">
        <f t="shared" si="78"/>
        <v>1006.1829296122411</v>
      </c>
      <c r="AB256" s="29">
        <f t="shared" si="79"/>
        <v>2.5799683390213737E-2</v>
      </c>
      <c r="AC256" s="8">
        <f t="shared" si="80"/>
        <v>0.71507661488652419</v>
      </c>
      <c r="AD256" s="32">
        <f t="shared" si="81"/>
        <v>3.3798003740194509E-3</v>
      </c>
      <c r="AE256" s="47">
        <f t="shared" si="82"/>
        <v>616193.42490292771</v>
      </c>
      <c r="AF256" s="32">
        <f t="shared" si="83"/>
        <v>440625.50839491922</v>
      </c>
      <c r="AG256" s="9">
        <f t="shared" si="84"/>
        <v>13.912691932087727</v>
      </c>
      <c r="AH256" s="10">
        <f t="shared" si="85"/>
        <v>4.6363476898153229</v>
      </c>
      <c r="AI256" s="10">
        <f t="shared" si="89"/>
        <v>4.2065066424875983</v>
      </c>
      <c r="AJ256" s="10">
        <f t="shared" si="90"/>
        <v>4.4782211153317837</v>
      </c>
      <c r="AK256" s="10">
        <f t="shared" si="91"/>
        <v>8.6847277578193811</v>
      </c>
      <c r="AL256" s="9">
        <f t="shared" si="86"/>
        <v>4.7042275354854981</v>
      </c>
      <c r="AM256" s="49">
        <f t="shared" si="92"/>
        <v>32.155153233350461</v>
      </c>
      <c r="AN256" s="29">
        <f t="shared" si="93"/>
        <v>1.4474546263032302E-4</v>
      </c>
      <c r="AO256" s="29">
        <f t="shared" si="94"/>
        <v>4.0999999999999996</v>
      </c>
      <c r="AP256" s="29"/>
      <c r="AQ256" s="32"/>
      <c r="AR256" s="37"/>
      <c r="AS256" s="32"/>
      <c r="AT256"/>
    </row>
    <row r="257" spans="21:46" x14ac:dyDescent="0.25">
      <c r="U257" s="36">
        <f t="shared" si="88"/>
        <v>14820</v>
      </c>
      <c r="V257" s="36">
        <f t="shared" si="87"/>
        <v>27.451985471258322</v>
      </c>
      <c r="W257" s="32">
        <f t="shared" si="74"/>
        <v>295.87599273562915</v>
      </c>
      <c r="X257" s="8">
        <f t="shared" si="75"/>
        <v>1.1935929137354579</v>
      </c>
      <c r="Y257" s="32">
        <f t="shared" si="76"/>
        <v>1.8335409140680123E-5</v>
      </c>
      <c r="Z257" s="32">
        <f t="shared" si="77"/>
        <v>1.5361526471615676E-5</v>
      </c>
      <c r="AA257" s="10">
        <f t="shared" si="78"/>
        <v>1006.1829483577901</v>
      </c>
      <c r="AB257" s="29">
        <f t="shared" si="79"/>
        <v>2.579972300506456E-2</v>
      </c>
      <c r="AC257" s="8">
        <f t="shared" si="80"/>
        <v>0.71507651554609142</v>
      </c>
      <c r="AD257" s="32">
        <f t="shared" si="81"/>
        <v>3.3797943211077591E-3</v>
      </c>
      <c r="AE257" s="47">
        <f t="shared" si="82"/>
        <v>616257.50474959123</v>
      </c>
      <c r="AF257" s="32">
        <f t="shared" si="83"/>
        <v>440671.26917546656</v>
      </c>
      <c r="AG257" s="9">
        <f t="shared" si="84"/>
        <v>13.913053140663351</v>
      </c>
      <c r="AH257" s="10">
        <f t="shared" si="85"/>
        <v>4.636475180291499</v>
      </c>
      <c r="AI257" s="10">
        <f t="shared" si="89"/>
        <v>4.207094020028646</v>
      </c>
      <c r="AJ257" s="10">
        <f t="shared" si="90"/>
        <v>4.4787475928358633</v>
      </c>
      <c r="AK257" s="10">
        <f t="shared" si="91"/>
        <v>8.6858416128645093</v>
      </c>
      <c r="AL257" s="9">
        <f t="shared" si="86"/>
        <v>4.7048308736349425</v>
      </c>
      <c r="AM257" s="49">
        <f t="shared" si="92"/>
        <v>32.156816344893265</v>
      </c>
      <c r="AN257" s="29">
        <f t="shared" si="93"/>
        <v>1.4476402688107514E-4</v>
      </c>
      <c r="AO257" s="29">
        <f t="shared" si="94"/>
        <v>4.1166666666666663</v>
      </c>
      <c r="AP257" s="29"/>
      <c r="AQ257" s="32"/>
      <c r="AR257" s="37"/>
      <c r="AS257" s="32"/>
      <c r="AT257"/>
    </row>
    <row r="258" spans="21:46" x14ac:dyDescent="0.25">
      <c r="U258" s="36">
        <f t="shared" si="88"/>
        <v>14880</v>
      </c>
      <c r="V258" s="36">
        <f t="shared" si="87"/>
        <v>27.453022368525694</v>
      </c>
      <c r="W258" s="32">
        <f t="shared" si="74"/>
        <v>295.87651118426282</v>
      </c>
      <c r="X258" s="8">
        <f t="shared" si="75"/>
        <v>1.1935908153639592</v>
      </c>
      <c r="Y258" s="32">
        <f t="shared" si="76"/>
        <v>1.8335433860076785E-5</v>
      </c>
      <c r="Z258" s="32">
        <f t="shared" si="77"/>
        <v>1.5361574187788801E-5</v>
      </c>
      <c r="AA258" s="10">
        <f t="shared" si="78"/>
        <v>1006.1829666989162</v>
      </c>
      <c r="AB258" s="29">
        <f t="shared" si="79"/>
        <v>2.5799761764766362E-2</v>
      </c>
      <c r="AC258" s="8">
        <f t="shared" si="80"/>
        <v>0.71507641835044244</v>
      </c>
      <c r="AD258" s="32">
        <f t="shared" si="81"/>
        <v>3.3797883988743891E-3</v>
      </c>
      <c r="AE258" s="47">
        <f t="shared" si="82"/>
        <v>616320.20033751242</v>
      </c>
      <c r="AF258" s="32">
        <f t="shared" si="83"/>
        <v>440716.04141437553</v>
      </c>
      <c r="AG258" s="9">
        <f t="shared" si="84"/>
        <v>13.913406519049307</v>
      </c>
      <c r="AH258" s="10">
        <f t="shared" si="85"/>
        <v>4.6365999080676668</v>
      </c>
      <c r="AI258" s="10">
        <f t="shared" si="89"/>
        <v>4.2076687339073118</v>
      </c>
      <c r="AJ258" s="10">
        <f t="shared" si="90"/>
        <v>4.4792627112566512</v>
      </c>
      <c r="AK258" s="10">
        <f t="shared" si="91"/>
        <v>8.6869314451639639</v>
      </c>
      <c r="AL258" s="9">
        <f t="shared" si="86"/>
        <v>4.7054211994638138</v>
      </c>
      <c r="AM258" s="49">
        <f t="shared" si="92"/>
        <v>32.158443567989508</v>
      </c>
      <c r="AN258" s="29">
        <f t="shared" si="93"/>
        <v>1.4478219075273274E-4</v>
      </c>
      <c r="AO258" s="29">
        <f t="shared" si="94"/>
        <v>4.1333333333333337</v>
      </c>
      <c r="AP258" s="29"/>
      <c r="AQ258" s="32"/>
      <c r="AR258" s="37"/>
      <c r="AS258" s="32"/>
      <c r="AT258"/>
    </row>
    <row r="259" spans="21:46" x14ac:dyDescent="0.25">
      <c r="U259" s="36">
        <f t="shared" si="88"/>
        <v>14940</v>
      </c>
      <c r="V259" s="36">
        <f t="shared" si="87"/>
        <v>27.454036883041294</v>
      </c>
      <c r="W259" s="32">
        <f t="shared" si="74"/>
        <v>295.87701844152065</v>
      </c>
      <c r="X259" s="8">
        <f t="shared" si="75"/>
        <v>1.1935887622956296</v>
      </c>
      <c r="Y259" s="32">
        <f t="shared" si="76"/>
        <v>1.8335458045853281E-5</v>
      </c>
      <c r="Z259" s="32">
        <f t="shared" si="77"/>
        <v>1.5361620874000765E-5</v>
      </c>
      <c r="AA259" s="10">
        <f t="shared" si="78"/>
        <v>1006.1829846443326</v>
      </c>
      <c r="AB259" s="29">
        <f t="shared" si="79"/>
        <v>2.579979968776348E-2</v>
      </c>
      <c r="AC259" s="8">
        <f t="shared" si="80"/>
        <v>0.71507632325330195</v>
      </c>
      <c r="AD259" s="32">
        <f t="shared" si="81"/>
        <v>3.3797826045000772E-3</v>
      </c>
      <c r="AE259" s="47">
        <f t="shared" si="82"/>
        <v>616381.54156573175</v>
      </c>
      <c r="AF259" s="32">
        <f t="shared" si="83"/>
        <v>440759.84646402579</v>
      </c>
      <c r="AG259" s="9">
        <f t="shared" si="84"/>
        <v>13.913752237545035</v>
      </c>
      <c r="AH259" s="10">
        <f t="shared" si="85"/>
        <v>4.6367219331870073</v>
      </c>
      <c r="AI259" s="10">
        <f t="shared" si="89"/>
        <v>4.2082310565846237</v>
      </c>
      <c r="AJ259" s="10">
        <f t="shared" si="90"/>
        <v>4.4797667153476546</v>
      </c>
      <c r="AK259" s="10">
        <f t="shared" si="91"/>
        <v>8.6879977719322774</v>
      </c>
      <c r="AL259" s="9">
        <f t="shared" si="86"/>
        <v>4.7059987931299831</v>
      </c>
      <c r="AM259" s="49">
        <f t="shared" si="92"/>
        <v>32.160035676171276</v>
      </c>
      <c r="AN259" s="29">
        <f t="shared" si="93"/>
        <v>1.4479996286553793E-4</v>
      </c>
      <c r="AO259" s="29">
        <f t="shared" si="94"/>
        <v>4.1500000000000004</v>
      </c>
      <c r="AP259" s="29"/>
      <c r="AQ259" s="32"/>
      <c r="AR259" s="37"/>
      <c r="AS259" s="32"/>
      <c r="AT259"/>
    </row>
    <row r="260" spans="21:46" x14ac:dyDescent="0.25">
      <c r="U260" s="36">
        <f t="shared" si="88"/>
        <v>15000</v>
      </c>
      <c r="V260" s="36">
        <f t="shared" si="87"/>
        <v>27.455029497556886</v>
      </c>
      <c r="W260" s="32">
        <f t="shared" si="74"/>
        <v>295.87751474877842</v>
      </c>
      <c r="X260" s="8">
        <f t="shared" si="75"/>
        <v>1.1935867535530646</v>
      </c>
      <c r="Y260" s="32">
        <f t="shared" si="76"/>
        <v>1.8335481709519644E-5</v>
      </c>
      <c r="Z260" s="32">
        <f t="shared" si="77"/>
        <v>1.5361666552463531E-5</v>
      </c>
      <c r="AA260" s="10">
        <f t="shared" si="78"/>
        <v>1006.1830022025648</v>
      </c>
      <c r="AB260" s="29">
        <f t="shared" si="79"/>
        <v>2.5799836792103171E-2</v>
      </c>
      <c r="AC260" s="8">
        <f t="shared" si="80"/>
        <v>0.71507623020939126</v>
      </c>
      <c r="AD260" s="32">
        <f t="shared" si="81"/>
        <v>3.3797769352262976E-3</v>
      </c>
      <c r="AE260" s="47">
        <f t="shared" si="82"/>
        <v>616441.55768765486</v>
      </c>
      <c r="AF260" s="32">
        <f t="shared" si="83"/>
        <v>440802.70521569322</v>
      </c>
      <c r="AG260" s="9">
        <f t="shared" si="84"/>
        <v>13.914090462722115</v>
      </c>
      <c r="AH260" s="10">
        <f t="shared" si="85"/>
        <v>4.6368413143802023</v>
      </c>
      <c r="AI260" s="10">
        <f t="shared" si="89"/>
        <v>4.2087812546837045</v>
      </c>
      <c r="AJ260" s="10">
        <f t="shared" si="90"/>
        <v>4.4802598446026325</v>
      </c>
      <c r="AK260" s="10">
        <f t="shared" si="91"/>
        <v>8.6890410992863369</v>
      </c>
      <c r="AL260" s="9">
        <f t="shared" si="86"/>
        <v>4.7065639287800991</v>
      </c>
      <c r="AM260" s="49">
        <f t="shared" si="92"/>
        <v>32.161593426336985</v>
      </c>
      <c r="AN260" s="29">
        <f t="shared" si="93"/>
        <v>1.448173516547723E-4</v>
      </c>
      <c r="AO260" s="29">
        <f t="shared" si="94"/>
        <v>4.166666666666667</v>
      </c>
      <c r="AP260" s="29"/>
      <c r="AQ260" s="32"/>
      <c r="AR260" s="37"/>
      <c r="AS260" s="32"/>
      <c r="AT260"/>
    </row>
    <row r="261" spans="21:46" x14ac:dyDescent="0.25">
      <c r="U261" s="36">
        <f t="shared" si="88"/>
        <v>15060</v>
      </c>
      <c r="V261" s="36">
        <f t="shared" si="87"/>
        <v>27.456000684429718</v>
      </c>
      <c r="W261" s="32">
        <f t="shared" si="74"/>
        <v>295.87800034221482</v>
      </c>
      <c r="X261" s="8">
        <f t="shared" si="75"/>
        <v>1.1935847881799173</v>
      </c>
      <c r="Y261" s="32">
        <f t="shared" si="76"/>
        <v>1.8335504862338025E-5</v>
      </c>
      <c r="Z261" s="32">
        <f t="shared" si="77"/>
        <v>1.5361711244910895E-5</v>
      </c>
      <c r="AA261" s="10">
        <f t="shared" si="78"/>
        <v>1006.1830193819555</v>
      </c>
      <c r="AB261" s="29">
        <f t="shared" si="79"/>
        <v>2.5799873095444043E-2</v>
      </c>
      <c r="AC261" s="8">
        <f t="shared" si="80"/>
        <v>0.71507613917440771</v>
      </c>
      <c r="AD261" s="32">
        <f t="shared" si="81"/>
        <v>3.3797713883539572E-3</v>
      </c>
      <c r="AE261" s="47">
        <f t="shared" si="82"/>
        <v>616500.27732498944</v>
      </c>
      <c r="AF261" s="32">
        <f t="shared" si="83"/>
        <v>440844.63810950512</v>
      </c>
      <c r="AG261" s="9">
        <f t="shared" si="84"/>
        <v>13.914421357506964</v>
      </c>
      <c r="AH261" s="10">
        <f t="shared" si="85"/>
        <v>4.6369581090944543</v>
      </c>
      <c r="AI261" s="10">
        <f t="shared" si="89"/>
        <v>4.2093195891138331</v>
      </c>
      <c r="AJ261" s="10">
        <f t="shared" si="90"/>
        <v>4.4807423333680036</v>
      </c>
      <c r="AK261" s="10">
        <f t="shared" si="91"/>
        <v>8.6900619224818367</v>
      </c>
      <c r="AL261" s="9">
        <f t="shared" si="86"/>
        <v>4.707116874677661</v>
      </c>
      <c r="AM261" s="49">
        <f t="shared" si="92"/>
        <v>32.163117559107377</v>
      </c>
      <c r="AN261" s="29">
        <f t="shared" si="93"/>
        <v>1.4483436537469726E-4</v>
      </c>
      <c r="AO261" s="29">
        <f t="shared" si="94"/>
        <v>4.1833333333333336</v>
      </c>
      <c r="AP261" s="29"/>
      <c r="AQ261" s="32"/>
      <c r="AR261" s="37"/>
      <c r="AS261" s="32"/>
      <c r="AT261"/>
    </row>
    <row r="262" spans="21:46" x14ac:dyDescent="0.25">
      <c r="U262" s="36">
        <f t="shared" si="88"/>
        <v>15120</v>
      </c>
      <c r="V262" s="36">
        <f t="shared" si="87"/>
        <v>27.456950905845567</v>
      </c>
      <c r="W262" s="32">
        <f t="shared" si="74"/>
        <v>295.87847545292277</v>
      </c>
      <c r="X262" s="8">
        <f t="shared" si="75"/>
        <v>1.1935828652404468</v>
      </c>
      <c r="Y262" s="32">
        <f t="shared" si="76"/>
        <v>1.8335527515328013E-5</v>
      </c>
      <c r="Z262" s="32">
        <f t="shared" si="77"/>
        <v>1.5361754972608733E-5</v>
      </c>
      <c r="AA262" s="10">
        <f t="shared" si="78"/>
        <v>1006.1830361906683</v>
      </c>
      <c r="AB262" s="29">
        <f t="shared" si="79"/>
        <v>2.5799908615064374E-2</v>
      </c>
      <c r="AC262" s="8">
        <f t="shared" si="80"/>
        <v>0.7150760501050033</v>
      </c>
      <c r="AD262" s="32">
        <f t="shared" si="81"/>
        <v>3.3797659612421183E-3</v>
      </c>
      <c r="AE262" s="47">
        <f t="shared" si="82"/>
        <v>616557.72848137922</v>
      </c>
      <c r="AF262" s="32">
        <f t="shared" si="83"/>
        <v>440885.66514417774</v>
      </c>
      <c r="AG262" s="9">
        <f t="shared" si="84"/>
        <v>13.914745081261538</v>
      </c>
      <c r="AH262" s="10">
        <f t="shared" si="85"/>
        <v>4.6370723735218284</v>
      </c>
      <c r="AI262" s="10">
        <f t="shared" si="89"/>
        <v>4.2098463151918759</v>
      </c>
      <c r="AJ262" s="10">
        <f t="shared" si="90"/>
        <v>4.4812144109529513</v>
      </c>
      <c r="AK262" s="10">
        <f t="shared" si="91"/>
        <v>8.6910607261448263</v>
      </c>
      <c r="AL262" s="9">
        <f t="shared" si="86"/>
        <v>4.7076578933284479</v>
      </c>
      <c r="AM262" s="49">
        <f t="shared" si="92"/>
        <v>32.164608799174012</v>
      </c>
      <c r="AN262" s="29">
        <f t="shared" si="93"/>
        <v>1.4485101210241378E-4</v>
      </c>
      <c r="AO262" s="29">
        <f t="shared" si="94"/>
        <v>4.2</v>
      </c>
      <c r="AP262" s="29"/>
      <c r="AQ262" s="32"/>
      <c r="AR262" s="37"/>
      <c r="AS262" s="32"/>
      <c r="AT262"/>
    </row>
    <row r="263" spans="21:46" x14ac:dyDescent="0.25">
      <c r="U263" s="36">
        <f t="shared" si="88"/>
        <v>15180</v>
      </c>
      <c r="V263" s="36">
        <f t="shared" si="87"/>
        <v>27.457880614037069</v>
      </c>
      <c r="W263" s="32">
        <f t="shared" si="74"/>
        <v>295.87894030701852</v>
      </c>
      <c r="X263" s="8">
        <f t="shared" si="75"/>
        <v>1.1935809838190754</v>
      </c>
      <c r="Y263" s="32">
        <f t="shared" si="76"/>
        <v>1.8335549679271792E-5</v>
      </c>
      <c r="Z263" s="32">
        <f t="shared" si="77"/>
        <v>1.5361797756364993E-5</v>
      </c>
      <c r="AA263" s="10">
        <f t="shared" si="78"/>
        <v>1006.1830526366911</v>
      </c>
      <c r="AB263" s="29">
        <f t="shared" si="79"/>
        <v>2.5799943367870237E-2</v>
      </c>
      <c r="AC263" s="8">
        <f t="shared" si="80"/>
        <v>0.7150759629587643</v>
      </c>
      <c r="AD263" s="32">
        <f t="shared" si="81"/>
        <v>3.3797606513067502E-3</v>
      </c>
      <c r="AE263" s="47">
        <f t="shared" si="82"/>
        <v>616613.93855574983</v>
      </c>
      <c r="AF263" s="32">
        <f t="shared" si="83"/>
        <v>440925.80588654912</v>
      </c>
      <c r="AG263" s="9">
        <f t="shared" si="84"/>
        <v>13.915061789862325</v>
      </c>
      <c r="AH263" s="10">
        <f t="shared" si="85"/>
        <v>4.6371841626269807</v>
      </c>
      <c r="AI263" s="10">
        <f t="shared" si="89"/>
        <v>4.2103616827612269</v>
      </c>
      <c r="AJ263" s="10">
        <f t="shared" si="90"/>
        <v>4.4816763017371102</v>
      </c>
      <c r="AK263" s="10">
        <f t="shared" si="91"/>
        <v>8.692037984498338</v>
      </c>
      <c r="AL263" s="9">
        <f t="shared" si="86"/>
        <v>4.708187241603266</v>
      </c>
      <c r="AM263" s="49">
        <f t="shared" si="92"/>
        <v>32.166067855640335</v>
      </c>
      <c r="AN263" s="29">
        <f t="shared" si="93"/>
        <v>1.4486729974163897E-4</v>
      </c>
      <c r="AO263" s="29">
        <f t="shared" si="94"/>
        <v>4.2166666666666668</v>
      </c>
      <c r="AP263" s="29"/>
      <c r="AQ263" s="32"/>
      <c r="AR263" s="37"/>
      <c r="AS263" s="32"/>
      <c r="AT263"/>
    </row>
    <row r="264" spans="21:46" x14ac:dyDescent="0.25">
      <c r="U264" s="36">
        <f t="shared" si="88"/>
        <v>15240</v>
      </c>
      <c r="V264" s="36">
        <f t="shared" si="87"/>
        <v>27.458790251497362</v>
      </c>
      <c r="W264" s="32">
        <f t="shared" si="74"/>
        <v>295.87939512574866</v>
      </c>
      <c r="X264" s="8">
        <f t="shared" si="75"/>
        <v>1.1935791430199552</v>
      </c>
      <c r="Y264" s="32">
        <f t="shared" si="76"/>
        <v>1.8335571364719456E-5</v>
      </c>
      <c r="Z264" s="32">
        <f t="shared" si="77"/>
        <v>1.5361839616539703E-5</v>
      </c>
      <c r="AA264" s="10">
        <f t="shared" si="78"/>
        <v>1006.1830687278398</v>
      </c>
      <c r="AB264" s="29">
        <f t="shared" si="79"/>
        <v>2.5799977370403755E-2</v>
      </c>
      <c r="AC264" s="8">
        <f t="shared" si="80"/>
        <v>0.7150758776941909</v>
      </c>
      <c r="AD264" s="32">
        <f t="shared" si="81"/>
        <v>3.3797554560195051E-3</v>
      </c>
      <c r="AE264" s="47">
        <f t="shared" si="82"/>
        <v>616668.93435534427</v>
      </c>
      <c r="AF264" s="32">
        <f t="shared" si="83"/>
        <v>440965.0794808892</v>
      </c>
      <c r="AG264" s="9">
        <f t="shared" si="84"/>
        <v>13.91537163577736</v>
      </c>
      <c r="AH264" s="10">
        <f t="shared" si="85"/>
        <v>4.6372935301742668</v>
      </c>
      <c r="AI264" s="10">
        <f t="shared" si="89"/>
        <v>4.2108659363082381</v>
      </c>
      <c r="AJ264" s="10">
        <f t="shared" si="90"/>
        <v>4.4821282252760186</v>
      </c>
      <c r="AK264" s="10">
        <f t="shared" si="91"/>
        <v>8.6929941615842559</v>
      </c>
      <c r="AL264" s="9">
        <f t="shared" si="86"/>
        <v>4.7087051708581384</v>
      </c>
      <c r="AM264" s="49">
        <f t="shared" si="92"/>
        <v>32.167495422355501</v>
      </c>
      <c r="AN264" s="29">
        <f t="shared" si="93"/>
        <v>1.4488323602640426E-4</v>
      </c>
      <c r="AO264" s="29">
        <f t="shared" si="94"/>
        <v>4.2333333333333334</v>
      </c>
      <c r="AP264" s="29"/>
      <c r="AQ264" s="32"/>
      <c r="AR264" s="37"/>
      <c r="AS264" s="32"/>
      <c r="AT264"/>
    </row>
    <row r="265" spans="21:46" x14ac:dyDescent="0.25">
      <c r="U265" s="36">
        <f t="shared" si="88"/>
        <v>15300</v>
      </c>
      <c r="V265" s="36">
        <f t="shared" si="87"/>
        <v>27.459680251189187</v>
      </c>
      <c r="W265" s="32">
        <f t="shared" si="74"/>
        <v>295.87984012559457</v>
      </c>
      <c r="X265" s="8">
        <f t="shared" si="75"/>
        <v>1.1935773419665439</v>
      </c>
      <c r="Y265" s="32">
        <f t="shared" si="76"/>
        <v>1.8335592581993664E-5</v>
      </c>
      <c r="Z265" s="32">
        <f t="shared" si="77"/>
        <v>1.5361880573054321E-5</v>
      </c>
      <c r="AA265" s="10">
        <f t="shared" si="78"/>
        <v>1006.1830844717628</v>
      </c>
      <c r="AB265" s="29">
        <f t="shared" si="79"/>
        <v>2.5800010638850523E-2</v>
      </c>
      <c r="AC265" s="8">
        <f t="shared" si="80"/>
        <v>0.71507579427067713</v>
      </c>
      <c r="AD265" s="32">
        <f t="shared" si="81"/>
        <v>3.3797503729065207E-3</v>
      </c>
      <c r="AE265" s="47">
        <f t="shared" si="82"/>
        <v>616722.7421085164</v>
      </c>
      <c r="AF265" s="32">
        <f t="shared" si="83"/>
        <v>441003.50465803733</v>
      </c>
      <c r="AG265" s="9">
        <f t="shared" si="84"/>
        <v>13.915674768141752</v>
      </c>
      <c r="AH265" s="10">
        <f t="shared" si="85"/>
        <v>4.6374005287541955</v>
      </c>
      <c r="AI265" s="10">
        <f t="shared" si="89"/>
        <v>4.2113593150761943</v>
      </c>
      <c r="AJ265" s="10">
        <f t="shared" si="90"/>
        <v>4.4825703964043999</v>
      </c>
      <c r="AK265" s="10">
        <f t="shared" si="91"/>
        <v>8.6939297114805942</v>
      </c>
      <c r="AL265" s="9">
        <f t="shared" si="86"/>
        <v>4.7092119270519888</v>
      </c>
      <c r="AM265" s="49">
        <f t="shared" si="92"/>
        <v>32.16889217824118</v>
      </c>
      <c r="AN265" s="29">
        <f t="shared" si="93"/>
        <v>1.4489882852467657E-4</v>
      </c>
      <c r="AO265" s="29">
        <f t="shared" si="94"/>
        <v>4.25</v>
      </c>
      <c r="AP265" s="29"/>
      <c r="AQ265" s="32"/>
      <c r="AR265" s="37"/>
      <c r="AS265" s="32"/>
      <c r="AT265"/>
    </row>
    <row r="266" spans="21:46" x14ac:dyDescent="0.25">
      <c r="U266" s="36">
        <f t="shared" si="88"/>
        <v>15360</v>
      </c>
      <c r="V266" s="36">
        <f t="shared" si="87"/>
        <v>27.460551036749525</v>
      </c>
      <c r="W266" s="32">
        <f t="shared" si="74"/>
        <v>295.88027551837473</v>
      </c>
      <c r="X266" s="8">
        <f t="shared" si="75"/>
        <v>1.1935755798011896</v>
      </c>
      <c r="Y266" s="32">
        <f t="shared" si="76"/>
        <v>1.8335613341194873E-5</v>
      </c>
      <c r="Z266" s="32">
        <f t="shared" si="77"/>
        <v>1.5361920645401427E-5</v>
      </c>
      <c r="AA266" s="10">
        <f t="shared" si="78"/>
        <v>1006.1830998759438</v>
      </c>
      <c r="AB266" s="29">
        <f t="shared" si="79"/>
        <v>2.5800043189047644E-2</v>
      </c>
      <c r="AC266" s="8">
        <f t="shared" si="80"/>
        <v>0.7150757126484939</v>
      </c>
      <c r="AD266" s="32">
        <f t="shared" si="81"/>
        <v>3.3797453995472507E-3</v>
      </c>
      <c r="AE266" s="47">
        <f t="shared" si="82"/>
        <v>616775.38747720304</v>
      </c>
      <c r="AF266" s="32">
        <f t="shared" si="83"/>
        <v>441041.09974431194</v>
      </c>
      <c r="AG266" s="9">
        <f t="shared" si="84"/>
        <v>13.915971332831251</v>
      </c>
      <c r="AH266" s="10">
        <f t="shared" si="85"/>
        <v>4.6375052098093539</v>
      </c>
      <c r="AI266" s="10">
        <f t="shared" si="89"/>
        <v>4.211842053176948</v>
      </c>
      <c r="AJ266" s="10">
        <f t="shared" si="90"/>
        <v>4.483003025337073</v>
      </c>
      <c r="AK266" s="10">
        <f t="shared" si="91"/>
        <v>8.694845078514021</v>
      </c>
      <c r="AL266" s="9">
        <f t="shared" si="86"/>
        <v>4.7097077508617611</v>
      </c>
      <c r="AM266" s="49">
        <f t="shared" si="92"/>
        <v>32.170258787611289</v>
      </c>
      <c r="AN266" s="29">
        <f t="shared" si="93"/>
        <v>1.4491408464190034E-4</v>
      </c>
      <c r="AO266" s="29">
        <f t="shared" si="94"/>
        <v>4.2666666666666666</v>
      </c>
      <c r="AP266" s="29"/>
      <c r="AQ266" s="32"/>
      <c r="AR266" s="37"/>
      <c r="AS266" s="32"/>
      <c r="AT266"/>
    </row>
    <row r="267" spans="21:46" x14ac:dyDescent="0.25">
      <c r="U267" s="36">
        <f t="shared" si="88"/>
        <v>15420</v>
      </c>
      <c r="V267" s="36">
        <f t="shared" si="87"/>
        <v>27.461403022689865</v>
      </c>
      <c r="W267" s="32">
        <f t="shared" ref="W267:W330" si="95">((V267+$W$4)/2)+273.15</f>
        <v>295.88070151134491</v>
      </c>
      <c r="X267" s="8">
        <f t="shared" ref="X267:X330" si="96">(351.99/W267)+344.84/(W267^2)</f>
        <v>1.193573855684726</v>
      </c>
      <c r="Y267" s="32">
        <f t="shared" ref="Y267:Y330" si="97">((1.459*10^-6)*W267^1.5)/(W267+109.1)</f>
        <v>1.8335633652205776E-5</v>
      </c>
      <c r="Z267" s="32">
        <f t="shared" ref="Z267:Z330" si="98">Y267/X267</f>
        <v>1.5361959852653645E-5</v>
      </c>
      <c r="AA267" s="10">
        <f t="shared" ref="AA267:AA330" si="99">1030.5-0.19975*W267+(3.9734*10^-4)*W267^2</f>
        <v>1006.1831149477057</v>
      </c>
      <c r="AB267" s="29">
        <f t="shared" ref="AB267:AB330" si="100">((2.334*10^-3)*(W267^1.5))/(W267+164.54)</f>
        <v>2.5800075036490882E-2</v>
      </c>
      <c r="AC267" s="8">
        <f t="shared" ref="AC267:AC330" si="101">AA267*Y267/AB267</f>
        <v>0.71507563278876685</v>
      </c>
      <c r="AD267" s="32">
        <f t="shared" ref="AD267:AD330" si="102">1/W267</f>
        <v>3.3797405335733162E-3</v>
      </c>
      <c r="AE267" s="47">
        <f t="shared" ref="AE267:AE330" si="103">$H$15*AD267*(V267-$W$4)*($C$34^3)/(Z267^2)</f>
        <v>616826.89556917408</v>
      </c>
      <c r="AF267" s="32">
        <f t="shared" ref="AF267:AF330" si="104">AE267*AC267</f>
        <v>441077.88267025776</v>
      </c>
      <c r="AG267" s="9">
        <f t="shared" ref="AG267:AG330" si="105">0.54*POWER(AF267,1/4)</f>
        <v>13.916261472534385</v>
      </c>
      <c r="AH267" s="10">
        <f t="shared" ref="AH267:AH330" si="106">AG267*AB267/$C$34</f>
        <v>4.6376076236596839</v>
      </c>
      <c r="AI267" s="10">
        <f t="shared" si="89"/>
        <v>4.2123143797001568</v>
      </c>
      <c r="AJ267" s="10">
        <f t="shared" si="90"/>
        <v>4.4834263177679698</v>
      </c>
      <c r="AK267" s="10">
        <f t="shared" si="91"/>
        <v>8.6957406974681266</v>
      </c>
      <c r="AL267" s="9">
        <f t="shared" ref="AL267:AL330" si="107">AK267*$C$17/($C$2*$C$19)</f>
        <v>4.7101928777952349</v>
      </c>
      <c r="AM267" s="49">
        <f t="shared" si="92"/>
        <v>32.171595900485102</v>
      </c>
      <c r="AN267" s="29">
        <f t="shared" si="93"/>
        <v>1.4492901162446877E-4</v>
      </c>
      <c r="AO267" s="29">
        <f t="shared" si="94"/>
        <v>4.2833333333333332</v>
      </c>
      <c r="AP267" s="29"/>
      <c r="AQ267" s="32"/>
      <c r="AR267" s="37"/>
      <c r="AS267" s="32"/>
      <c r="AT267"/>
    </row>
    <row r="268" spans="21:46" x14ac:dyDescent="0.25">
      <c r="U268" s="36">
        <f t="shared" si="88"/>
        <v>15480</v>
      </c>
      <c r="V268" s="36">
        <f t="shared" ref="V268:V331" si="108">V267+$W$2*($R$10-AH267*$C$19*(V267-$W$4)-$W$3*$C$3*$C$19*(POWER(V267+273.15,4)-POWER($W$4+273.15,4)))/($C$29*$C$4)</f>
        <v>27.4622366145922</v>
      </c>
      <c r="W268" s="32">
        <f t="shared" si="95"/>
        <v>295.88111830729611</v>
      </c>
      <c r="X268" s="8">
        <f t="shared" si="96"/>
        <v>1.1935721687960721</v>
      </c>
      <c r="Y268" s="32">
        <f t="shared" si="97"/>
        <v>1.83356535246963E-5</v>
      </c>
      <c r="Z268" s="32">
        <f t="shared" si="98"/>
        <v>1.5361998213472954E-5</v>
      </c>
      <c r="AA268" s="10">
        <f t="shared" si="99"/>
        <v>1006.1831296942138</v>
      </c>
      <c r="AB268" s="29">
        <f t="shared" si="100"/>
        <v>2.5800106196342307E-2</v>
      </c>
      <c r="AC268" s="8">
        <f t="shared" si="101"/>
        <v>0.71507555465346073</v>
      </c>
      <c r="AD268" s="32">
        <f t="shared" si="102"/>
        <v>3.3797357726673871E-3</v>
      </c>
      <c r="AE268" s="47">
        <f t="shared" si="103"/>
        <v>616877.29094997025</v>
      </c>
      <c r="AF268" s="32">
        <f t="shared" si="104"/>
        <v>441113.87097917427</v>
      </c>
      <c r="AG268" s="9">
        <f t="shared" si="105"/>
        <v>13.916545326822723</v>
      </c>
      <c r="AH268" s="10">
        <f t="shared" si="106"/>
        <v>4.6377078195272343</v>
      </c>
      <c r="AI268" s="10">
        <f t="shared" si="89"/>
        <v>4.212776518820271</v>
      </c>
      <c r="AJ268" s="10">
        <f t="shared" si="90"/>
        <v>4.4838404749667733</v>
      </c>
      <c r="AK268" s="10">
        <f t="shared" si="91"/>
        <v>8.6966169937870443</v>
      </c>
      <c r="AL268" s="9">
        <f t="shared" si="107"/>
        <v>4.7106675383013155</v>
      </c>
      <c r="AM268" s="49">
        <f t="shared" si="92"/>
        <v>32.172904152893516</v>
      </c>
      <c r="AN268" s="29">
        <f t="shared" si="93"/>
        <v>1.449436165631174E-4</v>
      </c>
      <c r="AO268" s="29">
        <f t="shared" si="94"/>
        <v>4.3</v>
      </c>
      <c r="AP268" s="29"/>
      <c r="AQ268" s="32"/>
      <c r="AR268" s="37"/>
      <c r="AS268" s="32"/>
      <c r="AT268"/>
    </row>
    <row r="269" spans="21:46" x14ac:dyDescent="0.25">
      <c r="U269" s="36">
        <f t="shared" si="88"/>
        <v>15540</v>
      </c>
      <c r="V269" s="36">
        <f t="shared" si="108"/>
        <v>27.463052209300841</v>
      </c>
      <c r="W269" s="32">
        <f t="shared" si="95"/>
        <v>295.88152610465039</v>
      </c>
      <c r="X269" s="8">
        <f t="shared" si="96"/>
        <v>1.1935705183318472</v>
      </c>
      <c r="Y269" s="32">
        <f t="shared" si="97"/>
        <v>1.8335672968127859E-5</v>
      </c>
      <c r="Z269" s="32">
        <f t="shared" si="98"/>
        <v>1.5362035746119199E-5</v>
      </c>
      <c r="AA269" s="10">
        <f t="shared" si="99"/>
        <v>1006.1831441224793</v>
      </c>
      <c r="AB269" s="29">
        <f t="shared" si="100"/>
        <v>2.5800136683437114E-2</v>
      </c>
      <c r="AC269" s="8">
        <f t="shared" si="101"/>
        <v>0.71507547820535999</v>
      </c>
      <c r="AD269" s="32">
        <f t="shared" si="102"/>
        <v>3.3797311145620824E-3</v>
      </c>
      <c r="AE269" s="47">
        <f t="shared" si="103"/>
        <v>616926.59765463299</v>
      </c>
      <c r="AF269" s="32">
        <f t="shared" si="104"/>
        <v>441149.0818354924</v>
      </c>
      <c r="AG269" s="9">
        <f t="shared" si="105"/>
        <v>13.916823032219822</v>
      </c>
      <c r="AH269" s="10">
        <f t="shared" si="106"/>
        <v>4.6378058455603304</v>
      </c>
      <c r="AI269" s="10">
        <f t="shared" si="89"/>
        <v>4.2132286899012517</v>
      </c>
      <c r="AJ269" s="10">
        <f t="shared" si="90"/>
        <v>4.4842456938738033</v>
      </c>
      <c r="AK269" s="10">
        <f t="shared" si="91"/>
        <v>8.6974743837750559</v>
      </c>
      <c r="AL269" s="9">
        <f t="shared" si="107"/>
        <v>4.7111319578781545</v>
      </c>
      <c r="AM269" s="49">
        <f t="shared" si="92"/>
        <v>32.174184167178993</v>
      </c>
      <c r="AN269" s="29">
        <f t="shared" si="93"/>
        <v>1.4495790639625094E-4</v>
      </c>
      <c r="AO269" s="29">
        <f t="shared" si="94"/>
        <v>4.3166666666666664</v>
      </c>
      <c r="AP269" s="29"/>
      <c r="AQ269" s="32"/>
      <c r="AR269" s="37"/>
      <c r="AS269" s="32"/>
      <c r="AT269"/>
    </row>
    <row r="270" spans="21:46" x14ac:dyDescent="0.25">
      <c r="U270" s="36">
        <f t="shared" si="88"/>
        <v>15600</v>
      </c>
      <c r="V270" s="36">
        <f t="shared" si="108"/>
        <v>27.463850195110126</v>
      </c>
      <c r="W270" s="32">
        <f t="shared" si="95"/>
        <v>295.88192509755504</v>
      </c>
      <c r="X270" s="8">
        <f t="shared" si="96"/>
        <v>1.1935689035059869</v>
      </c>
      <c r="Y270" s="32">
        <f t="shared" si="97"/>
        <v>1.8335691991758105E-5</v>
      </c>
      <c r="Z270" s="32">
        <f t="shared" si="98"/>
        <v>1.5362072468458988E-5</v>
      </c>
      <c r="AA270" s="10">
        <f t="shared" si="99"/>
        <v>1006.1831582393629</v>
      </c>
      <c r="AB270" s="29">
        <f t="shared" si="100"/>
        <v>2.5800166512291015E-2</v>
      </c>
      <c r="AC270" s="8">
        <f t="shared" si="101"/>
        <v>0.71507540340805009</v>
      </c>
      <c r="AD270" s="32">
        <f t="shared" si="102"/>
        <v>3.3797265570388955E-3</v>
      </c>
      <c r="AE270" s="47">
        <f t="shared" si="103"/>
        <v>616974.83919913531</v>
      </c>
      <c r="AF270" s="32">
        <f t="shared" si="104"/>
        <v>441183.5320329385</v>
      </c>
      <c r="AG270" s="9">
        <f t="shared" si="105"/>
        <v>13.91709472226837</v>
      </c>
      <c r="AH270" s="10">
        <f t="shared" si="106"/>
        <v>4.6379017488572343</v>
      </c>
      <c r="AI270" s="10">
        <f t="shared" si="89"/>
        <v>4.2136711075991169</v>
      </c>
      <c r="AJ270" s="10">
        <f t="shared" si="90"/>
        <v>4.4846421671926757</v>
      </c>
      <c r="AK270" s="10">
        <f t="shared" si="91"/>
        <v>8.6983132747917935</v>
      </c>
      <c r="AL270" s="9">
        <f t="shared" si="107"/>
        <v>4.7115863571788879</v>
      </c>
      <c r="AM270" s="49">
        <f t="shared" si="92"/>
        <v>32.175436552289014</v>
      </c>
      <c r="AN270" s="29">
        <f t="shared" si="93"/>
        <v>1.4497188791319656E-4</v>
      </c>
      <c r="AO270" s="29">
        <f t="shared" si="94"/>
        <v>4.333333333333333</v>
      </c>
      <c r="AP270" s="29"/>
      <c r="AQ270" s="32"/>
      <c r="AR270" s="37"/>
      <c r="AS270" s="32"/>
      <c r="AT270"/>
    </row>
    <row r="271" spans="21:46" x14ac:dyDescent="0.25">
      <c r="U271" s="36">
        <f t="shared" si="88"/>
        <v>15660</v>
      </c>
      <c r="V271" s="36">
        <f t="shared" si="108"/>
        <v>27.464630951948127</v>
      </c>
      <c r="W271" s="32">
        <f t="shared" si="95"/>
        <v>295.88231547597405</v>
      </c>
      <c r="X271" s="8">
        <f t="shared" si="96"/>
        <v>1.1935673235493718</v>
      </c>
      <c r="Y271" s="32">
        <f t="shared" si="97"/>
        <v>1.8335710604645218E-5</v>
      </c>
      <c r="Z271" s="32">
        <f t="shared" si="98"/>
        <v>1.5362108397974055E-5</v>
      </c>
      <c r="AA271" s="10">
        <f t="shared" si="99"/>
        <v>1006.1831720515773</v>
      </c>
      <c r="AB271" s="29">
        <f t="shared" si="100"/>
        <v>2.5800195697106901E-2</v>
      </c>
      <c r="AC271" s="8">
        <f t="shared" si="101"/>
        <v>0.71507533022590419</v>
      </c>
      <c r="AD271" s="32">
        <f t="shared" si="102"/>
        <v>3.3797220979271438E-3</v>
      </c>
      <c r="AE271" s="47">
        <f t="shared" si="103"/>
        <v>617022.03859159222</v>
      </c>
      <c r="AF271" s="32">
        <f t="shared" si="104"/>
        <v>441217.2380025434</v>
      </c>
      <c r="AG271" s="9">
        <f t="shared" si="105"/>
        <v>13.91736052759598</v>
      </c>
      <c r="AH271" s="10">
        <f t="shared" si="106"/>
        <v>4.637995575489243</v>
      </c>
      <c r="AI271" s="10">
        <f t="shared" si="89"/>
        <v>4.2141039819622996</v>
      </c>
      <c r="AJ271" s="10">
        <f t="shared" si="90"/>
        <v>4.4850300834810444</v>
      </c>
      <c r="AK271" s="10">
        <f t="shared" si="91"/>
        <v>8.699134065443344</v>
      </c>
      <c r="AL271" s="9">
        <f t="shared" si="107"/>
        <v>4.7120309521151444</v>
      </c>
      <c r="AM271" s="49">
        <f t="shared" si="92"/>
        <v>32.176661904063273</v>
      </c>
      <c r="AN271" s="29">
        <f t="shared" si="93"/>
        <v>1.4498556775738907E-4</v>
      </c>
      <c r="AO271" s="29">
        <f t="shared" si="94"/>
        <v>4.3499999999999996</v>
      </c>
      <c r="AP271" s="29"/>
      <c r="AQ271" s="32"/>
      <c r="AR271" s="37"/>
      <c r="AS271" s="32"/>
      <c r="AT271"/>
    </row>
    <row r="272" spans="21:46" x14ac:dyDescent="0.25">
      <c r="U272" s="36">
        <f t="shared" ref="U272:U335" si="109">U271+$W$2</f>
        <v>15720</v>
      </c>
      <c r="V272" s="36">
        <f t="shared" si="108"/>
        <v>27.465394851556422</v>
      </c>
      <c r="W272" s="32">
        <f t="shared" si="95"/>
        <v>295.88269742577819</v>
      </c>
      <c r="X272" s="8">
        <f t="shared" si="96"/>
        <v>1.1935657777094637</v>
      </c>
      <c r="Y272" s="32">
        <f t="shared" si="97"/>
        <v>1.8335728815652116E-5</v>
      </c>
      <c r="Z272" s="32">
        <f t="shared" si="98"/>
        <v>1.536214355176944E-5</v>
      </c>
      <c r="AA272" s="10">
        <f t="shared" si="99"/>
        <v>1006.183185565691</v>
      </c>
      <c r="AB272" s="29">
        <f t="shared" si="100"/>
        <v>2.5800224251781564E-2</v>
      </c>
      <c r="AC272" s="8">
        <f t="shared" si="101"/>
        <v>0.71507525862406129</v>
      </c>
      <c r="AD272" s="32">
        <f t="shared" si="102"/>
        <v>3.3797177351029416E-3</v>
      </c>
      <c r="AE272" s="47">
        <f t="shared" si="103"/>
        <v>617068.21834323311</v>
      </c>
      <c r="AF272" s="32">
        <f t="shared" si="104"/>
        <v>441250.21582047612</v>
      </c>
      <c r="AG272" s="9">
        <f t="shared" si="105"/>
        <v>13.91762057597947</v>
      </c>
      <c r="AH272" s="10">
        <f t="shared" si="106"/>
        <v>4.6380873705232784</v>
      </c>
      <c r="AI272" s="10">
        <f t="shared" si="89"/>
        <v>4.21452751852991</v>
      </c>
      <c r="AJ272" s="10">
        <f t="shared" si="90"/>
        <v>4.4854096272394477</v>
      </c>
      <c r="AK272" s="10">
        <f t="shared" si="91"/>
        <v>8.6999371457693577</v>
      </c>
      <c r="AL272" s="9">
        <f t="shared" si="107"/>
        <v>4.712465953958402</v>
      </c>
      <c r="AM272" s="49">
        <f t="shared" si="92"/>
        <v>32.177860805514825</v>
      </c>
      <c r="AN272" s="29">
        <f t="shared" si="93"/>
        <v>1.449989524294893E-4</v>
      </c>
      <c r="AO272" s="29">
        <f t="shared" si="94"/>
        <v>4.3666666666666663</v>
      </c>
      <c r="AP272" s="29"/>
      <c r="AQ272" s="32"/>
      <c r="AR272" s="37"/>
      <c r="AS272" s="32"/>
      <c r="AT272"/>
    </row>
    <row r="273" spans="21:46" x14ac:dyDescent="0.25">
      <c r="U273" s="36">
        <f t="shared" si="109"/>
        <v>15780</v>
      </c>
      <c r="V273" s="36">
        <f t="shared" si="108"/>
        <v>27.466142257666039</v>
      </c>
      <c r="W273" s="32">
        <f t="shared" si="95"/>
        <v>295.88307112883297</v>
      </c>
      <c r="X273" s="8">
        <f t="shared" si="96"/>
        <v>1.1935642652499485</v>
      </c>
      <c r="Y273" s="32">
        <f t="shared" si="97"/>
        <v>1.8335746633450659E-5</v>
      </c>
      <c r="Z273" s="32">
        <f t="shared" si="98"/>
        <v>1.5362177946581623E-5</v>
      </c>
      <c r="AA273" s="10">
        <f t="shared" si="99"/>
        <v>1006.1831987881311</v>
      </c>
      <c r="AB273" s="29">
        <f t="shared" si="100"/>
        <v>2.5800252189912231E-2</v>
      </c>
      <c r="AC273" s="8">
        <f t="shared" si="101"/>
        <v>0.71507518856841268</v>
      </c>
      <c r="AD273" s="32">
        <f t="shared" si="102"/>
        <v>3.3797134664881909E-3</v>
      </c>
      <c r="AE273" s="47">
        <f t="shared" si="103"/>
        <v>617113.40047912428</v>
      </c>
      <c r="AF273" s="32">
        <f t="shared" si="104"/>
        <v>441282.48121570417</v>
      </c>
      <c r="AG273" s="9">
        <f t="shared" si="105"/>
        <v>13.917874992407684</v>
      </c>
      <c r="AH273" s="10">
        <f t="shared" si="106"/>
        <v>4.6381771780439669</v>
      </c>
      <c r="AI273" s="10">
        <f t="shared" ref="AI273:AI336" si="110">AH273*$C$19*(V273-$W$4)</f>
        <v>4.2149419184279244</v>
      </c>
      <c r="AJ273" s="10">
        <f t="shared" ref="AJ273:AJ336" si="111">$W$3*$C$19*$C$3*(POWER(V273+273.15,4)-POWER($W$4+273.15,4))</f>
        <v>4.485780978998255</v>
      </c>
      <c r="AK273" s="10">
        <f t="shared" ref="AK273:AK336" si="112">AJ273+AI273</f>
        <v>8.7007228974261785</v>
      </c>
      <c r="AL273" s="9">
        <f t="shared" si="107"/>
        <v>4.7128915694391793</v>
      </c>
      <c r="AM273" s="49">
        <f t="shared" ref="AM273:AM336" si="113">V273+AL273</f>
        <v>32.179033827105215</v>
      </c>
      <c r="AN273" s="29">
        <f t="shared" ref="AN273:AN336" si="114">AK273*$W$2/(3.6*10^6)</f>
        <v>1.4501204829043632E-4</v>
      </c>
      <c r="AO273" s="29">
        <f t="shared" ref="AO273:AO336" si="115">U273/3600</f>
        <v>4.3833333333333337</v>
      </c>
      <c r="AP273" s="29"/>
      <c r="AQ273" s="32"/>
      <c r="AR273" s="37"/>
      <c r="AS273" s="32"/>
      <c r="AT273"/>
    </row>
    <row r="274" spans="21:46" x14ac:dyDescent="0.25">
      <c r="U274" s="36">
        <f t="shared" si="109"/>
        <v>15840</v>
      </c>
      <c r="V274" s="36">
        <f t="shared" si="108"/>
        <v>27.466873526169621</v>
      </c>
      <c r="W274" s="32">
        <f t="shared" si="95"/>
        <v>295.88343676308477</v>
      </c>
      <c r="X274" s="8">
        <f t="shared" si="96"/>
        <v>1.1935627854503863</v>
      </c>
      <c r="Y274" s="32">
        <f t="shared" si="97"/>
        <v>1.8335764066525906E-5</v>
      </c>
      <c r="Z274" s="32">
        <f t="shared" si="98"/>
        <v>1.5362211598786551E-5</v>
      </c>
      <c r="AA274" s="10">
        <f t="shared" si="99"/>
        <v>1006.1832117251865</v>
      </c>
      <c r="AB274" s="29">
        <f t="shared" si="100"/>
        <v>2.5800279524803193E-2</v>
      </c>
      <c r="AC274" s="8">
        <f t="shared" si="101"/>
        <v>0.7150751200255856</v>
      </c>
      <c r="AD274" s="32">
        <f t="shared" si="102"/>
        <v>3.3797092900495966E-3</v>
      </c>
      <c r="AE274" s="47">
        <f t="shared" si="103"/>
        <v>617157.60654865531</v>
      </c>
      <c r="AF274" s="32">
        <f t="shared" si="104"/>
        <v>441314.0495774828</v>
      </c>
      <c r="AG274" s="9">
        <f t="shared" si="105"/>
        <v>13.918123899142859</v>
      </c>
      <c r="AH274" s="10">
        <f t="shared" si="106"/>
        <v>4.6382650411752557</v>
      </c>
      <c r="AI274" s="10">
        <f t="shared" si="110"/>
        <v>4.2153473784633668</v>
      </c>
      <c r="AJ274" s="10">
        <f t="shared" si="111"/>
        <v>4.4861443154027842</v>
      </c>
      <c r="AK274" s="10">
        <f t="shared" si="112"/>
        <v>8.7014916938661511</v>
      </c>
      <c r="AL274" s="9">
        <f t="shared" si="107"/>
        <v>4.7133080008441652</v>
      </c>
      <c r="AM274" s="49">
        <f t="shared" si="113"/>
        <v>32.180181527013787</v>
      </c>
      <c r="AN274" s="29">
        <f t="shared" si="114"/>
        <v>1.4502486156443584E-4</v>
      </c>
      <c r="AO274" s="29">
        <f t="shared" si="115"/>
        <v>4.4000000000000004</v>
      </c>
      <c r="AP274" s="29"/>
      <c r="AQ274" s="32"/>
      <c r="AR274" s="37"/>
      <c r="AS274" s="32"/>
      <c r="AT274"/>
    </row>
    <row r="275" spans="21:46" x14ac:dyDescent="0.25">
      <c r="U275" s="36">
        <f t="shared" si="109"/>
        <v>15900</v>
      </c>
      <c r="V275" s="36">
        <f t="shared" si="108"/>
        <v>27.467589005289931</v>
      </c>
      <c r="W275" s="32">
        <f t="shared" si="95"/>
        <v>295.88379450264495</v>
      </c>
      <c r="X275" s="8">
        <f t="shared" si="96"/>
        <v>1.1935613376058711</v>
      </c>
      <c r="Y275" s="32">
        <f t="shared" si="97"/>
        <v>1.8335781123180067E-5</v>
      </c>
      <c r="Z275" s="32">
        <f t="shared" si="98"/>
        <v>1.5362244524407317E-5</v>
      </c>
      <c r="AA275" s="10">
        <f t="shared" si="99"/>
        <v>1006.183224383011</v>
      </c>
      <c r="AB275" s="29">
        <f t="shared" si="100"/>
        <v>2.5800306269472054E-2</v>
      </c>
      <c r="AC275" s="8">
        <f t="shared" si="101"/>
        <v>0.71507505296292695</v>
      </c>
      <c r="AD275" s="32">
        <f t="shared" si="102"/>
        <v>3.3797052037977055E-3</v>
      </c>
      <c r="AE275" s="47">
        <f t="shared" si="103"/>
        <v>617200.85763581423</v>
      </c>
      <c r="AF275" s="32">
        <f t="shared" si="104"/>
        <v>441344.93596269382</v>
      </c>
      <c r="AG275" s="9">
        <f t="shared" si="105"/>
        <v>13.918367415780683</v>
      </c>
      <c r="AH275" s="10">
        <f t="shared" si="106"/>
        <v>4.6383510021015164</v>
      </c>
      <c r="AI275" s="10">
        <f t="shared" si="110"/>
        <v>4.2157440912164974</v>
      </c>
      <c r="AJ275" s="10">
        <f t="shared" si="111"/>
        <v>4.4864998092965651</v>
      </c>
      <c r="AK275" s="10">
        <f t="shared" si="112"/>
        <v>8.7022439005130625</v>
      </c>
      <c r="AL275" s="9">
        <f t="shared" si="107"/>
        <v>4.7137154461112418</v>
      </c>
      <c r="AM275" s="49">
        <f t="shared" si="113"/>
        <v>32.181304451401175</v>
      </c>
      <c r="AN275" s="29">
        <f t="shared" si="114"/>
        <v>1.4503739834188439E-4</v>
      </c>
      <c r="AO275" s="29">
        <f t="shared" si="115"/>
        <v>4.416666666666667</v>
      </c>
      <c r="AP275" s="29"/>
      <c r="AQ275" s="32"/>
      <c r="AR275" s="37"/>
      <c r="AS275" s="32"/>
      <c r="AT275"/>
    </row>
    <row r="276" spans="21:46" x14ac:dyDescent="0.25">
      <c r="U276" s="36">
        <f t="shared" si="109"/>
        <v>15960</v>
      </c>
      <c r="V276" s="36">
        <f t="shared" si="108"/>
        <v>27.468289035744725</v>
      </c>
      <c r="W276" s="32">
        <f t="shared" si="95"/>
        <v>295.88414451787236</v>
      </c>
      <c r="X276" s="8">
        <f t="shared" si="96"/>
        <v>1.1935599210266961</v>
      </c>
      <c r="Y276" s="32">
        <f t="shared" si="97"/>
        <v>1.8335797811536249E-5</v>
      </c>
      <c r="Z276" s="32">
        <f t="shared" si="98"/>
        <v>1.5362276739121619E-5</v>
      </c>
      <c r="AA276" s="10">
        <f t="shared" si="99"/>
        <v>1006.1832367676253</v>
      </c>
      <c r="AB276" s="29">
        <f t="shared" si="100"/>
        <v>2.5800332436655617E-2</v>
      </c>
      <c r="AC276" s="8">
        <f t="shared" si="101"/>
        <v>0.7150749873484874</v>
      </c>
      <c r="AD276" s="32">
        <f t="shared" si="102"/>
        <v>3.3797012057859583E-3</v>
      </c>
      <c r="AE276" s="47">
        <f t="shared" si="103"/>
        <v>617243.17436924484</v>
      </c>
      <c r="AF276" s="32">
        <f t="shared" si="104"/>
        <v>441375.15510302794</v>
      </c>
      <c r="AG276" s="9">
        <f t="shared" si="105"/>
        <v>13.918605659309025</v>
      </c>
      <c r="AH276" s="10">
        <f t="shared" si="106"/>
        <v>4.6384351020881507</v>
      </c>
      <c r="AI276" s="10">
        <f t="shared" si="110"/>
        <v>4.2161322451310115</v>
      </c>
      <c r="AJ276" s="10">
        <f t="shared" si="111"/>
        <v>4.4868476298027549</v>
      </c>
      <c r="AK276" s="10">
        <f t="shared" si="112"/>
        <v>8.7029798749337672</v>
      </c>
      <c r="AL276" s="9">
        <f t="shared" si="107"/>
        <v>4.7141140989224573</v>
      </c>
      <c r="AM276" s="49">
        <f t="shared" si="113"/>
        <v>32.182403134667183</v>
      </c>
      <c r="AN276" s="29">
        <f t="shared" si="114"/>
        <v>1.4504966458222946E-4</v>
      </c>
      <c r="AO276" s="29">
        <f t="shared" si="115"/>
        <v>4.4333333333333336</v>
      </c>
      <c r="AP276" s="29"/>
      <c r="AQ276" s="32"/>
      <c r="AR276" s="37"/>
      <c r="AS276" s="32"/>
      <c r="AT276"/>
    </row>
    <row r="277" spans="21:46" x14ac:dyDescent="0.25">
      <c r="U277" s="36">
        <f t="shared" si="109"/>
        <v>16020</v>
      </c>
      <c r="V277" s="36">
        <f t="shared" si="108"/>
        <v>27.468973950908133</v>
      </c>
      <c r="W277" s="32">
        <f t="shared" si="95"/>
        <v>295.88448697545402</v>
      </c>
      <c r="X277" s="8">
        <f t="shared" si="96"/>
        <v>1.1935585350380262</v>
      </c>
      <c r="Y277" s="32">
        <f t="shared" si="97"/>
        <v>1.8335814139542586E-5</v>
      </c>
      <c r="Z277" s="32">
        <f t="shared" si="98"/>
        <v>1.5362308258269391E-5</v>
      </c>
      <c r="AA277" s="10">
        <f t="shared" si="99"/>
        <v>1006.183248884921</v>
      </c>
      <c r="AB277" s="29">
        <f t="shared" si="100"/>
        <v>2.5800358038816341E-2</v>
      </c>
      <c r="AC277" s="8">
        <f t="shared" si="101"/>
        <v>0.71507492315100585</v>
      </c>
      <c r="AD277" s="32">
        <f t="shared" si="102"/>
        <v>3.3796972941097718E-3</v>
      </c>
      <c r="AE277" s="47">
        <f t="shared" si="103"/>
        <v>617284.57693206158</v>
      </c>
      <c r="AF277" s="32">
        <f t="shared" si="104"/>
        <v>441404.72141199507</v>
      </c>
      <c r="AG277" s="9">
        <f t="shared" si="105"/>
        <v>13.918838744165246</v>
      </c>
      <c r="AH277" s="10">
        <f t="shared" si="106"/>
        <v>4.6385173815018232</v>
      </c>
      <c r="AI277" s="10">
        <f t="shared" si="110"/>
        <v>4.2165120246024355</v>
      </c>
      <c r="AJ277" s="10">
        <f t="shared" si="111"/>
        <v>4.4871879424041596</v>
      </c>
      <c r="AK277" s="10">
        <f t="shared" si="112"/>
        <v>8.703699967006596</v>
      </c>
      <c r="AL277" s="9">
        <f t="shared" si="107"/>
        <v>4.714504148795239</v>
      </c>
      <c r="AM277" s="49">
        <f t="shared" si="113"/>
        <v>32.183478099703372</v>
      </c>
      <c r="AN277" s="29">
        <f t="shared" si="114"/>
        <v>1.450616661167766E-4</v>
      </c>
      <c r="AO277" s="29">
        <f t="shared" si="115"/>
        <v>4.45</v>
      </c>
      <c r="AP277" s="29"/>
      <c r="AQ277" s="32"/>
      <c r="AR277" s="37"/>
      <c r="AS277" s="32"/>
      <c r="AT277"/>
    </row>
    <row r="278" spans="21:46" x14ac:dyDescent="0.25">
      <c r="U278" s="36">
        <f t="shared" si="109"/>
        <v>16080</v>
      </c>
      <c r="V278" s="36">
        <f t="shared" si="108"/>
        <v>27.469644076968549</v>
      </c>
      <c r="W278" s="32">
        <f t="shared" si="95"/>
        <v>295.88482203848423</v>
      </c>
      <c r="X278" s="8">
        <f t="shared" si="96"/>
        <v>1.193557178979578</v>
      </c>
      <c r="Y278" s="32">
        <f t="shared" si="97"/>
        <v>1.8335830114975829E-5</v>
      </c>
      <c r="Z278" s="32">
        <f t="shared" si="98"/>
        <v>1.5362339096859939E-5</v>
      </c>
      <c r="AA278" s="10">
        <f t="shared" si="99"/>
        <v>1006.1832607406631</v>
      </c>
      <c r="AB278" s="29">
        <f t="shared" si="100"/>
        <v>2.580038308814794E-2</v>
      </c>
      <c r="AC278" s="8">
        <f t="shared" si="101"/>
        <v>0.71507486033989698</v>
      </c>
      <c r="AD278" s="32">
        <f t="shared" si="102"/>
        <v>3.3796934669056296E-3</v>
      </c>
      <c r="AE278" s="47">
        <f t="shared" si="103"/>
        <v>617325.08507147618</v>
      </c>
      <c r="AF278" s="32">
        <f t="shared" si="104"/>
        <v>441433.64899180084</v>
      </c>
      <c r="AG278" s="9">
        <f t="shared" si="105"/>
        <v>13.919066782292331</v>
      </c>
      <c r="AH278" s="10">
        <f t="shared" si="106"/>
        <v>4.6385978798301499</v>
      </c>
      <c r="AI278" s="10">
        <f t="shared" si="110"/>
        <v>4.2168836100645555</v>
      </c>
      <c r="AJ278" s="10">
        <f t="shared" si="111"/>
        <v>4.4875209090210317</v>
      </c>
      <c r="AK278" s="10">
        <f t="shared" si="112"/>
        <v>8.7044045190855872</v>
      </c>
      <c r="AL278" s="9">
        <f t="shared" si="107"/>
        <v>4.7148857811713594</v>
      </c>
      <c r="AM278" s="49">
        <f t="shared" si="113"/>
        <v>32.184529858139911</v>
      </c>
      <c r="AN278" s="29">
        <f t="shared" si="114"/>
        <v>1.4507340865142646E-4</v>
      </c>
      <c r="AO278" s="29">
        <f t="shared" si="115"/>
        <v>4.4666666666666668</v>
      </c>
      <c r="AP278" s="29"/>
      <c r="AQ278" s="32"/>
      <c r="AR278" s="37"/>
      <c r="AS278" s="32"/>
      <c r="AT278"/>
    </row>
    <row r="279" spans="21:46" x14ac:dyDescent="0.25">
      <c r="U279" s="36">
        <f t="shared" si="109"/>
        <v>16140</v>
      </c>
      <c r="V279" s="36">
        <f t="shared" si="108"/>
        <v>27.470299733083174</v>
      </c>
      <c r="W279" s="32">
        <f t="shared" si="95"/>
        <v>295.88514986654155</v>
      </c>
      <c r="X279" s="8">
        <f t="shared" si="96"/>
        <v>1.193555852205308</v>
      </c>
      <c r="Y279" s="32">
        <f t="shared" si="97"/>
        <v>1.8335845745445096E-5</v>
      </c>
      <c r="Z279" s="32">
        <f t="shared" si="98"/>
        <v>1.536236926957908E-5</v>
      </c>
      <c r="AA279" s="10">
        <f t="shared" si="99"/>
        <v>1006.183272340492</v>
      </c>
      <c r="AB279" s="29">
        <f t="shared" si="100"/>
        <v>2.5800407596581278E-2</v>
      </c>
      <c r="AC279" s="8">
        <f t="shared" si="101"/>
        <v>0.71507479888523451</v>
      </c>
      <c r="AD279" s="32">
        <f t="shared" si="102"/>
        <v>3.379689722350203E-3</v>
      </c>
      <c r="AE279" s="47">
        <f t="shared" si="103"/>
        <v>617364.71810820943</v>
      </c>
      <c r="AF279" s="32">
        <f t="shared" si="104"/>
        <v>441461.95164006733</v>
      </c>
      <c r="AG279" s="9">
        <f t="shared" si="105"/>
        <v>13.919289883193702</v>
      </c>
      <c r="AH279" s="10">
        <f t="shared" si="106"/>
        <v>4.6386766357009996</v>
      </c>
      <c r="AI279" s="10">
        <f t="shared" si="110"/>
        <v>4.2172471780740795</v>
      </c>
      <c r="AJ279" s="10">
        <f t="shared" si="111"/>
        <v>4.4878466880876662</v>
      </c>
      <c r="AK279" s="10">
        <f t="shared" si="112"/>
        <v>8.7050938661617465</v>
      </c>
      <c r="AL279" s="9">
        <f t="shared" si="107"/>
        <v>4.7152591775042794</v>
      </c>
      <c r="AM279" s="49">
        <f t="shared" si="113"/>
        <v>32.185558910587453</v>
      </c>
      <c r="AN279" s="29">
        <f t="shared" si="114"/>
        <v>1.4508489776936245E-4</v>
      </c>
      <c r="AO279" s="29">
        <f t="shared" si="115"/>
        <v>4.4833333333333334</v>
      </c>
      <c r="AP279" s="29"/>
      <c r="AQ279" s="32"/>
      <c r="AR279" s="37"/>
      <c r="AS279" s="32"/>
      <c r="AT279"/>
    </row>
    <row r="280" spans="21:46" x14ac:dyDescent="0.25">
      <c r="U280" s="36">
        <f t="shared" si="109"/>
        <v>16200</v>
      </c>
      <c r="V280" s="36">
        <f t="shared" si="108"/>
        <v>27.470941231529228</v>
      </c>
      <c r="W280" s="32">
        <f t="shared" si="95"/>
        <v>295.88547061576458</v>
      </c>
      <c r="X280" s="8">
        <f t="shared" si="96"/>
        <v>1.1935545540831036</v>
      </c>
      <c r="Y280" s="32">
        <f t="shared" si="97"/>
        <v>1.8335861038395395E-5</v>
      </c>
      <c r="Z280" s="32">
        <f t="shared" si="98"/>
        <v>1.5362398790796053E-5</v>
      </c>
      <c r="AA280" s="10">
        <f t="shared" si="99"/>
        <v>1006.1832836899268</v>
      </c>
      <c r="AB280" s="29">
        <f t="shared" si="100"/>
        <v>2.5800431575789977E-2</v>
      </c>
      <c r="AC280" s="8">
        <f t="shared" si="101"/>
        <v>0.71507473875773642</v>
      </c>
      <c r="AD280" s="32">
        <f t="shared" si="102"/>
        <v>3.3796860586594842E-3</v>
      </c>
      <c r="AE280" s="47">
        <f t="shared" si="103"/>
        <v>617403.49494569935</v>
      </c>
      <c r="AF280" s="32">
        <f t="shared" si="104"/>
        <v>441489.64285640942</v>
      </c>
      <c r="AG280" s="9">
        <f t="shared" si="105"/>
        <v>13.919508153986857</v>
      </c>
      <c r="AH280" s="10">
        <f t="shared" si="106"/>
        <v>4.6387536869013521</v>
      </c>
      <c r="AI280" s="10">
        <f t="shared" si="110"/>
        <v>4.2176029013934953</v>
      </c>
      <c r="AJ280" s="10">
        <f t="shared" si="111"/>
        <v>4.4881654346272297</v>
      </c>
      <c r="AK280" s="10">
        <f t="shared" si="112"/>
        <v>8.705768336020725</v>
      </c>
      <c r="AL280" s="9">
        <f t="shared" si="107"/>
        <v>4.7156245153445591</v>
      </c>
      <c r="AM280" s="49">
        <f t="shared" si="113"/>
        <v>32.186565746873789</v>
      </c>
      <c r="AN280" s="29">
        <f t="shared" si="114"/>
        <v>1.4509613893367874E-4</v>
      </c>
      <c r="AO280" s="29">
        <f t="shared" si="115"/>
        <v>4.5</v>
      </c>
      <c r="AP280" s="29"/>
      <c r="AQ280" s="32"/>
      <c r="AR280" s="37"/>
      <c r="AS280" s="32"/>
      <c r="AT280"/>
    </row>
    <row r="281" spans="21:46" x14ac:dyDescent="0.25">
      <c r="U281" s="36">
        <f t="shared" si="109"/>
        <v>16260</v>
      </c>
      <c r="V281" s="36">
        <f t="shared" si="108"/>
        <v>27.47156887785194</v>
      </c>
      <c r="W281" s="32">
        <f t="shared" si="95"/>
        <v>295.88578443892595</v>
      </c>
      <c r="X281" s="8">
        <f t="shared" si="96"/>
        <v>1.1935532839944856</v>
      </c>
      <c r="Y281" s="32">
        <f t="shared" si="97"/>
        <v>1.8335876001111364E-5</v>
      </c>
      <c r="Z281" s="32">
        <f t="shared" si="98"/>
        <v>1.5362427674570481E-5</v>
      </c>
      <c r="AA281" s="10">
        <f t="shared" si="99"/>
        <v>1006.1832947943681</v>
      </c>
      <c r="AB281" s="29">
        <f t="shared" si="100"/>
        <v>2.5800455037196097E-2</v>
      </c>
      <c r="AC281" s="8">
        <f t="shared" si="101"/>
        <v>0.71507467992875429</v>
      </c>
      <c r="AD281" s="32">
        <f t="shared" si="102"/>
        <v>3.3796824740879397E-3</v>
      </c>
      <c r="AE281" s="47">
        <f t="shared" si="103"/>
        <v>617441.43407910154</v>
      </c>
      <c r="AF281" s="32">
        <f t="shared" si="104"/>
        <v>441516.7358488646</v>
      </c>
      <c r="AG281" s="9">
        <f t="shared" si="105"/>
        <v>13.919721699455723</v>
      </c>
      <c r="AH281" s="10">
        <f t="shared" si="106"/>
        <v>4.6388290703957482</v>
      </c>
      <c r="AI281" s="10">
        <f t="shared" si="110"/>
        <v>4.2179509490721809</v>
      </c>
      <c r="AJ281" s="10">
        <f t="shared" si="111"/>
        <v>4.4884773003247327</v>
      </c>
      <c r="AK281" s="10">
        <f t="shared" si="112"/>
        <v>8.7064282493969145</v>
      </c>
      <c r="AL281" s="9">
        <f t="shared" si="107"/>
        <v>4.7159819684233284</v>
      </c>
      <c r="AM281" s="49">
        <f t="shared" si="113"/>
        <v>32.187550846275272</v>
      </c>
      <c r="AN281" s="29">
        <f t="shared" si="114"/>
        <v>1.4510713748994858E-4</v>
      </c>
      <c r="AO281" s="29">
        <f t="shared" si="115"/>
        <v>4.5166666666666666</v>
      </c>
      <c r="AP281" s="29"/>
      <c r="AQ281" s="32"/>
      <c r="AR281" s="37"/>
      <c r="AS281" s="32"/>
      <c r="AT281"/>
    </row>
    <row r="282" spans="21:46" x14ac:dyDescent="0.25">
      <c r="U282" s="36">
        <f t="shared" si="109"/>
        <v>16320</v>
      </c>
      <c r="V282" s="36">
        <f t="shared" si="108"/>
        <v>27.472182971009364</v>
      </c>
      <c r="W282" s="32">
        <f t="shared" si="95"/>
        <v>295.88609148550466</v>
      </c>
      <c r="X282" s="8">
        <f t="shared" si="96"/>
        <v>1.1935520413343128</v>
      </c>
      <c r="Y282" s="32">
        <f t="shared" si="97"/>
        <v>1.8335890640720391E-5</v>
      </c>
      <c r="Z282" s="32">
        <f t="shared" si="98"/>
        <v>1.5362455934658761E-5</v>
      </c>
      <c r="AA282" s="10">
        <f t="shared" si="99"/>
        <v>1006.1833056590999</v>
      </c>
      <c r="AB282" s="29">
        <f t="shared" si="100"/>
        <v>2.5800477991975233E-2</v>
      </c>
      <c r="AC282" s="8">
        <f t="shared" si="101"/>
        <v>0.7150746223702561</v>
      </c>
      <c r="AD282" s="32">
        <f t="shared" si="102"/>
        <v>3.3796789669276821E-3</v>
      </c>
      <c r="AE282" s="47">
        <f t="shared" si="103"/>
        <v>617478.55360412376</v>
      </c>
      <c r="AF282" s="32">
        <f t="shared" si="104"/>
        <v>441543.24354020075</v>
      </c>
      <c r="AG282" s="9">
        <f t="shared" si="105"/>
        <v>13.919930622101996</v>
      </c>
      <c r="AH282" s="10">
        <f t="shared" si="106"/>
        <v>4.638902822344293</v>
      </c>
      <c r="AI282" s="10">
        <f t="shared" si="110"/>
        <v>4.2182914865257812</v>
      </c>
      <c r="AJ282" s="10">
        <f t="shared" si="111"/>
        <v>4.4887824335989146</v>
      </c>
      <c r="AK282" s="10">
        <f t="shared" si="112"/>
        <v>8.7070739201246958</v>
      </c>
      <c r="AL282" s="9">
        <f t="shared" si="107"/>
        <v>4.7163317067342101</v>
      </c>
      <c r="AM282" s="49">
        <f t="shared" si="113"/>
        <v>32.188514677743576</v>
      </c>
      <c r="AN282" s="29">
        <f t="shared" si="114"/>
        <v>1.4511789866874494E-4</v>
      </c>
      <c r="AO282" s="29">
        <f t="shared" si="115"/>
        <v>4.5333333333333332</v>
      </c>
      <c r="AP282" s="29"/>
      <c r="AQ282" s="32"/>
      <c r="AR282" s="37"/>
      <c r="AS282" s="32"/>
      <c r="AT282"/>
    </row>
    <row r="283" spans="21:46" x14ac:dyDescent="0.25">
      <c r="U283" s="36">
        <f t="shared" si="109"/>
        <v>16380</v>
      </c>
      <c r="V283" s="36">
        <f t="shared" si="108"/>
        <v>27.472783803514083</v>
      </c>
      <c r="W283" s="32">
        <f t="shared" si="95"/>
        <v>295.88639190175701</v>
      </c>
      <c r="X283" s="8">
        <f t="shared" si="96"/>
        <v>1.1935508255104967</v>
      </c>
      <c r="Y283" s="32">
        <f t="shared" si="97"/>
        <v>1.8335904964196401E-5</v>
      </c>
      <c r="Z283" s="32">
        <f t="shared" si="98"/>
        <v>1.5362483584520921E-5</v>
      </c>
      <c r="AA283" s="10">
        <f t="shared" si="99"/>
        <v>1006.1833162892924</v>
      </c>
      <c r="AB283" s="29">
        <f t="shared" si="100"/>
        <v>2.5800500451062296E-2</v>
      </c>
      <c r="AC283" s="8">
        <f t="shared" si="101"/>
        <v>0.71507456605481523</v>
      </c>
      <c r="AD283" s="32">
        <f t="shared" si="102"/>
        <v>3.3796755355076603E-3</v>
      </c>
      <c r="AE283" s="47">
        <f t="shared" si="103"/>
        <v>617514.87122562388</v>
      </c>
      <c r="AF283" s="32">
        <f t="shared" si="104"/>
        <v>441569.17857405811</v>
      </c>
      <c r="AG283" s="9">
        <f t="shared" si="105"/>
        <v>13.920135022195117</v>
      </c>
      <c r="AH283" s="10">
        <f t="shared" si="106"/>
        <v>4.6389749781203289</v>
      </c>
      <c r="AI283" s="10">
        <f t="shared" si="110"/>
        <v>4.2186246756139534</v>
      </c>
      <c r="AJ283" s="10">
        <f t="shared" si="111"/>
        <v>4.4890809796721793</v>
      </c>
      <c r="AK283" s="10">
        <f t="shared" si="112"/>
        <v>8.7077056552861336</v>
      </c>
      <c r="AL283" s="9">
        <f t="shared" si="107"/>
        <v>4.7166738966133224</v>
      </c>
      <c r="AM283" s="49">
        <f t="shared" si="113"/>
        <v>32.189457700127406</v>
      </c>
      <c r="AN283" s="29">
        <f t="shared" si="114"/>
        <v>1.4512842758810222E-4</v>
      </c>
      <c r="AO283" s="29">
        <f t="shared" si="115"/>
        <v>4.55</v>
      </c>
      <c r="AP283" s="29"/>
      <c r="AQ283" s="32"/>
      <c r="AR283" s="37"/>
      <c r="AS283" s="32"/>
      <c r="AT283"/>
    </row>
    <row r="284" spans="21:46" x14ac:dyDescent="0.25">
      <c r="U284" s="36">
        <f t="shared" si="109"/>
        <v>16440</v>
      </c>
      <c r="V284" s="36">
        <f t="shared" si="108"/>
        <v>27.4733716615719</v>
      </c>
      <c r="W284" s="32">
        <f t="shared" si="95"/>
        <v>295.88668583078595</v>
      </c>
      <c r="X284" s="8">
        <f t="shared" si="96"/>
        <v>1.1935496359437188</v>
      </c>
      <c r="Y284" s="32">
        <f t="shared" si="97"/>
        <v>1.8335918978362717E-5</v>
      </c>
      <c r="Z284" s="32">
        <f t="shared" si="98"/>
        <v>1.5362510637326639E-5</v>
      </c>
      <c r="AA284" s="10">
        <f t="shared" si="99"/>
        <v>1006.1833266900049</v>
      </c>
      <c r="AB284" s="29">
        <f t="shared" si="100"/>
        <v>2.5800522425156121E-2</v>
      </c>
      <c r="AC284" s="8">
        <f t="shared" si="101"/>
        <v>0.71507451095559571</v>
      </c>
      <c r="AD284" s="32">
        <f t="shared" si="102"/>
        <v>3.3796721781928639E-3</v>
      </c>
      <c r="AE284" s="47">
        <f t="shared" si="103"/>
        <v>617550.40426607884</v>
      </c>
      <c r="AF284" s="32">
        <f t="shared" si="104"/>
        <v>441594.55332099675</v>
      </c>
      <c r="AG284" s="9">
        <f t="shared" si="105"/>
        <v>13.920334997821403</v>
      </c>
      <c r="AH284" s="10">
        <f t="shared" si="106"/>
        <v>4.6390455723276158</v>
      </c>
      <c r="AI284" s="10">
        <f t="shared" si="110"/>
        <v>4.2189506747163872</v>
      </c>
      <c r="AJ284" s="10">
        <f t="shared" si="111"/>
        <v>4.4893730806393828</v>
      </c>
      <c r="AK284" s="10">
        <f t="shared" si="112"/>
        <v>8.7083237553557709</v>
      </c>
      <c r="AL284" s="9">
        <f t="shared" si="107"/>
        <v>4.7170087008177086</v>
      </c>
      <c r="AM284" s="49">
        <f t="shared" si="113"/>
        <v>32.190380362389611</v>
      </c>
      <c r="AN284" s="29">
        <f t="shared" si="114"/>
        <v>1.4513872925592952E-4</v>
      </c>
      <c r="AO284" s="29">
        <f t="shared" si="115"/>
        <v>4.5666666666666664</v>
      </c>
      <c r="AP284" s="29"/>
      <c r="AQ284" s="32"/>
      <c r="AR284" s="37"/>
      <c r="AS284" s="32"/>
      <c r="AT284"/>
    </row>
    <row r="285" spans="21:46" x14ac:dyDescent="0.25">
      <c r="U285" s="36">
        <f t="shared" si="109"/>
        <v>16500</v>
      </c>
      <c r="V285" s="36">
        <f t="shared" si="108"/>
        <v>27.473946825217524</v>
      </c>
      <c r="W285" s="32">
        <f t="shared" si="95"/>
        <v>295.88697341260877</v>
      </c>
      <c r="X285" s="8">
        <f t="shared" si="96"/>
        <v>1.1935484720671561</v>
      </c>
      <c r="Y285" s="32">
        <f t="shared" si="97"/>
        <v>1.8335932689895663E-5</v>
      </c>
      <c r="Z285" s="32">
        <f t="shared" si="98"/>
        <v>1.5362537105961774E-5</v>
      </c>
      <c r="AA285" s="10">
        <f t="shared" si="99"/>
        <v>1006.1833368661871</v>
      </c>
      <c r="AB285" s="29">
        <f t="shared" si="100"/>
        <v>2.5800543924724986E-2</v>
      </c>
      <c r="AC285" s="8">
        <f t="shared" si="101"/>
        <v>0.7150744570463422</v>
      </c>
      <c r="AD285" s="32">
        <f t="shared" si="102"/>
        <v>3.3796688933835522E-3</v>
      </c>
      <c r="AE285" s="47">
        <f t="shared" si="103"/>
        <v>617585.16967381712</v>
      </c>
      <c r="AF285" s="32">
        <f t="shared" si="104"/>
        <v>441619.37988437788</v>
      </c>
      <c r="AG285" s="9">
        <f t="shared" si="105"/>
        <v>13.920530644931818</v>
      </c>
      <c r="AH285" s="10">
        <f t="shared" si="106"/>
        <v>4.6391146388172295</v>
      </c>
      <c r="AI285" s="10">
        <f t="shared" si="110"/>
        <v>4.219269638807293</v>
      </c>
      <c r="AJ285" s="10">
        <f t="shared" si="111"/>
        <v>4.4896588755347535</v>
      </c>
      <c r="AK285" s="10">
        <f t="shared" si="112"/>
        <v>8.7089285143420465</v>
      </c>
      <c r="AL285" s="9">
        <f t="shared" si="107"/>
        <v>4.717336278601941</v>
      </c>
      <c r="AM285" s="49">
        <f t="shared" si="113"/>
        <v>32.191283103819465</v>
      </c>
      <c r="AN285" s="29">
        <f t="shared" si="114"/>
        <v>1.4514880857236745E-4</v>
      </c>
      <c r="AO285" s="29">
        <f t="shared" si="115"/>
        <v>4.583333333333333</v>
      </c>
      <c r="AP285" s="29"/>
      <c r="AQ285" s="32"/>
      <c r="AR285" s="37"/>
      <c r="AS285" s="32"/>
      <c r="AT285"/>
    </row>
    <row r="286" spans="21:46" x14ac:dyDescent="0.25">
      <c r="U286" s="36">
        <f t="shared" si="109"/>
        <v>16560</v>
      </c>
      <c r="V286" s="36">
        <f t="shared" si="108"/>
        <v>27.474509568447385</v>
      </c>
      <c r="W286" s="32">
        <f t="shared" si="95"/>
        <v>295.88725478422367</v>
      </c>
      <c r="X286" s="8">
        <f t="shared" si="96"/>
        <v>1.1935473333262125</v>
      </c>
      <c r="Y286" s="32">
        <f t="shared" si="97"/>
        <v>1.833594610532762E-5</v>
      </c>
      <c r="Z286" s="32">
        <f t="shared" si="98"/>
        <v>1.5362563003034383E-5</v>
      </c>
      <c r="AA286" s="10">
        <f t="shared" si="99"/>
        <v>1006.1833468226827</v>
      </c>
      <c r="AB286" s="29">
        <f t="shared" si="100"/>
        <v>2.5800564960011502E-2</v>
      </c>
      <c r="AC286" s="8">
        <f t="shared" si="101"/>
        <v>0.71507440430136426</v>
      </c>
      <c r="AD286" s="32">
        <f t="shared" si="102"/>
        <v>3.379665679514489E-3</v>
      </c>
      <c r="AE286" s="47">
        <f t="shared" si="103"/>
        <v>617619.1840311035</v>
      </c>
      <c r="AF286" s="32">
        <f t="shared" si="104"/>
        <v>441643.67010613601</v>
      </c>
      <c r="AG286" s="9">
        <f t="shared" si="105"/>
        <v>13.92072205738882</v>
      </c>
      <c r="AH286" s="10">
        <f t="shared" si="106"/>
        <v>4.6391822107040337</v>
      </c>
      <c r="AI286" s="10">
        <f t="shared" si="110"/>
        <v>4.2195817195282812</v>
      </c>
      <c r="AJ286" s="10">
        <f t="shared" si="111"/>
        <v>4.4899385003978178</v>
      </c>
      <c r="AK286" s="10">
        <f t="shared" si="112"/>
        <v>8.7095202199260982</v>
      </c>
      <c r="AL286" s="9">
        <f t="shared" si="107"/>
        <v>4.7176567857933032</v>
      </c>
      <c r="AM286" s="49">
        <f t="shared" si="113"/>
        <v>32.19216635424069</v>
      </c>
      <c r="AN286" s="29">
        <f t="shared" si="114"/>
        <v>1.4515867033210162E-4</v>
      </c>
      <c r="AO286" s="29">
        <f t="shared" si="115"/>
        <v>4.5999999999999996</v>
      </c>
      <c r="AP286" s="29"/>
      <c r="AQ286" s="32"/>
      <c r="AR286" s="37"/>
      <c r="AS286" s="32"/>
      <c r="AT286"/>
    </row>
    <row r="287" spans="21:46" x14ac:dyDescent="0.25">
      <c r="U287" s="36">
        <f t="shared" si="109"/>
        <v>16620</v>
      </c>
      <c r="V287" s="36">
        <f t="shared" si="108"/>
        <v>27.475060159349571</v>
      </c>
      <c r="W287" s="32">
        <f t="shared" si="95"/>
        <v>295.88753007967478</v>
      </c>
      <c r="X287" s="8">
        <f t="shared" si="96"/>
        <v>1.1935462191782551</v>
      </c>
      <c r="Y287" s="32">
        <f t="shared" si="97"/>
        <v>1.8335959231049957E-5</v>
      </c>
      <c r="Z287" s="32">
        <f t="shared" si="98"/>
        <v>1.5362588340880578E-5</v>
      </c>
      <c r="AA287" s="10">
        <f t="shared" si="99"/>
        <v>1006.1833565642305</v>
      </c>
      <c r="AB287" s="29">
        <f t="shared" si="100"/>
        <v>2.5800585541037219E-2</v>
      </c>
      <c r="AC287" s="8">
        <f t="shared" si="101"/>
        <v>0.71507435269552577</v>
      </c>
      <c r="AD287" s="32">
        <f t="shared" si="102"/>
        <v>3.3796625350542018E-3</v>
      </c>
      <c r="AE287" s="47">
        <f t="shared" si="103"/>
        <v>617652.46356205491</v>
      </c>
      <c r="AF287" s="32">
        <f t="shared" si="104"/>
        <v>441667.43557243323</v>
      </c>
      <c r="AG287" s="9">
        <f t="shared" si="105"/>
        <v>13.920909327012239</v>
      </c>
      <c r="AH287" s="10">
        <f t="shared" si="106"/>
        <v>4.6392483203827775</v>
      </c>
      <c r="AI287" s="10">
        <f t="shared" si="110"/>
        <v>4.2198870652596741</v>
      </c>
      <c r="AJ287" s="10">
        <f t="shared" si="111"/>
        <v>4.4902120883376231</v>
      </c>
      <c r="AK287" s="10">
        <f t="shared" si="112"/>
        <v>8.710099153597298</v>
      </c>
      <c r="AL287" s="9">
        <f t="shared" si="107"/>
        <v>4.7179703748652022</v>
      </c>
      <c r="AM287" s="49">
        <f t="shared" si="113"/>
        <v>32.19303053421477</v>
      </c>
      <c r="AN287" s="29">
        <f t="shared" si="114"/>
        <v>1.4516831922662163E-4</v>
      </c>
      <c r="AO287" s="29">
        <f t="shared" si="115"/>
        <v>4.6166666666666663</v>
      </c>
      <c r="AP287" s="29"/>
      <c r="AQ287" s="32"/>
      <c r="AR287" s="37"/>
      <c r="AS287" s="32"/>
      <c r="AT287"/>
    </row>
    <row r="288" spans="21:46" x14ac:dyDescent="0.25">
      <c r="U288" s="36">
        <f t="shared" si="109"/>
        <v>16680</v>
      </c>
      <c r="V288" s="36">
        <f t="shared" si="108"/>
        <v>27.475598860231006</v>
      </c>
      <c r="W288" s="32">
        <f t="shared" si="95"/>
        <v>295.88779943011548</v>
      </c>
      <c r="X288" s="8">
        <f t="shared" si="96"/>
        <v>1.1935451290923569</v>
      </c>
      <c r="Y288" s="32">
        <f t="shared" si="97"/>
        <v>1.8335972073316321E-5</v>
      </c>
      <c r="Z288" s="32">
        <f t="shared" si="98"/>
        <v>1.5362613131570559E-5</v>
      </c>
      <c r="AA288" s="10">
        <f t="shared" si="99"/>
        <v>1006.1833660954677</v>
      </c>
      <c r="AB288" s="29">
        <f t="shared" si="100"/>
        <v>2.5800605677607679E-2</v>
      </c>
      <c r="AC288" s="8">
        <f t="shared" si="101"/>
        <v>0.71507430220423396</v>
      </c>
      <c r="AD288" s="32">
        <f t="shared" si="102"/>
        <v>3.379659458504256E-3</v>
      </c>
      <c r="AE288" s="47">
        <f t="shared" si="103"/>
        <v>617685.02414035809</v>
      </c>
      <c r="AF288" s="32">
        <f t="shared" si="104"/>
        <v>441690.68761917198</v>
      </c>
      <c r="AG288" s="9">
        <f t="shared" si="105"/>
        <v>13.921092543623921</v>
      </c>
      <c r="AH288" s="10">
        <f t="shared" si="106"/>
        <v>4.6393129995438676</v>
      </c>
      <c r="AI288" s="10">
        <f t="shared" si="110"/>
        <v>4.2201858211903449</v>
      </c>
      <c r="AJ288" s="10">
        <f t="shared" si="111"/>
        <v>4.4904797695956393</v>
      </c>
      <c r="AK288" s="10">
        <f t="shared" si="112"/>
        <v>8.7106655907859842</v>
      </c>
      <c r="AL288" s="9">
        <f t="shared" si="107"/>
        <v>4.7182771950090743</v>
      </c>
      <c r="AM288" s="49">
        <f t="shared" si="113"/>
        <v>32.193876055240082</v>
      </c>
      <c r="AN288" s="29">
        <f t="shared" si="114"/>
        <v>1.4517775984643306E-4</v>
      </c>
      <c r="AO288" s="29">
        <f t="shared" si="115"/>
        <v>4.6333333333333337</v>
      </c>
      <c r="AP288" s="29"/>
      <c r="AQ288" s="32"/>
      <c r="AR288" s="37"/>
      <c r="AS288" s="32"/>
      <c r="AT288"/>
    </row>
    <row r="289" spans="21:46" x14ac:dyDescent="0.25">
      <c r="U289" s="36">
        <f t="shared" si="109"/>
        <v>16740</v>
      </c>
      <c r="V289" s="36">
        <f t="shared" si="108"/>
        <v>27.476125927741879</v>
      </c>
      <c r="W289" s="32">
        <f t="shared" si="95"/>
        <v>295.88806296387094</v>
      </c>
      <c r="X289" s="8">
        <f t="shared" si="96"/>
        <v>1.1935440625490437</v>
      </c>
      <c r="Y289" s="32">
        <f t="shared" si="97"/>
        <v>1.8335984638245497E-5</v>
      </c>
      <c r="Z289" s="32">
        <f t="shared" si="98"/>
        <v>1.5362637386914281E-5</v>
      </c>
      <c r="AA289" s="10">
        <f t="shared" si="99"/>
        <v>1006.1833754209314</v>
      </c>
      <c r="AB289" s="29">
        <f t="shared" si="100"/>
        <v>2.5800625379316985E-2</v>
      </c>
      <c r="AC289" s="8">
        <f t="shared" si="101"/>
        <v>0.71507425280342585</v>
      </c>
      <c r="AD289" s="32">
        <f t="shared" si="102"/>
        <v>3.3796564483985414E-3</v>
      </c>
      <c r="AE289" s="47">
        <f t="shared" si="103"/>
        <v>617716.88129684154</v>
      </c>
      <c r="AF289" s="32">
        <f t="shared" si="104"/>
        <v>441713.43733740144</v>
      </c>
      <c r="AG289" s="9">
        <f t="shared" si="105"/>
        <v>13.921271795091563</v>
      </c>
      <c r="AH289" s="10">
        <f t="shared" si="106"/>
        <v>4.6393762791887845</v>
      </c>
      <c r="AI289" s="10">
        <f t="shared" si="110"/>
        <v>4.2204781293860627</v>
      </c>
      <c r="AJ289" s="10">
        <f t="shared" si="111"/>
        <v>4.4907416716074886</v>
      </c>
      <c r="AK289" s="10">
        <f t="shared" si="112"/>
        <v>8.7112198009935504</v>
      </c>
      <c r="AL289" s="9">
        <f t="shared" si="107"/>
        <v>4.71857739220484</v>
      </c>
      <c r="AM289" s="49">
        <f t="shared" si="113"/>
        <v>32.194703319946719</v>
      </c>
      <c r="AN289" s="29">
        <f t="shared" si="114"/>
        <v>1.4518699668322584E-4</v>
      </c>
      <c r="AO289" s="29">
        <f t="shared" si="115"/>
        <v>4.6500000000000004</v>
      </c>
      <c r="AP289" s="29"/>
      <c r="AQ289" s="32"/>
      <c r="AR289" s="37"/>
      <c r="AS289" s="32"/>
      <c r="AT289"/>
    </row>
    <row r="290" spans="21:46" x14ac:dyDescent="0.25">
      <c r="U290" s="36">
        <f t="shared" si="109"/>
        <v>16800</v>
      </c>
      <c r="V290" s="36">
        <f t="shared" si="108"/>
        <v>27.476641612997415</v>
      </c>
      <c r="W290" s="32">
        <f t="shared" si="95"/>
        <v>295.88832080649865</v>
      </c>
      <c r="X290" s="8">
        <f t="shared" si="96"/>
        <v>1.1935430190400487</v>
      </c>
      <c r="Y290" s="32">
        <f t="shared" si="97"/>
        <v>1.8335996931824185E-5</v>
      </c>
      <c r="Z290" s="32">
        <f t="shared" si="98"/>
        <v>1.5362661118466927E-5</v>
      </c>
      <c r="AA290" s="10">
        <f t="shared" si="99"/>
        <v>1006.1833845450611</v>
      </c>
      <c r="AB290" s="29">
        <f t="shared" si="100"/>
        <v>2.580064465555219E-2</v>
      </c>
      <c r="AC290" s="8">
        <f t="shared" si="101"/>
        <v>0.71507420446955716</v>
      </c>
      <c r="AD290" s="32">
        <f t="shared" si="102"/>
        <v>3.379653503302577E-3</v>
      </c>
      <c r="AE290" s="47">
        <f t="shared" si="103"/>
        <v>617748.05022688885</v>
      </c>
      <c r="AF290" s="32">
        <f t="shared" si="104"/>
        <v>441735.69557861256</v>
      </c>
      <c r="AG290" s="9">
        <f t="shared" si="105"/>
        <v>13.921447167371548</v>
      </c>
      <c r="AH290" s="10">
        <f t="shared" si="106"/>
        <v>4.6394381896451264</v>
      </c>
      <c r="AI290" s="10">
        <f t="shared" si="110"/>
        <v>4.2207641288563584</v>
      </c>
      <c r="AJ290" s="10">
        <f t="shared" si="111"/>
        <v>4.490997919063151</v>
      </c>
      <c r="AK290" s="10">
        <f t="shared" si="112"/>
        <v>8.7117620479195104</v>
      </c>
      <c r="AL290" s="9">
        <f t="shared" si="107"/>
        <v>4.7188711092897346</v>
      </c>
      <c r="AM290" s="49">
        <f t="shared" si="113"/>
        <v>32.195512722287148</v>
      </c>
      <c r="AN290" s="29">
        <f t="shared" si="114"/>
        <v>1.4519603413199185E-4</v>
      </c>
      <c r="AO290" s="29">
        <f t="shared" si="115"/>
        <v>4.666666666666667</v>
      </c>
      <c r="AP290" s="29"/>
      <c r="AQ290" s="32"/>
      <c r="AR290" s="37"/>
      <c r="AS290" s="32"/>
      <c r="AT290"/>
    </row>
    <row r="291" spans="21:46" x14ac:dyDescent="0.25">
      <c r="U291" s="36">
        <f t="shared" si="109"/>
        <v>16860</v>
      </c>
      <c r="V291" s="36">
        <f t="shared" si="108"/>
        <v>27.477146161697032</v>
      </c>
      <c r="W291" s="32">
        <f t="shared" si="95"/>
        <v>295.88857308084852</v>
      </c>
      <c r="X291" s="8">
        <f t="shared" si="96"/>
        <v>1.1935419980680695</v>
      </c>
      <c r="Y291" s="32">
        <f t="shared" si="97"/>
        <v>1.8336008959910086E-5</v>
      </c>
      <c r="Z291" s="32">
        <f t="shared" si="98"/>
        <v>1.5362684337534604E-5</v>
      </c>
      <c r="AA291" s="10">
        <f t="shared" si="99"/>
        <v>1006.1833934722005</v>
      </c>
      <c r="AB291" s="29">
        <f t="shared" si="100"/>
        <v>2.5800663515498003E-2</v>
      </c>
      <c r="AC291" s="8">
        <f t="shared" si="101"/>
        <v>0.71507415717959277</v>
      </c>
      <c r="AD291" s="32">
        <f t="shared" si="102"/>
        <v>3.3796506218128279E-3</v>
      </c>
      <c r="AE291" s="47">
        <f t="shared" si="103"/>
        <v>617778.54579766467</v>
      </c>
      <c r="AF291" s="32">
        <f t="shared" si="104"/>
        <v>441757.47295989952</v>
      </c>
      <c r="AG291" s="9">
        <f t="shared" si="105"/>
        <v>13.921618744550713</v>
      </c>
      <c r="AH291" s="10">
        <f t="shared" si="106"/>
        <v>4.6394987605813682</v>
      </c>
      <c r="AI291" s="10">
        <f t="shared" si="110"/>
        <v>4.2210439556200177</v>
      </c>
      <c r="AJ291" s="10">
        <f t="shared" si="111"/>
        <v>4.4912486339658706</v>
      </c>
      <c r="AK291" s="10">
        <f t="shared" si="112"/>
        <v>8.7122925895858891</v>
      </c>
      <c r="AL291" s="9">
        <f t="shared" si="107"/>
        <v>4.7191584860256892</v>
      </c>
      <c r="AM291" s="49">
        <f t="shared" si="113"/>
        <v>32.196304647722719</v>
      </c>
      <c r="AN291" s="29">
        <f t="shared" si="114"/>
        <v>1.4520487649309814E-4</v>
      </c>
      <c r="AO291" s="29">
        <f t="shared" si="115"/>
        <v>4.6833333333333336</v>
      </c>
      <c r="AP291" s="29"/>
      <c r="AQ291" s="32"/>
      <c r="AR291" s="37"/>
      <c r="AS291" s="32"/>
      <c r="AT291"/>
    </row>
    <row r="292" spans="21:46" x14ac:dyDescent="0.25">
      <c r="U292" s="36">
        <f t="shared" si="109"/>
        <v>16920</v>
      </c>
      <c r="V292" s="36">
        <f t="shared" si="108"/>
        <v>27.477639814240948</v>
      </c>
      <c r="W292" s="32">
        <f t="shared" si="95"/>
        <v>295.88881990712048</v>
      </c>
      <c r="X292" s="8">
        <f t="shared" si="96"/>
        <v>1.193540999146534</v>
      </c>
      <c r="Y292" s="32">
        <f t="shared" si="97"/>
        <v>1.8336020728234476E-5</v>
      </c>
      <c r="Z292" s="32">
        <f t="shared" si="98"/>
        <v>1.5362707055179525E-5</v>
      </c>
      <c r="AA292" s="10">
        <f t="shared" si="99"/>
        <v>1006.1834022065996</v>
      </c>
      <c r="AB292" s="29">
        <f t="shared" si="100"/>
        <v>2.5800681968140962E-2</v>
      </c>
      <c r="AC292" s="8">
        <f t="shared" si="101"/>
        <v>0.71507411091099338</v>
      </c>
      <c r="AD292" s="32">
        <f t="shared" si="102"/>
        <v>3.3796478025560415E-3</v>
      </c>
      <c r="AE292" s="47">
        <f t="shared" si="103"/>
        <v>617808.3825552176</v>
      </c>
      <c r="AF292" s="32">
        <f t="shared" si="104"/>
        <v>441778.7798690311</v>
      </c>
      <c r="AG292" s="9">
        <f t="shared" si="105"/>
        <v>13.921786608887347</v>
      </c>
      <c r="AH292" s="10">
        <f t="shared" si="106"/>
        <v>4.6395580210212533</v>
      </c>
      <c r="AI292" s="10">
        <f t="shared" si="110"/>
        <v>4.2213177427691493</v>
      </c>
      <c r="AJ292" s="10">
        <f t="shared" si="111"/>
        <v>4.4914939356900678</v>
      </c>
      <c r="AK292" s="10">
        <f t="shared" si="112"/>
        <v>8.712811678459218</v>
      </c>
      <c r="AL292" s="9">
        <f t="shared" si="107"/>
        <v>4.7194396591654098</v>
      </c>
      <c r="AM292" s="49">
        <f t="shared" si="113"/>
        <v>32.197079473406362</v>
      </c>
      <c r="AN292" s="29">
        <f t="shared" si="114"/>
        <v>1.4521352797432029E-4</v>
      </c>
      <c r="AO292" s="29">
        <f t="shared" si="115"/>
        <v>4.7</v>
      </c>
      <c r="AP292" s="29"/>
      <c r="AQ292" s="32"/>
      <c r="AR292" s="37"/>
      <c r="AS292" s="32"/>
      <c r="AT292"/>
    </row>
    <row r="293" spans="21:46" x14ac:dyDescent="0.25">
      <c r="U293" s="36">
        <f t="shared" si="109"/>
        <v>16980</v>
      </c>
      <c r="V293" s="36">
        <f t="shared" si="108"/>
        <v>27.478122805844272</v>
      </c>
      <c r="W293" s="32">
        <f t="shared" si="95"/>
        <v>295.8890614029221</v>
      </c>
      <c r="X293" s="8">
        <f t="shared" si="96"/>
        <v>1.1935400217993675</v>
      </c>
      <c r="Y293" s="32">
        <f t="shared" si="97"/>
        <v>1.833603224240503E-5</v>
      </c>
      <c r="Z293" s="32">
        <f t="shared" si="98"/>
        <v>1.5362729282225354E-5</v>
      </c>
      <c r="AA293" s="10">
        <f t="shared" si="99"/>
        <v>1006.1834107524172</v>
      </c>
      <c r="AB293" s="29">
        <f t="shared" si="100"/>
        <v>2.5800700022273759E-2</v>
      </c>
      <c r="AC293" s="8">
        <f t="shared" si="101"/>
        <v>0.71507406564170739</v>
      </c>
      <c r="AD293" s="32">
        <f t="shared" si="102"/>
        <v>3.379645044188593E-3</v>
      </c>
      <c r="AE293" s="47">
        <f t="shared" si="103"/>
        <v>617837.57473140571</v>
      </c>
      <c r="AF293" s="32">
        <f t="shared" si="104"/>
        <v>441799.6264693985</v>
      </c>
      <c r="AG293" s="9">
        <f t="shared" si="105"/>
        <v>13.921950840851169</v>
      </c>
      <c r="AH293" s="10">
        <f t="shared" si="106"/>
        <v>4.639615999357888</v>
      </c>
      <c r="AI293" s="10">
        <f t="shared" si="110"/>
        <v>4.2215856205319007</v>
      </c>
      <c r="AJ293" s="10">
        <f t="shared" si="111"/>
        <v>4.4917339410377348</v>
      </c>
      <c r="AK293" s="10">
        <f t="shared" si="112"/>
        <v>8.7133195615696355</v>
      </c>
      <c r="AL293" s="9">
        <f t="shared" si="107"/>
        <v>4.7197147625168858</v>
      </c>
      <c r="AM293" s="49">
        <f t="shared" si="113"/>
        <v>32.197837568361159</v>
      </c>
      <c r="AN293" s="29">
        <f t="shared" si="114"/>
        <v>1.4522199269282726E-4</v>
      </c>
      <c r="AO293" s="29">
        <f t="shared" si="115"/>
        <v>4.7166666666666668</v>
      </c>
      <c r="AP293" s="29"/>
      <c r="AQ293" s="32"/>
      <c r="AR293" s="37"/>
      <c r="AS293" s="32"/>
      <c r="AT293"/>
    </row>
    <row r="294" spans="21:46" x14ac:dyDescent="0.25">
      <c r="U294" s="36">
        <f t="shared" si="109"/>
        <v>17040</v>
      </c>
      <c r="V294" s="36">
        <f t="shared" si="108"/>
        <v>27.478595366648658</v>
      </c>
      <c r="W294" s="32">
        <f t="shared" si="95"/>
        <v>295.88929768332429</v>
      </c>
      <c r="X294" s="8">
        <f t="shared" si="96"/>
        <v>1.1935390655607665</v>
      </c>
      <c r="Y294" s="32">
        <f t="shared" si="97"/>
        <v>1.8336043507908463E-5</v>
      </c>
      <c r="Z294" s="32">
        <f t="shared" si="98"/>
        <v>1.5362751029262329E-5</v>
      </c>
      <c r="AA294" s="10">
        <f t="shared" si="99"/>
        <v>1006.1834191137222</v>
      </c>
      <c r="AB294" s="29">
        <f t="shared" si="100"/>
        <v>2.5800717686499473E-2</v>
      </c>
      <c r="AC294" s="8">
        <f t="shared" si="101"/>
        <v>0.7150740213501573</v>
      </c>
      <c r="AD294" s="32">
        <f t="shared" si="102"/>
        <v>3.3796423453958469E-3</v>
      </c>
      <c r="AE294" s="47">
        <f t="shared" si="103"/>
        <v>617866.13625068299</v>
      </c>
      <c r="AF294" s="32">
        <f t="shared" si="104"/>
        <v>441820.02270486008</v>
      </c>
      <c r="AG294" s="9">
        <f t="shared" si="105"/>
        <v>13.922111519162453</v>
      </c>
      <c r="AH294" s="10">
        <f t="shared" si="106"/>
        <v>4.6396727233675232</v>
      </c>
      <c r="AI294" s="10">
        <f t="shared" si="110"/>
        <v>4.2218477163338468</v>
      </c>
      <c r="AJ294" s="10">
        <f t="shared" si="111"/>
        <v>4.4919687642936923</v>
      </c>
      <c r="AK294" s="10">
        <f t="shared" si="112"/>
        <v>8.7138164806275391</v>
      </c>
      <c r="AL294" s="9">
        <f t="shared" si="107"/>
        <v>4.7199839270065835</v>
      </c>
      <c r="AM294" s="49">
        <f t="shared" si="113"/>
        <v>32.198579293655243</v>
      </c>
      <c r="AN294" s="29">
        <f t="shared" si="114"/>
        <v>1.4523027467712565E-4</v>
      </c>
      <c r="AO294" s="29">
        <f t="shared" si="115"/>
        <v>4.7333333333333334</v>
      </c>
      <c r="AP294" s="29"/>
      <c r="AQ294" s="32"/>
      <c r="AR294" s="37"/>
      <c r="AS294" s="32"/>
      <c r="AT294"/>
    </row>
    <row r="295" spans="21:46" x14ac:dyDescent="0.25">
      <c r="U295" s="36">
        <f t="shared" si="109"/>
        <v>17100</v>
      </c>
      <c r="V295" s="36">
        <f t="shared" si="108"/>
        <v>27.479057721831566</v>
      </c>
      <c r="W295" s="32">
        <f t="shared" si="95"/>
        <v>295.88952886091579</v>
      </c>
      <c r="X295" s="8">
        <f t="shared" si="96"/>
        <v>1.1935381299749783</v>
      </c>
      <c r="Y295" s="32">
        <f t="shared" si="97"/>
        <v>1.8336054530113083E-5</v>
      </c>
      <c r="Z295" s="32">
        <f t="shared" si="98"/>
        <v>1.5362772306652227E-5</v>
      </c>
      <c r="AA295" s="10">
        <f t="shared" si="99"/>
        <v>1006.1834272944958</v>
      </c>
      <c r="AB295" s="29">
        <f t="shared" si="100"/>
        <v>2.5800734969235507E-2</v>
      </c>
      <c r="AC295" s="8">
        <f t="shared" si="101"/>
        <v>0.71507397801523243</v>
      </c>
      <c r="AD295" s="32">
        <f t="shared" si="102"/>
        <v>3.3796397048915326E-3</v>
      </c>
      <c r="AE295" s="47">
        <f t="shared" si="103"/>
        <v>617894.08073674212</v>
      </c>
      <c r="AF295" s="32">
        <f t="shared" si="104"/>
        <v>441839.97830448736</v>
      </c>
      <c r="AG295" s="9">
        <f t="shared" si="105"/>
        <v>13.922268720830346</v>
      </c>
      <c r="AH295" s="10">
        <f t="shared" si="106"/>
        <v>4.6397282202230228</v>
      </c>
      <c r="AI295" s="10">
        <f t="shared" si="110"/>
        <v>4.2221041548580684</v>
      </c>
      <c r="AJ295" s="10">
        <f t="shared" si="111"/>
        <v>4.4921985172797854</v>
      </c>
      <c r="AK295" s="10">
        <f t="shared" si="112"/>
        <v>8.7143026721378547</v>
      </c>
      <c r="AL295" s="9">
        <f t="shared" si="107"/>
        <v>4.7202472807413383</v>
      </c>
      <c r="AM295" s="49">
        <f t="shared" si="113"/>
        <v>32.199305002572906</v>
      </c>
      <c r="AN295" s="29">
        <f t="shared" si="114"/>
        <v>1.4523837786896426E-4</v>
      </c>
      <c r="AO295" s="29">
        <f t="shared" si="115"/>
        <v>4.75</v>
      </c>
      <c r="AP295" s="29"/>
      <c r="AQ295" s="32"/>
      <c r="AR295" s="37"/>
      <c r="AS295" s="32"/>
      <c r="AT295"/>
    </row>
    <row r="296" spans="21:46" x14ac:dyDescent="0.25">
      <c r="U296" s="36">
        <f t="shared" si="109"/>
        <v>17160</v>
      </c>
      <c r="V296" s="36">
        <f t="shared" si="108"/>
        <v>27.479510091713159</v>
      </c>
      <c r="W296" s="32">
        <f t="shared" si="95"/>
        <v>295.88975504585653</v>
      </c>
      <c r="X296" s="8">
        <f t="shared" si="96"/>
        <v>1.193537214596085</v>
      </c>
      <c r="Y296" s="32">
        <f t="shared" si="97"/>
        <v>1.8336065314271504E-5</v>
      </c>
      <c r="Z296" s="32">
        <f t="shared" si="98"/>
        <v>1.5362793124533419E-5</v>
      </c>
      <c r="AA296" s="10">
        <f t="shared" si="99"/>
        <v>1006.1834352986336</v>
      </c>
      <c r="AB296" s="29">
        <f t="shared" si="100"/>
        <v>2.5800751878717818E-2</v>
      </c>
      <c r="AC296" s="8">
        <f t="shared" si="101"/>
        <v>0.71507393561627774</v>
      </c>
      <c r="AD296" s="32">
        <f t="shared" si="102"/>
        <v>3.3796371214171359E-3</v>
      </c>
      <c r="AE296" s="47">
        <f t="shared" si="103"/>
        <v>617921.4215189988</v>
      </c>
      <c r="AF296" s="32">
        <f t="shared" si="104"/>
        <v>441859.50278719538</v>
      </c>
      <c r="AG296" s="9">
        <f t="shared" si="105"/>
        <v>13.922422521190187</v>
      </c>
      <c r="AH296" s="10">
        <f t="shared" si="106"/>
        <v>4.6397825165070534</v>
      </c>
      <c r="AI296" s="10">
        <f t="shared" si="110"/>
        <v>4.2223550581039575</v>
      </c>
      <c r="AJ296" s="10">
        <f t="shared" si="111"/>
        <v>4.4924233094078359</v>
      </c>
      <c r="AK296" s="10">
        <f t="shared" si="112"/>
        <v>8.7147783675117942</v>
      </c>
      <c r="AL296" s="9">
        <f t="shared" si="107"/>
        <v>4.7205049490688884</v>
      </c>
      <c r="AM296" s="49">
        <f t="shared" si="113"/>
        <v>32.200015040782048</v>
      </c>
      <c r="AN296" s="29">
        <f t="shared" si="114"/>
        <v>1.4524630612519656E-4</v>
      </c>
      <c r="AO296" s="29">
        <f t="shared" si="115"/>
        <v>4.7666666666666666</v>
      </c>
      <c r="AP296" s="29"/>
      <c r="AQ296" s="32"/>
      <c r="AR296" s="37"/>
      <c r="AS296" s="32"/>
      <c r="AT296"/>
    </row>
    <row r="297" spans="21:46" x14ac:dyDescent="0.25">
      <c r="U297" s="36">
        <f t="shared" si="109"/>
        <v>17220</v>
      </c>
      <c r="V297" s="36">
        <f t="shared" si="108"/>
        <v>27.479952691860934</v>
      </c>
      <c r="W297" s="32">
        <f t="shared" si="95"/>
        <v>295.88997634593045</v>
      </c>
      <c r="X297" s="8">
        <f t="shared" si="96"/>
        <v>1.193536318987789</v>
      </c>
      <c r="Y297" s="32">
        <f t="shared" si="97"/>
        <v>1.8336075865522898E-5</v>
      </c>
      <c r="Z297" s="32">
        <f t="shared" si="98"/>
        <v>1.5362813492825511E-5</v>
      </c>
      <c r="AA297" s="10">
        <f t="shared" si="99"/>
        <v>1006.1834431299472</v>
      </c>
      <c r="AB297" s="29">
        <f t="shared" si="100"/>
        <v>2.5800768423004564E-2</v>
      </c>
      <c r="AC297" s="8">
        <f t="shared" si="101"/>
        <v>0.71507389413308298</v>
      </c>
      <c r="AD297" s="32">
        <f t="shared" si="102"/>
        <v>3.3796345937412947E-3</v>
      </c>
      <c r="AE297" s="47">
        <f t="shared" si="103"/>
        <v>617948.17163895932</v>
      </c>
      <c r="AF297" s="32">
        <f t="shared" si="104"/>
        <v>441878.60546628939</v>
      </c>
      <c r="AG297" s="9">
        <f t="shared" si="105"/>
        <v>13.922572993940205</v>
      </c>
      <c r="AH297" s="10">
        <f t="shared" si="106"/>
        <v>4.6398356382249517</v>
      </c>
      <c r="AI297" s="10">
        <f t="shared" si="110"/>
        <v>4.2226005454447604</v>
      </c>
      <c r="AJ297" s="10">
        <f t="shared" si="111"/>
        <v>4.4926432477313876</v>
      </c>
      <c r="AK297" s="10">
        <f t="shared" si="112"/>
        <v>8.7152437931761479</v>
      </c>
      <c r="AL297" s="9">
        <f t="shared" si="107"/>
        <v>4.7207570546370796</v>
      </c>
      <c r="AM297" s="49">
        <f t="shared" si="113"/>
        <v>32.200709746498013</v>
      </c>
      <c r="AN297" s="29">
        <f t="shared" si="114"/>
        <v>1.4525406321960247E-4</v>
      </c>
      <c r="AO297" s="29">
        <f t="shared" si="115"/>
        <v>4.7833333333333332</v>
      </c>
      <c r="AP297" s="29"/>
      <c r="AQ297" s="32"/>
      <c r="AR297" s="37"/>
      <c r="AS297" s="32"/>
      <c r="AT297"/>
    </row>
    <row r="298" spans="21:46" x14ac:dyDescent="0.25">
      <c r="U298" s="36">
        <f t="shared" si="109"/>
        <v>17280</v>
      </c>
      <c r="V298" s="36">
        <f t="shared" si="108"/>
        <v>27.480385733192072</v>
      </c>
      <c r="W298" s="32">
        <f t="shared" si="95"/>
        <v>295.89019286659601</v>
      </c>
      <c r="X298" s="8">
        <f t="shared" si="96"/>
        <v>1.1935354427232083</v>
      </c>
      <c r="Y298" s="32">
        <f t="shared" si="97"/>
        <v>1.8336086188895649E-5</v>
      </c>
      <c r="Z298" s="32">
        <f t="shared" si="98"/>
        <v>1.5362833421234189E-5</v>
      </c>
      <c r="AA298" s="10">
        <f t="shared" si="99"/>
        <v>1006.1834507921658</v>
      </c>
      <c r="AB298" s="29">
        <f t="shared" si="100"/>
        <v>2.5800784609980119E-2</v>
      </c>
      <c r="AC298" s="8">
        <f t="shared" si="101"/>
        <v>0.71507385354587527</v>
      </c>
      <c r="AD298" s="32">
        <f t="shared" si="102"/>
        <v>3.3796321206592218E-3</v>
      </c>
      <c r="AE298" s="47">
        <f t="shared" si="103"/>
        <v>617974.3438564291</v>
      </c>
      <c r="AF298" s="32">
        <f t="shared" si="104"/>
        <v>441897.29545390053</v>
      </c>
      <c r="AG298" s="9">
        <f t="shared" si="105"/>
        <v>13.922720211177225</v>
      </c>
      <c r="AH298" s="10">
        <f t="shared" si="106"/>
        <v>4.6398876108173397</v>
      </c>
      <c r="AI298" s="10">
        <f t="shared" si="110"/>
        <v>4.2228407336839062</v>
      </c>
      <c r="AJ298" s="10">
        <f t="shared" si="111"/>
        <v>4.4928584369964257</v>
      </c>
      <c r="AK298" s="10">
        <f t="shared" si="112"/>
        <v>8.7156991706803311</v>
      </c>
      <c r="AL298" s="9">
        <f t="shared" si="107"/>
        <v>4.721003717451846</v>
      </c>
      <c r="AM298" s="49">
        <f t="shared" si="113"/>
        <v>32.201389450643916</v>
      </c>
      <c r="AN298" s="29">
        <f t="shared" si="114"/>
        <v>1.4526165284467219E-4</v>
      </c>
      <c r="AO298" s="29">
        <f t="shared" si="115"/>
        <v>4.8</v>
      </c>
      <c r="AP298" s="29"/>
      <c r="AQ298" s="32"/>
      <c r="AR298" s="37"/>
      <c r="AS298" s="32"/>
      <c r="AT298"/>
    </row>
    <row r="299" spans="21:46" x14ac:dyDescent="0.25">
      <c r="U299" s="36">
        <f t="shared" si="109"/>
        <v>17340</v>
      </c>
      <c r="V299" s="36">
        <f t="shared" si="108"/>
        <v>27.480809422073623</v>
      </c>
      <c r="W299" s="32">
        <f t="shared" si="95"/>
        <v>295.89040471103681</v>
      </c>
      <c r="X299" s="8">
        <f t="shared" si="96"/>
        <v>1.1935345853846722</v>
      </c>
      <c r="Y299" s="32">
        <f t="shared" si="97"/>
        <v>1.8336096289309651E-5</v>
      </c>
      <c r="Z299" s="32">
        <f t="shared" si="98"/>
        <v>1.5362852919255781E-5</v>
      </c>
      <c r="AA299" s="10">
        <f t="shared" si="99"/>
        <v>1006.1834582889387</v>
      </c>
      <c r="AB299" s="29">
        <f t="shared" si="100"/>
        <v>2.5800800447358815E-2</v>
      </c>
      <c r="AC299" s="8">
        <f t="shared" si="101"/>
        <v>0.71507381383530699</v>
      </c>
      <c r="AD299" s="32">
        <f t="shared" si="102"/>
        <v>3.3796297009921245E-3</v>
      </c>
      <c r="AE299" s="47">
        <f t="shared" si="103"/>
        <v>617999.95065559738</v>
      </c>
      <c r="AF299" s="32">
        <f t="shared" si="104"/>
        <v>441915.58166532952</v>
      </c>
      <c r="AG299" s="9">
        <f t="shared" si="105"/>
        <v>13.922864243431663</v>
      </c>
      <c r="AH299" s="10">
        <f t="shared" si="106"/>
        <v>4.6399384591724493</v>
      </c>
      <c r="AI299" s="10">
        <f t="shared" si="110"/>
        <v>4.2230757371101371</v>
      </c>
      <c r="AJ299" s="10">
        <f t="shared" si="111"/>
        <v>4.4930689796911034</v>
      </c>
      <c r="AK299" s="10">
        <f t="shared" si="112"/>
        <v>8.7161447168012405</v>
      </c>
      <c r="AL299" s="9">
        <f t="shared" si="107"/>
        <v>4.7212450549340046</v>
      </c>
      <c r="AM299" s="49">
        <f t="shared" si="113"/>
        <v>32.202054477007628</v>
      </c>
      <c r="AN299" s="29">
        <f t="shared" si="114"/>
        <v>1.4526907861335401E-4</v>
      </c>
      <c r="AO299" s="29">
        <f t="shared" si="115"/>
        <v>4.8166666666666664</v>
      </c>
      <c r="AP299" s="29"/>
      <c r="AQ299" s="32"/>
      <c r="AR299" s="37"/>
      <c r="AS299" s="32"/>
      <c r="AT299"/>
    </row>
    <row r="300" spans="21:46" x14ac:dyDescent="0.25">
      <c r="U300" s="36">
        <f t="shared" si="109"/>
        <v>17400</v>
      </c>
      <c r="V300" s="36">
        <f t="shared" si="108"/>
        <v>27.481223960420515</v>
      </c>
      <c r="W300" s="32">
        <f t="shared" si="95"/>
        <v>295.89061198021022</v>
      </c>
      <c r="X300" s="8">
        <f t="shared" si="96"/>
        <v>1.1935337465635232</v>
      </c>
      <c r="Y300" s="32">
        <f t="shared" si="97"/>
        <v>1.8336106171578584E-5</v>
      </c>
      <c r="Z300" s="32">
        <f t="shared" si="98"/>
        <v>1.5362871996181706E-5</v>
      </c>
      <c r="AA300" s="10">
        <f t="shared" si="99"/>
        <v>1006.183465623836</v>
      </c>
      <c r="AB300" s="29">
        <f t="shared" si="100"/>
        <v>2.580081594268839E-2</v>
      </c>
      <c r="AC300" s="8">
        <f t="shared" si="101"/>
        <v>0.71507377498244928</v>
      </c>
      <c r="AD300" s="32">
        <f t="shared" si="102"/>
        <v>3.3796273335866501E-3</v>
      </c>
      <c r="AE300" s="47">
        <f t="shared" si="103"/>
        <v>618025.0042509964</v>
      </c>
      <c r="AF300" s="32">
        <f t="shared" si="104"/>
        <v>441933.47282330424</v>
      </c>
      <c r="AG300" s="9">
        <f t="shared" si="105"/>
        <v>13.923005159701804</v>
      </c>
      <c r="AH300" s="10">
        <f t="shared" si="106"/>
        <v>4.6399882076381571</v>
      </c>
      <c r="AI300" s="10">
        <f t="shared" si="110"/>
        <v>4.2233056675514433</v>
      </c>
      <c r="AJ300" s="10">
        <f t="shared" si="111"/>
        <v>4.4932749760942139</v>
      </c>
      <c r="AK300" s="10">
        <f t="shared" si="112"/>
        <v>8.7165806436456563</v>
      </c>
      <c r="AL300" s="9">
        <f t="shared" si="107"/>
        <v>4.7214811819747302</v>
      </c>
      <c r="AM300" s="49">
        <f t="shared" si="113"/>
        <v>32.202705142395246</v>
      </c>
      <c r="AN300" s="29">
        <f t="shared" si="114"/>
        <v>1.4527634406076093E-4</v>
      </c>
      <c r="AO300" s="29">
        <f t="shared" si="115"/>
        <v>4.833333333333333</v>
      </c>
      <c r="AP300" s="29"/>
      <c r="AQ300" s="32"/>
      <c r="AR300" s="37"/>
      <c r="AS300" s="32"/>
      <c r="AT300"/>
    </row>
    <row r="301" spans="21:46" x14ac:dyDescent="0.25">
      <c r="U301" s="36">
        <f t="shared" si="109"/>
        <v>17460</v>
      </c>
      <c r="V301" s="36">
        <f t="shared" si="108"/>
        <v>27.481629545791471</v>
      </c>
      <c r="W301" s="32">
        <f t="shared" si="95"/>
        <v>295.89081477289574</v>
      </c>
      <c r="X301" s="8">
        <f t="shared" si="96"/>
        <v>1.1935329258599228</v>
      </c>
      <c r="Y301" s="32">
        <f t="shared" si="97"/>
        <v>1.8336115840412355E-5</v>
      </c>
      <c r="Z301" s="32">
        <f t="shared" si="98"/>
        <v>1.5362890661103006E-5</v>
      </c>
      <c r="AA301" s="10">
        <f t="shared" si="99"/>
        <v>1006.1834728003512</v>
      </c>
      <c r="AB301" s="29">
        <f t="shared" si="100"/>
        <v>2.5800831103353905E-2</v>
      </c>
      <c r="AC301" s="8">
        <f t="shared" si="101"/>
        <v>0.71507373696878085</v>
      </c>
      <c r="AD301" s="32">
        <f t="shared" si="102"/>
        <v>3.3796250173143334E-3</v>
      </c>
      <c r="AE301" s="47">
        <f t="shared" si="103"/>
        <v>618049.51659331296</v>
      </c>
      <c r="AF301" s="32">
        <f t="shared" si="104"/>
        <v>441950.97746212885</v>
      </c>
      <c r="AG301" s="9">
        <f t="shared" si="105"/>
        <v>13.923143027487169</v>
      </c>
      <c r="AH301" s="10">
        <f t="shared" si="106"/>
        <v>4.6400368800337981</v>
      </c>
      <c r="AI301" s="10">
        <f t="shared" si="110"/>
        <v>4.2235306344278918</v>
      </c>
      <c r="AJ301" s="10">
        <f t="shared" si="111"/>
        <v>4.4934765243226975</v>
      </c>
      <c r="AK301" s="10">
        <f t="shared" si="112"/>
        <v>8.7170071587505902</v>
      </c>
      <c r="AL301" s="9">
        <f t="shared" si="107"/>
        <v>4.7217122109899021</v>
      </c>
      <c r="AM301" s="49">
        <f t="shared" si="113"/>
        <v>32.20334175678137</v>
      </c>
      <c r="AN301" s="29">
        <f t="shared" si="114"/>
        <v>1.4528345264584318E-4</v>
      </c>
      <c r="AO301" s="29">
        <f t="shared" si="115"/>
        <v>4.8499999999999996</v>
      </c>
      <c r="AP301" s="29"/>
      <c r="AQ301" s="32"/>
      <c r="AR301" s="37"/>
      <c r="AS301" s="32"/>
      <c r="AT301"/>
    </row>
    <row r="302" spans="21:46" x14ac:dyDescent="0.25">
      <c r="U302" s="36">
        <f t="shared" si="109"/>
        <v>17520</v>
      </c>
      <c r="V302" s="36">
        <f t="shared" si="108"/>
        <v>27.482026371482863</v>
      </c>
      <c r="W302" s="32">
        <f t="shared" si="95"/>
        <v>295.89101318574143</v>
      </c>
      <c r="X302" s="8">
        <f t="shared" si="96"/>
        <v>1.193532122882661</v>
      </c>
      <c r="Y302" s="32">
        <f t="shared" si="97"/>
        <v>1.8336125300419216E-5</v>
      </c>
      <c r="Z302" s="32">
        <f t="shared" si="98"/>
        <v>1.5362908922914584E-5</v>
      </c>
      <c r="AA302" s="10">
        <f t="shared" si="99"/>
        <v>1006.1834798219023</v>
      </c>
      <c r="AB302" s="29">
        <f t="shared" si="100"/>
        <v>2.5800845936580993E-2</v>
      </c>
      <c r="AC302" s="8">
        <f t="shared" si="101"/>
        <v>0.71507369977618152</v>
      </c>
      <c r="AD302" s="32">
        <f t="shared" si="102"/>
        <v>3.3796227510710644E-3</v>
      </c>
      <c r="AE302" s="47">
        <f t="shared" si="103"/>
        <v>618073.49937509594</v>
      </c>
      <c r="AF302" s="32">
        <f t="shared" si="104"/>
        <v>441968.10393176129</v>
      </c>
      <c r="AG302" s="9">
        <f t="shared" si="105"/>
        <v>13.923277912821334</v>
      </c>
      <c r="AH302" s="10">
        <f t="shared" si="106"/>
        <v>4.640084499661679</v>
      </c>
      <c r="AI302" s="10">
        <f t="shared" si="110"/>
        <v>4.2237507448032874</v>
      </c>
      <c r="AJ302" s="10">
        <f t="shared" si="111"/>
        <v>4.4936737203781858</v>
      </c>
      <c r="AK302" s="10">
        <f t="shared" si="112"/>
        <v>8.7174244651814732</v>
      </c>
      <c r="AL302" s="9">
        <f t="shared" si="107"/>
        <v>4.721938251973298</v>
      </c>
      <c r="AM302" s="49">
        <f t="shared" si="113"/>
        <v>32.203964623456159</v>
      </c>
      <c r="AN302" s="29">
        <f t="shared" si="114"/>
        <v>1.4529040775302455E-4</v>
      </c>
      <c r="AO302" s="29">
        <f t="shared" si="115"/>
        <v>4.8666666666666663</v>
      </c>
      <c r="AP302" s="29"/>
      <c r="AQ302" s="32"/>
      <c r="AR302" s="37"/>
      <c r="AS302" s="32"/>
      <c r="AT302"/>
    </row>
    <row r="303" spans="21:46" x14ac:dyDescent="0.25">
      <c r="U303" s="36">
        <f t="shared" si="109"/>
        <v>17580</v>
      </c>
      <c r="V303" s="36">
        <f t="shared" si="108"/>
        <v>27.482414626620546</v>
      </c>
      <c r="W303" s="32">
        <f t="shared" si="95"/>
        <v>295.89120731331025</v>
      </c>
      <c r="X303" s="8">
        <f t="shared" si="96"/>
        <v>1.1935313372489704</v>
      </c>
      <c r="Y303" s="32">
        <f t="shared" si="97"/>
        <v>1.8336134556107889E-5</v>
      </c>
      <c r="Z303" s="32">
        <f t="shared" si="98"/>
        <v>1.5362926790319351E-5</v>
      </c>
      <c r="AA303" s="10">
        <f t="shared" si="99"/>
        <v>1006.1834866918339</v>
      </c>
      <c r="AB303" s="29">
        <f t="shared" si="100"/>
        <v>2.5800860449439293E-2</v>
      </c>
      <c r="AC303" s="8">
        <f t="shared" si="101"/>
        <v>0.71507366338692036</v>
      </c>
      <c r="AD303" s="32">
        <f t="shared" si="102"/>
        <v>3.3796205337765588E-3</v>
      </c>
      <c r="AE303" s="47">
        <f t="shared" si="103"/>
        <v>618096.96403633372</v>
      </c>
      <c r="AF303" s="32">
        <f t="shared" si="104"/>
        <v>441984.86040179472</v>
      </c>
      <c r="AG303" s="9">
        <f t="shared" si="105"/>
        <v>13.923409880303884</v>
      </c>
      <c r="AH303" s="10">
        <f t="shared" si="106"/>
        <v>4.6401310893183361</v>
      </c>
      <c r="AI303" s="10">
        <f t="shared" si="110"/>
        <v>4.2239661034357363</v>
      </c>
      <c r="AJ303" s="10">
        <f t="shared" si="111"/>
        <v>4.4938666581925792</v>
      </c>
      <c r="AK303" s="10">
        <f t="shared" si="112"/>
        <v>8.7178327616283156</v>
      </c>
      <c r="AL303" s="9">
        <f t="shared" si="107"/>
        <v>4.7221594125486703</v>
      </c>
      <c r="AM303" s="49">
        <f t="shared" si="113"/>
        <v>32.204574039169216</v>
      </c>
      <c r="AN303" s="29">
        <f t="shared" si="114"/>
        <v>1.4529721269380526E-4</v>
      </c>
      <c r="AO303" s="29">
        <f t="shared" si="115"/>
        <v>4.8833333333333337</v>
      </c>
      <c r="AP303" s="29"/>
      <c r="AQ303" s="32"/>
      <c r="AR303" s="37"/>
      <c r="AS303" s="32"/>
      <c r="AT303"/>
    </row>
    <row r="304" spans="21:46" x14ac:dyDescent="0.25">
      <c r="U304" s="36">
        <f t="shared" si="109"/>
        <v>17640</v>
      </c>
      <c r="V304" s="36">
        <f t="shared" si="108"/>
        <v>27.482794496249721</v>
      </c>
      <c r="W304" s="32">
        <f t="shared" si="95"/>
        <v>295.89139724812486</v>
      </c>
      <c r="X304" s="8">
        <f t="shared" si="96"/>
        <v>1.1935305685843447</v>
      </c>
      <c r="Y304" s="32">
        <f t="shared" si="97"/>
        <v>1.8336143611889991E-5</v>
      </c>
      <c r="Z304" s="32">
        <f t="shared" si="98"/>
        <v>1.5362944271832621E-5</v>
      </c>
      <c r="AA304" s="10">
        <f t="shared" si="99"/>
        <v>1006.183493413418</v>
      </c>
      <c r="AB304" s="29">
        <f t="shared" si="100"/>
        <v>2.5800874648846103E-2</v>
      </c>
      <c r="AC304" s="8">
        <f t="shared" si="101"/>
        <v>0.71507362778365036</v>
      </c>
      <c r="AD304" s="32">
        <f t="shared" si="102"/>
        <v>3.3796183643738471E-3</v>
      </c>
      <c r="AE304" s="47">
        <f t="shared" si="103"/>
        <v>618119.92176989047</v>
      </c>
      <c r="AF304" s="32">
        <f t="shared" si="104"/>
        <v>442001.25486534176</v>
      </c>
      <c r="AG304" s="9">
        <f t="shared" si="105"/>
        <v>13.923538993131665</v>
      </c>
      <c r="AH304" s="10">
        <f t="shared" si="106"/>
        <v>4.6401766713055999</v>
      </c>
      <c r="AI304" s="10">
        <f t="shared" si="110"/>
        <v>4.2241768128271771</v>
      </c>
      <c r="AJ304" s="10">
        <f t="shared" si="111"/>
        <v>4.4940554296724136</v>
      </c>
      <c r="AK304" s="10">
        <f t="shared" si="112"/>
        <v>8.7182322424995906</v>
      </c>
      <c r="AL304" s="9">
        <f t="shared" si="107"/>
        <v>4.7223757980206109</v>
      </c>
      <c r="AM304" s="49">
        <f t="shared" si="113"/>
        <v>32.205170294270332</v>
      </c>
      <c r="AN304" s="29">
        <f t="shared" si="114"/>
        <v>1.4530387070832651E-4</v>
      </c>
      <c r="AO304" s="29">
        <f t="shared" si="115"/>
        <v>4.9000000000000004</v>
      </c>
      <c r="AP304" s="29"/>
      <c r="AQ304" s="32"/>
      <c r="AR304" s="37"/>
      <c r="AS304" s="32"/>
      <c r="AT304"/>
    </row>
    <row r="305" spans="21:46" x14ac:dyDescent="0.25">
      <c r="U305" s="36">
        <f t="shared" si="109"/>
        <v>17700</v>
      </c>
      <c r="V305" s="36">
        <f t="shared" si="108"/>
        <v>27.483166161422865</v>
      </c>
      <c r="W305" s="32">
        <f t="shared" si="95"/>
        <v>295.89158308071143</v>
      </c>
      <c r="X305" s="8">
        <f t="shared" si="96"/>
        <v>1.1935298165223602</v>
      </c>
      <c r="Y305" s="32">
        <f t="shared" si="97"/>
        <v>1.8336152472081793E-5</v>
      </c>
      <c r="Z305" s="32">
        <f t="shared" si="98"/>
        <v>1.536296137578585E-5</v>
      </c>
      <c r="AA305" s="10">
        <f t="shared" si="99"/>
        <v>1006.1834999898566</v>
      </c>
      <c r="AB305" s="29">
        <f t="shared" si="100"/>
        <v>2.5800888541569283E-2</v>
      </c>
      <c r="AC305" s="8">
        <f t="shared" si="101"/>
        <v>0.71507359294939876</v>
      </c>
      <c r="AD305" s="32">
        <f t="shared" si="102"/>
        <v>3.3796162418287725E-3</v>
      </c>
      <c r="AE305" s="47">
        <f t="shared" si="103"/>
        <v>618142.38352686656</v>
      </c>
      <c r="AF305" s="32">
        <f t="shared" si="104"/>
        <v>442017.29514286172</v>
      </c>
      <c r="AG305" s="9">
        <f t="shared" si="105"/>
        <v>13.923665313129494</v>
      </c>
      <c r="AH305" s="10">
        <f t="shared" si="106"/>
        <v>4.6402212674413414</v>
      </c>
      <c r="AI305" s="10">
        <f t="shared" si="110"/>
        <v>4.224382973271787</v>
      </c>
      <c r="AJ305" s="10">
        <f t="shared" si="111"/>
        <v>4.4942401247425945</v>
      </c>
      <c r="AK305" s="10">
        <f t="shared" si="112"/>
        <v>8.7186230980143815</v>
      </c>
      <c r="AL305" s="9">
        <f t="shared" si="107"/>
        <v>4.7225875114244564</v>
      </c>
      <c r="AM305" s="49">
        <f t="shared" si="113"/>
        <v>32.205753672847322</v>
      </c>
      <c r="AN305" s="29">
        <f t="shared" si="114"/>
        <v>1.4531038496690636E-4</v>
      </c>
      <c r="AO305" s="29">
        <f t="shared" si="115"/>
        <v>4.916666666666667</v>
      </c>
      <c r="AP305" s="29"/>
      <c r="AQ305" s="32"/>
      <c r="AR305" s="37"/>
      <c r="AS305" s="32"/>
      <c r="AT305"/>
    </row>
    <row r="306" spans="21:46" x14ac:dyDescent="0.25">
      <c r="U306" s="36">
        <f t="shared" si="109"/>
        <v>17760</v>
      </c>
      <c r="V306" s="36">
        <f t="shared" si="108"/>
        <v>27.48352979928578</v>
      </c>
      <c r="W306" s="32">
        <f t="shared" si="95"/>
        <v>295.89176489964285</v>
      </c>
      <c r="X306" s="8">
        <f t="shared" si="96"/>
        <v>1.1935290807045016</v>
      </c>
      <c r="Y306" s="32">
        <f t="shared" si="97"/>
        <v>1.8336161140906549E-5</v>
      </c>
      <c r="Z306" s="32">
        <f t="shared" si="98"/>
        <v>1.5362978110330841E-5</v>
      </c>
      <c r="AA306" s="10">
        <f t="shared" si="99"/>
        <v>1006.1835064242823</v>
      </c>
      <c r="AB306" s="29">
        <f t="shared" si="100"/>
        <v>2.5800902134230815E-2</v>
      </c>
      <c r="AC306" s="8">
        <f t="shared" si="101"/>
        <v>0.71507355886755875</v>
      </c>
      <c r="AD306" s="32">
        <f t="shared" si="102"/>
        <v>3.3796141651294973E-3</v>
      </c>
      <c r="AE306" s="47">
        <f t="shared" si="103"/>
        <v>618164.36002180038</v>
      </c>
      <c r="AF306" s="32">
        <f t="shared" si="104"/>
        <v>442032.98888587567</v>
      </c>
      <c r="AG306" s="9">
        <f t="shared" si="105"/>
        <v>13.923788900779986</v>
      </c>
      <c r="AH306" s="10">
        <f t="shared" si="106"/>
        <v>4.6402648990700515</v>
      </c>
      <c r="AI306" s="10">
        <f t="shared" si="110"/>
        <v>4.2245846829034228</v>
      </c>
      <c r="AJ306" s="10">
        <f t="shared" si="111"/>
        <v>4.4944208313889948</v>
      </c>
      <c r="AK306" s="10">
        <f t="shared" si="112"/>
        <v>8.7190055142924177</v>
      </c>
      <c r="AL306" s="9">
        <f t="shared" si="107"/>
        <v>4.7227946535750593</v>
      </c>
      <c r="AM306" s="49">
        <f t="shared" si="113"/>
        <v>32.206324452860841</v>
      </c>
      <c r="AN306" s="29">
        <f t="shared" si="114"/>
        <v>1.4531675857154032E-4</v>
      </c>
      <c r="AO306" s="29">
        <f t="shared" si="115"/>
        <v>4.9333333333333336</v>
      </c>
      <c r="AP306" s="29"/>
      <c r="AQ306" s="32"/>
      <c r="AR306" s="37"/>
      <c r="AS306" s="32"/>
      <c r="AT306"/>
    </row>
    <row r="307" spans="21:46" x14ac:dyDescent="0.25">
      <c r="U307" s="36">
        <f t="shared" si="109"/>
        <v>17820</v>
      </c>
      <c r="V307" s="36">
        <f t="shared" si="108"/>
        <v>27.483885583161776</v>
      </c>
      <c r="W307" s="32">
        <f t="shared" si="95"/>
        <v>295.89194279158085</v>
      </c>
      <c r="X307" s="8">
        <f t="shared" si="96"/>
        <v>1.1935283607799909</v>
      </c>
      <c r="Y307" s="32">
        <f t="shared" si="97"/>
        <v>1.833616962249625E-5</v>
      </c>
      <c r="Z307" s="32">
        <f t="shared" si="98"/>
        <v>1.5362994483443406E-5</v>
      </c>
      <c r="AA307" s="10">
        <f t="shared" si="99"/>
        <v>1006.1835127197603</v>
      </c>
      <c r="AB307" s="29">
        <f t="shared" si="100"/>
        <v>2.5800915433309604E-2</v>
      </c>
      <c r="AC307" s="8">
        <f t="shared" si="101"/>
        <v>0.71507352552188219</v>
      </c>
      <c r="AD307" s="32">
        <f t="shared" si="102"/>
        <v>3.3796121332860217E-3</v>
      </c>
      <c r="AE307" s="47">
        <f t="shared" si="103"/>
        <v>618185.86173779389</v>
      </c>
      <c r="AF307" s="32">
        <f t="shared" si="104"/>
        <v>442048.34358062712</v>
      </c>
      <c r="AG307" s="9">
        <f t="shared" si="105"/>
        <v>13.923909815252907</v>
      </c>
      <c r="AH307" s="10">
        <f t="shared" si="106"/>
        <v>4.6403075870731101</v>
      </c>
      <c r="AI307" s="10">
        <f t="shared" si="110"/>
        <v>4.2247820377419725</v>
      </c>
      <c r="AJ307" s="10">
        <f t="shared" si="111"/>
        <v>4.4945976357001172</v>
      </c>
      <c r="AK307" s="10">
        <f t="shared" si="112"/>
        <v>8.7193796734420896</v>
      </c>
      <c r="AL307" s="9">
        <f t="shared" si="107"/>
        <v>4.7229973231144644</v>
      </c>
      <c r="AM307" s="49">
        <f t="shared" si="113"/>
        <v>32.206882906276242</v>
      </c>
      <c r="AN307" s="29">
        <f t="shared" si="114"/>
        <v>1.4532299455736816E-4</v>
      </c>
      <c r="AO307" s="29">
        <f t="shared" si="115"/>
        <v>4.95</v>
      </c>
      <c r="AP307" s="29"/>
      <c r="AQ307" s="32"/>
      <c r="AR307" s="37"/>
      <c r="AS307" s="32"/>
      <c r="AT307"/>
    </row>
    <row r="308" spans="21:46" x14ac:dyDescent="0.25">
      <c r="U308" s="36">
        <f t="shared" si="109"/>
        <v>17880</v>
      </c>
      <c r="V308" s="36">
        <f t="shared" si="108"/>
        <v>27.484233682634056</v>
      </c>
      <c r="W308" s="32">
        <f t="shared" si="95"/>
        <v>295.89211684131703</v>
      </c>
      <c r="X308" s="8">
        <f t="shared" si="96"/>
        <v>1.1935276564056216</v>
      </c>
      <c r="Y308" s="32">
        <f t="shared" si="97"/>
        <v>1.8336177920893796E-5</v>
      </c>
      <c r="Z308" s="32">
        <f t="shared" si="98"/>
        <v>1.5363010502927323E-5</v>
      </c>
      <c r="AA308" s="10">
        <f t="shared" si="99"/>
        <v>1006.1835188792896</v>
      </c>
      <c r="AB308" s="29">
        <f t="shared" si="100"/>
        <v>2.5800928445144842E-2</v>
      </c>
      <c r="AC308" s="8">
        <f t="shared" si="101"/>
        <v>0.71507349289647171</v>
      </c>
      <c r="AD308" s="32">
        <f t="shared" si="102"/>
        <v>3.3796101453297134E-3</v>
      </c>
      <c r="AE308" s="47">
        <f t="shared" si="103"/>
        <v>618206.89893149794</v>
      </c>
      <c r="AF308" s="32">
        <f t="shared" si="104"/>
        <v>442063.36655164231</v>
      </c>
      <c r="AG308" s="9">
        <f t="shared" si="105"/>
        <v>13.924028114433769</v>
      </c>
      <c r="AH308" s="10">
        <f t="shared" si="106"/>
        <v>4.6403493518789212</v>
      </c>
      <c r="AI308" s="10">
        <f t="shared" si="110"/>
        <v>4.2249751317388009</v>
      </c>
      <c r="AJ308" s="10">
        <f t="shared" si="111"/>
        <v>4.4947706219080121</v>
      </c>
      <c r="AK308" s="10">
        <f t="shared" si="112"/>
        <v>8.7197457536468121</v>
      </c>
      <c r="AL308" s="9">
        <f t="shared" si="107"/>
        <v>4.7231956165586899</v>
      </c>
      <c r="AM308" s="49">
        <f t="shared" si="113"/>
        <v>32.207429299192746</v>
      </c>
      <c r="AN308" s="29">
        <f t="shared" si="114"/>
        <v>1.4532909589411354E-4</v>
      </c>
      <c r="AO308" s="29">
        <f t="shared" si="115"/>
        <v>4.9666666666666668</v>
      </c>
      <c r="AP308" s="29"/>
      <c r="AQ308" s="32"/>
      <c r="AR308" s="37"/>
      <c r="AS308" s="32"/>
      <c r="AT308"/>
    </row>
    <row r="309" spans="21:46" x14ac:dyDescent="0.25">
      <c r="U309" s="36">
        <f t="shared" si="109"/>
        <v>17940</v>
      </c>
      <c r="V309" s="36">
        <f t="shared" si="108"/>
        <v>27.484574263626332</v>
      </c>
      <c r="W309" s="32">
        <f t="shared" si="95"/>
        <v>295.89228713181313</v>
      </c>
      <c r="X309" s="8">
        <f t="shared" si="96"/>
        <v>1.1935269672455957</v>
      </c>
      <c r="Y309" s="32">
        <f t="shared" si="97"/>
        <v>1.8336186040054827E-5</v>
      </c>
      <c r="Z309" s="32">
        <f t="shared" si="98"/>
        <v>1.5363026176417958E-5</v>
      </c>
      <c r="AA309" s="10">
        <f t="shared" si="99"/>
        <v>1006.1835249058048</v>
      </c>
      <c r="AB309" s="29">
        <f t="shared" si="100"/>
        <v>2.5800941175938903E-2</v>
      </c>
      <c r="AC309" s="8">
        <f t="shared" si="101"/>
        <v>0.71507346097577362</v>
      </c>
      <c r="AD309" s="32">
        <f t="shared" si="102"/>
        <v>3.3796082003128497E-3</v>
      </c>
      <c r="AE309" s="47">
        <f t="shared" si="103"/>
        <v>618227.48163800989</v>
      </c>
      <c r="AF309" s="32">
        <f t="shared" si="104"/>
        <v>442078.06496522826</v>
      </c>
      <c r="AG309" s="9">
        <f t="shared" si="105"/>
        <v>13.924143854951817</v>
      </c>
      <c r="AH309" s="10">
        <f t="shared" si="106"/>
        <v>4.640390213472755</v>
      </c>
      <c r="AI309" s="10">
        <f t="shared" si="110"/>
        <v>4.2251640568211704</v>
      </c>
      <c r="AJ309" s="10">
        <f t="shared" si="111"/>
        <v>4.4949398724282519</v>
      </c>
      <c r="AK309" s="10">
        <f t="shared" si="112"/>
        <v>8.7201039292494222</v>
      </c>
      <c r="AL309" s="9">
        <f t="shared" si="107"/>
        <v>4.7233896283434369</v>
      </c>
      <c r="AM309" s="49">
        <f t="shared" si="113"/>
        <v>32.207963891969769</v>
      </c>
      <c r="AN309" s="29">
        <f t="shared" si="114"/>
        <v>1.4533506548749037E-4</v>
      </c>
      <c r="AO309" s="29">
        <f t="shared" si="115"/>
        <v>4.9833333333333334</v>
      </c>
      <c r="AP309" s="29"/>
      <c r="AQ309" s="32"/>
      <c r="AR309" s="37"/>
      <c r="AS309" s="32"/>
      <c r="AT309"/>
    </row>
    <row r="310" spans="21:46" x14ac:dyDescent="0.25">
      <c r="U310" s="36">
        <f t="shared" si="109"/>
        <v>18000</v>
      </c>
      <c r="V310" s="36">
        <f t="shared" si="108"/>
        <v>27.484907488481696</v>
      </c>
      <c r="W310" s="32">
        <f t="shared" si="95"/>
        <v>295.89245374424081</v>
      </c>
      <c r="X310" s="8">
        <f t="shared" si="96"/>
        <v>1.1935262929713615</v>
      </c>
      <c r="Y310" s="32">
        <f t="shared" si="97"/>
        <v>1.8336193983849602E-5</v>
      </c>
      <c r="Z310" s="32">
        <f t="shared" si="98"/>
        <v>1.5363041511385937E-5</v>
      </c>
      <c r="AA310" s="10">
        <f t="shared" si="99"/>
        <v>1006.1835308021767</v>
      </c>
      <c r="AB310" s="29">
        <f t="shared" si="100"/>
        <v>2.5800953631760323E-2</v>
      </c>
      <c r="AC310" s="8">
        <f t="shared" si="101"/>
        <v>0.715073429744568</v>
      </c>
      <c r="AD310" s="32">
        <f t="shared" si="102"/>
        <v>3.379606297308161E-3</v>
      </c>
      <c r="AE310" s="47">
        <f t="shared" si="103"/>
        <v>618247.61967565573</v>
      </c>
      <c r="AF310" s="32">
        <f t="shared" si="104"/>
        <v>442092.44583288638</v>
      </c>
      <c r="AG310" s="9">
        <f t="shared" si="105"/>
        <v>13.924257092207434</v>
      </c>
      <c r="AH310" s="10">
        <f t="shared" si="106"/>
        <v>4.640430191406403</v>
      </c>
      <c r="AI310" s="10">
        <f t="shared" si="110"/>
        <v>4.2253489029357256</v>
      </c>
      <c r="AJ310" s="10">
        <f t="shared" si="111"/>
        <v>4.4951054678989877</v>
      </c>
      <c r="AK310" s="10">
        <f t="shared" si="112"/>
        <v>8.7204543708347124</v>
      </c>
      <c r="AL310" s="9">
        <f t="shared" si="107"/>
        <v>4.7235794508688018</v>
      </c>
      <c r="AM310" s="49">
        <f t="shared" si="113"/>
        <v>32.2084869393505</v>
      </c>
      <c r="AN310" s="29">
        <f t="shared" si="114"/>
        <v>1.4534090618057853E-4</v>
      </c>
      <c r="AO310" s="29">
        <f t="shared" si="115"/>
        <v>5</v>
      </c>
      <c r="AP310" s="29"/>
      <c r="AQ310" s="32"/>
      <c r="AR310" s="37"/>
      <c r="AS310" s="32"/>
      <c r="AT310"/>
    </row>
    <row r="311" spans="21:46" x14ac:dyDescent="0.25">
      <c r="U311" s="36">
        <f t="shared" si="109"/>
        <v>18060</v>
      </c>
      <c r="V311" s="36">
        <f t="shared" si="108"/>
        <v>27.485233516039806</v>
      </c>
      <c r="W311" s="32">
        <f t="shared" si="95"/>
        <v>295.89261675801987</v>
      </c>
      <c r="X311" s="8">
        <f t="shared" si="96"/>
        <v>1.1935256332614603</v>
      </c>
      <c r="Y311" s="32">
        <f t="shared" si="97"/>
        <v>1.833620175606489E-5</v>
      </c>
      <c r="Z311" s="32">
        <f t="shared" si="98"/>
        <v>1.5363056515140686E-5</v>
      </c>
      <c r="AA311" s="10">
        <f t="shared" si="99"/>
        <v>1006.1835365712149</v>
      </c>
      <c r="AB311" s="29">
        <f t="shared" si="100"/>
        <v>2.5800965818546656E-2</v>
      </c>
      <c r="AC311" s="8">
        <f t="shared" si="101"/>
        <v>0.71507339918796642</v>
      </c>
      <c r="AD311" s="32">
        <f t="shared" si="102"/>
        <v>3.3796044354083938E-3</v>
      </c>
      <c r="AE311" s="47">
        <f t="shared" si="103"/>
        <v>618267.32265067089</v>
      </c>
      <c r="AF311" s="32">
        <f t="shared" si="104"/>
        <v>442106.51601465844</v>
      </c>
      <c r="AG311" s="9">
        <f t="shared" si="105"/>
        <v>13.924367880398892</v>
      </c>
      <c r="AH311" s="10">
        <f t="shared" si="106"/>
        <v>4.6404693048076098</v>
      </c>
      <c r="AI311" s="10">
        <f t="shared" si="110"/>
        <v>4.2255297580910476</v>
      </c>
      <c r="AJ311" s="10">
        <f t="shared" si="111"/>
        <v>4.4952674872191976</v>
      </c>
      <c r="AK311" s="10">
        <f t="shared" si="112"/>
        <v>8.7207972453102443</v>
      </c>
      <c r="AL311" s="9">
        <f t="shared" si="107"/>
        <v>4.7237651745430487</v>
      </c>
      <c r="AM311" s="49">
        <f t="shared" si="113"/>
        <v>32.208998690582852</v>
      </c>
      <c r="AN311" s="29">
        <f t="shared" si="114"/>
        <v>1.4534662075517074E-4</v>
      </c>
      <c r="AO311" s="29">
        <f t="shared" si="115"/>
        <v>5.0166666666666666</v>
      </c>
      <c r="AP311" s="29"/>
      <c r="AQ311" s="32"/>
      <c r="AR311" s="37"/>
      <c r="AS311" s="32"/>
      <c r="AT311"/>
    </row>
    <row r="312" spans="21:46" x14ac:dyDescent="0.25">
      <c r="U312" s="36">
        <f t="shared" si="109"/>
        <v>18120</v>
      </c>
      <c r="V312" s="36">
        <f t="shared" si="108"/>
        <v>27.485552501712409</v>
      </c>
      <c r="W312" s="32">
        <f t="shared" si="95"/>
        <v>295.89277625085617</v>
      </c>
      <c r="X312" s="8">
        <f t="shared" si="96"/>
        <v>1.1935249878013721</v>
      </c>
      <c r="Y312" s="32">
        <f t="shared" si="97"/>
        <v>1.8336209360405675E-5</v>
      </c>
      <c r="Z312" s="32">
        <f t="shared" si="98"/>
        <v>1.5363071194833844E-5</v>
      </c>
      <c r="AA312" s="10">
        <f t="shared" si="99"/>
        <v>1006.1835422156677</v>
      </c>
      <c r="AB312" s="29">
        <f t="shared" si="100"/>
        <v>2.5800977742107305E-2</v>
      </c>
      <c r="AC312" s="8">
        <f t="shared" si="101"/>
        <v>0.71507336929139897</v>
      </c>
      <c r="AD312" s="32">
        <f t="shared" si="102"/>
        <v>3.3796026137258781E-3</v>
      </c>
      <c r="AE312" s="47">
        <f t="shared" si="103"/>
        <v>618286.59996178863</v>
      </c>
      <c r="AF312" s="32">
        <f t="shared" si="104"/>
        <v>442120.28222239955</v>
      </c>
      <c r="AG312" s="9">
        <f t="shared" si="105"/>
        <v>13.924476272548608</v>
      </c>
      <c r="AH312" s="10">
        <f t="shared" si="106"/>
        <v>4.6405075723893185</v>
      </c>
      <c r="AI312" s="10">
        <f t="shared" si="110"/>
        <v>4.2257067083993158</v>
      </c>
      <c r="AJ312" s="10">
        <f t="shared" si="111"/>
        <v>4.4954260075861816</v>
      </c>
      <c r="AK312" s="10">
        <f t="shared" si="112"/>
        <v>8.7211327159854974</v>
      </c>
      <c r="AL312" s="9">
        <f t="shared" si="107"/>
        <v>4.7239468878254778</v>
      </c>
      <c r="AM312" s="49">
        <f t="shared" si="113"/>
        <v>32.209499389537889</v>
      </c>
      <c r="AN312" s="29">
        <f t="shared" si="114"/>
        <v>1.4535221193309161E-4</v>
      </c>
      <c r="AO312" s="29">
        <f t="shared" si="115"/>
        <v>5.0333333333333332</v>
      </c>
      <c r="AP312" s="29"/>
      <c r="AQ312" s="32"/>
      <c r="AR312" s="37"/>
      <c r="AS312" s="32"/>
      <c r="AT312"/>
    </row>
    <row r="313" spans="21:46" x14ac:dyDescent="0.25">
      <c r="U313" s="36">
        <f t="shared" si="109"/>
        <v>18180</v>
      </c>
      <c r="V313" s="36">
        <f t="shared" si="108"/>
        <v>27.485864597557232</v>
      </c>
      <c r="W313" s="32">
        <f t="shared" si="95"/>
        <v>295.89293229877859</v>
      </c>
      <c r="X313" s="8">
        <f t="shared" si="96"/>
        <v>1.1935243562833657</v>
      </c>
      <c r="Y313" s="32">
        <f t="shared" si="97"/>
        <v>1.8336216800497092E-5</v>
      </c>
      <c r="Z313" s="32">
        <f t="shared" si="98"/>
        <v>1.5363085557462826E-5</v>
      </c>
      <c r="AA313" s="10">
        <f t="shared" si="99"/>
        <v>1006.1835477382243</v>
      </c>
      <c r="AB313" s="29">
        <f t="shared" si="100"/>
        <v>2.5800989408126373E-2</v>
      </c>
      <c r="AC313" s="8">
        <f t="shared" si="101"/>
        <v>0.71507334004061274</v>
      </c>
      <c r="AD313" s="32">
        <f t="shared" si="102"/>
        <v>3.3796008313921053E-3</v>
      </c>
      <c r="AE313" s="47">
        <f t="shared" si="103"/>
        <v>618305.46080470621</v>
      </c>
      <c r="AF313" s="32">
        <f t="shared" si="104"/>
        <v>442133.75102297141</v>
      </c>
      <c r="AG313" s="9">
        <f t="shared" si="105"/>
        <v>13.924582320528666</v>
      </c>
      <c r="AH313" s="10">
        <f t="shared" si="106"/>
        <v>4.6405450124586913</v>
      </c>
      <c r="AI313" s="10">
        <f t="shared" si="110"/>
        <v>4.2258798381170575</v>
      </c>
      <c r="AJ313" s="10">
        <f t="shared" si="111"/>
        <v>4.4955811045321745</v>
      </c>
      <c r="AK313" s="10">
        <f t="shared" si="112"/>
        <v>8.721460942649232</v>
      </c>
      <c r="AL313" s="9">
        <f t="shared" si="107"/>
        <v>4.7241246772683336</v>
      </c>
      <c r="AM313" s="49">
        <f t="shared" si="113"/>
        <v>32.209989274825567</v>
      </c>
      <c r="AN313" s="29">
        <f t="shared" si="114"/>
        <v>1.4535768237748721E-4</v>
      </c>
      <c r="AO313" s="29">
        <f t="shared" si="115"/>
        <v>5.05</v>
      </c>
      <c r="AP313" s="29"/>
      <c r="AQ313" s="32"/>
      <c r="AR313" s="37"/>
      <c r="AS313" s="32"/>
      <c r="AT313"/>
    </row>
    <row r="314" spans="21:46" x14ac:dyDescent="0.25">
      <c r="U314" s="36">
        <f t="shared" si="109"/>
        <v>18240</v>
      </c>
      <c r="V314" s="36">
        <f t="shared" si="108"/>
        <v>27.486169952350295</v>
      </c>
      <c r="W314" s="32">
        <f t="shared" si="95"/>
        <v>295.89308497617515</v>
      </c>
      <c r="X314" s="8">
        <f t="shared" si="96"/>
        <v>1.1935237384063531</v>
      </c>
      <c r="Y314" s="32">
        <f t="shared" si="97"/>
        <v>1.8336224079885837E-5</v>
      </c>
      <c r="Z314" s="32">
        <f t="shared" si="98"/>
        <v>1.5363099609873862E-5</v>
      </c>
      <c r="AA314" s="10">
        <f t="shared" si="99"/>
        <v>1006.1835531415165</v>
      </c>
      <c r="AB314" s="29">
        <f t="shared" si="100"/>
        <v>2.580100082216509E-2</v>
      </c>
      <c r="AC314" s="8">
        <f t="shared" si="101"/>
        <v>0.71507331142166008</v>
      </c>
      <c r="AD314" s="32">
        <f t="shared" si="102"/>
        <v>3.379599087557313E-3</v>
      </c>
      <c r="AE314" s="47">
        <f t="shared" si="103"/>
        <v>618323.91417649377</v>
      </c>
      <c r="AF314" s="32">
        <f t="shared" si="104"/>
        <v>442146.92884138774</v>
      </c>
      <c r="AG314" s="9">
        <f t="shared" si="105"/>
        <v>13.924686075085994</v>
      </c>
      <c r="AH314" s="10">
        <f t="shared" si="106"/>
        <v>4.6405816429259241</v>
      </c>
      <c r="AI314" s="10">
        <f t="shared" si="110"/>
        <v>4.2260492296850183</v>
      </c>
      <c r="AJ314" s="10">
        <f t="shared" si="111"/>
        <v>4.4957328519601969</v>
      </c>
      <c r="AK314" s="10">
        <f t="shared" si="112"/>
        <v>8.7217820816452161</v>
      </c>
      <c r="AL314" s="9">
        <f t="shared" si="107"/>
        <v>4.7242986275578254</v>
      </c>
      <c r="AM314" s="49">
        <f t="shared" si="113"/>
        <v>32.210468579908124</v>
      </c>
      <c r="AN314" s="29">
        <f t="shared" si="114"/>
        <v>1.4536303469408693E-4</v>
      </c>
      <c r="AO314" s="29">
        <f t="shared" si="115"/>
        <v>5.0666666666666664</v>
      </c>
      <c r="AP314" s="29"/>
      <c r="AQ314" s="32"/>
      <c r="AR314" s="37"/>
      <c r="AS314" s="32"/>
      <c r="AT314"/>
    </row>
    <row r="315" spans="21:46" x14ac:dyDescent="0.25">
      <c r="U315" s="36">
        <f t="shared" si="109"/>
        <v>18300</v>
      </c>
      <c r="V315" s="36">
        <f t="shared" si="108"/>
        <v>27.486468711656663</v>
      </c>
      <c r="W315" s="32">
        <f t="shared" si="95"/>
        <v>295.89323435582833</v>
      </c>
      <c r="X315" s="8">
        <f t="shared" si="96"/>
        <v>1.1935231338757453</v>
      </c>
      <c r="Y315" s="32">
        <f t="shared" si="97"/>
        <v>1.8336231202042282E-5</v>
      </c>
      <c r="Z315" s="32">
        <f t="shared" si="98"/>
        <v>1.536311335876563E-5</v>
      </c>
      <c r="AA315" s="10">
        <f t="shared" si="99"/>
        <v>1006.1835584281187</v>
      </c>
      <c r="AB315" s="29">
        <f t="shared" si="100"/>
        <v>2.5801011989664901E-2</v>
      </c>
      <c r="AC315" s="8">
        <f t="shared" si="101"/>
        <v>0.71507328342089671</v>
      </c>
      <c r="AD315" s="32">
        <f t="shared" si="102"/>
        <v>3.3795973813900847E-3</v>
      </c>
      <c r="AE315" s="47">
        <f t="shared" si="103"/>
        <v>618341.96887985489</v>
      </c>
      <c r="AF315" s="32">
        <f t="shared" si="104"/>
        <v>442159.82196385978</v>
      </c>
      <c r="AG315" s="9">
        <f t="shared" si="105"/>
        <v>13.924787585866722</v>
      </c>
      <c r="AH315" s="10">
        <f t="shared" si="106"/>
        <v>4.6406174813129217</v>
      </c>
      <c r="AI315" s="10">
        <f t="shared" si="110"/>
        <v>4.2262149637672302</v>
      </c>
      <c r="AJ315" s="10">
        <f t="shared" si="111"/>
        <v>4.4958813221791623</v>
      </c>
      <c r="AK315" s="10">
        <f t="shared" si="112"/>
        <v>8.7220962859463924</v>
      </c>
      <c r="AL315" s="9">
        <f t="shared" si="107"/>
        <v>4.7244688215542956</v>
      </c>
      <c r="AM315" s="49">
        <f t="shared" si="113"/>
        <v>32.210937533210959</v>
      </c>
      <c r="AN315" s="29">
        <f t="shared" si="114"/>
        <v>1.4536827143243986E-4</v>
      </c>
      <c r="AO315" s="29">
        <f t="shared" si="115"/>
        <v>5.083333333333333</v>
      </c>
      <c r="AP315" s="29"/>
      <c r="AQ315" s="32"/>
      <c r="AR315" s="37"/>
      <c r="AS315" s="32"/>
      <c r="AT315"/>
    </row>
    <row r="316" spans="21:46" x14ac:dyDescent="0.25">
      <c r="U316" s="36">
        <f t="shared" si="109"/>
        <v>18360</v>
      </c>
      <c r="V316" s="36">
        <f t="shared" si="108"/>
        <v>27.486761017899671</v>
      </c>
      <c r="W316" s="32">
        <f t="shared" si="95"/>
        <v>295.8933805089498</v>
      </c>
      <c r="X316" s="8">
        <f t="shared" si="96"/>
        <v>1.1935225424033127</v>
      </c>
      <c r="Y316" s="32">
        <f t="shared" si="97"/>
        <v>1.833623817036168E-5</v>
      </c>
      <c r="Z316" s="32">
        <f t="shared" si="98"/>
        <v>1.5363126810692056E-5</v>
      </c>
      <c r="AA316" s="10">
        <f t="shared" si="99"/>
        <v>1006.1835636005497</v>
      </c>
      <c r="AB316" s="29">
        <f t="shared" si="100"/>
        <v>2.5801022915949542E-2</v>
      </c>
      <c r="AC316" s="8">
        <f t="shared" si="101"/>
        <v>0.7150732560249714</v>
      </c>
      <c r="AD316" s="32">
        <f t="shared" si="102"/>
        <v>3.3795957120769495E-3</v>
      </c>
      <c r="AE316" s="47">
        <f t="shared" si="103"/>
        <v>618359.6335273548</v>
      </c>
      <c r="AF316" s="32">
        <f t="shared" si="104"/>
        <v>442172.43654081365</v>
      </c>
      <c r="AG316" s="9">
        <f t="shared" si="105"/>
        <v>13.924886901440313</v>
      </c>
      <c r="AH316" s="10">
        <f t="shared" si="106"/>
        <v>4.6406525447617</v>
      </c>
      <c r="AI316" s="10">
        <f t="shared" si="110"/>
        <v>4.2263771192891717</v>
      </c>
      <c r="AJ316" s="10">
        <f t="shared" si="111"/>
        <v>4.4960265859382016</v>
      </c>
      <c r="AK316" s="10">
        <f t="shared" si="112"/>
        <v>8.7224037052273733</v>
      </c>
      <c r="AL316" s="9">
        <f t="shared" si="107"/>
        <v>4.7246353403314938</v>
      </c>
      <c r="AM316" s="49">
        <f t="shared" si="113"/>
        <v>32.211396358231163</v>
      </c>
      <c r="AN316" s="29">
        <f t="shared" si="114"/>
        <v>1.4537339508712289E-4</v>
      </c>
      <c r="AO316" s="29">
        <f t="shared" si="115"/>
        <v>5.0999999999999996</v>
      </c>
      <c r="AP316" s="29"/>
      <c r="AQ316" s="32"/>
      <c r="AR316" s="37"/>
      <c r="AS316" s="32"/>
      <c r="AT316"/>
    </row>
    <row r="317" spans="21:46" x14ac:dyDescent="0.25">
      <c r="U317" s="36">
        <f t="shared" si="109"/>
        <v>18420</v>
      </c>
      <c r="V317" s="36">
        <f t="shared" si="108"/>
        <v>27.487047010428672</v>
      </c>
      <c r="W317" s="32">
        <f t="shared" si="95"/>
        <v>295.89352350521432</v>
      </c>
      <c r="X317" s="8">
        <f t="shared" si="96"/>
        <v>1.193521963707048</v>
      </c>
      <c r="Y317" s="32">
        <f t="shared" si="97"/>
        <v>1.83362449881662E-5</v>
      </c>
      <c r="Z317" s="32">
        <f t="shared" si="98"/>
        <v>1.5363139972065787E-5</v>
      </c>
      <c r="AA317" s="10">
        <f t="shared" si="99"/>
        <v>1006.1835686612745</v>
      </c>
      <c r="AB317" s="29">
        <f t="shared" si="100"/>
        <v>2.5801033606228107E-2</v>
      </c>
      <c r="AC317" s="8">
        <f t="shared" si="101"/>
        <v>0.71507322922082173</v>
      </c>
      <c r="AD317" s="32">
        <f t="shared" si="102"/>
        <v>3.3795940788219981E-3</v>
      </c>
      <c r="AE317" s="47">
        <f t="shared" si="103"/>
        <v>618376.91654549772</v>
      </c>
      <c r="AF317" s="32">
        <f t="shared" si="104"/>
        <v>442184.77858980361</v>
      </c>
      <c r="AG317" s="9">
        <f t="shared" si="105"/>
        <v>13.924984069322822</v>
      </c>
      <c r="AH317" s="10">
        <f t="shared" si="106"/>
        <v>4.6406868500426928</v>
      </c>
      <c r="AI317" s="10">
        <f t="shared" si="110"/>
        <v>4.2265357734751854</v>
      </c>
      <c r="AJ317" s="10">
        <f t="shared" si="111"/>
        <v>4.4961687124602685</v>
      </c>
      <c r="AK317" s="10">
        <f t="shared" si="112"/>
        <v>8.7227044859354539</v>
      </c>
      <c r="AL317" s="9">
        <f t="shared" si="107"/>
        <v>4.7247982632150372</v>
      </c>
      <c r="AM317" s="49">
        <f t="shared" si="113"/>
        <v>32.211845273643711</v>
      </c>
      <c r="AN317" s="29">
        <f t="shared" si="114"/>
        <v>1.4537840809892425E-4</v>
      </c>
      <c r="AO317" s="29">
        <f t="shared" si="115"/>
        <v>5.1166666666666663</v>
      </c>
      <c r="AP317" s="29"/>
      <c r="AQ317" s="32"/>
      <c r="AR317" s="37"/>
      <c r="AS317" s="32"/>
      <c r="AT317"/>
    </row>
    <row r="318" spans="21:46" x14ac:dyDescent="0.25">
      <c r="U318" s="36">
        <f t="shared" si="109"/>
        <v>18480</v>
      </c>
      <c r="V318" s="36">
        <f t="shared" si="108"/>
        <v>27.487326825585306</v>
      </c>
      <c r="W318" s="32">
        <f t="shared" si="95"/>
        <v>295.89366341279265</v>
      </c>
      <c r="X318" s="8">
        <f t="shared" si="96"/>
        <v>1.1935213975110317</v>
      </c>
      <c r="Y318" s="32">
        <f t="shared" si="97"/>
        <v>1.8336251658706171E-5</v>
      </c>
      <c r="Z318" s="32">
        <f t="shared" si="98"/>
        <v>1.5363152849160956E-5</v>
      </c>
      <c r="AA318" s="10">
        <f t="shared" si="99"/>
        <v>1006.1835736127047</v>
      </c>
      <c r="AB318" s="29">
        <f t="shared" si="100"/>
        <v>2.5801044065597092E-2</v>
      </c>
      <c r="AC318" s="8">
        <f t="shared" si="101"/>
        <v>0.71507320299566701</v>
      </c>
      <c r="AD318" s="32">
        <f t="shared" si="102"/>
        <v>3.3795924808465026E-3</v>
      </c>
      <c r="AE318" s="47">
        <f t="shared" si="103"/>
        <v>618393.82617877005</v>
      </c>
      <c r="AF318" s="32">
        <f t="shared" si="104"/>
        <v>442196.85399839887</v>
      </c>
      <c r="AG318" s="9">
        <f t="shared" si="105"/>
        <v>13.92507913599999</v>
      </c>
      <c r="AH318" s="10">
        <f t="shared" si="106"/>
        <v>4.6407204135628062</v>
      </c>
      <c r="AI318" s="10">
        <f t="shared" si="110"/>
        <v>4.2266910018850323</v>
      </c>
      <c r="AJ318" s="10">
        <f t="shared" si="111"/>
        <v>4.4963077694749174</v>
      </c>
      <c r="AK318" s="10">
        <f t="shared" si="112"/>
        <v>8.7229987713599506</v>
      </c>
      <c r="AL318" s="9">
        <f t="shared" si="107"/>
        <v>4.7249576678199725</v>
      </c>
      <c r="AM318" s="49">
        <f t="shared" si="113"/>
        <v>32.212284493405278</v>
      </c>
      <c r="AN318" s="29">
        <f t="shared" si="114"/>
        <v>1.4538331285599918E-4</v>
      </c>
      <c r="AO318" s="29">
        <f t="shared" si="115"/>
        <v>5.1333333333333337</v>
      </c>
      <c r="AP318" s="29"/>
      <c r="AQ318" s="32"/>
      <c r="AR318" s="37"/>
      <c r="AS318" s="32"/>
      <c r="AT318"/>
    </row>
    <row r="319" spans="21:46" x14ac:dyDescent="0.25">
      <c r="U319" s="36">
        <f t="shared" si="109"/>
        <v>18540</v>
      </c>
      <c r="V319" s="36">
        <f t="shared" si="108"/>
        <v>27.487600596768377</v>
      </c>
      <c r="W319" s="32">
        <f t="shared" si="95"/>
        <v>295.89380029838418</v>
      </c>
      <c r="X319" s="8">
        <f t="shared" si="96"/>
        <v>1.1935208435453009</v>
      </c>
      <c r="Y319" s="32">
        <f t="shared" si="97"/>
        <v>1.8336258185161793E-5</v>
      </c>
      <c r="Z319" s="32">
        <f t="shared" si="98"/>
        <v>1.5363165448116306E-5</v>
      </c>
      <c r="AA319" s="10">
        <f t="shared" si="99"/>
        <v>1006.1835784571995</v>
      </c>
      <c r="AB319" s="29">
        <f t="shared" si="100"/>
        <v>2.5801054299042982E-2</v>
      </c>
      <c r="AC319" s="8">
        <f t="shared" si="101"/>
        <v>0.71507317733700293</v>
      </c>
      <c r="AD319" s="32">
        <f t="shared" si="102"/>
        <v>3.379590917388548E-3</v>
      </c>
      <c r="AE319" s="47">
        <f t="shared" si="103"/>
        <v>618410.3704935594</v>
      </c>
      <c r="AF319" s="32">
        <f t="shared" si="104"/>
        <v>442208.66852698266</v>
      </c>
      <c r="AG319" s="9">
        <f t="shared" si="105"/>
        <v>13.925172146949572</v>
      </c>
      <c r="AH319" s="10">
        <f t="shared" si="106"/>
        <v>4.6407532513733214</v>
      </c>
      <c r="AI319" s="10">
        <f t="shared" si="110"/>
        <v>4.2268428784496939</v>
      </c>
      <c r="AJ319" s="10">
        <f t="shared" si="111"/>
        <v>4.496443823250682</v>
      </c>
      <c r="AK319" s="10">
        <f t="shared" si="112"/>
        <v>8.7232867017003759</v>
      </c>
      <c r="AL319" s="9">
        <f t="shared" si="107"/>
        <v>4.7251136300877032</v>
      </c>
      <c r="AM319" s="49">
        <f t="shared" si="113"/>
        <v>32.212714226856079</v>
      </c>
      <c r="AN319" s="29">
        <f t="shared" si="114"/>
        <v>1.4538811169500626E-4</v>
      </c>
      <c r="AO319" s="29">
        <f t="shared" si="115"/>
        <v>5.15</v>
      </c>
      <c r="AP319" s="29"/>
      <c r="AQ319" s="32"/>
      <c r="AR319" s="37"/>
      <c r="AS319" s="32"/>
      <c r="AT319"/>
    </row>
    <row r="320" spans="21:46" x14ac:dyDescent="0.25">
      <c r="U320" s="36">
        <f t="shared" si="109"/>
        <v>18600</v>
      </c>
      <c r="V320" s="36">
        <f t="shared" si="108"/>
        <v>27.487868454497296</v>
      </c>
      <c r="W320" s="32">
        <f t="shared" si="95"/>
        <v>295.89393422724862</v>
      </c>
      <c r="X320" s="8">
        <f t="shared" si="96"/>
        <v>1.1935203015457208</v>
      </c>
      <c r="Y320" s="32">
        <f t="shared" si="97"/>
        <v>1.8336264570644613E-5</v>
      </c>
      <c r="Z320" s="32">
        <f t="shared" si="98"/>
        <v>1.5363177774938079E-5</v>
      </c>
      <c r="AA320" s="10">
        <f t="shared" si="99"/>
        <v>1006.1835831970677</v>
      </c>
      <c r="AB320" s="29">
        <f t="shared" si="100"/>
        <v>2.5801064311444664E-2</v>
      </c>
      <c r="AC320" s="8">
        <f t="shared" si="101"/>
        <v>0.71507315223259482</v>
      </c>
      <c r="AD320" s="32">
        <f t="shared" si="102"/>
        <v>3.3795893877026657E-3</v>
      </c>
      <c r="AE320" s="47">
        <f t="shared" si="103"/>
        <v>618426.55738200399</v>
      </c>
      <c r="AF320" s="32">
        <f t="shared" si="104"/>
        <v>442220.22781150125</v>
      </c>
      <c r="AG320" s="9">
        <f t="shared" si="105"/>
        <v>13.925263146663305</v>
      </c>
      <c r="AH320" s="10">
        <f t="shared" si="106"/>
        <v>4.6407853791776486</v>
      </c>
      <c r="AI320" s="10">
        <f t="shared" si="110"/>
        <v>4.2269914755064208</v>
      </c>
      <c r="AJ320" s="10">
        <f t="shared" si="111"/>
        <v>4.4965769386262746</v>
      </c>
      <c r="AK320" s="10">
        <f t="shared" si="112"/>
        <v>8.7235684141326963</v>
      </c>
      <c r="AL320" s="9">
        <f t="shared" si="107"/>
        <v>4.725266224321877</v>
      </c>
      <c r="AM320" s="49">
        <f t="shared" si="113"/>
        <v>32.213134678819173</v>
      </c>
      <c r="AN320" s="29">
        <f t="shared" si="114"/>
        <v>1.453928069022116E-4</v>
      </c>
      <c r="AO320" s="29">
        <f t="shared" si="115"/>
        <v>5.166666666666667</v>
      </c>
      <c r="AP320" s="29"/>
      <c r="AQ320" s="32"/>
      <c r="AR320" s="37"/>
      <c r="AS320" s="32"/>
      <c r="AT320"/>
    </row>
    <row r="321" spans="21:46" x14ac:dyDescent="0.25">
      <c r="U321" s="36">
        <f t="shared" si="109"/>
        <v>18660</v>
      </c>
      <c r="V321" s="36">
        <f t="shared" si="108"/>
        <v>27.48813052647418</v>
      </c>
      <c r="W321" s="32">
        <f t="shared" si="95"/>
        <v>295.89406526323705</v>
      </c>
      <c r="X321" s="8">
        <f t="shared" si="96"/>
        <v>1.1935197712538583</v>
      </c>
      <c r="Y321" s="32">
        <f t="shared" si="97"/>
        <v>1.8336270818199089E-5</v>
      </c>
      <c r="Z321" s="32">
        <f t="shared" si="98"/>
        <v>1.5363189835502957E-5</v>
      </c>
      <c r="AA321" s="10">
        <f t="shared" si="99"/>
        <v>1006.183587834568</v>
      </c>
      <c r="AB321" s="29">
        <f t="shared" si="100"/>
        <v>2.5801074107575803E-2</v>
      </c>
      <c r="AC321" s="8">
        <f t="shared" si="101"/>
        <v>0.7150731276704716</v>
      </c>
      <c r="AD321" s="32">
        <f t="shared" si="102"/>
        <v>3.3795878910594817E-3</v>
      </c>
      <c r="AE321" s="47">
        <f t="shared" si="103"/>
        <v>618442.39456574968</v>
      </c>
      <c r="AF321" s="32">
        <f t="shared" si="104"/>
        <v>442231.53736614651</v>
      </c>
      <c r="AG321" s="9">
        <f t="shared" si="105"/>
        <v>13.925352178668312</v>
      </c>
      <c r="AH321" s="10">
        <f t="shared" si="106"/>
        <v>4.6408168123388798</v>
      </c>
      <c r="AI321" s="10">
        <f t="shared" si="110"/>
        <v>4.2271368638330031</v>
      </c>
      <c r="AJ321" s="10">
        <f t="shared" si="111"/>
        <v>4.4967071790416497</v>
      </c>
      <c r="AK321" s="10">
        <f t="shared" si="112"/>
        <v>8.7238440428746529</v>
      </c>
      <c r="AL321" s="9">
        <f t="shared" si="107"/>
        <v>4.72541552322377</v>
      </c>
      <c r="AM321" s="49">
        <f t="shared" si="113"/>
        <v>32.213546049697953</v>
      </c>
      <c r="AN321" s="29">
        <f t="shared" si="114"/>
        <v>1.4539740071457756E-4</v>
      </c>
      <c r="AO321" s="29">
        <f t="shared" si="115"/>
        <v>5.1833333333333336</v>
      </c>
      <c r="AP321" s="29"/>
      <c r="AQ321" s="32"/>
      <c r="AR321" s="37"/>
      <c r="AS321" s="32"/>
      <c r="AT321"/>
    </row>
    <row r="322" spans="21:46" x14ac:dyDescent="0.25">
      <c r="U322" s="36">
        <f t="shared" si="109"/>
        <v>18720</v>
      </c>
      <c r="V322" s="36">
        <f t="shared" si="108"/>
        <v>27.488386937644609</v>
      </c>
      <c r="W322" s="32">
        <f t="shared" si="95"/>
        <v>295.89419346882227</v>
      </c>
      <c r="X322" s="8">
        <f t="shared" si="96"/>
        <v>1.1935192524168614</v>
      </c>
      <c r="Y322" s="32">
        <f t="shared" si="97"/>
        <v>1.8336276930803798E-5</v>
      </c>
      <c r="Z322" s="32">
        <f t="shared" si="98"/>
        <v>1.5363201635560606E-5</v>
      </c>
      <c r="AA322" s="10">
        <f t="shared" si="99"/>
        <v>1006.1835923719107</v>
      </c>
      <c r="AB322" s="29">
        <f t="shared" si="100"/>
        <v>2.580108369210676E-2</v>
      </c>
      <c r="AC322" s="8">
        <f t="shared" si="101"/>
        <v>0.71507310363892207</v>
      </c>
      <c r="AD322" s="32">
        <f t="shared" si="102"/>
        <v>3.379586426745369E-3</v>
      </c>
      <c r="AE322" s="47">
        <f t="shared" si="103"/>
        <v>618457.88959965238</v>
      </c>
      <c r="AF322" s="32">
        <f t="shared" si="104"/>
        <v>442242.60258600127</v>
      </c>
      <c r="AG322" s="9">
        <f t="shared" si="105"/>
        <v>13.925439285548205</v>
      </c>
      <c r="AH322" s="10">
        <f t="shared" si="106"/>
        <v>4.6408475658871655</v>
      </c>
      <c r="AI322" s="10">
        <f t="shared" si="110"/>
        <v>4.2272791126813019</v>
      </c>
      <c r="AJ322" s="10">
        <f t="shared" si="111"/>
        <v>4.4968346065680107</v>
      </c>
      <c r="AK322" s="10">
        <f t="shared" si="112"/>
        <v>8.7241137192493134</v>
      </c>
      <c r="AL322" s="9">
        <f t="shared" si="107"/>
        <v>4.7255615979267116</v>
      </c>
      <c r="AM322" s="49">
        <f t="shared" si="113"/>
        <v>32.213948535571319</v>
      </c>
      <c r="AN322" s="29">
        <f t="shared" si="114"/>
        <v>1.4540189532082187E-4</v>
      </c>
      <c r="AO322" s="29">
        <f t="shared" si="115"/>
        <v>5.2</v>
      </c>
      <c r="AP322" s="29"/>
      <c r="AQ322" s="32"/>
      <c r="AR322" s="37"/>
      <c r="AS322" s="32"/>
      <c r="AT322"/>
    </row>
    <row r="323" spans="21:46" x14ac:dyDescent="0.25">
      <c r="U323" s="36">
        <f t="shared" si="109"/>
        <v>18780</v>
      </c>
      <c r="V323" s="36">
        <f t="shared" si="108"/>
        <v>27.488637810257085</v>
      </c>
      <c r="W323" s="32">
        <f t="shared" si="95"/>
        <v>295.8943189051285</v>
      </c>
      <c r="X323" s="8">
        <f t="shared" si="96"/>
        <v>1.193518744787335</v>
      </c>
      <c r="Y323" s="32">
        <f t="shared" si="97"/>
        <v>1.8336282911373235E-5</v>
      </c>
      <c r="Z323" s="32">
        <f t="shared" si="98"/>
        <v>1.5363213180736808E-5</v>
      </c>
      <c r="AA323" s="10">
        <f t="shared" si="99"/>
        <v>1006.183596811258</v>
      </c>
      <c r="AB323" s="29">
        <f t="shared" si="100"/>
        <v>2.5801093069607428E-2</v>
      </c>
      <c r="AC323" s="8">
        <f t="shared" si="101"/>
        <v>0.7150730801264864</v>
      </c>
      <c r="AD323" s="32">
        <f t="shared" si="102"/>
        <v>3.3795849940621075E-3</v>
      </c>
      <c r="AE323" s="47">
        <f t="shared" si="103"/>
        <v>618473.04987534939</v>
      </c>
      <c r="AF323" s="32">
        <f t="shared" si="104"/>
        <v>442253.42874958814</v>
      </c>
      <c r="AG323" s="9">
        <f t="shared" si="105"/>
        <v>13.925524508963408</v>
      </c>
      <c r="AH323" s="10">
        <f t="shared" si="106"/>
        <v>4.640877654526995</v>
      </c>
      <c r="AI323" s="10">
        <f t="shared" si="110"/>
        <v>4.2274182898101182</v>
      </c>
      <c r="AJ323" s="10">
        <f t="shared" si="111"/>
        <v>4.4969592819372277</v>
      </c>
      <c r="AK323" s="10">
        <f t="shared" si="112"/>
        <v>8.7243775717473468</v>
      </c>
      <c r="AL323" s="9">
        <f t="shared" si="107"/>
        <v>4.7257045180298123</v>
      </c>
      <c r="AM323" s="49">
        <f t="shared" si="113"/>
        <v>32.214342328286897</v>
      </c>
      <c r="AN323" s="29">
        <f t="shared" si="114"/>
        <v>1.454062928624558E-4</v>
      </c>
      <c r="AO323" s="29">
        <f t="shared" si="115"/>
        <v>5.2166666666666668</v>
      </c>
      <c r="AP323" s="29"/>
      <c r="AQ323" s="32"/>
      <c r="AR323" s="37"/>
      <c r="AS323" s="32"/>
      <c r="AT323"/>
    </row>
    <row r="324" spans="21:46" x14ac:dyDescent="0.25">
      <c r="U324" s="36">
        <f t="shared" si="109"/>
        <v>18840</v>
      </c>
      <c r="V324" s="36">
        <f t="shared" si="108"/>
        <v>27.488883263921185</v>
      </c>
      <c r="W324" s="32">
        <f t="shared" si="95"/>
        <v>295.89444163196055</v>
      </c>
      <c r="X324" s="8">
        <f t="shared" si="96"/>
        <v>1.1935182481232267</v>
      </c>
      <c r="Y324" s="32">
        <f t="shared" si="97"/>
        <v>1.8336288762758752E-5</v>
      </c>
      <c r="Z324" s="32">
        <f t="shared" si="98"/>
        <v>1.5363224476535689E-5</v>
      </c>
      <c r="AA324" s="10">
        <f t="shared" si="99"/>
        <v>1006.1836011547258</v>
      </c>
      <c r="AB324" s="29">
        <f t="shared" si="100"/>
        <v>2.5801102244548711E-2</v>
      </c>
      <c r="AC324" s="8">
        <f t="shared" si="101"/>
        <v>0.71507305712195313</v>
      </c>
      <c r="AD324" s="32">
        <f t="shared" si="102"/>
        <v>3.3795835923265505E-3</v>
      </c>
      <c r="AE324" s="47">
        <f t="shared" si="103"/>
        <v>618487.88262481929</v>
      </c>
      <c r="AF324" s="32">
        <f t="shared" si="104"/>
        <v>442264.02102141327</v>
      </c>
      <c r="AG324" s="9">
        <f t="shared" si="105"/>
        <v>13.925607889671465</v>
      </c>
      <c r="AH324" s="10">
        <f t="shared" si="106"/>
        <v>4.6409070926442242</v>
      </c>
      <c r="AI324" s="10">
        <f t="shared" si="110"/>
        <v>4.2275544615172702</v>
      </c>
      <c r="AJ324" s="10">
        <f t="shared" si="111"/>
        <v>4.4970812645708698</v>
      </c>
      <c r="AK324" s="10">
        <f t="shared" si="112"/>
        <v>8.72463572608814</v>
      </c>
      <c r="AL324" s="9">
        <f t="shared" si="107"/>
        <v>4.7258443516310757</v>
      </c>
      <c r="AM324" s="49">
        <f t="shared" si="113"/>
        <v>32.214727615552263</v>
      </c>
      <c r="AN324" s="29">
        <f t="shared" si="114"/>
        <v>1.4541059543480233E-4</v>
      </c>
      <c r="AO324" s="29">
        <f t="shared" si="115"/>
        <v>5.2333333333333334</v>
      </c>
      <c r="AP324" s="29"/>
      <c r="AQ324" s="32"/>
      <c r="AR324" s="37"/>
      <c r="AS324" s="32"/>
      <c r="AT324"/>
    </row>
    <row r="325" spans="21:46" x14ac:dyDescent="0.25">
      <c r="U325" s="36">
        <f t="shared" si="109"/>
        <v>18900</v>
      </c>
      <c r="V325" s="36">
        <f t="shared" si="108"/>
        <v>27.489123415664491</v>
      </c>
      <c r="W325" s="32">
        <f t="shared" si="95"/>
        <v>295.89456170783222</v>
      </c>
      <c r="X325" s="8">
        <f t="shared" si="96"/>
        <v>1.1935177621877091</v>
      </c>
      <c r="Y325" s="32">
        <f t="shared" si="97"/>
        <v>1.8336294487750275E-5</v>
      </c>
      <c r="Z325" s="32">
        <f t="shared" si="98"/>
        <v>1.5363235528342691E-5</v>
      </c>
      <c r="AA325" s="10">
        <f t="shared" si="99"/>
        <v>1006.1836054043841</v>
      </c>
      <c r="AB325" s="29">
        <f t="shared" si="100"/>
        <v>2.580111122130516E-2</v>
      </c>
      <c r="AC325" s="8">
        <f t="shared" si="101"/>
        <v>0.71507303461435268</v>
      </c>
      <c r="AD325" s="32">
        <f t="shared" si="102"/>
        <v>3.3795822208703011E-3</v>
      </c>
      <c r="AE325" s="47">
        <f t="shared" si="103"/>
        <v>618502.39492380444</v>
      </c>
      <c r="AF325" s="32">
        <f t="shared" si="104"/>
        <v>442274.38445440965</v>
      </c>
      <c r="AG325" s="9">
        <f t="shared" si="105"/>
        <v>13.925689467546508</v>
      </c>
      <c r="AH325" s="10">
        <f t="shared" si="106"/>
        <v>4.640935894313035</v>
      </c>
      <c r="AI325" s="10">
        <f t="shared" si="110"/>
        <v>4.2276876926710703</v>
      </c>
      <c r="AJ325" s="10">
        <f t="shared" si="111"/>
        <v>4.4972006126083404</v>
      </c>
      <c r="AK325" s="10">
        <f t="shared" si="112"/>
        <v>8.7248883052794106</v>
      </c>
      <c r="AL325" s="9">
        <f t="shared" si="107"/>
        <v>4.7259811653596806</v>
      </c>
      <c r="AM325" s="49">
        <f t="shared" si="113"/>
        <v>32.215104581024171</v>
      </c>
      <c r="AN325" s="29">
        <f t="shared" si="114"/>
        <v>1.4541480508799016E-4</v>
      </c>
      <c r="AO325" s="29">
        <f t="shared" si="115"/>
        <v>5.25</v>
      </c>
      <c r="AP325" s="29"/>
      <c r="AQ325" s="32"/>
      <c r="AR325" s="37"/>
      <c r="AS325" s="32"/>
      <c r="AT325"/>
    </row>
    <row r="326" spans="21:46" x14ac:dyDescent="0.25">
      <c r="U326" s="36">
        <f t="shared" si="109"/>
        <v>18960</v>
      </c>
      <c r="V326" s="36">
        <f t="shared" si="108"/>
        <v>27.489358379988278</v>
      </c>
      <c r="W326" s="32">
        <f t="shared" si="95"/>
        <v>295.89467918999412</v>
      </c>
      <c r="X326" s="8">
        <f t="shared" si="96"/>
        <v>1.1935172867490689</v>
      </c>
      <c r="Y326" s="32">
        <f t="shared" si="97"/>
        <v>1.8336300089077569E-5</v>
      </c>
      <c r="Z326" s="32">
        <f t="shared" si="98"/>
        <v>1.5363246341427046E-5</v>
      </c>
      <c r="AA326" s="10">
        <f t="shared" si="99"/>
        <v>1006.1836095622584</v>
      </c>
      <c r="AB326" s="29">
        <f t="shared" si="100"/>
        <v>2.5801120004157019E-2</v>
      </c>
      <c r="AC326" s="8">
        <f t="shared" si="101"/>
        <v>0.71507301259295164</v>
      </c>
      <c r="AD326" s="32">
        <f t="shared" si="102"/>
        <v>3.3795808790393947E-3</v>
      </c>
      <c r="AE326" s="47">
        <f t="shared" si="103"/>
        <v>618516.59369519085</v>
      </c>
      <c r="AF326" s="32">
        <f t="shared" si="104"/>
        <v>442284.52399235073</v>
      </c>
      <c r="AG326" s="9">
        <f t="shared" si="105"/>
        <v>13.925769281598468</v>
      </c>
      <c r="AH326" s="10">
        <f t="shared" si="106"/>
        <v>4.6409640733027047</v>
      </c>
      <c r="AI326" s="10">
        <f t="shared" si="110"/>
        <v>4.2278180467410769</v>
      </c>
      <c r="AJ326" s="10">
        <f t="shared" si="111"/>
        <v>4.497317382934507</v>
      </c>
      <c r="AK326" s="10">
        <f t="shared" si="112"/>
        <v>8.7251354296755839</v>
      </c>
      <c r="AL326" s="9">
        <f t="shared" si="107"/>
        <v>4.7261150244076076</v>
      </c>
      <c r="AM326" s="49">
        <f t="shared" si="113"/>
        <v>32.215473404395887</v>
      </c>
      <c r="AN326" s="29">
        <f t="shared" si="114"/>
        <v>1.454189238279264E-4</v>
      </c>
      <c r="AO326" s="29">
        <f t="shared" si="115"/>
        <v>5.2666666666666666</v>
      </c>
      <c r="AP326" s="29"/>
      <c r="AQ326" s="32"/>
      <c r="AR326" s="37"/>
      <c r="AS326" s="32"/>
      <c r="AT326"/>
    </row>
    <row r="327" spans="21:46" x14ac:dyDescent="0.25">
      <c r="U327" s="36">
        <f t="shared" si="109"/>
        <v>19020</v>
      </c>
      <c r="V327" s="36">
        <f t="shared" si="108"/>
        <v>27.489588268922009</v>
      </c>
      <c r="W327" s="32">
        <f t="shared" si="95"/>
        <v>295.89479413446099</v>
      </c>
      <c r="X327" s="8">
        <f t="shared" si="96"/>
        <v>1.1935168215805949</v>
      </c>
      <c r="Y327" s="32">
        <f t="shared" si="97"/>
        <v>1.8336305569411261E-5</v>
      </c>
      <c r="Z327" s="32">
        <f t="shared" si="98"/>
        <v>1.5363256920944085E-5</v>
      </c>
      <c r="AA327" s="10">
        <f t="shared" si="99"/>
        <v>1006.1836136303303</v>
      </c>
      <c r="AB327" s="29">
        <f t="shared" si="100"/>
        <v>2.5801128597291809E-2</v>
      </c>
      <c r="AC327" s="8">
        <f t="shared" si="101"/>
        <v>0.71507299104724931</v>
      </c>
      <c r="AD327" s="32">
        <f t="shared" si="102"/>
        <v>3.3795795661939842E-3</v>
      </c>
      <c r="AE327" s="47">
        <f t="shared" si="103"/>
        <v>618530.48571232648</v>
      </c>
      <c r="AF327" s="32">
        <f t="shared" si="104"/>
        <v>442294.44447222119</v>
      </c>
      <c r="AG327" s="9">
        <f t="shared" si="105"/>
        <v>13.925847369991986</v>
      </c>
      <c r="AH327" s="10">
        <f t="shared" si="106"/>
        <v>4.64099164308419</v>
      </c>
      <c r="AI327" s="10">
        <f t="shared" si="110"/>
        <v>4.2279455858281736</v>
      </c>
      <c r="AJ327" s="10">
        <f t="shared" si="111"/>
        <v>4.4974316312067737</v>
      </c>
      <c r="AK327" s="10">
        <f t="shared" si="112"/>
        <v>8.7253772170349464</v>
      </c>
      <c r="AL327" s="9">
        <f t="shared" si="107"/>
        <v>4.7262459925605951</v>
      </c>
      <c r="AM327" s="49">
        <f t="shared" si="113"/>
        <v>32.215834261482605</v>
      </c>
      <c r="AN327" s="29">
        <f t="shared" si="114"/>
        <v>1.4542295361724911E-4</v>
      </c>
      <c r="AO327" s="29">
        <f t="shared" si="115"/>
        <v>5.2833333333333332</v>
      </c>
      <c r="AP327" s="29"/>
      <c r="AQ327" s="32"/>
      <c r="AR327" s="37"/>
      <c r="AS327" s="32"/>
      <c r="AT327"/>
    </row>
    <row r="328" spans="21:46" x14ac:dyDescent="0.25">
      <c r="U328" s="36">
        <f t="shared" si="109"/>
        <v>19080</v>
      </c>
      <c r="V328" s="36">
        <f t="shared" si="108"/>
        <v>27.48981319207665</v>
      </c>
      <c r="W328" s="32">
        <f t="shared" si="95"/>
        <v>295.89490659603831</v>
      </c>
      <c r="X328" s="8">
        <f t="shared" si="96"/>
        <v>1.1935163664604715</v>
      </c>
      <c r="Y328" s="32">
        <f t="shared" si="97"/>
        <v>1.8336310931364537E-5</v>
      </c>
      <c r="Z328" s="32">
        <f t="shared" si="98"/>
        <v>1.5363267271938012E-5</v>
      </c>
      <c r="AA328" s="10">
        <f t="shared" si="99"/>
        <v>1006.183617610539</v>
      </c>
      <c r="AB328" s="29">
        <f t="shared" si="100"/>
        <v>2.5801137004806941E-2</v>
      </c>
      <c r="AC328" s="8">
        <f t="shared" si="101"/>
        <v>0.71507296996697189</v>
      </c>
      <c r="AD328" s="32">
        <f t="shared" si="102"/>
        <v>3.3795782817080395E-3</v>
      </c>
      <c r="AE328" s="47">
        <f t="shared" si="103"/>
        <v>618544.07760222617</v>
      </c>
      <c r="AF328" s="32">
        <f t="shared" si="104"/>
        <v>442304.15062650503</v>
      </c>
      <c r="AG328" s="9">
        <f t="shared" si="105"/>
        <v>13.925923770064651</v>
      </c>
      <c r="AH328" s="10">
        <f t="shared" si="106"/>
        <v>4.6410186168366687</v>
      </c>
      <c r="AI328" s="10">
        <f t="shared" si="110"/>
        <v>4.2280703706940743</v>
      </c>
      <c r="AJ328" s="10">
        <f t="shared" si="111"/>
        <v>4.4975434118814794</v>
      </c>
      <c r="AK328" s="10">
        <f t="shared" si="112"/>
        <v>8.7256137825755538</v>
      </c>
      <c r="AL328" s="9">
        <f t="shared" si="107"/>
        <v>4.7263741322284245</v>
      </c>
      <c r="AM328" s="49">
        <f t="shared" si="113"/>
        <v>32.216187324305075</v>
      </c>
      <c r="AN328" s="29">
        <f t="shared" si="114"/>
        <v>1.4542689637625923E-4</v>
      </c>
      <c r="AO328" s="29">
        <f t="shared" si="115"/>
        <v>5.3</v>
      </c>
      <c r="AP328" s="29"/>
      <c r="AQ328" s="32"/>
      <c r="AR328" s="37"/>
      <c r="AS328" s="32"/>
      <c r="AT328"/>
    </row>
    <row r="329" spans="21:46" x14ac:dyDescent="0.25">
      <c r="U329" s="36">
        <f t="shared" si="109"/>
        <v>19140</v>
      </c>
      <c r="V329" s="36">
        <f t="shared" si="108"/>
        <v>27.490033256696837</v>
      </c>
      <c r="W329" s="32">
        <f t="shared" si="95"/>
        <v>295.8950166283484</v>
      </c>
      <c r="X329" s="8">
        <f t="shared" si="96"/>
        <v>1.1935159211716715</v>
      </c>
      <c r="Y329" s="32">
        <f t="shared" si="97"/>
        <v>1.8336316177494009E-5</v>
      </c>
      <c r="Z329" s="32">
        <f t="shared" si="98"/>
        <v>1.5363277399344026E-5</v>
      </c>
      <c r="AA329" s="10">
        <f t="shared" si="99"/>
        <v>1006.1836215047815</v>
      </c>
      <c r="AB329" s="29">
        <f t="shared" si="100"/>
        <v>2.5801145230711201E-2</v>
      </c>
      <c r="AC329" s="8">
        <f t="shared" si="101"/>
        <v>0.71507294934206578</v>
      </c>
      <c r="AD329" s="32">
        <f t="shared" si="102"/>
        <v>3.3795770249690459E-3</v>
      </c>
      <c r="AE329" s="47">
        <f t="shared" si="103"/>
        <v>618557.37584875268</v>
      </c>
      <c r="AF329" s="32">
        <f t="shared" si="104"/>
        <v>442313.64708545629</v>
      </c>
      <c r="AG329" s="9">
        <f t="shared" si="105"/>
        <v>13.92599851834504</v>
      </c>
      <c r="AH329" s="10">
        <f t="shared" si="106"/>
        <v>4.6410450074538208</v>
      </c>
      <c r="AI329" s="10">
        <f t="shared" si="110"/>
        <v>4.2281924607901038</v>
      </c>
      <c r="AJ329" s="10">
        <f t="shared" si="111"/>
        <v>4.4976527782398508</v>
      </c>
      <c r="AK329" s="10">
        <f t="shared" si="112"/>
        <v>8.7258452390299546</v>
      </c>
      <c r="AL329" s="9">
        <f t="shared" si="107"/>
        <v>4.7264995044745586</v>
      </c>
      <c r="AM329" s="49">
        <f t="shared" si="113"/>
        <v>32.216532761171393</v>
      </c>
      <c r="AN329" s="29">
        <f t="shared" si="114"/>
        <v>1.4543075398383258E-4</v>
      </c>
      <c r="AO329" s="29">
        <f t="shared" si="115"/>
        <v>5.3166666666666664</v>
      </c>
      <c r="AP329" s="29"/>
      <c r="AQ329" s="32"/>
      <c r="AR329" s="37"/>
      <c r="AS329" s="32"/>
      <c r="AT329"/>
    </row>
    <row r="330" spans="21:46" x14ac:dyDescent="0.25">
      <c r="U330" s="36">
        <f t="shared" si="109"/>
        <v>19200</v>
      </c>
      <c r="V330" s="36">
        <f t="shared" si="108"/>
        <v>27.490248567711934</v>
      </c>
      <c r="W330" s="32">
        <f t="shared" si="95"/>
        <v>295.89512428385592</v>
      </c>
      <c r="X330" s="8">
        <f t="shared" si="96"/>
        <v>1.193515485501855</v>
      </c>
      <c r="Y330" s="32">
        <f t="shared" si="97"/>
        <v>1.8336321310301216E-5</v>
      </c>
      <c r="Z330" s="32">
        <f t="shared" si="98"/>
        <v>1.5363287307990873E-5</v>
      </c>
      <c r="AA330" s="10">
        <f t="shared" si="99"/>
        <v>1006.1836253149138</v>
      </c>
      <c r="AB330" s="29">
        <f t="shared" si="100"/>
        <v>2.5801153278926948E-2</v>
      </c>
      <c r="AC330" s="8">
        <f t="shared" si="101"/>
        <v>0.71507292916269594</v>
      </c>
      <c r="AD330" s="32">
        <f t="shared" si="102"/>
        <v>3.3795757953777143E-3</v>
      </c>
      <c r="AE330" s="47">
        <f t="shared" si="103"/>
        <v>618570.38679569494</v>
      </c>
      <c r="AF330" s="32">
        <f t="shared" si="104"/>
        <v>442322.93837929942</v>
      </c>
      <c r="AG330" s="9">
        <f t="shared" si="105"/>
        <v>13.926071650570281</v>
      </c>
      <c r="AH330" s="10">
        <f t="shared" si="106"/>
        <v>4.6410708275500721</v>
      </c>
      <c r="AI330" s="10">
        <f t="shared" si="110"/>
        <v>4.2283119142854444</v>
      </c>
      <c r="AJ330" s="10">
        <f t="shared" si="111"/>
        <v>4.4977597824133184</v>
      </c>
      <c r="AK330" s="10">
        <f t="shared" si="112"/>
        <v>8.7260716966987637</v>
      </c>
      <c r="AL330" s="9">
        <f t="shared" si="107"/>
        <v>4.7266221690451635</v>
      </c>
      <c r="AM330" s="49">
        <f t="shared" si="113"/>
        <v>32.216870736757095</v>
      </c>
      <c r="AN330" s="29">
        <f t="shared" si="114"/>
        <v>1.4543452827831273E-4</v>
      </c>
      <c r="AO330" s="29">
        <f t="shared" si="115"/>
        <v>5.333333333333333</v>
      </c>
      <c r="AP330" s="29"/>
      <c r="AQ330" s="32"/>
      <c r="AR330" s="37"/>
      <c r="AS330" s="32"/>
      <c r="AT330"/>
    </row>
    <row r="331" spans="21:46" x14ac:dyDescent="0.25">
      <c r="U331" s="36">
        <f t="shared" si="109"/>
        <v>19260</v>
      </c>
      <c r="V331" s="36">
        <f t="shared" si="108"/>
        <v>27.490459227785973</v>
      </c>
      <c r="W331" s="32">
        <f t="shared" ref="W331:W394" si="116">((V331+$W$4)/2)+273.15</f>
        <v>295.89522961389298</v>
      </c>
      <c r="X331" s="8">
        <f t="shared" ref="X331:X394" si="117">(351.99/W331)+344.84/(W331^2)</f>
        <v>1.1935150592432657</v>
      </c>
      <c r="Y331" s="32">
        <f t="shared" ref="Y331:Y394" si="118">((1.459*10^-6)*W331^1.5)/(W331+109.1)</f>
        <v>1.8336326332233512E-5</v>
      </c>
      <c r="Z331" s="32">
        <f t="shared" ref="Z331:Z394" si="119">Y331/X331</f>
        <v>1.536329700260292E-5</v>
      </c>
      <c r="AA331" s="10">
        <f t="shared" ref="AA331:AA394" si="120">1030.5-0.19975*W331+(3.9734*10^-4)*W331^2</f>
        <v>1006.1836290427523</v>
      </c>
      <c r="AB331" s="29">
        <f t="shared" ref="AB331:AB394" si="121">((2.334*10^-3)*(W331^1.5))/(W331+164.54)</f>
        <v>2.5801161153291615E-2</v>
      </c>
      <c r="AC331" s="8">
        <f t="shared" ref="AC331:AC394" si="122">AA331*Y331/AB331</f>
        <v>0.71507290941923951</v>
      </c>
      <c r="AD331" s="32">
        <f t="shared" ref="AD331:AD394" si="123">1/W331</f>
        <v>3.379574592347695E-3</v>
      </c>
      <c r="AE331" s="47">
        <f t="shared" ref="AE331:AE394" si="124">$H$15*AD331*(V331-$W$4)*($C$34^3)/(Z331^2)</f>
        <v>618583.11664980988</v>
      </c>
      <c r="AF331" s="32">
        <f t="shared" ref="AF331:AF394" si="125">AE331*AC331</f>
        <v>442332.02894040034</v>
      </c>
      <c r="AG331" s="9">
        <f t="shared" ref="AG331:AG394" si="126">0.54*POWER(AF331,1/4)</f>
        <v>13.926143201703283</v>
      </c>
      <c r="AH331" s="10">
        <f t="shared" ref="AH331:AH394" si="127">AG331*AB331/$C$34</f>
        <v>4.6410960894666031</v>
      </c>
      <c r="AI331" s="10">
        <f t="shared" si="110"/>
        <v>4.2284287880946927</v>
      </c>
      <c r="AJ331" s="10">
        <f t="shared" si="111"/>
        <v>4.4978644754082291</v>
      </c>
      <c r="AK331" s="10">
        <f t="shared" si="112"/>
        <v>8.7262932635029209</v>
      </c>
      <c r="AL331" s="9">
        <f t="shared" ref="AL331:AL394" si="128">AK331*$C$17/($C$2*$C$19)</f>
        <v>4.7267421843974153</v>
      </c>
      <c r="AM331" s="49">
        <f t="shared" si="113"/>
        <v>32.217201412183385</v>
      </c>
      <c r="AN331" s="29">
        <f t="shared" si="114"/>
        <v>1.4543822105838201E-4</v>
      </c>
      <c r="AO331" s="29">
        <f t="shared" si="115"/>
        <v>5.35</v>
      </c>
      <c r="AP331" s="29"/>
      <c r="AQ331" s="32"/>
      <c r="AR331" s="37"/>
      <c r="AS331" s="32"/>
      <c r="AT331"/>
    </row>
    <row r="332" spans="21:46" x14ac:dyDescent="0.25">
      <c r="U332" s="36">
        <f t="shared" si="109"/>
        <v>19320</v>
      </c>
      <c r="V332" s="36">
        <f t="shared" ref="V332:V395" si="129">V331+$W$2*($R$10-AH331*$C$19*(V331-$W$4)-$W$3*$C$3*$C$19*(POWER(V331+273.15,4)-POWER($W$4+273.15,4)))/($C$29*$C$4)</f>
        <v>27.490665337366526</v>
      </c>
      <c r="W332" s="32">
        <f t="shared" si="116"/>
        <v>295.89533266868324</v>
      </c>
      <c r="X332" s="8">
        <f t="shared" si="117"/>
        <v>1.1935146421926341</v>
      </c>
      <c r="Y332" s="32">
        <f t="shared" si="118"/>
        <v>1.8336331245685648E-5</v>
      </c>
      <c r="Z332" s="32">
        <f t="shared" si="119"/>
        <v>1.5363306487802729E-5</v>
      </c>
      <c r="AA332" s="10">
        <f t="shared" si="120"/>
        <v>1006.1836326900739</v>
      </c>
      <c r="AB332" s="29">
        <f t="shared" si="121"/>
        <v>2.5801168857560126E-2</v>
      </c>
      <c r="AC332" s="8">
        <f t="shared" si="122"/>
        <v>0.71507289010228126</v>
      </c>
      <c r="AD332" s="32">
        <f t="shared" si="123"/>
        <v>3.3795734153053009E-3</v>
      </c>
      <c r="AE332" s="47">
        <f t="shared" si="124"/>
        <v>618595.57148375793</v>
      </c>
      <c r="AF332" s="32">
        <f t="shared" si="125"/>
        <v>442340.92310536309</v>
      </c>
      <c r="AG332" s="9">
        <f t="shared" si="126"/>
        <v>13.926213205949466</v>
      </c>
      <c r="AH332" s="10">
        <f t="shared" si="127"/>
        <v>4.6411208052773603</v>
      </c>
      <c r="AI332" s="10">
        <f t="shared" si="110"/>
        <v>4.2285431379049401</v>
      </c>
      <c r="AJ332" s="10">
        <f t="shared" si="111"/>
        <v>4.497966907130249</v>
      </c>
      <c r="AK332" s="10">
        <f t="shared" si="112"/>
        <v>8.7265100450351891</v>
      </c>
      <c r="AL332" s="9">
        <f t="shared" si="128"/>
        <v>4.7268596077273939</v>
      </c>
      <c r="AM332" s="49">
        <f t="shared" si="113"/>
        <v>32.217524945093921</v>
      </c>
      <c r="AN332" s="29">
        <f t="shared" si="114"/>
        <v>1.4544183408391983E-4</v>
      </c>
      <c r="AO332" s="29">
        <f t="shared" si="115"/>
        <v>5.3666666666666663</v>
      </c>
      <c r="AP332" s="29"/>
      <c r="AQ332" s="32"/>
      <c r="AR332" s="37"/>
      <c r="AS332" s="32"/>
      <c r="AT332"/>
    </row>
    <row r="333" spans="21:46" x14ac:dyDescent="0.25">
      <c r="U333" s="36">
        <f t="shared" si="109"/>
        <v>19380</v>
      </c>
      <c r="V333" s="36">
        <f t="shared" si="129"/>
        <v>27.490866994732524</v>
      </c>
      <c r="W333" s="32">
        <f t="shared" si="116"/>
        <v>295.89543349736624</v>
      </c>
      <c r="X333" s="8">
        <f t="shared" si="117"/>
        <v>1.1935142341510792</v>
      </c>
      <c r="Y333" s="32">
        <f t="shared" si="118"/>
        <v>1.8336336053000516E-5</v>
      </c>
      <c r="Z333" s="32">
        <f t="shared" si="119"/>
        <v>1.5363315768112943E-5</v>
      </c>
      <c r="AA333" s="10">
        <f t="shared" si="120"/>
        <v>1006.183636258617</v>
      </c>
      <c r="AB333" s="29">
        <f t="shared" si="121"/>
        <v>2.5801176395406137E-2</v>
      </c>
      <c r="AC333" s="8">
        <f t="shared" si="122"/>
        <v>0.71507287120260854</v>
      </c>
      <c r="AD333" s="32">
        <f t="shared" si="123"/>
        <v>3.3795722636892297E-3</v>
      </c>
      <c r="AE333" s="47">
        <f t="shared" si="124"/>
        <v>618607.75723902287</v>
      </c>
      <c r="AF333" s="32">
        <f t="shared" si="125"/>
        <v>442349.62511711434</v>
      </c>
      <c r="AG333" s="9">
        <f t="shared" si="126"/>
        <v>13.926281696773303</v>
      </c>
      <c r="AH333" s="10">
        <f t="shared" si="127"/>
        <v>4.6411449867947834</v>
      </c>
      <c r="AI333" s="10">
        <f t="shared" si="110"/>
        <v>4.2286550182021374</v>
      </c>
      <c r="AJ333" s="10">
        <f t="shared" si="111"/>
        <v>4.4980671264079124</v>
      </c>
      <c r="AK333" s="10">
        <f t="shared" si="112"/>
        <v>8.7267221446100507</v>
      </c>
      <c r="AL333" s="9">
        <f t="shared" si="128"/>
        <v>4.7269744949971102</v>
      </c>
      <c r="AM333" s="49">
        <f t="shared" si="113"/>
        <v>32.217841489729636</v>
      </c>
      <c r="AN333" s="29">
        <f t="shared" si="114"/>
        <v>1.4544536907683419E-4</v>
      </c>
      <c r="AO333" s="29">
        <f t="shared" si="115"/>
        <v>5.3833333333333337</v>
      </c>
      <c r="AP333" s="29"/>
      <c r="AQ333" s="32"/>
      <c r="AR333" s="37"/>
      <c r="AS333" s="32"/>
      <c r="AT333"/>
    </row>
    <row r="334" spans="21:46" x14ac:dyDescent="0.25">
      <c r="U334" s="36">
        <f t="shared" si="109"/>
        <v>19440</v>
      </c>
      <c r="V334" s="36">
        <f t="shared" si="129"/>
        <v>27.491064296041049</v>
      </c>
      <c r="W334" s="32">
        <f t="shared" si="116"/>
        <v>295.89553214802049</v>
      </c>
      <c r="X334" s="8">
        <f t="shared" si="117"/>
        <v>1.1935138349240146</v>
      </c>
      <c r="Y334" s="32">
        <f t="shared" si="118"/>
        <v>1.833634075647044E-5</v>
      </c>
      <c r="Z334" s="32">
        <f t="shared" si="119"/>
        <v>1.5363324847958573E-5</v>
      </c>
      <c r="AA334" s="10">
        <f t="shared" si="120"/>
        <v>1006.1836397500829</v>
      </c>
      <c r="AB334" s="29">
        <f t="shared" si="121"/>
        <v>2.580118377042398E-2</v>
      </c>
      <c r="AC334" s="8">
        <f t="shared" si="122"/>
        <v>0.71507285271120868</v>
      </c>
      <c r="AD334" s="32">
        <f t="shared" si="123"/>
        <v>3.379571136950301E-3</v>
      </c>
      <c r="AE334" s="47">
        <f t="shared" si="124"/>
        <v>618619.67972873605</v>
      </c>
      <c r="AF334" s="32">
        <f t="shared" si="125"/>
        <v>442358.13912692154</v>
      </c>
      <c r="AG334" s="9">
        <f t="shared" si="126"/>
        <v>13.926348706914395</v>
      </c>
      <c r="AH334" s="10">
        <f t="shared" si="127"/>
        <v>4.6411686455755179</v>
      </c>
      <c r="AI334" s="10">
        <f t="shared" si="110"/>
        <v>4.2287644822969908</v>
      </c>
      <c r="AJ334" s="10">
        <f t="shared" si="111"/>
        <v>4.4981651810159251</v>
      </c>
      <c r="AK334" s="10">
        <f t="shared" si="112"/>
        <v>8.7269296633129159</v>
      </c>
      <c r="AL334" s="9">
        <f t="shared" si="128"/>
        <v>4.7270869009611625</v>
      </c>
      <c r="AM334" s="49">
        <f t="shared" si="113"/>
        <v>32.218151197002214</v>
      </c>
      <c r="AN334" s="29">
        <f t="shared" si="114"/>
        <v>1.4544882772188193E-4</v>
      </c>
      <c r="AO334" s="29">
        <f t="shared" si="115"/>
        <v>5.4</v>
      </c>
      <c r="AP334" s="29"/>
      <c r="AQ334" s="32"/>
      <c r="AR334" s="37"/>
      <c r="AS334" s="32"/>
      <c r="AT334"/>
    </row>
    <row r="335" spans="21:46" x14ac:dyDescent="0.25">
      <c r="U335" s="36">
        <f t="shared" si="109"/>
        <v>19500</v>
      </c>
      <c r="V335" s="36">
        <f t="shared" si="129"/>
        <v>27.491257335373103</v>
      </c>
      <c r="W335" s="32">
        <f t="shared" si="116"/>
        <v>295.89562866768654</v>
      </c>
      <c r="X335" s="8">
        <f t="shared" si="117"/>
        <v>1.1935134443210555</v>
      </c>
      <c r="Y335" s="32">
        <f t="shared" si="118"/>
        <v>1.8336345358338304E-5</v>
      </c>
      <c r="Z335" s="32">
        <f t="shared" si="119"/>
        <v>1.536333373166915E-5</v>
      </c>
      <c r="AA335" s="10">
        <f t="shared" si="120"/>
        <v>1006.1836431661359</v>
      </c>
      <c r="AB335" s="29">
        <f t="shared" si="121"/>
        <v>2.580119098613046E-2</v>
      </c>
      <c r="AC335" s="8">
        <f t="shared" si="122"/>
        <v>0.71507283461926352</v>
      </c>
      <c r="AD335" s="32">
        <f t="shared" si="123"/>
        <v>3.3795700345511919E-3</v>
      </c>
      <c r="AE335" s="47">
        <f t="shared" si="124"/>
        <v>618631.34464044415</v>
      </c>
      <c r="AF335" s="32">
        <f t="shared" si="125"/>
        <v>442366.46919636894</v>
      </c>
      <c r="AG335" s="9">
        <f t="shared" si="126"/>
        <v>13.926414268403164</v>
      </c>
      <c r="AH335" s="10">
        <f t="shared" si="127"/>
        <v>4.6411917929259632</v>
      </c>
      <c r="AI335" s="10">
        <f t="shared" si="110"/>
        <v>4.2288715823502709</v>
      </c>
      <c r="AJ335" s="10">
        <f t="shared" si="111"/>
        <v>4.4982611176979965</v>
      </c>
      <c r="AK335" s="10">
        <f t="shared" si="112"/>
        <v>8.7271327000482675</v>
      </c>
      <c r="AL335" s="9">
        <f t="shared" si="128"/>
        <v>4.7271968791928112</v>
      </c>
      <c r="AM335" s="49">
        <f t="shared" si="113"/>
        <v>32.218454214565917</v>
      </c>
      <c r="AN335" s="29">
        <f t="shared" si="114"/>
        <v>1.4545221166747114E-4</v>
      </c>
      <c r="AO335" s="29">
        <f t="shared" si="115"/>
        <v>5.416666666666667</v>
      </c>
      <c r="AP335" s="29"/>
      <c r="AQ335" s="32"/>
      <c r="AR335" s="37"/>
      <c r="AS335" s="32"/>
      <c r="AT335"/>
    </row>
    <row r="336" spans="21:46" x14ac:dyDescent="0.25">
      <c r="U336" s="36">
        <f t="shared" ref="U336:U382" si="130">U335+$W$2</f>
        <v>19560</v>
      </c>
      <c r="V336" s="36">
        <f t="shared" si="129"/>
        <v>27.491446204778416</v>
      </c>
      <c r="W336" s="32">
        <f t="shared" si="116"/>
        <v>295.89572310238918</v>
      </c>
      <c r="X336" s="8">
        <f t="shared" si="117"/>
        <v>1.1935130621559289</v>
      </c>
      <c r="Y336" s="32">
        <f t="shared" si="118"/>
        <v>1.8336349860798479E-5</v>
      </c>
      <c r="Z336" s="32">
        <f t="shared" si="119"/>
        <v>1.5363342423480648E-5</v>
      </c>
      <c r="AA336" s="10">
        <f t="shared" si="120"/>
        <v>1006.1836465084043</v>
      </c>
      <c r="AB336" s="29">
        <f t="shared" si="121"/>
        <v>2.5801198045966346E-2</v>
      </c>
      <c r="AC336" s="8">
        <f t="shared" si="122"/>
        <v>0.71507281691814462</v>
      </c>
      <c r="AD336" s="32">
        <f t="shared" si="123"/>
        <v>3.3795689559661824E-3</v>
      </c>
      <c r="AE336" s="47">
        <f t="shared" si="124"/>
        <v>618642.75753883377</v>
      </c>
      <c r="AF336" s="32">
        <f t="shared" si="125"/>
        <v>442374.61929930263</v>
      </c>
      <c r="AG336" s="9">
        <f t="shared" si="126"/>
        <v>13.926478412576326</v>
      </c>
      <c r="AH336" s="10">
        <f t="shared" si="127"/>
        <v>4.6412144399076922</v>
      </c>
      <c r="AI336" s="10">
        <f t="shared" si="110"/>
        <v>4.2289763693975662</v>
      </c>
      <c r="AJ336" s="10">
        <f t="shared" si="111"/>
        <v>4.4983549821887996</v>
      </c>
      <c r="AK336" s="10">
        <f t="shared" si="112"/>
        <v>8.7273313515863649</v>
      </c>
      <c r="AL336" s="9">
        <f t="shared" si="128"/>
        <v>4.7273044821092807</v>
      </c>
      <c r="AM336" s="49">
        <f t="shared" si="113"/>
        <v>32.218750686887695</v>
      </c>
      <c r="AN336" s="29">
        <f t="shared" si="114"/>
        <v>1.4545552252643942E-4</v>
      </c>
      <c r="AO336" s="29">
        <f t="shared" si="115"/>
        <v>5.4333333333333336</v>
      </c>
      <c r="AP336" s="29"/>
      <c r="AQ336" s="32"/>
      <c r="AR336" s="37"/>
      <c r="AS336" s="32"/>
      <c r="AT336"/>
    </row>
    <row r="337" spans="21:46" x14ac:dyDescent="0.25">
      <c r="U337" s="36">
        <f t="shared" si="130"/>
        <v>19620</v>
      </c>
      <c r="V337" s="36">
        <f t="shared" si="129"/>
        <v>27.491630994319269</v>
      </c>
      <c r="W337" s="32">
        <f t="shared" si="116"/>
        <v>295.89581549715962</v>
      </c>
      <c r="X337" s="8">
        <f t="shared" si="117"/>
        <v>1.1935126882463833</v>
      </c>
      <c r="Y337" s="32">
        <f t="shared" si="118"/>
        <v>1.8336354265998043E-5</v>
      </c>
      <c r="Z337" s="32">
        <f t="shared" si="119"/>
        <v>1.5363350927537661E-5</v>
      </c>
      <c r="AA337" s="10">
        <f t="shared" si="120"/>
        <v>1006.1836497784816</v>
      </c>
      <c r="AB337" s="29">
        <f t="shared" si="121"/>
        <v>2.5801204953298219E-2</v>
      </c>
      <c r="AC337" s="8">
        <f t="shared" si="122"/>
        <v>0.71507279959941072</v>
      </c>
      <c r="AD337" s="32">
        <f t="shared" si="123"/>
        <v>3.3795679006809044E-3</v>
      </c>
      <c r="AE337" s="47">
        <f t="shared" si="124"/>
        <v>618653.92386837234</v>
      </c>
      <c r="AF337" s="32">
        <f t="shared" si="125"/>
        <v>442382.59332371771</v>
      </c>
      <c r="AG337" s="9">
        <f t="shared" si="126"/>
        <v>13.9265411700919</v>
      </c>
      <c r="AH337" s="10">
        <f t="shared" si="127"/>
        <v>4.6412365973427869</v>
      </c>
      <c r="AI337" s="10">
        <f t="shared" ref="AI337:AI400" si="131">AH337*$C$19*(V337-$W$4)</f>
        <v>4.229078893373539</v>
      </c>
      <c r="AJ337" s="10">
        <f t="shared" ref="AJ337:AJ400" si="132">$W$3*$C$19*$C$3*(POWER(V337+273.15,4)-POWER($W$4+273.15,4))</f>
        <v>4.4984468192360492</v>
      </c>
      <c r="AK337" s="10">
        <f t="shared" ref="AK337:AK400" si="133">AJ337+AI337</f>
        <v>8.7275257126095873</v>
      </c>
      <c r="AL337" s="9">
        <f t="shared" si="128"/>
        <v>4.7274097609968591</v>
      </c>
      <c r="AM337" s="49">
        <f t="shared" ref="AM337:AM400" si="134">V337+AL337</f>
        <v>32.219040755316129</v>
      </c>
      <c r="AN337" s="29">
        <f t="shared" ref="AN337:AN400" si="135">AK337*$W$2/(3.6*10^6)</f>
        <v>1.4545876187682647E-4</v>
      </c>
      <c r="AO337" s="29">
        <f t="shared" ref="AO337:AO400" si="136">U337/3600</f>
        <v>5.45</v>
      </c>
      <c r="AP337" s="29"/>
      <c r="AQ337" s="32"/>
      <c r="AR337" s="37"/>
      <c r="AS337" s="32"/>
      <c r="AT337"/>
    </row>
    <row r="338" spans="21:46" x14ac:dyDescent="0.25">
      <c r="U338" s="36">
        <f t="shared" si="130"/>
        <v>19680</v>
      </c>
      <c r="V338" s="36">
        <f t="shared" si="129"/>
        <v>27.491811792113374</v>
      </c>
      <c r="W338" s="32">
        <f t="shared" si="116"/>
        <v>295.89590589605666</v>
      </c>
      <c r="X338" s="8">
        <f t="shared" si="117"/>
        <v>1.1935123224141027</v>
      </c>
      <c r="Y338" s="32">
        <f t="shared" si="118"/>
        <v>1.8336358576037723E-5</v>
      </c>
      <c r="Z338" s="32">
        <f t="shared" si="119"/>
        <v>1.5363359247895319E-5</v>
      </c>
      <c r="AA338" s="10">
        <f t="shared" si="120"/>
        <v>1006.1836529779266</v>
      </c>
      <c r="AB338" s="29">
        <f t="shared" si="121"/>
        <v>2.5801211711420014E-2</v>
      </c>
      <c r="AC338" s="8">
        <f t="shared" si="122"/>
        <v>0.71507278265480179</v>
      </c>
      <c r="AD338" s="32">
        <f t="shared" si="123"/>
        <v>3.3795668681920982E-3</v>
      </c>
      <c r="AE338" s="47">
        <f t="shared" si="124"/>
        <v>618664.84895590914</v>
      </c>
      <c r="AF338" s="32">
        <f t="shared" si="125"/>
        <v>442390.39507361461</v>
      </c>
      <c r="AG338" s="9">
        <f t="shared" si="126"/>
        <v>13.926602570943915</v>
      </c>
      <c r="AH338" s="10">
        <f t="shared" si="127"/>
        <v>4.6412582758190153</v>
      </c>
      <c r="AI338" s="10">
        <f t="shared" si="131"/>
        <v>4.2291792031356206</v>
      </c>
      <c r="AJ338" s="10">
        <f t="shared" si="132"/>
        <v>4.4985366726215128</v>
      </c>
      <c r="AK338" s="10">
        <f t="shared" si="133"/>
        <v>8.7277158757571343</v>
      </c>
      <c r="AL338" s="9">
        <f t="shared" si="128"/>
        <v>4.7275127660351144</v>
      </c>
      <c r="AM338" s="49">
        <f t="shared" si="134"/>
        <v>32.219324558148486</v>
      </c>
      <c r="AN338" s="29">
        <f t="shared" si="135"/>
        <v>1.4546193126261891E-4</v>
      </c>
      <c r="AO338" s="29">
        <f t="shared" si="136"/>
        <v>5.4666666666666668</v>
      </c>
      <c r="AP338" s="29"/>
      <c r="AQ338" s="32"/>
      <c r="AR338" s="37"/>
      <c r="AS338" s="32"/>
      <c r="AT338"/>
    </row>
    <row r="339" spans="21:46" x14ac:dyDescent="0.25">
      <c r="U339" s="36">
        <f t="shared" si="130"/>
        <v>19740</v>
      </c>
      <c r="V339" s="36">
        <f t="shared" si="129"/>
        <v>27.491988684375841</v>
      </c>
      <c r="W339" s="32">
        <f t="shared" si="116"/>
        <v>295.89599434218792</v>
      </c>
      <c r="X339" s="8">
        <f t="shared" si="117"/>
        <v>1.1935119644846219</v>
      </c>
      <c r="Y339" s="32">
        <f t="shared" si="118"/>
        <v>1.8336362792972718E-5</v>
      </c>
      <c r="Z339" s="32">
        <f t="shared" si="119"/>
        <v>1.5363367388521035E-5</v>
      </c>
      <c r="AA339" s="10">
        <f t="shared" si="120"/>
        <v>1006.1836561082646</v>
      </c>
      <c r="AB339" s="29">
        <f t="shared" si="121"/>
        <v>2.5801218323554261E-2</v>
      </c>
      <c r="AC339" s="8">
        <f t="shared" si="122"/>
        <v>0.71507276607623715</v>
      </c>
      <c r="AD339" s="32">
        <f t="shared" si="123"/>
        <v>3.3795658580073693E-3</v>
      </c>
      <c r="AE339" s="47">
        <f t="shared" si="124"/>
        <v>618675.53801323124</v>
      </c>
      <c r="AF339" s="32">
        <f t="shared" si="125"/>
        <v>442398.02827082545</v>
      </c>
      <c r="AG339" s="9">
        <f t="shared" si="126"/>
        <v>13.926662644476963</v>
      </c>
      <c r="AH339" s="10">
        <f t="shared" si="127"/>
        <v>4.6412794856949029</v>
      </c>
      <c r="AI339" s="10">
        <f t="shared" si="131"/>
        <v>4.2292773464872075</v>
      </c>
      <c r="AJ339" s="10">
        <f t="shared" si="132"/>
        <v>4.4986245851820001</v>
      </c>
      <c r="AK339" s="10">
        <f t="shared" si="133"/>
        <v>8.7279019316692086</v>
      </c>
      <c r="AL339" s="9">
        <f t="shared" si="128"/>
        <v>4.7276135463208213</v>
      </c>
      <c r="AM339" s="49">
        <f t="shared" si="134"/>
        <v>32.219602230696665</v>
      </c>
      <c r="AN339" s="29">
        <f t="shared" si="135"/>
        <v>1.454650321944868E-4</v>
      </c>
      <c r="AO339" s="29">
        <f t="shared" si="136"/>
        <v>5.4833333333333334</v>
      </c>
      <c r="AP339" s="29"/>
      <c r="AQ339" s="32"/>
      <c r="AR339" s="37"/>
      <c r="AS339" s="32"/>
      <c r="AT339"/>
    </row>
    <row r="340" spans="21:46" x14ac:dyDescent="0.25">
      <c r="U340" s="36">
        <f t="shared" si="130"/>
        <v>19800</v>
      </c>
      <c r="V340" s="36">
        <f t="shared" si="129"/>
        <v>27.492161755460224</v>
      </c>
      <c r="W340" s="32">
        <f t="shared" si="116"/>
        <v>295.89608087773007</v>
      </c>
      <c r="X340" s="8">
        <f t="shared" si="117"/>
        <v>1.1935116142872435</v>
      </c>
      <c r="Y340" s="32">
        <f t="shared" si="118"/>
        <v>1.8336366918814093E-5</v>
      </c>
      <c r="Z340" s="32">
        <f t="shared" si="119"/>
        <v>1.5363375353296783E-5</v>
      </c>
      <c r="AA340" s="10">
        <f t="shared" si="120"/>
        <v>1006.1836591709879</v>
      </c>
      <c r="AB340" s="29">
        <f t="shared" si="121"/>
        <v>2.5801224792854266E-2</v>
      </c>
      <c r="AC340" s="8">
        <f t="shared" si="122"/>
        <v>0.7150727498558106</v>
      </c>
      <c r="AD340" s="32">
        <f t="shared" si="123"/>
        <v>3.3795648696449587E-3</v>
      </c>
      <c r="AE340" s="47">
        <f t="shared" si="124"/>
        <v>618685.99613951729</v>
      </c>
      <c r="AF340" s="32">
        <f t="shared" si="125"/>
        <v>442405.49655676604</v>
      </c>
      <c r="AG340" s="9">
        <f t="shared" si="126"/>
        <v>13.926721419400092</v>
      </c>
      <c r="AH340" s="10">
        <f t="shared" si="127"/>
        <v>4.6413002371047529</v>
      </c>
      <c r="AI340" s="10">
        <f t="shared" si="131"/>
        <v>4.2293733702004035</v>
      </c>
      <c r="AJ340" s="10">
        <f t="shared" si="132"/>
        <v>4.4987105988297031</v>
      </c>
      <c r="AK340" s="10">
        <f t="shared" si="133"/>
        <v>8.7280839690301057</v>
      </c>
      <c r="AL340" s="9">
        <f t="shared" si="128"/>
        <v>4.7277121498913068</v>
      </c>
      <c r="AM340" s="49">
        <f t="shared" si="134"/>
        <v>32.219873905351534</v>
      </c>
      <c r="AN340" s="29">
        <f t="shared" si="135"/>
        <v>1.4546806615050177E-4</v>
      </c>
      <c r="AO340" s="29">
        <f t="shared" si="136"/>
        <v>5.5</v>
      </c>
      <c r="AP340" s="29"/>
      <c r="AQ340" s="32"/>
      <c r="AR340" s="37"/>
      <c r="AS340" s="32"/>
      <c r="AT340"/>
    </row>
    <row r="341" spans="21:46" x14ac:dyDescent="0.25">
      <c r="U341" s="36">
        <f t="shared" si="130"/>
        <v>19860</v>
      </c>
      <c r="V341" s="36">
        <f t="shared" si="129"/>
        <v>27.492331087898702</v>
      </c>
      <c r="W341" s="32">
        <f t="shared" si="116"/>
        <v>295.89616554394934</v>
      </c>
      <c r="X341" s="8">
        <f t="shared" si="117"/>
        <v>1.1935112716549554</v>
      </c>
      <c r="Y341" s="32">
        <f t="shared" si="118"/>
        <v>1.83363709555293E-5</v>
      </c>
      <c r="Z341" s="32">
        <f t="shared" si="119"/>
        <v>1.5363383146020555E-5</v>
      </c>
      <c r="AA341" s="10">
        <f t="shared" si="120"/>
        <v>1006.1836621675567</v>
      </c>
      <c r="AB341" s="29">
        <f t="shared" si="121"/>
        <v>2.5801231122405018E-2</v>
      </c>
      <c r="AC341" s="8">
        <f t="shared" si="122"/>
        <v>0.71507273398578552</v>
      </c>
      <c r="AD341" s="32">
        <f t="shared" si="123"/>
        <v>3.3795639026335082E-3</v>
      </c>
      <c r="AE341" s="47">
        <f t="shared" si="124"/>
        <v>618696.22832380084</v>
      </c>
      <c r="AF341" s="32">
        <f t="shared" si="125"/>
        <v>442412.80349419406</v>
      </c>
      <c r="AG341" s="9">
        <f t="shared" si="126"/>
        <v>13.92677892380075</v>
      </c>
      <c r="AH341" s="10">
        <f t="shared" si="127"/>
        <v>4.641320539963453</v>
      </c>
      <c r="AI341" s="10">
        <f t="shared" si="131"/>
        <v>4.2294673200381965</v>
      </c>
      <c r="AJ341" s="10">
        <f t="shared" si="132"/>
        <v>4.4987947545720592</v>
      </c>
      <c r="AK341" s="10">
        <f t="shared" si="133"/>
        <v>8.7282620746102566</v>
      </c>
      <c r="AL341" s="9">
        <f t="shared" si="128"/>
        <v>4.7278086237472223</v>
      </c>
      <c r="AM341" s="49">
        <f t="shared" si="134"/>
        <v>32.220139711645928</v>
      </c>
      <c r="AN341" s="29">
        <f t="shared" si="135"/>
        <v>1.4547103457683761E-4</v>
      </c>
      <c r="AO341" s="29">
        <f t="shared" si="136"/>
        <v>5.5166666666666666</v>
      </c>
      <c r="AP341" s="29"/>
      <c r="AQ341" s="32"/>
      <c r="AR341" s="37"/>
      <c r="AS341" s="32"/>
      <c r="AT341"/>
    </row>
    <row r="342" spans="21:46" x14ac:dyDescent="0.25">
      <c r="U342" s="36">
        <f t="shared" si="130"/>
        <v>19920</v>
      </c>
      <c r="V342" s="36">
        <f t="shared" si="129"/>
        <v>27.49249676244138</v>
      </c>
      <c r="W342" s="32">
        <f t="shared" si="116"/>
        <v>295.89624838122069</v>
      </c>
      <c r="X342" s="8">
        <f t="shared" si="117"/>
        <v>1.1935109364243526</v>
      </c>
      <c r="Y342" s="32">
        <f t="shared" si="118"/>
        <v>1.8336374905043389E-5</v>
      </c>
      <c r="Z342" s="32">
        <f t="shared" si="119"/>
        <v>1.5363390770408404E-5</v>
      </c>
      <c r="AA342" s="10">
        <f t="shared" si="120"/>
        <v>1006.1836650993994</v>
      </c>
      <c r="AB342" s="29">
        <f t="shared" si="121"/>
        <v>2.5801237315224938E-2</v>
      </c>
      <c r="AC342" s="8">
        <f t="shared" si="122"/>
        <v>0.71507271845859388</v>
      </c>
      <c r="AD342" s="32">
        <f t="shared" si="123"/>
        <v>3.3795629565118402E-3</v>
      </c>
      <c r="AE342" s="47">
        <f t="shared" si="124"/>
        <v>618706.23944733269</v>
      </c>
      <c r="AF342" s="32">
        <f t="shared" si="125"/>
        <v>442419.95256889792</v>
      </c>
      <c r="AG342" s="9">
        <f t="shared" si="126"/>
        <v>13.926835185158243</v>
      </c>
      <c r="AH342" s="10">
        <f t="shared" si="127"/>
        <v>4.6413404039712773</v>
      </c>
      <c r="AI342" s="10">
        <f t="shared" si="131"/>
        <v>4.2295592407762292</v>
      </c>
      <c r="AJ342" s="10">
        <f t="shared" si="132"/>
        <v>4.4988770925313784</v>
      </c>
      <c r="AK342" s="10">
        <f t="shared" si="133"/>
        <v>8.7284363333076076</v>
      </c>
      <c r="AL342" s="9">
        <f t="shared" si="128"/>
        <v>4.727903013874954</v>
      </c>
      <c r="AM342" s="49">
        <f t="shared" si="134"/>
        <v>32.220399776316334</v>
      </c>
      <c r="AN342" s="29">
        <f t="shared" si="135"/>
        <v>1.4547393888846014E-4</v>
      </c>
      <c r="AO342" s="29">
        <f t="shared" si="136"/>
        <v>5.5333333333333332</v>
      </c>
      <c r="AP342" s="29"/>
      <c r="AQ342" s="32"/>
      <c r="AR342" s="37"/>
      <c r="AS342" s="32"/>
      <c r="AT342"/>
    </row>
    <row r="343" spans="21:46" x14ac:dyDescent="0.25">
      <c r="U343" s="36">
        <f t="shared" si="130"/>
        <v>19980</v>
      </c>
      <c r="V343" s="36">
        <f t="shared" si="129"/>
        <v>27.49265885809475</v>
      </c>
      <c r="W343" s="32">
        <f t="shared" si="116"/>
        <v>295.89632942904734</v>
      </c>
      <c r="X343" s="8">
        <f t="shared" si="117"/>
        <v>1.1935106084355593</v>
      </c>
      <c r="Y343" s="32">
        <f t="shared" si="118"/>
        <v>1.8336378769239872E-5</v>
      </c>
      <c r="Z343" s="32">
        <f t="shared" si="119"/>
        <v>1.5363398230096169E-5</v>
      </c>
      <c r="AA343" s="10">
        <f t="shared" si="120"/>
        <v>1006.1836679679139</v>
      </c>
      <c r="AB343" s="29">
        <f t="shared" si="121"/>
        <v>2.5801243374267379E-2</v>
      </c>
      <c r="AC343" s="8">
        <f t="shared" si="122"/>
        <v>0.71507270326682992</v>
      </c>
      <c r="AD343" s="32">
        <f t="shared" si="123"/>
        <v>3.3795620308287363E-3</v>
      </c>
      <c r="AE343" s="47">
        <f t="shared" si="124"/>
        <v>618716.03428591171</v>
      </c>
      <c r="AF343" s="32">
        <f t="shared" si="125"/>
        <v>442426.94719135953</v>
      </c>
      <c r="AG343" s="9">
        <f t="shared" si="126"/>
        <v>13.926890230356884</v>
      </c>
      <c r="AH343" s="10">
        <f t="shared" si="127"/>
        <v>4.6413598386185351</v>
      </c>
      <c r="AI343" s="10">
        <f t="shared" si="131"/>
        <v>4.2296491762240755</v>
      </c>
      <c r="AJ343" s="10">
        <f t="shared" si="132"/>
        <v>4.4989576519639058</v>
      </c>
      <c r="AK343" s="10">
        <f t="shared" si="133"/>
        <v>8.7286068281879814</v>
      </c>
      <c r="AL343" s="9">
        <f t="shared" si="128"/>
        <v>4.7279953652684892</v>
      </c>
      <c r="AM343" s="49">
        <f t="shared" si="134"/>
        <v>32.22065422336324</v>
      </c>
      <c r="AN343" s="29">
        <f t="shared" si="135"/>
        <v>1.4547678046979967E-4</v>
      </c>
      <c r="AO343" s="29">
        <f t="shared" si="136"/>
        <v>5.55</v>
      </c>
      <c r="AP343" s="29"/>
      <c r="AQ343" s="32"/>
      <c r="AR343" s="37"/>
      <c r="AS343" s="32"/>
      <c r="AT343"/>
    </row>
    <row r="344" spans="21:46" x14ac:dyDescent="0.25">
      <c r="U344" s="36">
        <f t="shared" si="130"/>
        <v>20040</v>
      </c>
      <c r="V344" s="36">
        <f t="shared" si="129"/>
        <v>27.492817452159308</v>
      </c>
      <c r="W344" s="32">
        <f t="shared" si="116"/>
        <v>295.89640872607964</v>
      </c>
      <c r="X344" s="8">
        <f t="shared" si="117"/>
        <v>1.193510287532151</v>
      </c>
      <c r="Y344" s="32">
        <f t="shared" si="118"/>
        <v>1.8336382549961529E-5</v>
      </c>
      <c r="Z344" s="32">
        <f t="shared" si="119"/>
        <v>1.5363405528641143E-5</v>
      </c>
      <c r="AA344" s="10">
        <f t="shared" si="120"/>
        <v>1006.1836707744681</v>
      </c>
      <c r="AB344" s="29">
        <f t="shared" si="121"/>
        <v>2.5801249302421787E-2</v>
      </c>
      <c r="AC344" s="8">
        <f t="shared" si="122"/>
        <v>0.71507268840324856</v>
      </c>
      <c r="AD344" s="32">
        <f t="shared" si="123"/>
        <v>3.3795611251427205E-3</v>
      </c>
      <c r="AE344" s="47">
        <f t="shared" si="124"/>
        <v>618725.61751216615</v>
      </c>
      <c r="AF344" s="32">
        <f t="shared" si="125"/>
        <v>442433.79069838475</v>
      </c>
      <c r="AG344" s="9">
        <f t="shared" si="126"/>
        <v>13.926944085698933</v>
      </c>
      <c r="AH344" s="10">
        <f t="shared" si="127"/>
        <v>4.6413788531900879</v>
      </c>
      <c r="AI344" s="10">
        <f t="shared" si="131"/>
        <v>4.2297371692460182</v>
      </c>
      <c r="AJ344" s="10">
        <f t="shared" si="132"/>
        <v>4.4990364712784316</v>
      </c>
      <c r="AK344" s="10">
        <f t="shared" si="133"/>
        <v>8.7287736405244498</v>
      </c>
      <c r="AL344" s="9">
        <f t="shared" si="128"/>
        <v>4.7280857219507428</v>
      </c>
      <c r="AM344" s="49">
        <f t="shared" si="134"/>
        <v>32.220903174110049</v>
      </c>
      <c r="AN344" s="29">
        <f t="shared" si="135"/>
        <v>1.454795606754075E-4</v>
      </c>
      <c r="AO344" s="29">
        <f t="shared" si="136"/>
        <v>5.5666666666666664</v>
      </c>
      <c r="AP344" s="29"/>
      <c r="AQ344" s="32"/>
      <c r="AR344" s="37"/>
      <c r="AS344" s="32"/>
      <c r="AT344"/>
    </row>
    <row r="345" spans="21:46" x14ac:dyDescent="0.25">
      <c r="U345" s="36">
        <f t="shared" si="130"/>
        <v>20100</v>
      </c>
      <c r="V345" s="36">
        <f t="shared" si="129"/>
        <v>27.492972620266382</v>
      </c>
      <c r="W345" s="32">
        <f t="shared" si="116"/>
        <v>295.89648631013318</v>
      </c>
      <c r="X345" s="8">
        <f t="shared" si="117"/>
        <v>1.1935099735610826</v>
      </c>
      <c r="Y345" s="32">
        <f t="shared" si="118"/>
        <v>1.8336386249011343E-5</v>
      </c>
      <c r="Z345" s="32">
        <f t="shared" si="119"/>
        <v>1.5363412669523792E-5</v>
      </c>
      <c r="AA345" s="10">
        <f t="shared" si="120"/>
        <v>1006.1836735203997</v>
      </c>
      <c r="AB345" s="29">
        <f t="shared" si="121"/>
        <v>2.5801255102515241E-2</v>
      </c>
      <c r="AC345" s="8">
        <f t="shared" si="122"/>
        <v>0.71507267386076101</v>
      </c>
      <c r="AD345" s="32">
        <f t="shared" si="123"/>
        <v>3.3795602390218524E-3</v>
      </c>
      <c r="AE345" s="47">
        <f t="shared" si="124"/>
        <v>618734.99369778286</v>
      </c>
      <c r="AF345" s="32">
        <f t="shared" si="125"/>
        <v>442440.4863546947</v>
      </c>
      <c r="AG345" s="9">
        <f t="shared" si="126"/>
        <v>13.926996776917262</v>
      </c>
      <c r="AH345" s="10">
        <f t="shared" si="127"/>
        <v>4.6413974567698517</v>
      </c>
      <c r="AI345" s="10">
        <f t="shared" si="131"/>
        <v>4.2298232617814611</v>
      </c>
      <c r="AJ345" s="10">
        <f t="shared" si="132"/>
        <v>4.4991135880545965</v>
      </c>
      <c r="AK345" s="10">
        <f t="shared" si="133"/>
        <v>8.7289368498360567</v>
      </c>
      <c r="AL345" s="9">
        <f t="shared" si="128"/>
        <v>4.7281741269945305</v>
      </c>
      <c r="AM345" s="49">
        <f t="shared" si="134"/>
        <v>32.22114674726091</v>
      </c>
      <c r="AN345" s="29">
        <f t="shared" si="135"/>
        <v>1.4548228083060093E-4</v>
      </c>
      <c r="AO345" s="29">
        <f t="shared" si="136"/>
        <v>5.583333333333333</v>
      </c>
      <c r="AP345" s="29"/>
      <c r="AQ345" s="32"/>
      <c r="AR345" s="37"/>
      <c r="AS345" s="32"/>
      <c r="AT345"/>
    </row>
    <row r="346" spans="21:46" x14ac:dyDescent="0.25">
      <c r="U346" s="36">
        <f t="shared" si="130"/>
        <v>20160</v>
      </c>
      <c r="V346" s="36">
        <f t="shared" si="129"/>
        <v>27.49312443641416</v>
      </c>
      <c r="W346" s="32">
        <f t="shared" si="116"/>
        <v>295.89656221820707</v>
      </c>
      <c r="X346" s="8">
        <f t="shared" si="117"/>
        <v>1.1935096663726132</v>
      </c>
      <c r="Y346" s="32">
        <f t="shared" si="118"/>
        <v>1.8336389868153381E-5</v>
      </c>
      <c r="Z346" s="32">
        <f t="shared" si="119"/>
        <v>1.5363419656149452E-5</v>
      </c>
      <c r="AA346" s="10">
        <f t="shared" si="120"/>
        <v>1006.1836762070178</v>
      </c>
      <c r="AB346" s="29">
        <f t="shared" si="121"/>
        <v>2.5801260777313775E-2</v>
      </c>
      <c r="AC346" s="8">
        <f t="shared" si="122"/>
        <v>0.71507265963243094</v>
      </c>
      <c r="AD346" s="32">
        <f t="shared" si="123"/>
        <v>3.3795593720435191E-3</v>
      </c>
      <c r="AE346" s="47">
        <f t="shared" si="124"/>
        <v>618744.16731568403</v>
      </c>
      <c r="AF346" s="32">
        <f t="shared" si="125"/>
        <v>442447.03735448001</v>
      </c>
      <c r="AG346" s="9">
        <f t="shared" si="126"/>
        <v>13.92704832918764</v>
      </c>
      <c r="AH346" s="10">
        <f t="shared" si="127"/>
        <v>4.6414156582451227</v>
      </c>
      <c r="AI346" s="10">
        <f t="shared" si="131"/>
        <v>4.2299074948648405</v>
      </c>
      <c r="AJ346" s="10">
        <f t="shared" si="132"/>
        <v>4.4991890390608908</v>
      </c>
      <c r="AK346" s="10">
        <f t="shared" si="133"/>
        <v>8.7290965339257305</v>
      </c>
      <c r="AL346" s="9">
        <f t="shared" si="128"/>
        <v>4.7282606225431039</v>
      </c>
      <c r="AM346" s="49">
        <f t="shared" si="134"/>
        <v>32.221385058957267</v>
      </c>
      <c r="AN346" s="29">
        <f t="shared" si="135"/>
        <v>1.4548494223209549E-4</v>
      </c>
      <c r="AO346" s="29">
        <f t="shared" si="136"/>
        <v>5.6</v>
      </c>
      <c r="AP346" s="29"/>
      <c r="AQ346" s="32"/>
      <c r="AR346" s="37"/>
      <c r="AS346" s="32"/>
      <c r="AT346"/>
    </row>
    <row r="347" spans="21:46" x14ac:dyDescent="0.25">
      <c r="U347" s="36">
        <f t="shared" si="130"/>
        <v>20220</v>
      </c>
      <c r="V347" s="36">
        <f t="shared" si="129"/>
        <v>27.493272973002924</v>
      </c>
      <c r="W347" s="32">
        <f t="shared" si="116"/>
        <v>295.89663648650145</v>
      </c>
      <c r="X347" s="8">
        <f t="shared" si="117"/>
        <v>1.193509365820236</v>
      </c>
      <c r="Y347" s="32">
        <f t="shared" si="118"/>
        <v>1.8336393409113675E-5</v>
      </c>
      <c r="Z347" s="32">
        <f t="shared" si="119"/>
        <v>1.5363426491849973E-5</v>
      </c>
      <c r="AA347" s="10">
        <f t="shared" si="120"/>
        <v>1006.1836788356037</v>
      </c>
      <c r="AB347" s="29">
        <f t="shared" si="121"/>
        <v>2.580126632952379E-2</v>
      </c>
      <c r="AC347" s="8">
        <f t="shared" si="122"/>
        <v>0.71507264571147267</v>
      </c>
      <c r="AD347" s="32">
        <f t="shared" si="123"/>
        <v>3.3795585237942341E-3</v>
      </c>
      <c r="AE347" s="47">
        <f t="shared" si="124"/>
        <v>618753.14274215722</v>
      </c>
      <c r="AF347" s="32">
        <f t="shared" si="125"/>
        <v>442453.44682292285</v>
      </c>
      <c r="AG347" s="9">
        <f t="shared" si="126"/>
        <v>13.927098767140837</v>
      </c>
      <c r="AH347" s="10">
        <f t="shared" si="127"/>
        <v>4.6414334663108656</v>
      </c>
      <c r="AI347" s="10">
        <f t="shared" si="131"/>
        <v>4.2299899086451411</v>
      </c>
      <c r="AJ347" s="10">
        <f t="shared" si="132"/>
        <v>4.4992628602719398</v>
      </c>
      <c r="AK347" s="10">
        <f t="shared" si="133"/>
        <v>8.7292527689170818</v>
      </c>
      <c r="AL347" s="9">
        <f t="shared" si="128"/>
        <v>4.7283452498300855</v>
      </c>
      <c r="AM347" s="49">
        <f t="shared" si="134"/>
        <v>32.221618222833008</v>
      </c>
      <c r="AN347" s="29">
        <f t="shared" si="135"/>
        <v>1.4548754614861803E-4</v>
      </c>
      <c r="AO347" s="29">
        <f t="shared" si="136"/>
        <v>5.6166666666666663</v>
      </c>
      <c r="AP347" s="29"/>
      <c r="AQ347" s="32"/>
      <c r="AR347" s="37"/>
      <c r="AS347" s="32"/>
      <c r="AT347"/>
    </row>
    <row r="348" spans="21:46" x14ac:dyDescent="0.25">
      <c r="U348" s="36">
        <f t="shared" si="130"/>
        <v>20280</v>
      </c>
      <c r="V348" s="36">
        <f t="shared" si="129"/>
        <v>27.493418300869546</v>
      </c>
      <c r="W348" s="32">
        <f t="shared" si="116"/>
        <v>295.89670915043473</v>
      </c>
      <c r="X348" s="8">
        <f t="shared" si="117"/>
        <v>1.1935090717606078</v>
      </c>
      <c r="Y348" s="32">
        <f t="shared" si="118"/>
        <v>1.8336396873580873E-5</v>
      </c>
      <c r="Z348" s="32">
        <f t="shared" si="119"/>
        <v>1.5363433179885169E-5</v>
      </c>
      <c r="AA348" s="10">
        <f t="shared" si="120"/>
        <v>1006.1836814074105</v>
      </c>
      <c r="AB348" s="29">
        <f t="shared" si="121"/>
        <v>2.5801271761793074E-2</v>
      </c>
      <c r="AC348" s="8">
        <f t="shared" si="122"/>
        <v>0.71507263209124683</v>
      </c>
      <c r="AD348" s="32">
        <f t="shared" si="123"/>
        <v>3.3795576938694411E-3</v>
      </c>
      <c r="AE348" s="47">
        <f t="shared" si="124"/>
        <v>618761.92425895634</v>
      </c>
      <c r="AF348" s="32">
        <f t="shared" si="125"/>
        <v>442459.71781769663</v>
      </c>
      <c r="AG348" s="9">
        <f t="shared" si="126"/>
        <v>13.927148114874489</v>
      </c>
      <c r="AH348" s="10">
        <f t="shared" si="127"/>
        <v>4.6414508894738518</v>
      </c>
      <c r="AI348" s="10">
        <f t="shared" si="131"/>
        <v>4.2300705424049569</v>
      </c>
      <c r="AJ348" s="10">
        <f t="shared" si="132"/>
        <v>4.4993350868858197</v>
      </c>
      <c r="AK348" s="10">
        <f t="shared" si="133"/>
        <v>8.7294056292907776</v>
      </c>
      <c r="AL348" s="9">
        <f t="shared" si="128"/>
        <v>4.728428049199171</v>
      </c>
      <c r="AM348" s="49">
        <f t="shared" si="134"/>
        <v>32.221846350068716</v>
      </c>
      <c r="AN348" s="29">
        <f t="shared" si="135"/>
        <v>1.4549009382151297E-4</v>
      </c>
      <c r="AO348" s="29">
        <f t="shared" si="136"/>
        <v>5.6333333333333337</v>
      </c>
      <c r="AP348" s="29"/>
      <c r="AQ348" s="32"/>
      <c r="AR348" s="37"/>
      <c r="AS348" s="32"/>
      <c r="AT348"/>
    </row>
    <row r="349" spans="21:46" x14ac:dyDescent="0.25">
      <c r="U349" s="36">
        <f t="shared" si="130"/>
        <v>20340</v>
      </c>
      <c r="V349" s="36">
        <f t="shared" si="129"/>
        <v>27.493560489321229</v>
      </c>
      <c r="W349" s="32">
        <f t="shared" si="116"/>
        <v>295.89678024466059</v>
      </c>
      <c r="X349" s="8">
        <f t="shared" si="117"/>
        <v>1.1935087840534819</v>
      </c>
      <c r="Y349" s="32">
        <f t="shared" si="118"/>
        <v>1.8336400263207238E-5</v>
      </c>
      <c r="Z349" s="32">
        <f t="shared" si="119"/>
        <v>1.5363439723444524E-5</v>
      </c>
      <c r="AA349" s="10">
        <f t="shared" si="120"/>
        <v>1006.1836839236644</v>
      </c>
      <c r="AB349" s="29">
        <f t="shared" si="121"/>
        <v>2.580127707671236E-2</v>
      </c>
      <c r="AC349" s="8">
        <f t="shared" si="122"/>
        <v>0.71507261876525718</v>
      </c>
      <c r="AD349" s="32">
        <f t="shared" si="123"/>
        <v>3.3795568818733197E-3</v>
      </c>
      <c r="AE349" s="47">
        <f t="shared" si="124"/>
        <v>618770.51605532854</v>
      </c>
      <c r="AF349" s="32">
        <f t="shared" si="125"/>
        <v>442465.8533304134</v>
      </c>
      <c r="AG349" s="9">
        <f t="shared" si="126"/>
        <v>13.9271963959646</v>
      </c>
      <c r="AH349" s="10">
        <f t="shared" si="127"/>
        <v>4.6414679360567686</v>
      </c>
      <c r="AI349" s="10">
        <f t="shared" si="131"/>
        <v>4.2301494345791895</v>
      </c>
      <c r="AJ349" s="10">
        <f t="shared" si="132"/>
        <v>4.4994057533406879</v>
      </c>
      <c r="AK349" s="10">
        <f t="shared" si="133"/>
        <v>8.7295551879198783</v>
      </c>
      <c r="AL349" s="9">
        <f t="shared" si="128"/>
        <v>4.7285090601232671</v>
      </c>
      <c r="AM349" s="49">
        <f t="shared" si="134"/>
        <v>32.222069549444498</v>
      </c>
      <c r="AN349" s="29">
        <f t="shared" si="135"/>
        <v>1.4549258646533129E-4</v>
      </c>
      <c r="AO349" s="29">
        <f t="shared" si="136"/>
        <v>5.65</v>
      </c>
      <c r="AP349" s="29"/>
      <c r="AQ349" s="32"/>
      <c r="AR349" s="37"/>
      <c r="AS349" s="32"/>
      <c r="AT349"/>
    </row>
    <row r="350" spans="21:46" x14ac:dyDescent="0.25">
      <c r="U350" s="36">
        <f t="shared" si="130"/>
        <v>20400</v>
      </c>
      <c r="V350" s="36">
        <f t="shared" si="129"/>
        <v>27.493699606168526</v>
      </c>
      <c r="W350" s="32">
        <f t="shared" si="116"/>
        <v>295.89684980308425</v>
      </c>
      <c r="X350" s="8">
        <f t="shared" si="117"/>
        <v>1.1935085025616394</v>
      </c>
      <c r="Y350" s="32">
        <f t="shared" si="118"/>
        <v>1.833640357960938E-5</v>
      </c>
      <c r="Z350" s="32">
        <f t="shared" si="119"/>
        <v>1.5363446125648683E-5</v>
      </c>
      <c r="AA350" s="10">
        <f t="shared" si="120"/>
        <v>1006.1836863855654</v>
      </c>
      <c r="AB350" s="29">
        <f t="shared" si="121"/>
        <v>2.5801282276816471E-2</v>
      </c>
      <c r="AC350" s="8">
        <f t="shared" si="122"/>
        <v>0.71507260572714826</v>
      </c>
      <c r="AD350" s="32">
        <f t="shared" si="123"/>
        <v>3.3795560874185981E-3</v>
      </c>
      <c r="AE350" s="47">
        <f t="shared" si="124"/>
        <v>618778.92223001795</v>
      </c>
      <c r="AF350" s="32">
        <f t="shared" si="125"/>
        <v>442471.85628805537</v>
      </c>
      <c r="AG350" s="9">
        <f t="shared" si="126"/>
        <v>13.927243633476861</v>
      </c>
      <c r="AH350" s="10">
        <f t="shared" si="127"/>
        <v>4.6414846142021995</v>
      </c>
      <c r="AI350" s="10">
        <f t="shared" si="131"/>
        <v>4.2302266227733147</v>
      </c>
      <c r="AJ350" s="10">
        <f t="shared" si="132"/>
        <v>4.4994748933312829</v>
      </c>
      <c r="AK350" s="10">
        <f t="shared" si="133"/>
        <v>8.7297015161045977</v>
      </c>
      <c r="AL350" s="9">
        <f t="shared" si="128"/>
        <v>4.7285883212233237</v>
      </c>
      <c r="AM350" s="49">
        <f t="shared" si="134"/>
        <v>32.222287927391847</v>
      </c>
      <c r="AN350" s="29">
        <f t="shared" si="135"/>
        <v>1.4549502526840997E-4</v>
      </c>
      <c r="AO350" s="29">
        <f t="shared" si="136"/>
        <v>5.666666666666667</v>
      </c>
      <c r="AP350" s="29"/>
      <c r="AQ350" s="32"/>
      <c r="AR350" s="37"/>
      <c r="AS350" s="32"/>
      <c r="AT350"/>
    </row>
    <row r="351" spans="21:46" x14ac:dyDescent="0.25">
      <c r="U351" s="36">
        <f t="shared" si="130"/>
        <v>20460</v>
      </c>
      <c r="V351" s="36">
        <f t="shared" si="129"/>
        <v>27.493835717757641</v>
      </c>
      <c r="W351" s="32">
        <f t="shared" si="116"/>
        <v>295.89691785887879</v>
      </c>
      <c r="X351" s="8">
        <f t="shared" si="117"/>
        <v>1.1935082271508259</v>
      </c>
      <c r="Y351" s="32">
        <f t="shared" si="118"/>
        <v>1.8336406824368862E-5</v>
      </c>
      <c r="Z351" s="32">
        <f t="shared" si="119"/>
        <v>1.5363452389550773E-5</v>
      </c>
      <c r="AA351" s="10">
        <f t="shared" si="120"/>
        <v>1006.1836887942868</v>
      </c>
      <c r="AB351" s="29">
        <f t="shared" si="121"/>
        <v>2.5801287364585288E-2</v>
      </c>
      <c r="AC351" s="8">
        <f t="shared" si="122"/>
        <v>0.71507259297070136</v>
      </c>
      <c r="AD351" s="32">
        <f t="shared" si="123"/>
        <v>3.3795553101263697E-3</v>
      </c>
      <c r="AE351" s="47">
        <f t="shared" si="124"/>
        <v>618787.14679323218</v>
      </c>
      <c r="AF351" s="32">
        <f t="shared" si="125"/>
        <v>442477.72955437854</v>
      </c>
      <c r="AG351" s="9">
        <f t="shared" si="126"/>
        <v>13.927289849977802</v>
      </c>
      <c r="AH351" s="10">
        <f t="shared" si="127"/>
        <v>4.6415009318765099</v>
      </c>
      <c r="AI351" s="10">
        <f t="shared" si="131"/>
        <v>4.2303021437812403</v>
      </c>
      <c r="AJ351" s="10">
        <f t="shared" si="132"/>
        <v>4.4995425398248017</v>
      </c>
      <c r="AK351" s="10">
        <f t="shared" si="133"/>
        <v>8.7298446836060428</v>
      </c>
      <c r="AL351" s="9">
        <f t="shared" si="128"/>
        <v>4.7286658702866058</v>
      </c>
      <c r="AM351" s="49">
        <f t="shared" si="134"/>
        <v>32.222501588044246</v>
      </c>
      <c r="AN351" s="29">
        <f t="shared" si="135"/>
        <v>1.4549741139343404E-4</v>
      </c>
      <c r="AO351" s="29">
        <f t="shared" si="136"/>
        <v>5.6833333333333336</v>
      </c>
      <c r="AP351" s="29"/>
      <c r="AQ351" s="32"/>
      <c r="AR351" s="37"/>
      <c r="AS351" s="32"/>
      <c r="AT351"/>
    </row>
    <row r="352" spans="21:46" x14ac:dyDescent="0.25">
      <c r="U352" s="36">
        <f t="shared" si="130"/>
        <v>20520</v>
      </c>
      <c r="V352" s="36">
        <f t="shared" si="129"/>
        <v>27.493968889002037</v>
      </c>
      <c r="W352" s="32">
        <f t="shared" si="116"/>
        <v>295.89698444450102</v>
      </c>
      <c r="X352" s="8">
        <f t="shared" si="117"/>
        <v>1.1935079576896854</v>
      </c>
      <c r="Y352" s="32">
        <f t="shared" si="118"/>
        <v>1.833640999903322E-5</v>
      </c>
      <c r="Z352" s="32">
        <f t="shared" si="119"/>
        <v>1.5363458518138112E-5</v>
      </c>
      <c r="AA352" s="10">
        <f t="shared" si="120"/>
        <v>1006.1836911509777</v>
      </c>
      <c r="AB352" s="29">
        <f t="shared" si="121"/>
        <v>2.5801292342445353E-2</v>
      </c>
      <c r="AC352" s="8">
        <f t="shared" si="122"/>
        <v>0.71507258048983202</v>
      </c>
      <c r="AD352" s="32">
        <f t="shared" si="123"/>
        <v>3.379554549625908E-3</v>
      </c>
      <c r="AE352" s="47">
        <f t="shared" si="124"/>
        <v>618795.19366853358</v>
      </c>
      <c r="AF352" s="32">
        <f t="shared" si="125"/>
        <v>442483.47593126365</v>
      </c>
      <c r="AG352" s="9">
        <f t="shared" si="126"/>
        <v>13.927335067545473</v>
      </c>
      <c r="AH352" s="10">
        <f t="shared" si="127"/>
        <v>4.6415168968737008</v>
      </c>
      <c r="AI352" s="10">
        <f t="shared" si="131"/>
        <v>4.2303760336028349</v>
      </c>
      <c r="AJ352" s="10">
        <f t="shared" si="132"/>
        <v>4.4996087250768175</v>
      </c>
      <c r="AK352" s="10">
        <f t="shared" si="133"/>
        <v>8.7299847586796524</v>
      </c>
      <c r="AL352" s="9">
        <f t="shared" si="128"/>
        <v>4.728741744284811</v>
      </c>
      <c r="AM352" s="49">
        <f t="shared" si="134"/>
        <v>32.222710633286852</v>
      </c>
      <c r="AN352" s="29">
        <f t="shared" si="135"/>
        <v>1.4549974597799422E-4</v>
      </c>
      <c r="AO352" s="29">
        <f t="shared" si="136"/>
        <v>5.7</v>
      </c>
      <c r="AP352" s="29"/>
      <c r="AQ352" s="32"/>
      <c r="AR352" s="37"/>
      <c r="AS352" s="32"/>
      <c r="AT352"/>
    </row>
    <row r="353" spans="21:46" x14ac:dyDescent="0.25">
      <c r="U353" s="36">
        <f t="shared" si="130"/>
        <v>20580</v>
      </c>
      <c r="V353" s="36">
        <f t="shared" si="129"/>
        <v>27.494099183413361</v>
      </c>
      <c r="W353" s="32">
        <f t="shared" si="116"/>
        <v>295.89704959170666</v>
      </c>
      <c r="X353" s="8">
        <f t="shared" si="117"/>
        <v>1.1935076940496996</v>
      </c>
      <c r="Y353" s="32">
        <f t="shared" si="118"/>
        <v>1.8336413105116506E-5</v>
      </c>
      <c r="Z353" s="32">
        <f t="shared" si="119"/>
        <v>1.5363464514333453E-5</v>
      </c>
      <c r="AA353" s="10">
        <f t="shared" si="120"/>
        <v>1006.1836934567615</v>
      </c>
      <c r="AB353" s="29">
        <f t="shared" si="121"/>
        <v>2.5801297212770673E-2</v>
      </c>
      <c r="AC353" s="8">
        <f t="shared" si="122"/>
        <v>0.71507256827858756</v>
      </c>
      <c r="AD353" s="32">
        <f t="shared" si="123"/>
        <v>3.3795538055544972E-3</v>
      </c>
      <c r="AE353" s="47">
        <f t="shared" si="124"/>
        <v>618803.06669472763</v>
      </c>
      <c r="AF353" s="32">
        <f t="shared" si="125"/>
        <v>442489.09816006501</v>
      </c>
      <c r="AG353" s="9">
        <f t="shared" si="126"/>
        <v>13.927379307780139</v>
      </c>
      <c r="AH353" s="10">
        <f t="shared" si="127"/>
        <v>4.6415325168191073</v>
      </c>
      <c r="AI353" s="10">
        <f t="shared" si="131"/>
        <v>4.2304483274610094</v>
      </c>
      <c r="AJ353" s="10">
        <f t="shared" si="132"/>
        <v>4.4996734806464298</v>
      </c>
      <c r="AK353" s="10">
        <f t="shared" si="133"/>
        <v>8.7301218081074392</v>
      </c>
      <c r="AL353" s="9">
        <f t="shared" si="128"/>
        <v>4.7288159793915296</v>
      </c>
      <c r="AM353" s="49">
        <f t="shared" si="134"/>
        <v>32.222915162804888</v>
      </c>
      <c r="AN353" s="29">
        <f t="shared" si="135"/>
        <v>1.4550203013512399E-4</v>
      </c>
      <c r="AO353" s="29">
        <f t="shared" si="136"/>
        <v>5.7166666666666668</v>
      </c>
      <c r="AP353" s="29"/>
      <c r="AQ353" s="32"/>
      <c r="AR353" s="37"/>
      <c r="AS353" s="32"/>
      <c r="AT353"/>
    </row>
    <row r="354" spans="21:46" x14ac:dyDescent="0.25">
      <c r="U354" s="36">
        <f t="shared" si="130"/>
        <v>20640</v>
      </c>
      <c r="V354" s="36">
        <f t="shared" si="129"/>
        <v>27.494226663131705</v>
      </c>
      <c r="W354" s="32">
        <f t="shared" si="116"/>
        <v>295.89711333156583</v>
      </c>
      <c r="X354" s="8">
        <f t="shared" si="117"/>
        <v>1.1935074361051254</v>
      </c>
      <c r="Y354" s="32">
        <f t="shared" si="118"/>
        <v>1.8336416144100132E-5</v>
      </c>
      <c r="Z354" s="32">
        <f t="shared" si="119"/>
        <v>1.5363470380996471E-5</v>
      </c>
      <c r="AA354" s="10">
        <f t="shared" si="120"/>
        <v>1006.1836957127379</v>
      </c>
      <c r="AB354" s="29">
        <f t="shared" si="121"/>
        <v>2.5801301977884099E-2</v>
      </c>
      <c r="AC354" s="8">
        <f t="shared" si="122"/>
        <v>0.71507255633114397</v>
      </c>
      <c r="AD354" s="32">
        <f t="shared" si="123"/>
        <v>3.379553077557251E-3</v>
      </c>
      <c r="AE354" s="47">
        <f t="shared" si="124"/>
        <v>618810.76962768426</v>
      </c>
      <c r="AF354" s="32">
        <f t="shared" si="125"/>
        <v>442494.59892291081</v>
      </c>
      <c r="AG354" s="9">
        <f t="shared" si="126"/>
        <v>13.927422591814603</v>
      </c>
      <c r="AH354" s="10">
        <f t="shared" si="127"/>
        <v>4.6415477991730949</v>
      </c>
      <c r="AI354" s="10">
        <f t="shared" si="131"/>
        <v>4.2305190598185103</v>
      </c>
      <c r="AJ354" s="10">
        <f t="shared" si="132"/>
        <v>4.4997368374113593</v>
      </c>
      <c r="AK354" s="10">
        <f t="shared" si="133"/>
        <v>8.7302558972298705</v>
      </c>
      <c r="AL354" s="9">
        <f t="shared" si="128"/>
        <v>4.7288886109995127</v>
      </c>
      <c r="AM354" s="49">
        <f t="shared" si="134"/>
        <v>32.223115274131217</v>
      </c>
      <c r="AN354" s="29">
        <f t="shared" si="135"/>
        <v>1.4550426495383117E-4</v>
      </c>
      <c r="AO354" s="29">
        <f t="shared" si="136"/>
        <v>5.7333333333333334</v>
      </c>
      <c r="AP354" s="29"/>
      <c r="AQ354" s="32"/>
      <c r="AR354" s="37"/>
      <c r="AS354" s="32"/>
      <c r="AT354"/>
    </row>
    <row r="355" spans="21:46" x14ac:dyDescent="0.25">
      <c r="U355" s="36">
        <f t="shared" si="130"/>
        <v>20700</v>
      </c>
      <c r="V355" s="36">
        <f t="shared" si="129"/>
        <v>27.494351388955213</v>
      </c>
      <c r="W355" s="32">
        <f t="shared" si="116"/>
        <v>295.8971756944776</v>
      </c>
      <c r="X355" s="8">
        <f t="shared" si="117"/>
        <v>1.1935071837329354</v>
      </c>
      <c r="Y355" s="32">
        <f t="shared" si="118"/>
        <v>1.8336419117433462E-5</v>
      </c>
      <c r="Z355" s="32">
        <f t="shared" si="119"/>
        <v>1.5363476120925053E-5</v>
      </c>
      <c r="AA355" s="10">
        <f t="shared" si="120"/>
        <v>1006.1836979199821</v>
      </c>
      <c r="AB355" s="29">
        <f t="shared" si="121"/>
        <v>2.5801306640058204E-2</v>
      </c>
      <c r="AC355" s="8">
        <f t="shared" si="122"/>
        <v>0.71507254464180248</v>
      </c>
      <c r="AD355" s="32">
        <f t="shared" si="123"/>
        <v>3.3795523652869501E-3</v>
      </c>
      <c r="AE355" s="47">
        <f t="shared" si="124"/>
        <v>618818.3061421368</v>
      </c>
      <c r="AF355" s="32">
        <f t="shared" si="125"/>
        <v>442499.98084398772</v>
      </c>
      <c r="AG355" s="9">
        <f t="shared" si="126"/>
        <v>13.927464940324338</v>
      </c>
      <c r="AH355" s="10">
        <f t="shared" si="127"/>
        <v>4.6415627512345887</v>
      </c>
      <c r="AI355" s="10">
        <f t="shared" si="131"/>
        <v>4.2305882643942621</v>
      </c>
      <c r="AJ355" s="10">
        <f t="shared" si="132"/>
        <v>4.4997988255827117</v>
      </c>
      <c r="AK355" s="10">
        <f t="shared" si="133"/>
        <v>8.7303870899769738</v>
      </c>
      <c r="AL355" s="9">
        <f t="shared" si="128"/>
        <v>4.7289596737375268</v>
      </c>
      <c r="AM355" s="49">
        <f t="shared" si="134"/>
        <v>32.223311062692737</v>
      </c>
      <c r="AN355" s="29">
        <f t="shared" si="135"/>
        <v>1.4550645149961623E-4</v>
      </c>
      <c r="AO355" s="29">
        <f t="shared" si="136"/>
        <v>5.75</v>
      </c>
      <c r="AP355" s="29"/>
      <c r="AQ355" s="32"/>
      <c r="AR355" s="37"/>
      <c r="AS355" s="32"/>
      <c r="AT355"/>
    </row>
    <row r="356" spans="21:46" x14ac:dyDescent="0.25">
      <c r="U356" s="36">
        <f t="shared" si="130"/>
        <v>20760</v>
      </c>
      <c r="V356" s="36">
        <f t="shared" si="129"/>
        <v>27.494473420369044</v>
      </c>
      <c r="W356" s="32">
        <f t="shared" si="116"/>
        <v>295.89723671018453</v>
      </c>
      <c r="X356" s="8">
        <f t="shared" si="117"/>
        <v>1.1935069368127598</v>
      </c>
      <c r="Y356" s="32">
        <f t="shared" si="118"/>
        <v>1.8336422026534604E-5</v>
      </c>
      <c r="Z356" s="32">
        <f t="shared" si="119"/>
        <v>1.5363481736856689E-5</v>
      </c>
      <c r="AA356" s="10">
        <f t="shared" si="120"/>
        <v>1006.1837000795472</v>
      </c>
      <c r="AB356" s="29">
        <f t="shared" si="121"/>
        <v>2.5801311201516582E-2</v>
      </c>
      <c r="AC356" s="8">
        <f t="shared" si="122"/>
        <v>0.71507253320498809</v>
      </c>
      <c r="AD356" s="32">
        <f t="shared" si="123"/>
        <v>3.3795516684038737E-3</v>
      </c>
      <c r="AE356" s="47">
        <f t="shared" si="124"/>
        <v>618825.67983342858</v>
      </c>
      <c r="AF356" s="32">
        <f t="shared" si="125"/>
        <v>442505.2464907887</v>
      </c>
      <c r="AG356" s="9">
        <f t="shared" si="126"/>
        <v>13.927506373537403</v>
      </c>
      <c r="AH356" s="10">
        <f t="shared" si="127"/>
        <v>4.6415773801446125</v>
      </c>
      <c r="AI356" s="10">
        <f t="shared" si="131"/>
        <v>4.2306559741794443</v>
      </c>
      <c r="AJ356" s="10">
        <f t="shared" si="132"/>
        <v>4.4998594747192788</v>
      </c>
      <c r="AK356" s="10">
        <f t="shared" si="133"/>
        <v>8.7305154488987231</v>
      </c>
      <c r="AL356" s="9">
        <f t="shared" si="128"/>
        <v>4.7290292014868074</v>
      </c>
      <c r="AM356" s="49">
        <f t="shared" si="134"/>
        <v>32.22350262185585</v>
      </c>
      <c r="AN356" s="29">
        <f t="shared" si="135"/>
        <v>1.455085908149787E-4</v>
      </c>
      <c r="AO356" s="29">
        <f t="shared" si="136"/>
        <v>5.7666666666666666</v>
      </c>
      <c r="AP356" s="29"/>
      <c r="AQ356" s="32"/>
      <c r="AR356" s="37"/>
      <c r="AS356" s="32"/>
      <c r="AT356"/>
    </row>
    <row r="357" spans="21:46" x14ac:dyDescent="0.25">
      <c r="U357" s="36">
        <f t="shared" si="130"/>
        <v>20820</v>
      </c>
      <c r="V357" s="36">
        <f t="shared" si="129"/>
        <v>27.494592815573721</v>
      </c>
      <c r="W357" s="32">
        <f t="shared" si="116"/>
        <v>295.89729640778683</v>
      </c>
      <c r="X357" s="8">
        <f t="shared" si="117"/>
        <v>1.1935066952268278</v>
      </c>
      <c r="Y357" s="32">
        <f t="shared" si="118"/>
        <v>1.8336424872790987E-5</v>
      </c>
      <c r="Z357" s="32">
        <f t="shared" si="119"/>
        <v>1.5363487231469717E-5</v>
      </c>
      <c r="AA357" s="10">
        <f t="shared" si="120"/>
        <v>1006.1837021924625</v>
      </c>
      <c r="AB357" s="29">
        <f t="shared" si="121"/>
        <v>2.5801315664434714E-2</v>
      </c>
      <c r="AC357" s="8">
        <f t="shared" si="122"/>
        <v>0.7150725220152454</v>
      </c>
      <c r="AD357" s="32">
        <f t="shared" si="123"/>
        <v>3.3795509865756383E-3</v>
      </c>
      <c r="AE357" s="47">
        <f t="shared" si="124"/>
        <v>618832.89421923435</v>
      </c>
      <c r="AF357" s="32">
        <f t="shared" si="125"/>
        <v>442510.39837534149</v>
      </c>
      <c r="AG357" s="9">
        <f t="shared" si="126"/>
        <v>13.927546911244155</v>
      </c>
      <c r="AH357" s="10">
        <f t="shared" si="127"/>
        <v>4.6415916928896772</v>
      </c>
      <c r="AI357" s="10">
        <f t="shared" si="131"/>
        <v>4.2307222214531519</v>
      </c>
      <c r="AJ357" s="10">
        <f t="shared" si="132"/>
        <v>4.4999188137416404</v>
      </c>
      <c r="AK357" s="10">
        <f t="shared" si="133"/>
        <v>8.7306410351947932</v>
      </c>
      <c r="AL357" s="9">
        <f t="shared" si="128"/>
        <v>4.7290972273971796</v>
      </c>
      <c r="AM357" s="49">
        <f t="shared" si="134"/>
        <v>32.223690042970901</v>
      </c>
      <c r="AN357" s="29">
        <f t="shared" si="135"/>
        <v>1.4551068391991322E-4</v>
      </c>
      <c r="AO357" s="29">
        <f t="shared" si="136"/>
        <v>5.7833333333333332</v>
      </c>
      <c r="AP357" s="29"/>
      <c r="AQ357" s="32"/>
      <c r="AR357" s="37"/>
      <c r="AS357" s="32"/>
      <c r="AT357"/>
    </row>
    <row r="358" spans="21:46" x14ac:dyDescent="0.25">
      <c r="U358" s="36">
        <f t="shared" si="130"/>
        <v>20880</v>
      </c>
      <c r="V358" s="36">
        <f t="shared" si="129"/>
        <v>27.494709631512862</v>
      </c>
      <c r="W358" s="32">
        <f t="shared" si="116"/>
        <v>295.89735481575639</v>
      </c>
      <c r="X358" s="8">
        <f t="shared" si="117"/>
        <v>1.1935064588599125</v>
      </c>
      <c r="Y358" s="32">
        <f t="shared" si="118"/>
        <v>1.833642765756012E-5</v>
      </c>
      <c r="Z358" s="32">
        <f t="shared" si="119"/>
        <v>1.5363492607384671E-5</v>
      </c>
      <c r="AA358" s="10">
        <f t="shared" si="120"/>
        <v>1006.1837042597359</v>
      </c>
      <c r="AB358" s="29">
        <f t="shared" si="121"/>
        <v>2.5801320030941152E-2</v>
      </c>
      <c r="AC358" s="8">
        <f t="shared" si="122"/>
        <v>0.7150725110672379</v>
      </c>
      <c r="AD358" s="32">
        <f t="shared" si="123"/>
        <v>3.379550319477038E-3</v>
      </c>
      <c r="AE358" s="47">
        <f t="shared" si="124"/>
        <v>618839.95274123049</v>
      </c>
      <c r="AF358" s="32">
        <f t="shared" si="125"/>
        <v>442515.43895540253</v>
      </c>
      <c r="AG358" s="9">
        <f t="shared" si="126"/>
        <v>13.92758657280671</v>
      </c>
      <c r="AH358" s="10">
        <f t="shared" si="127"/>
        <v>4.6416056963051533</v>
      </c>
      <c r="AI358" s="10">
        <f t="shared" si="131"/>
        <v>4.2307870377977768</v>
      </c>
      <c r="AJ358" s="10">
        <f t="shared" si="132"/>
        <v>4.4999768709460213</v>
      </c>
      <c r="AK358" s="10">
        <f t="shared" si="133"/>
        <v>8.730763908743798</v>
      </c>
      <c r="AL358" s="9">
        <f t="shared" si="128"/>
        <v>4.7291637839028899</v>
      </c>
      <c r="AM358" s="49">
        <f t="shared" si="134"/>
        <v>32.223873415415753</v>
      </c>
      <c r="AN358" s="29">
        <f t="shared" si="135"/>
        <v>1.4551273181239664E-4</v>
      </c>
      <c r="AO358" s="29">
        <f t="shared" si="136"/>
        <v>5.8</v>
      </c>
      <c r="AP358" s="29"/>
      <c r="AQ358" s="32"/>
      <c r="AR358" s="37"/>
      <c r="AS358" s="32"/>
      <c r="AT358"/>
    </row>
    <row r="359" spans="21:46" x14ac:dyDescent="0.25">
      <c r="U359" s="36">
        <f t="shared" si="130"/>
        <v>20940</v>
      </c>
      <c r="V359" s="36">
        <f t="shared" si="129"/>
        <v>27.494823923900306</v>
      </c>
      <c r="W359" s="32">
        <f t="shared" si="116"/>
        <v>295.89741196195013</v>
      </c>
      <c r="X359" s="8">
        <f t="shared" si="117"/>
        <v>1.1935062275992756</v>
      </c>
      <c r="Y359" s="32">
        <f t="shared" si="118"/>
        <v>1.8336430382170154E-5</v>
      </c>
      <c r="Z359" s="32">
        <f t="shared" si="119"/>
        <v>1.5363497867165451E-5</v>
      </c>
      <c r="AA359" s="10">
        <f t="shared" si="120"/>
        <v>1006.1837062823531</v>
      </c>
      <c r="AB359" s="29">
        <f t="shared" si="121"/>
        <v>2.5801324303118447E-2</v>
      </c>
      <c r="AC359" s="8">
        <f t="shared" si="122"/>
        <v>0.7150725003557431</v>
      </c>
      <c r="AD359" s="32">
        <f t="shared" si="123"/>
        <v>3.3795496667898923E-3</v>
      </c>
      <c r="AE359" s="47">
        <f t="shared" si="124"/>
        <v>618846.85876674426</v>
      </c>
      <c r="AF359" s="32">
        <f t="shared" si="125"/>
        <v>442520.37063563324</v>
      </c>
      <c r="AG359" s="9">
        <f t="shared" si="126"/>
        <v>13.927625377168246</v>
      </c>
      <c r="AH359" s="10">
        <f t="shared" si="127"/>
        <v>4.6416193970785287</v>
      </c>
      <c r="AI359" s="10">
        <f t="shared" si="131"/>
        <v>4.2308504541140088</v>
      </c>
      <c r="AJ359" s="10">
        <f t="shared" si="132"/>
        <v>4.5000336740175184</v>
      </c>
      <c r="AK359" s="10">
        <f t="shared" si="133"/>
        <v>8.7308841281315281</v>
      </c>
      <c r="AL359" s="9">
        <f t="shared" si="128"/>
        <v>4.7292289027379102</v>
      </c>
      <c r="AM359" s="49">
        <f t="shared" si="134"/>
        <v>32.224052826638214</v>
      </c>
      <c r="AN359" s="29">
        <f t="shared" si="135"/>
        <v>1.4551473546885882E-4</v>
      </c>
      <c r="AO359" s="29">
        <f t="shared" si="136"/>
        <v>5.8166666666666664</v>
      </c>
      <c r="AP359" s="29"/>
      <c r="AQ359" s="32"/>
      <c r="AR359" s="37"/>
      <c r="AS359" s="32"/>
      <c r="AT359"/>
    </row>
    <row r="360" spans="21:46" x14ac:dyDescent="0.25">
      <c r="U360" s="36">
        <f t="shared" si="130"/>
        <v>21000</v>
      </c>
      <c r="V360" s="36">
        <f t="shared" si="129"/>
        <v>27.494935747246675</v>
      </c>
      <c r="W360" s="32">
        <f t="shared" si="116"/>
        <v>295.89746787362333</v>
      </c>
      <c r="X360" s="8">
        <f t="shared" si="117"/>
        <v>1.1935060013346137</v>
      </c>
      <c r="Y360" s="32">
        <f t="shared" si="118"/>
        <v>1.8336433047920635E-5</v>
      </c>
      <c r="Z360" s="32">
        <f t="shared" si="119"/>
        <v>1.5363503013320665E-5</v>
      </c>
      <c r="AA360" s="10">
        <f t="shared" si="120"/>
        <v>1006.1837082612784</v>
      </c>
      <c r="AB360" s="29">
        <f t="shared" si="121"/>
        <v>2.5801328483004263E-2</v>
      </c>
      <c r="AC360" s="8">
        <f t="shared" si="122"/>
        <v>0.71507248987565208</v>
      </c>
      <c r="AD360" s="32">
        <f t="shared" si="123"/>
        <v>3.3795490282028913E-3</v>
      </c>
      <c r="AE360" s="47">
        <f t="shared" si="124"/>
        <v>618853.61559035024</v>
      </c>
      <c r="AF360" s="32">
        <f t="shared" si="125"/>
        <v>442525.19576874143</v>
      </c>
      <c r="AG360" s="9">
        <f t="shared" si="126"/>
        <v>13.927663342862028</v>
      </c>
      <c r="AH360" s="10">
        <f t="shared" si="127"/>
        <v>4.6416328017526212</v>
      </c>
      <c r="AI360" s="10">
        <f t="shared" si="131"/>
        <v>4.2309125006355552</v>
      </c>
      <c r="AJ360" s="10">
        <f t="shared" si="132"/>
        <v>4.5000892500436249</v>
      </c>
      <c r="AK360" s="10">
        <f t="shared" si="133"/>
        <v>8.7310017506791802</v>
      </c>
      <c r="AL360" s="9">
        <f t="shared" si="128"/>
        <v>4.7292926149512224</v>
      </c>
      <c r="AM360" s="49">
        <f t="shared" si="134"/>
        <v>32.224228362197898</v>
      </c>
      <c r="AN360" s="29">
        <f t="shared" si="135"/>
        <v>1.45516695844653E-4</v>
      </c>
      <c r="AO360" s="29">
        <f t="shared" si="136"/>
        <v>5.833333333333333</v>
      </c>
      <c r="AP360" s="29"/>
      <c r="AQ360" s="32"/>
      <c r="AR360" s="37"/>
      <c r="AS360" s="32"/>
      <c r="AT360"/>
    </row>
    <row r="361" spans="21:46" x14ac:dyDescent="0.25">
      <c r="U361" s="36">
        <f t="shared" si="130"/>
        <v>21060</v>
      </c>
      <c r="V361" s="36">
        <f t="shared" si="129"/>
        <v>27.495045154885332</v>
      </c>
      <c r="W361" s="32">
        <f t="shared" si="116"/>
        <v>295.89752257744266</v>
      </c>
      <c r="X361" s="8">
        <f t="shared" si="117"/>
        <v>1.193505779958006</v>
      </c>
      <c r="Y361" s="32">
        <f t="shared" si="118"/>
        <v>1.8336435656082934E-5</v>
      </c>
      <c r="Z361" s="32">
        <f t="shared" si="119"/>
        <v>1.536350804830464E-5</v>
      </c>
      <c r="AA361" s="10">
        <f t="shared" si="120"/>
        <v>1006.1837101974555</v>
      </c>
      <c r="AB361" s="29">
        <f t="shared" si="121"/>
        <v>2.5801332572592102E-2</v>
      </c>
      <c r="AC361" s="8">
        <f t="shared" si="122"/>
        <v>0.71507247962196629</v>
      </c>
      <c r="AD361" s="32">
        <f t="shared" si="123"/>
        <v>3.3795484034114505E-3</v>
      </c>
      <c r="AE361" s="47">
        <f t="shared" si="124"/>
        <v>618860.22643545596</v>
      </c>
      <c r="AF361" s="32">
        <f t="shared" si="125"/>
        <v>442529.916656613</v>
      </c>
      <c r="AG361" s="9">
        <f t="shared" si="126"/>
        <v>13.927700488020399</v>
      </c>
      <c r="AH361" s="10">
        <f t="shared" si="127"/>
        <v>4.6416459167287067</v>
      </c>
      <c r="AI361" s="10">
        <f t="shared" si="131"/>
        <v>4.2309732069435064</v>
      </c>
      <c r="AJ361" s="10">
        <f t="shared" si="132"/>
        <v>4.5001436255268414</v>
      </c>
      <c r="AK361" s="10">
        <f t="shared" si="133"/>
        <v>8.7311168324703488</v>
      </c>
      <c r="AL361" s="9">
        <f t="shared" si="128"/>
        <v>4.7293549509214383</v>
      </c>
      <c r="AM361" s="49">
        <f t="shared" si="134"/>
        <v>32.224400105806772</v>
      </c>
      <c r="AN361" s="29">
        <f t="shared" si="135"/>
        <v>1.4551861387450581E-4</v>
      </c>
      <c r="AO361" s="29">
        <f t="shared" si="136"/>
        <v>5.85</v>
      </c>
      <c r="AP361" s="29"/>
      <c r="AQ361" s="32"/>
      <c r="AR361" s="37"/>
      <c r="AS361" s="32"/>
      <c r="AT361"/>
    </row>
    <row r="362" spans="21:46" x14ac:dyDescent="0.25">
      <c r="U362" s="36">
        <f t="shared" si="130"/>
        <v>21120</v>
      </c>
      <c r="V362" s="36">
        <f t="shared" si="129"/>
        <v>27.495152198997818</v>
      </c>
      <c r="W362" s="32">
        <f t="shared" si="116"/>
        <v>295.89757609949891</v>
      </c>
      <c r="X362" s="8">
        <f t="shared" si="117"/>
        <v>1.1935055633638627</v>
      </c>
      <c r="Y362" s="32">
        <f t="shared" si="118"/>
        <v>1.8336438207901045E-5</v>
      </c>
      <c r="Z362" s="32">
        <f t="shared" si="119"/>
        <v>1.5363512974518774E-5</v>
      </c>
      <c r="AA362" s="10">
        <f t="shared" si="120"/>
        <v>1006.183712091808</v>
      </c>
      <c r="AB362" s="29">
        <f t="shared" si="121"/>
        <v>2.5801336573832549E-2</v>
      </c>
      <c r="AC362" s="8">
        <f t="shared" si="122"/>
        <v>0.71507246958979476</v>
      </c>
      <c r="AD362" s="32">
        <f t="shared" si="123"/>
        <v>3.3795477921175626E-3</v>
      </c>
      <c r="AE362" s="47">
        <f t="shared" si="124"/>
        <v>618866.69445582596</v>
      </c>
      <c r="AF362" s="32">
        <f t="shared" si="125"/>
        <v>442534.53555140039</v>
      </c>
      <c r="AG362" s="9">
        <f t="shared" si="126"/>
        <v>13.927736830383351</v>
      </c>
      <c r="AH362" s="10">
        <f t="shared" si="127"/>
        <v>4.6416587482695917</v>
      </c>
      <c r="AI362" s="10">
        <f t="shared" si="131"/>
        <v>4.2310326019804299</v>
      </c>
      <c r="AJ362" s="10">
        <f t="shared" si="132"/>
        <v>4.500196826397409</v>
      </c>
      <c r="AK362" s="10">
        <f t="shared" si="133"/>
        <v>8.7312294283778389</v>
      </c>
      <c r="AL362" s="9">
        <f t="shared" si="128"/>
        <v>4.7294159403713287</v>
      </c>
      <c r="AM362" s="49">
        <f t="shared" si="134"/>
        <v>32.224568139369147</v>
      </c>
      <c r="AN362" s="29">
        <f t="shared" si="135"/>
        <v>1.4552049047296398E-4</v>
      </c>
      <c r="AO362" s="29">
        <f t="shared" si="136"/>
        <v>5.8666666666666663</v>
      </c>
      <c r="AP362" s="29"/>
      <c r="AQ362" s="32"/>
      <c r="AR362" s="37"/>
      <c r="AS362" s="32"/>
      <c r="AT362"/>
    </row>
    <row r="363" spans="21:46" x14ac:dyDescent="0.25">
      <c r="U363" s="36">
        <f t="shared" si="130"/>
        <v>21180</v>
      </c>
      <c r="V363" s="36">
        <f t="shared" si="129"/>
        <v>27.495256930638696</v>
      </c>
      <c r="W363" s="32">
        <f t="shared" si="116"/>
        <v>295.89762846531931</v>
      </c>
      <c r="X363" s="8">
        <f t="shared" si="117"/>
        <v>1.1935053514488738</v>
      </c>
      <c r="Y363" s="32">
        <f t="shared" si="118"/>
        <v>1.8336440704592081E-5</v>
      </c>
      <c r="Z363" s="32">
        <f t="shared" si="119"/>
        <v>1.5363517794312596E-5</v>
      </c>
      <c r="AA363" s="10">
        <f t="shared" si="120"/>
        <v>1006.183713945239</v>
      </c>
      <c r="AB363" s="29">
        <f t="shared" si="121"/>
        <v>2.5801340488634E-2</v>
      </c>
      <c r="AC363" s="8">
        <f t="shared" si="122"/>
        <v>0.71507245977435274</v>
      </c>
      <c r="AD363" s="32">
        <f t="shared" si="123"/>
        <v>3.3795471940296575E-3</v>
      </c>
      <c r="AE363" s="47">
        <f t="shared" si="124"/>
        <v>618873.02273709152</v>
      </c>
      <c r="AF363" s="32">
        <f t="shared" si="125"/>
        <v>442539.05465660099</v>
      </c>
      <c r="AG363" s="9">
        <f t="shared" si="126"/>
        <v>13.927772387307078</v>
      </c>
      <c r="AH363" s="10">
        <f t="shared" si="127"/>
        <v>4.6416713025026031</v>
      </c>
      <c r="AI363" s="10">
        <f t="shared" si="131"/>
        <v>4.2310907140641207</v>
      </c>
      <c r="AJ363" s="10">
        <f t="shared" si="132"/>
        <v>4.5002488780257579</v>
      </c>
      <c r="AK363" s="10">
        <f t="shared" si="133"/>
        <v>8.7313395920898778</v>
      </c>
      <c r="AL363" s="9">
        <f t="shared" si="128"/>
        <v>4.729475612382017</v>
      </c>
      <c r="AM363" s="49">
        <f t="shared" si="134"/>
        <v>32.224732543020714</v>
      </c>
      <c r="AN363" s="29">
        <f t="shared" si="135"/>
        <v>1.455223265348313E-4</v>
      </c>
      <c r="AO363" s="29">
        <f t="shared" si="136"/>
        <v>5.8833333333333337</v>
      </c>
      <c r="AP363" s="29"/>
      <c r="AQ363" s="32"/>
      <c r="AR363" s="37"/>
      <c r="AS363" s="32"/>
      <c r="AT363"/>
    </row>
    <row r="364" spans="21:46" x14ac:dyDescent="0.25">
      <c r="U364" s="36">
        <f t="shared" si="130"/>
        <v>21240</v>
      </c>
      <c r="V364" s="36">
        <f t="shared" si="129"/>
        <v>27.495359399759899</v>
      </c>
      <c r="W364" s="32">
        <f t="shared" si="116"/>
        <v>295.89767969987992</v>
      </c>
      <c r="X364" s="8">
        <f t="shared" si="117"/>
        <v>1.1935051441119613</v>
      </c>
      <c r="Y364" s="32">
        <f t="shared" si="118"/>
        <v>1.8336443147346826E-5</v>
      </c>
      <c r="Z364" s="32">
        <f t="shared" si="119"/>
        <v>1.5363522509984846E-5</v>
      </c>
      <c r="AA364" s="10">
        <f t="shared" si="120"/>
        <v>1006.1837157586324</v>
      </c>
      <c r="AB364" s="29">
        <f t="shared" si="121"/>
        <v>2.580134431886363E-2</v>
      </c>
      <c r="AC364" s="8">
        <f t="shared" si="122"/>
        <v>0.71507245017095789</v>
      </c>
      <c r="AD364" s="32">
        <f t="shared" si="123"/>
        <v>3.3795466088624615E-3</v>
      </c>
      <c r="AE364" s="47">
        <f t="shared" si="124"/>
        <v>618879.2142982271</v>
      </c>
      <c r="AF364" s="32">
        <f t="shared" si="125"/>
        <v>442543.47612811055</v>
      </c>
      <c r="AG364" s="9">
        <f t="shared" si="126"/>
        <v>13.927807175772319</v>
      </c>
      <c r="AH364" s="10">
        <f t="shared" si="127"/>
        <v>4.6416835854225322</v>
      </c>
      <c r="AI364" s="10">
        <f t="shared" si="131"/>
        <v>4.2311475709010944</v>
      </c>
      <c r="AJ364" s="10">
        <f t="shared" si="132"/>
        <v>4.5002998052344214</v>
      </c>
      <c r="AK364" s="10">
        <f t="shared" si="133"/>
        <v>8.7314473761355167</v>
      </c>
      <c r="AL364" s="9">
        <f t="shared" si="128"/>
        <v>4.7295339954067375</v>
      </c>
      <c r="AM364" s="49">
        <f t="shared" si="134"/>
        <v>32.224893395166639</v>
      </c>
      <c r="AN364" s="29">
        <f t="shared" si="135"/>
        <v>1.4552412293559195E-4</v>
      </c>
      <c r="AO364" s="29">
        <f t="shared" si="136"/>
        <v>5.9</v>
      </c>
      <c r="AP364" s="29"/>
      <c r="AQ364" s="32"/>
      <c r="AR364" s="37"/>
      <c r="AS364" s="32"/>
      <c r="AT364"/>
    </row>
    <row r="365" spans="21:46" x14ac:dyDescent="0.25">
      <c r="U365" s="36">
        <f t="shared" si="130"/>
        <v>21300</v>
      </c>
      <c r="V365" s="36">
        <f t="shared" si="129"/>
        <v>27.495459655234523</v>
      </c>
      <c r="W365" s="32">
        <f t="shared" si="116"/>
        <v>295.89772982761724</v>
      </c>
      <c r="X365" s="8">
        <f t="shared" si="117"/>
        <v>1.1935049412542302</v>
      </c>
      <c r="Y365" s="32">
        <f t="shared" si="118"/>
        <v>1.8336445537330416E-5</v>
      </c>
      <c r="Z365" s="32">
        <f t="shared" si="119"/>
        <v>1.5363527123784687E-5</v>
      </c>
      <c r="AA365" s="10">
        <f t="shared" si="120"/>
        <v>1006.1837175328529</v>
      </c>
      <c r="AB365" s="29">
        <f t="shared" si="121"/>
        <v>2.5801348066348352E-2</v>
      </c>
      <c r="AC365" s="8">
        <f t="shared" si="122"/>
        <v>0.71507244077502963</v>
      </c>
      <c r="AD365" s="32">
        <f t="shared" si="123"/>
        <v>3.3795460363368638E-3</v>
      </c>
      <c r="AE365" s="47">
        <f t="shared" si="124"/>
        <v>618885.27209297952</v>
      </c>
      <c r="AF365" s="32">
        <f t="shared" si="125"/>
        <v>442547.80207524518</v>
      </c>
      <c r="AG365" s="9">
        <f t="shared" si="126"/>
        <v>13.927841212392408</v>
      </c>
      <c r="AH365" s="10">
        <f t="shared" si="127"/>
        <v>4.6416956028945</v>
      </c>
      <c r="AI365" s="10">
        <f t="shared" si="131"/>
        <v>4.2312031995997641</v>
      </c>
      <c r="AJ365" s="10">
        <f t="shared" si="132"/>
        <v>4.5003496323099421</v>
      </c>
      <c r="AK365" s="10">
        <f t="shared" si="133"/>
        <v>8.7315528319097062</v>
      </c>
      <c r="AL365" s="9">
        <f t="shared" si="128"/>
        <v>4.7295911172844241</v>
      </c>
      <c r="AM365" s="49">
        <f t="shared" si="134"/>
        <v>32.225050772518948</v>
      </c>
      <c r="AN365" s="29">
        <f t="shared" si="135"/>
        <v>1.4552588053182844E-4</v>
      </c>
      <c r="AO365" s="29">
        <f t="shared" si="136"/>
        <v>5.916666666666667</v>
      </c>
      <c r="AP365" s="29"/>
      <c r="AQ365" s="32"/>
      <c r="AR365" s="37"/>
      <c r="AS365" s="32"/>
      <c r="AT365"/>
    </row>
    <row r="366" spans="21:46" x14ac:dyDescent="0.25">
      <c r="U366" s="36">
        <f t="shared" si="130"/>
        <v>21360</v>
      </c>
      <c r="V366" s="36">
        <f t="shared" si="129"/>
        <v>27.495557744880134</v>
      </c>
      <c r="W366" s="32">
        <f t="shared" si="116"/>
        <v>295.89777887244003</v>
      </c>
      <c r="X366" s="8">
        <f t="shared" si="117"/>
        <v>1.1935047427789218</v>
      </c>
      <c r="Y366" s="32">
        <f t="shared" si="118"/>
        <v>1.8336447875682757E-5</v>
      </c>
      <c r="Z366" s="32">
        <f t="shared" si="119"/>
        <v>1.5363531637912643E-5</v>
      </c>
      <c r="AA366" s="10">
        <f t="shared" si="120"/>
        <v>1006.1837192687467</v>
      </c>
      <c r="AB366" s="29">
        <f t="shared" si="121"/>
        <v>2.5801351732875521E-2</v>
      </c>
      <c r="AC366" s="8">
        <f t="shared" si="122"/>
        <v>0.71507243158208678</v>
      </c>
      <c r="AD366" s="32">
        <f t="shared" si="123"/>
        <v>3.3795454761797812E-3</v>
      </c>
      <c r="AE366" s="47">
        <f t="shared" si="124"/>
        <v>618891.19901128882</v>
      </c>
      <c r="AF366" s="32">
        <f t="shared" si="125"/>
        <v>442552.03456175548</v>
      </c>
      <c r="AG366" s="9">
        <f t="shared" si="126"/>
        <v>13.927874513421337</v>
      </c>
      <c r="AH366" s="10">
        <f t="shared" si="127"/>
        <v>4.6417073606567616</v>
      </c>
      <c r="AI366" s="10">
        <f t="shared" si="131"/>
        <v>4.2312576266833384</v>
      </c>
      <c r="AJ366" s="10">
        <f t="shared" si="132"/>
        <v>4.5003983830144323</v>
      </c>
      <c r="AK366" s="10">
        <f t="shared" si="133"/>
        <v>8.7316560096977707</v>
      </c>
      <c r="AL366" s="9">
        <f t="shared" si="128"/>
        <v>4.7296470052529589</v>
      </c>
      <c r="AM366" s="49">
        <f t="shared" si="134"/>
        <v>32.225204750133095</v>
      </c>
      <c r="AN366" s="29">
        <f t="shared" si="135"/>
        <v>1.4552760016162952E-4</v>
      </c>
      <c r="AO366" s="29">
        <f t="shared" si="136"/>
        <v>5.9333333333333336</v>
      </c>
      <c r="AP366" s="29"/>
      <c r="AQ366" s="32"/>
      <c r="AR366" s="37"/>
      <c r="AS366" s="32"/>
      <c r="AT366"/>
    </row>
    <row r="367" spans="21:46" x14ac:dyDescent="0.25">
      <c r="U367" s="36">
        <f t="shared" si="130"/>
        <v>21420</v>
      </c>
      <c r="V367" s="36">
        <f t="shared" si="129"/>
        <v>27.495653715481538</v>
      </c>
      <c r="W367" s="32">
        <f t="shared" si="116"/>
        <v>295.89782685774077</v>
      </c>
      <c r="X367" s="8">
        <f t="shared" si="117"/>
        <v>1.1935045485913669</v>
      </c>
      <c r="Y367" s="32">
        <f t="shared" si="118"/>
        <v>1.8336450163519188E-5</v>
      </c>
      <c r="Z367" s="32">
        <f t="shared" si="119"/>
        <v>1.5363536054521764E-5</v>
      </c>
      <c r="AA367" s="10">
        <f t="shared" si="120"/>
        <v>1006.1837209671417</v>
      </c>
      <c r="AB367" s="29">
        <f t="shared" si="121"/>
        <v>2.5801355320193984E-2</v>
      </c>
      <c r="AC367" s="8">
        <f t="shared" si="122"/>
        <v>0.71507242258774395</v>
      </c>
      <c r="AD367" s="32">
        <f t="shared" si="123"/>
        <v>3.3795449281240294E-3</v>
      </c>
      <c r="AE367" s="47">
        <f t="shared" si="124"/>
        <v>618896.99788065744</v>
      </c>
      <c r="AF367" s="32">
        <f t="shared" si="125"/>
        <v>442556.17560680356</v>
      </c>
      <c r="AG367" s="9">
        <f t="shared" si="126"/>
        <v>13.927907094761437</v>
      </c>
      <c r="AH367" s="10">
        <f t="shared" si="127"/>
        <v>4.6417188643234608</v>
      </c>
      <c r="AI367" s="10">
        <f t="shared" si="131"/>
        <v>4.2313108781024464</v>
      </c>
      <c r="AJ367" s="10">
        <f t="shared" si="132"/>
        <v>4.5004460805968449</v>
      </c>
      <c r="AK367" s="10">
        <f t="shared" si="133"/>
        <v>8.7317569586992914</v>
      </c>
      <c r="AL367" s="9">
        <f t="shared" si="128"/>
        <v>4.7297016859621159</v>
      </c>
      <c r="AM367" s="49">
        <f t="shared" si="134"/>
        <v>32.22535540144365</v>
      </c>
      <c r="AN367" s="29">
        <f t="shared" si="135"/>
        <v>1.4552928264498818E-4</v>
      </c>
      <c r="AO367" s="29">
        <f t="shared" si="136"/>
        <v>5.95</v>
      </c>
      <c r="AP367" s="29"/>
      <c r="AQ367" s="32"/>
      <c r="AR367" s="37"/>
      <c r="AS367" s="32"/>
      <c r="AT367"/>
    </row>
    <row r="368" spans="21:46" x14ac:dyDescent="0.25">
      <c r="U368" s="36">
        <f t="shared" si="130"/>
        <v>21480</v>
      </c>
      <c r="V368" s="36">
        <f t="shared" si="129"/>
        <v>27.495747612813098</v>
      </c>
      <c r="W368" s="32">
        <f t="shared" si="116"/>
        <v>295.89787380640655</v>
      </c>
      <c r="X368" s="8">
        <f t="shared" si="117"/>
        <v>1.1935043585989409</v>
      </c>
      <c r="Y368" s="32">
        <f t="shared" si="118"/>
        <v>1.8336452401930861E-5</v>
      </c>
      <c r="Z368" s="32">
        <f t="shared" si="119"/>
        <v>1.5363540375718519E-5</v>
      </c>
      <c r="AA368" s="10">
        <f t="shared" si="120"/>
        <v>1006.1837226288475</v>
      </c>
      <c r="AB368" s="29">
        <f t="shared" si="121"/>
        <v>2.5801358830014678E-2</v>
      </c>
      <c r="AC368" s="8">
        <f t="shared" si="122"/>
        <v>0.71507241378771103</v>
      </c>
      <c r="AD368" s="32">
        <f t="shared" si="123"/>
        <v>3.3795443919081946E-3</v>
      </c>
      <c r="AE368" s="47">
        <f t="shared" si="124"/>
        <v>618902.67146750889</v>
      </c>
      <c r="AF368" s="32">
        <f t="shared" si="125"/>
        <v>442560.22718593432</v>
      </c>
      <c r="AG368" s="9">
        <f t="shared" si="126"/>
        <v>13.927938971971102</v>
      </c>
      <c r="AH368" s="10">
        <f t="shared" si="127"/>
        <v>4.6417301193873071</v>
      </c>
      <c r="AI368" s="10">
        <f t="shared" si="131"/>
        <v>4.2313629792474892</v>
      </c>
      <c r="AJ368" s="10">
        <f t="shared" si="132"/>
        <v>4.5004927478041994</v>
      </c>
      <c r="AK368" s="10">
        <f t="shared" si="133"/>
        <v>8.7318557270516877</v>
      </c>
      <c r="AL368" s="9">
        <f t="shared" si="128"/>
        <v>4.7297551854863302</v>
      </c>
      <c r="AM368" s="49">
        <f t="shared" si="134"/>
        <v>32.225502798299431</v>
      </c>
      <c r="AN368" s="29">
        <f t="shared" si="135"/>
        <v>1.4553092878419481E-4</v>
      </c>
      <c r="AO368" s="29">
        <f t="shared" si="136"/>
        <v>5.9666666666666668</v>
      </c>
      <c r="AP368" s="29"/>
      <c r="AQ368" s="32"/>
      <c r="AR368" s="37"/>
      <c r="AS368" s="32"/>
      <c r="AT368"/>
    </row>
    <row r="369" spans="21:46" x14ac:dyDescent="0.25">
      <c r="U369" s="36">
        <f t="shared" si="130"/>
        <v>21540</v>
      </c>
      <c r="V369" s="36">
        <f t="shared" si="129"/>
        <v>27.495839481660536</v>
      </c>
      <c r="W369" s="32">
        <f t="shared" si="116"/>
        <v>295.89791974083028</v>
      </c>
      <c r="X369" s="8">
        <f t="shared" si="117"/>
        <v>1.1935041727110207</v>
      </c>
      <c r="Y369" s="32">
        <f t="shared" si="118"/>
        <v>1.8336454591985507E-5</v>
      </c>
      <c r="Z369" s="32">
        <f t="shared" si="119"/>
        <v>1.5363544603563989E-5</v>
      </c>
      <c r="AA369" s="10">
        <f t="shared" si="120"/>
        <v>1006.183724254657</v>
      </c>
      <c r="AB369" s="29">
        <f t="shared" si="121"/>
        <v>2.5801362264011779E-2</v>
      </c>
      <c r="AC369" s="8">
        <f t="shared" si="122"/>
        <v>0.71507240517779058</v>
      </c>
      <c r="AD369" s="32">
        <f t="shared" si="123"/>
        <v>3.3795438672765102E-3</v>
      </c>
      <c r="AE369" s="47">
        <f t="shared" si="124"/>
        <v>618908.22247849288</v>
      </c>
      <c r="AF369" s="32">
        <f t="shared" si="125"/>
        <v>442564.191232007</v>
      </c>
      <c r="AG369" s="9">
        <f t="shared" si="126"/>
        <v>13.927970160272118</v>
      </c>
      <c r="AH369" s="10">
        <f t="shared" si="127"/>
        <v>4.6417411312222248</v>
      </c>
      <c r="AI369" s="10">
        <f t="shared" si="131"/>
        <v>4.2314139549607335</v>
      </c>
      <c r="AJ369" s="10">
        <f t="shared" si="132"/>
        <v>4.5005384068922183</v>
      </c>
      <c r="AK369" s="10">
        <f t="shared" si="133"/>
        <v>8.7319523618529509</v>
      </c>
      <c r="AL369" s="9">
        <f t="shared" si="128"/>
        <v>4.7298075293370143</v>
      </c>
      <c r="AM369" s="49">
        <f t="shared" si="134"/>
        <v>32.225647010997548</v>
      </c>
      <c r="AN369" s="29">
        <f t="shared" si="135"/>
        <v>1.4553253936421584E-4</v>
      </c>
      <c r="AO369" s="29">
        <f t="shared" si="136"/>
        <v>5.9833333333333334</v>
      </c>
      <c r="AP369" s="29"/>
      <c r="AQ369" s="32"/>
      <c r="AR369" s="37"/>
      <c r="AS369" s="32"/>
      <c r="AT369"/>
    </row>
    <row r="370" spans="21:46" x14ac:dyDescent="0.25">
      <c r="U370" s="36">
        <f t="shared" si="130"/>
        <v>21600</v>
      </c>
      <c r="V370" s="36">
        <f t="shared" si="129"/>
        <v>27.495929365842287</v>
      </c>
      <c r="W370" s="32">
        <f t="shared" si="116"/>
        <v>295.8979646829211</v>
      </c>
      <c r="X370" s="8">
        <f t="shared" si="117"/>
        <v>1.19350399083894</v>
      </c>
      <c r="Y370" s="32">
        <f t="shared" si="118"/>
        <v>1.8336456734727691E-5</v>
      </c>
      <c r="Z370" s="32">
        <f t="shared" si="119"/>
        <v>1.5363548740074672E-5</v>
      </c>
      <c r="AA370" s="10">
        <f t="shared" si="120"/>
        <v>1006.1837258453453</v>
      </c>
      <c r="AB370" s="29">
        <f t="shared" si="121"/>
        <v>2.580136562382316E-2</v>
      </c>
      <c r="AC370" s="8">
        <f t="shared" si="122"/>
        <v>0.71507239675387568</v>
      </c>
      <c r="AD370" s="32">
        <f t="shared" si="123"/>
        <v>3.3795433539787335E-3</v>
      </c>
      <c r="AE370" s="47">
        <f t="shared" si="124"/>
        <v>618913.65356178978</v>
      </c>
      <c r="AF370" s="32">
        <f t="shared" si="125"/>
        <v>442568.06963612692</v>
      </c>
      <c r="AG370" s="9">
        <f t="shared" si="126"/>
        <v>13.928000674557053</v>
      </c>
      <c r="AH370" s="10">
        <f t="shared" si="127"/>
        <v>4.6417519050859024</v>
      </c>
      <c r="AI370" s="10">
        <f t="shared" si="131"/>
        <v>4.2314638295481215</v>
      </c>
      <c r="AJ370" s="10">
        <f t="shared" si="132"/>
        <v>4.5005830796360442</v>
      </c>
      <c r="AK370" s="10">
        <f t="shared" si="133"/>
        <v>8.7320469091841666</v>
      </c>
      <c r="AL370" s="9">
        <f t="shared" si="128"/>
        <v>4.7298587424747565</v>
      </c>
      <c r="AM370" s="49">
        <f t="shared" si="134"/>
        <v>32.22578810831704</v>
      </c>
      <c r="AN370" s="29">
        <f t="shared" si="135"/>
        <v>1.4553411515306946E-4</v>
      </c>
      <c r="AO370" s="29">
        <f t="shared" si="136"/>
        <v>6</v>
      </c>
      <c r="AP370" s="29"/>
      <c r="AQ370" s="32"/>
      <c r="AR370" s="37"/>
      <c r="AS370" s="32"/>
      <c r="AT370"/>
    </row>
    <row r="371" spans="21:46" x14ac:dyDescent="0.25">
      <c r="U371" s="36">
        <f t="shared" si="130"/>
        <v>21660</v>
      </c>
      <c r="V371" s="36">
        <f t="shared" si="129"/>
        <v>27.496017308230382</v>
      </c>
      <c r="W371" s="32">
        <f t="shared" si="116"/>
        <v>295.89800865411519</v>
      </c>
      <c r="X371" s="8">
        <f t="shared" si="117"/>
        <v>1.193503812895947</v>
      </c>
      <c r="Y371" s="32">
        <f t="shared" si="118"/>
        <v>1.8336458831179443E-5</v>
      </c>
      <c r="Z371" s="32">
        <f t="shared" si="119"/>
        <v>1.5363552787223536E-5</v>
      </c>
      <c r="AA371" s="10">
        <f t="shared" si="120"/>
        <v>1006.183727401671</v>
      </c>
      <c r="AB371" s="29">
        <f t="shared" si="121"/>
        <v>2.5801368911051371E-2</v>
      </c>
      <c r="AC371" s="8">
        <f t="shared" si="122"/>
        <v>0.71507238851194788</v>
      </c>
      <c r="AD371" s="32">
        <f t="shared" si="123"/>
        <v>3.3795428517700249E-3</v>
      </c>
      <c r="AE371" s="47">
        <f t="shared" si="124"/>
        <v>618918.96730836784</v>
      </c>
      <c r="AF371" s="32">
        <f t="shared" si="125"/>
        <v>442571.86424854276</v>
      </c>
      <c r="AG371" s="9">
        <f t="shared" si="126"/>
        <v>13.928030529396331</v>
      </c>
      <c r="AH371" s="10">
        <f t="shared" si="127"/>
        <v>4.6417624461223195</v>
      </c>
      <c r="AI371" s="10">
        <f t="shared" si="131"/>
        <v>4.2315126267908489</v>
      </c>
      <c r="AJ371" s="10">
        <f t="shared" si="132"/>
        <v>4.5006267873405879</v>
      </c>
      <c r="AK371" s="10">
        <f t="shared" si="133"/>
        <v>8.7321394141314368</v>
      </c>
      <c r="AL371" s="9">
        <f t="shared" si="128"/>
        <v>4.7299088493211947</v>
      </c>
      <c r="AM371" s="49">
        <f t="shared" si="134"/>
        <v>32.225926157551577</v>
      </c>
      <c r="AN371" s="29">
        <f t="shared" si="135"/>
        <v>1.4553565690219062E-4</v>
      </c>
      <c r="AO371" s="29">
        <f t="shared" si="136"/>
        <v>6.0166666666666666</v>
      </c>
      <c r="AP371" s="29"/>
      <c r="AQ371" s="32"/>
      <c r="AR371" s="37"/>
      <c r="AS371" s="32"/>
      <c r="AT371"/>
    </row>
    <row r="372" spans="21:46" x14ac:dyDescent="0.25">
      <c r="U372" s="36">
        <f t="shared" si="130"/>
        <v>21720</v>
      </c>
      <c r="V372" s="36">
        <f t="shared" si="129"/>
        <v>27.496103350770881</v>
      </c>
      <c r="W372" s="32">
        <f t="shared" si="116"/>
        <v>295.89805167538543</v>
      </c>
      <c r="X372" s="8">
        <f t="shared" si="117"/>
        <v>1.1935036387971651</v>
      </c>
      <c r="Y372" s="32">
        <f t="shared" si="118"/>
        <v>1.8336460882340716E-5</v>
      </c>
      <c r="Z372" s="32">
        <f t="shared" si="119"/>
        <v>1.5363556746940913E-5</v>
      </c>
      <c r="AA372" s="10">
        <f t="shared" si="120"/>
        <v>1006.1837289243765</v>
      </c>
      <c r="AB372" s="29">
        <f t="shared" si="121"/>
        <v>2.5801372127264324E-2</v>
      </c>
      <c r="AC372" s="8">
        <f t="shared" si="122"/>
        <v>0.71507238044807631</v>
      </c>
      <c r="AD372" s="32">
        <f t="shared" si="123"/>
        <v>3.3795423604108372E-3</v>
      </c>
      <c r="AE372" s="47">
        <f t="shared" si="124"/>
        <v>618924.16625322145</v>
      </c>
      <c r="AF372" s="32">
        <f t="shared" si="125"/>
        <v>442575.57687953202</v>
      </c>
      <c r="AG372" s="9">
        <f t="shared" si="126"/>
        <v>13.928059739045247</v>
      </c>
      <c r="AH372" s="10">
        <f t="shared" si="127"/>
        <v>4.641772759364212</v>
      </c>
      <c r="AI372" s="10">
        <f t="shared" si="131"/>
        <v>4.2315603699566875</v>
      </c>
      <c r="AJ372" s="10">
        <f t="shared" si="132"/>
        <v>4.5006695508507404</v>
      </c>
      <c r="AK372" s="10">
        <f t="shared" si="133"/>
        <v>8.732229920807427</v>
      </c>
      <c r="AL372" s="9">
        <f t="shared" si="128"/>
        <v>4.7299578737706893</v>
      </c>
      <c r="AM372" s="49">
        <f t="shared" si="134"/>
        <v>32.226061224541567</v>
      </c>
      <c r="AN372" s="29">
        <f t="shared" si="135"/>
        <v>1.4553716534679046E-4</v>
      </c>
      <c r="AO372" s="29">
        <f t="shared" si="136"/>
        <v>6.0333333333333332</v>
      </c>
      <c r="AP372" s="29"/>
      <c r="AQ372" s="32"/>
      <c r="AR372" s="37"/>
      <c r="AS372" s="32"/>
      <c r="AT372"/>
    </row>
    <row r="373" spans="21:46" x14ac:dyDescent="0.25">
      <c r="U373" s="36">
        <f t="shared" si="130"/>
        <v>21780</v>
      </c>
      <c r="V373" s="36">
        <f t="shared" si="129"/>
        <v>27.496187534503871</v>
      </c>
      <c r="W373" s="32">
        <f t="shared" si="116"/>
        <v>295.89809376725191</v>
      </c>
      <c r="X373" s="8">
        <f t="shared" si="117"/>
        <v>1.19350346845955</v>
      </c>
      <c r="Y373" s="32">
        <f t="shared" si="118"/>
        <v>1.8336462889189915E-5</v>
      </c>
      <c r="Z373" s="32">
        <f t="shared" si="119"/>
        <v>1.5363560621115505E-5</v>
      </c>
      <c r="AA373" s="10">
        <f t="shared" si="120"/>
        <v>1006.1837304141878</v>
      </c>
      <c r="AB373" s="29">
        <f t="shared" si="121"/>
        <v>2.580137527399614E-2</v>
      </c>
      <c r="AC373" s="8">
        <f t="shared" si="122"/>
        <v>0.71507237255841427</v>
      </c>
      <c r="AD373" s="32">
        <f t="shared" si="123"/>
        <v>3.3795418796667949E-3</v>
      </c>
      <c r="AE373" s="47">
        <f t="shared" si="124"/>
        <v>618929.25287657499</v>
      </c>
      <c r="AF373" s="32">
        <f t="shared" si="125"/>
        <v>442579.20930025924</v>
      </c>
      <c r="AG373" s="9">
        <f t="shared" si="126"/>
        <v>13.92808831745073</v>
      </c>
      <c r="AH373" s="10">
        <f t="shared" si="127"/>
        <v>4.6417828497354749</v>
      </c>
      <c r="AI373" s="10">
        <f t="shared" si="131"/>
        <v>4.2316070818110605</v>
      </c>
      <c r="AJ373" s="10">
        <f t="shared" si="132"/>
        <v>4.500711390561114</v>
      </c>
      <c r="AK373" s="10">
        <f t="shared" si="133"/>
        <v>8.7323184723721745</v>
      </c>
      <c r="AL373" s="9">
        <f t="shared" si="128"/>
        <v>4.7300058392015938</v>
      </c>
      <c r="AM373" s="49">
        <f t="shared" si="134"/>
        <v>32.226193373705463</v>
      </c>
      <c r="AN373" s="29">
        <f t="shared" si="135"/>
        <v>1.4553864120620289E-4</v>
      </c>
      <c r="AO373" s="29">
        <f t="shared" si="136"/>
        <v>6.05</v>
      </c>
      <c r="AP373" s="29"/>
      <c r="AQ373" s="32"/>
      <c r="AR373" s="37"/>
      <c r="AS373" s="32"/>
      <c r="AT373"/>
    </row>
    <row r="374" spans="21:46" x14ac:dyDescent="0.25">
      <c r="U374" s="36">
        <f t="shared" si="130"/>
        <v>21840</v>
      </c>
      <c r="V374" s="36">
        <f t="shared" si="129"/>
        <v>27.496269899583023</v>
      </c>
      <c r="W374" s="32">
        <f t="shared" si="116"/>
        <v>295.89813494979148</v>
      </c>
      <c r="X374" s="8">
        <f t="shared" si="117"/>
        <v>1.1935033018018515</v>
      </c>
      <c r="Y374" s="32">
        <f t="shared" si="118"/>
        <v>1.8336464852684237E-5</v>
      </c>
      <c r="Z374" s="32">
        <f t="shared" si="119"/>
        <v>1.5363564411595154E-5</v>
      </c>
      <c r="AA374" s="10">
        <f t="shared" si="120"/>
        <v>1006.1837318718156</v>
      </c>
      <c r="AB374" s="29">
        <f t="shared" si="121"/>
        <v>2.5801378352747709E-2</v>
      </c>
      <c r="AC374" s="8">
        <f t="shared" si="122"/>
        <v>0.71507236483919845</v>
      </c>
      <c r="AD374" s="32">
        <f t="shared" si="123"/>
        <v>3.3795414093085842E-3</v>
      </c>
      <c r="AE374" s="47">
        <f t="shared" si="124"/>
        <v>618934.22960507392</v>
      </c>
      <c r="AF374" s="32">
        <f t="shared" si="125"/>
        <v>442582.76324362762</v>
      </c>
      <c r="AG374" s="9">
        <f t="shared" si="126"/>
        <v>13.928116278258091</v>
      </c>
      <c r="AH374" s="10">
        <f t="shared" si="127"/>
        <v>4.6417927220535162</v>
      </c>
      <c r="AI374" s="10">
        <f t="shared" si="131"/>
        <v>4.2316527846278742</v>
      </c>
      <c r="AJ374" s="10">
        <f t="shared" si="132"/>
        <v>4.5007523264260207</v>
      </c>
      <c r="AK374" s="10">
        <f t="shared" si="133"/>
        <v>8.7324051110538949</v>
      </c>
      <c r="AL374" s="9">
        <f t="shared" si="128"/>
        <v>4.7300527684875258</v>
      </c>
      <c r="AM374" s="49">
        <f t="shared" si="134"/>
        <v>32.226322668070551</v>
      </c>
      <c r="AN374" s="29">
        <f t="shared" si="135"/>
        <v>1.4554008518423157E-4</v>
      </c>
      <c r="AO374" s="29">
        <f t="shared" si="136"/>
        <v>6.0666666666666664</v>
      </c>
      <c r="AP374" s="29"/>
      <c r="AQ374" s="32"/>
      <c r="AR374" s="37"/>
      <c r="AS374" s="32"/>
      <c r="AT374"/>
    </row>
    <row r="375" spans="21:46" x14ac:dyDescent="0.25">
      <c r="U375" s="36">
        <f t="shared" si="130"/>
        <v>21900</v>
      </c>
      <c r="V375" s="36">
        <f t="shared" si="129"/>
        <v>27.496350485294737</v>
      </c>
      <c r="W375" s="32">
        <f t="shared" si="116"/>
        <v>295.89817524264737</v>
      </c>
      <c r="X375" s="8">
        <f t="shared" si="117"/>
        <v>1.1935031387445745</v>
      </c>
      <c r="Y375" s="32">
        <f t="shared" si="118"/>
        <v>1.833646677376023E-5</v>
      </c>
      <c r="Z375" s="32">
        <f t="shared" si="119"/>
        <v>1.5363568120187808E-5</v>
      </c>
      <c r="AA375" s="10">
        <f t="shared" si="120"/>
        <v>1006.1837332979549</v>
      </c>
      <c r="AB375" s="29">
        <f t="shared" si="121"/>
        <v>2.5801381364987531E-2</v>
      </c>
      <c r="AC375" s="8">
        <f t="shared" si="122"/>
        <v>0.71507235728674678</v>
      </c>
      <c r="AD375" s="32">
        <f t="shared" si="123"/>
        <v>3.3795409491118467E-3</v>
      </c>
      <c r="AE375" s="47">
        <f t="shared" si="124"/>
        <v>618939.09881293867</v>
      </c>
      <c r="AF375" s="32">
        <f t="shared" si="125"/>
        <v>442586.24040510273</v>
      </c>
      <c r="AG375" s="9">
        <f t="shared" si="126"/>
        <v>13.928143634817516</v>
      </c>
      <c r="AH375" s="10">
        <f t="shared" si="127"/>
        <v>4.6418023810315665</v>
      </c>
      <c r="AI375" s="10">
        <f t="shared" si="131"/>
        <v>4.2316975002001334</v>
      </c>
      <c r="AJ375" s="10">
        <f t="shared" si="132"/>
        <v>4.5007923779688044</v>
      </c>
      <c r="AK375" s="10">
        <f t="shared" si="133"/>
        <v>8.7324898781689377</v>
      </c>
      <c r="AL375" s="9">
        <f t="shared" si="128"/>
        <v>4.7300986840081745</v>
      </c>
      <c r="AM375" s="49">
        <f t="shared" si="134"/>
        <v>32.22644916930291</v>
      </c>
      <c r="AN375" s="29">
        <f t="shared" si="135"/>
        <v>1.4554149796948231E-4</v>
      </c>
      <c r="AO375" s="29">
        <f t="shared" si="136"/>
        <v>6.083333333333333</v>
      </c>
      <c r="AP375" s="29"/>
      <c r="AQ375" s="32"/>
      <c r="AR375" s="37"/>
      <c r="AS375" s="32"/>
      <c r="AT375"/>
    </row>
    <row r="376" spans="21:46" x14ac:dyDescent="0.25">
      <c r="U376" s="36">
        <f t="shared" si="130"/>
        <v>21960</v>
      </c>
      <c r="V376" s="36">
        <f t="shared" si="129"/>
        <v>27.496429330076865</v>
      </c>
      <c r="W376" s="32">
        <f t="shared" si="116"/>
        <v>295.89821466503838</v>
      </c>
      <c r="X376" s="8">
        <f t="shared" si="117"/>
        <v>1.1935029792099408</v>
      </c>
      <c r="Y376" s="32">
        <f t="shared" si="118"/>
        <v>1.8336468653334245E-5</v>
      </c>
      <c r="Z376" s="32">
        <f t="shared" si="119"/>
        <v>1.5363571748662393E-5</v>
      </c>
      <c r="AA376" s="10">
        <f t="shared" si="120"/>
        <v>1006.1837346932858</v>
      </c>
      <c r="AB376" s="29">
        <f t="shared" si="121"/>
        <v>2.5801384312152443E-2</v>
      </c>
      <c r="AC376" s="8">
        <f t="shared" si="122"/>
        <v>0.71507234989745649</v>
      </c>
      <c r="AD376" s="32">
        <f t="shared" si="123"/>
        <v>3.3795404988570693E-3</v>
      </c>
      <c r="AE376" s="47">
        <f t="shared" si="124"/>
        <v>618943.86282309378</v>
      </c>
      <c r="AF376" s="32">
        <f t="shared" si="125"/>
        <v>442589.64244351862</v>
      </c>
      <c r="AG376" s="9">
        <f t="shared" si="126"/>
        <v>13.928170400190456</v>
      </c>
      <c r="AH376" s="10">
        <f t="shared" si="127"/>
        <v>4.6418118312809424</v>
      </c>
      <c r="AI376" s="10">
        <f t="shared" si="131"/>
        <v>4.2317412498503177</v>
      </c>
      <c r="AJ376" s="10">
        <f t="shared" si="132"/>
        <v>4.5008315642911478</v>
      </c>
      <c r="AK376" s="10">
        <f t="shared" si="133"/>
        <v>8.7325728141414665</v>
      </c>
      <c r="AL376" s="9">
        <f t="shared" si="128"/>
        <v>4.7301436076599606</v>
      </c>
      <c r="AM376" s="49">
        <f t="shared" si="134"/>
        <v>32.226572937736826</v>
      </c>
      <c r="AN376" s="29">
        <f t="shared" si="135"/>
        <v>1.4554288023569111E-4</v>
      </c>
      <c r="AO376" s="29">
        <f t="shared" si="136"/>
        <v>6.1</v>
      </c>
      <c r="AP376" s="29"/>
      <c r="AQ376" s="32"/>
      <c r="AR376" s="37"/>
      <c r="AS376" s="32"/>
      <c r="AT376"/>
    </row>
    <row r="377" spans="21:46" x14ac:dyDescent="0.25">
      <c r="U377" s="36">
        <f t="shared" si="130"/>
        <v>22020</v>
      </c>
      <c r="V377" s="36">
        <f t="shared" si="129"/>
        <v>27.496506471537035</v>
      </c>
      <c r="W377" s="32">
        <f t="shared" si="116"/>
        <v>295.89825323576849</v>
      </c>
      <c r="X377" s="8">
        <f t="shared" si="117"/>
        <v>1.1935028231218519</v>
      </c>
      <c r="Y377" s="32">
        <f t="shared" si="118"/>
        <v>1.833647049230278E-5</v>
      </c>
      <c r="Z377" s="32">
        <f t="shared" si="119"/>
        <v>1.5363575298749586E-5</v>
      </c>
      <c r="AA377" s="10">
        <f t="shared" si="120"/>
        <v>1006.183736058474</v>
      </c>
      <c r="AB377" s="29">
        <f t="shared" si="121"/>
        <v>2.5801387195648152E-2</v>
      </c>
      <c r="AC377" s="8">
        <f t="shared" si="122"/>
        <v>0.71507234266780295</v>
      </c>
      <c r="AD377" s="32">
        <f t="shared" si="123"/>
        <v>3.3795400583294792E-3</v>
      </c>
      <c r="AE377" s="47">
        <f t="shared" si="124"/>
        <v>618948.52390828286</v>
      </c>
      <c r="AF377" s="32">
        <f t="shared" si="125"/>
        <v>442592.97098187444</v>
      </c>
      <c r="AG377" s="9">
        <f t="shared" si="126"/>
        <v>13.928196587155877</v>
      </c>
      <c r="AH377" s="10">
        <f t="shared" si="127"/>
        <v>4.6418210773132218</v>
      </c>
      <c r="AI377" s="10">
        <f t="shared" si="131"/>
        <v>4.2317840544405145</v>
      </c>
      <c r="AJ377" s="10">
        <f t="shared" si="132"/>
        <v>4.500869904082264</v>
      </c>
      <c r="AK377" s="10">
        <f t="shared" si="133"/>
        <v>8.7326539585227785</v>
      </c>
      <c r="AL377" s="9">
        <f t="shared" si="128"/>
        <v>4.7301875608665043</v>
      </c>
      <c r="AM377" s="49">
        <f t="shared" si="134"/>
        <v>32.226694032403543</v>
      </c>
      <c r="AN377" s="29">
        <f t="shared" si="135"/>
        <v>1.4554423264204631E-4</v>
      </c>
      <c r="AO377" s="29">
        <f t="shared" si="136"/>
        <v>6.1166666666666663</v>
      </c>
      <c r="AP377" s="29"/>
      <c r="AQ377" s="32"/>
      <c r="AR377" s="37"/>
      <c r="AS377" s="32"/>
      <c r="AT377"/>
    </row>
    <row r="378" spans="21:46" x14ac:dyDescent="0.25">
      <c r="U378" s="36">
        <f t="shared" si="130"/>
        <v>22080</v>
      </c>
      <c r="V378" s="36">
        <f t="shared" si="129"/>
        <v>27.496581946470581</v>
      </c>
      <c r="W378" s="32">
        <f t="shared" si="116"/>
        <v>295.89829097323525</v>
      </c>
      <c r="X378" s="8">
        <f t="shared" si="117"/>
        <v>1.193502670405854</v>
      </c>
      <c r="Y378" s="32">
        <f t="shared" si="118"/>
        <v>1.8336472291543001E-5</v>
      </c>
      <c r="Z378" s="32">
        <f t="shared" si="119"/>
        <v>1.5363578772142698E-5</v>
      </c>
      <c r="AA378" s="10">
        <f t="shared" si="120"/>
        <v>1006.1837373941705</v>
      </c>
      <c r="AB378" s="29">
        <f t="shared" si="121"/>
        <v>2.5801390016850039E-2</v>
      </c>
      <c r="AC378" s="8">
        <f t="shared" si="122"/>
        <v>0.7150723355943378</v>
      </c>
      <c r="AD378" s="32">
        <f t="shared" si="123"/>
        <v>3.3795396273189442E-3</v>
      </c>
      <c r="AE378" s="47">
        <f t="shared" si="124"/>
        <v>618953.08429214824</v>
      </c>
      <c r="AF378" s="32">
        <f t="shared" si="125"/>
        <v>442596.22760810546</v>
      </c>
      <c r="AG378" s="9">
        <f t="shared" si="126"/>
        <v>13.928222208216409</v>
      </c>
      <c r="AH378" s="10">
        <f t="shared" si="127"/>
        <v>4.6418301235424417</v>
      </c>
      <c r="AI378" s="10">
        <f t="shared" si="131"/>
        <v>4.2318259343823801</v>
      </c>
      <c r="AJ378" s="10">
        <f t="shared" si="132"/>
        <v>4.5009074156277249</v>
      </c>
      <c r="AK378" s="10">
        <f t="shared" si="133"/>
        <v>8.7327333500101041</v>
      </c>
      <c r="AL378" s="9">
        <f t="shared" si="128"/>
        <v>4.7302305645888056</v>
      </c>
      <c r="AM378" s="49">
        <f t="shared" si="134"/>
        <v>32.226812511059386</v>
      </c>
      <c r="AN378" s="29">
        <f t="shared" si="135"/>
        <v>1.4554555583350172E-4</v>
      </c>
      <c r="AO378" s="29">
        <f t="shared" si="136"/>
        <v>6.1333333333333337</v>
      </c>
      <c r="AP378" s="29"/>
      <c r="AQ378" s="32"/>
      <c r="AR378" s="37"/>
      <c r="AS378" s="32"/>
      <c r="AT378"/>
    </row>
    <row r="379" spans="21:46" x14ac:dyDescent="0.25">
      <c r="U379" s="36">
        <f t="shared" si="130"/>
        <v>22140</v>
      </c>
      <c r="V379" s="36">
        <f t="shared" si="129"/>
        <v>27.496655790878076</v>
      </c>
      <c r="W379" s="32">
        <f t="shared" si="116"/>
        <v>295.89832789543902</v>
      </c>
      <c r="X379" s="8">
        <f t="shared" si="117"/>
        <v>1.1935025209891004</v>
      </c>
      <c r="Y379" s="32">
        <f t="shared" si="118"/>
        <v>1.833647405191316E-5</v>
      </c>
      <c r="Z379" s="32">
        <f t="shared" si="119"/>
        <v>1.5363582170498507E-5</v>
      </c>
      <c r="AA379" s="10">
        <f t="shared" si="120"/>
        <v>1006.1837387010123</v>
      </c>
      <c r="AB379" s="29">
        <f t="shared" si="121"/>
        <v>2.5801392777103839E-2</v>
      </c>
      <c r="AC379" s="8">
        <f t="shared" si="122"/>
        <v>0.71507232867368675</v>
      </c>
      <c r="AD379" s="32">
        <f t="shared" si="123"/>
        <v>3.3795392056198705E-3</v>
      </c>
      <c r="AE379" s="47">
        <f t="shared" si="124"/>
        <v>618957.54615028843</v>
      </c>
      <c r="AF379" s="32">
        <f t="shared" si="125"/>
        <v>442599.41387583769</v>
      </c>
      <c r="AG379" s="9">
        <f t="shared" si="126"/>
        <v>13.928247275604257</v>
      </c>
      <c r="AH379" s="10">
        <f t="shared" si="127"/>
        <v>4.6418389742871868</v>
      </c>
      <c r="AI379" s="10">
        <f t="shared" si="131"/>
        <v>4.2318669096468442</v>
      </c>
      <c r="AJ379" s="10">
        <f t="shared" si="132"/>
        <v>4.5009441168182001</v>
      </c>
      <c r="AK379" s="10">
        <f t="shared" si="133"/>
        <v>8.7328110264650434</v>
      </c>
      <c r="AL379" s="9">
        <f t="shared" si="128"/>
        <v>4.7302726393352321</v>
      </c>
      <c r="AM379" s="49">
        <f t="shared" si="134"/>
        <v>32.226928430213306</v>
      </c>
      <c r="AN379" s="29">
        <f t="shared" si="135"/>
        <v>1.4554685044108407E-4</v>
      </c>
      <c r="AO379" s="29">
        <f t="shared" si="136"/>
        <v>6.15</v>
      </c>
      <c r="AP379" s="29"/>
      <c r="AQ379" s="32"/>
      <c r="AR379" s="37"/>
      <c r="AS379" s="32"/>
      <c r="AT379"/>
    </row>
    <row r="380" spans="21:46" x14ac:dyDescent="0.25">
      <c r="U380" s="36">
        <f t="shared" si="130"/>
        <v>22200</v>
      </c>
      <c r="V380" s="36">
        <f t="shared" si="129"/>
        <v>27.496728039982504</v>
      </c>
      <c r="W380" s="32">
        <f t="shared" si="116"/>
        <v>295.89836401999122</v>
      </c>
      <c r="X380" s="8">
        <f t="shared" si="117"/>
        <v>1.1935023748003193</v>
      </c>
      <c r="Y380" s="32">
        <f t="shared" si="118"/>
        <v>1.833647577425292E-5</v>
      </c>
      <c r="Z380" s="32">
        <f t="shared" si="119"/>
        <v>1.5363585495437938E-5</v>
      </c>
      <c r="AA380" s="10">
        <f t="shared" si="120"/>
        <v>1006.1837399796226</v>
      </c>
      <c r="AB380" s="29">
        <f t="shared" si="121"/>
        <v>2.5801395477726141E-2</v>
      </c>
      <c r="AC380" s="8">
        <f t="shared" si="122"/>
        <v>0.71507232190254866</v>
      </c>
      <c r="AD380" s="32">
        <f t="shared" si="123"/>
        <v>3.3795387930311061E-3</v>
      </c>
      <c r="AE380" s="47">
        <f t="shared" si="124"/>
        <v>618961.91161130578</v>
      </c>
      <c r="AF380" s="32">
        <f t="shared" si="125"/>
        <v>442602.53130513651</v>
      </c>
      <c r="AG380" s="9">
        <f t="shared" si="126"/>
        <v>13.928271801287122</v>
      </c>
      <c r="AH380" s="10">
        <f t="shared" si="127"/>
        <v>4.6418476337726551</v>
      </c>
      <c r="AI380" s="10">
        <f t="shared" si="131"/>
        <v>4.2319069997736198</v>
      </c>
      <c r="AJ380" s="10">
        <f t="shared" si="132"/>
        <v>4.5009800251579701</v>
      </c>
      <c r="AK380" s="10">
        <f t="shared" si="133"/>
        <v>8.7328870249315891</v>
      </c>
      <c r="AL380" s="9">
        <f t="shared" si="128"/>
        <v>4.730313805171277</v>
      </c>
      <c r="AM380" s="49">
        <f t="shared" si="134"/>
        <v>32.227041845153778</v>
      </c>
      <c r="AN380" s="29">
        <f t="shared" si="135"/>
        <v>1.4554811708219315E-4</v>
      </c>
      <c r="AO380" s="29">
        <f t="shared" si="136"/>
        <v>6.166666666666667</v>
      </c>
      <c r="AP380" s="29"/>
      <c r="AQ380" s="32"/>
      <c r="AR380" s="37"/>
      <c r="AS380" s="32"/>
      <c r="AT380"/>
    </row>
    <row r="381" spans="21:46" x14ac:dyDescent="0.25">
      <c r="U381" s="36">
        <f t="shared" si="130"/>
        <v>22260</v>
      </c>
      <c r="V381" s="36">
        <f t="shared" si="129"/>
        <v>27.496798728246045</v>
      </c>
      <c r="W381" s="32">
        <f t="shared" si="116"/>
        <v>295.89839936412301</v>
      </c>
      <c r="X381" s="8">
        <f t="shared" si="117"/>
        <v>1.1935022317697768</v>
      </c>
      <c r="Y381" s="32">
        <f t="shared" si="118"/>
        <v>1.8336477459383877E-5</v>
      </c>
      <c r="Z381" s="32">
        <f t="shared" si="119"/>
        <v>1.5363588748547E-5</v>
      </c>
      <c r="AA381" s="10">
        <f t="shared" si="120"/>
        <v>1006.1837412306114</v>
      </c>
      <c r="AB381" s="29">
        <f t="shared" si="121"/>
        <v>2.5801398120005203E-2</v>
      </c>
      <c r="AC381" s="8">
        <f t="shared" si="122"/>
        <v>0.71507231527769344</v>
      </c>
      <c r="AD381" s="32">
        <f t="shared" si="123"/>
        <v>3.3795383893558419E-3</v>
      </c>
      <c r="AE381" s="47">
        <f t="shared" si="124"/>
        <v>618966.18275780906</v>
      </c>
      <c r="AF381" s="32">
        <f t="shared" si="125"/>
        <v>442605.58138322248</v>
      </c>
      <c r="AG381" s="9">
        <f t="shared" si="126"/>
        <v>13.92829579697389</v>
      </c>
      <c r="AH381" s="10">
        <f t="shared" si="127"/>
        <v>4.6418561061326971</v>
      </c>
      <c r="AI381" s="10">
        <f t="shared" si="131"/>
        <v>4.2319462238805254</v>
      </c>
      <c r="AJ381" s="10">
        <f t="shared" si="132"/>
        <v>4.5010151577733621</v>
      </c>
      <c r="AK381" s="10">
        <f t="shared" si="133"/>
        <v>8.7329613816538867</v>
      </c>
      <c r="AL381" s="9">
        <f t="shared" si="128"/>
        <v>4.730354081729188</v>
      </c>
      <c r="AM381" s="49">
        <f t="shared" si="134"/>
        <v>32.22715280997523</v>
      </c>
      <c r="AN381" s="29">
        <f t="shared" si="135"/>
        <v>1.4554935636089809E-4</v>
      </c>
      <c r="AO381" s="29">
        <f t="shared" si="136"/>
        <v>6.1833333333333336</v>
      </c>
      <c r="AP381" s="29"/>
      <c r="AQ381" s="32"/>
      <c r="AR381" s="37"/>
      <c r="AS381" s="32"/>
      <c r="AT381"/>
    </row>
    <row r="382" spans="21:46" x14ac:dyDescent="0.25">
      <c r="U382" s="36">
        <f t="shared" si="130"/>
        <v>22320</v>
      </c>
      <c r="V382" s="36">
        <f t="shared" si="129"/>
        <v>27.496867889386507</v>
      </c>
      <c r="W382" s="32">
        <f t="shared" si="116"/>
        <v>295.89843394469324</v>
      </c>
      <c r="X382" s="8">
        <f t="shared" si="117"/>
        <v>1.1935020918292463</v>
      </c>
      <c r="Y382" s="32">
        <f t="shared" si="118"/>
        <v>1.8336479108109738E-5</v>
      </c>
      <c r="Z382" s="32">
        <f t="shared" si="119"/>
        <v>1.5363591931377302E-5</v>
      </c>
      <c r="AA382" s="10">
        <f t="shared" si="120"/>
        <v>1006.1837424545753</v>
      </c>
      <c r="AB382" s="29">
        <f t="shared" si="121"/>
        <v>2.5801400705201236E-2</v>
      </c>
      <c r="AC382" s="8">
        <f t="shared" si="122"/>
        <v>0.71507230879596118</v>
      </c>
      <c r="AD382" s="32">
        <f t="shared" si="123"/>
        <v>3.3795379944015227E-3</v>
      </c>
      <c r="AE382" s="47">
        <f t="shared" si="124"/>
        <v>618970.36162742495</v>
      </c>
      <c r="AF382" s="32">
        <f t="shared" si="125"/>
        <v>442608.56556519377</v>
      </c>
      <c r="AG382" s="9">
        <f t="shared" si="126"/>
        <v>13.928319274120289</v>
      </c>
      <c r="AH382" s="10">
        <f t="shared" si="127"/>
        <v>4.6418643954117549</v>
      </c>
      <c r="AI382" s="10">
        <f t="shared" si="131"/>
        <v>4.2319846006725514</v>
      </c>
      <c r="AJ382" s="10">
        <f t="shared" si="132"/>
        <v>4.5010495314206898</v>
      </c>
      <c r="AK382" s="10">
        <f t="shared" si="133"/>
        <v>8.7330341320932412</v>
      </c>
      <c r="AL382" s="9">
        <f t="shared" si="128"/>
        <v>4.7303934882171719</v>
      </c>
      <c r="AM382" s="49">
        <f t="shared" si="134"/>
        <v>32.227261377603682</v>
      </c>
      <c r="AN382" s="29">
        <f t="shared" si="135"/>
        <v>1.4555056886822066E-4</v>
      </c>
      <c r="AO382" s="29">
        <f t="shared" si="136"/>
        <v>6.2</v>
      </c>
      <c r="AP382" s="29"/>
      <c r="AQ382" s="32"/>
      <c r="AR382" s="37"/>
      <c r="AS382" s="32"/>
      <c r="AT382"/>
    </row>
    <row r="383" spans="21:46" x14ac:dyDescent="0.25">
      <c r="U383" s="36">
        <f>U382+$W$2</f>
        <v>22380</v>
      </c>
      <c r="V383" s="36">
        <f t="shared" si="129"/>
        <v>27.496935556393399</v>
      </c>
      <c r="W383" s="32">
        <f t="shared" si="116"/>
        <v>295.89846777819668</v>
      </c>
      <c r="X383" s="8">
        <f t="shared" si="117"/>
        <v>1.193501954911975</v>
      </c>
      <c r="Y383" s="32">
        <f t="shared" si="118"/>
        <v>1.8336480721217036E-5</v>
      </c>
      <c r="Z383" s="32">
        <f t="shared" si="119"/>
        <v>1.5363595045447091E-5</v>
      </c>
      <c r="AA383" s="10">
        <f t="shared" si="120"/>
        <v>1006.183743652098</v>
      </c>
      <c r="AB383" s="29">
        <f t="shared" si="121"/>
        <v>2.5801403234547514E-2</v>
      </c>
      <c r="AC383" s="8">
        <f t="shared" si="122"/>
        <v>0.7150723024542599</v>
      </c>
      <c r="AD383" s="32">
        <f t="shared" si="123"/>
        <v>3.3795376079797505E-3</v>
      </c>
      <c r="AE383" s="47">
        <f t="shared" si="124"/>
        <v>618974.45021374675</v>
      </c>
      <c r="AF383" s="32">
        <f t="shared" si="125"/>
        <v>442611.48527470353</v>
      </c>
      <c r="AG383" s="9">
        <f t="shared" si="126"/>
        <v>13.928342243934249</v>
      </c>
      <c r="AH383" s="10">
        <f t="shared" si="127"/>
        <v>4.6418725055668446</v>
      </c>
      <c r="AI383" s="10">
        <f t="shared" si="131"/>
        <v>4.2320221484508176</v>
      </c>
      <c r="AJ383" s="10">
        <f t="shared" si="132"/>
        <v>4.5010831624944885</v>
      </c>
      <c r="AK383" s="10">
        <f t="shared" si="133"/>
        <v>8.7331053109453052</v>
      </c>
      <c r="AL383" s="9">
        <f t="shared" si="128"/>
        <v>4.7304320434287064</v>
      </c>
      <c r="AM383" s="49">
        <f t="shared" si="134"/>
        <v>32.227367599822102</v>
      </c>
      <c r="AN383" s="29">
        <f t="shared" si="135"/>
        <v>1.4555175518242178E-4</v>
      </c>
      <c r="AO383" s="29">
        <f t="shared" si="136"/>
        <v>6.2166666666666668</v>
      </c>
      <c r="AP383" s="29"/>
      <c r="AQ383" s="32"/>
      <c r="AR383" s="37"/>
      <c r="AS383" s="32"/>
      <c r="AT383"/>
    </row>
    <row r="384" spans="21:46" x14ac:dyDescent="0.25">
      <c r="U384" s="36">
        <f t="shared" ref="U384:U447" si="137">U383+$W$2</f>
        <v>22440</v>
      </c>
      <c r="V384" s="36">
        <f t="shared" si="129"/>
        <v>27.497001761543654</v>
      </c>
      <c r="W384" s="32">
        <f t="shared" si="116"/>
        <v>295.89850088077179</v>
      </c>
      <c r="X384" s="8">
        <f t="shared" si="117"/>
        <v>1.1935018209526516</v>
      </c>
      <c r="Y384" s="32">
        <f t="shared" si="118"/>
        <v>1.8336482299475184E-5</v>
      </c>
      <c r="Z384" s="32">
        <f t="shared" si="119"/>
        <v>1.5363598092241726E-5</v>
      </c>
      <c r="AA384" s="10">
        <f t="shared" si="120"/>
        <v>1006.1837448237507</v>
      </c>
      <c r="AB384" s="29">
        <f t="shared" si="121"/>
        <v>2.5801405709250477E-2</v>
      </c>
      <c r="AC384" s="8">
        <f t="shared" si="122"/>
        <v>0.71507229624956437</v>
      </c>
      <c r="AD384" s="32">
        <f t="shared" si="123"/>
        <v>3.3795372299061975E-3</v>
      </c>
      <c r="AE384" s="47">
        <f t="shared" si="124"/>
        <v>618978.45046730537</v>
      </c>
      <c r="AF384" s="32">
        <f t="shared" si="125"/>
        <v>442614.34190465329</v>
      </c>
      <c r="AG384" s="9">
        <f t="shared" si="126"/>
        <v>13.92836471738141</v>
      </c>
      <c r="AH384" s="10">
        <f t="shared" si="127"/>
        <v>4.6418804404694143</v>
      </c>
      <c r="AI384" s="10">
        <f t="shared" si="131"/>
        <v>4.2320588851212539</v>
      </c>
      <c r="AJ384" s="10">
        <f t="shared" si="132"/>
        <v>4.501116067035162</v>
      </c>
      <c r="AK384" s="10">
        <f t="shared" si="133"/>
        <v>8.7331749521564159</v>
      </c>
      <c r="AL384" s="9">
        <f t="shared" si="128"/>
        <v>4.7304697657513914</v>
      </c>
      <c r="AM384" s="49">
        <f t="shared" si="134"/>
        <v>32.227471527295044</v>
      </c>
      <c r="AN384" s="29">
        <f t="shared" si="135"/>
        <v>1.4555291586927359E-4</v>
      </c>
      <c r="AO384" s="29">
        <f t="shared" si="136"/>
        <v>6.2333333333333334</v>
      </c>
      <c r="AP384" s="29"/>
      <c r="AQ384" s="32"/>
      <c r="AR384" s="37"/>
      <c r="AS384" s="32"/>
      <c r="AT384"/>
    </row>
    <row r="385" spans="21:46" x14ac:dyDescent="0.25">
      <c r="U385" s="36">
        <f t="shared" si="137"/>
        <v>22500</v>
      </c>
      <c r="V385" s="36">
        <f t="shared" si="129"/>
        <v>27.49706653641703</v>
      </c>
      <c r="W385" s="32">
        <f t="shared" si="116"/>
        <v>295.8985332682085</v>
      </c>
      <c r="X385" s="8">
        <f t="shared" si="117"/>
        <v>1.1935016898873754</v>
      </c>
      <c r="Y385" s="32">
        <f t="shared" si="118"/>
        <v>1.8336483843637012E-5</v>
      </c>
      <c r="Z385" s="32">
        <f t="shared" si="119"/>
        <v>1.5363601073214512E-5</v>
      </c>
      <c r="AA385" s="10">
        <f t="shared" si="120"/>
        <v>1006.183745970092</v>
      </c>
      <c r="AB385" s="29">
        <f t="shared" si="121"/>
        <v>2.5801408130490561E-2</v>
      </c>
      <c r="AC385" s="8">
        <f t="shared" si="122"/>
        <v>0.71507229017891483</v>
      </c>
      <c r="AD385" s="32">
        <f t="shared" si="123"/>
        <v>3.3795368600005177E-3</v>
      </c>
      <c r="AE385" s="47">
        <f t="shared" si="124"/>
        <v>618982.36429648998</v>
      </c>
      <c r="AF385" s="32">
        <f t="shared" si="125"/>
        <v>442617.13681785046</v>
      </c>
      <c r="AG385" s="9">
        <f t="shared" si="126"/>
        <v>13.928386705190263</v>
      </c>
      <c r="AH385" s="10">
        <f t="shared" si="127"/>
        <v>4.6418882039072056</v>
      </c>
      <c r="AI385" s="10">
        <f t="shared" si="131"/>
        <v>4.2320948282031434</v>
      </c>
      <c r="AJ385" s="10">
        <f t="shared" si="132"/>
        <v>4.5011482607367395</v>
      </c>
      <c r="AK385" s="10">
        <f t="shared" si="133"/>
        <v>8.7332430889398829</v>
      </c>
      <c r="AL385" s="9">
        <f t="shared" si="128"/>
        <v>4.7305066731757694</v>
      </c>
      <c r="AM385" s="49">
        <f t="shared" si="134"/>
        <v>32.227573209592798</v>
      </c>
      <c r="AN385" s="29">
        <f t="shared" si="135"/>
        <v>1.4555405148233139E-4</v>
      </c>
      <c r="AO385" s="29">
        <f t="shared" si="136"/>
        <v>6.25</v>
      </c>
      <c r="AP385" s="29"/>
      <c r="AQ385" s="32"/>
      <c r="AR385" s="37"/>
      <c r="AS385" s="32"/>
      <c r="AT385"/>
    </row>
    <row r="386" spans="21:46" x14ac:dyDescent="0.25">
      <c r="U386" s="36">
        <f t="shared" si="137"/>
        <v>22560</v>
      </c>
      <c r="V386" s="36">
        <f t="shared" si="129"/>
        <v>27.497129911911152</v>
      </c>
      <c r="W386" s="32">
        <f t="shared" si="116"/>
        <v>295.89856495595558</v>
      </c>
      <c r="X386" s="8">
        <f t="shared" si="117"/>
        <v>1.1935015616536266</v>
      </c>
      <c r="Y386" s="32">
        <f t="shared" si="118"/>
        <v>1.8336485354439089E-5</v>
      </c>
      <c r="Z386" s="32">
        <f t="shared" si="119"/>
        <v>1.5363603989787348E-5</v>
      </c>
      <c r="AA386" s="10">
        <f t="shared" si="120"/>
        <v>1006.183747091669</v>
      </c>
      <c r="AB386" s="29">
        <f t="shared" si="121"/>
        <v>2.5801410499422684E-2</v>
      </c>
      <c r="AC386" s="8">
        <f t="shared" si="122"/>
        <v>0.71507228423941616</v>
      </c>
      <c r="AD386" s="32">
        <f t="shared" si="123"/>
        <v>3.3795364980862604E-3</v>
      </c>
      <c r="AE386" s="47">
        <f t="shared" si="124"/>
        <v>618986.19356846181</v>
      </c>
      <c r="AF386" s="32">
        <f t="shared" si="125"/>
        <v>442619.87134766136</v>
      </c>
      <c r="AG386" s="9">
        <f t="shared" si="126"/>
        <v>13.928408217857339</v>
      </c>
      <c r="AH386" s="10">
        <f t="shared" si="127"/>
        <v>4.6418957995860648</v>
      </c>
      <c r="AI386" s="10">
        <f t="shared" si="131"/>
        <v>4.2321299948374609</v>
      </c>
      <c r="AJ386" s="10">
        <f t="shared" si="132"/>
        <v>4.5011797589542146</v>
      </c>
      <c r="AK386" s="10">
        <f t="shared" si="133"/>
        <v>8.7333097537916764</v>
      </c>
      <c r="AL386" s="9">
        <f t="shared" si="128"/>
        <v>4.7305427833038243</v>
      </c>
      <c r="AM386" s="49">
        <f t="shared" si="134"/>
        <v>32.227672695214977</v>
      </c>
      <c r="AN386" s="29">
        <f t="shared" si="135"/>
        <v>1.4555516256319461E-4</v>
      </c>
      <c r="AO386" s="29">
        <f t="shared" si="136"/>
        <v>6.2666666666666666</v>
      </c>
      <c r="AP386" s="29"/>
      <c r="AQ386" s="32"/>
      <c r="AR386" s="37"/>
      <c r="AS386" s="32"/>
      <c r="AT386"/>
    </row>
    <row r="387" spans="21:46" x14ac:dyDescent="0.25">
      <c r="U387" s="36">
        <f t="shared" si="137"/>
        <v>22620</v>
      </c>
      <c r="V387" s="36">
        <f t="shared" si="129"/>
        <v>27.497191918256249</v>
      </c>
      <c r="W387" s="32">
        <f t="shared" si="116"/>
        <v>295.8985959591281</v>
      </c>
      <c r="X387" s="8">
        <f t="shared" si="117"/>
        <v>1.1935014361902361</v>
      </c>
      <c r="Y387" s="32">
        <f t="shared" si="118"/>
        <v>1.8336486832602086E-5</v>
      </c>
      <c r="Z387" s="32">
        <f t="shared" si="119"/>
        <v>1.5363606843351443E-5</v>
      </c>
      <c r="AA387" s="10">
        <f t="shared" si="120"/>
        <v>1006.1837481890166</v>
      </c>
      <c r="AB387" s="29">
        <f t="shared" si="121"/>
        <v>2.5801412817176891E-2</v>
      </c>
      <c r="AC387" s="8">
        <f t="shared" si="122"/>
        <v>0.71507227842823384</v>
      </c>
      <c r="AD387" s="32">
        <f t="shared" si="123"/>
        <v>3.3795361439907883E-3</v>
      </c>
      <c r="AE387" s="47">
        <f t="shared" si="124"/>
        <v>618989.94011004129</v>
      </c>
      <c r="AF387" s="32">
        <f t="shared" si="125"/>
        <v>442622.54679864325</v>
      </c>
      <c r="AG387" s="9">
        <f t="shared" si="126"/>
        <v>13.928429265652177</v>
      </c>
      <c r="AH387" s="10">
        <f t="shared" si="127"/>
        <v>4.6419032311317219</v>
      </c>
      <c r="AI387" s="10">
        <f t="shared" si="131"/>
        <v>4.2321644017950488</v>
      </c>
      <c r="AJ387" s="10">
        <f t="shared" si="132"/>
        <v>4.5012105767110056</v>
      </c>
      <c r="AK387" s="10">
        <f t="shared" si="133"/>
        <v>8.7333749785060544</v>
      </c>
      <c r="AL387" s="9">
        <f t="shared" si="128"/>
        <v>4.7305781133574456</v>
      </c>
      <c r="AM387" s="49">
        <f t="shared" si="134"/>
        <v>32.227770031613694</v>
      </c>
      <c r="AN387" s="29">
        <f t="shared" si="135"/>
        <v>1.4555624964176757E-4</v>
      </c>
      <c r="AO387" s="29">
        <f t="shared" si="136"/>
        <v>6.2833333333333332</v>
      </c>
      <c r="AP387" s="29"/>
      <c r="AQ387" s="32"/>
      <c r="AR387" s="37"/>
      <c r="AS387" s="32"/>
      <c r="AT387"/>
    </row>
    <row r="388" spans="21:46" x14ac:dyDescent="0.25">
      <c r="U388" s="36">
        <f t="shared" si="137"/>
        <v>22680</v>
      </c>
      <c r="V388" s="36">
        <f t="shared" si="129"/>
        <v>27.497252585029567</v>
      </c>
      <c r="W388" s="32">
        <f t="shared" si="116"/>
        <v>295.89862629251479</v>
      </c>
      <c r="X388" s="8">
        <f t="shared" si="117"/>
        <v>1.1935013134373549</v>
      </c>
      <c r="Y388" s="32">
        <f t="shared" si="118"/>
        <v>1.8336488278831103E-5</v>
      </c>
      <c r="Z388" s="32">
        <f t="shared" si="119"/>
        <v>1.5363609635267952E-5</v>
      </c>
      <c r="AA388" s="10">
        <f t="shared" si="120"/>
        <v>1006.1837492626579</v>
      </c>
      <c r="AB388" s="29">
        <f t="shared" si="121"/>
        <v>2.5801415084858736E-2</v>
      </c>
      <c r="AC388" s="8">
        <f t="shared" si="122"/>
        <v>0.71507227274259699</v>
      </c>
      <c r="AD388" s="32">
        <f t="shared" si="123"/>
        <v>3.3795357975451895E-3</v>
      </c>
      <c r="AE388" s="47">
        <f t="shared" si="124"/>
        <v>618993.60570858209</v>
      </c>
      <c r="AF388" s="32">
        <f t="shared" si="125"/>
        <v>442625.16444717074</v>
      </c>
      <c r="AG388" s="9">
        <f t="shared" si="126"/>
        <v>13.928449858622287</v>
      </c>
      <c r="AH388" s="10">
        <f t="shared" si="127"/>
        <v>4.6419105020915099</v>
      </c>
      <c r="AI388" s="10">
        <f t="shared" si="131"/>
        <v>4.2321980654845905</v>
      </c>
      <c r="AJ388" s="10">
        <f t="shared" si="132"/>
        <v>4.5012407287060556</v>
      </c>
      <c r="AK388" s="10">
        <f t="shared" si="133"/>
        <v>8.7334387941906471</v>
      </c>
      <c r="AL388" s="9">
        <f t="shared" si="128"/>
        <v>4.7306126801866002</v>
      </c>
      <c r="AM388" s="49">
        <f t="shared" si="134"/>
        <v>32.227865265216167</v>
      </c>
      <c r="AN388" s="29">
        <f t="shared" si="135"/>
        <v>1.4555731323651077E-4</v>
      </c>
      <c r="AO388" s="29">
        <f t="shared" si="136"/>
        <v>6.3</v>
      </c>
      <c r="AP388" s="29"/>
      <c r="AQ388" s="32"/>
      <c r="AR388" s="37"/>
      <c r="AS388" s="32"/>
      <c r="AT388"/>
    </row>
    <row r="389" spans="21:46" x14ac:dyDescent="0.25">
      <c r="U389" s="36">
        <f t="shared" si="137"/>
        <v>22740</v>
      </c>
      <c r="V389" s="36">
        <f t="shared" si="129"/>
        <v>27.497311941169471</v>
      </c>
      <c r="W389" s="32">
        <f t="shared" si="116"/>
        <v>295.89865597058474</v>
      </c>
      <c r="X389" s="8">
        <f t="shared" si="117"/>
        <v>1.1935011933364283</v>
      </c>
      <c r="Y389" s="32">
        <f t="shared" si="118"/>
        <v>1.8336489693816003E-5</v>
      </c>
      <c r="Z389" s="32">
        <f t="shared" si="119"/>
        <v>1.5363612366868617E-5</v>
      </c>
      <c r="AA389" s="10">
        <f t="shared" si="120"/>
        <v>1006.1837503131053</v>
      </c>
      <c r="AB389" s="29">
        <f t="shared" si="121"/>
        <v>2.5801417303549928E-2</v>
      </c>
      <c r="AC389" s="8">
        <f t="shared" si="122"/>
        <v>0.71507226717979311</v>
      </c>
      <c r="AD389" s="32">
        <f t="shared" si="123"/>
        <v>3.3795354585842048E-3</v>
      </c>
      <c r="AE389" s="47">
        <f t="shared" si="124"/>
        <v>618997.192112825</v>
      </c>
      <c r="AF389" s="32">
        <f t="shared" si="125"/>
        <v>442627.72554204374</v>
      </c>
      <c r="AG389" s="9">
        <f t="shared" si="126"/>
        <v>13.928470006597927</v>
      </c>
      <c r="AH389" s="10">
        <f t="shared" si="127"/>
        <v>4.6419176159360704</v>
      </c>
      <c r="AI389" s="10">
        <f t="shared" si="131"/>
        <v>4.2322310019604386</v>
      </c>
      <c r="AJ389" s="10">
        <f t="shared" si="132"/>
        <v>4.5012702293208049</v>
      </c>
      <c r="AK389" s="10">
        <f t="shared" si="133"/>
        <v>8.7335012312812434</v>
      </c>
      <c r="AL389" s="9">
        <f t="shared" si="128"/>
        <v>4.7306465002773397</v>
      </c>
      <c r="AM389" s="49">
        <f t="shared" si="134"/>
        <v>32.227958441446809</v>
      </c>
      <c r="AN389" s="29">
        <f t="shared" si="135"/>
        <v>1.4555835385468739E-4</v>
      </c>
      <c r="AO389" s="29">
        <f t="shared" si="136"/>
        <v>6.3166666666666664</v>
      </c>
      <c r="AP389" s="29"/>
      <c r="AQ389" s="32"/>
      <c r="AR389" s="37"/>
      <c r="AS389" s="32"/>
      <c r="AT389"/>
    </row>
    <row r="390" spans="21:46" x14ac:dyDescent="0.25">
      <c r="U390" s="36">
        <f t="shared" si="137"/>
        <v>22800</v>
      </c>
      <c r="V390" s="36">
        <f t="shared" si="129"/>
        <v>27.49737001498924</v>
      </c>
      <c r="W390" s="32">
        <f t="shared" si="116"/>
        <v>295.89868500749458</v>
      </c>
      <c r="X390" s="8">
        <f t="shared" si="117"/>
        <v>1.1935010758301658</v>
      </c>
      <c r="Y390" s="32">
        <f t="shared" si="118"/>
        <v>1.8336491078231734E-5</v>
      </c>
      <c r="Z390" s="32">
        <f t="shared" si="119"/>
        <v>1.5363615039456405E-5</v>
      </c>
      <c r="AA390" s="10">
        <f t="shared" si="120"/>
        <v>1006.1837513408597</v>
      </c>
      <c r="AB390" s="29">
        <f t="shared" si="121"/>
        <v>2.5801419474308803E-2</v>
      </c>
      <c r="AC390" s="8">
        <f t="shared" si="122"/>
        <v>0.71507226173716809</v>
      </c>
      <c r="AD390" s="32">
        <f t="shared" si="123"/>
        <v>3.3795351269461432E-3</v>
      </c>
      <c r="AE390" s="47">
        <f t="shared" si="124"/>
        <v>619000.70103373076</v>
      </c>
      <c r="AF390" s="32">
        <f t="shared" si="125"/>
        <v>442630.23130508245</v>
      </c>
      <c r="AG390" s="9">
        <f t="shared" si="126"/>
        <v>13.928489719196811</v>
      </c>
      <c r="AH390" s="10">
        <f t="shared" si="127"/>
        <v>4.6419245760610126</v>
      </c>
      <c r="AI390" s="10">
        <f t="shared" si="131"/>
        <v>4.2322632269302565</v>
      </c>
      <c r="AJ390" s="10">
        <f t="shared" si="132"/>
        <v>4.5012990926261125</v>
      </c>
      <c r="AK390" s="10">
        <f t="shared" si="133"/>
        <v>8.7335623195563699</v>
      </c>
      <c r="AL390" s="9">
        <f t="shared" si="128"/>
        <v>4.7306795897597</v>
      </c>
      <c r="AM390" s="49">
        <f t="shared" si="134"/>
        <v>32.228049604748939</v>
      </c>
      <c r="AN390" s="29">
        <f t="shared" si="135"/>
        <v>1.4555937199260617E-4</v>
      </c>
      <c r="AO390" s="29">
        <f t="shared" si="136"/>
        <v>6.333333333333333</v>
      </c>
      <c r="AP390" s="29"/>
      <c r="AQ390" s="32"/>
      <c r="AR390" s="37"/>
      <c r="AS390" s="32"/>
      <c r="AT390"/>
    </row>
    <row r="391" spans="21:46" x14ac:dyDescent="0.25">
      <c r="U391" s="36">
        <f t="shared" si="137"/>
        <v>22860</v>
      </c>
      <c r="V391" s="36">
        <f t="shared" si="129"/>
        <v>27.49742683419057</v>
      </c>
      <c r="W391" s="32">
        <f t="shared" si="116"/>
        <v>295.89871341709528</v>
      </c>
      <c r="X391" s="8">
        <f t="shared" si="117"/>
        <v>1.1935009608625136</v>
      </c>
      <c r="Y391" s="32">
        <f t="shared" si="118"/>
        <v>1.8336492432738658E-5</v>
      </c>
      <c r="Z391" s="32">
        <f t="shared" si="119"/>
        <v>1.5363617654306141E-5</v>
      </c>
      <c r="AA391" s="10">
        <f t="shared" si="120"/>
        <v>1006.1837523464111</v>
      </c>
      <c r="AB391" s="29">
        <f t="shared" si="121"/>
        <v>2.5801421598170782E-2</v>
      </c>
      <c r="AC391" s="8">
        <f t="shared" si="122"/>
        <v>0.71507225641212646</v>
      </c>
      <c r="AD391" s="32">
        <f t="shared" si="123"/>
        <v>3.3795348024728044E-3</v>
      </c>
      <c r="AE391" s="47">
        <f t="shared" si="124"/>
        <v>619004.13414529536</v>
      </c>
      <c r="AF391" s="32">
        <f t="shared" si="125"/>
        <v>442632.68293171097</v>
      </c>
      <c r="AG391" s="9">
        <f t="shared" si="126"/>
        <v>13.928509005828715</v>
      </c>
      <c r="AH391" s="10">
        <f t="shared" si="127"/>
        <v>4.641931385788526</v>
      </c>
      <c r="AI391" s="10">
        <f t="shared" si="131"/>
        <v>4.2322947557624992</v>
      </c>
      <c r="AJ391" s="10">
        <f t="shared" si="132"/>
        <v>4.5013273323889065</v>
      </c>
      <c r="AK391" s="10">
        <f t="shared" si="133"/>
        <v>8.7336220881514066</v>
      </c>
      <c r="AL391" s="9">
        <f t="shared" si="128"/>
        <v>4.7307119644153444</v>
      </c>
      <c r="AM391" s="49">
        <f t="shared" si="134"/>
        <v>32.228138798605912</v>
      </c>
      <c r="AN391" s="29">
        <f t="shared" si="135"/>
        <v>1.4556036813585677E-4</v>
      </c>
      <c r="AO391" s="29">
        <f t="shared" si="136"/>
        <v>6.35</v>
      </c>
      <c r="AP391" s="29"/>
      <c r="AQ391" s="32"/>
      <c r="AR391" s="37"/>
      <c r="AS391" s="32"/>
      <c r="AT391"/>
    </row>
    <row r="392" spans="21:46" x14ac:dyDescent="0.25">
      <c r="U392" s="36">
        <f t="shared" si="137"/>
        <v>22920</v>
      </c>
      <c r="V392" s="36">
        <f t="shared" si="129"/>
        <v>27.497482425876779</v>
      </c>
      <c r="W392" s="32">
        <f t="shared" si="116"/>
        <v>295.89874121293838</v>
      </c>
      <c r="X392" s="8">
        <f t="shared" si="117"/>
        <v>1.1935008483786302</v>
      </c>
      <c r="Y392" s="32">
        <f t="shared" si="118"/>
        <v>1.8336493757982961E-5</v>
      </c>
      <c r="Z392" s="32">
        <f t="shared" si="119"/>
        <v>1.5363620212665176E-5</v>
      </c>
      <c r="AA392" s="10">
        <f t="shared" si="120"/>
        <v>1006.1837533302394</v>
      </c>
      <c r="AB392" s="29">
        <f t="shared" si="121"/>
        <v>2.5801423676149102E-2</v>
      </c>
      <c r="AC392" s="8">
        <f t="shared" si="122"/>
        <v>0.71507225120212714</v>
      </c>
      <c r="AD392" s="32">
        <f t="shared" si="123"/>
        <v>3.3795344850094085E-3</v>
      </c>
      <c r="AE392" s="47">
        <f t="shared" si="124"/>
        <v>619007.4930853456</v>
      </c>
      <c r="AF392" s="32">
        <f t="shared" si="125"/>
        <v>442635.08159152325</v>
      </c>
      <c r="AG392" s="9">
        <f t="shared" si="126"/>
        <v>13.92852787569994</v>
      </c>
      <c r="AH392" s="10">
        <f t="shared" si="127"/>
        <v>4.6419380483690009</v>
      </c>
      <c r="AI392" s="10">
        <f t="shared" si="131"/>
        <v>4.2323256034937602</v>
      </c>
      <c r="AJ392" s="10">
        <f t="shared" si="132"/>
        <v>4.5013549620788202</v>
      </c>
      <c r="AK392" s="10">
        <f t="shared" si="133"/>
        <v>8.7336805655725804</v>
      </c>
      <c r="AL392" s="9">
        <f t="shared" si="128"/>
        <v>4.7307436396851479</v>
      </c>
      <c r="AM392" s="49">
        <f t="shared" si="134"/>
        <v>32.228226065561927</v>
      </c>
      <c r="AN392" s="29">
        <f t="shared" si="135"/>
        <v>1.4556134275954302E-4</v>
      </c>
      <c r="AO392" s="29">
        <f t="shared" si="136"/>
        <v>6.3666666666666663</v>
      </c>
      <c r="AP392" s="29"/>
      <c r="AQ392" s="32"/>
      <c r="AR392" s="37"/>
      <c r="AS392" s="32"/>
      <c r="AT392"/>
    </row>
    <row r="393" spans="21:46" x14ac:dyDescent="0.25">
      <c r="U393" s="36">
        <f t="shared" si="137"/>
        <v>22980</v>
      </c>
      <c r="V393" s="36">
        <f t="shared" si="129"/>
        <v>27.497536816565731</v>
      </c>
      <c r="W393" s="32">
        <f t="shared" si="116"/>
        <v>295.89876840828282</v>
      </c>
      <c r="X393" s="8">
        <f t="shared" si="117"/>
        <v>1.1935007383248579</v>
      </c>
      <c r="Y393" s="32">
        <f t="shared" si="118"/>
        <v>1.8336495054596707E-5</v>
      </c>
      <c r="Z393" s="32">
        <f t="shared" si="119"/>
        <v>1.5363622715753791E-5</v>
      </c>
      <c r="AA393" s="10">
        <f t="shared" si="120"/>
        <v>1006.1837542928139</v>
      </c>
      <c r="AB393" s="29">
        <f t="shared" si="121"/>
        <v>2.5801425709234816E-2</v>
      </c>
      <c r="AC393" s="8">
        <f t="shared" si="122"/>
        <v>0.715072246104686</v>
      </c>
      <c r="AD393" s="32">
        <f t="shared" si="123"/>
        <v>3.379534174404519E-3</v>
      </c>
      <c r="AE393" s="47">
        <f t="shared" si="124"/>
        <v>619010.77945633314</v>
      </c>
      <c r="AF393" s="32">
        <f t="shared" si="125"/>
        <v>442637.42842885258</v>
      </c>
      <c r="AG393" s="9">
        <f t="shared" si="126"/>
        <v>13.928546337817791</v>
      </c>
      <c r="AH393" s="10">
        <f t="shared" si="127"/>
        <v>4.641944566982521</v>
      </c>
      <c r="AI393" s="10">
        <f t="shared" si="131"/>
        <v>4.2323557848358808</v>
      </c>
      <c r="AJ393" s="10">
        <f t="shared" si="132"/>
        <v>4.5013819948744729</v>
      </c>
      <c r="AK393" s="10">
        <f t="shared" si="133"/>
        <v>8.7337377797103528</v>
      </c>
      <c r="AL393" s="9">
        <f t="shared" si="128"/>
        <v>4.7307746306764411</v>
      </c>
      <c r="AM393" s="49">
        <f t="shared" si="134"/>
        <v>32.22831144724217</v>
      </c>
      <c r="AN393" s="29">
        <f t="shared" si="135"/>
        <v>1.4556229632850591E-4</v>
      </c>
      <c r="AO393" s="29">
        <f t="shared" si="136"/>
        <v>6.3833333333333337</v>
      </c>
      <c r="AP393" s="29"/>
      <c r="AQ393" s="32"/>
      <c r="AR393" s="37"/>
      <c r="AS393" s="32"/>
      <c r="AT393"/>
    </row>
    <row r="394" spans="21:46" x14ac:dyDescent="0.25">
      <c r="U394" s="36">
        <f t="shared" si="137"/>
        <v>23040</v>
      </c>
      <c r="V394" s="36">
        <f t="shared" si="129"/>
        <v>27.497590032202481</v>
      </c>
      <c r="W394" s="32">
        <f t="shared" si="116"/>
        <v>295.89879501610119</v>
      </c>
      <c r="X394" s="8">
        <f t="shared" si="117"/>
        <v>1.1935006306486984</v>
      </c>
      <c r="Y394" s="32">
        <f t="shared" si="118"/>
        <v>1.8336496323198484E-5</v>
      </c>
      <c r="Z394" s="32">
        <f t="shared" si="119"/>
        <v>1.5363625164766043E-5</v>
      </c>
      <c r="AA394" s="10">
        <f t="shared" si="120"/>
        <v>1006.1837552345935</v>
      </c>
      <c r="AB394" s="29">
        <f t="shared" si="121"/>
        <v>2.580142769839789E-2</v>
      </c>
      <c r="AC394" s="8">
        <f t="shared" si="122"/>
        <v>0.71507224111737011</v>
      </c>
      <c r="AD394" s="32">
        <f t="shared" si="123"/>
        <v>3.3795338705099676E-3</v>
      </c>
      <c r="AE394" s="47">
        <f t="shared" si="124"/>
        <v>619013.99482607958</v>
      </c>
      <c r="AF394" s="32">
        <f t="shared" si="125"/>
        <v>442639.72456330084</v>
      </c>
      <c r="AG394" s="9">
        <f t="shared" si="126"/>
        <v>13.928564400994782</v>
      </c>
      <c r="AH394" s="10">
        <f t="shared" si="127"/>
        <v>4.6419509447404632</v>
      </c>
      <c r="AI394" s="10">
        <f t="shared" si="131"/>
        <v>4.2323853141830323</v>
      </c>
      <c r="AJ394" s="10">
        <f t="shared" si="132"/>
        <v>4.5014084436699084</v>
      </c>
      <c r="AK394" s="10">
        <f t="shared" si="133"/>
        <v>8.7337937578529399</v>
      </c>
      <c r="AL394" s="9">
        <f t="shared" si="128"/>
        <v>4.7308049521703426</v>
      </c>
      <c r="AM394" s="49">
        <f t="shared" si="134"/>
        <v>32.228394984372827</v>
      </c>
      <c r="AN394" s="29">
        <f t="shared" si="135"/>
        <v>1.4556322929754899E-4</v>
      </c>
      <c r="AO394" s="29">
        <f t="shared" si="136"/>
        <v>6.4</v>
      </c>
      <c r="AP394" s="29"/>
      <c r="AQ394" s="32"/>
      <c r="AR394" s="37"/>
      <c r="AS394" s="32"/>
      <c r="AT394"/>
    </row>
    <row r="395" spans="21:46" x14ac:dyDescent="0.25">
      <c r="U395" s="36">
        <f t="shared" si="137"/>
        <v>23100</v>
      </c>
      <c r="V395" s="36">
        <f t="shared" si="129"/>
        <v>27.497642098171646</v>
      </c>
      <c r="W395" s="32">
        <f t="shared" ref="W395:W458" si="138">((V395+$W$4)/2)+273.15</f>
        <v>295.89882104908583</v>
      </c>
      <c r="X395" s="8">
        <f t="shared" ref="X395:X458" si="139">(351.99/W395)+344.84/(W395^2)</f>
        <v>1.1935005252987869</v>
      </c>
      <c r="Y395" s="32">
        <f t="shared" ref="Y395:Y458" si="140">((1.459*10^-6)*W395^1.5)/(W395+109.1)</f>
        <v>1.8336497564393409E-5</v>
      </c>
      <c r="Z395" s="32">
        <f t="shared" ref="Z395:Z458" si="141">Y395/X395</f>
        <v>1.536362756087012E-5</v>
      </c>
      <c r="AA395" s="10">
        <f t="shared" ref="AA395:AA458" si="142">1030.5-0.19975*W395+(3.9734*10^-4)*W395^2</f>
        <v>1006.1837561560274</v>
      </c>
      <c r="AB395" s="29">
        <f t="shared" ref="AB395:AB458" si="143">((2.334*10^-3)*(W395^1.5))/(W395+164.54)</f>
        <v>2.5801429644587114E-2</v>
      </c>
      <c r="AC395" s="8">
        <f t="shared" ref="AC395:AC458" si="144">AA395*Y395/AB395</f>
        <v>0.71507223623780136</v>
      </c>
      <c r="AD395" s="32">
        <f t="shared" ref="AD395:AD458" si="145">1/W395</f>
        <v>3.3795335731807894E-3</v>
      </c>
      <c r="AE395" s="47">
        <f t="shared" ref="AE395:AE458" si="146">$H$15*AD395*(V395-$W$4)*($C$34^3)/(Z395^2)</f>
        <v>619017.14072854049</v>
      </c>
      <c r="AF395" s="32">
        <f t="shared" ref="AF395:AF458" si="147">AE395*AC395</f>
        <v>442641.97109028726</v>
      </c>
      <c r="AG395" s="9">
        <f t="shared" ref="AG395:AG458" si="148">0.54*POWER(AF395,1/4)</f>
        <v>13.92858207385293</v>
      </c>
      <c r="AH395" s="10">
        <f t="shared" ref="AH395:AH458" si="149">AG395*AB395/$C$34</f>
        <v>4.641957184686909</v>
      </c>
      <c r="AI395" s="10">
        <f t="shared" si="131"/>
        <v>4.2324142056185012</v>
      </c>
      <c r="AJ395" s="10">
        <f t="shared" si="132"/>
        <v>4.5014343210806782</v>
      </c>
      <c r="AK395" s="10">
        <f t="shared" si="133"/>
        <v>8.7338485266991803</v>
      </c>
      <c r="AL395" s="9">
        <f t="shared" ref="AL395:AL458" si="150">AK395*$C$17/($C$2*$C$19)</f>
        <v>4.7308346186287222</v>
      </c>
      <c r="AM395" s="49">
        <f t="shared" si="134"/>
        <v>32.228476716800365</v>
      </c>
      <c r="AN395" s="29">
        <f t="shared" si="135"/>
        <v>1.45564142111653E-4</v>
      </c>
      <c r="AO395" s="29">
        <f t="shared" si="136"/>
        <v>6.416666666666667</v>
      </c>
      <c r="AP395" s="29"/>
      <c r="AQ395" s="32"/>
      <c r="AR395" s="37"/>
      <c r="AS395" s="32"/>
      <c r="AT395"/>
    </row>
    <row r="396" spans="21:46" x14ac:dyDescent="0.25">
      <c r="U396" s="36">
        <f t="shared" si="137"/>
        <v>23160</v>
      </c>
      <c r="V396" s="36">
        <f t="shared" ref="V396:V459" si="151">V395+$W$2*($R$10-AH395*$C$19*(V395-$W$4)-$W$3*$C$3*$C$19*(POWER(V395+273.15,4)-POWER($W$4+273.15,4)))/($C$29*$C$4)</f>
        <v>27.497693039309503</v>
      </c>
      <c r="W396" s="32">
        <f t="shared" si="138"/>
        <v>295.89884651965474</v>
      </c>
      <c r="X396" s="8">
        <f t="shared" si="139"/>
        <v>1.1935004222248695</v>
      </c>
      <c r="Y396" s="32">
        <f t="shared" si="140"/>
        <v>1.8336498778773551E-5</v>
      </c>
      <c r="Z396" s="32">
        <f t="shared" si="141"/>
        <v>1.5363629905208982E-5</v>
      </c>
      <c r="AA396" s="10">
        <f t="shared" si="142"/>
        <v>1006.1837570575552</v>
      </c>
      <c r="AB396" s="29">
        <f t="shared" si="143"/>
        <v>2.5801431548730876E-2</v>
      </c>
      <c r="AC396" s="8">
        <f t="shared" si="144"/>
        <v>0.71507223146365151</v>
      </c>
      <c r="AD396" s="32">
        <f t="shared" si="145"/>
        <v>3.3795332822751513E-3</v>
      </c>
      <c r="AE396" s="47">
        <f t="shared" si="146"/>
        <v>619020.21866453136</v>
      </c>
      <c r="AF396" s="32">
        <f t="shared" si="147"/>
        <v>442644.16908156394</v>
      </c>
      <c r="AG396" s="9">
        <f t="shared" si="148"/>
        <v>13.928599364827855</v>
      </c>
      <c r="AH396" s="10">
        <f t="shared" si="149"/>
        <v>4.6419632898001542</v>
      </c>
      <c r="AI396" s="10">
        <f t="shared" si="131"/>
        <v>4.2324424729214565</v>
      </c>
      <c r="AJ396" s="10">
        <f t="shared" si="132"/>
        <v>4.5014596394498358</v>
      </c>
      <c r="AK396" s="10">
        <f t="shared" si="133"/>
        <v>8.7339021123712932</v>
      </c>
      <c r="AL396" s="9">
        <f t="shared" si="150"/>
        <v>4.7308636442011167</v>
      </c>
      <c r="AM396" s="49">
        <f t="shared" si="134"/>
        <v>32.228556683510618</v>
      </c>
      <c r="AN396" s="29">
        <f t="shared" si="135"/>
        <v>1.4556503520618823E-4</v>
      </c>
      <c r="AO396" s="29">
        <f t="shared" si="136"/>
        <v>6.4333333333333336</v>
      </c>
      <c r="AP396" s="29"/>
      <c r="AQ396" s="32"/>
      <c r="AR396" s="37"/>
      <c r="AS396" s="32"/>
      <c r="AT396"/>
    </row>
    <row r="397" spans="21:46" x14ac:dyDescent="0.25">
      <c r="U397" s="36">
        <f t="shared" si="137"/>
        <v>23220</v>
      </c>
      <c r="V397" s="36">
        <f t="shared" si="151"/>
        <v>27.497742879915837</v>
      </c>
      <c r="W397" s="32">
        <f t="shared" si="138"/>
        <v>295.89887143995787</v>
      </c>
      <c r="X397" s="8">
        <f t="shared" si="139"/>
        <v>1.1935003213777766</v>
      </c>
      <c r="Y397" s="32">
        <f t="shared" si="140"/>
        <v>1.8336499966918193E-5</v>
      </c>
      <c r="Z397" s="32">
        <f t="shared" si="141"/>
        <v>1.5363632198900911E-5</v>
      </c>
      <c r="AA397" s="10">
        <f t="shared" si="142"/>
        <v>1006.1837579396069</v>
      </c>
      <c r="AB397" s="29">
        <f t="shared" si="143"/>
        <v>2.5801433411737469E-2</v>
      </c>
      <c r="AC397" s="8">
        <f t="shared" si="144"/>
        <v>0.71507222679264359</v>
      </c>
      <c r="AD397" s="32">
        <f t="shared" si="145"/>
        <v>3.3795329976542827E-3</v>
      </c>
      <c r="AE397" s="47">
        <f t="shared" si="146"/>
        <v>619023.23010244209</v>
      </c>
      <c r="AF397" s="32">
        <f t="shared" si="147"/>
        <v>442646.31958572828</v>
      </c>
      <c r="AG397" s="9">
        <f t="shared" si="148"/>
        <v>13.928616282172785</v>
      </c>
      <c r="AH397" s="10">
        <f t="shared" si="149"/>
        <v>4.6419692629940945</v>
      </c>
      <c r="AI397" s="10">
        <f t="shared" si="131"/>
        <v>4.2324701295734712</v>
      </c>
      <c r="AJ397" s="10">
        <f t="shared" si="132"/>
        <v>4.5014844108537826</v>
      </c>
      <c r="AK397" s="10">
        <f t="shared" si="133"/>
        <v>8.7339545404272538</v>
      </c>
      <c r="AL397" s="9">
        <f t="shared" si="150"/>
        <v>4.7308920427314289</v>
      </c>
      <c r="AM397" s="49">
        <f t="shared" si="134"/>
        <v>32.228634922647267</v>
      </c>
      <c r="AN397" s="29">
        <f t="shared" si="135"/>
        <v>1.4556590900712091E-4</v>
      </c>
      <c r="AO397" s="29">
        <f t="shared" si="136"/>
        <v>6.45</v>
      </c>
      <c r="AP397" s="29"/>
      <c r="AQ397" s="32"/>
      <c r="AR397" s="37"/>
      <c r="AS397" s="32"/>
      <c r="AT397"/>
    </row>
    <row r="398" spans="21:46" x14ac:dyDescent="0.25">
      <c r="U398" s="36">
        <f t="shared" si="137"/>
        <v>23280</v>
      </c>
      <c r="V398" s="36">
        <f t="shared" si="151"/>
        <v>27.497791643765535</v>
      </c>
      <c r="W398" s="32">
        <f t="shared" si="138"/>
        <v>295.89889582188277</v>
      </c>
      <c r="X398" s="8">
        <f t="shared" si="139"/>
        <v>1.1935002227094007</v>
      </c>
      <c r="Y398" s="32">
        <f t="shared" si="140"/>
        <v>1.8336501129394107E-5</v>
      </c>
      <c r="Z398" s="32">
        <f t="shared" si="141"/>
        <v>1.536363444304004E-5</v>
      </c>
      <c r="AA398" s="10">
        <f t="shared" si="142"/>
        <v>1006.1837588026033</v>
      </c>
      <c r="AB398" s="29">
        <f t="shared" si="143"/>
        <v>2.5801435234495618E-2</v>
      </c>
      <c r="AC398" s="8">
        <f t="shared" si="144"/>
        <v>0.71507222222254851</v>
      </c>
      <c r="AD398" s="32">
        <f t="shared" si="145"/>
        <v>3.3795327191824096E-3</v>
      </c>
      <c r="AE398" s="47">
        <f t="shared" si="146"/>
        <v>619026.17647893843</v>
      </c>
      <c r="AF398" s="32">
        <f t="shared" si="147"/>
        <v>442648.42362872197</v>
      </c>
      <c r="AG398" s="9">
        <f t="shared" si="148"/>
        <v>13.92863283396254</v>
      </c>
      <c r="AH398" s="10">
        <f t="shared" si="149"/>
        <v>4.6419751071196513</v>
      </c>
      <c r="AI398" s="10">
        <f t="shared" si="131"/>
        <v>4.2324971887649898</v>
      </c>
      <c r="AJ398" s="10">
        <f t="shared" si="132"/>
        <v>4.5015086471081602</v>
      </c>
      <c r="AK398" s="10">
        <f t="shared" si="133"/>
        <v>8.73400583587315</v>
      </c>
      <c r="AL398" s="9">
        <f t="shared" si="150"/>
        <v>4.7309198277646223</v>
      </c>
      <c r="AM398" s="49">
        <f t="shared" si="134"/>
        <v>32.228711471530154</v>
      </c>
      <c r="AN398" s="29">
        <f t="shared" si="135"/>
        <v>1.4556676393121917E-4</v>
      </c>
      <c r="AO398" s="29">
        <f t="shared" si="136"/>
        <v>6.4666666666666668</v>
      </c>
      <c r="AP398" s="29"/>
      <c r="AQ398" s="32"/>
      <c r="AR398" s="37"/>
      <c r="AS398" s="32"/>
      <c r="AT398"/>
    </row>
    <row r="399" spans="21:46" x14ac:dyDescent="0.25">
      <c r="U399" s="36">
        <f t="shared" si="137"/>
        <v>23340</v>
      </c>
      <c r="V399" s="36">
        <f t="shared" si="151"/>
        <v>27.497839354119908</v>
      </c>
      <c r="W399" s="32">
        <f t="shared" si="138"/>
        <v>295.89891967705995</v>
      </c>
      <c r="X399" s="8">
        <f t="shared" si="139"/>
        <v>1.193500126172675</v>
      </c>
      <c r="Y399" s="32">
        <f t="shared" si="140"/>
        <v>1.833650226675583E-5</v>
      </c>
      <c r="Z399" s="32">
        <f t="shared" si="141"/>
        <v>1.5363636638696857E-5</v>
      </c>
      <c r="AA399" s="10">
        <f t="shared" si="142"/>
        <v>1006.183759646956</v>
      </c>
      <c r="AB399" s="29">
        <f t="shared" si="143"/>
        <v>2.5801437017874795E-2</v>
      </c>
      <c r="AC399" s="8">
        <f t="shared" si="144"/>
        <v>0.71507221775118734</v>
      </c>
      <c r="AD399" s="32">
        <f t="shared" si="145"/>
        <v>3.3795324467266945E-3</v>
      </c>
      <c r="AE399" s="47">
        <f t="shared" si="146"/>
        <v>619029.05919964972</v>
      </c>
      <c r="AF399" s="32">
        <f t="shared" si="147"/>
        <v>442650.48221432458</v>
      </c>
      <c r="AG399" s="9">
        <f t="shared" si="148"/>
        <v>13.928649028097361</v>
      </c>
      <c r="AH399" s="10">
        <f t="shared" si="149"/>
        <v>4.6419808249661036</v>
      </c>
      <c r="AI399" s="10">
        <f t="shared" si="131"/>
        <v>4.2325236634015733</v>
      </c>
      <c r="AJ399" s="10">
        <f t="shared" si="132"/>
        <v>4.5015323597733499</v>
      </c>
      <c r="AK399" s="10">
        <f t="shared" si="133"/>
        <v>8.7340560231749222</v>
      </c>
      <c r="AL399" s="9">
        <f t="shared" si="150"/>
        <v>4.7309470125530826</v>
      </c>
      <c r="AM399" s="49">
        <f t="shared" si="134"/>
        <v>32.228786366672992</v>
      </c>
      <c r="AN399" s="29">
        <f t="shared" si="135"/>
        <v>1.455676003862487E-4</v>
      </c>
      <c r="AO399" s="29">
        <f t="shared" si="136"/>
        <v>6.4833333333333334</v>
      </c>
      <c r="AP399" s="29"/>
      <c r="AQ399" s="32"/>
      <c r="AR399" s="37"/>
      <c r="AS399" s="32"/>
      <c r="AT399"/>
    </row>
    <row r="400" spans="21:46" x14ac:dyDescent="0.25">
      <c r="U400" s="36">
        <f t="shared" si="137"/>
        <v>23400</v>
      </c>
      <c r="V400" s="36">
        <f t="shared" si="151"/>
        <v>27.497886033737792</v>
      </c>
      <c r="W400" s="32">
        <f t="shared" si="138"/>
        <v>295.89894301686888</v>
      </c>
      <c r="X400" s="8">
        <f t="shared" si="139"/>
        <v>1.1935000317215474</v>
      </c>
      <c r="Y400" s="32">
        <f t="shared" si="140"/>
        <v>1.8336503379545873E-5</v>
      </c>
      <c r="Z400" s="32">
        <f t="shared" si="141"/>
        <v>1.5363638786918708E-5</v>
      </c>
      <c r="AA400" s="10">
        <f t="shared" si="142"/>
        <v>1006.1837604730678</v>
      </c>
      <c r="AB400" s="29">
        <f t="shared" si="143"/>
        <v>2.5801438762725695E-2</v>
      </c>
      <c r="AC400" s="8">
        <f t="shared" si="144"/>
        <v>0.71507221337642624</v>
      </c>
      <c r="AD400" s="32">
        <f t="shared" si="145"/>
        <v>3.3795321801571663E-3</v>
      </c>
      <c r="AE400" s="47">
        <f t="shared" si="146"/>
        <v>619031.87963983789</v>
      </c>
      <c r="AF400" s="32">
        <f t="shared" si="147"/>
        <v>442652.49632462836</v>
      </c>
      <c r="AG400" s="9">
        <f t="shared" si="148"/>
        <v>13.928664872306726</v>
      </c>
      <c r="AH400" s="10">
        <f t="shared" si="149"/>
        <v>4.6419864192624436</v>
      </c>
      <c r="AI400" s="10">
        <f t="shared" si="131"/>
        <v>4.232549566110074</v>
      </c>
      <c r="AJ400" s="10">
        <f t="shared" si="132"/>
        <v>4.5015555601600816</v>
      </c>
      <c r="AK400" s="10">
        <f t="shared" si="133"/>
        <v>8.7341051262701548</v>
      </c>
      <c r="AL400" s="9">
        <f t="shared" si="150"/>
        <v>4.7309736100629998</v>
      </c>
      <c r="AM400" s="49">
        <f t="shared" si="134"/>
        <v>32.228859643800789</v>
      </c>
      <c r="AN400" s="29">
        <f t="shared" si="135"/>
        <v>1.4556841877116924E-4</v>
      </c>
      <c r="AO400" s="29">
        <f t="shared" si="136"/>
        <v>6.5</v>
      </c>
      <c r="AP400" s="29"/>
      <c r="AQ400" s="32"/>
      <c r="AR400" s="37"/>
      <c r="AS400" s="32"/>
      <c r="AT400"/>
    </row>
    <row r="401" spans="21:46" x14ac:dyDescent="0.25">
      <c r="U401" s="36">
        <f t="shared" si="137"/>
        <v>23460</v>
      </c>
      <c r="V401" s="36">
        <f t="shared" si="151"/>
        <v>27.497931704886398</v>
      </c>
      <c r="W401" s="32">
        <f t="shared" si="138"/>
        <v>295.89896585244315</v>
      </c>
      <c r="X401" s="8">
        <f t="shared" si="139"/>
        <v>1.1934999393109627</v>
      </c>
      <c r="Y401" s="32">
        <f t="shared" si="140"/>
        <v>1.8336504468295108E-5</v>
      </c>
      <c r="Z401" s="32">
        <f t="shared" si="141"/>
        <v>1.5363640888730359E-5</v>
      </c>
      <c r="AA401" s="10">
        <f t="shared" si="142"/>
        <v>1006.1837612813325</v>
      </c>
      <c r="AB401" s="29">
        <f t="shared" si="143"/>
        <v>2.5801440469880685E-2</v>
      </c>
      <c r="AC401" s="8">
        <f t="shared" si="144"/>
        <v>0.71507220909617886</v>
      </c>
      <c r="AD401" s="32">
        <f t="shared" si="145"/>
        <v>3.3795319193466633E-3</v>
      </c>
      <c r="AE401" s="47">
        <f t="shared" si="146"/>
        <v>619034.6391450495</v>
      </c>
      <c r="AF401" s="32">
        <f t="shared" si="147"/>
        <v>442654.46692050644</v>
      </c>
      <c r="AG401" s="9">
        <f t="shared" si="148"/>
        <v>13.928680374152977</v>
      </c>
      <c r="AH401" s="10">
        <f t="shared" si="149"/>
        <v>4.6419918926786696</v>
      </c>
      <c r="AI401" s="10">
        <f t="shared" ref="AI401:AI464" si="152">AH401*$C$19*(V401-$W$4)</f>
        <v>4.2325749092446419</v>
      </c>
      <c r="AJ401" s="10">
        <f t="shared" ref="AJ401:AJ464" si="153">$W$3*$C$19*$C$3*(POWER(V401+273.15,4)-POWER($W$4+273.15,4))</f>
        <v>4.5015782593347007</v>
      </c>
      <c r="AK401" s="10">
        <f t="shared" ref="AK401:AK464" si="154">AJ401+AI401</f>
        <v>8.7341531685793434</v>
      </c>
      <c r="AL401" s="9">
        <f t="shared" si="150"/>
        <v>4.7309996329804775</v>
      </c>
      <c r="AM401" s="49">
        <f t="shared" ref="AM401:AM464" si="155">V401+AL401</f>
        <v>32.228931337866875</v>
      </c>
      <c r="AN401" s="29">
        <f t="shared" ref="AN401:AN464" si="156">AK401*$W$2/(3.6*10^6)</f>
        <v>1.4556921947632239E-4</v>
      </c>
      <c r="AO401" s="29">
        <f t="shared" ref="AO401:AO464" si="157">U401/3600</f>
        <v>6.5166666666666666</v>
      </c>
      <c r="AP401" s="29"/>
      <c r="AQ401" s="32"/>
      <c r="AR401" s="37"/>
      <c r="AS401" s="32"/>
      <c r="AT401"/>
    </row>
    <row r="402" spans="21:46" x14ac:dyDescent="0.25">
      <c r="U402" s="36">
        <f t="shared" si="137"/>
        <v>23520</v>
      </c>
      <c r="V402" s="36">
        <f t="shared" si="151"/>
        <v>27.49797638935193</v>
      </c>
      <c r="W402" s="32">
        <f t="shared" si="138"/>
        <v>295.89898819467595</v>
      </c>
      <c r="X402" s="8">
        <f t="shared" si="139"/>
        <v>1.1934998488968369</v>
      </c>
      <c r="Y402" s="32">
        <f t="shared" si="140"/>
        <v>1.8336505533522869E-5</v>
      </c>
      <c r="Z402" s="32">
        <f t="shared" si="141"/>
        <v>1.5363642945134407E-5</v>
      </c>
      <c r="AA402" s="10">
        <f t="shared" si="142"/>
        <v>1006.1837620721358</v>
      </c>
      <c r="AB402" s="29">
        <f t="shared" si="143"/>
        <v>2.5801442140154101E-2</v>
      </c>
      <c r="AC402" s="8">
        <f t="shared" si="144"/>
        <v>0.71507220490840284</v>
      </c>
      <c r="AD402" s="32">
        <f t="shared" si="145"/>
        <v>3.379531664170769E-3</v>
      </c>
      <c r="AE402" s="47">
        <f t="shared" si="146"/>
        <v>619037.33903176489</v>
      </c>
      <c r="AF402" s="32">
        <f t="shared" si="147"/>
        <v>442656.39494207461</v>
      </c>
      <c r="AG402" s="9">
        <f t="shared" si="148"/>
        <v>13.928695541035003</v>
      </c>
      <c r="AH402" s="10">
        <f t="shared" si="149"/>
        <v>4.6419972478270619</v>
      </c>
      <c r="AI402" s="10">
        <f t="shared" si="152"/>
        <v>4.2325997048926149</v>
      </c>
      <c r="AJ402" s="10">
        <f t="shared" si="153"/>
        <v>4.5016004681245905</v>
      </c>
      <c r="AK402" s="10">
        <f t="shared" si="154"/>
        <v>8.7342001730172054</v>
      </c>
      <c r="AL402" s="9">
        <f t="shared" si="150"/>
        <v>4.731025093717653</v>
      </c>
      <c r="AM402" s="49">
        <f t="shared" si="155"/>
        <v>32.229001483069581</v>
      </c>
      <c r="AN402" s="29">
        <f t="shared" si="156"/>
        <v>1.455700028836201E-4</v>
      </c>
      <c r="AO402" s="29">
        <f t="shared" si="157"/>
        <v>6.5333333333333332</v>
      </c>
      <c r="AP402" s="29"/>
      <c r="AQ402" s="32"/>
      <c r="AR402" s="37"/>
      <c r="AS402" s="32"/>
      <c r="AT402"/>
    </row>
    <row r="403" spans="21:46" x14ac:dyDescent="0.25">
      <c r="U403" s="36">
        <f t="shared" si="137"/>
        <v>23580</v>
      </c>
      <c r="V403" s="36">
        <f t="shared" si="151"/>
        <v>27.498020108449978</v>
      </c>
      <c r="W403" s="32">
        <f t="shared" si="138"/>
        <v>295.89901005422496</v>
      </c>
      <c r="X403" s="8">
        <f t="shared" si="139"/>
        <v>1.19349976043604</v>
      </c>
      <c r="Y403" s="32">
        <f t="shared" si="140"/>
        <v>1.833650657573733E-5</v>
      </c>
      <c r="Z403" s="32">
        <f t="shared" si="141"/>
        <v>1.5363644957111818E-5</v>
      </c>
      <c r="AA403" s="10">
        <f t="shared" si="142"/>
        <v>1006.1837628458547</v>
      </c>
      <c r="AB403" s="29">
        <f t="shared" si="143"/>
        <v>2.5801443774342757E-2</v>
      </c>
      <c r="AC403" s="8">
        <f t="shared" si="144"/>
        <v>0.71507220081110057</v>
      </c>
      <c r="AD403" s="32">
        <f t="shared" si="145"/>
        <v>3.3795314145077574E-3</v>
      </c>
      <c r="AE403" s="47">
        <f t="shared" si="146"/>
        <v>619039.98058801994</v>
      </c>
      <c r="AF403" s="32">
        <f t="shared" si="147"/>
        <v>442658.28130913636</v>
      </c>
      <c r="AG403" s="9">
        <f t="shared" si="148"/>
        <v>13.928710380191736</v>
      </c>
      <c r="AH403" s="10">
        <f t="shared" si="149"/>
        <v>4.6420024872634427</v>
      </c>
      <c r="AI403" s="10">
        <f t="shared" si="152"/>
        <v>4.2326239648802879</v>
      </c>
      <c r="AJ403" s="10">
        <f t="shared" si="153"/>
        <v>4.5016221971232113</v>
      </c>
      <c r="AK403" s="10">
        <f t="shared" si="154"/>
        <v>8.7342461620034992</v>
      </c>
      <c r="AL403" s="9">
        <f t="shared" si="150"/>
        <v>4.7310500044185622</v>
      </c>
      <c r="AM403" s="49">
        <f t="shared" si="155"/>
        <v>32.229070112868541</v>
      </c>
      <c r="AN403" s="29">
        <f t="shared" si="156"/>
        <v>1.4557076936672498E-4</v>
      </c>
      <c r="AO403" s="29">
        <f t="shared" si="157"/>
        <v>6.55</v>
      </c>
      <c r="AP403" s="29"/>
      <c r="AQ403" s="32"/>
      <c r="AR403" s="37"/>
      <c r="AS403" s="32"/>
      <c r="AT403"/>
    </row>
    <row r="404" spans="21:46" x14ac:dyDescent="0.25">
      <c r="U404" s="36">
        <f t="shared" si="137"/>
        <v>23640</v>
      </c>
      <c r="V404" s="36">
        <f t="shared" si="151"/>
        <v>27.498062883035679</v>
      </c>
      <c r="W404" s="32">
        <f t="shared" si="138"/>
        <v>295.89903144151782</v>
      </c>
      <c r="X404" s="8">
        <f t="shared" si="139"/>
        <v>1.1934996738863726</v>
      </c>
      <c r="Y404" s="32">
        <f t="shared" si="140"/>
        <v>1.8336507595435592E-5</v>
      </c>
      <c r="Z404" s="32">
        <f t="shared" si="141"/>
        <v>1.5363646925622306E-5</v>
      </c>
      <c r="AA404" s="10">
        <f t="shared" si="142"/>
        <v>1006.1837636028588</v>
      </c>
      <c r="AB404" s="29">
        <f t="shared" si="143"/>
        <v>2.5801445373226095E-2</v>
      </c>
      <c r="AC404" s="8">
        <f t="shared" si="144"/>
        <v>0.71507219680231804</v>
      </c>
      <c r="AD404" s="32">
        <f t="shared" si="145"/>
        <v>3.3795311702385289E-3</v>
      </c>
      <c r="AE404" s="47">
        <f t="shared" si="146"/>
        <v>619042.56507402856</v>
      </c>
      <c r="AF404" s="32">
        <f t="shared" si="147"/>
        <v>442660.1269216275</v>
      </c>
      <c r="AG404" s="9">
        <f t="shared" si="148"/>
        <v>13.928724898705655</v>
      </c>
      <c r="AH404" s="10">
        <f t="shared" si="149"/>
        <v>4.6420076134883717</v>
      </c>
      <c r="AI404" s="10">
        <f t="shared" si="152"/>
        <v>4.2326477007785224</v>
      </c>
      <c r="AJ404" s="10">
        <f t="shared" si="153"/>
        <v>4.5016434566952963</v>
      </c>
      <c r="AK404" s="10">
        <f t="shared" si="154"/>
        <v>8.7342911574738196</v>
      </c>
      <c r="AL404" s="9">
        <f t="shared" si="150"/>
        <v>4.731074376964985</v>
      </c>
      <c r="AM404" s="49">
        <f t="shared" si="155"/>
        <v>32.229137260000662</v>
      </c>
      <c r="AN404" s="29">
        <f t="shared" si="156"/>
        <v>1.4557151929123032E-4</v>
      </c>
      <c r="AO404" s="29">
        <f t="shared" si="157"/>
        <v>6.5666666666666664</v>
      </c>
      <c r="AP404" s="29"/>
      <c r="AQ404" s="32"/>
      <c r="AR404" s="37"/>
      <c r="AS404" s="32"/>
      <c r="AT404"/>
    </row>
    <row r="405" spans="21:46" x14ac:dyDescent="0.25">
      <c r="U405" s="36">
        <f t="shared" si="137"/>
        <v>23700</v>
      </c>
      <c r="V405" s="36">
        <f t="shared" si="151"/>
        <v>27.49810473351366</v>
      </c>
      <c r="W405" s="32">
        <f t="shared" si="138"/>
        <v>295.89905236675679</v>
      </c>
      <c r="X405" s="8">
        <f t="shared" si="139"/>
        <v>1.1934995892065479</v>
      </c>
      <c r="Y405" s="32">
        <f t="shared" si="140"/>
        <v>1.8336508593104167E-5</v>
      </c>
      <c r="Z405" s="32">
        <f t="shared" si="141"/>
        <v>1.5363648851604958E-5</v>
      </c>
      <c r="AA405" s="10">
        <f t="shared" si="142"/>
        <v>1006.1837643435086</v>
      </c>
      <c r="AB405" s="29">
        <f t="shared" si="143"/>
        <v>2.5801446937566971E-2</v>
      </c>
      <c r="AC405" s="8">
        <f t="shared" si="144"/>
        <v>0.71507219288014223</v>
      </c>
      <c r="AD405" s="32">
        <f t="shared" si="145"/>
        <v>3.3795309312465594E-3</v>
      </c>
      <c r="AE405" s="47">
        <f t="shared" si="146"/>
        <v>619045.09372276987</v>
      </c>
      <c r="AF405" s="32">
        <f t="shared" si="147"/>
        <v>442661.93266003422</v>
      </c>
      <c r="AG405" s="9">
        <f t="shared" si="148"/>
        <v>13.928739103506077</v>
      </c>
      <c r="AH405" s="10">
        <f t="shared" si="149"/>
        <v>4.6420126289483798</v>
      </c>
      <c r="AI405" s="10">
        <f t="shared" si="152"/>
        <v>4.2326709239083007</v>
      </c>
      <c r="AJ405" s="10">
        <f t="shared" si="153"/>
        <v>4.5016642569815808</v>
      </c>
      <c r="AK405" s="10">
        <f t="shared" si="154"/>
        <v>8.7343351808898824</v>
      </c>
      <c r="AL405" s="9">
        <f t="shared" si="150"/>
        <v>4.7310982229820198</v>
      </c>
      <c r="AM405" s="49">
        <f t="shared" si="155"/>
        <v>32.229202956495683</v>
      </c>
      <c r="AN405" s="29">
        <f t="shared" si="156"/>
        <v>1.455722530148314E-4</v>
      </c>
      <c r="AO405" s="29">
        <f t="shared" si="157"/>
        <v>6.583333333333333</v>
      </c>
      <c r="AP405" s="29"/>
      <c r="AQ405" s="32"/>
      <c r="AR405" s="37"/>
      <c r="AS405" s="32"/>
      <c r="AT405"/>
    </row>
    <row r="406" spans="21:46" x14ac:dyDescent="0.25">
      <c r="U406" s="36">
        <f t="shared" si="137"/>
        <v>23760</v>
      </c>
      <c r="V406" s="36">
        <f t="shared" si="151"/>
        <v>27.49814567984777</v>
      </c>
      <c r="W406" s="32">
        <f t="shared" si="138"/>
        <v>295.89907283992386</v>
      </c>
      <c r="X406" s="8">
        <f t="shared" si="139"/>
        <v>1.1934995063561702</v>
      </c>
      <c r="Y406" s="32">
        <f t="shared" si="140"/>
        <v>1.8336509569218925E-5</v>
      </c>
      <c r="Z406" s="32">
        <f t="shared" si="141"/>
        <v>1.5363650735978478E-5</v>
      </c>
      <c r="AA406" s="10">
        <f t="shared" si="142"/>
        <v>1006.1837650681578</v>
      </c>
      <c r="AB406" s="29">
        <f t="shared" si="143"/>
        <v>2.5801448468111544E-2</v>
      </c>
      <c r="AC406" s="8">
        <f t="shared" si="144"/>
        <v>0.71507218904270242</v>
      </c>
      <c r="AD406" s="32">
        <f t="shared" si="145"/>
        <v>3.3795306974178396E-3</v>
      </c>
      <c r="AE406" s="47">
        <f t="shared" si="146"/>
        <v>619047.56774059241</v>
      </c>
      <c r="AF406" s="32">
        <f t="shared" si="147"/>
        <v>442663.69938582601</v>
      </c>
      <c r="AG406" s="9">
        <f t="shared" si="148"/>
        <v>13.928753001372584</v>
      </c>
      <c r="AH406" s="10">
        <f t="shared" si="149"/>
        <v>4.6420175360370957</v>
      </c>
      <c r="AI406" s="10">
        <f t="shared" si="152"/>
        <v>4.2326936453460799</v>
      </c>
      <c r="AJ406" s="10">
        <f t="shared" si="153"/>
        <v>4.5016846079038242</v>
      </c>
      <c r="AK406" s="10">
        <f t="shared" si="154"/>
        <v>8.7343782532499041</v>
      </c>
      <c r="AL406" s="9">
        <f t="shared" si="150"/>
        <v>4.7311215538436979</v>
      </c>
      <c r="AM406" s="49">
        <f t="shared" si="155"/>
        <v>32.229267233691466</v>
      </c>
      <c r="AN406" s="29">
        <f t="shared" si="156"/>
        <v>1.4557297088749842E-4</v>
      </c>
      <c r="AO406" s="29">
        <f t="shared" si="157"/>
        <v>6.6</v>
      </c>
      <c r="AP406" s="29"/>
      <c r="AQ406" s="32"/>
      <c r="AR406" s="37"/>
      <c r="AS406" s="32"/>
      <c r="AT406"/>
    </row>
    <row r="407" spans="21:46" x14ac:dyDescent="0.25">
      <c r="U407" s="36">
        <f t="shared" si="137"/>
        <v>23820</v>
      </c>
      <c r="V407" s="36">
        <f t="shared" si="151"/>
        <v>27.498185741570602</v>
      </c>
      <c r="W407" s="32">
        <f t="shared" si="138"/>
        <v>295.8990928707853</v>
      </c>
      <c r="X407" s="8">
        <f t="shared" si="139"/>
        <v>1.1934994252957167</v>
      </c>
      <c r="Y407" s="32">
        <f t="shared" si="140"/>
        <v>1.833651052424552E-5</v>
      </c>
      <c r="Z407" s="32">
        <f t="shared" si="141"/>
        <v>1.5363652579641782E-5</v>
      </c>
      <c r="AA407" s="10">
        <f t="shared" si="142"/>
        <v>1006.1837657771517</v>
      </c>
      <c r="AB407" s="29">
        <f t="shared" si="143"/>
        <v>2.5801449965589945E-2</v>
      </c>
      <c r="AC407" s="8">
        <f t="shared" si="144"/>
        <v>0.71507218528816818</v>
      </c>
      <c r="AD407" s="32">
        <f t="shared" si="145"/>
        <v>3.3795304686408249E-3</v>
      </c>
      <c r="AE407" s="47">
        <f t="shared" si="146"/>
        <v>619049.98830777837</v>
      </c>
      <c r="AF407" s="32">
        <f t="shared" si="147"/>
        <v>442665.42794185807</v>
      </c>
      <c r="AG407" s="9">
        <f t="shared" si="148"/>
        <v>13.928766598938184</v>
      </c>
      <c r="AH407" s="10">
        <f t="shared" si="149"/>
        <v>4.6420223370964173</v>
      </c>
      <c r="AI407" s="10">
        <f t="shared" si="152"/>
        <v>4.2327158759290979</v>
      </c>
      <c r="AJ407" s="10">
        <f t="shared" si="153"/>
        <v>4.5017045191694658</v>
      </c>
      <c r="AK407" s="10">
        <f t="shared" si="154"/>
        <v>8.7344203950985637</v>
      </c>
      <c r="AL407" s="9">
        <f t="shared" si="150"/>
        <v>4.7311443806783879</v>
      </c>
      <c r="AM407" s="49">
        <f t="shared" si="155"/>
        <v>32.229330122248989</v>
      </c>
      <c r="AN407" s="29">
        <f t="shared" si="156"/>
        <v>1.4557367325164272E-4</v>
      </c>
      <c r="AO407" s="29">
        <f t="shared" si="157"/>
        <v>6.6166666666666663</v>
      </c>
      <c r="AP407" s="29"/>
      <c r="AQ407" s="32"/>
      <c r="AR407" s="37"/>
      <c r="AS407" s="32"/>
      <c r="AT407"/>
    </row>
    <row r="408" spans="21:46" x14ac:dyDescent="0.25">
      <c r="U408" s="36">
        <f t="shared" si="137"/>
        <v>23880</v>
      </c>
      <c r="V408" s="36">
        <f t="shared" si="151"/>
        <v>27.498224937792806</v>
      </c>
      <c r="W408" s="32">
        <f t="shared" si="138"/>
        <v>295.89911246889636</v>
      </c>
      <c r="X408" s="8">
        <f t="shared" si="139"/>
        <v>1.1934993459865182</v>
      </c>
      <c r="Y408" s="32">
        <f t="shared" si="140"/>
        <v>1.8336511458639491E-5</v>
      </c>
      <c r="Z408" s="32">
        <f t="shared" si="141"/>
        <v>1.536365438347431E-5</v>
      </c>
      <c r="AA408" s="10">
        <f t="shared" si="142"/>
        <v>1006.1837664708289</v>
      </c>
      <c r="AB408" s="29">
        <f t="shared" si="143"/>
        <v>2.5801451430716486E-2</v>
      </c>
      <c r="AC408" s="8">
        <f t="shared" si="144"/>
        <v>0.71507218161474795</v>
      </c>
      <c r="AD408" s="32">
        <f t="shared" si="145"/>
        <v>3.3795302448063804E-3</v>
      </c>
      <c r="AE408" s="47">
        <f t="shared" si="146"/>
        <v>619052.35657911503</v>
      </c>
      <c r="AF408" s="32">
        <f t="shared" si="147"/>
        <v>442667.11915277864</v>
      </c>
      <c r="AG408" s="9">
        <f t="shared" si="148"/>
        <v>13.928779902692522</v>
      </c>
      <c r="AH408" s="10">
        <f t="shared" si="149"/>
        <v>4.6420270344176213</v>
      </c>
      <c r="AI408" s="10">
        <f t="shared" si="152"/>
        <v>4.2327376262605281</v>
      </c>
      <c r="AJ408" s="10">
        <f t="shared" si="153"/>
        <v>4.5017240002763073</v>
      </c>
      <c r="AK408" s="10">
        <f t="shared" si="154"/>
        <v>8.7344616265368344</v>
      </c>
      <c r="AL408" s="9">
        <f t="shared" si="150"/>
        <v>4.7311667143741181</v>
      </c>
      <c r="AM408" s="49">
        <f t="shared" si="155"/>
        <v>32.229391652166925</v>
      </c>
      <c r="AN408" s="29">
        <f t="shared" si="156"/>
        <v>1.4557436044228055E-4</v>
      </c>
      <c r="AO408" s="29">
        <f t="shared" si="157"/>
        <v>6.6333333333333337</v>
      </c>
      <c r="AP408" s="29"/>
      <c r="AQ408" s="32"/>
      <c r="AR408" s="37"/>
      <c r="AS408" s="32"/>
      <c r="AT408"/>
    </row>
    <row r="409" spans="21:46" x14ac:dyDescent="0.25">
      <c r="U409" s="36">
        <f t="shared" si="137"/>
        <v>23940</v>
      </c>
      <c r="V409" s="36">
        <f t="shared" si="151"/>
        <v>27.498263287212204</v>
      </c>
      <c r="W409" s="32">
        <f t="shared" si="138"/>
        <v>295.8991316436061</v>
      </c>
      <c r="X409" s="8">
        <f t="shared" si="139"/>
        <v>1.1934992683907413</v>
      </c>
      <c r="Y409" s="32">
        <f t="shared" si="140"/>
        <v>1.8336512372846613E-5</v>
      </c>
      <c r="Z409" s="32">
        <f t="shared" si="141"/>
        <v>1.5363656148336573E-5</v>
      </c>
      <c r="AA409" s="10">
        <f t="shared" si="142"/>
        <v>1006.1837671495199</v>
      </c>
      <c r="AB409" s="29">
        <f t="shared" si="143"/>
        <v>2.5801452864190132E-2</v>
      </c>
      <c r="AC409" s="8">
        <f t="shared" si="144"/>
        <v>0.71507217802068912</v>
      </c>
      <c r="AD409" s="32">
        <f t="shared" si="145"/>
        <v>3.3795300258077266E-3</v>
      </c>
      <c r="AE409" s="47">
        <f t="shared" si="146"/>
        <v>619054.67368443497</v>
      </c>
      <c r="AF409" s="32">
        <f t="shared" si="147"/>
        <v>442668.77382541588</v>
      </c>
      <c r="AG409" s="9">
        <f t="shared" si="148"/>
        <v>13.928792918984941</v>
      </c>
      <c r="AH409" s="10">
        <f t="shared" si="149"/>
        <v>4.6420316302424629</v>
      </c>
      <c r="AI409" s="10">
        <f t="shared" si="152"/>
        <v>4.2327589067145412</v>
      </c>
      <c r="AJ409" s="10">
        <f t="shared" si="153"/>
        <v>4.5017430605168611</v>
      </c>
      <c r="AK409" s="10">
        <f t="shared" si="154"/>
        <v>8.7345019672314024</v>
      </c>
      <c r="AL409" s="9">
        <f t="shared" si="150"/>
        <v>4.7311885655836763</v>
      </c>
      <c r="AM409" s="49">
        <f t="shared" si="155"/>
        <v>32.229451852795883</v>
      </c>
      <c r="AN409" s="29">
        <f t="shared" si="156"/>
        <v>1.4557503278719004E-4</v>
      </c>
      <c r="AO409" s="29">
        <f t="shared" si="157"/>
        <v>6.65</v>
      </c>
      <c r="AP409" s="29"/>
      <c r="AQ409" s="32"/>
      <c r="AR409" s="37"/>
      <c r="AS409" s="32"/>
      <c r="AT409"/>
    </row>
    <row r="410" spans="21:46" x14ac:dyDescent="0.25">
      <c r="U410" s="36">
        <f t="shared" si="137"/>
        <v>24000</v>
      </c>
      <c r="V410" s="36">
        <f t="shared" si="151"/>
        <v>27.49830080812271</v>
      </c>
      <c r="W410" s="32">
        <f t="shared" si="138"/>
        <v>295.89915040406134</v>
      </c>
      <c r="X410" s="8">
        <f t="shared" si="139"/>
        <v>1.1934991924713698</v>
      </c>
      <c r="Y410" s="32">
        <f t="shared" si="140"/>
        <v>1.833651326730296E-5</v>
      </c>
      <c r="Z410" s="32">
        <f t="shared" si="141"/>
        <v>1.5363657875070431E-5</v>
      </c>
      <c r="AA410" s="10">
        <f t="shared" si="142"/>
        <v>1006.1837678135487</v>
      </c>
      <c r="AB410" s="29">
        <f t="shared" si="143"/>
        <v>2.5801454266694619E-2</v>
      </c>
      <c r="AC410" s="8">
        <f t="shared" si="144"/>
        <v>0.71507217450427851</v>
      </c>
      <c r="AD410" s="32">
        <f t="shared" si="145"/>
        <v>3.3795298115403935E-3</v>
      </c>
      <c r="AE410" s="47">
        <f t="shared" si="146"/>
        <v>619056.94072916766</v>
      </c>
      <c r="AF410" s="32">
        <f t="shared" si="147"/>
        <v>442670.39274917217</v>
      </c>
      <c r="AG410" s="9">
        <f t="shared" si="148"/>
        <v>13.928805654027572</v>
      </c>
      <c r="AH410" s="10">
        <f t="shared" si="149"/>
        <v>4.6420361267642356</v>
      </c>
      <c r="AI410" s="10">
        <f t="shared" si="152"/>
        <v>4.2327797274412369</v>
      </c>
      <c r="AJ410" s="10">
        <f t="shared" si="153"/>
        <v>4.5017617089830813</v>
      </c>
      <c r="AK410" s="10">
        <f t="shared" si="154"/>
        <v>8.734541436424319</v>
      </c>
      <c r="AL410" s="9">
        <f t="shared" si="150"/>
        <v>4.731209944729839</v>
      </c>
      <c r="AM410" s="49">
        <f t="shared" si="155"/>
        <v>32.229510752852548</v>
      </c>
      <c r="AN410" s="29">
        <f t="shared" si="156"/>
        <v>1.4557569060707199E-4</v>
      </c>
      <c r="AO410" s="29">
        <f t="shared" si="157"/>
        <v>6.666666666666667</v>
      </c>
      <c r="AP410" s="29"/>
      <c r="AQ410" s="32"/>
      <c r="AR410" s="37"/>
      <c r="AS410" s="32"/>
      <c r="AT410"/>
    </row>
    <row r="411" spans="21:46" x14ac:dyDescent="0.25">
      <c r="U411" s="36">
        <f t="shared" si="137"/>
        <v>24060</v>
      </c>
      <c r="V411" s="36">
        <f t="shared" si="151"/>
        <v>27.498337518423043</v>
      </c>
      <c r="W411" s="32">
        <f t="shared" si="138"/>
        <v>295.89916875921148</v>
      </c>
      <c r="X411" s="8">
        <f t="shared" si="139"/>
        <v>1.1934991181921868</v>
      </c>
      <c r="Y411" s="32">
        <f t="shared" si="140"/>
        <v>1.833651414243529E-5</v>
      </c>
      <c r="Z411" s="32">
        <f t="shared" si="141"/>
        <v>1.5363659564499651E-5</v>
      </c>
      <c r="AA411" s="10">
        <f t="shared" si="142"/>
        <v>1006.1837684632318</v>
      </c>
      <c r="AB411" s="29">
        <f t="shared" si="143"/>
        <v>2.5801455638899122E-2</v>
      </c>
      <c r="AC411" s="8">
        <f t="shared" si="144"/>
        <v>0.71507217106383747</v>
      </c>
      <c r="AD411" s="32">
        <f t="shared" si="145"/>
        <v>3.3795296019021666E-3</v>
      </c>
      <c r="AE411" s="47">
        <f t="shared" si="146"/>
        <v>619059.15879485151</v>
      </c>
      <c r="AF411" s="32">
        <f t="shared" si="147"/>
        <v>442671.9766963874</v>
      </c>
      <c r="AG411" s="9">
        <f t="shared" si="148"/>
        <v>13.928818113898211</v>
      </c>
      <c r="AH411" s="10">
        <f t="shared" si="149"/>
        <v>4.6420405261288398</v>
      </c>
      <c r="AI411" s="10">
        <f t="shared" si="152"/>
        <v>4.2328000983715004</v>
      </c>
      <c r="AJ411" s="10">
        <f t="shared" si="153"/>
        <v>4.5017799545703792</v>
      </c>
      <c r="AK411" s="10">
        <f t="shared" si="154"/>
        <v>8.7345800529418796</v>
      </c>
      <c r="AL411" s="9">
        <f t="shared" si="150"/>
        <v>4.7312308620101842</v>
      </c>
      <c r="AM411" s="49">
        <f t="shared" si="155"/>
        <v>32.229568380433228</v>
      </c>
      <c r="AN411" s="29">
        <f t="shared" si="156"/>
        <v>1.4557633421569799E-4</v>
      </c>
      <c r="AO411" s="29">
        <f t="shared" si="157"/>
        <v>6.6833333333333336</v>
      </c>
      <c r="AP411" s="29"/>
      <c r="AQ411" s="32"/>
      <c r="AR411" s="37"/>
      <c r="AS411" s="32"/>
      <c r="AT411"/>
    </row>
    <row r="412" spans="21:46" x14ac:dyDescent="0.25">
      <c r="U412" s="36">
        <f t="shared" si="137"/>
        <v>24120</v>
      </c>
      <c r="V412" s="36">
        <f t="shared" si="151"/>
        <v>27.498373435625275</v>
      </c>
      <c r="W412" s="32">
        <f t="shared" si="138"/>
        <v>295.8991867178126</v>
      </c>
      <c r="X412" s="8">
        <f t="shared" si="139"/>
        <v>1.1934990455177577</v>
      </c>
      <c r="Y412" s="32">
        <f t="shared" si="140"/>
        <v>1.8336514998661011E-5</v>
      </c>
      <c r="Z412" s="32">
        <f t="shared" si="141"/>
        <v>1.5363661217430098E-5</v>
      </c>
      <c r="AA412" s="10">
        <f t="shared" si="142"/>
        <v>1006.1837690988795</v>
      </c>
      <c r="AB412" s="29">
        <f t="shared" si="143"/>
        <v>2.5801456981458141E-2</v>
      </c>
      <c r="AC412" s="8">
        <f t="shared" si="144"/>
        <v>0.71507216769772497</v>
      </c>
      <c r="AD412" s="32">
        <f t="shared" si="145"/>
        <v>3.379529396793039E-3</v>
      </c>
      <c r="AE412" s="47">
        <f t="shared" si="146"/>
        <v>619061.3289396679</v>
      </c>
      <c r="AF412" s="32">
        <f t="shared" si="147"/>
        <v>442673.52642272267</v>
      </c>
      <c r="AG412" s="9">
        <f t="shared" si="148"/>
        <v>13.928830304543347</v>
      </c>
      <c r="AH412" s="10">
        <f t="shared" si="149"/>
        <v>4.6420448304357809</v>
      </c>
      <c r="AI412" s="10">
        <f t="shared" si="152"/>
        <v>4.2328200292217142</v>
      </c>
      <c r="AJ412" s="10">
        <f t="shared" si="153"/>
        <v>4.5017978059821271</v>
      </c>
      <c r="AK412" s="10">
        <f t="shared" si="154"/>
        <v>8.7346178352038422</v>
      </c>
      <c r="AL412" s="9">
        <f t="shared" si="150"/>
        <v>4.7312513274020809</v>
      </c>
      <c r="AM412" s="49">
        <f t="shared" si="155"/>
        <v>32.22962476302736</v>
      </c>
      <c r="AN412" s="29">
        <f t="shared" si="156"/>
        <v>1.4557696392006404E-4</v>
      </c>
      <c r="AO412" s="29">
        <f t="shared" si="157"/>
        <v>6.7</v>
      </c>
      <c r="AP412" s="29"/>
      <c r="AQ412" s="32"/>
      <c r="AR412" s="37"/>
      <c r="AS412" s="32"/>
      <c r="AT412"/>
    </row>
    <row r="413" spans="21:46" x14ac:dyDescent="0.25">
      <c r="U413" s="36">
        <f t="shared" si="137"/>
        <v>24180</v>
      </c>
      <c r="V413" s="36">
        <f t="shared" si="151"/>
        <v>27.498408576863177</v>
      </c>
      <c r="W413" s="32">
        <f t="shared" si="138"/>
        <v>295.89920428843158</v>
      </c>
      <c r="X413" s="8">
        <f t="shared" si="139"/>
        <v>1.1934989744134139</v>
      </c>
      <c r="Y413" s="32">
        <f t="shared" si="140"/>
        <v>1.833651583638858E-5</v>
      </c>
      <c r="Z413" s="32">
        <f t="shared" si="141"/>
        <v>1.536366283465027E-5</v>
      </c>
      <c r="AA413" s="10">
        <f t="shared" si="142"/>
        <v>1006.1837697207945</v>
      </c>
      <c r="AB413" s="29">
        <f t="shared" si="143"/>
        <v>2.5801458295012122E-2</v>
      </c>
      <c r="AC413" s="8">
        <f t="shared" si="144"/>
        <v>0.7150721644043353</v>
      </c>
      <c r="AD413" s="32">
        <f t="shared" si="145"/>
        <v>3.3795291961151645E-3</v>
      </c>
      <c r="AE413" s="47">
        <f t="shared" si="146"/>
        <v>619063.45219893381</v>
      </c>
      <c r="AF413" s="32">
        <f t="shared" si="147"/>
        <v>442675.04266751138</v>
      </c>
      <c r="AG413" s="9">
        <f t="shared" si="148"/>
        <v>13.928842231780902</v>
      </c>
      <c r="AH413" s="10">
        <f t="shared" si="149"/>
        <v>4.6420490417391882</v>
      </c>
      <c r="AI413" s="10">
        <f t="shared" si="152"/>
        <v>4.2328395294984</v>
      </c>
      <c r="AJ413" s="10">
        <f t="shared" si="153"/>
        <v>4.5018152717336468</v>
      </c>
      <c r="AK413" s="10">
        <f t="shared" si="154"/>
        <v>8.7346548012320469</v>
      </c>
      <c r="AL413" s="9">
        <f t="shared" si="150"/>
        <v>4.7312713506673587</v>
      </c>
      <c r="AM413" s="49">
        <f t="shared" si="155"/>
        <v>32.229679927530533</v>
      </c>
      <c r="AN413" s="29">
        <f t="shared" si="156"/>
        <v>1.4557758002053413E-4</v>
      </c>
      <c r="AO413" s="29">
        <f t="shared" si="157"/>
        <v>6.7166666666666668</v>
      </c>
      <c r="AP413" s="29"/>
      <c r="AQ413" s="32"/>
      <c r="AR413" s="37"/>
      <c r="AS413" s="32"/>
      <c r="AT413"/>
    </row>
    <row r="414" spans="21:46" x14ac:dyDescent="0.25">
      <c r="U414" s="36">
        <f t="shared" si="137"/>
        <v>24240</v>
      </c>
      <c r="V414" s="36">
        <f t="shared" si="151"/>
        <v>27.498442958900391</v>
      </c>
      <c r="W414" s="32">
        <f t="shared" si="138"/>
        <v>295.89922147945015</v>
      </c>
      <c r="X414" s="8">
        <f t="shared" si="139"/>
        <v>1.193498904845236</v>
      </c>
      <c r="Y414" s="32">
        <f t="shared" si="140"/>
        <v>1.8336516656017653E-5</v>
      </c>
      <c r="Z414" s="32">
        <f t="shared" si="141"/>
        <v>1.5363664416931655E-5</v>
      </c>
      <c r="AA414" s="10">
        <f t="shared" si="142"/>
        <v>1006.1837703292738</v>
      </c>
      <c r="AB414" s="29">
        <f t="shared" si="143"/>
        <v>2.5801459580187737E-2</v>
      </c>
      <c r="AC414" s="8">
        <f t="shared" si="144"/>
        <v>0.71507216118209704</v>
      </c>
      <c r="AD414" s="32">
        <f t="shared" si="145"/>
        <v>3.3795289997728124E-3</v>
      </c>
      <c r="AE414" s="47">
        <f t="shared" si="146"/>
        <v>619065.52958559652</v>
      </c>
      <c r="AF414" s="32">
        <f t="shared" si="147"/>
        <v>442676.52615411195</v>
      </c>
      <c r="AG414" s="9">
        <f t="shared" si="148"/>
        <v>13.928853901303043</v>
      </c>
      <c r="AH414" s="10">
        <f t="shared" si="149"/>
        <v>4.6420531620488052</v>
      </c>
      <c r="AI414" s="10">
        <f t="shared" si="152"/>
        <v>4.2328586085027613</v>
      </c>
      <c r="AJ414" s="10">
        <f t="shared" si="153"/>
        <v>4.5018323601563335</v>
      </c>
      <c r="AK414" s="10">
        <f t="shared" si="154"/>
        <v>8.7346909686590948</v>
      </c>
      <c r="AL414" s="9">
        <f t="shared" si="150"/>
        <v>4.7312909413570097</v>
      </c>
      <c r="AM414" s="49">
        <f t="shared" si="155"/>
        <v>32.229733900257401</v>
      </c>
      <c r="AN414" s="29">
        <f t="shared" si="156"/>
        <v>1.455781828109849E-4</v>
      </c>
      <c r="AO414" s="29">
        <f t="shared" si="157"/>
        <v>6.7333333333333334</v>
      </c>
      <c r="AP414" s="29"/>
      <c r="AQ414" s="32"/>
      <c r="AR414" s="37"/>
      <c r="AS414" s="32"/>
      <c r="AT414"/>
    </row>
    <row r="415" spans="21:46" x14ac:dyDescent="0.25">
      <c r="U415" s="36">
        <f t="shared" si="137"/>
        <v>24300</v>
      </c>
      <c r="V415" s="36">
        <f t="shared" si="151"/>
        <v>27.498476598138421</v>
      </c>
      <c r="W415" s="32">
        <f t="shared" si="138"/>
        <v>295.89923829906917</v>
      </c>
      <c r="X415" s="8">
        <f t="shared" si="139"/>
        <v>1.1934988367800361</v>
      </c>
      <c r="Y415" s="32">
        <f t="shared" si="140"/>
        <v>1.8336517457939201E-5</v>
      </c>
      <c r="Z415" s="32">
        <f t="shared" si="141"/>
        <v>1.5363665965029049E-5</v>
      </c>
      <c r="AA415" s="10">
        <f t="shared" si="142"/>
        <v>1006.1837709246076</v>
      </c>
      <c r="AB415" s="29">
        <f t="shared" si="143"/>
        <v>2.5801460837598E-2</v>
      </c>
      <c r="AC415" s="8">
        <f t="shared" si="144"/>
        <v>0.71507215802947421</v>
      </c>
      <c r="AD415" s="32">
        <f t="shared" si="145"/>
        <v>3.3795288076723167E-3</v>
      </c>
      <c r="AE415" s="47">
        <f t="shared" si="146"/>
        <v>619067.56209072052</v>
      </c>
      <c r="AF415" s="32">
        <f t="shared" si="147"/>
        <v>442677.97759025707</v>
      </c>
      <c r="AG415" s="9">
        <f t="shared" si="148"/>
        <v>13.928865318678913</v>
      </c>
      <c r="AH415" s="10">
        <f t="shared" si="149"/>
        <v>4.642057193330916</v>
      </c>
      <c r="AI415" s="10">
        <f t="shared" si="152"/>
        <v>4.2328772753350874</v>
      </c>
      <c r="AJ415" s="10">
        <f t="shared" si="153"/>
        <v>4.5018490794016088</v>
      </c>
      <c r="AK415" s="10">
        <f t="shared" si="154"/>
        <v>8.7347263547366971</v>
      </c>
      <c r="AL415" s="9">
        <f t="shared" si="150"/>
        <v>4.7313101088157108</v>
      </c>
      <c r="AM415" s="49">
        <f t="shared" si="155"/>
        <v>32.22978670695413</v>
      </c>
      <c r="AN415" s="29">
        <f t="shared" si="156"/>
        <v>1.4557877257894496E-4</v>
      </c>
      <c r="AO415" s="29">
        <f t="shared" si="157"/>
        <v>6.75</v>
      </c>
      <c r="AP415" s="29"/>
      <c r="AQ415" s="32"/>
      <c r="AR415" s="37"/>
      <c r="AS415" s="32"/>
      <c r="AT415"/>
    </row>
    <row r="416" spans="21:46" x14ac:dyDescent="0.25">
      <c r="U416" s="36">
        <f t="shared" si="137"/>
        <v>24360</v>
      </c>
      <c r="V416" s="36">
        <f t="shared" si="151"/>
        <v>27.498509510624462</v>
      </c>
      <c r="W416" s="32">
        <f t="shared" si="138"/>
        <v>295.8992547553122</v>
      </c>
      <c r="X416" s="8">
        <f t="shared" si="139"/>
        <v>1.1934987701853441</v>
      </c>
      <c r="Y416" s="32">
        <f t="shared" si="140"/>
        <v>1.8336518242535801E-5</v>
      </c>
      <c r="Z416" s="32">
        <f t="shared" si="141"/>
        <v>1.5363667479680968E-5</v>
      </c>
      <c r="AA416" s="10">
        <f t="shared" si="142"/>
        <v>1006.1837715070799</v>
      </c>
      <c r="AB416" s="29">
        <f t="shared" si="143"/>
        <v>2.5801462067842826E-2</v>
      </c>
      <c r="AC416" s="8">
        <f t="shared" si="144"/>
        <v>0.71507215494496124</v>
      </c>
      <c r="AD416" s="32">
        <f t="shared" si="145"/>
        <v>3.3795286197220381E-3</v>
      </c>
      <c r="AE416" s="47">
        <f t="shared" si="146"/>
        <v>619069.55068395787</v>
      </c>
      <c r="AF416" s="32">
        <f t="shared" si="147"/>
        <v>442679.39766838663</v>
      </c>
      <c r="AG416" s="9">
        <f t="shared" si="148"/>
        <v>13.928876489357272</v>
      </c>
      <c r="AH416" s="10">
        <f t="shared" si="149"/>
        <v>4.6420611375093337</v>
      </c>
      <c r="AI416" s="10">
        <f t="shared" si="152"/>
        <v>4.2328955388991307</v>
      </c>
      <c r="AJ416" s="10">
        <f t="shared" si="153"/>
        <v>4.5018654374448186</v>
      </c>
      <c r="AK416" s="10">
        <f t="shared" si="154"/>
        <v>8.7347609763439493</v>
      </c>
      <c r="AL416" s="9">
        <f t="shared" si="150"/>
        <v>4.731328862186305</v>
      </c>
      <c r="AM416" s="49">
        <f t="shared" si="155"/>
        <v>32.229838372810768</v>
      </c>
      <c r="AN416" s="29">
        <f t="shared" si="156"/>
        <v>1.4557934960573248E-4</v>
      </c>
      <c r="AO416" s="29">
        <f t="shared" si="157"/>
        <v>6.7666666666666666</v>
      </c>
      <c r="AP416" s="29"/>
      <c r="AQ416" s="32"/>
      <c r="AR416" s="37"/>
      <c r="AS416" s="32"/>
      <c r="AT416"/>
    </row>
    <row r="417" spans="21:46" x14ac:dyDescent="0.25">
      <c r="U417" s="36">
        <f t="shared" si="137"/>
        <v>24420</v>
      </c>
      <c r="V417" s="36">
        <f t="shared" si="151"/>
        <v>27.498541712059048</v>
      </c>
      <c r="W417" s="32">
        <f t="shared" si="138"/>
        <v>295.89927085602949</v>
      </c>
      <c r="X417" s="8">
        <f t="shared" si="139"/>
        <v>1.1934987050293917</v>
      </c>
      <c r="Y417" s="32">
        <f t="shared" si="140"/>
        <v>1.8336519010181649E-5</v>
      </c>
      <c r="Z417" s="32">
        <f t="shared" si="141"/>
        <v>1.536366896160988E-5</v>
      </c>
      <c r="AA417" s="10">
        <f t="shared" si="142"/>
        <v>1006.1837720769684</v>
      </c>
      <c r="AB417" s="29">
        <f t="shared" si="143"/>
        <v>2.5801463271508937E-2</v>
      </c>
      <c r="AC417" s="8">
        <f t="shared" si="144"/>
        <v>0.71507215192708762</v>
      </c>
      <c r="AD417" s="32">
        <f t="shared" si="145"/>
        <v>3.3795284358323157E-3</v>
      </c>
      <c r="AE417" s="47">
        <f t="shared" si="146"/>
        <v>619071.4963140185</v>
      </c>
      <c r="AF417" s="32">
        <f t="shared" si="147"/>
        <v>442680.7870659873</v>
      </c>
      <c r="AG417" s="9">
        <f t="shared" si="148"/>
        <v>13.92888741866915</v>
      </c>
      <c r="AH417" s="10">
        <f t="shared" si="149"/>
        <v>4.6420649964662601</v>
      </c>
      <c r="AI417" s="10">
        <f t="shared" si="152"/>
        <v>4.2329134079063051</v>
      </c>
      <c r="AJ417" s="10">
        <f t="shared" si="153"/>
        <v>4.5018814420890472</v>
      </c>
      <c r="AK417" s="10">
        <f t="shared" si="154"/>
        <v>8.7347948499953532</v>
      </c>
      <c r="AL417" s="9">
        <f t="shared" si="150"/>
        <v>4.7313472104141496</v>
      </c>
      <c r="AM417" s="49">
        <f t="shared" si="155"/>
        <v>32.229888922473194</v>
      </c>
      <c r="AN417" s="29">
        <f t="shared" si="156"/>
        <v>1.4557991416658923E-4</v>
      </c>
      <c r="AO417" s="29">
        <f t="shared" si="157"/>
        <v>6.7833333333333332</v>
      </c>
      <c r="AP417" s="29"/>
      <c r="AQ417" s="32"/>
      <c r="AR417" s="37"/>
      <c r="AS417" s="32"/>
      <c r="AT417"/>
    </row>
    <row r="418" spans="21:46" x14ac:dyDescent="0.25">
      <c r="U418" s="36">
        <f t="shared" si="137"/>
        <v>24480</v>
      </c>
      <c r="V418" s="36">
        <f t="shared" si="151"/>
        <v>27.498573217803543</v>
      </c>
      <c r="W418" s="32">
        <f t="shared" si="138"/>
        <v>295.89928660890178</v>
      </c>
      <c r="X418" s="8">
        <f t="shared" si="139"/>
        <v>1.193498641281096</v>
      </c>
      <c r="Y418" s="32">
        <f t="shared" si="140"/>
        <v>1.833651976124305E-5</v>
      </c>
      <c r="Z418" s="32">
        <f t="shared" si="141"/>
        <v>1.536367041152281E-5</v>
      </c>
      <c r="AA418" s="10">
        <f t="shared" si="142"/>
        <v>1006.183772634545</v>
      </c>
      <c r="AB418" s="29">
        <f t="shared" si="143"/>
        <v>2.580146444917069E-2</v>
      </c>
      <c r="AC418" s="8">
        <f t="shared" si="144"/>
        <v>0.71507214897441351</v>
      </c>
      <c r="AD418" s="32">
        <f t="shared" si="145"/>
        <v>3.379528255915424E-3</v>
      </c>
      <c r="AE418" s="47">
        <f t="shared" si="146"/>
        <v>619073.39990910317</v>
      </c>
      <c r="AF418" s="32">
        <f t="shared" si="147"/>
        <v>442682.14644589892</v>
      </c>
      <c r="AG418" s="9">
        <f t="shared" si="148"/>
        <v>13.928898111830284</v>
      </c>
      <c r="AH418" s="10">
        <f t="shared" si="149"/>
        <v>4.6420687720432516</v>
      </c>
      <c r="AI418" s="10">
        <f t="shared" si="152"/>
        <v>4.2329308908798922</v>
      </c>
      <c r="AJ418" s="10">
        <f t="shared" si="153"/>
        <v>4.5018971009688169</v>
      </c>
      <c r="AK418" s="10">
        <f t="shared" si="154"/>
        <v>8.7348279918487091</v>
      </c>
      <c r="AL418" s="9">
        <f t="shared" si="150"/>
        <v>4.7313651622513833</v>
      </c>
      <c r="AM418" s="49">
        <f t="shared" si="155"/>
        <v>32.229938380054925</v>
      </c>
      <c r="AN418" s="29">
        <f t="shared" si="156"/>
        <v>1.4558046653081181E-4</v>
      </c>
      <c r="AO418" s="29">
        <f t="shared" si="157"/>
        <v>6.8</v>
      </c>
      <c r="AP418" s="29"/>
      <c r="AQ418" s="32"/>
      <c r="AR418" s="37"/>
      <c r="AS418" s="32"/>
      <c r="AT418"/>
    </row>
    <row r="419" spans="21:46" x14ac:dyDescent="0.25">
      <c r="U419" s="36">
        <f t="shared" si="137"/>
        <v>24540</v>
      </c>
      <c r="V419" s="36">
        <f t="shared" si="151"/>
        <v>27.498604042887465</v>
      </c>
      <c r="W419" s="32">
        <f t="shared" si="138"/>
        <v>295.8993020214437</v>
      </c>
      <c r="X419" s="8">
        <f t="shared" si="139"/>
        <v>1.1934985789100467</v>
      </c>
      <c r="Y419" s="32">
        <f t="shared" si="140"/>
        <v>1.8336520496078243E-5</v>
      </c>
      <c r="Z419" s="32">
        <f t="shared" si="141"/>
        <v>1.5363671830111374E-5</v>
      </c>
      <c r="AA419" s="10">
        <f t="shared" si="142"/>
        <v>1006.1837731800758</v>
      </c>
      <c r="AB419" s="29">
        <f t="shared" si="143"/>
        <v>2.5801465601389795E-2</v>
      </c>
      <c r="AC419" s="8">
        <f t="shared" si="144"/>
        <v>0.71507214608553094</v>
      </c>
      <c r="AD419" s="32">
        <f t="shared" si="145"/>
        <v>3.3795280798855363E-3</v>
      </c>
      <c r="AE419" s="47">
        <f t="shared" si="146"/>
        <v>619075.26237737015</v>
      </c>
      <c r="AF419" s="32">
        <f t="shared" si="147"/>
        <v>442683.47645664919</v>
      </c>
      <c r="AG419" s="9">
        <f t="shared" si="148"/>
        <v>13.928908573943733</v>
      </c>
      <c r="AH419" s="10">
        <f t="shared" si="149"/>
        <v>4.6420724660420376</v>
      </c>
      <c r="AI419" s="10">
        <f t="shared" si="152"/>
        <v>4.2329479961590541</v>
      </c>
      <c r="AJ419" s="10">
        <f t="shared" si="153"/>
        <v>4.5019124215536843</v>
      </c>
      <c r="AK419" s="10">
        <f t="shared" si="154"/>
        <v>8.7348604177127385</v>
      </c>
      <c r="AL419" s="9">
        <f t="shared" si="150"/>
        <v>4.7313827262610664</v>
      </c>
      <c r="AM419" s="49">
        <f t="shared" si="155"/>
        <v>32.229986769148532</v>
      </c>
      <c r="AN419" s="29">
        <f t="shared" si="156"/>
        <v>1.4558100696187895E-4</v>
      </c>
      <c r="AO419" s="29">
        <f t="shared" si="157"/>
        <v>6.8166666666666664</v>
      </c>
      <c r="AP419" s="29"/>
      <c r="AQ419" s="32"/>
      <c r="AR419" s="37"/>
      <c r="AS419" s="32"/>
      <c r="AT419"/>
    </row>
    <row r="420" spans="21:46" x14ac:dyDescent="0.25">
      <c r="U420" s="36">
        <f t="shared" si="137"/>
        <v>24600</v>
      </c>
      <c r="V420" s="36">
        <f t="shared" si="151"/>
        <v>27.498634202015655</v>
      </c>
      <c r="W420" s="32">
        <f t="shared" si="138"/>
        <v>295.8993171010078</v>
      </c>
      <c r="X420" s="8">
        <f t="shared" si="139"/>
        <v>1.193498517886489</v>
      </c>
      <c r="Y420" s="32">
        <f t="shared" si="140"/>
        <v>1.8336521215037793E-5</v>
      </c>
      <c r="Z420" s="32">
        <f t="shared" si="141"/>
        <v>1.5363673218052325E-5</v>
      </c>
      <c r="AA420" s="10">
        <f t="shared" si="142"/>
        <v>1006.183773713821</v>
      </c>
      <c r="AB420" s="29">
        <f t="shared" si="143"/>
        <v>2.5801466728715965E-2</v>
      </c>
      <c r="AC420" s="8">
        <f t="shared" si="144"/>
        <v>0.71507214325906054</v>
      </c>
      <c r="AD420" s="32">
        <f t="shared" si="145"/>
        <v>3.3795279076586763E-3</v>
      </c>
      <c r="AE420" s="47">
        <f t="shared" si="146"/>
        <v>619077.08460735052</v>
      </c>
      <c r="AF420" s="32">
        <f t="shared" si="147"/>
        <v>442684.77773274889</v>
      </c>
      <c r="AG420" s="9">
        <f t="shared" si="148"/>
        <v>13.928918810002227</v>
      </c>
      <c r="AH420" s="10">
        <f t="shared" si="149"/>
        <v>4.6420760802254213</v>
      </c>
      <c r="AI420" s="10">
        <f t="shared" si="152"/>
        <v>4.2329647319028441</v>
      </c>
      <c r="AJ420" s="10">
        <f t="shared" si="153"/>
        <v>4.5019274111519261</v>
      </c>
      <c r="AK420" s="10">
        <f t="shared" si="154"/>
        <v>8.7348921430547701</v>
      </c>
      <c r="AL420" s="9">
        <f t="shared" si="150"/>
        <v>4.7313999108213336</v>
      </c>
      <c r="AM420" s="49">
        <f t="shared" si="155"/>
        <v>32.230034112836989</v>
      </c>
      <c r="AN420" s="29">
        <f t="shared" si="156"/>
        <v>1.455815357175795E-4</v>
      </c>
      <c r="AO420" s="29">
        <f t="shared" si="157"/>
        <v>6.833333333333333</v>
      </c>
      <c r="AP420" s="29"/>
      <c r="AQ420" s="32"/>
      <c r="AR420" s="37"/>
      <c r="AS420" s="32"/>
      <c r="AT420"/>
    </row>
    <row r="421" spans="21:46" x14ac:dyDescent="0.25">
      <c r="U421" s="36">
        <f t="shared" si="137"/>
        <v>24660</v>
      </c>
      <c r="V421" s="36">
        <f t="shared" si="151"/>
        <v>27.498663709575293</v>
      </c>
      <c r="W421" s="32">
        <f t="shared" si="138"/>
        <v>295.89933185478765</v>
      </c>
      <c r="X421" s="8">
        <f t="shared" si="139"/>
        <v>1.1934984581813119</v>
      </c>
      <c r="Y421" s="32">
        <f t="shared" si="140"/>
        <v>1.8336521918464683E-5</v>
      </c>
      <c r="Z421" s="32">
        <f t="shared" si="141"/>
        <v>1.536367457600776E-5</v>
      </c>
      <c r="AA421" s="10">
        <f t="shared" si="142"/>
        <v>1006.1837742360351</v>
      </c>
      <c r="AB421" s="29">
        <f t="shared" si="143"/>
        <v>2.5801467831686974E-2</v>
      </c>
      <c r="AC421" s="8">
        <f t="shared" si="144"/>
        <v>0.71507214049365464</v>
      </c>
      <c r="AD421" s="32">
        <f t="shared" si="145"/>
        <v>3.3795277391526833E-3</v>
      </c>
      <c r="AE421" s="47">
        <f t="shared" si="146"/>
        <v>619078.86746838293</v>
      </c>
      <c r="AF421" s="32">
        <f t="shared" si="147"/>
        <v>442686.05089500413</v>
      </c>
      <c r="AG421" s="9">
        <f t="shared" si="148"/>
        <v>13.928928824890614</v>
      </c>
      <c r="AH421" s="10">
        <f t="shared" si="149"/>
        <v>4.642079616318104</v>
      </c>
      <c r="AI421" s="10">
        <f t="shared" si="152"/>
        <v>4.2329811060940781</v>
      </c>
      <c r="AJ421" s="10">
        <f t="shared" si="153"/>
        <v>4.5019420769139291</v>
      </c>
      <c r="AK421" s="10">
        <f t="shared" si="154"/>
        <v>8.7349231830080072</v>
      </c>
      <c r="AL421" s="9">
        <f t="shared" si="150"/>
        <v>4.7314167241293363</v>
      </c>
      <c r="AM421" s="49">
        <f t="shared" si="155"/>
        <v>32.230080433704629</v>
      </c>
      <c r="AN421" s="29">
        <f t="shared" si="156"/>
        <v>1.4558205305013346E-4</v>
      </c>
      <c r="AO421" s="29">
        <f t="shared" si="157"/>
        <v>6.85</v>
      </c>
      <c r="AP421" s="29"/>
      <c r="AQ421" s="32"/>
      <c r="AR421" s="37"/>
      <c r="AS421" s="32"/>
      <c r="AT421"/>
    </row>
    <row r="422" spans="21:46" x14ac:dyDescent="0.25">
      <c r="U422" s="36">
        <f t="shared" si="137"/>
        <v>24720</v>
      </c>
      <c r="V422" s="36">
        <f t="shared" si="151"/>
        <v>27.49869257964275</v>
      </c>
      <c r="W422" s="32">
        <f t="shared" si="138"/>
        <v>295.89934628982132</v>
      </c>
      <c r="X422" s="8">
        <f t="shared" si="139"/>
        <v>1.1934983997660336</v>
      </c>
      <c r="Y422" s="32">
        <f t="shared" si="140"/>
        <v>1.833652260669444E-5</v>
      </c>
      <c r="Z422" s="32">
        <f t="shared" si="141"/>
        <v>1.5363675904625446E-5</v>
      </c>
      <c r="AA422" s="10">
        <f t="shared" si="142"/>
        <v>1006.1837747469673</v>
      </c>
      <c r="AB422" s="29">
        <f t="shared" si="143"/>
        <v>2.5801468910828934E-2</v>
      </c>
      <c r="AC422" s="8">
        <f t="shared" si="144"/>
        <v>0.71507213778799394</v>
      </c>
      <c r="AD422" s="32">
        <f t="shared" si="145"/>
        <v>3.3795275742871727E-3</v>
      </c>
      <c r="AE422" s="47">
        <f t="shared" si="146"/>
        <v>619080.61181102542</v>
      </c>
      <c r="AF422" s="32">
        <f t="shared" si="147"/>
        <v>442687.29655080917</v>
      </c>
      <c r="AG422" s="9">
        <f t="shared" si="148"/>
        <v>13.92893862338817</v>
      </c>
      <c r="AH422" s="10">
        <f t="shared" si="149"/>
        <v>4.6420830760075082</v>
      </c>
      <c r="AI422" s="10">
        <f t="shared" si="152"/>
        <v>4.2329971265431396</v>
      </c>
      <c r="AJ422" s="10">
        <f t="shared" si="153"/>
        <v>4.5019564258355764</v>
      </c>
      <c r="AK422" s="10">
        <f t="shared" si="154"/>
        <v>8.7349535523787161</v>
      </c>
      <c r="AL422" s="9">
        <f t="shared" si="150"/>
        <v>4.7314331742051374</v>
      </c>
      <c r="AM422" s="49">
        <f t="shared" si="155"/>
        <v>32.230125753847886</v>
      </c>
      <c r="AN422" s="29">
        <f t="shared" si="156"/>
        <v>1.4558255920631193E-4</v>
      </c>
      <c r="AO422" s="29">
        <f t="shared" si="157"/>
        <v>6.8666666666666663</v>
      </c>
      <c r="AP422" s="29"/>
      <c r="AQ422" s="32"/>
      <c r="AR422" s="37"/>
      <c r="AS422" s="32"/>
      <c r="AT422"/>
    </row>
    <row r="423" spans="21:46" x14ac:dyDescent="0.25">
      <c r="U423" s="36">
        <f t="shared" si="137"/>
        <v>24780</v>
      </c>
      <c r="V423" s="36">
        <f t="shared" si="151"/>
        <v>27.498720825990315</v>
      </c>
      <c r="W423" s="32">
        <f t="shared" si="138"/>
        <v>295.89936041299512</v>
      </c>
      <c r="X423" s="8">
        <f t="shared" si="139"/>
        <v>1.1934983426127863</v>
      </c>
      <c r="Y423" s="32">
        <f t="shared" si="140"/>
        <v>1.8336523280055421E-5</v>
      </c>
      <c r="Z423" s="32">
        <f t="shared" si="141"/>
        <v>1.5363677204539233E-5</v>
      </c>
      <c r="AA423" s="10">
        <f t="shared" si="142"/>
        <v>1006.1837752468612</v>
      </c>
      <c r="AB423" s="29">
        <f t="shared" si="143"/>
        <v>2.5801469966656703E-2</v>
      </c>
      <c r="AC423" s="8">
        <f t="shared" si="144"/>
        <v>0.71507213514078782</v>
      </c>
      <c r="AD423" s="32">
        <f t="shared" si="145"/>
        <v>3.3795274129834944E-3</v>
      </c>
      <c r="AE423" s="47">
        <f t="shared" si="146"/>
        <v>619082.31846745498</v>
      </c>
      <c r="AF423" s="32">
        <f t="shared" si="147"/>
        <v>442688.51529443223</v>
      </c>
      <c r="AG423" s="9">
        <f t="shared" si="148"/>
        <v>13.928948210170832</v>
      </c>
      <c r="AH423" s="10">
        <f t="shared" si="149"/>
        <v>4.6420864609445918</v>
      </c>
      <c r="AI423" s="10">
        <f t="shared" si="152"/>
        <v>4.2330128008917187</v>
      </c>
      <c r="AJ423" s="10">
        <f t="shared" si="153"/>
        <v>4.5019704647616736</v>
      </c>
      <c r="AK423" s="10">
        <f t="shared" si="154"/>
        <v>8.7349832656533923</v>
      </c>
      <c r="AL423" s="9">
        <f t="shared" si="150"/>
        <v>4.7314492688955871</v>
      </c>
      <c r="AM423" s="49">
        <f t="shared" si="155"/>
        <v>32.230170094885899</v>
      </c>
      <c r="AN423" s="29">
        <f t="shared" si="156"/>
        <v>1.4558305442755653E-4</v>
      </c>
      <c r="AO423" s="29">
        <f t="shared" si="157"/>
        <v>6.8833333333333337</v>
      </c>
      <c r="AP423" s="29"/>
      <c r="AQ423" s="32"/>
      <c r="AR423" s="37"/>
      <c r="AS423" s="32"/>
      <c r="AT423"/>
    </row>
    <row r="424" spans="21:46" x14ac:dyDescent="0.25">
      <c r="U424" s="36">
        <f t="shared" si="137"/>
        <v>24840</v>
      </c>
      <c r="V424" s="36">
        <f t="shared" si="151"/>
        <v>27.498748462092749</v>
      </c>
      <c r="W424" s="32">
        <f t="shared" si="138"/>
        <v>295.89937423104635</v>
      </c>
      <c r="X424" s="8">
        <f t="shared" si="139"/>
        <v>1.1934982866943056</v>
      </c>
      <c r="Y424" s="32">
        <f t="shared" si="140"/>
        <v>1.8336523938868814E-5</v>
      </c>
      <c r="Z424" s="32">
        <f t="shared" si="141"/>
        <v>1.5363678476369195E-5</v>
      </c>
      <c r="AA424" s="10">
        <f t="shared" si="142"/>
        <v>1006.1837757359554</v>
      </c>
      <c r="AB424" s="29">
        <f t="shared" si="143"/>
        <v>2.5801470999673917E-2</v>
      </c>
      <c r="AC424" s="8">
        <f t="shared" si="144"/>
        <v>0.71507213255077307</v>
      </c>
      <c r="AD424" s="32">
        <f t="shared" si="145"/>
        <v>3.3795272551646986E-3</v>
      </c>
      <c r="AE424" s="47">
        <f t="shared" si="146"/>
        <v>619083.9882518755</v>
      </c>
      <c r="AF424" s="32">
        <f t="shared" si="147"/>
        <v>442689.70770730637</v>
      </c>
      <c r="AG424" s="9">
        <f t="shared" si="148"/>
        <v>13.928957589813521</v>
      </c>
      <c r="AH424" s="10">
        <f t="shared" si="149"/>
        <v>4.6420897727446269</v>
      </c>
      <c r="AI424" s="10">
        <f t="shared" si="152"/>
        <v>4.233028136616432</v>
      </c>
      <c r="AJ424" s="10">
        <f t="shared" si="153"/>
        <v>4.5019842003891704</v>
      </c>
      <c r="AK424" s="10">
        <f t="shared" si="154"/>
        <v>8.7350123370056032</v>
      </c>
      <c r="AL424" s="9">
        <f t="shared" si="150"/>
        <v>4.7314650158780349</v>
      </c>
      <c r="AM424" s="49">
        <f t="shared" si="155"/>
        <v>32.230213477970786</v>
      </c>
      <c r="AN424" s="29">
        <f t="shared" si="156"/>
        <v>1.4558353895009339E-4</v>
      </c>
      <c r="AO424" s="29">
        <f t="shared" si="157"/>
        <v>6.9</v>
      </c>
      <c r="AP424" s="29"/>
      <c r="AQ424" s="32"/>
      <c r="AR424" s="37"/>
      <c r="AS424" s="32"/>
      <c r="AT424"/>
    </row>
    <row r="425" spans="21:46" x14ac:dyDescent="0.25">
      <c r="U425" s="36">
        <f t="shared" si="137"/>
        <v>24900</v>
      </c>
      <c r="V425" s="36">
        <f t="shared" si="151"/>
        <v>27.498775501133728</v>
      </c>
      <c r="W425" s="32">
        <f t="shared" si="138"/>
        <v>295.89938775056686</v>
      </c>
      <c r="X425" s="8">
        <f t="shared" si="139"/>
        <v>1.1934982319839154</v>
      </c>
      <c r="Y425" s="32">
        <f t="shared" si="140"/>
        <v>1.8336524583448958E-5</v>
      </c>
      <c r="Z425" s="32">
        <f t="shared" si="141"/>
        <v>1.5363679720722096E-5</v>
      </c>
      <c r="AA425" s="10">
        <f t="shared" si="142"/>
        <v>1006.1837762144831</v>
      </c>
      <c r="AB425" s="29">
        <f t="shared" si="143"/>
        <v>2.5801472010373434E-2</v>
      </c>
      <c r="AC425" s="8">
        <f t="shared" si="144"/>
        <v>0.71507213001671455</v>
      </c>
      <c r="AD425" s="32">
        <f t="shared" si="145"/>
        <v>3.3795271007554975E-3</v>
      </c>
      <c r="AE425" s="47">
        <f t="shared" si="146"/>
        <v>619085.6219608942</v>
      </c>
      <c r="AF425" s="32">
        <f t="shared" si="147"/>
        <v>442690.87435829913</v>
      </c>
      <c r="AG425" s="9">
        <f t="shared" si="148"/>
        <v>13.928966766792259</v>
      </c>
      <c r="AH425" s="10">
        <f t="shared" si="149"/>
        <v>4.6420930129879903</v>
      </c>
      <c r="AI425" s="10">
        <f t="shared" si="152"/>
        <v>4.2330431410324199</v>
      </c>
      <c r="AJ425" s="10">
        <f t="shared" si="153"/>
        <v>4.5019976392702992</v>
      </c>
      <c r="AK425" s="10">
        <f t="shared" si="154"/>
        <v>8.7350407803027181</v>
      </c>
      <c r="AL425" s="9">
        <f t="shared" si="150"/>
        <v>4.7314804226639717</v>
      </c>
      <c r="AM425" s="49">
        <f t="shared" si="155"/>
        <v>32.230255923797699</v>
      </c>
      <c r="AN425" s="29">
        <f t="shared" si="156"/>
        <v>1.4558401300504532E-4</v>
      </c>
      <c r="AO425" s="29">
        <f t="shared" si="157"/>
        <v>6.916666666666667</v>
      </c>
      <c r="AP425" s="29"/>
      <c r="AQ425" s="32"/>
      <c r="AR425" s="37"/>
      <c r="AS425" s="32"/>
      <c r="AT425"/>
    </row>
    <row r="426" spans="21:46" x14ac:dyDescent="0.25">
      <c r="U426" s="36">
        <f t="shared" si="137"/>
        <v>24960</v>
      </c>
      <c r="V426" s="36">
        <f t="shared" si="151"/>
        <v>27.498801956012116</v>
      </c>
      <c r="W426" s="32">
        <f t="shared" si="138"/>
        <v>295.89940097800604</v>
      </c>
      <c r="X426" s="8">
        <f t="shared" si="139"/>
        <v>1.1934981784555156</v>
      </c>
      <c r="Y426" s="32">
        <f t="shared" si="140"/>
        <v>1.8336525214103273E-5</v>
      </c>
      <c r="Z426" s="32">
        <f t="shared" si="141"/>
        <v>1.5363680938191492E-5</v>
      </c>
      <c r="AA426" s="10">
        <f t="shared" si="142"/>
        <v>1006.1837766826726</v>
      </c>
      <c r="AB426" s="29">
        <f t="shared" si="143"/>
        <v>2.5801472999237317E-2</v>
      </c>
      <c r="AC426" s="8">
        <f t="shared" si="144"/>
        <v>0.71507212753740279</v>
      </c>
      <c r="AD426" s="32">
        <f t="shared" si="145"/>
        <v>3.3795269496822307E-3</v>
      </c>
      <c r="AE426" s="47">
        <f t="shared" si="146"/>
        <v>619087.22037391528</v>
      </c>
      <c r="AF426" s="32">
        <f t="shared" si="147"/>
        <v>442692.01580399252</v>
      </c>
      <c r="AG426" s="9">
        <f t="shared" si="148"/>
        <v>13.928975745486358</v>
      </c>
      <c r="AH426" s="10">
        <f t="shared" si="149"/>
        <v>4.6420961832208878</v>
      </c>
      <c r="AI426" s="10">
        <f t="shared" si="152"/>
        <v>4.2330578212967946</v>
      </c>
      <c r="AJ426" s="10">
        <f t="shared" si="153"/>
        <v>4.5020107878158271</v>
      </c>
      <c r="AK426" s="10">
        <f t="shared" si="154"/>
        <v>8.7350686091126217</v>
      </c>
      <c r="AL426" s="9">
        <f t="shared" si="150"/>
        <v>4.7314954966026699</v>
      </c>
      <c r="AM426" s="49">
        <f t="shared" si="155"/>
        <v>32.230297452614785</v>
      </c>
      <c r="AN426" s="29">
        <f t="shared" si="156"/>
        <v>1.4558447681854369E-4</v>
      </c>
      <c r="AO426" s="29">
        <f t="shared" si="157"/>
        <v>6.9333333333333336</v>
      </c>
      <c r="AP426" s="29"/>
      <c r="AQ426" s="32"/>
      <c r="AR426" s="37"/>
      <c r="AS426" s="32"/>
      <c r="AT426"/>
    </row>
    <row r="427" spans="21:46" x14ac:dyDescent="0.25">
      <c r="U427" s="36">
        <f t="shared" si="137"/>
        <v>25020</v>
      </c>
      <c r="V427" s="36">
        <f t="shared" si="151"/>
        <v>27.498827839348127</v>
      </c>
      <c r="W427" s="32">
        <f t="shared" si="138"/>
        <v>295.89941391967403</v>
      </c>
      <c r="X427" s="8">
        <f t="shared" si="139"/>
        <v>1.1934981260835709</v>
      </c>
      <c r="Y427" s="32">
        <f t="shared" si="140"/>
        <v>1.8336525831132694E-5</v>
      </c>
      <c r="Z427" s="32">
        <f t="shared" si="141"/>
        <v>1.5363682129358229E-5</v>
      </c>
      <c r="AA427" s="10">
        <f t="shared" si="142"/>
        <v>1006.1837771407475</v>
      </c>
      <c r="AB427" s="29">
        <f t="shared" si="143"/>
        <v>2.580147396673739E-2</v>
      </c>
      <c r="AC427" s="8">
        <f t="shared" si="144"/>
        <v>0.71507212511165608</v>
      </c>
      <c r="AD427" s="32">
        <f t="shared" si="145"/>
        <v>3.3795268018728276E-3</v>
      </c>
      <c r="AE427" s="47">
        <f t="shared" si="146"/>
        <v>619088.78425349598</v>
      </c>
      <c r="AF427" s="32">
        <f t="shared" si="147"/>
        <v>442693.13258893893</v>
      </c>
      <c r="AG427" s="9">
        <f t="shared" si="148"/>
        <v>13.928984530180433</v>
      </c>
      <c r="AH427" s="10">
        <f t="shared" si="149"/>
        <v>4.6420992849561191</v>
      </c>
      <c r="AI427" s="10">
        <f t="shared" si="152"/>
        <v>4.2330721844120855</v>
      </c>
      <c r="AJ427" s="10">
        <f t="shared" si="153"/>
        <v>4.5020236522979564</v>
      </c>
      <c r="AK427" s="10">
        <f t="shared" si="154"/>
        <v>8.7350958367100411</v>
      </c>
      <c r="AL427" s="9">
        <f t="shared" si="150"/>
        <v>4.7315102448846051</v>
      </c>
      <c r="AM427" s="49">
        <f t="shared" si="155"/>
        <v>32.230338084232734</v>
      </c>
      <c r="AN427" s="29">
        <f t="shared" si="156"/>
        <v>1.4558493061183402E-4</v>
      </c>
      <c r="AO427" s="29">
        <f t="shared" si="157"/>
        <v>6.95</v>
      </c>
      <c r="AP427" s="29"/>
      <c r="AQ427" s="32"/>
      <c r="AR427" s="37"/>
      <c r="AS427" s="32"/>
      <c r="AT427"/>
    </row>
    <row r="428" spans="21:46" x14ac:dyDescent="0.25">
      <c r="U428" s="36">
        <f t="shared" si="137"/>
        <v>25080</v>
      </c>
      <c r="V428" s="36">
        <f t="shared" si="151"/>
        <v>27.49885316348934</v>
      </c>
      <c r="W428" s="32">
        <f t="shared" si="138"/>
        <v>295.89942658174465</v>
      </c>
      <c r="X428" s="8">
        <f t="shared" si="139"/>
        <v>1.1934980748430966</v>
      </c>
      <c r="Y428" s="32">
        <f t="shared" si="140"/>
        <v>1.8336526434831479E-5</v>
      </c>
      <c r="Z428" s="32">
        <f t="shared" si="141"/>
        <v>1.5363683294790478E-5</v>
      </c>
      <c r="AA428" s="10">
        <f t="shared" si="142"/>
        <v>1006.1837775889259</v>
      </c>
      <c r="AB428" s="29">
        <f t="shared" si="143"/>
        <v>2.5801474913335093E-2</v>
      </c>
      <c r="AC428" s="8">
        <f t="shared" si="144"/>
        <v>0.71507212273831622</v>
      </c>
      <c r="AD428" s="32">
        <f t="shared" si="145"/>
        <v>3.3795266572567749E-3</v>
      </c>
      <c r="AE428" s="47">
        <f t="shared" si="146"/>
        <v>619090.31434572837</v>
      </c>
      <c r="AF428" s="32">
        <f t="shared" si="147"/>
        <v>442694.22524593148</v>
      </c>
      <c r="AG428" s="9">
        <f t="shared" si="148"/>
        <v>13.928993125066564</v>
      </c>
      <c r="AH428" s="10">
        <f t="shared" si="149"/>
        <v>4.642102319673783</v>
      </c>
      <c r="AI428" s="10">
        <f t="shared" si="152"/>
        <v>4.2330862372295535</v>
      </c>
      <c r="AJ428" s="10">
        <f t="shared" si="153"/>
        <v>4.5020362388534769</v>
      </c>
      <c r="AK428" s="10">
        <f t="shared" si="154"/>
        <v>8.7351224760830313</v>
      </c>
      <c r="AL428" s="9">
        <f t="shared" si="150"/>
        <v>4.7315246745449748</v>
      </c>
      <c r="AM428" s="49">
        <f t="shared" si="155"/>
        <v>32.230377838034315</v>
      </c>
      <c r="AN428" s="29">
        <f t="shared" si="156"/>
        <v>1.4558537460138384E-4</v>
      </c>
      <c r="AO428" s="29">
        <f t="shared" si="157"/>
        <v>6.9666666666666668</v>
      </c>
      <c r="AP428" s="29"/>
      <c r="AQ428" s="32"/>
      <c r="AR428" s="37"/>
      <c r="AS428" s="32"/>
      <c r="AT428"/>
    </row>
    <row r="429" spans="21:46" x14ac:dyDescent="0.25">
      <c r="U429" s="36">
        <f t="shared" si="137"/>
        <v>25140</v>
      </c>
      <c r="V429" s="36">
        <f t="shared" si="151"/>
        <v>27.498877940516582</v>
      </c>
      <c r="W429" s="32">
        <f t="shared" si="138"/>
        <v>295.89943897025825</v>
      </c>
      <c r="X429" s="8">
        <f t="shared" si="139"/>
        <v>1.1934980247096485</v>
      </c>
      <c r="Y429" s="32">
        <f t="shared" si="140"/>
        <v>1.8336527025487726E-5</v>
      </c>
      <c r="Z429" s="32">
        <f t="shared" si="141"/>
        <v>1.5363684435044287E-5</v>
      </c>
      <c r="AA429" s="10">
        <f t="shared" si="142"/>
        <v>1006.1837780274218</v>
      </c>
      <c r="AB429" s="29">
        <f t="shared" si="143"/>
        <v>2.5801475839482137E-2</v>
      </c>
      <c r="AC429" s="8">
        <f t="shared" si="144"/>
        <v>0.71507212041625101</v>
      </c>
      <c r="AD429" s="32">
        <f t="shared" si="145"/>
        <v>3.3795265157650842E-3</v>
      </c>
      <c r="AE429" s="47">
        <f t="shared" si="146"/>
        <v>619091.81138057343</v>
      </c>
      <c r="AF429" s="32">
        <f t="shared" si="147"/>
        <v>442695.29429624439</v>
      </c>
      <c r="AG429" s="9">
        <f t="shared" si="148"/>
        <v>13.929001534246153</v>
      </c>
      <c r="AH429" s="10">
        <f t="shared" si="149"/>
        <v>4.6421052888220053</v>
      </c>
      <c r="AI429" s="10">
        <f t="shared" si="152"/>
        <v>4.2330999864524834</v>
      </c>
      <c r="AJ429" s="10">
        <f t="shared" si="153"/>
        <v>4.502048553486552</v>
      </c>
      <c r="AK429" s="10">
        <f t="shared" si="154"/>
        <v>8.7351485399390363</v>
      </c>
      <c r="AL429" s="9">
        <f t="shared" si="150"/>
        <v>4.7315387924669778</v>
      </c>
      <c r="AM429" s="49">
        <f t="shared" si="155"/>
        <v>32.230416732983556</v>
      </c>
      <c r="AN429" s="29">
        <f t="shared" si="156"/>
        <v>1.4558580899898393E-4</v>
      </c>
      <c r="AO429" s="29">
        <f t="shared" si="157"/>
        <v>6.9833333333333334</v>
      </c>
      <c r="AP429" s="29"/>
      <c r="AQ429" s="32"/>
      <c r="AR429" s="37"/>
      <c r="AS429" s="32"/>
      <c r="AT429"/>
    </row>
    <row r="430" spans="21:46" x14ac:dyDescent="0.25">
      <c r="U430" s="36">
        <f t="shared" si="137"/>
        <v>25200</v>
      </c>
      <c r="V430" s="36">
        <f t="shared" si="151"/>
        <v>27.498902182249708</v>
      </c>
      <c r="W430" s="32">
        <f t="shared" si="138"/>
        <v>295.89945109112483</v>
      </c>
      <c r="X430" s="8">
        <f t="shared" si="139"/>
        <v>1.1934979756593103</v>
      </c>
      <c r="Y430" s="32">
        <f t="shared" si="140"/>
        <v>1.8336527603383124E-5</v>
      </c>
      <c r="Z430" s="32">
        <f t="shared" si="141"/>
        <v>1.5363685550663535E-5</v>
      </c>
      <c r="AA430" s="10">
        <f t="shared" si="142"/>
        <v>1006.1837784564443</v>
      </c>
      <c r="AB430" s="29">
        <f t="shared" si="143"/>
        <v>2.5801476745620219E-2</v>
      </c>
      <c r="AC430" s="8">
        <f t="shared" si="144"/>
        <v>0.71507211814435312</v>
      </c>
      <c r="AD430" s="32">
        <f t="shared" si="145"/>
        <v>3.3795263773302546E-3</v>
      </c>
      <c r="AE430" s="47">
        <f t="shared" si="146"/>
        <v>619093.27607223403</v>
      </c>
      <c r="AF430" s="32">
        <f t="shared" si="147"/>
        <v>442696.34024989913</v>
      </c>
      <c r="AG430" s="9">
        <f t="shared" si="148"/>
        <v>13.929009761732045</v>
      </c>
      <c r="AH430" s="10">
        <f t="shared" si="149"/>
        <v>4.6421081938175988</v>
      </c>
      <c r="AI430" s="10">
        <f t="shared" si="152"/>
        <v>4.233113438639351</v>
      </c>
      <c r="AJ430" s="10">
        <f t="shared" si="153"/>
        <v>4.5020606020716558</v>
      </c>
      <c r="AK430" s="10">
        <f t="shared" si="154"/>
        <v>8.7351740407110068</v>
      </c>
      <c r="AL430" s="9">
        <f t="shared" si="150"/>
        <v>4.7315526053851285</v>
      </c>
      <c r="AM430" s="49">
        <f t="shared" si="155"/>
        <v>32.230454787634834</v>
      </c>
      <c r="AN430" s="29">
        <f t="shared" si="156"/>
        <v>1.4558623401185011E-4</v>
      </c>
      <c r="AO430" s="29">
        <f t="shared" si="157"/>
        <v>7</v>
      </c>
      <c r="AP430" s="29"/>
      <c r="AQ430" s="32"/>
      <c r="AR430" s="37"/>
      <c r="AS430" s="32"/>
      <c r="AT430"/>
    </row>
    <row r="431" spans="21:46" x14ac:dyDescent="0.25">
      <c r="U431" s="36">
        <f t="shared" si="137"/>
        <v>25260</v>
      </c>
      <c r="V431" s="36">
        <f t="shared" si="151"/>
        <v>27.498925900253219</v>
      </c>
      <c r="W431" s="32">
        <f t="shared" si="138"/>
        <v>295.89946295012658</v>
      </c>
      <c r="X431" s="8">
        <f t="shared" si="139"/>
        <v>1.1934979276686821</v>
      </c>
      <c r="Y431" s="32">
        <f t="shared" si="140"/>
        <v>1.8336528168793408E-5</v>
      </c>
      <c r="Z431" s="32">
        <f t="shared" si="141"/>
        <v>1.5363686642180473E-5</v>
      </c>
      <c r="AA431" s="10">
        <f t="shared" si="142"/>
        <v>1006.1837788761983</v>
      </c>
      <c r="AB431" s="29">
        <f t="shared" si="143"/>
        <v>2.5801477632181689E-2</v>
      </c>
      <c r="AC431" s="8">
        <f t="shared" si="144"/>
        <v>0.71507211592153852</v>
      </c>
      <c r="AD431" s="32">
        <f t="shared" si="145"/>
        <v>3.379526241886247E-3</v>
      </c>
      <c r="AE431" s="47">
        <f t="shared" si="146"/>
        <v>619094.70911947405</v>
      </c>
      <c r="AF431" s="32">
        <f t="shared" si="147"/>
        <v>442697.3636058917</v>
      </c>
      <c r="AG431" s="9">
        <f t="shared" si="148"/>
        <v>13.929017811450306</v>
      </c>
      <c r="AH431" s="10">
        <f t="shared" si="149"/>
        <v>4.6421110360467743</v>
      </c>
      <c r="AI431" s="10">
        <f t="shared" si="152"/>
        <v>4.233126600206977</v>
      </c>
      <c r="AJ431" s="10">
        <f t="shared" si="153"/>
        <v>4.5020723903563669</v>
      </c>
      <c r="AK431" s="10">
        <f t="shared" si="154"/>
        <v>8.7351989905633438</v>
      </c>
      <c r="AL431" s="9">
        <f t="shared" si="150"/>
        <v>4.7315661198884778</v>
      </c>
      <c r="AM431" s="49">
        <f t="shared" si="155"/>
        <v>32.230492020141696</v>
      </c>
      <c r="AN431" s="29">
        <f t="shared" si="156"/>
        <v>1.455866498427224E-4</v>
      </c>
      <c r="AO431" s="29">
        <f t="shared" si="157"/>
        <v>7.0166666666666666</v>
      </c>
      <c r="AP431" s="29"/>
      <c r="AQ431" s="32"/>
      <c r="AR431" s="37"/>
      <c r="AS431" s="32"/>
      <c r="AT431"/>
    </row>
    <row r="432" spans="21:46" x14ac:dyDescent="0.25">
      <c r="U432" s="36">
        <f t="shared" si="137"/>
        <v>25320</v>
      </c>
      <c r="V432" s="36">
        <f t="shared" si="151"/>
        <v>27.498949105841792</v>
      </c>
      <c r="W432" s="32">
        <f t="shared" si="138"/>
        <v>295.89947455292088</v>
      </c>
      <c r="X432" s="8">
        <f t="shared" si="139"/>
        <v>1.1934978807148697</v>
      </c>
      <c r="Y432" s="32">
        <f t="shared" si="140"/>
        <v>1.8336528721988265E-5</v>
      </c>
      <c r="Z432" s="32">
        <f t="shared" si="141"/>
        <v>1.5363687710115771E-5</v>
      </c>
      <c r="AA432" s="10">
        <f t="shared" si="142"/>
        <v>1006.1837792868837</v>
      </c>
      <c r="AB432" s="29">
        <f t="shared" si="143"/>
        <v>2.5801478499589411E-2</v>
      </c>
      <c r="AC432" s="8">
        <f t="shared" si="144"/>
        <v>0.71507211374674695</v>
      </c>
      <c r="AD432" s="32">
        <f t="shared" si="145"/>
        <v>3.3795261093684452E-3</v>
      </c>
      <c r="AE432" s="47">
        <f t="shared" si="146"/>
        <v>619096.11120596633</v>
      </c>
      <c r="AF432" s="32">
        <f t="shared" si="147"/>
        <v>442698.36485244147</v>
      </c>
      <c r="AG432" s="9">
        <f t="shared" si="148"/>
        <v>13.929025687242181</v>
      </c>
      <c r="AH432" s="10">
        <f t="shared" si="149"/>
        <v>4.6421138168657672</v>
      </c>
      <c r="AI432" s="10">
        <f t="shared" si="152"/>
        <v>4.2331394774335598</v>
      </c>
      <c r="AJ432" s="10">
        <f t="shared" si="153"/>
        <v>4.502083923964145</v>
      </c>
      <c r="AK432" s="10">
        <f t="shared" si="154"/>
        <v>8.7352234013977039</v>
      </c>
      <c r="AL432" s="9">
        <f t="shared" si="150"/>
        <v>4.731579342423756</v>
      </c>
      <c r="AM432" s="49">
        <f t="shared" si="155"/>
        <v>32.230528448265545</v>
      </c>
      <c r="AN432" s="29">
        <f t="shared" si="156"/>
        <v>1.4558705668996173E-4</v>
      </c>
      <c r="AO432" s="29">
        <f t="shared" si="157"/>
        <v>7.0333333333333332</v>
      </c>
      <c r="AP432" s="29"/>
      <c r="AQ432" s="32"/>
      <c r="AR432" s="37"/>
      <c r="AS432" s="32"/>
      <c r="AT432"/>
    </row>
    <row r="433" spans="21:46" x14ac:dyDescent="0.25">
      <c r="U433" s="36">
        <f t="shared" si="137"/>
        <v>25380</v>
      </c>
      <c r="V433" s="36">
        <f t="shared" si="151"/>
        <v>27.498971810085667</v>
      </c>
      <c r="W433" s="32">
        <f t="shared" si="138"/>
        <v>295.89948590504281</v>
      </c>
      <c r="X433" s="8">
        <f t="shared" si="139"/>
        <v>1.1934978347754739</v>
      </c>
      <c r="Y433" s="32">
        <f t="shared" si="140"/>
        <v>1.8336529263231659E-5</v>
      </c>
      <c r="Z433" s="32">
        <f t="shared" si="141"/>
        <v>1.5363688754978938E-5</v>
      </c>
      <c r="AA433" s="10">
        <f t="shared" si="142"/>
        <v>1006.1837796886966</v>
      </c>
      <c r="AB433" s="29">
        <f t="shared" si="143"/>
        <v>2.5801479348257265E-2</v>
      </c>
      <c r="AC433" s="8">
        <f t="shared" si="144"/>
        <v>0.71507211161894102</v>
      </c>
      <c r="AD433" s="32">
        <f t="shared" si="145"/>
        <v>3.3795259797136327E-3</v>
      </c>
      <c r="AE433" s="47">
        <f t="shared" si="146"/>
        <v>619097.48300060723</v>
      </c>
      <c r="AF433" s="32">
        <f t="shared" si="147"/>
        <v>442699.34446721565</v>
      </c>
      <c r="AG433" s="9">
        <f t="shared" si="148"/>
        <v>13.929033392865868</v>
      </c>
      <c r="AH433" s="10">
        <f t="shared" si="149"/>
        <v>4.6421165376015203</v>
      </c>
      <c r="AI433" s="10">
        <f t="shared" si="152"/>
        <v>4.2331520764616952</v>
      </c>
      <c r="AJ433" s="10">
        <f t="shared" si="153"/>
        <v>4.5020952083968737</v>
      </c>
      <c r="AK433" s="10">
        <f t="shared" si="154"/>
        <v>8.7352472848585698</v>
      </c>
      <c r="AL433" s="9">
        <f t="shared" si="150"/>
        <v>4.7315922792983915</v>
      </c>
      <c r="AM433" s="49">
        <f t="shared" si="155"/>
        <v>32.23056408938406</v>
      </c>
      <c r="AN433" s="29">
        <f t="shared" si="156"/>
        <v>1.4558745474764284E-4</v>
      </c>
      <c r="AO433" s="29">
        <f t="shared" si="157"/>
        <v>7.05</v>
      </c>
      <c r="AP433" s="29"/>
      <c r="AQ433" s="32"/>
      <c r="AR433" s="37"/>
      <c r="AS433" s="32"/>
      <c r="AT433"/>
    </row>
    <row r="434" spans="21:46" x14ac:dyDescent="0.25">
      <c r="U434" s="36">
        <f t="shared" si="137"/>
        <v>25440</v>
      </c>
      <c r="V434" s="36">
        <f t="shared" si="151"/>
        <v>27.498994023815932</v>
      </c>
      <c r="W434" s="32">
        <f t="shared" si="138"/>
        <v>295.89949701190795</v>
      </c>
      <c r="X434" s="8">
        <f t="shared" si="139"/>
        <v>1.1934977898285786</v>
      </c>
      <c r="Y434" s="32">
        <f t="shared" si="140"/>
        <v>1.8336529792781763E-5</v>
      </c>
      <c r="Z434" s="32">
        <f t="shared" si="141"/>
        <v>1.53636897772684E-5</v>
      </c>
      <c r="AA434" s="10">
        <f t="shared" si="142"/>
        <v>1006.1837800818286</v>
      </c>
      <c r="AB434" s="29">
        <f t="shared" si="143"/>
        <v>2.5801480178590085E-2</v>
      </c>
      <c r="AC434" s="8">
        <f t="shared" si="144"/>
        <v>0.71507210953710543</v>
      </c>
      <c r="AD434" s="32">
        <f t="shared" si="145"/>
        <v>3.3795258528599554E-3</v>
      </c>
      <c r="AE434" s="47">
        <f t="shared" si="146"/>
        <v>619098.82515784702</v>
      </c>
      <c r="AF434" s="32">
        <f t="shared" si="147"/>
        <v>442700.30291756528</v>
      </c>
      <c r="AG434" s="9">
        <f t="shared" si="148"/>
        <v>13.929040931998378</v>
      </c>
      <c r="AH434" s="10">
        <f t="shared" si="149"/>
        <v>4.6421191995522948</v>
      </c>
      <c r="AI434" s="10">
        <f t="shared" si="152"/>
        <v>4.2331644033012914</v>
      </c>
      <c r="AJ434" s="10">
        <f t="shared" si="153"/>
        <v>4.5021062490376673</v>
      </c>
      <c r="AK434" s="10">
        <f t="shared" si="154"/>
        <v>8.7352706523389578</v>
      </c>
      <c r="AL434" s="9">
        <f t="shared" si="150"/>
        <v>4.7316049366836017</v>
      </c>
      <c r="AM434" s="49">
        <f t="shared" si="155"/>
        <v>32.230598960499535</v>
      </c>
      <c r="AN434" s="29">
        <f t="shared" si="156"/>
        <v>1.4558784420564929E-4</v>
      </c>
      <c r="AO434" s="29">
        <f t="shared" si="157"/>
        <v>7.0666666666666664</v>
      </c>
      <c r="AP434" s="29"/>
      <c r="AQ434" s="32"/>
      <c r="AR434" s="37"/>
      <c r="AS434" s="32"/>
      <c r="AT434"/>
    </row>
    <row r="435" spans="21:46" x14ac:dyDescent="0.25">
      <c r="U435" s="36">
        <f t="shared" si="137"/>
        <v>25500</v>
      </c>
      <c r="V435" s="36">
        <f t="shared" si="151"/>
        <v>27.499015757629685</v>
      </c>
      <c r="W435" s="32">
        <f t="shared" si="138"/>
        <v>295.8995078788148</v>
      </c>
      <c r="X435" s="8">
        <f t="shared" si="139"/>
        <v>1.1934977458527418</v>
      </c>
      <c r="Y435" s="32">
        <f t="shared" si="140"/>
        <v>1.8336530310891143E-5</v>
      </c>
      <c r="Z435" s="32">
        <f t="shared" si="141"/>
        <v>1.5363690777471792E-5</v>
      </c>
      <c r="AA435" s="10">
        <f t="shared" si="142"/>
        <v>1006.1837804664673</v>
      </c>
      <c r="AB435" s="29">
        <f t="shared" si="143"/>
        <v>2.5801480990983908E-2</v>
      </c>
      <c r="AC435" s="8">
        <f t="shared" si="144"/>
        <v>0.71507210750024663</v>
      </c>
      <c r="AD435" s="32">
        <f t="shared" si="145"/>
        <v>3.3795257287468979E-3</v>
      </c>
      <c r="AE435" s="47">
        <f t="shared" si="146"/>
        <v>619100.13831799931</v>
      </c>
      <c r="AF435" s="32">
        <f t="shared" si="147"/>
        <v>442701.24066074594</v>
      </c>
      <c r="AG435" s="9">
        <f t="shared" si="148"/>
        <v>13.929048308237272</v>
      </c>
      <c r="AH435" s="10">
        <f t="shared" si="149"/>
        <v>4.6421218039882906</v>
      </c>
      <c r="AI435" s="10">
        <f t="shared" si="152"/>
        <v>4.233176463832427</v>
      </c>
      <c r="AJ435" s="10">
        <f t="shared" si="153"/>
        <v>4.5021170511533191</v>
      </c>
      <c r="AK435" s="10">
        <f t="shared" si="154"/>
        <v>8.7352935149857451</v>
      </c>
      <c r="AL435" s="9">
        <f t="shared" si="150"/>
        <v>4.7316173206172785</v>
      </c>
      <c r="AM435" s="49">
        <f t="shared" si="155"/>
        <v>32.230633078246967</v>
      </c>
      <c r="AN435" s="29">
        <f t="shared" si="156"/>
        <v>1.4558822524976241E-4</v>
      </c>
      <c r="AO435" s="29">
        <f t="shared" si="157"/>
        <v>7.083333333333333</v>
      </c>
      <c r="AP435" s="29"/>
      <c r="AQ435" s="32"/>
      <c r="AR435" s="37"/>
      <c r="AS435" s="32"/>
      <c r="AT435"/>
    </row>
    <row r="436" spans="21:46" x14ac:dyDescent="0.25">
      <c r="U436" s="36">
        <f t="shared" si="137"/>
        <v>25560</v>
      </c>
      <c r="V436" s="36">
        <f t="shared" si="151"/>
        <v>27.499037021895099</v>
      </c>
      <c r="W436" s="32">
        <f t="shared" si="138"/>
        <v>295.89951851094753</v>
      </c>
      <c r="X436" s="8">
        <f t="shared" si="139"/>
        <v>1.1934977028269842</v>
      </c>
      <c r="Y436" s="32">
        <f t="shared" si="140"/>
        <v>1.8336530817807053E-5</v>
      </c>
      <c r="Z436" s="32">
        <f t="shared" si="141"/>
        <v>1.5363691756066341E-5</v>
      </c>
      <c r="AA436" s="10">
        <f t="shared" si="142"/>
        <v>1006.1837808427962</v>
      </c>
      <c r="AB436" s="29">
        <f t="shared" si="143"/>
        <v>2.5801481785826395E-2</v>
      </c>
      <c r="AC436" s="8">
        <f t="shared" si="144"/>
        <v>0.71507210550739375</v>
      </c>
      <c r="AD436" s="32">
        <f t="shared" si="145"/>
        <v>3.3795256073152501E-3</v>
      </c>
      <c r="AE436" s="47">
        <f t="shared" si="146"/>
        <v>619101.42310753337</v>
      </c>
      <c r="AF436" s="32">
        <f t="shared" si="147"/>
        <v>442702.15814412769</v>
      </c>
      <c r="AG436" s="9">
        <f t="shared" si="148"/>
        <v>13.929055525102305</v>
      </c>
      <c r="AH436" s="10">
        <f t="shared" si="149"/>
        <v>4.6421243521522664</v>
      </c>
      <c r="AI436" s="10">
        <f t="shared" si="152"/>
        <v>4.2331882638081773</v>
      </c>
      <c r="AJ436" s="10">
        <f t="shared" si="153"/>
        <v>4.5021276198968492</v>
      </c>
      <c r="AK436" s="10">
        <f t="shared" si="154"/>
        <v>8.7353158837050273</v>
      </c>
      <c r="AL436" s="9">
        <f t="shared" si="150"/>
        <v>4.7316294370068892</v>
      </c>
      <c r="AM436" s="49">
        <f t="shared" si="155"/>
        <v>32.230666458901986</v>
      </c>
      <c r="AN436" s="29">
        <f t="shared" si="156"/>
        <v>1.4558859806175045E-4</v>
      </c>
      <c r="AO436" s="29">
        <f t="shared" si="157"/>
        <v>7.1</v>
      </c>
      <c r="AP436" s="29"/>
      <c r="AQ436" s="32"/>
      <c r="AR436" s="37"/>
      <c r="AS436" s="32"/>
      <c r="AT436"/>
    </row>
    <row r="437" spans="21:46" x14ac:dyDescent="0.25">
      <c r="U437" s="36">
        <f t="shared" si="137"/>
        <v>25620</v>
      </c>
      <c r="V437" s="36">
        <f t="shared" si="151"/>
        <v>27.499057826756353</v>
      </c>
      <c r="W437" s="32">
        <f t="shared" si="138"/>
        <v>295.89952891337816</v>
      </c>
      <c r="X437" s="8">
        <f t="shared" si="139"/>
        <v>1.1934976607307806</v>
      </c>
      <c r="Y437" s="32">
        <f t="shared" si="140"/>
        <v>1.8336531313771241E-5</v>
      </c>
      <c r="Z437" s="32">
        <f t="shared" si="141"/>
        <v>1.5363692713518811E-5</v>
      </c>
      <c r="AA437" s="10">
        <f t="shared" si="142"/>
        <v>1006.1837812109947</v>
      </c>
      <c r="AB437" s="29">
        <f t="shared" si="143"/>
        <v>2.5801482563496628E-2</v>
      </c>
      <c r="AC437" s="8">
        <f t="shared" si="144"/>
        <v>0.71507210355759543</v>
      </c>
      <c r="AD437" s="32">
        <f t="shared" si="145"/>
        <v>3.3795254885070829E-3</v>
      </c>
      <c r="AE437" s="47">
        <f t="shared" si="146"/>
        <v>619102.68013939646</v>
      </c>
      <c r="AF437" s="32">
        <f t="shared" si="147"/>
        <v>442703.05580542336</v>
      </c>
      <c r="AG437" s="9">
        <f t="shared" si="148"/>
        <v>13.929062586037235</v>
      </c>
      <c r="AH437" s="10">
        <f t="shared" si="149"/>
        <v>4.6421268452601172</v>
      </c>
      <c r="AI437" s="10">
        <f t="shared" si="152"/>
        <v>4.2331998088573339</v>
      </c>
      <c r="AJ437" s="10">
        <f t="shared" si="153"/>
        <v>4.5021379603099634</v>
      </c>
      <c r="AK437" s="10">
        <f t="shared" si="154"/>
        <v>8.7353377691672982</v>
      </c>
      <c r="AL437" s="9">
        <f t="shared" si="150"/>
        <v>4.7316412916322861</v>
      </c>
      <c r="AM437" s="49">
        <f t="shared" si="155"/>
        <v>32.230699118388642</v>
      </c>
      <c r="AN437" s="29">
        <f t="shared" si="156"/>
        <v>1.4558896281945496E-4</v>
      </c>
      <c r="AO437" s="29">
        <f t="shared" si="157"/>
        <v>7.1166666666666663</v>
      </c>
      <c r="AP437" s="29"/>
      <c r="AQ437" s="32"/>
      <c r="AR437" s="37"/>
      <c r="AS437" s="32"/>
      <c r="AT437"/>
    </row>
    <row r="438" spans="21:46" x14ac:dyDescent="0.25">
      <c r="U438" s="36">
        <f t="shared" si="137"/>
        <v>25680</v>
      </c>
      <c r="V438" s="36">
        <f t="shared" si="151"/>
        <v>27.499078182138479</v>
      </c>
      <c r="W438" s="32">
        <f t="shared" si="138"/>
        <v>295.89953909106919</v>
      </c>
      <c r="X438" s="8">
        <f t="shared" si="139"/>
        <v>1.1934976195440483</v>
      </c>
      <c r="Y438" s="32">
        <f t="shared" si="140"/>
        <v>1.833653179902041E-5</v>
      </c>
      <c r="Z438" s="32">
        <f t="shared" si="141"/>
        <v>1.5363693650286049E-5</v>
      </c>
      <c r="AA438" s="10">
        <f t="shared" si="142"/>
        <v>1006.1837815712386</v>
      </c>
      <c r="AB438" s="29">
        <f t="shared" si="143"/>
        <v>2.5801483324365739E-2</v>
      </c>
      <c r="AC438" s="8">
        <f t="shared" si="144"/>
        <v>0.71507210164992185</v>
      </c>
      <c r="AD438" s="32">
        <f t="shared" si="145"/>
        <v>3.3795253722657182E-3</v>
      </c>
      <c r="AE438" s="47">
        <f t="shared" si="146"/>
        <v>619103.91001327976</v>
      </c>
      <c r="AF438" s="32">
        <f t="shared" si="147"/>
        <v>442703.93407288007</v>
      </c>
      <c r="AG438" s="9">
        <f t="shared" si="148"/>
        <v>13.929069494411316</v>
      </c>
      <c r="AH438" s="10">
        <f t="shared" si="149"/>
        <v>4.6421292845014737</v>
      </c>
      <c r="AI438" s="10">
        <f t="shared" si="152"/>
        <v>4.2332111044871095</v>
      </c>
      <c r="AJ438" s="10">
        <f t="shared" si="153"/>
        <v>4.5021480773254359</v>
      </c>
      <c r="AK438" s="10">
        <f t="shared" si="154"/>
        <v>8.7353591818125444</v>
      </c>
      <c r="AL438" s="9">
        <f t="shared" si="150"/>
        <v>4.7316528901484611</v>
      </c>
      <c r="AM438" s="49">
        <f t="shared" si="155"/>
        <v>32.230731072286943</v>
      </c>
      <c r="AN438" s="29">
        <f t="shared" si="156"/>
        <v>1.4558931969687572E-4</v>
      </c>
      <c r="AO438" s="29">
        <f t="shared" si="157"/>
        <v>7.1333333333333337</v>
      </c>
      <c r="AP438" s="29"/>
      <c r="AQ438" s="32"/>
      <c r="AR438" s="37"/>
      <c r="AS438" s="32"/>
      <c r="AT438"/>
    </row>
    <row r="439" spans="21:46" x14ac:dyDescent="0.25">
      <c r="U439" s="36">
        <f t="shared" si="137"/>
        <v>25740</v>
      </c>
      <c r="V439" s="36">
        <f t="shared" si="151"/>
        <v>27.4990980977521</v>
      </c>
      <c r="W439" s="32">
        <f t="shared" si="138"/>
        <v>295.899549048876</v>
      </c>
      <c r="X439" s="8">
        <f t="shared" si="139"/>
        <v>1.1934975792471387</v>
      </c>
      <c r="Y439" s="32">
        <f t="shared" si="140"/>
        <v>1.8336532273785955E-5</v>
      </c>
      <c r="Z439" s="32">
        <f t="shared" si="141"/>
        <v>1.5363694566814862E-5</v>
      </c>
      <c r="AA439" s="10">
        <f t="shared" si="142"/>
        <v>1006.1837819236996</v>
      </c>
      <c r="AB439" s="29">
        <f t="shared" si="143"/>
        <v>2.5801484068796569E-2</v>
      </c>
      <c r="AC439" s="8">
        <f t="shared" si="144"/>
        <v>0.71507209978346287</v>
      </c>
      <c r="AD439" s="32">
        <f t="shared" si="145"/>
        <v>3.3795252585357011E-3</v>
      </c>
      <c r="AE439" s="47">
        <f t="shared" si="146"/>
        <v>619105.11331593234</v>
      </c>
      <c r="AF439" s="32">
        <f t="shared" si="147"/>
        <v>442704.79336550244</v>
      </c>
      <c r="AG439" s="9">
        <f t="shared" si="148"/>
        <v>13.929076253521085</v>
      </c>
      <c r="AH439" s="10">
        <f t="shared" si="149"/>
        <v>4.6421316710402429</v>
      </c>
      <c r="AI439" s="10">
        <f t="shared" si="152"/>
        <v>4.2332221560857421</v>
      </c>
      <c r="AJ439" s="10">
        <f t="shared" si="153"/>
        <v>4.5021579757695243</v>
      </c>
      <c r="AK439" s="10">
        <f t="shared" si="154"/>
        <v>8.7353801318552655</v>
      </c>
      <c r="AL439" s="9">
        <f t="shared" si="150"/>
        <v>4.7316642380882685</v>
      </c>
      <c r="AM439" s="49">
        <f t="shared" si="155"/>
        <v>32.230762335840367</v>
      </c>
      <c r="AN439" s="29">
        <f t="shared" si="156"/>
        <v>1.4558966886425443E-4</v>
      </c>
      <c r="AO439" s="29">
        <f t="shared" si="157"/>
        <v>7.15</v>
      </c>
      <c r="AP439" s="29"/>
      <c r="AQ439" s="32"/>
      <c r="AR439" s="37"/>
      <c r="AS439" s="32"/>
      <c r="AT439"/>
    </row>
    <row r="440" spans="21:46" x14ac:dyDescent="0.25">
      <c r="U440" s="36">
        <f t="shared" si="137"/>
        <v>25800</v>
      </c>
      <c r="V440" s="36">
        <f t="shared" si="151"/>
        <v>27.499117583098048</v>
      </c>
      <c r="W440" s="32">
        <f t="shared" si="138"/>
        <v>295.899558791549</v>
      </c>
      <c r="X440" s="8">
        <f t="shared" si="139"/>
        <v>1.1934975398208276</v>
      </c>
      <c r="Y440" s="32">
        <f t="shared" si="140"/>
        <v>1.8336532738294409E-5</v>
      </c>
      <c r="Z440" s="32">
        <f t="shared" si="141"/>
        <v>1.536369546354252E-5</v>
      </c>
      <c r="AA440" s="10">
        <f t="shared" si="142"/>
        <v>1006.1837822685459</v>
      </c>
      <c r="AB440" s="29">
        <f t="shared" si="143"/>
        <v>2.5801484797144312E-2</v>
      </c>
      <c r="AC440" s="8">
        <f t="shared" si="144"/>
        <v>0.71507209795732796</v>
      </c>
      <c r="AD440" s="32">
        <f t="shared" si="145"/>
        <v>3.3795251472627757E-3</v>
      </c>
      <c r="AE440" s="47">
        <f t="shared" si="146"/>
        <v>619106.29062141653</v>
      </c>
      <c r="AF440" s="32">
        <f t="shared" si="147"/>
        <v>442705.63409323554</v>
      </c>
      <c r="AG440" s="9">
        <f t="shared" si="148"/>
        <v>13.929082866591772</v>
      </c>
      <c r="AH440" s="10">
        <f t="shared" si="149"/>
        <v>4.6421340060151906</v>
      </c>
      <c r="AI440" s="10">
        <f t="shared" si="152"/>
        <v>4.2332329689250825</v>
      </c>
      <c r="AJ440" s="10">
        <f t="shared" si="153"/>
        <v>4.502167660364182</v>
      </c>
      <c r="AK440" s="10">
        <f t="shared" si="154"/>
        <v>8.7354006292892645</v>
      </c>
      <c r="AL440" s="9">
        <f t="shared" si="150"/>
        <v>4.7316753408650181</v>
      </c>
      <c r="AM440" s="49">
        <f t="shared" si="155"/>
        <v>32.230792923963065</v>
      </c>
      <c r="AN440" s="29">
        <f t="shared" si="156"/>
        <v>1.4559001048815439E-4</v>
      </c>
      <c r="AO440" s="29">
        <f t="shared" si="157"/>
        <v>7.166666666666667</v>
      </c>
      <c r="AP440" s="29"/>
      <c r="AQ440" s="32"/>
      <c r="AR440" s="37"/>
      <c r="AS440" s="32"/>
      <c r="AT440"/>
    </row>
    <row r="441" spans="21:46" x14ac:dyDescent="0.25">
      <c r="U441" s="36">
        <f t="shared" si="137"/>
        <v>25860</v>
      </c>
      <c r="V441" s="36">
        <f t="shared" si="151"/>
        <v>27.499136647471911</v>
      </c>
      <c r="W441" s="32">
        <f t="shared" si="138"/>
        <v>295.89956832373593</v>
      </c>
      <c r="X441" s="8">
        <f t="shared" si="139"/>
        <v>1.1934975012463069</v>
      </c>
      <c r="Y441" s="32">
        <f t="shared" si="140"/>
        <v>1.8336533192767375E-5</v>
      </c>
      <c r="Z441" s="32">
        <f t="shared" si="141"/>
        <v>1.5363696340896811E-5</v>
      </c>
      <c r="AA441" s="10">
        <f t="shared" si="142"/>
        <v>1006.1837826059422</v>
      </c>
      <c r="AB441" s="29">
        <f t="shared" si="143"/>
        <v>2.5801485509756448E-2</v>
      </c>
      <c r="AC441" s="8">
        <f t="shared" si="144"/>
        <v>0.71507209617064593</v>
      </c>
      <c r="AD441" s="32">
        <f t="shared" si="145"/>
        <v>3.3795250383938592E-3</v>
      </c>
      <c r="AE441" s="47">
        <f t="shared" si="146"/>
        <v>619107.44249139656</v>
      </c>
      <c r="AF441" s="32">
        <f t="shared" si="147"/>
        <v>442706.45665717055</v>
      </c>
      <c r="AG441" s="9">
        <f t="shared" si="148"/>
        <v>13.929089336778922</v>
      </c>
      <c r="AH441" s="10">
        <f t="shared" si="149"/>
        <v>4.6421362905404733</v>
      </c>
      <c r="AI441" s="10">
        <f t="shared" si="152"/>
        <v>4.2332435481631032</v>
      </c>
      <c r="AJ441" s="10">
        <f t="shared" si="153"/>
        <v>4.5021771357293838</v>
      </c>
      <c r="AK441" s="10">
        <f t="shared" si="154"/>
        <v>8.735420683892487</v>
      </c>
      <c r="AL441" s="9">
        <f t="shared" si="150"/>
        <v>4.7316862037750971</v>
      </c>
      <c r="AM441" s="49">
        <f t="shared" si="155"/>
        <v>32.230822851247005</v>
      </c>
      <c r="AN441" s="29">
        <f t="shared" si="156"/>
        <v>1.4559034473154143E-4</v>
      </c>
      <c r="AO441" s="29">
        <f t="shared" si="157"/>
        <v>7.1833333333333336</v>
      </c>
      <c r="AP441" s="29"/>
      <c r="AQ441" s="32"/>
      <c r="AR441" s="37"/>
      <c r="AS441" s="32"/>
      <c r="AT441"/>
    </row>
    <row r="442" spans="21:46" x14ac:dyDescent="0.25">
      <c r="U442" s="36">
        <f t="shared" si="137"/>
        <v>25920</v>
      </c>
      <c r="V442" s="36">
        <f t="shared" si="151"/>
        <v>27.499155299968454</v>
      </c>
      <c r="W442" s="32">
        <f t="shared" si="138"/>
        <v>295.89957764998422</v>
      </c>
      <c r="X442" s="8">
        <f t="shared" si="139"/>
        <v>1.193497463505174</v>
      </c>
      <c r="Y442" s="32">
        <f t="shared" si="140"/>
        <v>1.8336533637421634E-5</v>
      </c>
      <c r="Z442" s="32">
        <f t="shared" si="141"/>
        <v>1.536369719929626E-5</v>
      </c>
      <c r="AA442" s="10">
        <f t="shared" si="142"/>
        <v>1006.1837829360491</v>
      </c>
      <c r="AB442" s="29">
        <f t="shared" si="143"/>
        <v>2.5801486206972871E-2</v>
      </c>
      <c r="AC442" s="8">
        <f t="shared" si="144"/>
        <v>0.71507209442256492</v>
      </c>
      <c r="AD442" s="32">
        <f t="shared" si="145"/>
        <v>3.3795249318770136E-3</v>
      </c>
      <c r="AE442" s="47">
        <f t="shared" si="146"/>
        <v>619108.56947540224</v>
      </c>
      <c r="AF442" s="32">
        <f t="shared" si="147"/>
        <v>442707.26144973392</v>
      </c>
      <c r="AG442" s="9">
        <f t="shared" si="148"/>
        <v>13.929095667169927</v>
      </c>
      <c r="AH442" s="10">
        <f t="shared" si="149"/>
        <v>4.6421385257061685</v>
      </c>
      <c r="AI442" s="10">
        <f t="shared" si="152"/>
        <v>4.2332538988463515</v>
      </c>
      <c r="AJ442" s="10">
        <f t="shared" si="153"/>
        <v>4.5021864063852517</v>
      </c>
      <c r="AK442" s="10">
        <f t="shared" si="154"/>
        <v>8.7354403052316023</v>
      </c>
      <c r="AL442" s="9">
        <f t="shared" si="150"/>
        <v>4.7316968320004511</v>
      </c>
      <c r="AM442" s="49">
        <f t="shared" si="155"/>
        <v>32.230852131968902</v>
      </c>
      <c r="AN442" s="29">
        <f t="shared" si="156"/>
        <v>1.4559067175386002E-4</v>
      </c>
      <c r="AO442" s="29">
        <f t="shared" si="157"/>
        <v>7.2</v>
      </c>
      <c r="AP442" s="29"/>
      <c r="AQ442" s="32"/>
      <c r="AR442" s="37"/>
      <c r="AS442" s="32"/>
      <c r="AT442"/>
    </row>
    <row r="443" spans="21:46" x14ac:dyDescent="0.25">
      <c r="U443" s="36">
        <f t="shared" si="137"/>
        <v>25980</v>
      </c>
      <c r="V443" s="36">
        <f t="shared" si="151"/>
        <v>27.499173549485967</v>
      </c>
      <c r="W443" s="32">
        <f t="shared" si="138"/>
        <v>295.89958677474294</v>
      </c>
      <c r="X443" s="8">
        <f t="shared" si="139"/>
        <v>1.1934974265794245</v>
      </c>
      <c r="Y443" s="32">
        <f t="shared" si="140"/>
        <v>1.8336534072469306E-5</v>
      </c>
      <c r="Z443" s="32">
        <f t="shared" si="141"/>
        <v>1.5363698039150362E-5</v>
      </c>
      <c r="AA443" s="10">
        <f t="shared" si="142"/>
        <v>1006.1837832590243</v>
      </c>
      <c r="AB443" s="29">
        <f t="shared" si="143"/>
        <v>2.5801486889126223E-2</v>
      </c>
      <c r="AC443" s="8">
        <f t="shared" si="144"/>
        <v>0.71507209271225003</v>
      </c>
      <c r="AD443" s="32">
        <f t="shared" si="145"/>
        <v>3.3795248276614251E-3</v>
      </c>
      <c r="AE443" s="47">
        <f t="shared" si="146"/>
        <v>619109.67211109144</v>
      </c>
      <c r="AF443" s="32">
        <f t="shared" si="147"/>
        <v>442708.04885487311</v>
      </c>
      <c r="AG443" s="9">
        <f t="shared" si="148"/>
        <v>13.929101860785407</v>
      </c>
      <c r="AH443" s="10">
        <f t="shared" si="149"/>
        <v>4.6421407125787955</v>
      </c>
      <c r="AI443" s="10">
        <f t="shared" si="152"/>
        <v>4.2332640259123622</v>
      </c>
      <c r="AJ443" s="10">
        <f t="shared" si="153"/>
        <v>4.502195476754367</v>
      </c>
      <c r="AK443" s="10">
        <f t="shared" si="154"/>
        <v>8.7354595026667283</v>
      </c>
      <c r="AL443" s="9">
        <f t="shared" si="150"/>
        <v>4.7317072306111436</v>
      </c>
      <c r="AM443" s="49">
        <f t="shared" si="155"/>
        <v>32.23088078009711</v>
      </c>
      <c r="AN443" s="29">
        <f t="shared" si="156"/>
        <v>1.4559099171111212E-4</v>
      </c>
      <c r="AO443" s="29">
        <f t="shared" si="157"/>
        <v>7.2166666666666668</v>
      </c>
      <c r="AP443" s="29"/>
      <c r="AQ443" s="32"/>
      <c r="AR443" s="37"/>
      <c r="AS443" s="32"/>
      <c r="AT443"/>
    </row>
    <row r="444" spans="21:46" x14ac:dyDescent="0.25">
      <c r="U444" s="36">
        <f t="shared" si="137"/>
        <v>26040</v>
      </c>
      <c r="V444" s="36">
        <f t="shared" si="151"/>
        <v>27.499191404730503</v>
      </c>
      <c r="W444" s="32">
        <f t="shared" si="138"/>
        <v>295.89959570236522</v>
      </c>
      <c r="X444" s="8">
        <f t="shared" si="139"/>
        <v>1.1934973904514417</v>
      </c>
      <c r="Y444" s="32">
        <f t="shared" si="140"/>
        <v>1.8336534498117955E-5</v>
      </c>
      <c r="Z444" s="32">
        <f t="shared" si="141"/>
        <v>1.5363698860859796E-5</v>
      </c>
      <c r="AA444" s="10">
        <f t="shared" si="142"/>
        <v>1006.1837835750218</v>
      </c>
      <c r="AB444" s="29">
        <f t="shared" si="143"/>
        <v>2.5801487556541929E-2</v>
      </c>
      <c r="AC444" s="8">
        <f t="shared" si="144"/>
        <v>0.71507209103888603</v>
      </c>
      <c r="AD444" s="32">
        <f t="shared" si="145"/>
        <v>3.3795247256973751E-3</v>
      </c>
      <c r="AE444" s="47">
        <f t="shared" si="146"/>
        <v>619110.75092450227</v>
      </c>
      <c r="AF444" s="32">
        <f t="shared" si="147"/>
        <v>442708.81924823875</v>
      </c>
      <c r="AG444" s="9">
        <f t="shared" si="148"/>
        <v>13.92910792058073</v>
      </c>
      <c r="AH444" s="10">
        <f t="shared" si="149"/>
        <v>4.6421428522018298</v>
      </c>
      <c r="AI444" s="10">
        <f t="shared" si="152"/>
        <v>4.2332739341920096</v>
      </c>
      <c r="AJ444" s="10">
        <f t="shared" si="153"/>
        <v>4.5022043511636145</v>
      </c>
      <c r="AK444" s="10">
        <f t="shared" si="154"/>
        <v>8.7354782853556241</v>
      </c>
      <c r="AL444" s="9">
        <f t="shared" si="150"/>
        <v>4.7317174045676289</v>
      </c>
      <c r="AM444" s="49">
        <f t="shared" si="155"/>
        <v>32.230908809298128</v>
      </c>
      <c r="AN444" s="29">
        <f t="shared" si="156"/>
        <v>1.4559130475592707E-4</v>
      </c>
      <c r="AO444" s="29">
        <f t="shared" si="157"/>
        <v>7.2333333333333334</v>
      </c>
      <c r="AP444" s="29"/>
      <c r="AQ444" s="32"/>
      <c r="AR444" s="37"/>
      <c r="AS444" s="32"/>
      <c r="AT444"/>
    </row>
    <row r="445" spans="21:46" x14ac:dyDescent="0.25">
      <c r="U445" s="36">
        <f t="shared" si="137"/>
        <v>26100</v>
      </c>
      <c r="V445" s="36">
        <f t="shared" si="151"/>
        <v>27.499208874220034</v>
      </c>
      <c r="W445" s="32">
        <f t="shared" si="138"/>
        <v>295.89960443710999</v>
      </c>
      <c r="X445" s="8">
        <f t="shared" si="139"/>
        <v>1.1934973551039909</v>
      </c>
      <c r="Y445" s="32">
        <f t="shared" si="140"/>
        <v>1.8336534914570671E-5</v>
      </c>
      <c r="Z445" s="32">
        <f t="shared" si="141"/>
        <v>1.5363699664816591E-5</v>
      </c>
      <c r="AA445" s="10">
        <f t="shared" si="142"/>
        <v>1006.1837838841925</v>
      </c>
      <c r="AB445" s="29">
        <f t="shared" si="143"/>
        <v>2.5801488209538433E-2</v>
      </c>
      <c r="AC445" s="8">
        <f t="shared" si="144"/>
        <v>0.71507208940167488</v>
      </c>
      <c r="AD445" s="32">
        <f t="shared" si="145"/>
        <v>3.3795246259362213E-3</v>
      </c>
      <c r="AE445" s="47">
        <f t="shared" si="146"/>
        <v>619111.80643030838</v>
      </c>
      <c r="AF445" s="32">
        <f t="shared" si="147"/>
        <v>442709.5729973659</v>
      </c>
      <c r="AG445" s="9">
        <f t="shared" si="148"/>
        <v>13.929113849447393</v>
      </c>
      <c r="AH445" s="10">
        <f t="shared" si="149"/>
        <v>4.6421449455962067</v>
      </c>
      <c r="AI445" s="10">
        <f t="shared" si="152"/>
        <v>4.233283628411824</v>
      </c>
      <c r="AJ445" s="10">
        <f t="shared" si="153"/>
        <v>4.5022130338465596</v>
      </c>
      <c r="AK445" s="10">
        <f t="shared" si="154"/>
        <v>8.7354966622583845</v>
      </c>
      <c r="AL445" s="9">
        <f t="shared" si="150"/>
        <v>4.7317273587232913</v>
      </c>
      <c r="AM445" s="49">
        <f t="shared" si="155"/>
        <v>32.230936232943328</v>
      </c>
      <c r="AN445" s="29">
        <f t="shared" si="156"/>
        <v>1.4559161103763974E-4</v>
      </c>
      <c r="AO445" s="29">
        <f t="shared" si="157"/>
        <v>7.25</v>
      </c>
      <c r="AP445" s="29"/>
      <c r="AQ445" s="32"/>
      <c r="AR445" s="37"/>
      <c r="AS445" s="32"/>
      <c r="AT445"/>
    </row>
    <row r="446" spans="21:46" x14ac:dyDescent="0.25">
      <c r="U446" s="36">
        <f t="shared" si="137"/>
        <v>26160</v>
      </c>
      <c r="V446" s="36">
        <f t="shared" si="151"/>
        <v>27.499225966288513</v>
      </c>
      <c r="W446" s="32">
        <f t="shared" si="138"/>
        <v>295.89961298314421</v>
      </c>
      <c r="X446" s="8">
        <f t="shared" si="139"/>
        <v>1.1934973205202088</v>
      </c>
      <c r="Y446" s="32">
        <f t="shared" si="140"/>
        <v>1.8336535322026069E-5</v>
      </c>
      <c r="Z446" s="32">
        <f t="shared" si="141"/>
        <v>1.5363700451404227E-5</v>
      </c>
      <c r="AA446" s="10">
        <f t="shared" si="142"/>
        <v>1006.1837841866836</v>
      </c>
      <c r="AB446" s="29">
        <f t="shared" si="143"/>
        <v>2.5801488848427177E-2</v>
      </c>
      <c r="AC446" s="8">
        <f t="shared" si="144"/>
        <v>0.71507208779983489</v>
      </c>
      <c r="AD446" s="32">
        <f t="shared" si="145"/>
        <v>3.3795245283303717E-3</v>
      </c>
      <c r="AE446" s="47">
        <f t="shared" si="146"/>
        <v>619112.83913207031</v>
      </c>
      <c r="AF446" s="32">
        <f t="shared" si="147"/>
        <v>442710.31046185282</v>
      </c>
      <c r="AG446" s="9">
        <f t="shared" si="148"/>
        <v>13.929119650214426</v>
      </c>
      <c r="AH446" s="10">
        <f t="shared" si="149"/>
        <v>4.6421469937607815</v>
      </c>
      <c r="AI446" s="10">
        <f t="shared" si="152"/>
        <v>4.2332931131962157</v>
      </c>
      <c r="AJ446" s="10">
        <f t="shared" si="153"/>
        <v>4.502221528945217</v>
      </c>
      <c r="AK446" s="10">
        <f t="shared" si="154"/>
        <v>8.7355146421414318</v>
      </c>
      <c r="AL446" s="9">
        <f t="shared" si="150"/>
        <v>4.7317370978266089</v>
      </c>
      <c r="AM446" s="49">
        <f t="shared" si="155"/>
        <v>32.230963064115123</v>
      </c>
      <c r="AN446" s="29">
        <f t="shared" si="156"/>
        <v>1.455919107023572E-4</v>
      </c>
      <c r="AO446" s="29">
        <f t="shared" si="157"/>
        <v>7.2666666666666666</v>
      </c>
      <c r="AP446" s="29"/>
      <c r="AQ446" s="32"/>
      <c r="AR446" s="37"/>
      <c r="AS446" s="32"/>
      <c r="AT446"/>
    </row>
    <row r="447" spans="21:46" x14ac:dyDescent="0.25">
      <c r="U447" s="36">
        <f t="shared" si="137"/>
        <v>26220</v>
      </c>
      <c r="V447" s="36">
        <f t="shared" si="151"/>
        <v>27.499242689089851</v>
      </c>
      <c r="W447" s="32">
        <f t="shared" si="138"/>
        <v>295.89962134454493</v>
      </c>
      <c r="X447" s="8">
        <f t="shared" si="139"/>
        <v>1.1934972866835973</v>
      </c>
      <c r="Y447" s="32">
        <f t="shared" si="140"/>
        <v>1.8336535720678568E-5</v>
      </c>
      <c r="Z447" s="32">
        <f t="shared" si="141"/>
        <v>1.5363701220997987E-5</v>
      </c>
      <c r="AA447" s="10">
        <f t="shared" si="142"/>
        <v>1006.1837844826396</v>
      </c>
      <c r="AB447" s="29">
        <f t="shared" si="143"/>
        <v>2.5801489473513017E-2</v>
      </c>
      <c r="AC447" s="8">
        <f t="shared" si="144"/>
        <v>0.71507208623260177</v>
      </c>
      <c r="AD447" s="32">
        <f t="shared" si="145"/>
        <v>3.3795244328332615E-3</v>
      </c>
      <c r="AE447" s="47">
        <f t="shared" si="146"/>
        <v>619113.849522462</v>
      </c>
      <c r="AF447" s="32">
        <f t="shared" si="147"/>
        <v>442711.031993524</v>
      </c>
      <c r="AG447" s="9">
        <f t="shared" si="148"/>
        <v>13.929125325649691</v>
      </c>
      <c r="AH447" s="10">
        <f t="shared" si="149"/>
        <v>4.6421489976728401</v>
      </c>
      <c r="AI447" s="10">
        <f t="shared" si="152"/>
        <v>4.233302393069712</v>
      </c>
      <c r="AJ447" s="10">
        <f t="shared" si="153"/>
        <v>4.5022298405121406</v>
      </c>
      <c r="AK447" s="10">
        <f t="shared" si="154"/>
        <v>8.7355322335818535</v>
      </c>
      <c r="AL447" s="9">
        <f t="shared" si="150"/>
        <v>4.7317466265235035</v>
      </c>
      <c r="AM447" s="49">
        <f t="shared" si="155"/>
        <v>32.230989315613357</v>
      </c>
      <c r="AN447" s="29">
        <f t="shared" si="156"/>
        <v>1.4559220389303087E-4</v>
      </c>
      <c r="AO447" s="29">
        <f t="shared" si="157"/>
        <v>7.2833333333333332</v>
      </c>
      <c r="AP447" s="29"/>
      <c r="AQ447" s="32"/>
      <c r="AR447" s="37"/>
      <c r="AS447" s="32"/>
      <c r="AT447"/>
    </row>
    <row r="448" spans="21:46" x14ac:dyDescent="0.25">
      <c r="U448" s="36">
        <f t="shared" ref="U448:U490" si="158">U447+$W$2</f>
        <v>26280</v>
      </c>
      <c r="V448" s="36">
        <f t="shared" si="151"/>
        <v>27.4992590506018</v>
      </c>
      <c r="W448" s="32">
        <f t="shared" si="138"/>
        <v>295.8996295253009</v>
      </c>
      <c r="X448" s="8">
        <f t="shared" si="139"/>
        <v>1.1934972535780142</v>
      </c>
      <c r="Y448" s="32">
        <f t="shared" si="140"/>
        <v>1.8336536110718324E-5</v>
      </c>
      <c r="Z448" s="32">
        <f t="shared" si="141"/>
        <v>1.5363701973964984E-5</v>
      </c>
      <c r="AA448" s="10">
        <f t="shared" si="142"/>
        <v>1006.1837847722018</v>
      </c>
      <c r="AB448" s="29">
        <f t="shared" si="143"/>
        <v>2.5801490085094091E-2</v>
      </c>
      <c r="AC448" s="8">
        <f t="shared" si="144"/>
        <v>0.71507208469922867</v>
      </c>
      <c r="AD448" s="32">
        <f t="shared" si="145"/>
        <v>3.3795243393993334E-3</v>
      </c>
      <c r="AE448" s="47">
        <f t="shared" si="146"/>
        <v>619114.83808351855</v>
      </c>
      <c r="AF448" s="32">
        <f t="shared" si="147"/>
        <v>442711.73793660704</v>
      </c>
      <c r="AG448" s="9">
        <f t="shared" si="148"/>
        <v>13.929130878461278</v>
      </c>
      <c r="AH448" s="10">
        <f t="shared" si="149"/>
        <v>4.6421509582885392</v>
      </c>
      <c r="AI448" s="10">
        <f t="shared" si="152"/>
        <v>4.2333114724590937</v>
      </c>
      <c r="AJ448" s="10">
        <f t="shared" si="153"/>
        <v>4.5022379725123489</v>
      </c>
      <c r="AK448" s="10">
        <f t="shared" si="154"/>
        <v>8.7355494449714435</v>
      </c>
      <c r="AL448" s="9">
        <f t="shared" si="150"/>
        <v>4.7317559493595311</v>
      </c>
      <c r="AM448" s="49">
        <f t="shared" si="155"/>
        <v>32.231014999961332</v>
      </c>
      <c r="AN448" s="29">
        <f t="shared" si="156"/>
        <v>1.4559249074952405E-4</v>
      </c>
      <c r="AO448" s="29">
        <f t="shared" si="157"/>
        <v>7.3</v>
      </c>
      <c r="AP448" s="29"/>
      <c r="AQ448" s="32"/>
      <c r="AR448" s="37"/>
      <c r="AS448" s="32"/>
      <c r="AT448"/>
    </row>
    <row r="449" spans="21:46" x14ac:dyDescent="0.25">
      <c r="U449" s="36">
        <f t="shared" si="158"/>
        <v>26340</v>
      </c>
      <c r="V449" s="36">
        <f t="shared" si="151"/>
        <v>27.499275058629767</v>
      </c>
      <c r="W449" s="32">
        <f t="shared" si="138"/>
        <v>295.89963752931487</v>
      </c>
      <c r="X449" s="8">
        <f t="shared" si="139"/>
        <v>1.1934972211876655</v>
      </c>
      <c r="Y449" s="32">
        <f t="shared" si="140"/>
        <v>1.833653649233141E-5</v>
      </c>
      <c r="Z449" s="32">
        <f t="shared" si="141"/>
        <v>1.5363702710664436E-5</v>
      </c>
      <c r="AA449" s="10">
        <f t="shared" si="142"/>
        <v>1006.183785055508</v>
      </c>
      <c r="AB449" s="29">
        <f t="shared" si="143"/>
        <v>2.5801490683462189E-2</v>
      </c>
      <c r="AC449" s="8">
        <f t="shared" si="144"/>
        <v>0.7150720831989833</v>
      </c>
      <c r="AD449" s="32">
        <f t="shared" si="145"/>
        <v>3.3795242479840136E-3</v>
      </c>
      <c r="AE449" s="47">
        <f t="shared" si="146"/>
        <v>619115.80528685811</v>
      </c>
      <c r="AF449" s="32">
        <f t="shared" si="147"/>
        <v>442712.42862788978</v>
      </c>
      <c r="AG449" s="9">
        <f t="shared" si="148"/>
        <v>13.929136311298736</v>
      </c>
      <c r="AH449" s="10">
        <f t="shared" si="149"/>
        <v>4.6421528765433857</v>
      </c>
      <c r="AI449" s="10">
        <f t="shared" si="152"/>
        <v>4.233320355695521</v>
      </c>
      <c r="AJ449" s="10">
        <f t="shared" si="153"/>
        <v>4.5022459288252286</v>
      </c>
      <c r="AK449" s="10">
        <f t="shared" si="154"/>
        <v>8.7355662845207505</v>
      </c>
      <c r="AL449" s="9">
        <f t="shared" si="150"/>
        <v>4.7317650707820729</v>
      </c>
      <c r="AM449" s="49">
        <f t="shared" si="155"/>
        <v>32.231040129411838</v>
      </c>
      <c r="AN449" s="29">
        <f t="shared" si="156"/>
        <v>1.4559277140867917E-4</v>
      </c>
      <c r="AO449" s="29">
        <f t="shared" si="157"/>
        <v>7.3166666666666664</v>
      </c>
      <c r="AP449" s="29"/>
      <c r="AQ449" s="32"/>
      <c r="AR449" s="37"/>
      <c r="AS449" s="32"/>
      <c r="AT449"/>
    </row>
    <row r="450" spans="21:46" x14ac:dyDescent="0.25">
      <c r="U450" s="36">
        <f t="shared" si="158"/>
        <v>26400</v>
      </c>
      <c r="V450" s="36">
        <f t="shared" si="151"/>
        <v>27.499290720810531</v>
      </c>
      <c r="W450" s="32">
        <f t="shared" si="138"/>
        <v>295.89964536040526</v>
      </c>
      <c r="X450" s="8">
        <f t="shared" si="139"/>
        <v>1.1934971894970998</v>
      </c>
      <c r="Y450" s="32">
        <f t="shared" si="140"/>
        <v>1.8336536865699925E-5</v>
      </c>
      <c r="Z450" s="32">
        <f t="shared" si="141"/>
        <v>1.5363703431447824E-5</v>
      </c>
      <c r="AA450" s="10">
        <f t="shared" si="142"/>
        <v>1006.1837853326936</v>
      </c>
      <c r="AB450" s="29">
        <f t="shared" si="143"/>
        <v>2.5801491268902813E-2</v>
      </c>
      <c r="AC450" s="8">
        <f t="shared" si="144"/>
        <v>0.71507208173115044</v>
      </c>
      <c r="AD450" s="32">
        <f t="shared" si="145"/>
        <v>3.3795241585436904E-3</v>
      </c>
      <c r="AE450" s="47">
        <f t="shared" si="146"/>
        <v>619116.75159390725</v>
      </c>
      <c r="AF450" s="32">
        <f t="shared" si="147"/>
        <v>442713.10439688282</v>
      </c>
      <c r="AG450" s="9">
        <f t="shared" si="148"/>
        <v>13.929141626754332</v>
      </c>
      <c r="AH450" s="10">
        <f t="shared" si="149"/>
        <v>4.6421547533526626</v>
      </c>
      <c r="AI450" s="10">
        <f t="shared" si="152"/>
        <v>4.2333290470165874</v>
      </c>
      <c r="AJ450" s="10">
        <f t="shared" si="153"/>
        <v>4.5022537132462492</v>
      </c>
      <c r="AK450" s="10">
        <f t="shared" si="154"/>
        <v>8.7355827602628366</v>
      </c>
      <c r="AL450" s="9">
        <f t="shared" si="150"/>
        <v>4.731773995142369</v>
      </c>
      <c r="AM450" s="49">
        <f t="shared" si="155"/>
        <v>32.231064715952897</v>
      </c>
      <c r="AN450" s="29">
        <f t="shared" si="156"/>
        <v>1.455930460043806E-4</v>
      </c>
      <c r="AO450" s="29">
        <f t="shared" si="157"/>
        <v>7.333333333333333</v>
      </c>
      <c r="AP450" s="29"/>
      <c r="AQ450" s="32"/>
      <c r="AR450" s="37"/>
      <c r="AS450" s="32"/>
      <c r="AT450"/>
    </row>
    <row r="451" spans="21:46" x14ac:dyDescent="0.25">
      <c r="U451" s="36">
        <f t="shared" si="158"/>
        <v>26460</v>
      </c>
      <c r="V451" s="36">
        <f t="shared" si="151"/>
        <v>27.499306044615892</v>
      </c>
      <c r="W451" s="32">
        <f t="shared" si="138"/>
        <v>295.89965302230792</v>
      </c>
      <c r="X451" s="8">
        <f t="shared" si="139"/>
        <v>1.193497158491198</v>
      </c>
      <c r="Y451" s="32">
        <f t="shared" si="140"/>
        <v>1.8336537231001949E-5</v>
      </c>
      <c r="Z451" s="32">
        <f t="shared" si="141"/>
        <v>1.5363704136658972E-5</v>
      </c>
      <c r="AA451" s="10">
        <f t="shared" si="142"/>
        <v>1006.1837856038908</v>
      </c>
      <c r="AB451" s="29">
        <f t="shared" si="143"/>
        <v>2.5801491841695213E-2</v>
      </c>
      <c r="AC451" s="8">
        <f t="shared" si="144"/>
        <v>0.71507208029502944</v>
      </c>
      <c r="AD451" s="32">
        <f t="shared" si="145"/>
        <v>3.3795240710356961E-3</v>
      </c>
      <c r="AE451" s="47">
        <f t="shared" si="146"/>
        <v>619117.67745612923</v>
      </c>
      <c r="AF451" s="32">
        <f t="shared" si="147"/>
        <v>442713.76556598139</v>
      </c>
      <c r="AG451" s="9">
        <f t="shared" si="148"/>
        <v>13.929146827364374</v>
      </c>
      <c r="AH451" s="10">
        <f t="shared" si="149"/>
        <v>4.642156589611881</v>
      </c>
      <c r="AI451" s="10">
        <f t="shared" si="152"/>
        <v>4.2333375505683488</v>
      </c>
      <c r="AJ451" s="10">
        <f t="shared" si="153"/>
        <v>4.5022613294890483</v>
      </c>
      <c r="AK451" s="10">
        <f t="shared" si="154"/>
        <v>8.7355988800573972</v>
      </c>
      <c r="AL451" s="9">
        <f t="shared" si="150"/>
        <v>4.731782726697757</v>
      </c>
      <c r="AM451" s="49">
        <f t="shared" si="155"/>
        <v>32.231088771313651</v>
      </c>
      <c r="AN451" s="29">
        <f t="shared" si="156"/>
        <v>1.4559331466762327E-4</v>
      </c>
      <c r="AO451" s="29">
        <f t="shared" si="157"/>
        <v>7.35</v>
      </c>
      <c r="AP451" s="29"/>
      <c r="AQ451" s="32"/>
      <c r="AR451" s="37"/>
      <c r="AS451" s="32"/>
      <c r="AT451"/>
    </row>
    <row r="452" spans="21:46" x14ac:dyDescent="0.25">
      <c r="U452" s="36">
        <f t="shared" si="158"/>
        <v>26520</v>
      </c>
      <c r="V452" s="36">
        <f t="shared" si="151"/>
        <v>27.499321037356225</v>
      </c>
      <c r="W452" s="32">
        <f t="shared" si="138"/>
        <v>295.8996605186781</v>
      </c>
      <c r="X452" s="8">
        <f t="shared" si="139"/>
        <v>1.1934971281551685</v>
      </c>
      <c r="Y452" s="32">
        <f t="shared" si="140"/>
        <v>1.8336537588411746E-5</v>
      </c>
      <c r="Z452" s="32">
        <f t="shared" si="141"/>
        <v>1.5363704826634308E-5</v>
      </c>
      <c r="AA452" s="10">
        <f t="shared" si="142"/>
        <v>1006.1837858692287</v>
      </c>
      <c r="AB452" s="29">
        <f t="shared" si="143"/>
        <v>2.580149240211262E-2</v>
      </c>
      <c r="AC452" s="8">
        <f t="shared" si="144"/>
        <v>0.71507207888993563</v>
      </c>
      <c r="AD452" s="32">
        <f t="shared" si="145"/>
        <v>3.3795239854182832E-3</v>
      </c>
      <c r="AE452" s="47">
        <f t="shared" si="146"/>
        <v>619118.58331523044</v>
      </c>
      <c r="AF452" s="32">
        <f t="shared" si="147"/>
        <v>442714.41245061363</v>
      </c>
      <c r="AG452" s="9">
        <f t="shared" si="148"/>
        <v>13.929151915610314</v>
      </c>
      <c r="AH452" s="10">
        <f t="shared" si="149"/>
        <v>4.6421583861971873</v>
      </c>
      <c r="AI452" s="10">
        <f t="shared" si="152"/>
        <v>4.2333458704072866</v>
      </c>
      <c r="AJ452" s="10">
        <f t="shared" si="153"/>
        <v>4.5022687811869453</v>
      </c>
      <c r="AK452" s="10">
        <f t="shared" si="154"/>
        <v>8.7356146515942328</v>
      </c>
      <c r="AL452" s="9">
        <f t="shared" si="150"/>
        <v>4.7317912696135425</v>
      </c>
      <c r="AM452" s="49">
        <f t="shared" si="155"/>
        <v>32.23111230696977</v>
      </c>
      <c r="AN452" s="29">
        <f t="shared" si="156"/>
        <v>1.4559357752657055E-4</v>
      </c>
      <c r="AO452" s="29">
        <f t="shared" si="157"/>
        <v>7.3666666666666663</v>
      </c>
      <c r="AP452" s="29"/>
      <c r="AQ452" s="32"/>
      <c r="AR452" s="37"/>
      <c r="AS452" s="32"/>
      <c r="AT452"/>
    </row>
    <row r="453" spans="21:46" x14ac:dyDescent="0.25">
      <c r="U453" s="36">
        <f t="shared" si="158"/>
        <v>26580</v>
      </c>
      <c r="V453" s="36">
        <f t="shared" si="151"/>
        <v>27.499335706183977</v>
      </c>
      <c r="W453" s="32">
        <f t="shared" si="138"/>
        <v>295.89966785309196</v>
      </c>
      <c r="X453" s="8">
        <f t="shared" si="139"/>
        <v>1.1934970984745394</v>
      </c>
      <c r="Y453" s="32">
        <f t="shared" si="140"/>
        <v>1.8336537938099795E-5</v>
      </c>
      <c r="Z453" s="32">
        <f t="shared" si="141"/>
        <v>1.5363705501702955E-5</v>
      </c>
      <c r="AA453" s="10">
        <f t="shared" si="142"/>
        <v>1006.1837861288343</v>
      </c>
      <c r="AB453" s="29">
        <f t="shared" si="143"/>
        <v>2.5801492950422368E-2</v>
      </c>
      <c r="AC453" s="8">
        <f t="shared" si="144"/>
        <v>0.71507207751519797</v>
      </c>
      <c r="AD453" s="32">
        <f t="shared" si="145"/>
        <v>3.3795239016506068E-3</v>
      </c>
      <c r="AE453" s="47">
        <f t="shared" si="146"/>
        <v>619119.46960337786</v>
      </c>
      <c r="AF453" s="32">
        <f t="shared" si="147"/>
        <v>442715.04535939486</v>
      </c>
      <c r="AG453" s="9">
        <f t="shared" si="148"/>
        <v>13.929156893920023</v>
      </c>
      <c r="AH453" s="10">
        <f t="shared" si="149"/>
        <v>4.6421601439658096</v>
      </c>
      <c r="AI453" s="10">
        <f t="shared" si="152"/>
        <v>4.2333540105022625</v>
      </c>
      <c r="AJ453" s="10">
        <f t="shared" si="153"/>
        <v>4.502276071894717</v>
      </c>
      <c r="AK453" s="10">
        <f t="shared" si="154"/>
        <v>8.7356300823969804</v>
      </c>
      <c r="AL453" s="9">
        <f t="shared" si="150"/>
        <v>4.7317996279650307</v>
      </c>
      <c r="AM453" s="49">
        <f t="shared" si="155"/>
        <v>32.231135334149009</v>
      </c>
      <c r="AN453" s="29">
        <f t="shared" si="156"/>
        <v>1.4559383470661631E-4</v>
      </c>
      <c r="AO453" s="29">
        <f t="shared" si="157"/>
        <v>7.3833333333333337</v>
      </c>
      <c r="AP453" s="29"/>
      <c r="AQ453" s="32"/>
      <c r="AR453" s="37"/>
      <c r="AS453" s="32"/>
      <c r="AT453"/>
    </row>
    <row r="454" spans="21:46" x14ac:dyDescent="0.25">
      <c r="U454" s="36">
        <f t="shared" si="158"/>
        <v>26640</v>
      </c>
      <c r="V454" s="36">
        <f t="shared" si="151"/>
        <v>27.499350058097072</v>
      </c>
      <c r="W454" s="32">
        <f t="shared" si="138"/>
        <v>295.89967502904852</v>
      </c>
      <c r="X454" s="8">
        <f t="shared" si="139"/>
        <v>1.1934970694351508</v>
      </c>
      <c r="Y454" s="32">
        <f t="shared" si="140"/>
        <v>1.8336538280232987E-5</v>
      </c>
      <c r="Z454" s="32">
        <f t="shared" si="141"/>
        <v>1.5363706162187029E-5</v>
      </c>
      <c r="AA454" s="10">
        <f t="shared" si="142"/>
        <v>1006.1837863828312</v>
      </c>
      <c r="AB454" s="29">
        <f t="shared" si="143"/>
        <v>2.580149348688611E-2</v>
      </c>
      <c r="AC454" s="8">
        <f t="shared" si="144"/>
        <v>0.71507207617016166</v>
      </c>
      <c r="AD454" s="32">
        <f t="shared" si="145"/>
        <v>3.3795238196927045E-3</v>
      </c>
      <c r="AE454" s="47">
        <f t="shared" si="146"/>
        <v>619120.33674339275</v>
      </c>
      <c r="AF454" s="32">
        <f t="shared" si="147"/>
        <v>442715.66459426749</v>
      </c>
      <c r="AG454" s="9">
        <f t="shared" si="148"/>
        <v>13.92916176466886</v>
      </c>
      <c r="AH454" s="10">
        <f t="shared" si="149"/>
        <v>4.6421618637564519</v>
      </c>
      <c r="AI454" s="10">
        <f t="shared" si="152"/>
        <v>4.2333619747364031</v>
      </c>
      <c r="AJ454" s="10">
        <f t="shared" si="153"/>
        <v>4.5022832050904862</v>
      </c>
      <c r="AK454" s="10">
        <f t="shared" si="154"/>
        <v>8.7356451798268893</v>
      </c>
      <c r="AL454" s="9">
        <f t="shared" si="150"/>
        <v>4.7318078057395647</v>
      </c>
      <c r="AM454" s="49">
        <f t="shared" si="155"/>
        <v>32.231157863836636</v>
      </c>
      <c r="AN454" s="29">
        <f t="shared" si="156"/>
        <v>1.4559408633044816E-4</v>
      </c>
      <c r="AO454" s="29">
        <f t="shared" si="157"/>
        <v>7.4</v>
      </c>
      <c r="AP454" s="29"/>
      <c r="AQ454" s="32"/>
      <c r="AR454" s="37"/>
      <c r="AS454" s="32"/>
      <c r="AT454"/>
    </row>
    <row r="455" spans="21:46" x14ac:dyDescent="0.25">
      <c r="U455" s="36">
        <f t="shared" si="158"/>
        <v>26700</v>
      </c>
      <c r="V455" s="36">
        <f t="shared" si="151"/>
        <v>27.499364099942255</v>
      </c>
      <c r="W455" s="32">
        <f t="shared" si="138"/>
        <v>295.89968204997109</v>
      </c>
      <c r="X455" s="8">
        <f t="shared" si="139"/>
        <v>1.1934970410231489</v>
      </c>
      <c r="Y455" s="32">
        <f t="shared" si="140"/>
        <v>1.8336538614974516E-5</v>
      </c>
      <c r="Z455" s="32">
        <f t="shared" si="141"/>
        <v>1.53637068084016E-5</v>
      </c>
      <c r="AA455" s="10">
        <f t="shared" si="142"/>
        <v>1006.1837866313407</v>
      </c>
      <c r="AB455" s="29">
        <f t="shared" si="143"/>
        <v>2.5801494011759758E-2</v>
      </c>
      <c r="AC455" s="8">
        <f t="shared" si="144"/>
        <v>0.71507207485418411</v>
      </c>
      <c r="AD455" s="32">
        <f t="shared" si="145"/>
        <v>3.379523739505477E-3</v>
      </c>
      <c r="AE455" s="47">
        <f t="shared" si="146"/>
        <v>619121.18514896894</v>
      </c>
      <c r="AF455" s="32">
        <f t="shared" si="147"/>
        <v>442716.27045065473</v>
      </c>
      <c r="AG455" s="9">
        <f t="shared" si="148"/>
        <v>13.92916653018089</v>
      </c>
      <c r="AH455" s="10">
        <f t="shared" si="149"/>
        <v>4.6421635463896944</v>
      </c>
      <c r="AI455" s="10">
        <f t="shared" si="152"/>
        <v>4.2333697669089494</v>
      </c>
      <c r="AJ455" s="10">
        <f t="shared" si="153"/>
        <v>4.5022901841770748</v>
      </c>
      <c r="AK455" s="10">
        <f t="shared" si="154"/>
        <v>8.7356599510860242</v>
      </c>
      <c r="AL455" s="9">
        <f t="shared" si="150"/>
        <v>4.7318158068382621</v>
      </c>
      <c r="AM455" s="49">
        <f t="shared" si="155"/>
        <v>32.231179906780518</v>
      </c>
      <c r="AN455" s="29">
        <f t="shared" si="156"/>
        <v>1.455943325181004E-4</v>
      </c>
      <c r="AO455" s="29">
        <f t="shared" si="157"/>
        <v>7.416666666666667</v>
      </c>
      <c r="AP455" s="29"/>
      <c r="AQ455" s="32"/>
      <c r="AR455" s="37"/>
      <c r="AS455" s="32"/>
      <c r="AT455"/>
    </row>
    <row r="456" spans="21:46" x14ac:dyDescent="0.25">
      <c r="U456" s="36">
        <f t="shared" si="158"/>
        <v>26760</v>
      </c>
      <c r="V456" s="36">
        <f t="shared" si="151"/>
        <v>27.499377838418354</v>
      </c>
      <c r="W456" s="32">
        <f t="shared" si="138"/>
        <v>295.89968891920915</v>
      </c>
      <c r="X456" s="8">
        <f t="shared" si="139"/>
        <v>1.1934970132249796</v>
      </c>
      <c r="Y456" s="32">
        <f t="shared" si="140"/>
        <v>1.8336538942484064E-5</v>
      </c>
      <c r="Z456" s="32">
        <f t="shared" si="141"/>
        <v>1.5363707440654938E-5</v>
      </c>
      <c r="AA456" s="10">
        <f t="shared" si="142"/>
        <v>1006.1837868744813</v>
      </c>
      <c r="AB456" s="29">
        <f t="shared" si="143"/>
        <v>2.5801494525293681E-2</v>
      </c>
      <c r="AC456" s="8">
        <f t="shared" si="144"/>
        <v>0.71507207356663804</v>
      </c>
      <c r="AD456" s="32">
        <f t="shared" si="145"/>
        <v>3.3795236610506697E-3</v>
      </c>
      <c r="AE456" s="47">
        <f t="shared" si="146"/>
        <v>619122.01522486191</v>
      </c>
      <c r="AF456" s="32">
        <f t="shared" si="147"/>
        <v>442716.86321759765</v>
      </c>
      <c r="AG456" s="9">
        <f t="shared" si="148"/>
        <v>13.929171192729942</v>
      </c>
      <c r="AH456" s="10">
        <f t="shared" si="149"/>
        <v>4.6421651926683749</v>
      </c>
      <c r="AI456" s="10">
        <f t="shared" si="152"/>
        <v>4.2333773907370587</v>
      </c>
      <c r="AJ456" s="10">
        <f t="shared" si="153"/>
        <v>4.5022970124839619</v>
      </c>
      <c r="AK456" s="10">
        <f t="shared" si="154"/>
        <v>8.7356744032210205</v>
      </c>
      <c r="AL456" s="9">
        <f t="shared" si="150"/>
        <v>4.7318236350780527</v>
      </c>
      <c r="AM456" s="49">
        <f t="shared" si="155"/>
        <v>32.231201473496405</v>
      </c>
      <c r="AN456" s="29">
        <f t="shared" si="156"/>
        <v>1.4559457338701701E-4</v>
      </c>
      <c r="AO456" s="29">
        <f t="shared" si="157"/>
        <v>7.4333333333333336</v>
      </c>
      <c r="AP456" s="29"/>
      <c r="AQ456" s="32"/>
      <c r="AR456" s="37"/>
      <c r="AS456" s="32"/>
      <c r="AT456"/>
    </row>
    <row r="457" spans="21:46" x14ac:dyDescent="0.25">
      <c r="U457" s="36">
        <f t="shared" si="158"/>
        <v>26820</v>
      </c>
      <c r="V457" s="36">
        <f t="shared" si="151"/>
        <v>27.499391280079475</v>
      </c>
      <c r="W457" s="32">
        <f t="shared" si="138"/>
        <v>295.89969564003974</v>
      </c>
      <c r="X457" s="8">
        <f t="shared" si="139"/>
        <v>1.1934969860273814</v>
      </c>
      <c r="Y457" s="32">
        <f t="shared" si="140"/>
        <v>1.8336539262917881E-5</v>
      </c>
      <c r="Z457" s="32">
        <f t="shared" si="141"/>
        <v>1.5363708059248672E-5</v>
      </c>
      <c r="AA457" s="10">
        <f t="shared" si="142"/>
        <v>1006.1837871123688</v>
      </c>
      <c r="AB457" s="29">
        <f t="shared" si="143"/>
        <v>2.5801495027732883E-2</v>
      </c>
      <c r="AC457" s="8">
        <f t="shared" si="144"/>
        <v>0.71507207230690883</v>
      </c>
      <c r="AD457" s="32">
        <f t="shared" si="145"/>
        <v>3.3795235842908546E-3</v>
      </c>
      <c r="AE457" s="47">
        <f t="shared" si="146"/>
        <v>619122.82736708026</v>
      </c>
      <c r="AF457" s="32">
        <f t="shared" si="147"/>
        <v>442717.44317789067</v>
      </c>
      <c r="AG457" s="9">
        <f t="shared" si="148"/>
        <v>13.929175754540726</v>
      </c>
      <c r="AH457" s="10">
        <f t="shared" si="149"/>
        <v>4.6421668033779993</v>
      </c>
      <c r="AI457" s="10">
        <f t="shared" si="152"/>
        <v>4.2333848498576039</v>
      </c>
      <c r="AJ457" s="10">
        <f t="shared" si="153"/>
        <v>4.5023036932685478</v>
      </c>
      <c r="AK457" s="10">
        <f t="shared" si="154"/>
        <v>8.7356885431261517</v>
      </c>
      <c r="AL457" s="9">
        <f t="shared" si="150"/>
        <v>4.7318312941933316</v>
      </c>
      <c r="AM457" s="49">
        <f t="shared" si="155"/>
        <v>32.231222574272806</v>
      </c>
      <c r="AN457" s="29">
        <f t="shared" si="156"/>
        <v>1.4559480905210252E-4</v>
      </c>
      <c r="AO457" s="29">
        <f t="shared" si="157"/>
        <v>7.45</v>
      </c>
      <c r="AP457" s="29"/>
      <c r="AQ457" s="32"/>
      <c r="AR457" s="37"/>
      <c r="AS457" s="32"/>
      <c r="AT457"/>
    </row>
    <row r="458" spans="21:46" x14ac:dyDescent="0.25">
      <c r="U458" s="36">
        <f t="shared" si="158"/>
        <v>26880</v>
      </c>
      <c r="V458" s="36">
        <f t="shared" si="151"/>
        <v>27.499404431338132</v>
      </c>
      <c r="W458" s="32">
        <f t="shared" si="138"/>
        <v>295.89970221566904</v>
      </c>
      <c r="X458" s="8">
        <f t="shared" si="139"/>
        <v>1.193496959417379</v>
      </c>
      <c r="Y458" s="32">
        <f t="shared" si="140"/>
        <v>1.8336539576428831E-5</v>
      </c>
      <c r="Z458" s="32">
        <f t="shared" si="141"/>
        <v>1.5363708664477915E-5</v>
      </c>
      <c r="AA458" s="10">
        <f t="shared" si="142"/>
        <v>1006.183787345117</v>
      </c>
      <c r="AB458" s="29">
        <f t="shared" si="143"/>
        <v>2.5801495519317048E-2</v>
      </c>
      <c r="AC458" s="8">
        <f t="shared" si="144"/>
        <v>0.71507207107439597</v>
      </c>
      <c r="AD458" s="32">
        <f t="shared" si="145"/>
        <v>3.3795235091894126E-3</v>
      </c>
      <c r="AE458" s="47">
        <f t="shared" si="146"/>
        <v>619123.62196307781</v>
      </c>
      <c r="AF458" s="32">
        <f t="shared" si="147"/>
        <v>442718.01060821943</v>
      </c>
      <c r="AG458" s="9">
        <f t="shared" si="148"/>
        <v>13.929180217789861</v>
      </c>
      <c r="AH458" s="10">
        <f t="shared" si="149"/>
        <v>4.642168379287086</v>
      </c>
      <c r="AI458" s="10">
        <f t="shared" si="152"/>
        <v>4.2333921478288792</v>
      </c>
      <c r="AJ458" s="10">
        <f t="shared" si="153"/>
        <v>4.5023102297179474</v>
      </c>
      <c r="AK458" s="10">
        <f t="shared" si="154"/>
        <v>8.7357023775468257</v>
      </c>
      <c r="AL458" s="9">
        <f t="shared" si="150"/>
        <v>4.7318387878378632</v>
      </c>
      <c r="AM458" s="49">
        <f t="shared" si="155"/>
        <v>32.231243219175994</v>
      </c>
      <c r="AN458" s="29">
        <f t="shared" si="156"/>
        <v>1.4559503962578043E-4</v>
      </c>
      <c r="AO458" s="29">
        <f t="shared" si="157"/>
        <v>7.4666666666666668</v>
      </c>
      <c r="AP458" s="29"/>
      <c r="AQ458" s="32"/>
      <c r="AR458" s="37"/>
      <c r="AS458" s="32"/>
      <c r="AT458"/>
    </row>
    <row r="459" spans="21:46" x14ac:dyDescent="0.25">
      <c r="U459" s="36">
        <f t="shared" si="158"/>
        <v>26940</v>
      </c>
      <c r="V459" s="36">
        <f t="shared" si="151"/>
        <v>27.499417298468298</v>
      </c>
      <c r="W459" s="32">
        <f t="shared" ref="W459:W490" si="159">((V459+$W$4)/2)+273.15</f>
        <v>295.89970864923413</v>
      </c>
      <c r="X459" s="8">
        <f t="shared" ref="X459:X490" si="160">(351.99/W459)+344.84/(W459^2)</f>
        <v>1.1934969333822778</v>
      </c>
      <c r="Y459" s="32">
        <f t="shared" ref="Y459:Y490" si="161">((1.459*10^-6)*W459^1.5)/(W459+109.1)</f>
        <v>1.8336539883166505E-5</v>
      </c>
      <c r="Z459" s="32">
        <f t="shared" ref="Z459:Z490" si="162">Y459/X459</f>
        <v>1.5363709256631411E-5</v>
      </c>
      <c r="AA459" s="10">
        <f t="shared" ref="AA459:AA490" si="163">1030.5-0.19975*W459+(3.9734*10^-4)*W459^2</f>
        <v>1006.1837875728368</v>
      </c>
      <c r="AB459" s="29">
        <f t="shared" ref="AB459:AB490" si="164">((2.334*10^-3)*(W459^1.5))/(W459+164.54)</f>
        <v>2.5801496000280737E-2</v>
      </c>
      <c r="AC459" s="8">
        <f t="shared" ref="AC459:AC490" si="165">AA459*Y459/AB459</f>
        <v>0.71507206986851113</v>
      </c>
      <c r="AD459" s="32">
        <f t="shared" ref="AD459:AD490" si="166">1/W459</f>
        <v>3.3795234357105147E-3</v>
      </c>
      <c r="AE459" s="47">
        <f t="shared" ref="AE459:AE490" si="167">$H$15*AD459*(V459-$W$4)*($C$34^3)/(Z459^2)</f>
        <v>619124.3993919366</v>
      </c>
      <c r="AF459" s="32">
        <f t="shared" ref="AF459:AF490" si="168">AE459*AC459</f>
        <v>442718.56577929086</v>
      </c>
      <c r="AG459" s="9">
        <f t="shared" ref="AG459:AG490" si="169">0.54*POWER(AF459,1/4)</f>
        <v>13.929184584606929</v>
      </c>
      <c r="AH459" s="10">
        <f t="shared" ref="AH459:AH490" si="170">AG459*AB459/$C$34</f>
        <v>4.6421699211475582</v>
      </c>
      <c r="AI459" s="10">
        <f t="shared" si="152"/>
        <v>4.2333992881323201</v>
      </c>
      <c r="AJ459" s="10">
        <f t="shared" si="153"/>
        <v>4.5023166249504243</v>
      </c>
      <c r="AK459" s="10">
        <f t="shared" si="154"/>
        <v>8.7357159130827444</v>
      </c>
      <c r="AL459" s="9">
        <f t="shared" ref="AL459:AL490" si="171">AK459*$C$17/($C$2*$C$19)</f>
        <v>4.7318461195864865</v>
      </c>
      <c r="AM459" s="49">
        <f t="shared" si="155"/>
        <v>32.231263418054787</v>
      </c>
      <c r="AN459" s="29">
        <f t="shared" si="156"/>
        <v>1.4559526521804573E-4</v>
      </c>
      <c r="AO459" s="29">
        <f t="shared" si="157"/>
        <v>7.4833333333333334</v>
      </c>
      <c r="AP459" s="29"/>
      <c r="AQ459" s="32"/>
      <c r="AR459" s="37"/>
      <c r="AS459" s="32"/>
      <c r="AT459"/>
    </row>
    <row r="460" spans="21:46" x14ac:dyDescent="0.25">
      <c r="U460" s="36">
        <f t="shared" si="158"/>
        <v>27000</v>
      </c>
      <c r="V460" s="36">
        <f t="shared" ref="V460:V490" si="172">V459+$W$2*($R$10-AH459*$C$19*(V459-$W$4)-$W$3*$C$3*$C$19*(POWER(V459+273.15,4)-POWER($W$4+273.15,4)))/($C$29*$C$4)</f>
        <v>27.499429887608411</v>
      </c>
      <c r="W460" s="32">
        <f t="shared" si="159"/>
        <v>295.89971494380416</v>
      </c>
      <c r="X460" s="8">
        <f t="shared" si="160"/>
        <v>1.1934969079096576</v>
      </c>
      <c r="Y460" s="32">
        <f t="shared" si="161"/>
        <v>1.8336540183277177E-5</v>
      </c>
      <c r="Z460" s="32">
        <f t="shared" si="162"/>
        <v>1.536370983599161E-5</v>
      </c>
      <c r="AA460" s="10">
        <f t="shared" si="163"/>
        <v>1006.1837877956367</v>
      </c>
      <c r="AB460" s="29">
        <f t="shared" si="164"/>
        <v>2.5801496470853325E-2</v>
      </c>
      <c r="AC460" s="8">
        <f t="shared" si="165"/>
        <v>0.71507206868867867</v>
      </c>
      <c r="AD460" s="32">
        <f t="shared" si="166"/>
        <v>3.3795233638191074E-3</v>
      </c>
      <c r="AE460" s="47">
        <f t="shared" si="167"/>
        <v>619125.16002455342</v>
      </c>
      <c r="AF460" s="32">
        <f t="shared" si="168"/>
        <v>442719.10895596666</v>
      </c>
      <c r="AG460" s="9">
        <f t="shared" si="169"/>
        <v>13.929188857075538</v>
      </c>
      <c r="AH460" s="10">
        <f t="shared" si="170"/>
        <v>4.6421714296950842</v>
      </c>
      <c r="AI460" s="10">
        <f t="shared" si="152"/>
        <v>4.2334062741741461</v>
      </c>
      <c r="AJ460" s="10">
        <f t="shared" si="153"/>
        <v>4.5023228820168129</v>
      </c>
      <c r="AK460" s="10">
        <f t="shared" si="154"/>
        <v>8.7357291561909598</v>
      </c>
      <c r="AL460" s="9">
        <f t="shared" si="171"/>
        <v>4.73185329293677</v>
      </c>
      <c r="AM460" s="49">
        <f t="shared" si="155"/>
        <v>32.231283180545184</v>
      </c>
      <c r="AN460" s="29">
        <f t="shared" si="156"/>
        <v>1.4559548593651601E-4</v>
      </c>
      <c r="AO460" s="29">
        <f t="shared" si="157"/>
        <v>7.5</v>
      </c>
      <c r="AP460" s="29"/>
      <c r="AQ460" s="32"/>
      <c r="AR460" s="37"/>
      <c r="AS460" s="32"/>
      <c r="AT460"/>
    </row>
    <row r="461" spans="21:46" x14ac:dyDescent="0.25">
      <c r="U461" s="36">
        <f t="shared" si="158"/>
        <v>27060</v>
      </c>
      <c r="V461" s="36">
        <f t="shared" si="172"/>
        <v>27.499442204764289</v>
      </c>
      <c r="W461" s="32">
        <f t="shared" si="159"/>
        <v>295.8997211023821</v>
      </c>
      <c r="X461" s="8">
        <f t="shared" si="160"/>
        <v>1.193496882987366</v>
      </c>
      <c r="Y461" s="32">
        <f t="shared" si="161"/>
        <v>1.8336540476904065E-5</v>
      </c>
      <c r="Z461" s="32">
        <f t="shared" si="162"/>
        <v>1.5363710402834935E-5</v>
      </c>
      <c r="AA461" s="10">
        <f t="shared" si="163"/>
        <v>1006.1837880136233</v>
      </c>
      <c r="AB461" s="29">
        <f t="shared" si="164"/>
        <v>2.5801496931259341E-2</v>
      </c>
      <c r="AC461" s="8">
        <f t="shared" si="165"/>
        <v>0.71507206753433672</v>
      </c>
      <c r="AD461" s="32">
        <f t="shared" si="166"/>
        <v>3.379523293480893E-3</v>
      </c>
      <c r="AE461" s="47">
        <f t="shared" si="167"/>
        <v>619125.90422380529</v>
      </c>
      <c r="AF461" s="32">
        <f t="shared" si="168"/>
        <v>442719.6403973822</v>
      </c>
      <c r="AG461" s="9">
        <f t="shared" si="169"/>
        <v>13.929193037234228</v>
      </c>
      <c r="AH461" s="10">
        <f t="shared" si="170"/>
        <v>4.6421729056494394</v>
      </c>
      <c r="AI461" s="10">
        <f t="shared" si="152"/>
        <v>4.2334131092869978</v>
      </c>
      <c r="AJ461" s="10">
        <f t="shared" si="153"/>
        <v>4.5023290039021076</v>
      </c>
      <c r="AK461" s="10">
        <f t="shared" si="154"/>
        <v>8.7357421131891044</v>
      </c>
      <c r="AL461" s="9">
        <f t="shared" si="171"/>
        <v>4.731860311310764</v>
      </c>
      <c r="AM461" s="49">
        <f t="shared" si="155"/>
        <v>32.231302516075054</v>
      </c>
      <c r="AN461" s="29">
        <f t="shared" si="156"/>
        <v>1.4559570188648507E-4</v>
      </c>
      <c r="AO461" s="29">
        <f t="shared" si="157"/>
        <v>7.5166666666666666</v>
      </c>
      <c r="AP461" s="29"/>
      <c r="AQ461" s="32"/>
      <c r="AR461" s="37"/>
      <c r="AS461" s="32"/>
      <c r="AT461"/>
    </row>
    <row r="462" spans="21:46" x14ac:dyDescent="0.25">
      <c r="U462" s="36">
        <f t="shared" si="158"/>
        <v>27120</v>
      </c>
      <c r="V462" s="36">
        <f t="shared" si="172"/>
        <v>27.499454255812001</v>
      </c>
      <c r="W462" s="32">
        <f t="shared" si="159"/>
        <v>295.89972712790598</v>
      </c>
      <c r="X462" s="8">
        <f t="shared" si="160"/>
        <v>1.1934968586035133</v>
      </c>
      <c r="Y462" s="32">
        <f t="shared" si="161"/>
        <v>1.8336540764187202E-5</v>
      </c>
      <c r="Z462" s="32">
        <f t="shared" si="162"/>
        <v>1.5363710957431777E-5</v>
      </c>
      <c r="AA462" s="10">
        <f t="shared" si="163"/>
        <v>1006.1837882269002</v>
      </c>
      <c r="AB462" s="29">
        <f t="shared" si="164"/>
        <v>2.58014973817184E-2</v>
      </c>
      <c r="AC462" s="8">
        <f t="shared" si="165"/>
        <v>0.71507206640493359</v>
      </c>
      <c r="AD462" s="32">
        <f t="shared" si="166"/>
        <v>3.3795232246623154E-3</v>
      </c>
      <c r="AE462" s="47">
        <f t="shared" si="167"/>
        <v>619126.63234473485</v>
      </c>
      <c r="AF462" s="32">
        <f t="shared" si="168"/>
        <v>442720.16035707714</v>
      </c>
      <c r="AG462" s="9">
        <f t="shared" si="169"/>
        <v>13.929197127077497</v>
      </c>
      <c r="AH462" s="10">
        <f t="shared" si="170"/>
        <v>4.6421743497148391</v>
      </c>
      <c r="AI462" s="10">
        <f t="shared" si="152"/>
        <v>4.2334197967315141</v>
      </c>
      <c r="AJ462" s="10">
        <f t="shared" si="153"/>
        <v>4.5023349935267598</v>
      </c>
      <c r="AK462" s="10">
        <f t="shared" si="154"/>
        <v>8.7357547902582731</v>
      </c>
      <c r="AL462" s="9">
        <f t="shared" si="171"/>
        <v>4.7318671780565644</v>
      </c>
      <c r="AM462" s="49">
        <f t="shared" si="155"/>
        <v>32.231321433868565</v>
      </c>
      <c r="AN462" s="29">
        <f t="shared" si="156"/>
        <v>1.455959131709712E-4</v>
      </c>
      <c r="AO462" s="29">
        <f t="shared" si="157"/>
        <v>7.5333333333333332</v>
      </c>
      <c r="AP462" s="29"/>
      <c r="AQ462" s="32"/>
      <c r="AR462" s="37"/>
      <c r="AS462" s="32"/>
      <c r="AT462"/>
    </row>
    <row r="463" spans="21:46" x14ac:dyDescent="0.25">
      <c r="U463" s="36">
        <f t="shared" si="158"/>
        <v>27180</v>
      </c>
      <c r="V463" s="36">
        <f t="shared" si="172"/>
        <v>27.499466046500672</v>
      </c>
      <c r="W463" s="32">
        <f t="shared" si="159"/>
        <v>295.89973302325029</v>
      </c>
      <c r="X463" s="8">
        <f t="shared" si="160"/>
        <v>1.193496834746467</v>
      </c>
      <c r="Y463" s="32">
        <f t="shared" si="161"/>
        <v>1.8336541045263732E-5</v>
      </c>
      <c r="Z463" s="32">
        <f t="shared" si="162"/>
        <v>1.5363711500046785E-5</v>
      </c>
      <c r="AA463" s="10">
        <f t="shared" si="163"/>
        <v>1006.1837884355695</v>
      </c>
      <c r="AB463" s="29">
        <f t="shared" si="164"/>
        <v>2.58014978224455E-2</v>
      </c>
      <c r="AC463" s="8">
        <f t="shared" si="165"/>
        <v>0.71507206529993106</v>
      </c>
      <c r="AD463" s="32">
        <f t="shared" si="166"/>
        <v>3.3795231573305446E-3</v>
      </c>
      <c r="AE463" s="47">
        <f t="shared" si="167"/>
        <v>619127.34473470598</v>
      </c>
      <c r="AF463" s="32">
        <f t="shared" si="168"/>
        <v>442720.6690831086</v>
      </c>
      <c r="AG463" s="9">
        <f t="shared" si="169"/>
        <v>13.929201128556738</v>
      </c>
      <c r="AH463" s="10">
        <f t="shared" si="170"/>
        <v>4.642175762580302</v>
      </c>
      <c r="AI463" s="10">
        <f t="shared" si="152"/>
        <v>4.2334263396979148</v>
      </c>
      <c r="AJ463" s="10">
        <f t="shared" si="153"/>
        <v>4.5023408537481995</v>
      </c>
      <c r="AK463" s="10">
        <f t="shared" si="154"/>
        <v>8.7357671934461152</v>
      </c>
      <c r="AL463" s="9">
        <f t="shared" si="171"/>
        <v>4.7318738964499785</v>
      </c>
      <c r="AM463" s="49">
        <f t="shared" si="155"/>
        <v>32.231339942950648</v>
      </c>
      <c r="AN463" s="29">
        <f t="shared" si="156"/>
        <v>1.4559611989076857E-4</v>
      </c>
      <c r="AO463" s="29">
        <f t="shared" si="157"/>
        <v>7.55</v>
      </c>
      <c r="AP463" s="29"/>
      <c r="AQ463" s="32"/>
      <c r="AR463" s="37"/>
      <c r="AS463" s="32"/>
      <c r="AT463"/>
    </row>
    <row r="464" spans="21:46" x14ac:dyDescent="0.25">
      <c r="U464" s="36">
        <f t="shared" si="158"/>
        <v>27240</v>
      </c>
      <c r="V464" s="36">
        <f t="shared" si="172"/>
        <v>27.499477582455221</v>
      </c>
      <c r="W464" s="32">
        <f t="shared" si="159"/>
        <v>295.89973879122761</v>
      </c>
      <c r="X464" s="8">
        <f t="shared" si="160"/>
        <v>1.1934968114048454</v>
      </c>
      <c r="Y464" s="32">
        <f t="shared" si="161"/>
        <v>1.8336541320267669E-5</v>
      </c>
      <c r="Z464" s="32">
        <f t="shared" si="162"/>
        <v>1.5363712030938759E-5</v>
      </c>
      <c r="AA464" s="10">
        <f t="shared" si="163"/>
        <v>1006.1837886397304</v>
      </c>
      <c r="AB464" s="29">
        <f t="shared" si="164"/>
        <v>2.5801498253650797E-2</v>
      </c>
      <c r="AC464" s="8">
        <f t="shared" si="165"/>
        <v>0.71507206421880187</v>
      </c>
      <c r="AD464" s="32">
        <f t="shared" si="166"/>
        <v>3.3795230914534574E-3</v>
      </c>
      <c r="AE464" s="47">
        <f t="shared" si="167"/>
        <v>619128.04173358821</v>
      </c>
      <c r="AF464" s="32">
        <f t="shared" si="168"/>
        <v>442721.16681818146</v>
      </c>
      <c r="AG464" s="9">
        <f t="shared" si="169"/>
        <v>13.929205043581208</v>
      </c>
      <c r="AH464" s="10">
        <f t="shared" si="170"/>
        <v>4.6421771449199314</v>
      </c>
      <c r="AI464" s="10">
        <f t="shared" si="152"/>
        <v>4.2334327413074755</v>
      </c>
      <c r="AJ464" s="10">
        <f t="shared" si="153"/>
        <v>4.5023465873620454</v>
      </c>
      <c r="AK464" s="10">
        <f t="shared" si="154"/>
        <v>8.7357793286695209</v>
      </c>
      <c r="AL464" s="9">
        <f t="shared" si="171"/>
        <v>4.73188046969599</v>
      </c>
      <c r="AM464" s="49">
        <f t="shared" si="155"/>
        <v>32.231358052151208</v>
      </c>
      <c r="AN464" s="29">
        <f t="shared" si="156"/>
        <v>1.4559632214449202E-4</v>
      </c>
      <c r="AO464" s="29">
        <f t="shared" si="157"/>
        <v>7.5666666666666664</v>
      </c>
      <c r="AP464" s="29"/>
      <c r="AQ464" s="32"/>
      <c r="AR464" s="37"/>
      <c r="AS464" s="32"/>
      <c r="AT464"/>
    </row>
    <row r="465" spans="21:46" x14ac:dyDescent="0.25">
      <c r="U465" s="36">
        <f t="shared" si="158"/>
        <v>27300</v>
      </c>
      <c r="V465" s="36">
        <f t="shared" si="172"/>
        <v>27.499488869179046</v>
      </c>
      <c r="W465" s="32">
        <f t="shared" si="159"/>
        <v>295.89974443458948</v>
      </c>
      <c r="X465" s="8">
        <f t="shared" si="160"/>
        <v>1.1934967885675136</v>
      </c>
      <c r="Y465" s="32">
        <f t="shared" si="161"/>
        <v>1.8336541589330232E-5</v>
      </c>
      <c r="Z465" s="32">
        <f t="shared" si="162"/>
        <v>1.5363712550360978E-5</v>
      </c>
      <c r="AA465" s="10">
        <f t="shared" si="163"/>
        <v>1006.1837888394807</v>
      </c>
      <c r="AB465" s="29">
        <f t="shared" si="164"/>
        <v>2.580149867554004E-2</v>
      </c>
      <c r="AC465" s="8">
        <f t="shared" si="165"/>
        <v>0.71507206316103034</v>
      </c>
      <c r="AD465" s="32">
        <f t="shared" si="166"/>
        <v>3.3795230269996275E-3</v>
      </c>
      <c r="AE465" s="47">
        <f t="shared" si="167"/>
        <v>619128.7236739028</v>
      </c>
      <c r="AF465" s="32">
        <f t="shared" si="168"/>
        <v>442721.65379975311</v>
      </c>
      <c r="AG465" s="9">
        <f t="shared" si="169"/>
        <v>13.929208874018896</v>
      </c>
      <c r="AH465" s="10">
        <f t="shared" si="170"/>
        <v>4.6421784973932878</v>
      </c>
      <c r="AI465" s="10">
        <f t="shared" ref="AI465:AI490" si="173">AH465*$C$19*(V465-$W$4)</f>
        <v>4.2334390046140653</v>
      </c>
      <c r="AJ465" s="10">
        <f t="shared" ref="AJ465:AJ490" si="174">$W$3*$C$19*$C$3*(POWER(V465+273.15,4)-POWER($W$4+273.15,4))</f>
        <v>4.5023521971036073</v>
      </c>
      <c r="AK465" s="10">
        <f t="shared" ref="AK465:AK490" si="175">AJ465+AI465</f>
        <v>8.7357912017176726</v>
      </c>
      <c r="AL465" s="9">
        <f t="shared" si="171"/>
        <v>4.7318869009304061</v>
      </c>
      <c r="AM465" s="49">
        <f t="shared" ref="AM465:AM490" si="176">V465+AL465</f>
        <v>32.231375770109452</v>
      </c>
      <c r="AN465" s="29">
        <f t="shared" ref="AN465:AN490" si="177">AK465*$W$2/(3.6*10^6)</f>
        <v>1.4559652002862789E-4</v>
      </c>
      <c r="AO465" s="29">
        <f t="shared" ref="AO465:AO490" si="178">U465/3600</f>
        <v>7.583333333333333</v>
      </c>
      <c r="AP465" s="29"/>
      <c r="AQ465" s="32"/>
      <c r="AR465" s="37"/>
      <c r="AS465" s="32"/>
      <c r="AT465"/>
    </row>
    <row r="466" spans="21:46" x14ac:dyDescent="0.25">
      <c r="U466" s="36">
        <f t="shared" si="158"/>
        <v>27360</v>
      </c>
      <c r="V466" s="36">
        <f t="shared" si="172"/>
        <v>27.499499912056649</v>
      </c>
      <c r="W466" s="32">
        <f t="shared" si="159"/>
        <v>295.8997499560283</v>
      </c>
      <c r="X466" s="8">
        <f t="shared" si="160"/>
        <v>1.193496766223576</v>
      </c>
      <c r="Y466" s="32">
        <f t="shared" si="161"/>
        <v>1.8336541852579768E-5</v>
      </c>
      <c r="Z466" s="32">
        <f t="shared" si="162"/>
        <v>1.5363713058561241E-5</v>
      </c>
      <c r="AA466" s="10">
        <f t="shared" si="163"/>
        <v>1006.1837890349154</v>
      </c>
      <c r="AB466" s="29">
        <f t="shared" si="164"/>
        <v>2.5801499088314472E-2</v>
      </c>
      <c r="AC466" s="8">
        <f t="shared" si="165"/>
        <v>0.71507206212611152</v>
      </c>
      <c r="AD466" s="32">
        <f t="shared" si="166"/>
        <v>3.3795229639383049E-3</v>
      </c>
      <c r="AE466" s="47">
        <f t="shared" si="167"/>
        <v>619129.39088098763</v>
      </c>
      <c r="AF466" s="32">
        <f t="shared" si="168"/>
        <v>442722.13026015117</v>
      </c>
      <c r="AG466" s="9">
        <f t="shared" si="169"/>
        <v>13.929212621697413</v>
      </c>
      <c r="AH466" s="10">
        <f t="shared" si="170"/>
        <v>4.642179820645663</v>
      </c>
      <c r="AI466" s="10">
        <f t="shared" si="173"/>
        <v>4.2334451326055644</v>
      </c>
      <c r="AJ466" s="10">
        <f t="shared" si="174"/>
        <v>4.5023576856490015</v>
      </c>
      <c r="AK466" s="10">
        <f t="shared" si="175"/>
        <v>8.7358028182545659</v>
      </c>
      <c r="AL466" s="9">
        <f t="shared" si="171"/>
        <v>4.7318931932212225</v>
      </c>
      <c r="AM466" s="49">
        <f t="shared" si="176"/>
        <v>32.231393105277874</v>
      </c>
      <c r="AN466" s="29">
        <f t="shared" si="177"/>
        <v>1.455967136375761E-4</v>
      </c>
      <c r="AO466" s="29">
        <f t="shared" si="178"/>
        <v>7.6</v>
      </c>
      <c r="AP466" s="29"/>
      <c r="AQ466" s="32"/>
      <c r="AR466" s="37"/>
      <c r="AS466" s="32"/>
      <c r="AT466"/>
    </row>
    <row r="467" spans="21:46" x14ac:dyDescent="0.25">
      <c r="U467" s="36">
        <f t="shared" si="158"/>
        <v>27420</v>
      </c>
      <c r="V467" s="36">
        <f t="shared" si="172"/>
        <v>27.499510716356205</v>
      </c>
      <c r="W467" s="32">
        <f t="shared" si="159"/>
        <v>295.89975535817808</v>
      </c>
      <c r="X467" s="8">
        <f t="shared" si="160"/>
        <v>1.1934967443623732</v>
      </c>
      <c r="Y467" s="32">
        <f t="shared" si="161"/>
        <v>1.8336542110141898E-5</v>
      </c>
      <c r="Z467" s="32">
        <f t="shared" si="162"/>
        <v>1.5363713555782016E-5</v>
      </c>
      <c r="AA467" s="10">
        <f t="shared" si="163"/>
        <v>1006.1837892261278</v>
      </c>
      <c r="AB467" s="29">
        <f t="shared" si="164"/>
        <v>2.5801499492171073E-2</v>
      </c>
      <c r="AC467" s="8">
        <f t="shared" si="165"/>
        <v>0.71507206111355193</v>
      </c>
      <c r="AD467" s="32">
        <f t="shared" si="166"/>
        <v>3.3795229022394054E-3</v>
      </c>
      <c r="AE467" s="47">
        <f t="shared" si="167"/>
        <v>619130.04367314978</v>
      </c>
      <c r="AF467" s="32">
        <f t="shared" si="168"/>
        <v>442722.5964266826</v>
      </c>
      <c r="AG467" s="9">
        <f t="shared" si="169"/>
        <v>13.929216288404886</v>
      </c>
      <c r="AH467" s="10">
        <f t="shared" si="170"/>
        <v>4.6421811153084214</v>
      </c>
      <c r="AI467" s="10">
        <f t="shared" si="173"/>
        <v>4.2334511282053198</v>
      </c>
      <c r="AJ467" s="10">
        <f t="shared" si="174"/>
        <v>4.5023630556166312</v>
      </c>
      <c r="AK467" s="10">
        <f t="shared" si="175"/>
        <v>8.735814183821951</v>
      </c>
      <c r="AL467" s="9">
        <f t="shared" si="171"/>
        <v>4.7318993495702228</v>
      </c>
      <c r="AM467" s="49">
        <f t="shared" si="176"/>
        <v>32.231410065926426</v>
      </c>
      <c r="AN467" s="29">
        <f t="shared" si="177"/>
        <v>1.4559690306369918E-4</v>
      </c>
      <c r="AO467" s="29">
        <f t="shared" si="178"/>
        <v>7.6166666666666663</v>
      </c>
      <c r="AP467" s="29"/>
      <c r="AQ467" s="32"/>
      <c r="AR467" s="37"/>
      <c r="AS467" s="32"/>
      <c r="AT467"/>
    </row>
    <row r="468" spans="21:46" x14ac:dyDescent="0.25">
      <c r="U468" s="36">
        <f t="shared" si="158"/>
        <v>27480</v>
      </c>
      <c r="V468" s="36">
        <f t="shared" si="172"/>
        <v>27.499521287232074</v>
      </c>
      <c r="W468" s="32">
        <f t="shared" si="159"/>
        <v>295.89976064361599</v>
      </c>
      <c r="X468" s="8">
        <f t="shared" si="160"/>
        <v>1.1934967229734761</v>
      </c>
      <c r="Y468" s="32">
        <f t="shared" si="161"/>
        <v>1.8336542362139441E-5</v>
      </c>
      <c r="Z468" s="32">
        <f t="shared" si="162"/>
        <v>1.5363714042260464E-5</v>
      </c>
      <c r="AA468" s="10">
        <f t="shared" si="163"/>
        <v>1006.1837894132092</v>
      </c>
      <c r="AB468" s="29">
        <f t="shared" si="164"/>
        <v>2.5801499887302428E-2</v>
      </c>
      <c r="AC468" s="8">
        <f t="shared" si="165"/>
        <v>0.71507206012286828</v>
      </c>
      <c r="AD468" s="32">
        <f t="shared" si="166"/>
        <v>3.3795228418734948E-3</v>
      </c>
      <c r="AE468" s="47">
        <f t="shared" si="167"/>
        <v>619130.68236182502</v>
      </c>
      <c r="AF468" s="32">
        <f t="shared" si="168"/>
        <v>442723.05252174742</v>
      </c>
      <c r="AG468" s="9">
        <f t="shared" si="169"/>
        <v>13.929219875890819</v>
      </c>
      <c r="AH468" s="10">
        <f t="shared" si="170"/>
        <v>4.642182381999266</v>
      </c>
      <c r="AI468" s="10">
        <f t="shared" si="173"/>
        <v>4.2334569942735092</v>
      </c>
      <c r="AJ468" s="10">
        <f t="shared" si="174"/>
        <v>4.5023683095682472</v>
      </c>
      <c r="AK468" s="10">
        <f t="shared" si="175"/>
        <v>8.7358253038417573</v>
      </c>
      <c r="AL468" s="9">
        <f t="shared" si="171"/>
        <v>4.7319053729142846</v>
      </c>
      <c r="AM468" s="49">
        <f t="shared" si="176"/>
        <v>32.231426660146361</v>
      </c>
      <c r="AN468" s="29">
        <f t="shared" si="177"/>
        <v>1.4559708839736264E-4</v>
      </c>
      <c r="AO468" s="29">
        <f t="shared" si="178"/>
        <v>7.6333333333333337</v>
      </c>
      <c r="AP468" s="29"/>
      <c r="AQ468" s="32"/>
      <c r="AR468" s="37"/>
      <c r="AS468" s="32"/>
      <c r="AT468"/>
    </row>
    <row r="469" spans="21:46" x14ac:dyDescent="0.25">
      <c r="U469" s="36">
        <f t="shared" si="158"/>
        <v>27540</v>
      </c>
      <c r="V469" s="36">
        <f t="shared" si="172"/>
        <v>27.499531629727262</v>
      </c>
      <c r="W469" s="32">
        <f t="shared" si="159"/>
        <v>295.8997658148636</v>
      </c>
      <c r="X469" s="8">
        <f t="shared" si="160"/>
        <v>1.1934967020466805</v>
      </c>
      <c r="Y469" s="32">
        <f t="shared" si="161"/>
        <v>1.8336542608692663E-5</v>
      </c>
      <c r="Z469" s="32">
        <f t="shared" si="162"/>
        <v>1.5363714518228704E-5</v>
      </c>
      <c r="AA469" s="10">
        <f t="shared" si="163"/>
        <v>1006.1837895962487</v>
      </c>
      <c r="AB469" s="29">
        <f t="shared" si="164"/>
        <v>2.5801500273897097E-2</v>
      </c>
      <c r="AC469" s="8">
        <f t="shared" si="165"/>
        <v>0.71507205915358829</v>
      </c>
      <c r="AD469" s="32">
        <f t="shared" si="166"/>
        <v>3.379522782811774E-3</v>
      </c>
      <c r="AE469" s="47">
        <f t="shared" si="167"/>
        <v>619131.30725171382</v>
      </c>
      <c r="AF469" s="32">
        <f t="shared" si="168"/>
        <v>442723.49876293592</v>
      </c>
      <c r="AG469" s="9">
        <f t="shared" si="169"/>
        <v>13.929223385866887</v>
      </c>
      <c r="AH469" s="10">
        <f t="shared" si="170"/>
        <v>4.6421836213225705</v>
      </c>
      <c r="AI469" s="10">
        <f t="shared" si="173"/>
        <v>4.2334627336085378</v>
      </c>
      <c r="AJ469" s="10">
        <f t="shared" si="174"/>
        <v>4.5023734500102988</v>
      </c>
      <c r="AK469" s="10">
        <f t="shared" si="175"/>
        <v>8.7358361836188365</v>
      </c>
      <c r="AL469" s="9">
        <f t="shared" si="171"/>
        <v>4.7319112661268692</v>
      </c>
      <c r="AM469" s="49">
        <f t="shared" si="176"/>
        <v>32.23144289585413</v>
      </c>
      <c r="AN469" s="29">
        <f t="shared" si="177"/>
        <v>1.4559726972698063E-4</v>
      </c>
      <c r="AO469" s="29">
        <f t="shared" si="178"/>
        <v>7.65</v>
      </c>
      <c r="AP469" s="29"/>
      <c r="AQ469" s="32"/>
      <c r="AR469" s="37"/>
      <c r="AS469" s="32"/>
      <c r="AT469"/>
    </row>
    <row r="470" spans="21:46" x14ac:dyDescent="0.25">
      <c r="U470" s="36">
        <f t="shared" si="158"/>
        <v>27600</v>
      </c>
      <c r="V470" s="36">
        <f t="shared" si="172"/>
        <v>27.499541748775822</v>
      </c>
      <c r="W470" s="32">
        <f t="shared" si="159"/>
        <v>295.89977087438791</v>
      </c>
      <c r="X470" s="8">
        <f t="shared" si="160"/>
        <v>1.1934966815720029</v>
      </c>
      <c r="Y470" s="32">
        <f t="shared" si="161"/>
        <v>1.8336542849919173E-5</v>
      </c>
      <c r="Z470" s="32">
        <f t="shared" si="162"/>
        <v>1.5363714983913795E-5</v>
      </c>
      <c r="AA470" s="10">
        <f t="shared" si="163"/>
        <v>1006.1837897753337</v>
      </c>
      <c r="AB470" s="29">
        <f t="shared" si="164"/>
        <v>2.5801500652139493E-2</v>
      </c>
      <c r="AC470" s="8">
        <f t="shared" si="165"/>
        <v>0.71507205820524933</v>
      </c>
      <c r="AD470" s="32">
        <f t="shared" si="166"/>
        <v>3.3795227250260659E-3</v>
      </c>
      <c r="AE470" s="47">
        <f t="shared" si="167"/>
        <v>619131.91864093754</v>
      </c>
      <c r="AF470" s="32">
        <f t="shared" si="168"/>
        <v>442723.93536314019</v>
      </c>
      <c r="AG470" s="9">
        <f t="shared" si="169"/>
        <v>13.929226820007804</v>
      </c>
      <c r="AH470" s="10">
        <f t="shared" si="170"/>
        <v>4.6421848338696403</v>
      </c>
      <c r="AI470" s="10">
        <f t="shared" si="173"/>
        <v>4.233468348948346</v>
      </c>
      <c r="AJ470" s="10">
        <f t="shared" si="174"/>
        <v>4.5023784793951247</v>
      </c>
      <c r="AK470" s="10">
        <f t="shared" si="175"/>
        <v>8.7358468283434707</v>
      </c>
      <c r="AL470" s="9">
        <f t="shared" si="171"/>
        <v>4.7319170320193793</v>
      </c>
      <c r="AM470" s="49">
        <f t="shared" si="176"/>
        <v>32.231458780795201</v>
      </c>
      <c r="AN470" s="29">
        <f t="shared" si="177"/>
        <v>1.4559744713905784E-4</v>
      </c>
      <c r="AO470" s="29">
        <f t="shared" si="178"/>
        <v>7.666666666666667</v>
      </c>
      <c r="AP470" s="29"/>
      <c r="AQ470" s="32"/>
      <c r="AR470" s="37"/>
      <c r="AS470" s="32"/>
      <c r="AT470"/>
    </row>
    <row r="471" spans="21:46" x14ac:dyDescent="0.25">
      <c r="U471" s="36">
        <f t="shared" si="158"/>
        <v>27660</v>
      </c>
      <c r="V471" s="36">
        <f t="shared" si="172"/>
        <v>27.499551649205216</v>
      </c>
      <c r="W471" s="32">
        <f t="shared" si="159"/>
        <v>295.89977582460256</v>
      </c>
      <c r="X471" s="8">
        <f t="shared" si="160"/>
        <v>1.193496661539676</v>
      </c>
      <c r="Y471" s="32">
        <f t="shared" si="161"/>
        <v>1.8336543085934041E-5</v>
      </c>
      <c r="Z471" s="32">
        <f t="shared" si="162"/>
        <v>1.5363715439537883E-5</v>
      </c>
      <c r="AA471" s="10">
        <f t="shared" si="163"/>
        <v>1006.1837899505497</v>
      </c>
      <c r="AB471" s="29">
        <f t="shared" si="164"/>
        <v>2.5801501022210068E-2</v>
      </c>
      <c r="AC471" s="8">
        <f t="shared" si="165"/>
        <v>0.71507205727739886</v>
      </c>
      <c r="AD471" s="32">
        <f t="shared" si="166"/>
        <v>3.3795226684888049E-3</v>
      </c>
      <c r="AE471" s="47">
        <f t="shared" si="167"/>
        <v>619132.51682117768</v>
      </c>
      <c r="AF471" s="32">
        <f t="shared" si="168"/>
        <v>442724.36253065331</v>
      </c>
      <c r="AG471" s="9">
        <f t="shared" si="169"/>
        <v>13.929230179952093</v>
      </c>
      <c r="AH471" s="10">
        <f t="shared" si="170"/>
        <v>4.6421860202190128</v>
      </c>
      <c r="AI471" s="10">
        <f t="shared" si="173"/>
        <v>4.2334738429717369</v>
      </c>
      <c r="AJ471" s="10">
        <f t="shared" si="174"/>
        <v>4.5023834001220013</v>
      </c>
      <c r="AK471" s="10">
        <f t="shared" si="175"/>
        <v>8.7358572430937382</v>
      </c>
      <c r="AL471" s="9">
        <f t="shared" si="171"/>
        <v>4.7319226733424413</v>
      </c>
      <c r="AM471" s="49">
        <f t="shared" si="176"/>
        <v>32.231474322547655</v>
      </c>
      <c r="AN471" s="29">
        <f t="shared" si="177"/>
        <v>1.4559762071822898E-4</v>
      </c>
      <c r="AO471" s="29">
        <f t="shared" si="178"/>
        <v>7.6833333333333336</v>
      </c>
      <c r="AP471" s="29"/>
      <c r="AQ471" s="32"/>
      <c r="AR471" s="37"/>
      <c r="AS471" s="32"/>
      <c r="AT471"/>
    </row>
    <row r="472" spans="21:46" x14ac:dyDescent="0.25">
      <c r="U472" s="36">
        <f t="shared" si="158"/>
        <v>27720</v>
      </c>
      <c r="V472" s="36">
        <f t="shared" si="172"/>
        <v>27.499561335738608</v>
      </c>
      <c r="W472" s="32">
        <f t="shared" si="159"/>
        <v>295.89978066786927</v>
      </c>
      <c r="X472" s="8">
        <f t="shared" si="160"/>
        <v>1.1934966419401423</v>
      </c>
      <c r="Y472" s="32">
        <f t="shared" si="161"/>
        <v>1.833654331684989E-5</v>
      </c>
      <c r="Z472" s="32">
        <f t="shared" si="162"/>
        <v>1.5363715885318367E-5</v>
      </c>
      <c r="AA472" s="10">
        <f t="shared" si="163"/>
        <v>1006.1837901219802</v>
      </c>
      <c r="AB472" s="29">
        <f t="shared" si="164"/>
        <v>2.5801501384285382E-2</v>
      </c>
      <c r="AC472" s="8">
        <f t="shared" si="165"/>
        <v>0.71507205636959459</v>
      </c>
      <c r="AD472" s="32">
        <f t="shared" si="166"/>
        <v>3.3795226131730165E-3</v>
      </c>
      <c r="AE472" s="47">
        <f t="shared" si="167"/>
        <v>619133.10207780858</v>
      </c>
      <c r="AF472" s="32">
        <f t="shared" si="168"/>
        <v>442724.78046926472</v>
      </c>
      <c r="AG472" s="9">
        <f t="shared" si="169"/>
        <v>13.929233467302838</v>
      </c>
      <c r="AH472" s="10">
        <f t="shared" si="170"/>
        <v>4.642187180936709</v>
      </c>
      <c r="AI472" s="10">
        <f t="shared" si="173"/>
        <v>4.2334792182996255</v>
      </c>
      <c r="AJ472" s="10">
        <f t="shared" si="174"/>
        <v>4.5023882145384428</v>
      </c>
      <c r="AK472" s="10">
        <f t="shared" si="175"/>
        <v>8.7358674328380683</v>
      </c>
      <c r="AL472" s="9">
        <f t="shared" si="171"/>
        <v>4.7319281927872865</v>
      </c>
      <c r="AM472" s="49">
        <f t="shared" si="176"/>
        <v>32.231489528525898</v>
      </c>
      <c r="AN472" s="29">
        <f t="shared" si="177"/>
        <v>1.4559779054730115E-4</v>
      </c>
      <c r="AO472" s="29">
        <f t="shared" si="178"/>
        <v>7.7</v>
      </c>
      <c r="AP472" s="29"/>
      <c r="AQ472" s="32"/>
      <c r="AR472" s="37"/>
      <c r="AS472" s="32"/>
      <c r="AT472"/>
    </row>
    <row r="473" spans="21:46" x14ac:dyDescent="0.25">
      <c r="U473" s="36">
        <f t="shared" si="158"/>
        <v>27780</v>
      </c>
      <c r="V473" s="36">
        <f t="shared" si="172"/>
        <v>27.499570812997128</v>
      </c>
      <c r="W473" s="32">
        <f t="shared" si="159"/>
        <v>295.89978540649855</v>
      </c>
      <c r="X473" s="8">
        <f t="shared" si="160"/>
        <v>1.1934966227640516</v>
      </c>
      <c r="Y473" s="32">
        <f t="shared" si="161"/>
        <v>1.833654354277685E-5</v>
      </c>
      <c r="Z473" s="32">
        <f t="shared" si="162"/>
        <v>1.5363716321467879E-5</v>
      </c>
      <c r="AA473" s="10">
        <f t="shared" si="163"/>
        <v>1006.183790289707</v>
      </c>
      <c r="AB473" s="29">
        <f t="shared" si="164"/>
        <v>2.5801501738538141E-2</v>
      </c>
      <c r="AC473" s="8">
        <f t="shared" si="165"/>
        <v>0.71507205548140307</v>
      </c>
      <c r="AD473" s="32">
        <f t="shared" si="166"/>
        <v>3.3795225590523121E-3</v>
      </c>
      <c r="AE473" s="47">
        <f t="shared" si="167"/>
        <v>619133.67469004635</v>
      </c>
      <c r="AF473" s="32">
        <f t="shared" si="168"/>
        <v>442725.18937836576</v>
      </c>
      <c r="AG473" s="9">
        <f t="shared" si="169"/>
        <v>13.929236683628547</v>
      </c>
      <c r="AH473" s="10">
        <f t="shared" si="170"/>
        <v>4.6421883165765365</v>
      </c>
      <c r="AI473" s="10">
        <f t="shared" si="173"/>
        <v>4.2334844774963267</v>
      </c>
      <c r="AJ473" s="10">
        <f t="shared" si="174"/>
        <v>4.5023929249411747</v>
      </c>
      <c r="AK473" s="10">
        <f t="shared" si="175"/>
        <v>8.7358774024375023</v>
      </c>
      <c r="AL473" s="9">
        <f t="shared" si="171"/>
        <v>4.7319335929869801</v>
      </c>
      <c r="AM473" s="49">
        <f t="shared" si="176"/>
        <v>32.231504405984111</v>
      </c>
      <c r="AN473" s="29">
        <f t="shared" si="177"/>
        <v>1.4559795670729173E-4</v>
      </c>
      <c r="AO473" s="29">
        <f t="shared" si="178"/>
        <v>7.7166666666666668</v>
      </c>
      <c r="AP473" s="29"/>
      <c r="AQ473" s="32"/>
      <c r="AR473" s="37"/>
      <c r="AS473" s="32"/>
      <c r="AT473"/>
    </row>
    <row r="474" spans="21:46" x14ac:dyDescent="0.25">
      <c r="U474" s="36">
        <f t="shared" si="158"/>
        <v>27840</v>
      </c>
      <c r="V474" s="36">
        <f t="shared" si="172"/>
        <v>27.499580085502064</v>
      </c>
      <c r="W474" s="32">
        <f t="shared" si="159"/>
        <v>295.89979004275102</v>
      </c>
      <c r="X474" s="8">
        <f t="shared" si="160"/>
        <v>1.1934966040022557</v>
      </c>
      <c r="Y474" s="32">
        <f t="shared" si="161"/>
        <v>1.8336543763822728E-5</v>
      </c>
      <c r="Z474" s="32">
        <f t="shared" si="162"/>
        <v>1.5363716748194513E-5</v>
      </c>
      <c r="AA474" s="10">
        <f t="shared" si="163"/>
        <v>1006.1837904538102</v>
      </c>
      <c r="AB474" s="29">
        <f t="shared" si="164"/>
        <v>2.580150208513738E-2</v>
      </c>
      <c r="AC474" s="8">
        <f t="shared" si="165"/>
        <v>0.71507205461240075</v>
      </c>
      <c r="AD474" s="32">
        <f t="shared" si="166"/>
        <v>3.3795225061008728E-3</v>
      </c>
      <c r="AE474" s="47">
        <f t="shared" si="167"/>
        <v>619134.23493106931</v>
      </c>
      <c r="AF474" s="32">
        <f t="shared" si="168"/>
        <v>442725.58945303655</v>
      </c>
      <c r="AG474" s="9">
        <f t="shared" si="169"/>
        <v>13.929239830463771</v>
      </c>
      <c r="AH474" s="10">
        <f t="shared" si="170"/>
        <v>4.6421894276803242</v>
      </c>
      <c r="AI474" s="10">
        <f t="shared" si="173"/>
        <v>4.2334896230707422</v>
      </c>
      <c r="AJ474" s="10">
        <f t="shared" si="174"/>
        <v>4.5023975335773851</v>
      </c>
      <c r="AK474" s="10">
        <f t="shared" si="175"/>
        <v>8.7358871566481273</v>
      </c>
      <c r="AL474" s="9">
        <f t="shared" si="171"/>
        <v>4.7319388765177353</v>
      </c>
      <c r="AM474" s="49">
        <f t="shared" si="176"/>
        <v>32.231518962019798</v>
      </c>
      <c r="AN474" s="29">
        <f t="shared" si="177"/>
        <v>1.455981192774688E-4</v>
      </c>
      <c r="AO474" s="29">
        <f t="shared" si="178"/>
        <v>7.7333333333333334</v>
      </c>
      <c r="AP474" s="29"/>
      <c r="AQ474" s="32"/>
      <c r="AR474" s="37"/>
      <c r="AS474" s="32"/>
      <c r="AT474"/>
    </row>
    <row r="475" spans="21:46" x14ac:dyDescent="0.25">
      <c r="U475" s="36">
        <f t="shared" si="158"/>
        <v>27900</v>
      </c>
      <c r="V475" s="36">
        <f t="shared" si="172"/>
        <v>27.499589157677025</v>
      </c>
      <c r="W475" s="32">
        <f t="shared" si="159"/>
        <v>295.89979457883851</v>
      </c>
      <c r="X475" s="8">
        <f t="shared" si="160"/>
        <v>1.1934965856458042</v>
      </c>
      <c r="Y475" s="32">
        <f t="shared" si="161"/>
        <v>1.8336543980092947E-5</v>
      </c>
      <c r="Z475" s="32">
        <f t="shared" si="162"/>
        <v>1.5363717165701813E-5</v>
      </c>
      <c r="AA475" s="10">
        <f t="shared" si="163"/>
        <v>1006.183790614368</v>
      </c>
      <c r="AB475" s="29">
        <f t="shared" si="164"/>
        <v>2.5801502424248404E-2</v>
      </c>
      <c r="AC475" s="8">
        <f t="shared" si="165"/>
        <v>0.71507205376217298</v>
      </c>
      <c r="AD475" s="32">
        <f t="shared" si="166"/>
        <v>3.3795224542934365E-3</v>
      </c>
      <c r="AE475" s="47">
        <f t="shared" si="167"/>
        <v>619134.78306815808</v>
      </c>
      <c r="AF475" s="32">
        <f t="shared" si="168"/>
        <v>442725.98088414525</v>
      </c>
      <c r="AG475" s="9">
        <f t="shared" si="169"/>
        <v>13.929242909309965</v>
      </c>
      <c r="AH475" s="10">
        <f t="shared" si="170"/>
        <v>4.6421905147782017</v>
      </c>
      <c r="AI475" s="10">
        <f t="shared" si="173"/>
        <v>4.2334946574775811</v>
      </c>
      <c r="AJ475" s="10">
        <f t="shared" si="174"/>
        <v>4.5024020426456381</v>
      </c>
      <c r="AK475" s="10">
        <f t="shared" si="175"/>
        <v>8.7358967001232202</v>
      </c>
      <c r="AL475" s="9">
        <f t="shared" si="171"/>
        <v>4.731944045900077</v>
      </c>
      <c r="AM475" s="49">
        <f t="shared" si="176"/>
        <v>32.231533203577101</v>
      </c>
      <c r="AN475" s="29">
        <f t="shared" si="177"/>
        <v>1.45598278335387E-4</v>
      </c>
      <c r="AO475" s="29">
        <f t="shared" si="178"/>
        <v>7.75</v>
      </c>
      <c r="AP475" s="29"/>
      <c r="AQ475" s="32"/>
      <c r="AR475" s="37"/>
      <c r="AS475" s="32"/>
      <c r="AT475"/>
    </row>
    <row r="476" spans="21:46" x14ac:dyDescent="0.25">
      <c r="U476" s="36">
        <f t="shared" si="158"/>
        <v>27960</v>
      </c>
      <c r="V476" s="36">
        <f t="shared" si="172"/>
        <v>27.499598033850056</v>
      </c>
      <c r="W476" s="32">
        <f t="shared" si="159"/>
        <v>295.89979901692499</v>
      </c>
      <c r="X476" s="8">
        <f t="shared" si="160"/>
        <v>1.1934965676859393</v>
      </c>
      <c r="Y476" s="32">
        <f t="shared" si="161"/>
        <v>1.8336544191690732E-5</v>
      </c>
      <c r="Z476" s="32">
        <f t="shared" si="162"/>
        <v>1.5363717574189012E-5</v>
      </c>
      <c r="AA476" s="10">
        <f t="shared" si="163"/>
        <v>1006.183790771457</v>
      </c>
      <c r="AB476" s="29">
        <f t="shared" si="164"/>
        <v>2.5801502756033056E-2</v>
      </c>
      <c r="AC476" s="8">
        <f t="shared" si="165"/>
        <v>0.71507205293031439</v>
      </c>
      <c r="AD476" s="32">
        <f t="shared" si="166"/>
        <v>3.3795224036052879E-3</v>
      </c>
      <c r="AE476" s="47">
        <f t="shared" si="167"/>
        <v>619135.31936281186</v>
      </c>
      <c r="AF476" s="32">
        <f t="shared" si="168"/>
        <v>442726.36385843169</v>
      </c>
      <c r="AG476" s="9">
        <f t="shared" si="169"/>
        <v>13.929245921636078</v>
      </c>
      <c r="AH476" s="10">
        <f t="shared" si="170"/>
        <v>4.6421915783888412</v>
      </c>
      <c r="AI476" s="10">
        <f t="shared" si="173"/>
        <v>4.2334995831185207</v>
      </c>
      <c r="AJ476" s="10">
        <f t="shared" si="174"/>
        <v>4.5024064542970992</v>
      </c>
      <c r="AK476" s="10">
        <f t="shared" si="175"/>
        <v>8.7359060374156208</v>
      </c>
      <c r="AL476" s="9">
        <f t="shared" si="171"/>
        <v>4.7319491036001278</v>
      </c>
      <c r="AM476" s="49">
        <f t="shared" si="176"/>
        <v>32.231547137450185</v>
      </c>
      <c r="AN476" s="29">
        <f t="shared" si="177"/>
        <v>1.4559843395692702E-4</v>
      </c>
      <c r="AO476" s="29">
        <f t="shared" si="178"/>
        <v>7.7666666666666666</v>
      </c>
      <c r="AP476" s="29"/>
      <c r="AQ476" s="32"/>
      <c r="AR476" s="37"/>
      <c r="AS476" s="32"/>
      <c r="AT476"/>
    </row>
    <row r="477" spans="21:46" x14ac:dyDescent="0.25">
      <c r="U477" s="36">
        <f t="shared" si="158"/>
        <v>28020</v>
      </c>
      <c r="V477" s="36">
        <f t="shared" si="172"/>
        <v>27.499606718255695</v>
      </c>
      <c r="W477" s="32">
        <f t="shared" si="159"/>
        <v>295.89980335912782</v>
      </c>
      <c r="X477" s="8">
        <f t="shared" si="160"/>
        <v>1.1934965501140931</v>
      </c>
      <c r="Y477" s="32">
        <f t="shared" si="161"/>
        <v>1.8336544398716982E-5</v>
      </c>
      <c r="Z477" s="32">
        <f t="shared" si="162"/>
        <v>1.536371797385094E-5</v>
      </c>
      <c r="AA477" s="10">
        <f t="shared" si="163"/>
        <v>1006.183790925152</v>
      </c>
      <c r="AB477" s="29">
        <f t="shared" si="164"/>
        <v>2.5801503080649563E-2</v>
      </c>
      <c r="AC477" s="8">
        <f t="shared" si="165"/>
        <v>0.71507205211642777</v>
      </c>
      <c r="AD477" s="32">
        <f t="shared" si="166"/>
        <v>3.3795223540122447E-3</v>
      </c>
      <c r="AE477" s="47">
        <f t="shared" si="167"/>
        <v>619135.84407088882</v>
      </c>
      <c r="AF477" s="32">
        <f t="shared" si="168"/>
        <v>442726.73855860712</v>
      </c>
      <c r="AG477" s="9">
        <f t="shared" si="169"/>
        <v>13.929248868879379</v>
      </c>
      <c r="AH477" s="10">
        <f t="shared" si="170"/>
        <v>4.6421926190197071</v>
      </c>
      <c r="AI477" s="10">
        <f t="shared" si="173"/>
        <v>4.233504402343355</v>
      </c>
      <c r="AJ477" s="10">
        <f t="shared" si="174"/>
        <v>4.5024107706363328</v>
      </c>
      <c r="AK477" s="10">
        <f t="shared" si="175"/>
        <v>8.7359151729796878</v>
      </c>
      <c r="AL477" s="9">
        <f t="shared" si="171"/>
        <v>4.7319540520306642</v>
      </c>
      <c r="AM477" s="49">
        <f t="shared" si="176"/>
        <v>32.231560770286357</v>
      </c>
      <c r="AN477" s="29">
        <f t="shared" si="177"/>
        <v>1.4559858621632815E-4</v>
      </c>
      <c r="AO477" s="29">
        <f t="shared" si="178"/>
        <v>7.7833333333333332</v>
      </c>
      <c r="AP477" s="29"/>
      <c r="AQ477" s="32"/>
      <c r="AR477" s="37"/>
      <c r="AS477" s="32"/>
      <c r="AT477"/>
    </row>
    <row r="478" spans="21:46" x14ac:dyDescent="0.25">
      <c r="U478" s="36">
        <f t="shared" si="158"/>
        <v>28080</v>
      </c>
      <c r="V478" s="36">
        <f t="shared" si="172"/>
        <v>27.499615215036997</v>
      </c>
      <c r="W478" s="32">
        <f t="shared" si="159"/>
        <v>295.89980760751848</v>
      </c>
      <c r="X478" s="8">
        <f t="shared" si="160"/>
        <v>1.1934965329218825</v>
      </c>
      <c r="Y478" s="32">
        <f t="shared" si="161"/>
        <v>1.8336544601270444E-5</v>
      </c>
      <c r="Z478" s="32">
        <f t="shared" si="162"/>
        <v>1.5363718364878249E-5</v>
      </c>
      <c r="AA478" s="10">
        <f t="shared" si="163"/>
        <v>1006.1837910755266</v>
      </c>
      <c r="AB478" s="29">
        <f t="shared" si="164"/>
        <v>2.5801503398252768E-2</v>
      </c>
      <c r="AC478" s="8">
        <f t="shared" si="165"/>
        <v>0.71507205132012475</v>
      </c>
      <c r="AD478" s="32">
        <f t="shared" si="166"/>
        <v>3.3795223054906478E-3</v>
      </c>
      <c r="AE478" s="47">
        <f t="shared" si="167"/>
        <v>619136.35744271637</v>
      </c>
      <c r="AF478" s="32">
        <f t="shared" si="168"/>
        <v>442727.10516343318</v>
      </c>
      <c r="AG478" s="9">
        <f t="shared" si="169"/>
        <v>13.929251752446049</v>
      </c>
      <c r="AH478" s="10">
        <f t="shared" si="170"/>
        <v>4.6421936371672938</v>
      </c>
      <c r="AI478" s="10">
        <f t="shared" si="173"/>
        <v>4.2335091174511064</v>
      </c>
      <c r="AJ478" s="10">
        <f t="shared" si="174"/>
        <v>4.502414993722561</v>
      </c>
      <c r="AK478" s="10">
        <f t="shared" si="175"/>
        <v>8.7359241111736665</v>
      </c>
      <c r="AL478" s="9">
        <f t="shared" si="171"/>
        <v>4.7319588935524024</v>
      </c>
      <c r="AM478" s="49">
        <f t="shared" si="176"/>
        <v>32.231574108589399</v>
      </c>
      <c r="AN478" s="29">
        <f t="shared" si="177"/>
        <v>1.4559873518622777E-4</v>
      </c>
      <c r="AO478" s="29">
        <f t="shared" si="178"/>
        <v>7.8</v>
      </c>
      <c r="AP478" s="29"/>
      <c r="AQ478" s="32"/>
      <c r="AR478" s="37"/>
      <c r="AS478" s="32"/>
      <c r="AT478"/>
    </row>
    <row r="479" spans="21:46" x14ac:dyDescent="0.25">
      <c r="U479" s="36">
        <f t="shared" si="158"/>
        <v>28140</v>
      </c>
      <c r="V479" s="36">
        <f t="shared" si="172"/>
        <v>27.499623528247508</v>
      </c>
      <c r="W479" s="32">
        <f t="shared" si="159"/>
        <v>295.89981176412374</v>
      </c>
      <c r="X479" s="8">
        <f t="shared" si="160"/>
        <v>1.1934965161011057</v>
      </c>
      <c r="Y479" s="32">
        <f t="shared" si="161"/>
        <v>1.8336544799447826E-5</v>
      </c>
      <c r="Z479" s="32">
        <f t="shared" si="162"/>
        <v>1.5363718747457545E-5</v>
      </c>
      <c r="AA479" s="10">
        <f t="shared" si="163"/>
        <v>1006.1837912226524</v>
      </c>
      <c r="AB479" s="29">
        <f t="shared" si="164"/>
        <v>2.5801503708994273E-2</v>
      </c>
      <c r="AC479" s="8">
        <f t="shared" si="165"/>
        <v>0.71507205054102607</v>
      </c>
      <c r="AD479" s="32">
        <f t="shared" si="166"/>
        <v>3.3795222580173491E-3</v>
      </c>
      <c r="AE479" s="47">
        <f t="shared" si="167"/>
        <v>619136.85972320708</v>
      </c>
      <c r="AF479" s="32">
        <f t="shared" si="168"/>
        <v>442727.46384780528</v>
      </c>
      <c r="AG479" s="9">
        <f t="shared" si="169"/>
        <v>13.929254573711871</v>
      </c>
      <c r="AH479" s="10">
        <f t="shared" si="170"/>
        <v>4.6421946333173834</v>
      </c>
      <c r="AI479" s="10">
        <f t="shared" si="173"/>
        <v>4.2335137306911479</v>
      </c>
      <c r="AJ479" s="10">
        <f t="shared" si="174"/>
        <v>4.5024191255704347</v>
      </c>
      <c r="AK479" s="10">
        <f t="shared" si="175"/>
        <v>8.7359328562615826</v>
      </c>
      <c r="AL479" s="9">
        <f t="shared" si="171"/>
        <v>4.7319636304750237</v>
      </c>
      <c r="AM479" s="49">
        <f t="shared" si="176"/>
        <v>32.231587158722533</v>
      </c>
      <c r="AN479" s="29">
        <f t="shared" si="177"/>
        <v>1.4559888093769306E-4</v>
      </c>
      <c r="AO479" s="29">
        <f t="shared" si="178"/>
        <v>7.8166666666666664</v>
      </c>
      <c r="AP479" s="29"/>
      <c r="AQ479" s="32"/>
      <c r="AR479" s="37"/>
      <c r="AS479" s="32"/>
      <c r="AT479"/>
    </row>
    <row r="480" spans="21:46" x14ac:dyDescent="0.25">
      <c r="U480" s="36">
        <f t="shared" si="158"/>
        <v>28200</v>
      </c>
      <c r="V480" s="36">
        <f t="shared" si="172"/>
        <v>27.499631661853201</v>
      </c>
      <c r="W480" s="32">
        <f t="shared" si="159"/>
        <v>295.89981583092657</v>
      </c>
      <c r="X480" s="8">
        <f t="shared" si="160"/>
        <v>1.1934964996437383</v>
      </c>
      <c r="Y480" s="32">
        <f t="shared" si="161"/>
        <v>1.8336544993343635E-5</v>
      </c>
      <c r="Z480" s="32">
        <f t="shared" si="162"/>
        <v>1.5363719121771315E-5</v>
      </c>
      <c r="AA480" s="10">
        <f t="shared" si="163"/>
        <v>1006.1837913665996</v>
      </c>
      <c r="AB480" s="29">
        <f t="shared" si="164"/>
        <v>2.5801504013022291E-2</v>
      </c>
      <c r="AC480" s="8">
        <f t="shared" si="165"/>
        <v>0.71507204977875949</v>
      </c>
      <c r="AD480" s="32">
        <f t="shared" si="166"/>
        <v>3.3795222115697004E-3</v>
      </c>
      <c r="AE480" s="47">
        <f t="shared" si="167"/>
        <v>619137.35115199094</v>
      </c>
      <c r="AF480" s="32">
        <f t="shared" si="168"/>
        <v>442727.81478284573</v>
      </c>
      <c r="AG480" s="9">
        <f t="shared" si="169"/>
        <v>13.929257334022932</v>
      </c>
      <c r="AH480" s="10">
        <f t="shared" si="170"/>
        <v>4.6421956079452489</v>
      </c>
      <c r="AI480" s="10">
        <f t="shared" si="173"/>
        <v>4.2335182442642454</v>
      </c>
      <c r="AJ480" s="10">
        <f t="shared" si="174"/>
        <v>4.5024231681510845</v>
      </c>
      <c r="AK480" s="10">
        <f t="shared" si="175"/>
        <v>8.735941412415329</v>
      </c>
      <c r="AL480" s="9">
        <f t="shared" si="171"/>
        <v>4.7319682650583026</v>
      </c>
      <c r="AM480" s="49">
        <f t="shared" si="176"/>
        <v>32.2315999269115</v>
      </c>
      <c r="AN480" s="29">
        <f t="shared" si="177"/>
        <v>1.4559902354025547E-4</v>
      </c>
      <c r="AO480" s="29">
        <f t="shared" si="178"/>
        <v>7.833333333333333</v>
      </c>
      <c r="AP480" s="29"/>
      <c r="AQ480" s="32"/>
      <c r="AR480" s="37"/>
      <c r="AS480" s="32"/>
      <c r="AT480"/>
    </row>
    <row r="481" spans="21:46" x14ac:dyDescent="0.25">
      <c r="U481" s="36">
        <f t="shared" si="158"/>
        <v>28260</v>
      </c>
      <c r="V481" s="36">
        <f t="shared" si="172"/>
        <v>27.499639619734367</v>
      </c>
      <c r="W481" s="32">
        <f t="shared" si="159"/>
        <v>295.89981980986715</v>
      </c>
      <c r="X481" s="8">
        <f t="shared" si="160"/>
        <v>1.1934964835419286</v>
      </c>
      <c r="Y481" s="32">
        <f t="shared" si="161"/>
        <v>1.8336545183050413E-5</v>
      </c>
      <c r="Z481" s="32">
        <f t="shared" si="162"/>
        <v>1.5363719487998167E-5</v>
      </c>
      <c r="AA481" s="10">
        <f t="shared" si="163"/>
        <v>1006.1837915074368</v>
      </c>
      <c r="AB481" s="29">
        <f t="shared" si="164"/>
        <v>2.5801504310481921E-2</v>
      </c>
      <c r="AC481" s="8">
        <f t="shared" si="165"/>
        <v>0.7150720490329614</v>
      </c>
      <c r="AD481" s="32">
        <f t="shared" si="166"/>
        <v>3.3795221661255428E-3</v>
      </c>
      <c r="AE481" s="47">
        <f t="shared" si="167"/>
        <v>619137.83196351386</v>
      </c>
      <c r="AF481" s="32">
        <f t="shared" si="168"/>
        <v>442728.15813597519</v>
      </c>
      <c r="AG481" s="9">
        <f t="shared" si="169"/>
        <v>13.929260034696206</v>
      </c>
      <c r="AH481" s="10">
        <f t="shared" si="170"/>
        <v>4.6421965615159033</v>
      </c>
      <c r="AI481" s="10">
        <f t="shared" si="173"/>
        <v>4.2335226603236276</v>
      </c>
      <c r="AJ481" s="10">
        <f t="shared" si="174"/>
        <v>4.5024271233931179</v>
      </c>
      <c r="AK481" s="10">
        <f t="shared" si="175"/>
        <v>8.7359497837167446</v>
      </c>
      <c r="AL481" s="9">
        <f t="shared" si="171"/>
        <v>4.7319727995132368</v>
      </c>
      <c r="AM481" s="49">
        <f t="shared" si="176"/>
        <v>32.231612419247604</v>
      </c>
      <c r="AN481" s="29">
        <f t="shared" si="177"/>
        <v>1.4559916306194575E-4</v>
      </c>
      <c r="AO481" s="29">
        <f t="shared" si="178"/>
        <v>7.85</v>
      </c>
      <c r="AP481" s="29"/>
      <c r="AQ481" s="32"/>
      <c r="AR481" s="37"/>
      <c r="AS481" s="32"/>
      <c r="AT481"/>
    </row>
    <row r="482" spans="21:46" x14ac:dyDescent="0.25">
      <c r="U482" s="36">
        <f t="shared" si="158"/>
        <v>28320</v>
      </c>
      <c r="V482" s="36">
        <f t="shared" si="172"/>
        <v>27.499647405687465</v>
      </c>
      <c r="W482" s="32">
        <f t="shared" si="159"/>
        <v>295.89982370284372</v>
      </c>
      <c r="X482" s="8">
        <f t="shared" si="160"/>
        <v>1.1934964677879947</v>
      </c>
      <c r="Y482" s="32">
        <f t="shared" si="161"/>
        <v>1.8336545368658564E-5</v>
      </c>
      <c r="Z482" s="32">
        <f t="shared" si="162"/>
        <v>1.5363719846312737E-5</v>
      </c>
      <c r="AA482" s="10">
        <f t="shared" si="163"/>
        <v>1006.1837916452314</v>
      </c>
      <c r="AB482" s="29">
        <f t="shared" si="164"/>
        <v>2.5801504601514921E-2</v>
      </c>
      <c r="AC482" s="8">
        <f t="shared" si="165"/>
        <v>0.71507204830327631</v>
      </c>
      <c r="AD482" s="32">
        <f t="shared" si="166"/>
        <v>3.3795221216631958E-3</v>
      </c>
      <c r="AE482" s="47">
        <f t="shared" si="167"/>
        <v>619138.30238716712</v>
      </c>
      <c r="AF482" s="32">
        <f t="shared" si="168"/>
        <v>442728.49407100485</v>
      </c>
      <c r="AG482" s="9">
        <f t="shared" si="169"/>
        <v>13.929262677020265</v>
      </c>
      <c r="AH482" s="10">
        <f t="shared" si="170"/>
        <v>4.6421974944842921</v>
      </c>
      <c r="AI482" s="10">
        <f t="shared" si="173"/>
        <v>4.2335269809759897</v>
      </c>
      <c r="AJ482" s="10">
        <f t="shared" si="174"/>
        <v>4.5024309931834372</v>
      </c>
      <c r="AK482" s="10">
        <f t="shared" si="175"/>
        <v>8.735957974159426</v>
      </c>
      <c r="AL482" s="9">
        <f t="shared" si="171"/>
        <v>4.7319772360030221</v>
      </c>
      <c r="AM482" s="49">
        <f t="shared" si="176"/>
        <v>32.231624641690487</v>
      </c>
      <c r="AN482" s="29">
        <f t="shared" si="177"/>
        <v>1.4559929956932377E-4</v>
      </c>
      <c r="AO482" s="29">
        <f t="shared" si="178"/>
        <v>7.8666666666666663</v>
      </c>
      <c r="AP482" s="29"/>
      <c r="AQ482" s="32"/>
      <c r="AR482" s="37"/>
      <c r="AS482" s="32"/>
      <c r="AT482"/>
    </row>
    <row r="483" spans="21:46" x14ac:dyDescent="0.25">
      <c r="U483" s="36">
        <f t="shared" si="158"/>
        <v>28380</v>
      </c>
      <c r="V483" s="36">
        <f t="shared" si="172"/>
        <v>27.499655023426936</v>
      </c>
      <c r="W483" s="32">
        <f t="shared" si="159"/>
        <v>295.89982751171345</v>
      </c>
      <c r="X483" s="8">
        <f t="shared" si="160"/>
        <v>1.1934964523744214</v>
      </c>
      <c r="Y483" s="32">
        <f t="shared" si="161"/>
        <v>1.8336545550256709E-5</v>
      </c>
      <c r="Z483" s="32">
        <f t="shared" si="162"/>
        <v>1.5363720196886017E-5</v>
      </c>
      <c r="AA483" s="10">
        <f t="shared" si="163"/>
        <v>1006.1837917800489</v>
      </c>
      <c r="AB483" s="29">
        <f t="shared" si="164"/>
        <v>2.5801504886260238E-2</v>
      </c>
      <c r="AC483" s="8">
        <f t="shared" si="165"/>
        <v>0.71507204758935572</v>
      </c>
      <c r="AD483" s="32">
        <f t="shared" si="166"/>
        <v>3.3795220781614485E-3</v>
      </c>
      <c r="AE483" s="47">
        <f t="shared" si="167"/>
        <v>619138.76264737477</v>
      </c>
      <c r="AF483" s="32">
        <f t="shared" si="168"/>
        <v>442728.82274819841</v>
      </c>
      <c r="AG483" s="9">
        <f t="shared" si="169"/>
        <v>13.929265262255772</v>
      </c>
      <c r="AH483" s="10">
        <f t="shared" si="170"/>
        <v>4.6421984072955524</v>
      </c>
      <c r="AI483" s="10">
        <f t="shared" si="173"/>
        <v>4.2335312082825327</v>
      </c>
      <c r="AJ483" s="10">
        <f t="shared" si="174"/>
        <v>4.5024347793681505</v>
      </c>
      <c r="AK483" s="10">
        <f t="shared" si="175"/>
        <v>8.7359659876506832</v>
      </c>
      <c r="AL483" s="9">
        <f t="shared" si="171"/>
        <v>4.7319815766441193</v>
      </c>
      <c r="AM483" s="49">
        <f t="shared" si="176"/>
        <v>32.231636600071056</v>
      </c>
      <c r="AN483" s="29">
        <f t="shared" si="177"/>
        <v>1.455994331275114E-4</v>
      </c>
      <c r="AO483" s="29">
        <f t="shared" si="178"/>
        <v>7.8833333333333337</v>
      </c>
      <c r="AP483" s="29"/>
      <c r="AQ483" s="32"/>
      <c r="AR483" s="37"/>
      <c r="AS483" s="32"/>
      <c r="AT483"/>
    </row>
    <row r="484" spans="21:46" x14ac:dyDescent="0.25">
      <c r="U484" s="36">
        <f t="shared" si="158"/>
        <v>28440</v>
      </c>
      <c r="V484" s="36">
        <f t="shared" si="172"/>
        <v>27.49966247658697</v>
      </c>
      <c r="W484" s="32">
        <f t="shared" si="159"/>
        <v>295.89983123829347</v>
      </c>
      <c r="X484" s="8">
        <f t="shared" si="160"/>
        <v>1.1934964372938548</v>
      </c>
      <c r="Y484" s="32">
        <f t="shared" si="161"/>
        <v>1.8336545727931481E-5</v>
      </c>
      <c r="Z484" s="32">
        <f t="shared" si="162"/>
        <v>1.5363720539885263E-5</v>
      </c>
      <c r="AA484" s="10">
        <f t="shared" si="163"/>
        <v>1006.1837919119537</v>
      </c>
      <c r="AB484" s="29">
        <f t="shared" si="164"/>
        <v>2.5801505164853727E-2</v>
      </c>
      <c r="AC484" s="8">
        <f t="shared" si="165"/>
        <v>0.71507204689085924</v>
      </c>
      <c r="AD484" s="32">
        <f t="shared" si="166"/>
        <v>3.379522035599547E-3</v>
      </c>
      <c r="AE484" s="47">
        <f t="shared" si="167"/>
        <v>619139.21296371613</v>
      </c>
      <c r="AF484" s="32">
        <f t="shared" si="168"/>
        <v>442729.14432436012</v>
      </c>
      <c r="AG484" s="9">
        <f t="shared" si="169"/>
        <v>13.929267791636175</v>
      </c>
      <c r="AH484" s="10">
        <f t="shared" si="170"/>
        <v>4.6421993003851973</v>
      </c>
      <c r="AI484" s="10">
        <f t="shared" si="173"/>
        <v>4.2335353442599235</v>
      </c>
      <c r="AJ484" s="10">
        <f t="shared" si="174"/>
        <v>4.5024384837535356</v>
      </c>
      <c r="AK484" s="10">
        <f t="shared" si="175"/>
        <v>8.73597382801346</v>
      </c>
      <c r="AL484" s="9">
        <f t="shared" si="171"/>
        <v>4.7319858235072907</v>
      </c>
      <c r="AM484" s="49">
        <f t="shared" si="176"/>
        <v>32.231648300094264</v>
      </c>
      <c r="AN484" s="29">
        <f t="shared" si="177"/>
        <v>1.4559956380022433E-4</v>
      </c>
      <c r="AO484" s="29">
        <f t="shared" si="178"/>
        <v>7.9</v>
      </c>
      <c r="AP484" s="29"/>
      <c r="AQ484" s="32"/>
      <c r="AR484" s="37"/>
      <c r="AS484" s="32"/>
      <c r="AT484"/>
    </row>
    <row r="485" spans="21:46" x14ac:dyDescent="0.25">
      <c r="U485" s="36">
        <f t="shared" si="158"/>
        <v>28500</v>
      </c>
      <c r="V485" s="36">
        <f t="shared" si="172"/>
        <v>27.499669768723244</v>
      </c>
      <c r="W485" s="32">
        <f t="shared" si="159"/>
        <v>295.89983488436161</v>
      </c>
      <c r="X485" s="8">
        <f t="shared" si="160"/>
        <v>1.1934964225391009</v>
      </c>
      <c r="Y485" s="32">
        <f t="shared" si="161"/>
        <v>1.833654590176764E-5</v>
      </c>
      <c r="Z485" s="32">
        <f t="shared" si="162"/>
        <v>1.5363720875474099E-5</v>
      </c>
      <c r="AA485" s="10">
        <f t="shared" si="163"/>
        <v>1006.1837920410087</v>
      </c>
      <c r="AB485" s="29">
        <f t="shared" si="164"/>
        <v>2.580150543742827E-2</v>
      </c>
      <c r="AC485" s="8">
        <f t="shared" si="165"/>
        <v>0.7150720462074539</v>
      </c>
      <c r="AD485" s="32">
        <f t="shared" si="166"/>
        <v>3.3795219939571864E-3</v>
      </c>
      <c r="AE485" s="47">
        <f t="shared" si="167"/>
        <v>619139.65355102753</v>
      </c>
      <c r="AF485" s="32">
        <f t="shared" si="168"/>
        <v>442729.45895290736</v>
      </c>
      <c r="AG485" s="9">
        <f t="shared" si="169"/>
        <v>13.929270266368286</v>
      </c>
      <c r="AH485" s="10">
        <f t="shared" si="170"/>
        <v>4.6422001741793277</v>
      </c>
      <c r="AI485" s="10">
        <f t="shared" si="173"/>
        <v>4.2335393908812611</v>
      </c>
      <c r="AJ485" s="10">
        <f t="shared" si="174"/>
        <v>4.5024421081068091</v>
      </c>
      <c r="AK485" s="10">
        <f t="shared" si="175"/>
        <v>8.7359814989880711</v>
      </c>
      <c r="AL485" s="9">
        <f t="shared" si="171"/>
        <v>4.7319899786185378</v>
      </c>
      <c r="AM485" s="49">
        <f t="shared" si="176"/>
        <v>32.23165974734178</v>
      </c>
      <c r="AN485" s="29">
        <f t="shared" si="177"/>
        <v>1.4559969164980118E-4</v>
      </c>
      <c r="AO485" s="29">
        <f t="shared" si="178"/>
        <v>7.916666666666667</v>
      </c>
      <c r="AP485" s="29"/>
      <c r="AQ485" s="32"/>
      <c r="AR485" s="37"/>
      <c r="AS485" s="32"/>
      <c r="AT485"/>
    </row>
    <row r="486" spans="21:46" x14ac:dyDescent="0.25">
      <c r="U486" s="36">
        <f t="shared" si="158"/>
        <v>28560</v>
      </c>
      <c r="V486" s="36">
        <f t="shared" si="172"/>
        <v>27.499676903314619</v>
      </c>
      <c r="W486" s="32">
        <f t="shared" si="159"/>
        <v>295.89983845165727</v>
      </c>
      <c r="X486" s="8">
        <f t="shared" si="160"/>
        <v>1.1934964081031201</v>
      </c>
      <c r="Y486" s="32">
        <f t="shared" si="161"/>
        <v>1.8336546071848078E-5</v>
      </c>
      <c r="Z486" s="32">
        <f t="shared" si="162"/>
        <v>1.5363721203812598E-5</v>
      </c>
      <c r="AA486" s="10">
        <f t="shared" si="163"/>
        <v>1006.1837921672757</v>
      </c>
      <c r="AB486" s="29">
        <f t="shared" si="164"/>
        <v>2.5801505704113867E-2</v>
      </c>
      <c r="AC486" s="8">
        <f t="shared" si="165"/>
        <v>0.71507204553881321</v>
      </c>
      <c r="AD486" s="32">
        <f t="shared" si="166"/>
        <v>3.3795219532145007E-3</v>
      </c>
      <c r="AE486" s="47">
        <f t="shared" si="167"/>
        <v>619140.08461950556</v>
      </c>
      <c r="AF486" s="32">
        <f t="shared" si="168"/>
        <v>442729.76678394375</v>
      </c>
      <c r="AG486" s="9">
        <f t="shared" si="169"/>
        <v>13.929272687632842</v>
      </c>
      <c r="AH486" s="10">
        <f t="shared" si="170"/>
        <v>4.642201029094835</v>
      </c>
      <c r="AI486" s="10">
        <f t="shared" si="173"/>
        <v>4.2335433500770137</v>
      </c>
      <c r="AJ486" s="10">
        <f t="shared" si="174"/>
        <v>4.5024456541570084</v>
      </c>
      <c r="AK486" s="10">
        <f t="shared" si="175"/>
        <v>8.7359890042340211</v>
      </c>
      <c r="AL486" s="9">
        <f t="shared" si="171"/>
        <v>4.7319940439600945</v>
      </c>
      <c r="AM486" s="49">
        <f t="shared" si="176"/>
        <v>32.231670947274715</v>
      </c>
      <c r="AN486" s="29">
        <f t="shared" si="177"/>
        <v>1.4559981673723367E-4</v>
      </c>
      <c r="AO486" s="29">
        <f t="shared" si="178"/>
        <v>7.9333333333333336</v>
      </c>
      <c r="AP486" s="29"/>
      <c r="AQ486" s="32"/>
      <c r="AR486" s="37"/>
      <c r="AS486" s="32"/>
      <c r="AT486"/>
    </row>
    <row r="487" spans="21:46" x14ac:dyDescent="0.25">
      <c r="U487" s="36">
        <f t="shared" si="158"/>
        <v>28620</v>
      </c>
      <c r="V487" s="36">
        <f t="shared" si="172"/>
        <v>27.499683883764796</v>
      </c>
      <c r="W487" s="32">
        <f t="shared" si="159"/>
        <v>295.89984194188236</v>
      </c>
      <c r="X487" s="8">
        <f t="shared" si="160"/>
        <v>1.193496393979026</v>
      </c>
      <c r="Y487" s="32">
        <f t="shared" si="161"/>
        <v>1.8336546238253989E-5</v>
      </c>
      <c r="Z487" s="32">
        <f t="shared" si="162"/>
        <v>1.5363721525057432E-5</v>
      </c>
      <c r="AA487" s="10">
        <f t="shared" si="163"/>
        <v>1006.1837922908145</v>
      </c>
      <c r="AB487" s="29">
        <f t="shared" si="164"/>
        <v>2.5801505965037809E-2</v>
      </c>
      <c r="AC487" s="8">
        <f t="shared" si="165"/>
        <v>0.7150720448846184</v>
      </c>
      <c r="AD487" s="32">
        <f t="shared" si="166"/>
        <v>3.3795219133520519E-3</v>
      </c>
      <c r="AE487" s="47">
        <f t="shared" si="167"/>
        <v>619140.50637480104</v>
      </c>
      <c r="AF487" s="32">
        <f t="shared" si="168"/>
        <v>442730.06796432711</v>
      </c>
      <c r="AG487" s="9">
        <f t="shared" si="169"/>
        <v>13.929275056585043</v>
      </c>
      <c r="AH487" s="10">
        <f t="shared" si="170"/>
        <v>4.6422018655396133</v>
      </c>
      <c r="AI487" s="10">
        <f t="shared" si="173"/>
        <v>4.2335472237359557</v>
      </c>
      <c r="AJ487" s="10">
        <f t="shared" si="174"/>
        <v>4.5024491235959054</v>
      </c>
      <c r="AK487" s="10">
        <f t="shared" si="175"/>
        <v>8.7359963473318611</v>
      </c>
      <c r="AL487" s="9">
        <f t="shared" si="171"/>
        <v>4.7319980214714246</v>
      </c>
      <c r="AM487" s="49">
        <f t="shared" si="176"/>
        <v>32.231681905236222</v>
      </c>
      <c r="AN487" s="29">
        <f t="shared" si="177"/>
        <v>1.455999391221977E-4</v>
      </c>
      <c r="AO487" s="29">
        <f t="shared" si="178"/>
        <v>7.95</v>
      </c>
      <c r="AP487" s="29"/>
      <c r="AQ487" s="32"/>
      <c r="AR487" s="37"/>
      <c r="AS487" s="32"/>
      <c r="AT487"/>
    </row>
    <row r="488" spans="21:46" x14ac:dyDescent="0.25">
      <c r="U488" s="36">
        <f t="shared" si="158"/>
        <v>28680</v>
      </c>
      <c r="V488" s="36">
        <f t="shared" si="172"/>
        <v>27.499690713403936</v>
      </c>
      <c r="W488" s="32">
        <f t="shared" si="159"/>
        <v>295.89984535670192</v>
      </c>
      <c r="X488" s="8">
        <f t="shared" si="160"/>
        <v>1.1934963801600798</v>
      </c>
      <c r="Y488" s="32">
        <f t="shared" si="161"/>
        <v>1.8336546401064722E-5</v>
      </c>
      <c r="Z488" s="32">
        <f t="shared" si="162"/>
        <v>1.5363721839361845E-5</v>
      </c>
      <c r="AA488" s="10">
        <f t="shared" si="163"/>
        <v>1006.1837924116844</v>
      </c>
      <c r="AB488" s="29">
        <f t="shared" si="164"/>
        <v>2.5801506220324542E-2</v>
      </c>
      <c r="AC488" s="8">
        <f t="shared" si="165"/>
        <v>0.71507204424455706</v>
      </c>
      <c r="AD488" s="32">
        <f t="shared" si="166"/>
        <v>3.3795218743508234E-3</v>
      </c>
      <c r="AE488" s="47">
        <f t="shared" si="167"/>
        <v>619140.91901812446</v>
      </c>
      <c r="AF488" s="32">
        <f t="shared" si="168"/>
        <v>442730.36263774399</v>
      </c>
      <c r="AG488" s="9">
        <f t="shared" si="169"/>
        <v>13.929277374355134</v>
      </c>
      <c r="AH488" s="10">
        <f t="shared" si="170"/>
        <v>4.6422026839127284</v>
      </c>
      <c r="AI488" s="10">
        <f t="shared" si="173"/>
        <v>4.2335510137060393</v>
      </c>
      <c r="AJ488" s="10">
        <f t="shared" si="174"/>
        <v>4.5024525180785746</v>
      </c>
      <c r="AK488" s="10">
        <f t="shared" si="175"/>
        <v>8.7360035317846148</v>
      </c>
      <c r="AL488" s="9">
        <f t="shared" si="171"/>
        <v>4.7320019130499995</v>
      </c>
      <c r="AM488" s="49">
        <f t="shared" si="176"/>
        <v>32.231692626453935</v>
      </c>
      <c r="AN488" s="29">
        <f t="shared" si="177"/>
        <v>1.4560005886307692E-4</v>
      </c>
      <c r="AO488" s="29">
        <f t="shared" si="178"/>
        <v>7.9666666666666668</v>
      </c>
      <c r="AP488" s="29"/>
      <c r="AQ488" s="32"/>
      <c r="AR488" s="37"/>
      <c r="AS488" s="32"/>
      <c r="AT488"/>
    </row>
    <row r="489" spans="21:46" x14ac:dyDescent="0.25">
      <c r="U489" s="36">
        <f t="shared" si="158"/>
        <v>28740</v>
      </c>
      <c r="V489" s="36">
        <f t="shared" si="172"/>
        <v>27.499697395490262</v>
      </c>
      <c r="W489" s="32">
        <f t="shared" si="159"/>
        <v>295.89984869774509</v>
      </c>
      <c r="X489" s="8">
        <f t="shared" si="160"/>
        <v>1.1934963666396892</v>
      </c>
      <c r="Y489" s="32">
        <f t="shared" si="161"/>
        <v>1.8336546560357969E-5</v>
      </c>
      <c r="Z489" s="32">
        <f t="shared" si="162"/>
        <v>1.5363722146875781E-5</v>
      </c>
      <c r="AA489" s="10">
        <f t="shared" si="163"/>
        <v>1006.1837925299429</v>
      </c>
      <c r="AB489" s="29">
        <f t="shared" si="164"/>
        <v>2.5801506470095839E-2</v>
      </c>
      <c r="AC489" s="8">
        <f t="shared" si="165"/>
        <v>0.71507204361832488</v>
      </c>
      <c r="AD489" s="32">
        <f t="shared" si="166"/>
        <v>3.3795218361922078E-3</v>
      </c>
      <c r="AE489" s="47">
        <f t="shared" si="167"/>
        <v>619141.3227463389</v>
      </c>
      <c r="AF489" s="32">
        <f t="shared" si="168"/>
        <v>442730.65094477742</v>
      </c>
      <c r="AG489" s="9">
        <f t="shared" si="169"/>
        <v>13.929279642048973</v>
      </c>
      <c r="AH489" s="10">
        <f t="shared" si="170"/>
        <v>4.6422034846046349</v>
      </c>
      <c r="AI489" s="10">
        <f t="shared" si="173"/>
        <v>4.2335547217953096</v>
      </c>
      <c r="AJ489" s="10">
        <f t="shared" si="174"/>
        <v>4.5024558392244387</v>
      </c>
      <c r="AK489" s="10">
        <f t="shared" si="175"/>
        <v>8.7360105610197483</v>
      </c>
      <c r="AL489" s="9">
        <f t="shared" si="171"/>
        <v>4.7320057205523636</v>
      </c>
      <c r="AM489" s="49">
        <f t="shared" si="176"/>
        <v>32.231703116042624</v>
      </c>
      <c r="AN489" s="29">
        <f t="shared" si="177"/>
        <v>1.4560017601699581E-4</v>
      </c>
      <c r="AO489" s="29">
        <f t="shared" si="178"/>
        <v>7.9833333333333334</v>
      </c>
      <c r="AP489" s="29"/>
      <c r="AQ489" s="32"/>
      <c r="AR489" s="37"/>
      <c r="AS489" s="32"/>
      <c r="AT489"/>
    </row>
    <row r="490" spans="21:46" x14ac:dyDescent="0.25">
      <c r="U490" s="36">
        <f t="shared" si="158"/>
        <v>28800</v>
      </c>
      <c r="V490" s="36">
        <f t="shared" si="172"/>
        <v>27.499703933211602</v>
      </c>
      <c r="W490" s="32">
        <f t="shared" si="159"/>
        <v>295.89985196660575</v>
      </c>
      <c r="X490" s="8">
        <f t="shared" si="160"/>
        <v>1.193496353411404</v>
      </c>
      <c r="Y490" s="32">
        <f t="shared" si="161"/>
        <v>1.8336546716209744E-5</v>
      </c>
      <c r="Z490" s="32">
        <f t="shared" si="162"/>
        <v>1.536372244774597E-5</v>
      </c>
      <c r="AA490" s="10">
        <f t="shared" si="163"/>
        <v>1006.1837926456466</v>
      </c>
      <c r="AB490" s="29">
        <f t="shared" si="164"/>
        <v>2.5801506714470936E-2</v>
      </c>
      <c r="AC490" s="8">
        <f t="shared" si="165"/>
        <v>0.71507204300562166</v>
      </c>
      <c r="AD490" s="32">
        <f t="shared" si="166"/>
        <v>3.3795217988580022E-3</v>
      </c>
      <c r="AE490" s="47">
        <f t="shared" si="167"/>
        <v>619141.71775205224</v>
      </c>
      <c r="AF490" s="32">
        <f t="shared" si="168"/>
        <v>442730.93302296998</v>
      </c>
      <c r="AG490" s="9">
        <f t="shared" si="169"/>
        <v>13.929281860748468</v>
      </c>
      <c r="AH490" s="10">
        <f t="shared" si="170"/>
        <v>4.6422042679973554</v>
      </c>
      <c r="AI490" s="10">
        <f t="shared" si="173"/>
        <v>4.2335583497727525</v>
      </c>
      <c r="AJ490" s="10">
        <f t="shared" si="174"/>
        <v>4.5024590886178988</v>
      </c>
      <c r="AK490" s="10">
        <f t="shared" si="175"/>
        <v>8.7360174383906504</v>
      </c>
      <c r="AL490" s="9">
        <f t="shared" si="171"/>
        <v>4.7320094457949358</v>
      </c>
      <c r="AM490" s="49">
        <f t="shared" si="176"/>
        <v>32.231713379006536</v>
      </c>
      <c r="AN490" s="29">
        <f t="shared" si="177"/>
        <v>1.4560029063984416E-4</v>
      </c>
      <c r="AO490" s="29">
        <f t="shared" si="178"/>
        <v>8</v>
      </c>
      <c r="AP490" s="29"/>
      <c r="AQ490" s="32"/>
      <c r="AR490" s="37"/>
      <c r="AS490" s="32"/>
      <c r="AT490"/>
    </row>
    <row r="491" spans="21:46" x14ac:dyDescent="0.25">
      <c r="U491" s="36"/>
      <c r="V491" s="36"/>
      <c r="W491" s="32"/>
      <c r="X491" s="8"/>
      <c r="Y491" s="32"/>
      <c r="Z491" s="32"/>
      <c r="AA491" s="10"/>
      <c r="AB491" s="29"/>
      <c r="AC491" s="8"/>
      <c r="AD491" s="32"/>
      <c r="AE491" s="47"/>
      <c r="AF491" s="32"/>
      <c r="AG491" s="9"/>
      <c r="AH491" s="10"/>
      <c r="AI491" s="29"/>
      <c r="AJ491" s="29"/>
      <c r="AK491" s="29"/>
      <c r="AL491" s="29"/>
      <c r="AM491" s="29"/>
      <c r="AN491" s="29"/>
      <c r="AO491"/>
      <c r="AP491"/>
      <c r="AQ491" s="32"/>
      <c r="AR491" s="37"/>
      <c r="AS491" s="32"/>
      <c r="AT491"/>
    </row>
    <row r="492" spans="21:46" x14ac:dyDescent="0.25">
      <c r="U492" s="36"/>
      <c r="V492" s="36"/>
      <c r="W492" s="32"/>
      <c r="X492" s="8"/>
      <c r="Y492" s="32"/>
      <c r="Z492" s="32"/>
      <c r="AA492" s="10"/>
      <c r="AB492" s="29"/>
      <c r="AC492" s="8"/>
      <c r="AD492" s="32"/>
      <c r="AE492" s="47"/>
      <c r="AF492" s="32"/>
      <c r="AG492" s="9"/>
      <c r="AH492" s="10"/>
      <c r="AI492" s="29"/>
      <c r="AJ492" s="29"/>
      <c r="AK492" s="29"/>
      <c r="AL492" s="29"/>
      <c r="AM492" s="29"/>
      <c r="AN492" s="29"/>
      <c r="AO492"/>
      <c r="AP492"/>
      <c r="AQ492" s="32"/>
      <c r="AR492" s="37"/>
      <c r="AS492" s="32"/>
      <c r="AT492"/>
    </row>
    <row r="493" spans="21:46" x14ac:dyDescent="0.25">
      <c r="U493" s="36"/>
      <c r="V493" s="36"/>
      <c r="W493" s="32"/>
      <c r="X493" s="8"/>
      <c r="Y493" s="32"/>
      <c r="Z493" s="32"/>
      <c r="AA493" s="10"/>
      <c r="AB493" s="29"/>
      <c r="AC493" s="8"/>
      <c r="AD493" s="32"/>
      <c r="AE493" s="47"/>
      <c r="AF493" s="32"/>
      <c r="AG493" s="9"/>
      <c r="AH493" s="10"/>
      <c r="AI493" s="29"/>
      <c r="AJ493" s="29"/>
      <c r="AK493" s="29"/>
      <c r="AL493" s="29"/>
      <c r="AM493" s="29"/>
      <c r="AN493" s="29"/>
      <c r="AO493"/>
      <c r="AP493"/>
      <c r="AQ493" s="32"/>
      <c r="AR493" s="37"/>
      <c r="AS493" s="32"/>
      <c r="AT493"/>
    </row>
    <row r="494" spans="21:46" x14ac:dyDescent="0.25">
      <c r="U494" s="36"/>
      <c r="V494" s="36"/>
      <c r="W494" s="32"/>
      <c r="X494" s="8"/>
      <c r="Y494" s="32"/>
      <c r="Z494" s="32"/>
      <c r="AA494" s="10"/>
      <c r="AB494" s="29"/>
      <c r="AC494" s="8"/>
      <c r="AD494" s="32"/>
      <c r="AE494" s="47"/>
      <c r="AF494" s="32"/>
      <c r="AG494" s="9"/>
      <c r="AH494" s="10"/>
      <c r="AI494" s="29"/>
      <c r="AJ494" s="29"/>
      <c r="AK494" s="29"/>
      <c r="AL494" s="29"/>
      <c r="AM494" s="29"/>
      <c r="AN494" s="29"/>
      <c r="AO494"/>
      <c r="AP494"/>
      <c r="AQ494" s="32"/>
      <c r="AR494" s="37"/>
      <c r="AS494" s="32"/>
      <c r="AT494"/>
    </row>
    <row r="495" spans="21:46" x14ac:dyDescent="0.25">
      <c r="U495" s="36"/>
      <c r="V495" s="36"/>
      <c r="W495" s="32"/>
      <c r="X495" s="8"/>
      <c r="Y495" s="32"/>
      <c r="Z495" s="32"/>
      <c r="AA495" s="10"/>
      <c r="AB495" s="29"/>
      <c r="AC495" s="8"/>
      <c r="AD495" s="32"/>
      <c r="AE495" s="47"/>
      <c r="AF495" s="32"/>
      <c r="AG495" s="9"/>
      <c r="AH495" s="10"/>
      <c r="AI495" s="29"/>
      <c r="AJ495" s="29"/>
      <c r="AK495" s="29"/>
      <c r="AL495" s="29"/>
      <c r="AM495" s="29"/>
      <c r="AN495" s="29"/>
      <c r="AO495"/>
      <c r="AP495"/>
      <c r="AQ495" s="32"/>
      <c r="AR495" s="37"/>
      <c r="AS495" s="32"/>
      <c r="AT495"/>
    </row>
    <row r="496" spans="21:46" x14ac:dyDescent="0.25">
      <c r="U496" s="36"/>
      <c r="V496" s="36"/>
      <c r="W496" s="32"/>
      <c r="X496" s="8"/>
      <c r="Y496" s="32"/>
      <c r="Z496" s="32"/>
      <c r="AA496" s="10"/>
      <c r="AB496" s="29"/>
      <c r="AC496" s="8"/>
      <c r="AD496" s="32"/>
      <c r="AE496" s="47"/>
      <c r="AF496" s="32"/>
      <c r="AG496" s="9"/>
      <c r="AH496" s="10"/>
      <c r="AI496" s="29"/>
      <c r="AJ496" s="29"/>
      <c r="AK496" s="29"/>
      <c r="AL496" s="29"/>
      <c r="AM496" s="29"/>
      <c r="AN496" s="29"/>
      <c r="AO496"/>
      <c r="AP496"/>
      <c r="AQ496" s="32"/>
      <c r="AR496" s="37"/>
      <c r="AS496" s="32"/>
      <c r="AT496"/>
    </row>
    <row r="497" spans="21:46" x14ac:dyDescent="0.25">
      <c r="U497" s="36"/>
      <c r="V497" s="36"/>
      <c r="W497" s="32"/>
      <c r="X497" s="8"/>
      <c r="Y497" s="32"/>
      <c r="Z497" s="32"/>
      <c r="AA497" s="10"/>
      <c r="AB497" s="29"/>
      <c r="AC497" s="8"/>
      <c r="AD497" s="32"/>
      <c r="AE497" s="47"/>
      <c r="AF497" s="32"/>
      <c r="AG497" s="9"/>
      <c r="AH497" s="10"/>
      <c r="AI497" s="29"/>
      <c r="AJ497" s="29"/>
      <c r="AK497" s="29"/>
      <c r="AL497" s="29"/>
      <c r="AM497" s="29"/>
      <c r="AN497" s="29"/>
      <c r="AO497"/>
      <c r="AP497"/>
      <c r="AQ497" s="32"/>
      <c r="AR497" s="37"/>
      <c r="AS497" s="32"/>
      <c r="AT497"/>
    </row>
    <row r="498" spans="21:46" x14ac:dyDescent="0.25">
      <c r="U498" s="36"/>
      <c r="V498" s="36"/>
      <c r="W498" s="32"/>
      <c r="X498" s="8"/>
      <c r="Y498" s="32"/>
      <c r="Z498" s="32"/>
      <c r="AA498" s="10"/>
      <c r="AB498" s="29"/>
      <c r="AC498" s="8"/>
      <c r="AD498" s="32"/>
      <c r="AE498" s="47"/>
      <c r="AF498" s="32"/>
      <c r="AG498" s="9"/>
      <c r="AH498" s="10"/>
      <c r="AI498" s="29"/>
      <c r="AJ498" s="29"/>
      <c r="AK498" s="29"/>
      <c r="AL498" s="29"/>
      <c r="AM498" s="29"/>
      <c r="AN498" s="29"/>
      <c r="AO498"/>
      <c r="AP498"/>
      <c r="AQ498" s="32"/>
      <c r="AR498" s="37"/>
      <c r="AS498" s="32"/>
      <c r="AT498"/>
    </row>
    <row r="499" spans="21:46" x14ac:dyDescent="0.25">
      <c r="U499" s="36"/>
      <c r="V499" s="36"/>
      <c r="W499" s="32"/>
      <c r="X499" s="8"/>
      <c r="Y499" s="32"/>
      <c r="Z499" s="32"/>
      <c r="AA499" s="10"/>
      <c r="AB499" s="29"/>
      <c r="AC499" s="8"/>
      <c r="AD499" s="32"/>
      <c r="AE499" s="47"/>
      <c r="AF499" s="32"/>
      <c r="AG499" s="9"/>
      <c r="AH499" s="10"/>
      <c r="AI499" s="29"/>
      <c r="AJ499" s="29"/>
      <c r="AK499" s="29"/>
      <c r="AL499" s="29"/>
      <c r="AM499" s="29"/>
      <c r="AN499" s="29"/>
      <c r="AO499"/>
      <c r="AP499"/>
      <c r="AQ499" s="32"/>
      <c r="AR499" s="37"/>
      <c r="AS499" s="32"/>
      <c r="AT499"/>
    </row>
    <row r="500" spans="21:46" x14ac:dyDescent="0.25">
      <c r="U500" s="36"/>
      <c r="V500" s="36"/>
      <c r="W500" s="32"/>
      <c r="X500" s="8"/>
      <c r="Y500" s="32"/>
      <c r="Z500" s="32"/>
      <c r="AA500" s="10"/>
      <c r="AB500" s="29"/>
      <c r="AC500" s="8"/>
      <c r="AD500" s="32"/>
      <c r="AE500" s="47"/>
      <c r="AF500" s="32"/>
      <c r="AG500" s="9"/>
      <c r="AH500" s="10"/>
      <c r="AI500" s="29"/>
      <c r="AJ500" s="29"/>
      <c r="AK500" s="29"/>
      <c r="AL500" s="29"/>
      <c r="AM500" s="29"/>
      <c r="AN500" s="29"/>
      <c r="AO500"/>
      <c r="AP500"/>
      <c r="AQ500" s="32"/>
      <c r="AR500" s="37"/>
      <c r="AS500" s="32"/>
      <c r="AT500"/>
    </row>
    <row r="501" spans="21:46" x14ac:dyDescent="0.25">
      <c r="U501" s="36"/>
      <c r="V501" s="36"/>
      <c r="W501" s="32"/>
      <c r="X501" s="8"/>
      <c r="Y501" s="32"/>
      <c r="Z501" s="32"/>
      <c r="AA501" s="10"/>
      <c r="AB501" s="29"/>
      <c r="AC501" s="8"/>
      <c r="AD501" s="32"/>
      <c r="AE501" s="47"/>
      <c r="AF501" s="32"/>
      <c r="AG501" s="9"/>
      <c r="AH501" s="10"/>
      <c r="AI501" s="29"/>
      <c r="AJ501" s="29"/>
      <c r="AK501" s="29"/>
      <c r="AL501" s="29"/>
      <c r="AM501" s="29"/>
      <c r="AN501" s="29"/>
      <c r="AO501"/>
      <c r="AP501"/>
      <c r="AQ501" s="32"/>
      <c r="AR501" s="37"/>
      <c r="AS501" s="32"/>
      <c r="AT501"/>
    </row>
    <row r="502" spans="21:46" x14ac:dyDescent="0.25">
      <c r="U502" s="36"/>
      <c r="V502" s="36"/>
      <c r="W502" s="32"/>
      <c r="X502" s="8"/>
      <c r="Y502" s="32"/>
      <c r="Z502" s="32"/>
      <c r="AA502" s="10"/>
      <c r="AB502" s="29"/>
      <c r="AC502" s="8"/>
      <c r="AD502" s="32"/>
      <c r="AE502" s="47"/>
      <c r="AF502" s="32"/>
      <c r="AG502" s="9"/>
      <c r="AH502" s="10"/>
      <c r="AI502" s="29"/>
      <c r="AJ502" s="29"/>
      <c r="AK502" s="29"/>
      <c r="AL502" s="29"/>
      <c r="AM502" s="29"/>
      <c r="AN502" s="29"/>
      <c r="AO502"/>
      <c r="AP502"/>
      <c r="AQ502" s="32"/>
      <c r="AR502" s="37"/>
      <c r="AS502" s="32"/>
      <c r="AT502"/>
    </row>
    <row r="503" spans="21:46" x14ac:dyDescent="0.25">
      <c r="U503" s="36"/>
      <c r="V503" s="36"/>
      <c r="W503" s="32"/>
      <c r="X503" s="8"/>
      <c r="Y503" s="32"/>
      <c r="Z503" s="32"/>
      <c r="AA503" s="10"/>
      <c r="AB503" s="29"/>
      <c r="AC503" s="8"/>
      <c r="AD503" s="32"/>
      <c r="AE503" s="47"/>
      <c r="AF503" s="32"/>
      <c r="AG503" s="9"/>
      <c r="AH503" s="10"/>
      <c r="AI503" s="29"/>
      <c r="AJ503" s="29"/>
      <c r="AK503" s="29"/>
      <c r="AL503" s="29"/>
      <c r="AM503" s="29"/>
      <c r="AN503" s="29"/>
      <c r="AO503"/>
      <c r="AP503"/>
      <c r="AQ503" s="32"/>
      <c r="AR503" s="37"/>
      <c r="AS503" s="32"/>
      <c r="AT503"/>
    </row>
    <row r="504" spans="21:46" x14ac:dyDescent="0.25">
      <c r="U504" s="36"/>
      <c r="V504" s="36"/>
      <c r="W504" s="32"/>
      <c r="X504" s="8"/>
      <c r="Y504" s="32"/>
      <c r="Z504" s="32"/>
      <c r="AA504" s="10"/>
      <c r="AB504" s="29"/>
      <c r="AC504" s="8"/>
      <c r="AD504" s="32"/>
      <c r="AE504" s="47"/>
      <c r="AF504" s="32"/>
      <c r="AG504" s="9"/>
      <c r="AH504" s="10"/>
      <c r="AI504" s="29"/>
      <c r="AJ504" s="29"/>
      <c r="AK504" s="29"/>
      <c r="AL504" s="29"/>
      <c r="AM504" s="29"/>
      <c r="AN504" s="29"/>
      <c r="AO504"/>
      <c r="AP504"/>
      <c r="AQ504" s="32"/>
      <c r="AR504" s="37"/>
      <c r="AS504" s="32"/>
      <c r="AT504"/>
    </row>
    <row r="505" spans="21:46" x14ac:dyDescent="0.25">
      <c r="U505" s="36"/>
      <c r="V505" s="36"/>
      <c r="W505" s="32"/>
      <c r="X505" s="8"/>
      <c r="Y505" s="32"/>
      <c r="Z505" s="32"/>
      <c r="AA505" s="10"/>
      <c r="AB505" s="29"/>
      <c r="AC505" s="8"/>
      <c r="AD505" s="32"/>
      <c r="AE505" s="47"/>
      <c r="AF505" s="32"/>
      <c r="AG505" s="9"/>
      <c r="AH505" s="10"/>
      <c r="AI505" s="29"/>
      <c r="AJ505" s="29"/>
      <c r="AK505" s="29"/>
      <c r="AL505" s="29"/>
      <c r="AM505" s="29"/>
      <c r="AN505" s="29"/>
      <c r="AO505"/>
      <c r="AP505"/>
      <c r="AQ505" s="32"/>
      <c r="AR505" s="37"/>
      <c r="AS505" s="32"/>
      <c r="AT505"/>
    </row>
    <row r="506" spans="21:46" x14ac:dyDescent="0.25">
      <c r="U506" s="36"/>
      <c r="V506" s="36"/>
      <c r="W506" s="32"/>
      <c r="X506" s="8"/>
      <c r="Y506" s="32"/>
      <c r="Z506" s="32"/>
      <c r="AA506" s="10"/>
      <c r="AB506" s="29"/>
      <c r="AC506" s="8"/>
      <c r="AD506" s="32"/>
      <c r="AE506" s="47"/>
      <c r="AF506" s="32"/>
      <c r="AG506" s="9"/>
      <c r="AH506" s="10"/>
      <c r="AI506" s="29"/>
      <c r="AJ506" s="29"/>
      <c r="AK506" s="29"/>
      <c r="AL506" s="29"/>
      <c r="AM506" s="29"/>
      <c r="AN506" s="29"/>
      <c r="AO506"/>
      <c r="AP506"/>
      <c r="AQ506" s="32"/>
      <c r="AR506" s="37"/>
      <c r="AS506" s="32"/>
      <c r="AT506"/>
    </row>
    <row r="507" spans="21:46" x14ac:dyDescent="0.25">
      <c r="U507" s="36"/>
      <c r="V507" s="36"/>
      <c r="W507" s="32"/>
      <c r="X507" s="8"/>
      <c r="Y507" s="32"/>
      <c r="Z507" s="32"/>
      <c r="AA507" s="10"/>
      <c r="AB507" s="29"/>
      <c r="AC507" s="8"/>
      <c r="AD507" s="32"/>
      <c r="AE507" s="47"/>
      <c r="AF507" s="32"/>
      <c r="AG507" s="9"/>
      <c r="AH507" s="10"/>
      <c r="AI507" s="29"/>
      <c r="AJ507" s="29"/>
      <c r="AK507" s="29"/>
      <c r="AL507" s="29"/>
      <c r="AM507" s="29"/>
      <c r="AN507" s="29"/>
      <c r="AO507"/>
      <c r="AP507"/>
      <c r="AQ507" s="32"/>
      <c r="AR507" s="37"/>
      <c r="AS507" s="32"/>
      <c r="AT507"/>
    </row>
    <row r="508" spans="21:46" x14ac:dyDescent="0.25">
      <c r="U508" s="36"/>
      <c r="V508" s="36"/>
      <c r="W508" s="32"/>
      <c r="X508" s="8"/>
      <c r="Y508" s="32"/>
      <c r="Z508" s="32"/>
      <c r="AA508" s="10"/>
      <c r="AB508" s="29"/>
      <c r="AC508" s="8"/>
      <c r="AD508" s="32"/>
      <c r="AE508" s="47"/>
      <c r="AF508" s="32"/>
      <c r="AG508" s="9"/>
      <c r="AH508" s="10"/>
      <c r="AI508" s="29"/>
      <c r="AJ508" s="29"/>
      <c r="AK508" s="29"/>
      <c r="AL508" s="29"/>
      <c r="AM508" s="29"/>
      <c r="AN508" s="29"/>
      <c r="AO508"/>
      <c r="AP508"/>
      <c r="AQ508" s="32"/>
      <c r="AR508" s="37"/>
      <c r="AS508" s="32"/>
      <c r="AT508"/>
    </row>
    <row r="509" spans="21:46" x14ac:dyDescent="0.25">
      <c r="U509" s="36"/>
      <c r="V509" s="36"/>
      <c r="W509" s="32"/>
      <c r="X509" s="8"/>
      <c r="Y509" s="32"/>
      <c r="Z509" s="32"/>
      <c r="AA509" s="10"/>
      <c r="AB509" s="29"/>
      <c r="AC509" s="8"/>
      <c r="AD509" s="32"/>
      <c r="AE509" s="47"/>
      <c r="AF509" s="32"/>
      <c r="AG509" s="9"/>
      <c r="AH509" s="10"/>
      <c r="AI509" s="29"/>
      <c r="AJ509" s="29"/>
      <c r="AK509" s="29"/>
      <c r="AL509" s="29"/>
      <c r="AM509" s="29"/>
      <c r="AN509" s="29"/>
      <c r="AO509"/>
      <c r="AP509"/>
      <c r="AQ509" s="32"/>
      <c r="AR509" s="37"/>
      <c r="AS509" s="32"/>
      <c r="AT509"/>
    </row>
    <row r="510" spans="21:46" x14ac:dyDescent="0.25">
      <c r="U510" s="36"/>
      <c r="V510" s="36"/>
      <c r="W510" s="32"/>
      <c r="X510" s="8"/>
      <c r="Y510" s="32"/>
      <c r="Z510" s="32"/>
      <c r="AA510" s="10"/>
      <c r="AB510" s="29"/>
      <c r="AC510" s="8"/>
      <c r="AD510" s="32"/>
      <c r="AE510" s="47"/>
      <c r="AF510" s="32"/>
      <c r="AG510" s="9"/>
      <c r="AH510" s="10"/>
      <c r="AI510" s="29"/>
      <c r="AJ510" s="29"/>
      <c r="AK510" s="29"/>
      <c r="AL510" s="29"/>
      <c r="AM510" s="29"/>
      <c r="AN510" s="29"/>
      <c r="AO510"/>
      <c r="AP510"/>
      <c r="AQ510" s="32"/>
      <c r="AR510" s="37"/>
      <c r="AS510" s="32"/>
      <c r="AT510"/>
    </row>
    <row r="511" spans="21:46" x14ac:dyDescent="0.25">
      <c r="U511" s="36"/>
      <c r="V511" s="36"/>
      <c r="W511" s="32"/>
      <c r="X511" s="8"/>
      <c r="Y511" s="32"/>
      <c r="Z511" s="32"/>
      <c r="AA511" s="10"/>
      <c r="AB511" s="29"/>
      <c r="AC511" s="8"/>
      <c r="AD511" s="32"/>
      <c r="AE511" s="47"/>
      <c r="AF511" s="32"/>
      <c r="AG511" s="9"/>
      <c r="AH511" s="10"/>
      <c r="AI511" s="29"/>
      <c r="AJ511" s="29"/>
      <c r="AK511" s="29"/>
      <c r="AL511" s="29"/>
      <c r="AM511" s="29"/>
      <c r="AN511" s="29"/>
      <c r="AO511"/>
      <c r="AP511"/>
      <c r="AQ511" s="32"/>
      <c r="AR511" s="37"/>
      <c r="AS511" s="32"/>
      <c r="AT511"/>
    </row>
    <row r="512" spans="21:46" x14ac:dyDescent="0.25">
      <c r="U512" s="36"/>
      <c r="V512" s="36"/>
      <c r="W512" s="32"/>
      <c r="X512" s="8"/>
      <c r="Y512" s="32"/>
      <c r="Z512" s="32"/>
      <c r="AA512" s="10"/>
      <c r="AB512" s="29"/>
      <c r="AC512" s="8"/>
      <c r="AD512" s="32"/>
      <c r="AE512" s="47"/>
      <c r="AF512" s="32"/>
      <c r="AG512" s="9"/>
      <c r="AH512" s="10"/>
      <c r="AI512" s="29"/>
      <c r="AJ512" s="29"/>
      <c r="AK512" s="29"/>
      <c r="AL512" s="29"/>
      <c r="AM512" s="29"/>
      <c r="AN512" s="29"/>
      <c r="AO512"/>
      <c r="AP512"/>
      <c r="AQ512" s="32"/>
      <c r="AR512" s="37"/>
      <c r="AS512" s="32"/>
      <c r="AT512"/>
    </row>
    <row r="513" spans="21:46" x14ac:dyDescent="0.25">
      <c r="U513" s="36"/>
      <c r="V513" s="36"/>
      <c r="W513" s="32"/>
      <c r="X513" s="8"/>
      <c r="Y513" s="32"/>
      <c r="Z513" s="32"/>
      <c r="AA513" s="10"/>
      <c r="AB513" s="29"/>
      <c r="AC513" s="8"/>
      <c r="AD513" s="32"/>
      <c r="AE513" s="47"/>
      <c r="AF513" s="32"/>
      <c r="AG513" s="9"/>
      <c r="AH513" s="10"/>
      <c r="AI513" s="29"/>
      <c r="AJ513" s="29"/>
      <c r="AK513" s="29"/>
      <c r="AL513" s="29"/>
      <c r="AM513" s="29"/>
      <c r="AN513" s="29"/>
      <c r="AO513"/>
      <c r="AP513"/>
      <c r="AQ513" s="32"/>
      <c r="AR513" s="37"/>
      <c r="AS513" s="32"/>
      <c r="AT513"/>
    </row>
    <row r="514" spans="21:46" x14ac:dyDescent="0.25">
      <c r="U514" s="36"/>
      <c r="V514" s="36"/>
      <c r="W514" s="32"/>
      <c r="X514" s="8"/>
      <c r="Y514" s="32"/>
      <c r="Z514" s="32"/>
      <c r="AA514" s="10"/>
      <c r="AB514" s="29"/>
      <c r="AC514" s="8"/>
      <c r="AD514" s="32"/>
      <c r="AE514" s="47"/>
      <c r="AF514" s="32"/>
      <c r="AG514" s="9"/>
      <c r="AH514" s="10"/>
      <c r="AI514" s="29"/>
      <c r="AJ514" s="29"/>
      <c r="AK514" s="29"/>
      <c r="AL514" s="29"/>
      <c r="AM514" s="29"/>
      <c r="AN514" s="29"/>
      <c r="AO514"/>
      <c r="AP514"/>
      <c r="AQ514" s="32"/>
      <c r="AR514" s="37"/>
      <c r="AS514" s="32"/>
      <c r="AT514"/>
    </row>
    <row r="515" spans="21:46" x14ac:dyDescent="0.25">
      <c r="U515" s="36"/>
      <c r="V515" s="36"/>
      <c r="W515" s="32"/>
      <c r="X515" s="8"/>
      <c r="Y515" s="32"/>
      <c r="Z515" s="32"/>
      <c r="AA515" s="10"/>
      <c r="AB515" s="29"/>
      <c r="AC515" s="8"/>
      <c r="AD515" s="32"/>
      <c r="AE515" s="47"/>
      <c r="AF515" s="32"/>
      <c r="AG515" s="9"/>
      <c r="AH515" s="10"/>
      <c r="AI515" s="29"/>
      <c r="AJ515" s="29"/>
      <c r="AK515" s="29"/>
      <c r="AL515" s="29"/>
      <c r="AM515" s="29"/>
      <c r="AN515" s="29"/>
      <c r="AO515"/>
      <c r="AP515"/>
      <c r="AQ515" s="32"/>
      <c r="AR515" s="37"/>
      <c r="AS515" s="32"/>
      <c r="AT515"/>
    </row>
    <row r="516" spans="21:46" x14ac:dyDescent="0.25">
      <c r="U516" s="36"/>
      <c r="V516" s="36"/>
      <c r="W516" s="32"/>
      <c r="X516" s="8"/>
      <c r="Y516" s="32"/>
      <c r="Z516" s="32"/>
      <c r="AA516" s="10"/>
      <c r="AB516" s="29"/>
      <c r="AC516" s="8"/>
      <c r="AD516" s="32"/>
      <c r="AE516" s="47"/>
      <c r="AF516" s="32"/>
      <c r="AG516" s="9"/>
      <c r="AH516" s="10"/>
      <c r="AI516" s="29"/>
      <c r="AJ516" s="29"/>
      <c r="AK516" s="29"/>
      <c r="AL516" s="29"/>
      <c r="AM516" s="29"/>
      <c r="AN516" s="29"/>
      <c r="AO516"/>
      <c r="AP516"/>
      <c r="AQ516" s="32"/>
      <c r="AR516" s="37"/>
      <c r="AS516" s="32"/>
      <c r="AT516"/>
    </row>
    <row r="517" spans="21:46" x14ac:dyDescent="0.25">
      <c r="U517" s="36"/>
      <c r="V517" s="36"/>
      <c r="W517" s="32"/>
      <c r="X517" s="8"/>
      <c r="Y517" s="32"/>
      <c r="Z517" s="32"/>
      <c r="AA517" s="10"/>
      <c r="AB517" s="29"/>
      <c r="AC517" s="8"/>
      <c r="AD517" s="32"/>
      <c r="AE517" s="47"/>
      <c r="AF517" s="32"/>
      <c r="AG517" s="9"/>
      <c r="AH517" s="10"/>
      <c r="AI517" s="29"/>
      <c r="AJ517" s="29"/>
      <c r="AK517" s="29"/>
      <c r="AL517" s="29"/>
      <c r="AM517" s="29"/>
      <c r="AN517" s="29"/>
      <c r="AO517"/>
      <c r="AP517"/>
      <c r="AQ517" s="32"/>
      <c r="AR517" s="37"/>
      <c r="AS517" s="32"/>
      <c r="AT517"/>
    </row>
    <row r="518" spans="21:46" x14ac:dyDescent="0.25">
      <c r="U518" s="36"/>
      <c r="V518" s="36"/>
      <c r="W518" s="32"/>
      <c r="X518" s="8"/>
      <c r="Y518" s="32"/>
      <c r="Z518" s="32"/>
      <c r="AA518" s="10"/>
      <c r="AB518" s="29"/>
      <c r="AC518" s="8"/>
      <c r="AD518" s="32"/>
      <c r="AE518" s="47"/>
      <c r="AF518" s="32"/>
      <c r="AG518" s="9"/>
      <c r="AH518" s="10"/>
      <c r="AI518" s="29"/>
      <c r="AJ518" s="29"/>
      <c r="AK518" s="29"/>
      <c r="AL518" s="29"/>
      <c r="AM518" s="29"/>
      <c r="AN518" s="29"/>
      <c r="AO518"/>
      <c r="AP518"/>
      <c r="AQ518" s="32"/>
      <c r="AR518" s="37"/>
      <c r="AS518" s="32"/>
      <c r="AT518"/>
    </row>
    <row r="519" spans="21:46" x14ac:dyDescent="0.25">
      <c r="U519" s="36"/>
      <c r="V519" s="36"/>
      <c r="W519" s="32"/>
      <c r="X519" s="8"/>
      <c r="Y519" s="32"/>
      <c r="Z519" s="32"/>
      <c r="AA519" s="10"/>
      <c r="AB519" s="29"/>
      <c r="AC519" s="8"/>
      <c r="AD519" s="32"/>
      <c r="AE519" s="47"/>
      <c r="AF519" s="32"/>
      <c r="AG519" s="9"/>
      <c r="AH519" s="10"/>
      <c r="AI519" s="29"/>
      <c r="AJ519" s="29"/>
      <c r="AK519" s="29"/>
      <c r="AL519" s="29"/>
      <c r="AM519" s="29"/>
      <c r="AN519" s="29"/>
      <c r="AO519"/>
      <c r="AP519"/>
      <c r="AQ519" s="32"/>
      <c r="AR519" s="37"/>
      <c r="AS519" s="32"/>
      <c r="AT519"/>
    </row>
    <row r="520" spans="21:46" x14ac:dyDescent="0.25">
      <c r="U520" s="36"/>
      <c r="V520" s="36"/>
      <c r="W520" s="32"/>
      <c r="X520" s="8"/>
      <c r="Y520" s="32"/>
      <c r="Z520" s="32"/>
      <c r="AA520" s="10"/>
      <c r="AB520" s="29"/>
      <c r="AC520" s="8"/>
      <c r="AD520" s="32"/>
      <c r="AE520" s="47"/>
      <c r="AF520" s="32"/>
      <c r="AG520" s="9"/>
      <c r="AH520" s="10"/>
      <c r="AI520" s="29"/>
      <c r="AJ520" s="29"/>
      <c r="AK520" s="29"/>
      <c r="AL520" s="29"/>
      <c r="AM520" s="29"/>
      <c r="AN520" s="29"/>
      <c r="AO520"/>
      <c r="AP520"/>
      <c r="AQ520" s="32"/>
      <c r="AR520" s="37"/>
      <c r="AS520" s="32"/>
      <c r="AT520"/>
    </row>
    <row r="521" spans="21:46" x14ac:dyDescent="0.25">
      <c r="U521" s="36"/>
      <c r="V521" s="36"/>
      <c r="W521" s="32"/>
      <c r="X521" s="8"/>
      <c r="Y521" s="32"/>
      <c r="Z521" s="32"/>
      <c r="AA521" s="10"/>
      <c r="AB521" s="29"/>
      <c r="AC521" s="8"/>
      <c r="AD521" s="32"/>
      <c r="AE521" s="47"/>
      <c r="AF521" s="32"/>
      <c r="AG521" s="9"/>
      <c r="AH521" s="10"/>
      <c r="AI521" s="29"/>
      <c r="AJ521" s="29"/>
      <c r="AK521" s="29"/>
      <c r="AL521" s="29"/>
      <c r="AM521" s="29"/>
      <c r="AN521" s="29"/>
      <c r="AO521"/>
      <c r="AP521"/>
      <c r="AQ521" s="32"/>
      <c r="AR521" s="37"/>
      <c r="AS521" s="32"/>
      <c r="AT521"/>
    </row>
    <row r="522" spans="21:46" x14ac:dyDescent="0.25">
      <c r="U522" s="36"/>
      <c r="V522" s="36"/>
      <c r="W522" s="32"/>
      <c r="X522" s="8"/>
      <c r="Y522" s="32"/>
      <c r="Z522" s="32"/>
      <c r="AA522" s="10"/>
      <c r="AB522" s="29"/>
      <c r="AC522" s="8"/>
      <c r="AD522" s="32"/>
      <c r="AE522" s="47"/>
      <c r="AF522" s="32"/>
      <c r="AG522" s="9"/>
      <c r="AH522" s="10"/>
      <c r="AI522" s="29"/>
      <c r="AJ522" s="29"/>
      <c r="AK522" s="29"/>
      <c r="AL522" s="29"/>
      <c r="AM522" s="29"/>
      <c r="AN522" s="29"/>
      <c r="AO522"/>
      <c r="AP522"/>
      <c r="AQ522" s="32"/>
      <c r="AR522" s="37"/>
      <c r="AS522" s="32"/>
      <c r="AT522"/>
    </row>
    <row r="523" spans="21:46" x14ac:dyDescent="0.25">
      <c r="U523" s="36"/>
      <c r="V523" s="36"/>
      <c r="W523" s="32"/>
      <c r="X523" s="8"/>
      <c r="Y523" s="32"/>
      <c r="Z523" s="32"/>
      <c r="AA523" s="10"/>
      <c r="AB523" s="29"/>
      <c r="AC523" s="8"/>
      <c r="AD523" s="32"/>
      <c r="AE523" s="47"/>
      <c r="AF523" s="32"/>
      <c r="AG523" s="9"/>
      <c r="AH523" s="10"/>
      <c r="AI523" s="29"/>
      <c r="AJ523" s="29"/>
      <c r="AK523" s="29"/>
      <c r="AL523" s="29"/>
      <c r="AM523" s="29"/>
      <c r="AN523" s="29"/>
      <c r="AO523"/>
      <c r="AP523"/>
      <c r="AQ523" s="32"/>
      <c r="AR523" s="37"/>
      <c r="AS523" s="32"/>
      <c r="AT523"/>
    </row>
    <row r="524" spans="21:46" x14ac:dyDescent="0.25">
      <c r="U524" s="36"/>
      <c r="V524" s="36"/>
      <c r="W524" s="32"/>
      <c r="X524" s="8"/>
      <c r="Y524" s="32"/>
      <c r="Z524" s="32"/>
      <c r="AA524" s="10"/>
      <c r="AB524" s="29"/>
      <c r="AC524" s="8"/>
      <c r="AD524" s="32"/>
      <c r="AE524" s="47"/>
      <c r="AF524" s="32"/>
      <c r="AG524" s="9"/>
      <c r="AH524" s="10"/>
      <c r="AI524" s="29"/>
      <c r="AJ524" s="29"/>
      <c r="AK524" s="29"/>
      <c r="AL524" s="29"/>
      <c r="AM524" s="29"/>
      <c r="AN524" s="29"/>
      <c r="AO524"/>
      <c r="AP524"/>
      <c r="AQ524" s="32"/>
      <c r="AR524" s="37"/>
      <c r="AS524" s="32"/>
      <c r="AT524"/>
    </row>
    <row r="525" spans="21:46" x14ac:dyDescent="0.25">
      <c r="U525" s="36"/>
      <c r="V525" s="36"/>
      <c r="W525" s="32"/>
      <c r="X525" s="8"/>
      <c r="Y525" s="32"/>
      <c r="Z525" s="32"/>
      <c r="AA525" s="10"/>
      <c r="AB525" s="29"/>
      <c r="AC525" s="8"/>
      <c r="AD525" s="32"/>
      <c r="AE525" s="47"/>
      <c r="AF525" s="32"/>
      <c r="AG525" s="9"/>
      <c r="AH525" s="10"/>
      <c r="AI525" s="29"/>
      <c r="AJ525" s="29"/>
      <c r="AK525" s="29"/>
      <c r="AL525" s="29"/>
      <c r="AM525" s="29"/>
      <c r="AN525" s="29"/>
      <c r="AO525"/>
      <c r="AP525"/>
      <c r="AQ525" s="32"/>
      <c r="AR525" s="37"/>
      <c r="AS525" s="32"/>
      <c r="AT525"/>
    </row>
    <row r="526" spans="21:46" x14ac:dyDescent="0.25">
      <c r="U526" s="36"/>
      <c r="V526" s="36"/>
      <c r="W526" s="32"/>
      <c r="X526" s="8"/>
      <c r="Y526" s="32"/>
      <c r="Z526" s="32"/>
      <c r="AA526" s="10"/>
      <c r="AB526" s="29"/>
      <c r="AC526" s="8"/>
      <c r="AD526" s="32"/>
      <c r="AE526" s="47"/>
      <c r="AF526" s="32"/>
      <c r="AG526" s="9"/>
      <c r="AH526" s="10"/>
      <c r="AI526" s="29"/>
      <c r="AJ526" s="29"/>
      <c r="AK526" s="29"/>
      <c r="AL526" s="29"/>
      <c r="AM526" s="29"/>
      <c r="AN526" s="29"/>
      <c r="AO526"/>
      <c r="AP526"/>
      <c r="AQ526" s="32"/>
      <c r="AR526" s="37"/>
      <c r="AS526" s="32"/>
      <c r="AT526"/>
    </row>
    <row r="527" spans="21:46" x14ac:dyDescent="0.25">
      <c r="U527" s="36"/>
      <c r="V527" s="36"/>
      <c r="W527" s="32"/>
      <c r="X527" s="8"/>
      <c r="Y527" s="32"/>
      <c r="Z527" s="32"/>
      <c r="AA527" s="10"/>
      <c r="AB527" s="29"/>
      <c r="AC527" s="8"/>
      <c r="AD527" s="32"/>
      <c r="AE527" s="47"/>
      <c r="AF527" s="32"/>
      <c r="AG527" s="9"/>
      <c r="AH527" s="10"/>
      <c r="AI527" s="29"/>
      <c r="AJ527" s="29"/>
      <c r="AK527" s="29"/>
      <c r="AL527" s="29"/>
      <c r="AM527" s="29"/>
      <c r="AN527" s="29"/>
      <c r="AO527"/>
      <c r="AP527"/>
      <c r="AQ527" s="32"/>
      <c r="AR527" s="37"/>
      <c r="AS527" s="32"/>
      <c r="AT527"/>
    </row>
    <row r="528" spans="21:46" x14ac:dyDescent="0.25">
      <c r="U528" s="36"/>
      <c r="V528" s="36"/>
      <c r="W528" s="32"/>
      <c r="X528" s="8"/>
      <c r="Y528" s="32"/>
      <c r="Z528" s="32"/>
      <c r="AA528" s="10"/>
      <c r="AB528" s="29"/>
      <c r="AC528" s="8"/>
      <c r="AD528" s="32"/>
      <c r="AE528" s="47"/>
      <c r="AF528" s="32"/>
      <c r="AG528" s="9"/>
      <c r="AH528" s="10"/>
      <c r="AI528" s="29"/>
      <c r="AJ528" s="29"/>
      <c r="AK528" s="29"/>
      <c r="AL528" s="29"/>
      <c r="AM528" s="29"/>
      <c r="AN528" s="29"/>
      <c r="AO528"/>
      <c r="AP528"/>
      <c r="AQ528" s="32"/>
      <c r="AR528" s="37"/>
      <c r="AS528" s="32"/>
      <c r="AT528"/>
    </row>
    <row r="529" spans="21:46" x14ac:dyDescent="0.25">
      <c r="U529" s="36"/>
      <c r="V529" s="36"/>
      <c r="W529" s="32"/>
      <c r="X529" s="8"/>
      <c r="Y529" s="32"/>
      <c r="Z529" s="32"/>
      <c r="AA529" s="10"/>
      <c r="AB529" s="29"/>
      <c r="AC529" s="8"/>
      <c r="AD529" s="32"/>
      <c r="AE529" s="47"/>
      <c r="AF529" s="32"/>
      <c r="AG529" s="9"/>
      <c r="AH529" s="10"/>
      <c r="AI529" s="29"/>
      <c r="AJ529" s="29"/>
      <c r="AK529" s="29"/>
      <c r="AL529" s="29"/>
      <c r="AM529" s="29"/>
      <c r="AN529" s="29"/>
      <c r="AO529"/>
      <c r="AP529"/>
      <c r="AQ529" s="32"/>
      <c r="AR529" s="37"/>
      <c r="AS529" s="32"/>
      <c r="AT529"/>
    </row>
    <row r="530" spans="21:46" x14ac:dyDescent="0.25">
      <c r="U530" s="36"/>
      <c r="V530" s="36"/>
      <c r="W530" s="32"/>
      <c r="X530" s="8"/>
      <c r="Y530" s="32"/>
      <c r="Z530" s="32"/>
      <c r="AA530" s="10"/>
      <c r="AB530" s="29"/>
      <c r="AC530" s="8"/>
      <c r="AD530" s="32"/>
      <c r="AE530" s="47"/>
      <c r="AF530" s="32"/>
      <c r="AG530" s="9"/>
      <c r="AH530" s="10"/>
      <c r="AI530" s="29"/>
      <c r="AJ530" s="29"/>
      <c r="AK530" s="29"/>
      <c r="AL530" s="29"/>
      <c r="AM530" s="29"/>
      <c r="AN530" s="29"/>
      <c r="AO530"/>
      <c r="AP530"/>
      <c r="AQ530" s="32"/>
      <c r="AR530" s="37"/>
      <c r="AS530" s="32"/>
      <c r="AT530"/>
    </row>
    <row r="531" spans="21:46" x14ac:dyDescent="0.25">
      <c r="U531" s="36"/>
      <c r="V531" s="36"/>
      <c r="W531" s="32"/>
      <c r="X531" s="8"/>
      <c r="Y531" s="32"/>
      <c r="Z531" s="32"/>
      <c r="AA531" s="10"/>
      <c r="AB531" s="29"/>
      <c r="AC531" s="8"/>
      <c r="AD531" s="32"/>
      <c r="AE531" s="47"/>
      <c r="AF531" s="32"/>
      <c r="AG531" s="9"/>
      <c r="AH531" s="10"/>
      <c r="AI531" s="29"/>
      <c r="AJ531" s="29"/>
      <c r="AK531" s="29"/>
      <c r="AL531" s="29"/>
      <c r="AM531" s="29"/>
      <c r="AN531" s="29"/>
      <c r="AO531"/>
      <c r="AP531"/>
      <c r="AQ531" s="32"/>
      <c r="AR531" s="37"/>
      <c r="AS531" s="32"/>
      <c r="AT531"/>
    </row>
    <row r="532" spans="21:46" x14ac:dyDescent="0.25">
      <c r="U532" s="36"/>
      <c r="V532" s="36"/>
      <c r="W532" s="32"/>
      <c r="X532" s="8"/>
      <c r="Y532" s="32"/>
      <c r="Z532" s="32"/>
      <c r="AA532" s="10"/>
      <c r="AB532" s="29"/>
      <c r="AC532" s="8"/>
      <c r="AD532" s="32"/>
      <c r="AE532" s="47"/>
      <c r="AF532" s="32"/>
      <c r="AG532" s="9"/>
      <c r="AH532" s="10"/>
      <c r="AI532" s="29"/>
      <c r="AJ532" s="29"/>
      <c r="AK532" s="29"/>
      <c r="AL532" s="29"/>
      <c r="AM532" s="29"/>
      <c r="AN532" s="29"/>
      <c r="AO532"/>
      <c r="AP532"/>
      <c r="AQ532" s="32"/>
      <c r="AR532" s="37"/>
      <c r="AS532" s="32"/>
      <c r="AT532"/>
    </row>
    <row r="533" spans="21:46" x14ac:dyDescent="0.25">
      <c r="U533" s="36"/>
      <c r="V533" s="36"/>
      <c r="W533" s="32"/>
      <c r="X533" s="8"/>
      <c r="Y533" s="32"/>
      <c r="Z533" s="32"/>
      <c r="AA533" s="10"/>
      <c r="AB533" s="29"/>
      <c r="AC533" s="8"/>
      <c r="AD533" s="32"/>
      <c r="AE533" s="47"/>
      <c r="AF533" s="32"/>
      <c r="AG533" s="9"/>
      <c r="AH533" s="10"/>
      <c r="AI533" s="29"/>
      <c r="AJ533" s="29"/>
      <c r="AK533" s="29"/>
      <c r="AL533" s="29"/>
      <c r="AM533" s="29"/>
      <c r="AN533" s="29"/>
      <c r="AO533"/>
      <c r="AP533"/>
      <c r="AQ533" s="32"/>
      <c r="AR533" s="37"/>
      <c r="AS533" s="32"/>
      <c r="AT533"/>
    </row>
    <row r="534" spans="21:46" x14ac:dyDescent="0.25">
      <c r="U534" s="36"/>
      <c r="V534" s="36"/>
      <c r="W534" s="32"/>
      <c r="X534" s="8"/>
      <c r="Y534" s="32"/>
      <c r="Z534" s="32"/>
      <c r="AA534" s="10"/>
      <c r="AB534" s="29"/>
      <c r="AC534" s="8"/>
      <c r="AD534" s="32"/>
      <c r="AE534" s="47"/>
      <c r="AF534" s="32"/>
      <c r="AG534" s="9"/>
      <c r="AH534" s="10"/>
      <c r="AI534" s="29"/>
      <c r="AJ534" s="29"/>
      <c r="AK534" s="29"/>
      <c r="AL534" s="29"/>
      <c r="AM534" s="29"/>
      <c r="AN534" s="29"/>
      <c r="AO534"/>
      <c r="AP534"/>
      <c r="AQ534" s="32"/>
      <c r="AR534" s="37"/>
      <c r="AS534" s="32"/>
      <c r="AT534"/>
    </row>
    <row r="535" spans="21:46" x14ac:dyDescent="0.25">
      <c r="U535" s="36"/>
      <c r="V535" s="36"/>
      <c r="W535" s="32"/>
      <c r="X535" s="8"/>
      <c r="Y535" s="32"/>
      <c r="Z535" s="32"/>
      <c r="AA535" s="10"/>
      <c r="AB535" s="29"/>
      <c r="AC535" s="8"/>
      <c r="AD535" s="32"/>
      <c r="AE535" s="47"/>
      <c r="AF535" s="32"/>
      <c r="AG535" s="9"/>
      <c r="AH535" s="10"/>
      <c r="AI535" s="29"/>
      <c r="AJ535" s="29"/>
      <c r="AK535" s="29"/>
      <c r="AL535" s="29"/>
      <c r="AM535" s="29"/>
      <c r="AN535" s="29"/>
      <c r="AO535"/>
      <c r="AP535"/>
      <c r="AQ535" s="32"/>
      <c r="AR535" s="37"/>
      <c r="AS535" s="32"/>
      <c r="AT535"/>
    </row>
    <row r="536" spans="21:46" x14ac:dyDescent="0.25">
      <c r="U536" s="36"/>
      <c r="V536" s="36"/>
      <c r="W536" s="32"/>
      <c r="X536" s="8"/>
      <c r="Y536" s="32"/>
      <c r="Z536" s="32"/>
      <c r="AA536" s="10"/>
      <c r="AB536" s="29"/>
      <c r="AC536" s="8"/>
      <c r="AD536" s="32"/>
      <c r="AE536" s="47"/>
      <c r="AF536" s="32"/>
      <c r="AG536" s="9"/>
      <c r="AH536" s="10"/>
      <c r="AI536" s="29"/>
      <c r="AJ536" s="29"/>
      <c r="AK536" s="29"/>
      <c r="AL536" s="29"/>
      <c r="AM536" s="29"/>
      <c r="AN536" s="29"/>
      <c r="AO536"/>
      <c r="AP536"/>
      <c r="AQ536" s="32"/>
      <c r="AR536" s="37"/>
      <c r="AS536" s="32"/>
      <c r="AT536"/>
    </row>
    <row r="537" spans="21:46" x14ac:dyDescent="0.25">
      <c r="U537" s="36"/>
      <c r="V537" s="36"/>
      <c r="W537" s="32"/>
      <c r="X537" s="8"/>
      <c r="Y537" s="32"/>
      <c r="Z537" s="32"/>
      <c r="AA537" s="10"/>
      <c r="AB537" s="29"/>
      <c r="AC537" s="8"/>
      <c r="AD537" s="32"/>
      <c r="AE537" s="47"/>
      <c r="AF537" s="32"/>
      <c r="AG537" s="9"/>
      <c r="AH537" s="10"/>
      <c r="AI537" s="29"/>
      <c r="AJ537" s="29"/>
      <c r="AK537" s="29"/>
      <c r="AL537" s="29"/>
      <c r="AM537" s="29"/>
      <c r="AN537" s="29"/>
      <c r="AO537"/>
      <c r="AP537"/>
      <c r="AQ537" s="32"/>
      <c r="AR537" s="37"/>
      <c r="AS537" s="32"/>
      <c r="AT537"/>
    </row>
    <row r="538" spans="21:46" x14ac:dyDescent="0.25">
      <c r="U538" s="36"/>
      <c r="V538" s="36"/>
      <c r="W538" s="32"/>
      <c r="X538" s="8"/>
      <c r="Y538" s="32"/>
      <c r="Z538" s="32"/>
      <c r="AA538" s="10"/>
      <c r="AB538" s="29"/>
      <c r="AC538" s="8"/>
      <c r="AD538" s="32"/>
      <c r="AE538" s="47"/>
      <c r="AF538" s="32"/>
      <c r="AG538" s="9"/>
      <c r="AH538" s="10"/>
      <c r="AI538" s="29"/>
      <c r="AJ538" s="29"/>
      <c r="AK538" s="29"/>
      <c r="AL538" s="29"/>
      <c r="AM538" s="29"/>
      <c r="AN538" s="29"/>
      <c r="AO538"/>
      <c r="AP538"/>
      <c r="AQ538" s="32"/>
      <c r="AR538" s="37"/>
      <c r="AS538" s="32"/>
      <c r="AT538"/>
    </row>
    <row r="539" spans="21:46" x14ac:dyDescent="0.25">
      <c r="U539" s="36"/>
      <c r="V539" s="36"/>
      <c r="W539" s="32"/>
      <c r="X539" s="8"/>
      <c r="Y539" s="32"/>
      <c r="Z539" s="32"/>
      <c r="AA539" s="10"/>
      <c r="AB539" s="29"/>
      <c r="AC539" s="8"/>
      <c r="AD539" s="32"/>
      <c r="AE539" s="47"/>
      <c r="AF539" s="32"/>
      <c r="AG539" s="9"/>
      <c r="AH539" s="10"/>
      <c r="AI539" s="29"/>
      <c r="AJ539" s="29"/>
      <c r="AK539" s="29"/>
      <c r="AL539" s="29"/>
      <c r="AM539" s="29"/>
      <c r="AN539" s="29"/>
      <c r="AO539"/>
      <c r="AP539"/>
      <c r="AQ539" s="32"/>
      <c r="AR539" s="37"/>
      <c r="AS539" s="32"/>
      <c r="AT539"/>
    </row>
    <row r="540" spans="21:46" x14ac:dyDescent="0.25">
      <c r="U540" s="36"/>
      <c r="V540" s="36"/>
      <c r="W540" s="32"/>
      <c r="X540" s="8"/>
      <c r="Y540" s="32"/>
      <c r="Z540" s="32"/>
      <c r="AA540" s="10"/>
      <c r="AB540" s="29"/>
      <c r="AC540" s="8"/>
      <c r="AD540" s="32"/>
      <c r="AE540" s="47"/>
      <c r="AF540" s="32"/>
      <c r="AG540" s="9"/>
      <c r="AH540" s="10"/>
      <c r="AI540" s="29"/>
      <c r="AJ540" s="29"/>
      <c r="AK540" s="29"/>
      <c r="AL540" s="29"/>
      <c r="AM540" s="29"/>
      <c r="AN540" s="29"/>
      <c r="AO540"/>
      <c r="AP540"/>
      <c r="AQ540" s="32"/>
      <c r="AR540" s="37"/>
      <c r="AS540" s="32"/>
      <c r="AT540"/>
    </row>
    <row r="541" spans="21:46" x14ac:dyDescent="0.25">
      <c r="U541" s="36"/>
      <c r="V541" s="36"/>
      <c r="W541" s="32"/>
      <c r="X541" s="8"/>
      <c r="Y541" s="32"/>
      <c r="Z541" s="32"/>
      <c r="AA541" s="10"/>
      <c r="AB541" s="29"/>
      <c r="AC541" s="8"/>
      <c r="AD541" s="32"/>
      <c r="AE541" s="47"/>
      <c r="AF541" s="32"/>
      <c r="AG541" s="9"/>
      <c r="AH541" s="10"/>
      <c r="AI541" s="29"/>
      <c r="AJ541" s="29"/>
      <c r="AK541" s="29"/>
      <c r="AL541" s="29"/>
      <c r="AM541" s="29"/>
      <c r="AN541" s="29"/>
      <c r="AO541"/>
      <c r="AP541"/>
      <c r="AQ541" s="32"/>
      <c r="AR541" s="37"/>
      <c r="AS541" s="32"/>
      <c r="AT541"/>
    </row>
    <row r="542" spans="21:46" x14ac:dyDescent="0.25">
      <c r="U542" s="36"/>
      <c r="V542" s="36"/>
      <c r="W542" s="32"/>
      <c r="X542" s="8"/>
      <c r="Y542" s="32"/>
      <c r="Z542" s="32"/>
      <c r="AA542" s="10"/>
      <c r="AB542" s="29"/>
      <c r="AC542" s="8"/>
      <c r="AD542" s="32"/>
      <c r="AE542" s="47"/>
      <c r="AF542" s="32"/>
      <c r="AG542" s="9"/>
      <c r="AH542" s="10"/>
      <c r="AI542" s="29"/>
      <c r="AJ542" s="29"/>
      <c r="AK542" s="29"/>
      <c r="AL542" s="29"/>
      <c r="AM542" s="29"/>
      <c r="AN542" s="29"/>
      <c r="AO542"/>
      <c r="AP542"/>
      <c r="AQ542" s="32"/>
      <c r="AR542" s="37"/>
      <c r="AS542" s="32"/>
      <c r="AT542"/>
    </row>
    <row r="543" spans="21:46" x14ac:dyDescent="0.25">
      <c r="U543" s="36"/>
      <c r="V543" s="36"/>
      <c r="W543" s="32"/>
      <c r="X543" s="8"/>
      <c r="Y543" s="32"/>
      <c r="Z543" s="32"/>
      <c r="AA543" s="10"/>
      <c r="AB543" s="29"/>
      <c r="AC543" s="8"/>
      <c r="AD543" s="32"/>
      <c r="AE543" s="47"/>
      <c r="AF543" s="32"/>
      <c r="AG543" s="9"/>
      <c r="AH543" s="10"/>
      <c r="AI543" s="29"/>
      <c r="AJ543" s="29"/>
      <c r="AK543" s="29"/>
      <c r="AL543" s="29"/>
      <c r="AM543" s="29"/>
      <c r="AN543" s="29"/>
      <c r="AO543"/>
      <c r="AP543"/>
      <c r="AQ543" s="32"/>
      <c r="AR543" s="37"/>
      <c r="AS543" s="32"/>
      <c r="AT543"/>
    </row>
    <row r="544" spans="21:46" x14ac:dyDescent="0.25">
      <c r="U544" s="36"/>
      <c r="V544" s="36"/>
      <c r="W544" s="32"/>
      <c r="X544" s="8"/>
      <c r="Y544" s="32"/>
      <c r="Z544" s="32"/>
      <c r="AA544" s="10"/>
      <c r="AB544" s="29"/>
      <c r="AC544" s="8"/>
      <c r="AD544" s="32"/>
      <c r="AE544" s="47"/>
      <c r="AF544" s="32"/>
      <c r="AG544" s="9"/>
      <c r="AH544" s="10"/>
      <c r="AI544" s="29"/>
      <c r="AJ544" s="29"/>
      <c r="AK544" s="29"/>
      <c r="AL544" s="29"/>
      <c r="AM544" s="29"/>
      <c r="AN544" s="29"/>
      <c r="AO544"/>
      <c r="AP544"/>
      <c r="AQ544" s="32"/>
      <c r="AR544" s="37"/>
      <c r="AS544" s="32"/>
      <c r="AT544"/>
    </row>
    <row r="545" spans="21:46" x14ac:dyDescent="0.25">
      <c r="U545" s="36"/>
      <c r="V545" s="36"/>
      <c r="W545" s="32"/>
      <c r="X545" s="8"/>
      <c r="Y545" s="32"/>
      <c r="Z545" s="32"/>
      <c r="AA545" s="10"/>
      <c r="AB545" s="29"/>
      <c r="AC545" s="8"/>
      <c r="AD545" s="32"/>
      <c r="AE545" s="47"/>
      <c r="AF545" s="32"/>
      <c r="AG545" s="9"/>
      <c r="AH545" s="10"/>
      <c r="AI545" s="29"/>
      <c r="AJ545" s="29"/>
      <c r="AK545" s="29"/>
      <c r="AL545" s="29"/>
      <c r="AM545" s="29"/>
      <c r="AN545" s="29"/>
      <c r="AO545"/>
      <c r="AP545"/>
      <c r="AQ545" s="32"/>
      <c r="AR545" s="37"/>
      <c r="AS545" s="32"/>
      <c r="AT545"/>
    </row>
    <row r="546" spans="21:46" x14ac:dyDescent="0.25">
      <c r="U546" s="36"/>
      <c r="V546" s="36"/>
      <c r="W546" s="32"/>
      <c r="X546" s="8"/>
      <c r="Y546" s="32"/>
      <c r="Z546" s="32"/>
      <c r="AA546" s="10"/>
      <c r="AB546" s="29"/>
      <c r="AC546" s="8"/>
      <c r="AD546" s="32"/>
      <c r="AE546" s="47"/>
      <c r="AF546" s="32"/>
      <c r="AG546" s="9"/>
      <c r="AH546" s="10"/>
      <c r="AI546" s="29"/>
      <c r="AJ546" s="29"/>
      <c r="AK546" s="29"/>
      <c r="AL546" s="29"/>
      <c r="AM546" s="29"/>
      <c r="AN546" s="29"/>
      <c r="AO546"/>
      <c r="AP546"/>
      <c r="AQ546" s="32"/>
      <c r="AR546" s="37"/>
      <c r="AS546" s="32"/>
      <c r="AT546"/>
    </row>
    <row r="547" spans="21:46" x14ac:dyDescent="0.25">
      <c r="U547" s="36"/>
      <c r="V547" s="36"/>
      <c r="W547" s="32"/>
      <c r="X547" s="8"/>
      <c r="Y547" s="32"/>
      <c r="Z547" s="32"/>
      <c r="AA547" s="10"/>
      <c r="AB547" s="29"/>
      <c r="AC547" s="8"/>
      <c r="AD547" s="32"/>
      <c r="AE547" s="47"/>
      <c r="AF547" s="32"/>
      <c r="AG547" s="9"/>
      <c r="AH547" s="10"/>
      <c r="AI547" s="29"/>
      <c r="AJ547" s="29"/>
      <c r="AK547" s="29"/>
      <c r="AL547" s="29"/>
      <c r="AM547" s="29"/>
      <c r="AN547" s="29"/>
      <c r="AO547"/>
      <c r="AP547"/>
      <c r="AQ547" s="32"/>
      <c r="AR547" s="37"/>
      <c r="AS547" s="32"/>
      <c r="AT547"/>
    </row>
    <row r="548" spans="21:46" x14ac:dyDescent="0.25">
      <c r="U548" s="36"/>
      <c r="V548" s="36"/>
      <c r="W548" s="32"/>
      <c r="X548" s="8"/>
      <c r="Y548" s="32"/>
      <c r="Z548" s="32"/>
      <c r="AA548" s="10"/>
      <c r="AB548" s="29"/>
      <c r="AC548" s="8"/>
      <c r="AD548" s="32"/>
      <c r="AE548" s="47"/>
      <c r="AF548" s="32"/>
      <c r="AG548" s="9"/>
      <c r="AH548" s="10"/>
      <c r="AI548" s="29"/>
      <c r="AJ548" s="29"/>
      <c r="AK548" s="29"/>
      <c r="AL548" s="29"/>
      <c r="AM548" s="29"/>
      <c r="AN548" s="29"/>
      <c r="AO548"/>
      <c r="AP548"/>
      <c r="AQ548" s="32"/>
      <c r="AR548" s="37"/>
      <c r="AS548" s="32"/>
      <c r="AT548"/>
    </row>
    <row r="549" spans="21:46" x14ac:dyDescent="0.25">
      <c r="U549" s="36"/>
      <c r="V549" s="36"/>
      <c r="W549" s="32"/>
      <c r="X549" s="8"/>
      <c r="Y549" s="32"/>
      <c r="Z549" s="32"/>
      <c r="AA549" s="10"/>
      <c r="AB549" s="29"/>
      <c r="AC549" s="8"/>
      <c r="AD549" s="32"/>
      <c r="AE549" s="47"/>
      <c r="AF549" s="32"/>
      <c r="AG549" s="9"/>
      <c r="AH549" s="10"/>
      <c r="AI549" s="29"/>
      <c r="AJ549" s="29"/>
      <c r="AK549" s="29"/>
      <c r="AL549" s="29"/>
      <c r="AM549" s="29"/>
      <c r="AN549" s="29"/>
      <c r="AO549"/>
      <c r="AP549"/>
      <c r="AQ549" s="32"/>
      <c r="AR549" s="37"/>
      <c r="AS549" s="32"/>
      <c r="AT549"/>
    </row>
    <row r="550" spans="21:46" x14ac:dyDescent="0.25">
      <c r="U550" s="36"/>
      <c r="V550" s="36"/>
      <c r="W550" s="32"/>
      <c r="X550" s="8"/>
      <c r="Y550" s="32"/>
      <c r="Z550" s="32"/>
      <c r="AA550" s="10"/>
      <c r="AB550" s="29"/>
      <c r="AC550" s="8"/>
      <c r="AD550" s="32"/>
      <c r="AE550" s="47"/>
      <c r="AF550" s="32"/>
      <c r="AG550" s="9"/>
      <c r="AH550" s="10"/>
      <c r="AI550" s="29"/>
      <c r="AJ550" s="29"/>
      <c r="AK550" s="29"/>
      <c r="AL550" s="29"/>
      <c r="AM550" s="29"/>
      <c r="AN550" s="29"/>
      <c r="AO550"/>
      <c r="AP550"/>
      <c r="AQ550" s="32"/>
      <c r="AR550" s="37"/>
      <c r="AS550" s="32"/>
      <c r="AT550"/>
    </row>
    <row r="551" spans="21:46" x14ac:dyDescent="0.25">
      <c r="U551" s="36"/>
      <c r="V551" s="36"/>
      <c r="W551" s="32"/>
      <c r="X551" s="8"/>
      <c r="Y551" s="32"/>
      <c r="Z551" s="32"/>
      <c r="AA551" s="10"/>
      <c r="AB551" s="29"/>
      <c r="AC551" s="8"/>
      <c r="AD551" s="32"/>
      <c r="AE551" s="47"/>
      <c r="AF551" s="32"/>
      <c r="AG551" s="9"/>
      <c r="AH551" s="10"/>
      <c r="AI551" s="29"/>
      <c r="AJ551" s="29"/>
      <c r="AK551" s="29"/>
      <c r="AL551" s="29"/>
      <c r="AM551" s="29"/>
      <c r="AN551" s="29"/>
      <c r="AO551"/>
      <c r="AP551"/>
      <c r="AQ551" s="32"/>
      <c r="AR551" s="37"/>
      <c r="AS551" s="32"/>
      <c r="AT551"/>
    </row>
    <row r="552" spans="21:46" x14ac:dyDescent="0.25">
      <c r="U552" s="36"/>
      <c r="V552" s="36"/>
      <c r="W552" s="32"/>
      <c r="X552" s="8"/>
      <c r="Y552" s="32"/>
      <c r="Z552" s="32"/>
      <c r="AA552" s="10"/>
      <c r="AB552" s="29"/>
      <c r="AC552" s="8"/>
      <c r="AD552" s="32"/>
      <c r="AE552" s="47"/>
      <c r="AF552" s="32"/>
      <c r="AG552" s="9"/>
      <c r="AH552" s="10"/>
      <c r="AI552" s="29"/>
      <c r="AJ552" s="29"/>
      <c r="AK552" s="29"/>
      <c r="AL552" s="29"/>
      <c r="AM552" s="29"/>
      <c r="AN552" s="29"/>
      <c r="AO552"/>
      <c r="AP552"/>
      <c r="AQ552" s="32"/>
      <c r="AR552" s="37"/>
      <c r="AS552" s="32"/>
      <c r="AT552"/>
    </row>
    <row r="553" spans="21:46" x14ac:dyDescent="0.25">
      <c r="U553" s="36"/>
      <c r="V553" s="36"/>
      <c r="W553" s="32"/>
      <c r="X553" s="8"/>
      <c r="Y553" s="32"/>
      <c r="Z553" s="32"/>
      <c r="AA553" s="10"/>
      <c r="AB553" s="29"/>
      <c r="AC553" s="8"/>
      <c r="AD553" s="32"/>
      <c r="AE553" s="47"/>
      <c r="AF553" s="32"/>
      <c r="AG553" s="9"/>
      <c r="AH553" s="10"/>
      <c r="AI553" s="29"/>
      <c r="AJ553" s="29"/>
      <c r="AK553" s="29"/>
      <c r="AL553" s="29"/>
      <c r="AM553" s="29"/>
      <c r="AN553" s="29"/>
      <c r="AO553"/>
      <c r="AP553"/>
      <c r="AQ553" s="32"/>
      <c r="AR553" s="37"/>
      <c r="AS553" s="32"/>
      <c r="AT553"/>
    </row>
    <row r="554" spans="21:46" x14ac:dyDescent="0.25">
      <c r="U554" s="36"/>
      <c r="V554" s="36"/>
      <c r="W554" s="32"/>
      <c r="X554" s="8"/>
      <c r="Y554" s="32"/>
      <c r="Z554" s="32"/>
      <c r="AA554" s="10"/>
      <c r="AB554" s="29"/>
      <c r="AC554" s="8"/>
      <c r="AD554" s="32"/>
      <c r="AE554" s="47"/>
      <c r="AF554" s="32"/>
      <c r="AG554" s="9"/>
      <c r="AH554" s="10"/>
      <c r="AI554" s="29"/>
      <c r="AJ554" s="29"/>
      <c r="AK554" s="29"/>
      <c r="AL554" s="29"/>
      <c r="AM554" s="29"/>
      <c r="AN554" s="29"/>
      <c r="AO554"/>
      <c r="AP554"/>
      <c r="AQ554" s="32"/>
      <c r="AR554" s="37"/>
      <c r="AS554" s="32"/>
      <c r="AT554"/>
    </row>
    <row r="555" spans="21:46" x14ac:dyDescent="0.25">
      <c r="U555" s="36"/>
      <c r="V555" s="36"/>
      <c r="W555" s="32"/>
      <c r="X555" s="8"/>
      <c r="Y555" s="32"/>
      <c r="Z555" s="32"/>
      <c r="AA555" s="10"/>
      <c r="AB555" s="29"/>
      <c r="AC555" s="8"/>
      <c r="AD555" s="32"/>
      <c r="AE555" s="47"/>
      <c r="AF555" s="32"/>
      <c r="AG555" s="9"/>
      <c r="AH555" s="10"/>
      <c r="AI555" s="29"/>
      <c r="AJ555" s="29"/>
      <c r="AK555" s="29"/>
      <c r="AL555" s="29"/>
      <c r="AM555" s="29"/>
      <c r="AN555" s="29"/>
      <c r="AO555"/>
      <c r="AP555"/>
      <c r="AQ555" s="32"/>
      <c r="AR555" s="37"/>
      <c r="AS555" s="32"/>
      <c r="AT555"/>
    </row>
    <row r="556" spans="21:46" x14ac:dyDescent="0.25">
      <c r="U556" s="36"/>
      <c r="V556" s="36"/>
      <c r="W556" s="32"/>
      <c r="X556" s="8"/>
      <c r="Y556" s="32"/>
      <c r="Z556" s="32"/>
      <c r="AA556" s="10"/>
      <c r="AB556" s="29"/>
      <c r="AC556" s="8"/>
      <c r="AD556" s="32"/>
      <c r="AE556" s="47"/>
      <c r="AF556" s="32"/>
      <c r="AG556" s="9"/>
      <c r="AH556" s="10"/>
      <c r="AI556" s="29"/>
      <c r="AJ556" s="29"/>
      <c r="AK556" s="29"/>
      <c r="AL556" s="29"/>
      <c r="AM556" s="29"/>
      <c r="AN556" s="29"/>
      <c r="AO556"/>
      <c r="AP556"/>
      <c r="AQ556" s="32"/>
      <c r="AR556" s="37"/>
      <c r="AS556" s="32"/>
      <c r="AT556"/>
    </row>
    <row r="557" spans="21:46" x14ac:dyDescent="0.25">
      <c r="U557" s="36"/>
      <c r="V557" s="36"/>
      <c r="W557" s="32"/>
      <c r="X557" s="8"/>
      <c r="Y557" s="32"/>
      <c r="Z557" s="32"/>
      <c r="AA557" s="10"/>
      <c r="AB557" s="29"/>
      <c r="AC557" s="8"/>
      <c r="AD557" s="32"/>
      <c r="AE557" s="47"/>
      <c r="AF557" s="32"/>
      <c r="AG557" s="9"/>
      <c r="AH557" s="10"/>
      <c r="AI557" s="29"/>
      <c r="AJ557" s="29"/>
      <c r="AK557" s="29"/>
      <c r="AL557" s="29"/>
      <c r="AM557" s="29"/>
      <c r="AN557" s="29"/>
      <c r="AO557"/>
      <c r="AP557"/>
      <c r="AQ557" s="32"/>
      <c r="AR557" s="37"/>
      <c r="AS557" s="32"/>
      <c r="AT557"/>
    </row>
    <row r="558" spans="21:46" x14ac:dyDescent="0.25">
      <c r="U558" s="36"/>
      <c r="V558" s="36"/>
      <c r="W558" s="32"/>
      <c r="X558" s="8"/>
      <c r="Y558" s="32"/>
      <c r="Z558" s="32"/>
      <c r="AA558" s="10"/>
      <c r="AB558" s="29"/>
      <c r="AC558" s="8"/>
      <c r="AD558" s="32"/>
      <c r="AE558" s="47"/>
      <c r="AF558" s="32"/>
      <c r="AG558" s="9"/>
      <c r="AH558" s="10"/>
      <c r="AI558" s="29"/>
      <c r="AJ558" s="29"/>
      <c r="AK558" s="29"/>
      <c r="AL558" s="29"/>
      <c r="AM558" s="29"/>
      <c r="AN558" s="29"/>
      <c r="AO558"/>
      <c r="AP558"/>
      <c r="AQ558" s="32"/>
      <c r="AR558" s="37"/>
      <c r="AS558" s="32"/>
      <c r="AT558"/>
    </row>
    <row r="559" spans="21:46" x14ac:dyDescent="0.25">
      <c r="U559" s="36"/>
      <c r="V559" s="36"/>
      <c r="W559" s="32"/>
      <c r="X559" s="8"/>
      <c r="Y559" s="32"/>
      <c r="Z559" s="32"/>
      <c r="AA559" s="10"/>
      <c r="AB559" s="29"/>
      <c r="AC559" s="8"/>
      <c r="AD559" s="32"/>
      <c r="AE559" s="47"/>
      <c r="AF559" s="32"/>
      <c r="AG559" s="9"/>
      <c r="AH559" s="10"/>
      <c r="AI559" s="29"/>
      <c r="AJ559" s="29"/>
      <c r="AK559" s="29"/>
      <c r="AL559" s="29"/>
      <c r="AM559" s="29"/>
      <c r="AN559" s="29"/>
      <c r="AO559"/>
      <c r="AP559"/>
      <c r="AQ559" s="32"/>
      <c r="AR559" s="37"/>
      <c r="AS559" s="32"/>
      <c r="AT559"/>
    </row>
    <row r="560" spans="21:46" x14ac:dyDescent="0.25">
      <c r="U560" s="36"/>
      <c r="V560" s="36"/>
      <c r="W560" s="32"/>
      <c r="X560" s="8"/>
      <c r="Y560" s="32"/>
      <c r="Z560" s="32"/>
      <c r="AA560" s="10"/>
      <c r="AB560" s="29"/>
      <c r="AC560" s="8"/>
      <c r="AD560" s="32"/>
      <c r="AE560" s="47"/>
      <c r="AF560" s="32"/>
      <c r="AG560" s="9"/>
      <c r="AH560" s="10"/>
      <c r="AI560" s="29"/>
      <c r="AJ560" s="29"/>
      <c r="AK560" s="29"/>
      <c r="AL560" s="29"/>
      <c r="AM560" s="29"/>
      <c r="AN560" s="29"/>
      <c r="AO560"/>
      <c r="AP560"/>
      <c r="AQ560" s="32"/>
      <c r="AR560" s="37"/>
      <c r="AS560" s="32"/>
      <c r="AT560"/>
    </row>
    <row r="561" spans="21:46" x14ac:dyDescent="0.25">
      <c r="U561" s="36"/>
      <c r="V561" s="36"/>
      <c r="W561" s="32"/>
      <c r="X561" s="8"/>
      <c r="Y561" s="32"/>
      <c r="Z561" s="32"/>
      <c r="AA561" s="10"/>
      <c r="AB561" s="29"/>
      <c r="AC561" s="8"/>
      <c r="AD561" s="32"/>
      <c r="AE561" s="47"/>
      <c r="AF561" s="32"/>
      <c r="AG561" s="9"/>
      <c r="AH561" s="10"/>
      <c r="AI561" s="29"/>
      <c r="AJ561" s="29"/>
      <c r="AK561" s="29"/>
      <c r="AL561" s="29"/>
      <c r="AM561" s="29"/>
      <c r="AN561" s="29"/>
      <c r="AO561"/>
      <c r="AP561"/>
      <c r="AQ561" s="32"/>
      <c r="AR561" s="37"/>
      <c r="AS561" s="32"/>
      <c r="AT561"/>
    </row>
    <row r="562" spans="21:46" x14ac:dyDescent="0.25">
      <c r="U562" s="36"/>
      <c r="V562" s="36"/>
      <c r="W562" s="32"/>
      <c r="X562" s="8"/>
      <c r="Y562" s="32"/>
      <c r="Z562" s="32"/>
      <c r="AA562" s="10"/>
      <c r="AB562" s="29"/>
      <c r="AC562" s="8"/>
      <c r="AD562" s="32"/>
      <c r="AE562" s="47"/>
      <c r="AF562" s="32"/>
      <c r="AG562" s="9"/>
      <c r="AH562" s="10"/>
      <c r="AI562" s="29"/>
      <c r="AJ562" s="29"/>
      <c r="AK562" s="29"/>
      <c r="AL562" s="29"/>
      <c r="AM562" s="29"/>
      <c r="AN562" s="29"/>
      <c r="AO562"/>
      <c r="AP562"/>
      <c r="AQ562" s="32"/>
      <c r="AR562" s="37"/>
      <c r="AS562" s="32"/>
      <c r="AT562"/>
    </row>
    <row r="563" spans="21:46" x14ac:dyDescent="0.25">
      <c r="U563" s="36"/>
      <c r="V563" s="36"/>
      <c r="W563" s="32"/>
      <c r="X563" s="8"/>
      <c r="Y563" s="32"/>
      <c r="Z563" s="32"/>
      <c r="AA563" s="10"/>
      <c r="AB563" s="29"/>
      <c r="AC563" s="8"/>
      <c r="AD563" s="32"/>
      <c r="AE563" s="47"/>
      <c r="AF563" s="32"/>
      <c r="AG563" s="9"/>
      <c r="AH563" s="10"/>
      <c r="AI563" s="29"/>
      <c r="AJ563" s="29"/>
      <c r="AK563" s="29"/>
      <c r="AL563" s="29"/>
      <c r="AM563" s="29"/>
      <c r="AN563" s="29"/>
      <c r="AO563"/>
      <c r="AP563"/>
      <c r="AQ563" s="32"/>
      <c r="AR563" s="37"/>
      <c r="AS563" s="32"/>
      <c r="AT563"/>
    </row>
    <row r="564" spans="21:46" x14ac:dyDescent="0.25">
      <c r="U564" s="36"/>
      <c r="V564" s="36"/>
      <c r="W564" s="32"/>
      <c r="X564" s="8"/>
      <c r="Y564" s="32"/>
      <c r="Z564" s="32"/>
      <c r="AA564" s="10"/>
      <c r="AB564" s="29"/>
      <c r="AC564" s="8"/>
      <c r="AD564" s="32"/>
      <c r="AE564" s="47"/>
      <c r="AF564" s="32"/>
      <c r="AG564" s="9"/>
      <c r="AH564" s="10"/>
      <c r="AI564" s="29"/>
      <c r="AJ564" s="29"/>
      <c r="AK564" s="29"/>
      <c r="AL564" s="29"/>
      <c r="AM564" s="29"/>
      <c r="AN564" s="29"/>
      <c r="AO564"/>
      <c r="AP564"/>
      <c r="AQ564" s="32"/>
      <c r="AR564" s="37"/>
      <c r="AS564" s="32"/>
      <c r="AT564"/>
    </row>
    <row r="565" spans="21:46" x14ac:dyDescent="0.25">
      <c r="U565" s="36"/>
      <c r="V565" s="36"/>
      <c r="W565" s="32"/>
      <c r="X565" s="8"/>
      <c r="Y565" s="32"/>
      <c r="Z565" s="32"/>
      <c r="AA565" s="10"/>
      <c r="AB565" s="29"/>
      <c r="AC565" s="8"/>
      <c r="AD565" s="32"/>
      <c r="AE565" s="47"/>
      <c r="AF565" s="32"/>
      <c r="AG565" s="9"/>
      <c r="AH565" s="10"/>
      <c r="AI565" s="29"/>
      <c r="AJ565" s="29"/>
      <c r="AK565" s="29"/>
      <c r="AL565" s="29"/>
      <c r="AM565" s="29"/>
      <c r="AN565" s="29"/>
      <c r="AO565"/>
      <c r="AP565"/>
      <c r="AQ565" s="32"/>
      <c r="AR565" s="37"/>
      <c r="AS565" s="32"/>
      <c r="AT565"/>
    </row>
    <row r="566" spans="21:46" x14ac:dyDescent="0.25">
      <c r="U566" s="36"/>
      <c r="V566" s="36"/>
      <c r="W566" s="32"/>
      <c r="X566" s="8"/>
      <c r="Y566" s="32"/>
      <c r="Z566" s="32"/>
      <c r="AA566" s="10"/>
      <c r="AB566" s="29"/>
      <c r="AC566" s="8"/>
      <c r="AD566" s="32"/>
      <c r="AE566" s="47"/>
      <c r="AF566" s="32"/>
      <c r="AG566" s="9"/>
      <c r="AH566" s="10"/>
      <c r="AI566" s="29"/>
      <c r="AJ566" s="29"/>
      <c r="AK566" s="29"/>
      <c r="AL566" s="29"/>
      <c r="AM566" s="29"/>
      <c r="AN566" s="29"/>
      <c r="AO566"/>
      <c r="AP566"/>
      <c r="AQ566" s="32"/>
      <c r="AR566" s="37"/>
      <c r="AS566" s="32"/>
      <c r="AT566"/>
    </row>
    <row r="567" spans="21:46" x14ac:dyDescent="0.25">
      <c r="U567" s="36"/>
      <c r="V567" s="36"/>
      <c r="W567" s="32"/>
      <c r="X567" s="8"/>
      <c r="Y567" s="32"/>
      <c r="Z567" s="32"/>
      <c r="AA567" s="10"/>
      <c r="AB567" s="29"/>
      <c r="AC567" s="8"/>
      <c r="AD567" s="32"/>
      <c r="AE567" s="47"/>
      <c r="AF567" s="32"/>
      <c r="AG567" s="9"/>
      <c r="AH567" s="10"/>
      <c r="AI567" s="29"/>
      <c r="AJ567" s="29"/>
      <c r="AK567" s="29"/>
      <c r="AL567" s="29"/>
      <c r="AM567" s="29"/>
      <c r="AN567" s="29"/>
      <c r="AO567"/>
      <c r="AP567"/>
      <c r="AQ567" s="32"/>
      <c r="AR567" s="37"/>
      <c r="AS567" s="32"/>
      <c r="AT567"/>
    </row>
    <row r="568" spans="21:46" x14ac:dyDescent="0.25">
      <c r="U568" s="36"/>
      <c r="V568" s="36"/>
      <c r="W568" s="32"/>
      <c r="X568" s="8"/>
      <c r="Y568" s="32"/>
      <c r="Z568" s="32"/>
      <c r="AA568" s="10"/>
      <c r="AB568" s="29"/>
      <c r="AC568" s="8"/>
      <c r="AD568" s="32"/>
      <c r="AE568" s="47"/>
      <c r="AF568" s="32"/>
      <c r="AG568" s="9"/>
      <c r="AH568" s="10"/>
      <c r="AI568" s="29"/>
      <c r="AJ568" s="29"/>
      <c r="AK568" s="29"/>
      <c r="AL568" s="29"/>
      <c r="AM568" s="29"/>
      <c r="AN568" s="29"/>
      <c r="AO568"/>
      <c r="AP568"/>
      <c r="AQ568" s="32"/>
      <c r="AR568" s="37"/>
      <c r="AS568" s="32"/>
      <c r="AT568"/>
    </row>
    <row r="569" spans="21:46" x14ac:dyDescent="0.25">
      <c r="U569" s="36"/>
      <c r="V569" s="36"/>
      <c r="W569" s="32"/>
      <c r="X569" s="8"/>
      <c r="Y569" s="32"/>
      <c r="Z569" s="32"/>
      <c r="AA569" s="10"/>
      <c r="AB569" s="29"/>
      <c r="AC569" s="8"/>
      <c r="AD569" s="32"/>
      <c r="AE569" s="47"/>
      <c r="AF569" s="32"/>
      <c r="AG569" s="9"/>
      <c r="AH569" s="10"/>
      <c r="AI569" s="29"/>
      <c r="AJ569" s="29"/>
      <c r="AK569" s="29"/>
      <c r="AL569" s="29"/>
      <c r="AM569" s="29"/>
      <c r="AN569" s="29"/>
      <c r="AO569"/>
      <c r="AP569"/>
      <c r="AQ569" s="32"/>
      <c r="AR569" s="37"/>
      <c r="AS569" s="32"/>
      <c r="AT569"/>
    </row>
    <row r="570" spans="21:46" x14ac:dyDescent="0.25">
      <c r="U570" s="36"/>
      <c r="V570" s="36"/>
      <c r="W570" s="32"/>
      <c r="X570" s="8"/>
      <c r="Y570" s="32"/>
      <c r="Z570" s="32"/>
      <c r="AA570" s="10"/>
      <c r="AB570" s="29"/>
      <c r="AC570" s="8"/>
      <c r="AD570" s="32"/>
      <c r="AE570" s="47"/>
      <c r="AF570" s="32"/>
      <c r="AG570" s="9"/>
      <c r="AH570" s="10"/>
      <c r="AI570" s="29"/>
      <c r="AJ570" s="29"/>
      <c r="AK570" s="29"/>
      <c r="AL570" s="29"/>
      <c r="AM570" s="29"/>
      <c r="AN570" s="29"/>
      <c r="AO570"/>
      <c r="AP570"/>
      <c r="AQ570" s="32"/>
      <c r="AR570" s="37"/>
      <c r="AS570" s="32"/>
      <c r="AT570"/>
    </row>
    <row r="571" spans="21:46" x14ac:dyDescent="0.25">
      <c r="U571" s="36"/>
      <c r="V571" s="36"/>
      <c r="W571" s="32"/>
      <c r="X571" s="8"/>
      <c r="Y571" s="32"/>
      <c r="Z571" s="32"/>
      <c r="AA571" s="10"/>
      <c r="AB571" s="29"/>
      <c r="AC571" s="8"/>
      <c r="AD571" s="32"/>
      <c r="AE571" s="47"/>
      <c r="AF571" s="32"/>
      <c r="AG571" s="9"/>
      <c r="AH571" s="10"/>
      <c r="AI571" s="29"/>
      <c r="AJ571" s="29"/>
      <c r="AK571" s="29"/>
      <c r="AL571" s="29"/>
      <c r="AM571" s="29"/>
      <c r="AN571" s="29"/>
      <c r="AO571"/>
      <c r="AP571"/>
      <c r="AQ571" s="32"/>
      <c r="AR571" s="37"/>
      <c r="AS571" s="32"/>
      <c r="AT571"/>
    </row>
    <row r="572" spans="21:46" x14ac:dyDescent="0.25">
      <c r="U572" s="36"/>
      <c r="V572" s="36"/>
      <c r="W572" s="32"/>
      <c r="X572" s="8"/>
      <c r="Y572" s="32"/>
      <c r="Z572" s="32"/>
      <c r="AA572" s="10"/>
      <c r="AB572" s="29"/>
      <c r="AC572" s="8"/>
      <c r="AD572" s="32"/>
      <c r="AE572" s="47"/>
      <c r="AF572" s="32"/>
      <c r="AG572" s="9"/>
      <c r="AH572" s="10"/>
      <c r="AI572" s="29"/>
      <c r="AJ572" s="29"/>
      <c r="AK572" s="29"/>
      <c r="AL572" s="29"/>
      <c r="AM572" s="29"/>
      <c r="AN572" s="29"/>
      <c r="AO572"/>
      <c r="AP572"/>
      <c r="AQ572" s="32"/>
      <c r="AR572" s="37"/>
      <c r="AS572" s="32"/>
      <c r="AT572"/>
    </row>
    <row r="573" spans="21:46" x14ac:dyDescent="0.25">
      <c r="U573" s="36"/>
      <c r="V573" s="36"/>
      <c r="W573" s="32"/>
      <c r="X573" s="8"/>
      <c r="Y573" s="32"/>
      <c r="Z573" s="32"/>
      <c r="AA573" s="10"/>
      <c r="AB573" s="29"/>
      <c r="AC573" s="8"/>
      <c r="AD573" s="32"/>
      <c r="AE573" s="47"/>
      <c r="AF573" s="32"/>
      <c r="AG573" s="9"/>
      <c r="AH573" s="10"/>
      <c r="AI573" s="29"/>
      <c r="AJ573" s="29"/>
      <c r="AK573" s="29"/>
      <c r="AL573" s="29"/>
      <c r="AM573" s="29"/>
      <c r="AN573" s="29"/>
      <c r="AO573"/>
      <c r="AP573"/>
      <c r="AQ573" s="32"/>
      <c r="AR573" s="37"/>
      <c r="AS573" s="32"/>
      <c r="AT573"/>
    </row>
    <row r="574" spans="21:46" x14ac:dyDescent="0.25">
      <c r="U574" s="36"/>
      <c r="V574" s="36"/>
      <c r="W574" s="32"/>
      <c r="X574" s="8"/>
      <c r="Y574" s="32"/>
      <c r="Z574" s="32"/>
      <c r="AA574" s="10"/>
      <c r="AB574" s="29"/>
      <c r="AC574" s="8"/>
      <c r="AD574" s="32"/>
      <c r="AE574" s="47"/>
      <c r="AF574" s="32"/>
      <c r="AG574" s="9"/>
      <c r="AH574" s="10"/>
      <c r="AI574" s="29"/>
      <c r="AJ574" s="29"/>
      <c r="AK574" s="29"/>
      <c r="AL574" s="29"/>
      <c r="AM574" s="29"/>
      <c r="AN574" s="29"/>
      <c r="AO574"/>
      <c r="AP574"/>
      <c r="AQ574" s="32"/>
      <c r="AR574" s="37"/>
      <c r="AS574" s="32"/>
      <c r="AT574"/>
    </row>
    <row r="575" spans="21:46" x14ac:dyDescent="0.25">
      <c r="U575" s="36"/>
      <c r="V575" s="36"/>
      <c r="W575" s="32"/>
      <c r="X575" s="8"/>
      <c r="Y575" s="32"/>
      <c r="Z575" s="32"/>
      <c r="AA575" s="10"/>
      <c r="AB575" s="29"/>
      <c r="AC575" s="8"/>
      <c r="AD575" s="32"/>
      <c r="AE575" s="47"/>
      <c r="AF575" s="32"/>
      <c r="AG575" s="9"/>
      <c r="AH575" s="10"/>
      <c r="AI575" s="29"/>
      <c r="AJ575" s="29"/>
      <c r="AK575" s="29"/>
      <c r="AL575" s="29"/>
      <c r="AM575" s="29"/>
      <c r="AN575" s="29"/>
      <c r="AO575"/>
      <c r="AP575"/>
      <c r="AQ575" s="32"/>
      <c r="AR575" s="37"/>
      <c r="AS575" s="32"/>
      <c r="AT575"/>
    </row>
    <row r="576" spans="21:46" x14ac:dyDescent="0.25">
      <c r="U576" s="36"/>
      <c r="V576" s="36"/>
      <c r="W576" s="32"/>
      <c r="X576" s="8"/>
      <c r="Y576" s="32"/>
      <c r="Z576" s="32"/>
      <c r="AA576" s="10"/>
      <c r="AB576" s="29"/>
      <c r="AC576" s="8"/>
      <c r="AD576" s="32"/>
      <c r="AE576" s="47"/>
      <c r="AF576" s="32"/>
      <c r="AG576" s="9"/>
      <c r="AH576" s="10"/>
      <c r="AI576" s="29"/>
      <c r="AJ576" s="29"/>
      <c r="AK576" s="29"/>
      <c r="AL576" s="29"/>
      <c r="AM576" s="29"/>
      <c r="AN576" s="29"/>
      <c r="AO576"/>
      <c r="AP576"/>
      <c r="AQ576" s="32"/>
      <c r="AR576" s="37"/>
      <c r="AS576" s="32"/>
      <c r="AT576"/>
    </row>
    <row r="577" spans="21:46" x14ac:dyDescent="0.25">
      <c r="U577" s="36"/>
      <c r="V577" s="36"/>
      <c r="W577" s="32"/>
      <c r="X577" s="8"/>
      <c r="Y577" s="32"/>
      <c r="Z577" s="32"/>
      <c r="AA577" s="10"/>
      <c r="AB577" s="29"/>
      <c r="AC577" s="8"/>
      <c r="AD577" s="32"/>
      <c r="AE577" s="47"/>
      <c r="AF577" s="32"/>
      <c r="AG577" s="9"/>
      <c r="AH577" s="10"/>
      <c r="AI577" s="29"/>
      <c r="AJ577" s="29"/>
      <c r="AK577" s="29"/>
      <c r="AL577" s="29"/>
      <c r="AM577" s="29"/>
      <c r="AN577" s="29"/>
      <c r="AO577"/>
      <c r="AP577"/>
      <c r="AQ577" s="32"/>
      <c r="AR577" s="37"/>
      <c r="AS577" s="32"/>
      <c r="AT577"/>
    </row>
    <row r="578" spans="21:46" x14ac:dyDescent="0.25">
      <c r="U578" s="36"/>
      <c r="V578" s="36"/>
      <c r="W578" s="32"/>
      <c r="X578" s="8"/>
      <c r="Y578" s="32"/>
      <c r="Z578" s="32"/>
      <c r="AA578" s="10"/>
      <c r="AB578" s="29"/>
      <c r="AC578" s="8"/>
      <c r="AD578" s="32"/>
      <c r="AE578" s="47"/>
      <c r="AF578" s="32"/>
      <c r="AG578" s="9"/>
      <c r="AH578" s="10"/>
      <c r="AI578" s="29"/>
      <c r="AJ578" s="29"/>
      <c r="AK578" s="29"/>
      <c r="AL578" s="29"/>
      <c r="AM578" s="29"/>
      <c r="AN578" s="29"/>
      <c r="AO578"/>
      <c r="AP578"/>
      <c r="AQ578" s="32"/>
      <c r="AR578" s="37"/>
      <c r="AS578" s="32"/>
      <c r="AT578"/>
    </row>
    <row r="579" spans="21:46" x14ac:dyDescent="0.25">
      <c r="U579" s="36"/>
      <c r="V579" s="36"/>
      <c r="W579" s="32"/>
      <c r="X579" s="8"/>
      <c r="Y579" s="32"/>
      <c r="Z579" s="32"/>
      <c r="AA579" s="10"/>
      <c r="AB579" s="29"/>
      <c r="AC579" s="8"/>
      <c r="AD579" s="32"/>
      <c r="AE579" s="47"/>
      <c r="AF579" s="32"/>
      <c r="AG579" s="9"/>
      <c r="AH579" s="10"/>
      <c r="AI579" s="29"/>
      <c r="AJ579" s="29"/>
      <c r="AK579" s="29"/>
      <c r="AL579" s="29"/>
      <c r="AM579" s="29"/>
      <c r="AN579" s="29"/>
      <c r="AO579"/>
      <c r="AP579"/>
      <c r="AQ579" s="32"/>
      <c r="AR579" s="37"/>
      <c r="AS579" s="32"/>
      <c r="AT579"/>
    </row>
    <row r="580" spans="21:46" x14ac:dyDescent="0.25">
      <c r="U580" s="36"/>
      <c r="V580" s="36"/>
      <c r="W580" s="32"/>
      <c r="X580" s="8"/>
      <c r="Y580" s="32"/>
      <c r="Z580" s="32"/>
      <c r="AA580" s="10"/>
      <c r="AB580" s="29"/>
      <c r="AC580" s="8"/>
      <c r="AD580" s="32"/>
      <c r="AE580" s="47"/>
      <c r="AF580" s="32"/>
      <c r="AG580" s="9"/>
      <c r="AH580" s="10"/>
      <c r="AI580" s="29"/>
      <c r="AJ580" s="29"/>
      <c r="AK580" s="29"/>
      <c r="AL580" s="29"/>
      <c r="AM580" s="29"/>
      <c r="AN580" s="29"/>
      <c r="AO580"/>
      <c r="AP580"/>
      <c r="AQ580" s="32"/>
      <c r="AR580" s="37"/>
      <c r="AS580" s="32"/>
      <c r="AT580"/>
    </row>
    <row r="581" spans="21:46" x14ac:dyDescent="0.25">
      <c r="U581" s="36"/>
      <c r="V581" s="36"/>
      <c r="W581" s="32"/>
      <c r="X581" s="8"/>
      <c r="Y581" s="32"/>
      <c r="Z581" s="32"/>
      <c r="AA581" s="10"/>
      <c r="AB581" s="29"/>
      <c r="AC581" s="8"/>
      <c r="AD581" s="32"/>
      <c r="AE581" s="47"/>
      <c r="AF581" s="32"/>
      <c r="AG581" s="9"/>
      <c r="AH581" s="10"/>
      <c r="AI581" s="29"/>
      <c r="AJ581" s="29"/>
      <c r="AK581" s="29"/>
      <c r="AL581" s="29"/>
      <c r="AM581" s="29"/>
      <c r="AN581" s="29"/>
      <c r="AO581"/>
      <c r="AP581"/>
      <c r="AQ581" s="32"/>
      <c r="AR581" s="37"/>
      <c r="AS581" s="32"/>
      <c r="AT581"/>
    </row>
    <row r="582" spans="21:46" x14ac:dyDescent="0.25">
      <c r="U582" s="36"/>
      <c r="V582" s="36"/>
      <c r="W582" s="32"/>
      <c r="X582" s="8"/>
      <c r="Y582" s="32"/>
      <c r="Z582" s="32"/>
      <c r="AA582" s="10"/>
      <c r="AB582" s="29"/>
      <c r="AC582" s="8"/>
      <c r="AD582" s="32"/>
      <c r="AE582" s="47"/>
      <c r="AF582" s="32"/>
      <c r="AG582" s="9"/>
      <c r="AH582" s="10"/>
      <c r="AI582" s="29"/>
      <c r="AJ582" s="29"/>
      <c r="AK582" s="29"/>
      <c r="AL582" s="29"/>
      <c r="AM582" s="29"/>
      <c r="AN582" s="29"/>
      <c r="AO582"/>
      <c r="AP582"/>
      <c r="AQ582" s="32"/>
      <c r="AR582" s="37"/>
      <c r="AS582" s="32"/>
      <c r="AT582"/>
    </row>
    <row r="583" spans="21:46" x14ac:dyDescent="0.25">
      <c r="U583" s="36"/>
      <c r="V583" s="36"/>
      <c r="W583" s="32"/>
      <c r="X583" s="8"/>
      <c r="Y583" s="32"/>
      <c r="Z583" s="32"/>
      <c r="AA583" s="10"/>
      <c r="AB583" s="29"/>
      <c r="AC583" s="8"/>
      <c r="AD583" s="32"/>
      <c r="AE583" s="47"/>
      <c r="AF583" s="32"/>
      <c r="AG583" s="9"/>
      <c r="AH583" s="10"/>
      <c r="AI583" s="29"/>
      <c r="AJ583" s="29"/>
      <c r="AK583" s="29"/>
      <c r="AL583" s="29"/>
      <c r="AM583" s="29"/>
      <c r="AN583" s="29"/>
      <c r="AO583"/>
      <c r="AP583"/>
      <c r="AQ583" s="32"/>
      <c r="AR583" s="37"/>
      <c r="AS583" s="32"/>
      <c r="AT583"/>
    </row>
    <row r="584" spans="21:46" x14ac:dyDescent="0.25">
      <c r="U584" s="36"/>
      <c r="V584" s="36"/>
      <c r="W584" s="32"/>
      <c r="X584" s="8"/>
      <c r="Y584" s="32"/>
      <c r="Z584" s="32"/>
      <c r="AA584" s="10"/>
      <c r="AB584" s="29"/>
      <c r="AC584" s="8"/>
      <c r="AD584" s="32"/>
      <c r="AE584" s="47"/>
      <c r="AF584" s="32"/>
      <c r="AG584" s="9"/>
      <c r="AH584" s="10"/>
      <c r="AI584" s="29"/>
      <c r="AJ584" s="29"/>
      <c r="AK584" s="29"/>
      <c r="AL584" s="29"/>
      <c r="AM584" s="29"/>
      <c r="AN584" s="29"/>
      <c r="AO584"/>
      <c r="AP584"/>
      <c r="AQ584" s="32"/>
      <c r="AR584" s="37"/>
      <c r="AS584" s="32"/>
      <c r="AT584"/>
    </row>
    <row r="585" spans="21:46" x14ac:dyDescent="0.25">
      <c r="U585" s="36"/>
      <c r="V585" s="36"/>
      <c r="W585" s="32"/>
      <c r="X585" s="8"/>
      <c r="Y585" s="32"/>
      <c r="Z585" s="32"/>
      <c r="AA585" s="10"/>
      <c r="AB585" s="29"/>
      <c r="AC585" s="8"/>
      <c r="AD585" s="32"/>
      <c r="AE585" s="47"/>
      <c r="AF585" s="32"/>
      <c r="AG585" s="9"/>
      <c r="AH585" s="10"/>
      <c r="AI585" s="29"/>
      <c r="AJ585" s="29"/>
      <c r="AK585" s="29"/>
      <c r="AL585" s="29"/>
      <c r="AM585" s="29"/>
      <c r="AN585" s="29"/>
      <c r="AO585"/>
      <c r="AP585"/>
      <c r="AQ585" s="32"/>
      <c r="AR585" s="37"/>
      <c r="AS585" s="32"/>
      <c r="AT585"/>
    </row>
    <row r="586" spans="21:46" x14ac:dyDescent="0.25">
      <c r="U586" s="36"/>
      <c r="V586" s="36"/>
      <c r="W586" s="32"/>
      <c r="X586" s="8"/>
      <c r="Y586" s="32"/>
      <c r="Z586" s="32"/>
      <c r="AA586" s="10"/>
      <c r="AB586" s="29"/>
      <c r="AC586" s="8"/>
      <c r="AD586" s="32"/>
      <c r="AE586" s="47"/>
      <c r="AF586" s="32"/>
      <c r="AG586" s="9"/>
      <c r="AH586" s="10"/>
      <c r="AI586" s="29"/>
      <c r="AJ586" s="29"/>
      <c r="AK586" s="29"/>
      <c r="AL586" s="29"/>
      <c r="AM586" s="29"/>
      <c r="AN586" s="29"/>
      <c r="AO586"/>
      <c r="AP586"/>
      <c r="AQ586" s="32"/>
      <c r="AR586" s="37"/>
      <c r="AS586" s="32"/>
      <c r="AT586"/>
    </row>
    <row r="587" spans="21:46" x14ac:dyDescent="0.25">
      <c r="U587" s="36"/>
      <c r="V587" s="36"/>
      <c r="W587" s="32"/>
      <c r="X587" s="8"/>
      <c r="Y587" s="32"/>
      <c r="Z587" s="32"/>
      <c r="AA587" s="10"/>
      <c r="AB587" s="29"/>
      <c r="AC587" s="8"/>
      <c r="AD587" s="32"/>
      <c r="AE587" s="47"/>
      <c r="AF587" s="32"/>
      <c r="AG587" s="9"/>
      <c r="AH587" s="10"/>
      <c r="AI587" s="29"/>
      <c r="AJ587" s="29"/>
      <c r="AK587" s="29"/>
      <c r="AL587" s="29"/>
      <c r="AM587" s="29"/>
      <c r="AN587" s="29"/>
      <c r="AO587"/>
      <c r="AP587"/>
      <c r="AQ587" s="32"/>
      <c r="AR587" s="37"/>
      <c r="AS587" s="32"/>
      <c r="AT587"/>
    </row>
    <row r="588" spans="21:46" x14ac:dyDescent="0.25">
      <c r="U588" s="36"/>
      <c r="V588" s="36"/>
      <c r="W588" s="32"/>
      <c r="X588" s="8"/>
      <c r="Y588" s="32"/>
      <c r="Z588" s="32"/>
      <c r="AA588" s="10"/>
      <c r="AB588" s="29"/>
      <c r="AC588" s="8"/>
      <c r="AD588" s="32"/>
      <c r="AE588" s="47"/>
      <c r="AF588" s="32"/>
      <c r="AG588" s="9"/>
      <c r="AH588" s="10"/>
      <c r="AI588" s="29"/>
      <c r="AJ588" s="29"/>
      <c r="AK588" s="29"/>
      <c r="AL588" s="29"/>
      <c r="AM588" s="29"/>
      <c r="AN588" s="29"/>
      <c r="AO588"/>
      <c r="AP588"/>
      <c r="AQ588" s="32"/>
      <c r="AR588" s="37"/>
      <c r="AS588" s="32"/>
      <c r="AT588"/>
    </row>
    <row r="589" spans="21:46" x14ac:dyDescent="0.25">
      <c r="U589" s="36"/>
      <c r="V589" s="36"/>
      <c r="W589" s="32"/>
      <c r="X589" s="8"/>
      <c r="Y589" s="32"/>
      <c r="Z589" s="32"/>
      <c r="AA589" s="10"/>
      <c r="AB589" s="29"/>
      <c r="AC589" s="8"/>
      <c r="AD589" s="32"/>
      <c r="AE589" s="47"/>
      <c r="AF589" s="32"/>
      <c r="AG589" s="9"/>
      <c r="AH589" s="10"/>
      <c r="AI589" s="29"/>
      <c r="AJ589" s="29"/>
      <c r="AK589" s="29"/>
      <c r="AL589" s="29"/>
      <c r="AM589" s="29"/>
      <c r="AN589" s="29"/>
      <c r="AO589"/>
      <c r="AP589"/>
      <c r="AQ589" s="32"/>
      <c r="AR589" s="37"/>
      <c r="AS589" s="32"/>
      <c r="AT589"/>
    </row>
    <row r="590" spans="21:46" x14ac:dyDescent="0.25">
      <c r="U590" s="36"/>
      <c r="V590" s="36"/>
      <c r="W590" s="32"/>
      <c r="X590" s="8"/>
      <c r="Y590" s="32"/>
      <c r="Z590" s="32"/>
      <c r="AA590" s="10"/>
      <c r="AB590" s="29"/>
      <c r="AC590" s="8"/>
      <c r="AD590" s="32"/>
      <c r="AE590" s="47"/>
      <c r="AF590" s="32"/>
      <c r="AG590" s="9"/>
      <c r="AH590" s="10"/>
      <c r="AI590" s="29"/>
      <c r="AJ590" s="29"/>
      <c r="AK590" s="29"/>
      <c r="AL590" s="29"/>
      <c r="AM590" s="29"/>
      <c r="AN590" s="29"/>
      <c r="AO590"/>
      <c r="AP590"/>
      <c r="AQ590" s="32"/>
      <c r="AR590" s="37"/>
      <c r="AS590" s="32"/>
      <c r="AT590"/>
    </row>
    <row r="591" spans="21:46" x14ac:dyDescent="0.25">
      <c r="U591" s="36"/>
      <c r="V591" s="36"/>
      <c r="W591" s="32"/>
      <c r="X591" s="8"/>
      <c r="Y591" s="32"/>
      <c r="Z591" s="32"/>
      <c r="AA591" s="10"/>
      <c r="AB591" s="29"/>
      <c r="AC591" s="8"/>
      <c r="AD591" s="32"/>
      <c r="AE591" s="47"/>
      <c r="AF591" s="32"/>
      <c r="AG591" s="9"/>
      <c r="AH591" s="10"/>
      <c r="AI591" s="29"/>
      <c r="AJ591" s="29"/>
      <c r="AK591" s="29"/>
      <c r="AL591" s="29"/>
      <c r="AM591" s="29"/>
      <c r="AN591" s="29"/>
      <c r="AO591"/>
      <c r="AP591"/>
      <c r="AQ591" s="32"/>
      <c r="AR591" s="37"/>
      <c r="AS591" s="32"/>
      <c r="AT591"/>
    </row>
    <row r="592" spans="21:46" x14ac:dyDescent="0.25">
      <c r="U592" s="36"/>
      <c r="V592" s="36"/>
      <c r="W592" s="32"/>
      <c r="X592" s="8"/>
      <c r="Y592" s="32"/>
      <c r="Z592" s="32"/>
      <c r="AA592" s="10"/>
      <c r="AB592" s="29"/>
      <c r="AC592" s="8"/>
      <c r="AD592" s="32"/>
      <c r="AE592" s="47"/>
      <c r="AF592" s="32"/>
      <c r="AG592" s="9"/>
      <c r="AH592" s="10"/>
      <c r="AI592" s="29"/>
      <c r="AJ592" s="29"/>
      <c r="AK592" s="29"/>
      <c r="AL592" s="29"/>
      <c r="AM592" s="29"/>
      <c r="AN592" s="29"/>
      <c r="AO592"/>
      <c r="AP592"/>
      <c r="AQ592" s="32"/>
      <c r="AR592" s="37"/>
      <c r="AS592" s="32"/>
      <c r="AT592"/>
    </row>
    <row r="593" spans="21:46" x14ac:dyDescent="0.25">
      <c r="U593" s="36"/>
      <c r="V593" s="36"/>
      <c r="W593" s="32"/>
      <c r="X593" s="8"/>
      <c r="Y593" s="32"/>
      <c r="Z593" s="32"/>
      <c r="AA593" s="10"/>
      <c r="AB593" s="29"/>
      <c r="AC593" s="8"/>
      <c r="AD593" s="32"/>
      <c r="AE593" s="47"/>
      <c r="AF593" s="32"/>
      <c r="AG593" s="9"/>
      <c r="AH593" s="10"/>
      <c r="AI593" s="29"/>
      <c r="AJ593" s="29"/>
      <c r="AK593" s="29"/>
      <c r="AL593" s="29"/>
      <c r="AM593" s="29"/>
      <c r="AN593" s="29"/>
      <c r="AO593"/>
      <c r="AP593"/>
      <c r="AQ593" s="32"/>
      <c r="AR593" s="37"/>
      <c r="AS593" s="32"/>
      <c r="AT593"/>
    </row>
    <row r="594" spans="21:46" x14ac:dyDescent="0.25">
      <c r="U594" s="36"/>
      <c r="V594" s="36"/>
      <c r="W594" s="32"/>
      <c r="X594" s="8"/>
      <c r="Y594" s="32"/>
      <c r="Z594" s="32"/>
      <c r="AA594" s="10"/>
      <c r="AB594" s="29"/>
      <c r="AC594" s="8"/>
      <c r="AD594" s="32"/>
      <c r="AE594" s="47"/>
      <c r="AF594" s="32"/>
      <c r="AG594" s="9"/>
      <c r="AH594" s="10"/>
      <c r="AI594" s="29"/>
      <c r="AJ594" s="29"/>
      <c r="AK594" s="29"/>
      <c r="AL594" s="29"/>
      <c r="AM594" s="29"/>
      <c r="AN594" s="29"/>
      <c r="AO594"/>
      <c r="AP594"/>
      <c r="AQ594" s="32"/>
      <c r="AR594" s="37"/>
      <c r="AS594" s="32"/>
      <c r="AT594"/>
    </row>
    <row r="595" spans="21:46" x14ac:dyDescent="0.25">
      <c r="U595" s="36"/>
      <c r="V595" s="36"/>
      <c r="W595" s="32"/>
      <c r="X595" s="8"/>
      <c r="Y595" s="32"/>
      <c r="Z595" s="32"/>
      <c r="AA595" s="10"/>
      <c r="AB595" s="29"/>
      <c r="AC595" s="8"/>
      <c r="AD595" s="32"/>
      <c r="AE595" s="47"/>
      <c r="AF595" s="32"/>
      <c r="AG595" s="9"/>
      <c r="AH595" s="10"/>
      <c r="AI595" s="29"/>
      <c r="AJ595" s="29"/>
      <c r="AK595" s="29"/>
      <c r="AL595" s="29"/>
      <c r="AM595" s="29"/>
      <c r="AN595" s="29"/>
      <c r="AO595"/>
      <c r="AP595"/>
      <c r="AQ595" s="32"/>
      <c r="AR595" s="37"/>
      <c r="AS595" s="32"/>
      <c r="AT595"/>
    </row>
    <row r="596" spans="21:46" x14ac:dyDescent="0.25">
      <c r="U596" s="36"/>
      <c r="V596" s="36"/>
      <c r="W596" s="32"/>
      <c r="X596" s="8"/>
      <c r="Y596" s="32"/>
      <c r="Z596" s="32"/>
      <c r="AA596" s="10"/>
      <c r="AB596" s="29"/>
      <c r="AC596" s="8"/>
      <c r="AD596" s="32"/>
      <c r="AE596" s="47"/>
      <c r="AF596" s="32"/>
      <c r="AG596" s="9"/>
      <c r="AH596" s="10"/>
      <c r="AI596" s="29"/>
      <c r="AJ596" s="29"/>
      <c r="AK596" s="29"/>
      <c r="AL596" s="29"/>
      <c r="AM596" s="29"/>
      <c r="AN596" s="29"/>
      <c r="AO596"/>
      <c r="AP596"/>
      <c r="AQ596" s="32"/>
      <c r="AR596" s="37"/>
      <c r="AS596" s="32"/>
      <c r="AT596"/>
    </row>
    <row r="597" spans="21:46" x14ac:dyDescent="0.25">
      <c r="U597" s="36"/>
      <c r="V597" s="36"/>
      <c r="W597" s="32"/>
      <c r="X597" s="8"/>
      <c r="Y597" s="32"/>
      <c r="Z597" s="32"/>
      <c r="AA597" s="10"/>
      <c r="AB597" s="29"/>
      <c r="AC597" s="8"/>
      <c r="AD597" s="32"/>
      <c r="AE597" s="47"/>
      <c r="AF597" s="32"/>
      <c r="AG597" s="9"/>
      <c r="AH597" s="10"/>
      <c r="AI597" s="29"/>
      <c r="AJ597" s="29"/>
      <c r="AK597" s="29"/>
      <c r="AL597" s="29"/>
      <c r="AM597" s="29"/>
      <c r="AN597" s="29"/>
      <c r="AO597"/>
      <c r="AP597"/>
      <c r="AQ597" s="32"/>
      <c r="AR597" s="37"/>
      <c r="AS597" s="32"/>
      <c r="AT597"/>
    </row>
    <row r="598" spans="21:46" x14ac:dyDescent="0.25">
      <c r="U598" s="36"/>
      <c r="V598" s="36"/>
      <c r="W598" s="32"/>
      <c r="X598" s="8"/>
      <c r="Y598" s="32"/>
      <c r="Z598" s="32"/>
      <c r="AA598" s="10"/>
      <c r="AB598" s="29"/>
      <c r="AC598" s="8"/>
      <c r="AD598" s="32"/>
      <c r="AE598" s="47"/>
      <c r="AF598" s="32"/>
      <c r="AG598" s="9"/>
      <c r="AH598" s="10"/>
      <c r="AI598" s="29"/>
      <c r="AJ598" s="29"/>
      <c r="AK598" s="29"/>
      <c r="AL598" s="29"/>
      <c r="AM598" s="29"/>
      <c r="AN598" s="29"/>
      <c r="AO598"/>
      <c r="AP598"/>
      <c r="AQ598" s="32"/>
      <c r="AR598" s="37"/>
      <c r="AS598" s="32"/>
      <c r="AT598"/>
    </row>
    <row r="599" spans="21:46" x14ac:dyDescent="0.25">
      <c r="U599" s="36"/>
      <c r="V599" s="36"/>
      <c r="W599" s="32"/>
      <c r="X599" s="8"/>
      <c r="Y599" s="32"/>
      <c r="Z599" s="32"/>
      <c r="AA599" s="10"/>
      <c r="AB599" s="29"/>
      <c r="AC599" s="8"/>
      <c r="AD599" s="32"/>
      <c r="AE599" s="47"/>
      <c r="AF599" s="32"/>
      <c r="AG599" s="9"/>
      <c r="AH599" s="10"/>
      <c r="AI599" s="29"/>
      <c r="AJ599" s="29"/>
      <c r="AK599" s="29"/>
      <c r="AL599" s="29"/>
      <c r="AM599" s="29"/>
      <c r="AN599" s="29"/>
      <c r="AO599"/>
      <c r="AP599"/>
      <c r="AQ599" s="32"/>
      <c r="AR599" s="37"/>
      <c r="AS599" s="32"/>
      <c r="AT599"/>
    </row>
    <row r="600" spans="21:46" x14ac:dyDescent="0.25">
      <c r="U600" s="36"/>
      <c r="V600" s="36"/>
      <c r="W600" s="32"/>
      <c r="X600" s="8"/>
      <c r="Y600" s="32"/>
      <c r="Z600" s="32"/>
      <c r="AA600" s="10"/>
      <c r="AB600" s="29"/>
      <c r="AC600" s="8"/>
      <c r="AD600" s="32"/>
      <c r="AE600" s="47"/>
      <c r="AF600" s="32"/>
      <c r="AG600" s="9"/>
      <c r="AH600" s="10"/>
      <c r="AI600" s="29"/>
      <c r="AJ600" s="29"/>
      <c r="AK600" s="29"/>
      <c r="AL600" s="29"/>
      <c r="AM600" s="29"/>
      <c r="AN600" s="29"/>
      <c r="AO600"/>
      <c r="AP600"/>
      <c r="AQ600" s="32"/>
      <c r="AR600" s="37"/>
      <c r="AS600" s="32"/>
      <c r="AT600"/>
    </row>
    <row r="601" spans="21:46" x14ac:dyDescent="0.25">
      <c r="U601" s="36"/>
      <c r="V601" s="36"/>
      <c r="W601" s="32"/>
      <c r="X601" s="8"/>
      <c r="Y601" s="32"/>
      <c r="Z601" s="32"/>
      <c r="AA601" s="10"/>
      <c r="AB601" s="29"/>
      <c r="AC601" s="8"/>
      <c r="AD601" s="32"/>
      <c r="AE601" s="47"/>
      <c r="AF601" s="32"/>
      <c r="AG601" s="9"/>
      <c r="AH601" s="10"/>
      <c r="AI601" s="29"/>
      <c r="AJ601" s="29"/>
      <c r="AK601" s="29"/>
      <c r="AL601" s="29"/>
      <c r="AM601" s="29"/>
      <c r="AN601" s="29"/>
      <c r="AO601"/>
      <c r="AP601"/>
      <c r="AQ601" s="32"/>
      <c r="AR601" s="37"/>
      <c r="AS601" s="32"/>
      <c r="AT601"/>
    </row>
    <row r="602" spans="21:46" x14ac:dyDescent="0.25">
      <c r="U602" s="36"/>
      <c r="V602" s="36"/>
      <c r="W602" s="32"/>
      <c r="X602" s="8"/>
      <c r="Y602" s="32"/>
      <c r="Z602" s="32"/>
      <c r="AA602" s="10"/>
      <c r="AB602" s="29"/>
      <c r="AC602" s="8"/>
      <c r="AD602" s="32"/>
      <c r="AE602" s="47"/>
      <c r="AF602" s="32"/>
      <c r="AG602" s="9"/>
      <c r="AH602" s="10"/>
      <c r="AI602" s="29"/>
      <c r="AJ602" s="29"/>
      <c r="AK602" s="29"/>
      <c r="AL602" s="29"/>
      <c r="AM602" s="29"/>
      <c r="AN602" s="29"/>
      <c r="AO602"/>
      <c r="AP602"/>
      <c r="AQ602" s="32"/>
      <c r="AR602" s="37"/>
      <c r="AS602" s="32"/>
      <c r="AT602"/>
    </row>
    <row r="603" spans="21:46" x14ac:dyDescent="0.25">
      <c r="U603" s="36"/>
      <c r="V603" s="36"/>
      <c r="W603" s="32"/>
      <c r="X603" s="8"/>
      <c r="Y603" s="32"/>
      <c r="Z603" s="32"/>
      <c r="AA603" s="10"/>
      <c r="AB603" s="29"/>
      <c r="AC603" s="8"/>
      <c r="AD603" s="32"/>
      <c r="AE603" s="47"/>
      <c r="AF603" s="32"/>
      <c r="AG603" s="9"/>
      <c r="AH603" s="10"/>
      <c r="AI603" s="29"/>
      <c r="AJ603" s="29"/>
      <c r="AK603" s="29"/>
      <c r="AL603" s="29"/>
      <c r="AM603" s="29"/>
      <c r="AN603" s="29"/>
      <c r="AO603"/>
      <c r="AP603"/>
      <c r="AQ603" s="32"/>
      <c r="AR603" s="37"/>
      <c r="AS603" s="32"/>
      <c r="AT603"/>
    </row>
    <row r="604" spans="21:46" x14ac:dyDescent="0.25">
      <c r="U604" s="36"/>
      <c r="V604" s="36"/>
      <c r="W604" s="32"/>
      <c r="X604" s="8"/>
      <c r="Y604" s="32"/>
      <c r="Z604" s="32"/>
      <c r="AA604" s="10"/>
      <c r="AB604" s="29"/>
      <c r="AC604" s="8"/>
      <c r="AD604" s="32"/>
      <c r="AE604" s="47"/>
      <c r="AF604" s="32"/>
      <c r="AG604" s="9"/>
      <c r="AH604" s="10"/>
      <c r="AI604" s="29"/>
      <c r="AJ604" s="29"/>
      <c r="AK604" s="29"/>
      <c r="AL604" s="29"/>
      <c r="AM604" s="29"/>
      <c r="AN604" s="29"/>
      <c r="AO604"/>
      <c r="AP604"/>
      <c r="AQ604" s="32"/>
      <c r="AR604" s="37"/>
      <c r="AS604" s="32"/>
      <c r="AT604"/>
    </row>
    <row r="605" spans="21:46" x14ac:dyDescent="0.25">
      <c r="U605" s="36"/>
      <c r="V605" s="36"/>
      <c r="W605" s="32"/>
      <c r="X605" s="8"/>
      <c r="Y605" s="32"/>
      <c r="Z605" s="32"/>
      <c r="AA605" s="10"/>
      <c r="AB605" s="29"/>
      <c r="AC605" s="8"/>
      <c r="AD605" s="32"/>
      <c r="AE605" s="47"/>
      <c r="AF605" s="32"/>
      <c r="AG605" s="9"/>
      <c r="AH605" s="10"/>
      <c r="AI605" s="29"/>
      <c r="AJ605" s="29"/>
      <c r="AK605" s="29"/>
      <c r="AL605" s="29"/>
      <c r="AM605" s="29"/>
      <c r="AN605" s="29"/>
      <c r="AO605"/>
      <c r="AP605"/>
      <c r="AQ605" s="32"/>
      <c r="AR605" s="37"/>
      <c r="AS605" s="32"/>
      <c r="AT605"/>
    </row>
    <row r="606" spans="21:46" x14ac:dyDescent="0.25">
      <c r="U606" s="36"/>
      <c r="V606" s="36"/>
      <c r="W606" s="32"/>
      <c r="X606" s="8"/>
      <c r="Y606" s="32"/>
      <c r="Z606" s="32"/>
      <c r="AA606" s="10"/>
      <c r="AB606" s="29"/>
      <c r="AC606" s="8"/>
      <c r="AD606" s="32"/>
      <c r="AE606" s="47"/>
      <c r="AF606" s="32"/>
      <c r="AG606" s="9"/>
      <c r="AH606" s="10"/>
      <c r="AI606" s="29"/>
      <c r="AJ606" s="29"/>
      <c r="AK606" s="29"/>
      <c r="AL606" s="29"/>
      <c r="AM606" s="29"/>
      <c r="AN606" s="29"/>
      <c r="AO606"/>
      <c r="AP606"/>
      <c r="AQ606" s="32"/>
      <c r="AR606" s="37"/>
      <c r="AS606" s="32"/>
      <c r="AT606"/>
    </row>
    <row r="607" spans="21:46" x14ac:dyDescent="0.25">
      <c r="U607" s="36"/>
      <c r="V607" s="36"/>
      <c r="W607" s="32"/>
      <c r="X607" s="8"/>
      <c r="Y607" s="32"/>
      <c r="Z607" s="32"/>
      <c r="AA607" s="10"/>
      <c r="AB607" s="29"/>
      <c r="AC607" s="8"/>
      <c r="AD607" s="32"/>
      <c r="AE607" s="47"/>
      <c r="AF607" s="32"/>
      <c r="AG607" s="9"/>
      <c r="AH607" s="10"/>
      <c r="AI607" s="29"/>
      <c r="AJ607" s="29"/>
      <c r="AK607" s="29"/>
      <c r="AL607" s="29"/>
      <c r="AM607" s="29"/>
      <c r="AN607" s="29"/>
      <c r="AO607"/>
      <c r="AP607"/>
      <c r="AQ607" s="32"/>
      <c r="AR607" s="37"/>
      <c r="AS607" s="32"/>
      <c r="AT607"/>
    </row>
    <row r="608" spans="21:46" x14ac:dyDescent="0.25">
      <c r="U608" s="36"/>
      <c r="V608" s="36"/>
      <c r="W608" s="32"/>
      <c r="X608" s="8"/>
      <c r="Y608" s="32"/>
      <c r="Z608" s="32"/>
      <c r="AA608" s="10"/>
      <c r="AB608" s="29"/>
      <c r="AC608" s="8"/>
      <c r="AD608" s="32"/>
      <c r="AE608" s="47"/>
      <c r="AF608" s="32"/>
      <c r="AG608" s="9"/>
      <c r="AH608" s="10"/>
      <c r="AI608" s="29"/>
      <c r="AJ608" s="29"/>
      <c r="AK608" s="29"/>
      <c r="AL608" s="29"/>
      <c r="AM608" s="29"/>
      <c r="AN608" s="29"/>
      <c r="AO608"/>
      <c r="AP608"/>
      <c r="AQ608" s="32"/>
      <c r="AR608" s="37"/>
      <c r="AS608" s="32"/>
      <c r="AT608"/>
    </row>
    <row r="609" spans="21:46" x14ac:dyDescent="0.25">
      <c r="U609" s="36"/>
      <c r="V609" s="36"/>
      <c r="W609" s="32"/>
      <c r="X609" s="8"/>
      <c r="Y609" s="32"/>
      <c r="Z609" s="32"/>
      <c r="AA609" s="10"/>
      <c r="AB609" s="29"/>
      <c r="AC609" s="8"/>
      <c r="AD609" s="32"/>
      <c r="AE609" s="47"/>
      <c r="AF609" s="32"/>
      <c r="AG609" s="9"/>
      <c r="AH609" s="10"/>
      <c r="AI609" s="29"/>
      <c r="AJ609" s="29"/>
      <c r="AK609" s="29"/>
      <c r="AL609" s="29"/>
      <c r="AM609" s="29"/>
      <c r="AN609" s="29"/>
      <c r="AO609"/>
      <c r="AP609"/>
      <c r="AQ609" s="32"/>
      <c r="AR609" s="37"/>
      <c r="AS609" s="32"/>
      <c r="AT609"/>
    </row>
    <row r="610" spans="21:46" x14ac:dyDescent="0.25">
      <c r="U610" s="36"/>
      <c r="V610" s="36"/>
      <c r="W610" s="32"/>
      <c r="X610" s="8"/>
      <c r="Y610" s="32"/>
      <c r="Z610" s="32"/>
      <c r="AA610" s="10"/>
      <c r="AB610" s="29"/>
      <c r="AC610" s="8"/>
      <c r="AD610" s="32"/>
      <c r="AE610" s="47"/>
      <c r="AF610" s="32"/>
      <c r="AG610" s="9"/>
      <c r="AH610" s="10"/>
      <c r="AI610" s="29"/>
      <c r="AJ610" s="29"/>
      <c r="AK610" s="29"/>
      <c r="AL610" s="29"/>
      <c r="AM610" s="29"/>
      <c r="AN610" s="29"/>
      <c r="AO610"/>
      <c r="AP610"/>
      <c r="AQ610" s="32"/>
      <c r="AR610" s="37"/>
      <c r="AS610" s="32"/>
      <c r="AT610"/>
    </row>
  </sheetData>
  <mergeCells count="27">
    <mergeCell ref="U1:Z1"/>
    <mergeCell ref="A1:D1"/>
    <mergeCell ref="K1:N1"/>
    <mergeCell ref="T1:T4"/>
    <mergeCell ref="K2:N2"/>
    <mergeCell ref="P2:S2"/>
    <mergeCell ref="A22:D22"/>
    <mergeCell ref="F6:I6"/>
    <mergeCell ref="A7:D7"/>
    <mergeCell ref="F7:I7"/>
    <mergeCell ref="AQ5:AS5"/>
    <mergeCell ref="A13:D13"/>
    <mergeCell ref="K13:N13"/>
    <mergeCell ref="P13:S13"/>
    <mergeCell ref="F16:I16"/>
    <mergeCell ref="F18:G18"/>
    <mergeCell ref="U6:AO6"/>
    <mergeCell ref="P25:S25"/>
    <mergeCell ref="F27:I27"/>
    <mergeCell ref="A28:D28"/>
    <mergeCell ref="A33:D33"/>
    <mergeCell ref="F35:I35"/>
    <mergeCell ref="A37:D37"/>
    <mergeCell ref="F43:I43"/>
    <mergeCell ref="F51:I51"/>
    <mergeCell ref="F59:I59"/>
    <mergeCell ref="K24:N24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FBD63-8F5D-451B-8E2D-8B7DAF1B3CDD}">
  <sheetPr codeName="Sheet4"/>
  <dimension ref="A1:AX610"/>
  <sheetViews>
    <sheetView topLeftCell="AK16" zoomScale="85" zoomScaleNormal="85" workbookViewId="0">
      <selection activeCell="AZ21" sqref="AZ21"/>
    </sheetView>
  </sheetViews>
  <sheetFormatPr defaultRowHeight="13.8" x14ac:dyDescent="0.25"/>
  <cols>
    <col min="1" max="1" width="24.6640625" style="3" customWidth="1"/>
    <col min="2" max="2" width="8.88671875" style="26"/>
    <col min="3" max="3" width="13.33203125" style="26" bestFit="1" customWidth="1"/>
    <col min="4" max="4" width="8.88671875" style="26"/>
    <col min="5" max="5" width="2.5546875" style="5" customWidth="1"/>
    <col min="6" max="6" width="26.109375" style="6" customWidth="1"/>
    <col min="7" max="7" width="8.88671875" style="26" customWidth="1"/>
    <col min="8" max="8" width="10.5546875" style="26" customWidth="1"/>
    <col min="9" max="9" width="8.88671875" style="26"/>
    <col min="10" max="10" width="2.77734375" style="11" customWidth="1"/>
    <col min="11" max="11" width="24.109375" customWidth="1"/>
    <col min="13" max="13" width="10.77734375" customWidth="1"/>
    <col min="14" max="14" width="10.5546875" customWidth="1"/>
    <col min="15" max="15" width="2.88671875" style="19" customWidth="1"/>
    <col min="16" max="16" width="24.109375" customWidth="1"/>
    <col min="17" max="17" width="10.6640625" customWidth="1"/>
    <col min="18" max="18" width="10.44140625" customWidth="1"/>
    <col min="19" max="19" width="10.88671875" customWidth="1"/>
    <col min="20" max="20" width="7.21875" style="25" customWidth="1"/>
    <col min="21" max="21" width="20.21875" style="26" customWidth="1"/>
    <col min="22" max="22" width="21" style="26" customWidth="1"/>
    <col min="23" max="23" width="18.33203125" style="8" customWidth="1"/>
    <col min="24" max="24" width="19.109375" style="26" customWidth="1"/>
    <col min="25" max="25" width="12.88671875" style="26" customWidth="1"/>
    <col min="26" max="26" width="13.109375" style="26" customWidth="1"/>
    <col min="27" max="27" width="12.88671875" style="26" customWidth="1"/>
    <col min="28" max="28" width="22.21875" style="26" customWidth="1"/>
    <col min="29" max="29" width="22" style="26" customWidth="1"/>
    <col min="30" max="30" width="21.109375" style="26" customWidth="1"/>
    <col min="31" max="31" width="11.21875" style="26" customWidth="1"/>
    <col min="32" max="32" width="25.109375" style="26" customWidth="1"/>
    <col min="33" max="33" width="24.44140625" style="26" customWidth="1"/>
    <col min="34" max="34" width="21" style="26" customWidth="1"/>
    <col min="35" max="36" width="21" style="48" customWidth="1"/>
    <col min="37" max="37" width="21" style="38" customWidth="1"/>
    <col min="38" max="39" width="21" style="48" customWidth="1"/>
    <col min="40" max="40" width="10.88671875" style="26" customWidth="1"/>
    <col min="41" max="41" width="12.33203125" style="26" customWidth="1"/>
    <col min="42" max="42" width="13.5546875" style="26" customWidth="1"/>
    <col min="43" max="43" width="45.33203125" style="26" customWidth="1"/>
    <col min="44" max="44" width="11" customWidth="1"/>
    <col min="45" max="45" width="19.44140625" style="26" customWidth="1"/>
    <col min="46" max="46" width="10.6640625" style="26" customWidth="1"/>
    <col min="50" max="50" width="8.88671875" style="25"/>
  </cols>
  <sheetData>
    <row r="1" spans="1:46" x14ac:dyDescent="0.25">
      <c r="A1" s="70" t="s">
        <v>2</v>
      </c>
      <c r="B1" s="70"/>
      <c r="C1" s="70"/>
      <c r="D1" s="70"/>
      <c r="K1" s="71" t="s">
        <v>119</v>
      </c>
      <c r="L1" s="71"/>
      <c r="M1" s="71"/>
      <c r="N1" s="71"/>
      <c r="O1" s="24"/>
      <c r="P1" s="22"/>
      <c r="Q1" s="22"/>
      <c r="R1" s="22"/>
      <c r="S1" s="22"/>
      <c r="T1" s="72" t="s">
        <v>133</v>
      </c>
      <c r="U1" s="73" t="s">
        <v>134</v>
      </c>
      <c r="V1" s="73"/>
      <c r="W1" s="73"/>
      <c r="X1" s="73"/>
      <c r="Y1" s="73"/>
      <c r="Z1" s="73"/>
      <c r="AA1" s="32"/>
      <c r="AB1" s="32"/>
      <c r="AC1" s="32"/>
      <c r="AD1" s="32"/>
      <c r="AE1" s="32"/>
      <c r="AF1" s="32"/>
      <c r="AG1" s="32"/>
      <c r="AH1" s="32"/>
      <c r="AN1" s="2"/>
      <c r="AO1" s="40"/>
      <c r="AP1"/>
      <c r="AQ1" s="32"/>
      <c r="AR1" s="37"/>
      <c r="AS1" s="32"/>
      <c r="AT1"/>
    </row>
    <row r="2" spans="1:46" ht="18" customHeight="1" x14ac:dyDescent="0.25">
      <c r="A2" s="3" t="s">
        <v>3</v>
      </c>
      <c r="B2" s="26" t="s">
        <v>13</v>
      </c>
      <c r="C2" s="26">
        <v>0.25</v>
      </c>
      <c r="D2" s="26" t="s">
        <v>29</v>
      </c>
      <c r="K2" s="74" t="s">
        <v>115</v>
      </c>
      <c r="L2" s="74"/>
      <c r="M2" s="74"/>
      <c r="N2" s="74"/>
      <c r="O2" s="23"/>
      <c r="P2" s="75" t="s">
        <v>116</v>
      </c>
      <c r="Q2" s="75"/>
      <c r="R2" s="75"/>
      <c r="S2" s="75"/>
      <c r="T2" s="72"/>
      <c r="U2" s="6" t="s">
        <v>232</v>
      </c>
      <c r="V2" s="4" t="s">
        <v>137</v>
      </c>
      <c r="W2" s="37">
        <v>60</v>
      </c>
      <c r="X2" s="32" t="s">
        <v>143</v>
      </c>
      <c r="Y2" s="32"/>
      <c r="Z2" s="32"/>
      <c r="AA2" s="32"/>
      <c r="AB2" s="32"/>
      <c r="AC2" s="32"/>
      <c r="AD2" s="32"/>
      <c r="AE2" s="32"/>
      <c r="AF2" s="32"/>
      <c r="AG2" s="32"/>
      <c r="AH2" s="32"/>
      <c r="AN2" s="2"/>
      <c r="AO2" s="40"/>
      <c r="AP2"/>
      <c r="AQ2" s="32"/>
      <c r="AR2" s="37"/>
      <c r="AS2" s="32"/>
      <c r="AT2"/>
    </row>
    <row r="3" spans="1:46" ht="27.6" x14ac:dyDescent="0.25">
      <c r="A3" s="3" t="s">
        <v>4</v>
      </c>
      <c r="B3" s="26" t="s">
        <v>14</v>
      </c>
      <c r="C3" s="26">
        <v>0.84</v>
      </c>
      <c r="D3" s="26" t="s">
        <v>5</v>
      </c>
      <c r="K3" s="6" t="s">
        <v>60</v>
      </c>
      <c r="L3" s="26" t="s">
        <v>62</v>
      </c>
      <c r="M3" s="26">
        <f>$H$15*$H$33*($H$8-$H$13)*POWER(C35,3)/POWER($H$34,2)</f>
        <v>15826812.910802212</v>
      </c>
      <c r="N3" s="26" t="s">
        <v>5</v>
      </c>
      <c r="O3" s="23"/>
      <c r="P3" s="6" t="s">
        <v>60</v>
      </c>
      <c r="Q3" s="26" t="s">
        <v>62</v>
      </c>
      <c r="R3" s="26">
        <f>$H$15*H57*(H11-$H$13)*POWER(C34,3)/POWER(H58,2)</f>
        <v>679103.1415259341</v>
      </c>
      <c r="S3" s="26" t="s">
        <v>5</v>
      </c>
      <c r="T3" s="72"/>
      <c r="U3" s="7" t="s">
        <v>111</v>
      </c>
      <c r="V3" s="32" t="s">
        <v>109</v>
      </c>
      <c r="W3" s="32">
        <f>5.67*10^-8</f>
        <v>5.6699999999999998E-8</v>
      </c>
      <c r="X3" s="32" t="s">
        <v>110</v>
      </c>
      <c r="Y3" s="32"/>
      <c r="Z3" s="32"/>
      <c r="AA3" s="32"/>
      <c r="AB3" s="32"/>
      <c r="AC3" s="32"/>
      <c r="AD3" s="32"/>
      <c r="AE3" s="32"/>
      <c r="AF3" s="32"/>
      <c r="AG3" s="32"/>
      <c r="AH3" s="32"/>
      <c r="AN3" s="2"/>
      <c r="AO3" s="40"/>
      <c r="AP3"/>
      <c r="AQ3" s="32"/>
      <c r="AR3" s="37"/>
      <c r="AS3" s="32"/>
      <c r="AT3"/>
    </row>
    <row r="4" spans="1:46" ht="30" customHeight="1" x14ac:dyDescent="0.25">
      <c r="A4" s="3" t="s">
        <v>9</v>
      </c>
      <c r="B4" s="26" t="s">
        <v>15</v>
      </c>
      <c r="C4" s="26">
        <v>1530</v>
      </c>
      <c r="D4" s="26" t="s">
        <v>28</v>
      </c>
      <c r="K4" s="6" t="s">
        <v>105</v>
      </c>
      <c r="L4" s="26" t="s">
        <v>61</v>
      </c>
      <c r="M4" s="2">
        <f>M3*$H$32</f>
        <v>11326627.015867967</v>
      </c>
      <c r="N4" s="26" t="s">
        <v>5</v>
      </c>
      <c r="P4" s="7" t="s">
        <v>105</v>
      </c>
      <c r="Q4" s="26" t="s">
        <v>61</v>
      </c>
      <c r="R4" s="2">
        <f>R3*H56</f>
        <v>485544.14345599106</v>
      </c>
      <c r="S4" s="26" t="s">
        <v>5</v>
      </c>
      <c r="T4" s="72"/>
      <c r="U4" s="7" t="s">
        <v>226</v>
      </c>
      <c r="V4" s="32"/>
      <c r="W4" s="32">
        <v>18</v>
      </c>
      <c r="X4" s="8" t="s">
        <v>216</v>
      </c>
      <c r="Y4" s="32"/>
      <c r="Z4" s="32"/>
      <c r="AA4" s="32"/>
      <c r="AB4" s="32"/>
      <c r="AC4" s="32"/>
      <c r="AD4" s="32"/>
      <c r="AE4" s="32"/>
      <c r="AF4" s="32"/>
      <c r="AG4" s="32"/>
      <c r="AH4" s="32"/>
      <c r="AN4" s="2"/>
      <c r="AO4" s="40"/>
      <c r="AP4"/>
      <c r="AQ4" s="32"/>
      <c r="AR4" s="37"/>
      <c r="AS4" s="32"/>
      <c r="AT4"/>
    </row>
    <row r="5" spans="1:46" ht="30" customHeight="1" x14ac:dyDescent="0.25">
      <c r="A5" s="3" t="s">
        <v>16</v>
      </c>
      <c r="B5" s="4" t="s">
        <v>19</v>
      </c>
      <c r="C5" s="26">
        <v>1135</v>
      </c>
      <c r="D5" s="26" t="s">
        <v>18</v>
      </c>
      <c r="K5" s="7" t="s">
        <v>65</v>
      </c>
      <c r="L5" s="26" t="s">
        <v>67</v>
      </c>
      <c r="M5" s="16">
        <f>POWER((0.825+(0.387*POWER(M4,1/6))/POWER((1+(POWER((0.492/$H$32),9/16))),8/27)),2)</f>
        <v>32.371763543212971</v>
      </c>
      <c r="N5" s="26" t="s">
        <v>5</v>
      </c>
      <c r="P5" s="7" t="s">
        <v>66</v>
      </c>
      <c r="Q5" s="26" t="s">
        <v>67</v>
      </c>
      <c r="R5" s="16">
        <f>0.54*R4^(1/4)</f>
        <v>14.254465586951765</v>
      </c>
      <c r="S5" s="26" t="s">
        <v>5</v>
      </c>
      <c r="U5" s="32"/>
      <c r="V5" s="32"/>
      <c r="W5" s="32"/>
      <c r="X5" s="8"/>
      <c r="Y5" s="32"/>
      <c r="Z5" s="32"/>
      <c r="AA5" s="32"/>
      <c r="AB5" s="32"/>
      <c r="AC5" s="32"/>
      <c r="AD5" s="32"/>
      <c r="AE5" s="32"/>
      <c r="AF5" s="32"/>
      <c r="AG5" s="32"/>
      <c r="AH5" s="32"/>
      <c r="AN5" s="2"/>
      <c r="AO5" s="40"/>
      <c r="AP5"/>
      <c r="AQ5" s="77" t="s">
        <v>147</v>
      </c>
      <c r="AR5" s="77"/>
      <c r="AS5" s="77"/>
      <c r="AT5"/>
    </row>
    <row r="6" spans="1:46" ht="30.6" customHeight="1" x14ac:dyDescent="0.25">
      <c r="A6" s="3" t="s">
        <v>11</v>
      </c>
      <c r="B6" s="26" t="s">
        <v>17</v>
      </c>
      <c r="C6" s="2">
        <f>C2/(C5*C4)</f>
        <v>1.4396360600040309E-7</v>
      </c>
      <c r="D6" s="26" t="s">
        <v>12</v>
      </c>
      <c r="F6" s="78" t="s">
        <v>114</v>
      </c>
      <c r="G6" s="78"/>
      <c r="H6" s="78"/>
      <c r="I6" s="78"/>
      <c r="K6" s="7" t="s">
        <v>104</v>
      </c>
      <c r="L6" s="26" t="s">
        <v>103</v>
      </c>
      <c r="M6" s="17">
        <f>M5*$H$30/C35</f>
        <v>2.76190909726252</v>
      </c>
      <c r="N6" s="26" t="s">
        <v>106</v>
      </c>
      <c r="O6" s="20"/>
      <c r="P6" s="7" t="s">
        <v>104</v>
      </c>
      <c r="Q6" s="26" t="s">
        <v>103</v>
      </c>
      <c r="R6" s="17">
        <f>R5*H54/C34</f>
        <v>4.7574599963579249</v>
      </c>
      <c r="S6" s="26" t="s">
        <v>106</v>
      </c>
      <c r="U6" s="83" t="s">
        <v>142</v>
      </c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/>
      <c r="AQ6" s="50" t="s">
        <v>223</v>
      </c>
      <c r="AR6" s="51">
        <f>U490</f>
        <v>28800</v>
      </c>
      <c r="AS6" s="50" t="s">
        <v>143</v>
      </c>
      <c r="AT6"/>
    </row>
    <row r="7" spans="1:46" ht="33.6" customHeight="1" x14ac:dyDescent="0.25">
      <c r="A7" s="79" t="s">
        <v>21</v>
      </c>
      <c r="B7" s="79"/>
      <c r="C7" s="79"/>
      <c r="D7" s="79"/>
      <c r="F7" s="85">
        <v>40</v>
      </c>
      <c r="G7" s="85"/>
      <c r="H7" s="85"/>
      <c r="I7" s="85"/>
      <c r="K7" s="6" t="s">
        <v>107</v>
      </c>
      <c r="L7" s="26"/>
      <c r="M7" s="16">
        <f>M6*C20*($H$8-$H$13)</f>
        <v>0.9942872750145072</v>
      </c>
      <c r="N7" s="26" t="s">
        <v>0</v>
      </c>
      <c r="P7" s="6" t="s">
        <v>107</v>
      </c>
      <c r="Q7" s="26"/>
      <c r="R7" s="16">
        <f>R6*C19*(H11-$H$13)</f>
        <v>4.7955196763287882</v>
      </c>
      <c r="S7" s="26" t="s">
        <v>0</v>
      </c>
      <c r="U7" s="28" t="s">
        <v>214</v>
      </c>
      <c r="V7" s="28" t="s">
        <v>221</v>
      </c>
      <c r="W7" s="32" t="s">
        <v>89</v>
      </c>
      <c r="X7" s="8" t="s">
        <v>218</v>
      </c>
      <c r="Y7" s="28" t="s">
        <v>96</v>
      </c>
      <c r="Z7" s="28" t="s">
        <v>113</v>
      </c>
      <c r="AA7" s="28" t="s">
        <v>136</v>
      </c>
      <c r="AB7" s="28" t="s">
        <v>3</v>
      </c>
      <c r="AC7" s="28" t="s">
        <v>63</v>
      </c>
      <c r="AD7" s="28" t="s">
        <v>215</v>
      </c>
      <c r="AE7" s="28" t="s">
        <v>60</v>
      </c>
      <c r="AF7" s="28" t="s">
        <v>105</v>
      </c>
      <c r="AG7" s="28" t="s">
        <v>66</v>
      </c>
      <c r="AH7" s="28" t="s">
        <v>104</v>
      </c>
      <c r="AI7" s="48" t="s">
        <v>107</v>
      </c>
      <c r="AJ7" s="48" t="s">
        <v>108</v>
      </c>
      <c r="AK7" s="28" t="s">
        <v>220</v>
      </c>
      <c r="AL7" s="28" t="s">
        <v>112</v>
      </c>
      <c r="AM7" s="28" t="s">
        <v>122</v>
      </c>
      <c r="AN7" s="41" t="s">
        <v>144</v>
      </c>
      <c r="AO7" s="41" t="s">
        <v>217</v>
      </c>
      <c r="AP7"/>
      <c r="AQ7" s="52"/>
      <c r="AR7" s="51">
        <f>AR6/3600</f>
        <v>8</v>
      </c>
      <c r="AS7" s="50" t="s">
        <v>153</v>
      </c>
      <c r="AT7"/>
    </row>
    <row r="8" spans="1:46" ht="34.200000000000003" customHeight="1" x14ac:dyDescent="0.25">
      <c r="A8" s="3" t="s">
        <v>3</v>
      </c>
      <c r="B8" s="26" t="s">
        <v>22</v>
      </c>
      <c r="C8" s="26">
        <v>0.20899999999999999</v>
      </c>
      <c r="D8" s="26" t="s">
        <v>27</v>
      </c>
      <c r="F8" s="7" t="s">
        <v>127</v>
      </c>
      <c r="G8" s="26" t="s">
        <v>86</v>
      </c>
      <c r="H8" s="26">
        <v>22</v>
      </c>
      <c r="I8" s="26" t="s">
        <v>88</v>
      </c>
      <c r="K8" s="7" t="s">
        <v>111</v>
      </c>
      <c r="L8" s="26" t="s">
        <v>109</v>
      </c>
      <c r="M8" s="26">
        <f>5.67*10^-8</f>
        <v>5.6699999999999998E-8</v>
      </c>
      <c r="N8" s="26" t="s">
        <v>110</v>
      </c>
      <c r="P8" s="7" t="s">
        <v>111</v>
      </c>
      <c r="Q8" s="26" t="s">
        <v>109</v>
      </c>
      <c r="R8" s="26">
        <f>5.67*10^-8</f>
        <v>5.6699999999999998E-8</v>
      </c>
      <c r="S8" s="26" t="s">
        <v>110</v>
      </c>
      <c r="U8" s="32" t="s">
        <v>86</v>
      </c>
      <c r="V8" s="32" t="s">
        <v>213</v>
      </c>
      <c r="W8" s="32" t="s">
        <v>90</v>
      </c>
      <c r="X8" s="4" t="s">
        <v>95</v>
      </c>
      <c r="Y8" s="4" t="s">
        <v>97</v>
      </c>
      <c r="Z8" s="32" t="s">
        <v>101</v>
      </c>
      <c r="AA8" s="32" t="s">
        <v>92</v>
      </c>
      <c r="AB8" s="32" t="s">
        <v>94</v>
      </c>
      <c r="AC8" s="32" t="s">
        <v>64</v>
      </c>
      <c r="AD8" s="28" t="s">
        <v>99</v>
      </c>
      <c r="AE8" s="32" t="s">
        <v>62</v>
      </c>
      <c r="AF8" s="32" t="s">
        <v>61</v>
      </c>
      <c r="AG8" s="32" t="s">
        <v>67</v>
      </c>
      <c r="AH8" s="32" t="s">
        <v>103</v>
      </c>
      <c r="AK8" s="48"/>
      <c r="AM8" s="48" t="s">
        <v>145</v>
      </c>
      <c r="AN8" s="2" t="s">
        <v>146</v>
      </c>
      <c r="AO8" s="2" t="s">
        <v>158</v>
      </c>
      <c r="AP8"/>
      <c r="AQ8" s="50" t="s">
        <v>252</v>
      </c>
      <c r="AR8" s="51">
        <f>V490</f>
        <v>28.499727741851068</v>
      </c>
      <c r="AS8" s="50" t="s">
        <v>253</v>
      </c>
      <c r="AT8"/>
    </row>
    <row r="9" spans="1:46" ht="32.4" customHeight="1" x14ac:dyDescent="0.25">
      <c r="A9" s="3" t="s">
        <v>4</v>
      </c>
      <c r="B9" s="26" t="s">
        <v>23</v>
      </c>
      <c r="C9" s="26">
        <v>0.86</v>
      </c>
      <c r="D9" s="26" t="s">
        <v>5</v>
      </c>
      <c r="F9" s="7" t="s">
        <v>128</v>
      </c>
      <c r="G9" s="26" t="s">
        <v>86</v>
      </c>
      <c r="H9" s="26">
        <v>27.5</v>
      </c>
      <c r="I9" s="26" t="s">
        <v>88</v>
      </c>
      <c r="K9" s="6" t="s">
        <v>108</v>
      </c>
      <c r="L9" s="26"/>
      <c r="M9" s="16">
        <f>C9*C20*M8*(POWER($H$8+273.15,4)-POWER(($H$13+273.15),4))</f>
        <v>1.7690247615345591</v>
      </c>
      <c r="N9" s="26" t="s">
        <v>0</v>
      </c>
      <c r="P9" s="6" t="s">
        <v>108</v>
      </c>
      <c r="Q9" s="26"/>
      <c r="R9" s="16">
        <f>C3*C19*R8*(POWER(H11+273.15,4)-POWER(($H$13+273.15),4))</f>
        <v>5.0021152997628331</v>
      </c>
      <c r="S9" s="26" t="s">
        <v>0</v>
      </c>
      <c r="U9" s="32" t="s">
        <v>143</v>
      </c>
      <c r="V9" s="32" t="s">
        <v>88</v>
      </c>
      <c r="W9" s="32" t="s">
        <v>91</v>
      </c>
      <c r="X9" s="32" t="s">
        <v>18</v>
      </c>
      <c r="Y9" s="32" t="s">
        <v>98</v>
      </c>
      <c r="Z9" s="32" t="s">
        <v>102</v>
      </c>
      <c r="AA9" s="32" t="s">
        <v>93</v>
      </c>
      <c r="AB9" s="32" t="s">
        <v>10</v>
      </c>
      <c r="AC9" s="32" t="s">
        <v>5</v>
      </c>
      <c r="AD9" s="32" t="s">
        <v>100</v>
      </c>
      <c r="AE9" s="32" t="s">
        <v>5</v>
      </c>
      <c r="AF9" s="32" t="s">
        <v>5</v>
      </c>
      <c r="AG9" s="32" t="s">
        <v>5</v>
      </c>
      <c r="AH9" s="32" t="s">
        <v>106</v>
      </c>
      <c r="AI9" s="48" t="s">
        <v>0</v>
      </c>
      <c r="AJ9" s="48" t="s">
        <v>0</v>
      </c>
      <c r="AK9" s="48" t="s">
        <v>0</v>
      </c>
      <c r="AL9" s="48" t="s">
        <v>88</v>
      </c>
      <c r="AM9" s="48" t="s">
        <v>88</v>
      </c>
      <c r="AN9" s="42" t="s">
        <v>151</v>
      </c>
      <c r="AO9" s="2" t="s">
        <v>153</v>
      </c>
      <c r="AP9"/>
      <c r="AQ9" s="50" t="s">
        <v>148</v>
      </c>
      <c r="AR9" s="51">
        <f>SUM(AN10:AN490)</f>
        <v>7.0023713808319454E-2</v>
      </c>
      <c r="AS9" s="50" t="s">
        <v>151</v>
      </c>
      <c r="AT9"/>
    </row>
    <row r="10" spans="1:46" ht="36.6" customHeight="1" x14ac:dyDescent="0.25">
      <c r="A10" s="3" t="s">
        <v>9</v>
      </c>
      <c r="B10" s="26" t="s">
        <v>24</v>
      </c>
      <c r="C10" s="26">
        <v>1460</v>
      </c>
      <c r="D10" s="26" t="s">
        <v>28</v>
      </c>
      <c r="F10" s="7" t="s">
        <v>129</v>
      </c>
      <c r="G10" s="26" t="s">
        <v>86</v>
      </c>
      <c r="H10" s="26">
        <v>28</v>
      </c>
      <c r="I10" s="26" t="s">
        <v>88</v>
      </c>
      <c r="K10" s="6" t="s">
        <v>120</v>
      </c>
      <c r="L10" s="26"/>
      <c r="M10" s="18">
        <f>M9+M7</f>
        <v>2.7633120365490664</v>
      </c>
      <c r="N10" s="26" t="s">
        <v>0</v>
      </c>
      <c r="P10" s="6" t="s">
        <v>120</v>
      </c>
      <c r="Q10" s="26"/>
      <c r="R10" s="18">
        <f>R9+R7</f>
        <v>9.7976349760916221</v>
      </c>
      <c r="S10" s="26" t="s">
        <v>0</v>
      </c>
      <c r="U10" s="32">
        <v>0</v>
      </c>
      <c r="V10" s="49">
        <v>18</v>
      </c>
      <c r="W10" s="32">
        <f>((V10+$W$4)/2)+273.15</f>
        <v>291.14999999999998</v>
      </c>
      <c r="X10" s="8">
        <f>(351.99/W10)+344.84/(W10^2)</f>
        <v>1.2130324803820438</v>
      </c>
      <c r="Y10" s="32">
        <f>((1.459*10^-6)*W10^1.5)/(W10+109.1)</f>
        <v>1.8109194905124869E-5</v>
      </c>
      <c r="Z10" s="32">
        <f>Y10/X10</f>
        <v>1.4928862333036119E-5</v>
      </c>
      <c r="AA10" s="10">
        <f>1030.5-0.19975*W10+(3.9734*10^-4)*W10^2</f>
        <v>1006.02463276215</v>
      </c>
      <c r="AB10" s="29">
        <f>((2.334*10^-3)*(W10^1.5))/(W10+164.54)</f>
        <v>2.5445239628926759E-2</v>
      </c>
      <c r="AC10" s="8">
        <f>AA10*Y10/AB10</f>
        <v>0.71598052994303296</v>
      </c>
      <c r="AD10" s="32">
        <f>1/W10</f>
        <v>3.4346556757685045E-3</v>
      </c>
      <c r="AE10" s="32">
        <f>$H$15*AD10*(V10-$W$4)*($C$34^3)/(Z10^2)</f>
        <v>0</v>
      </c>
      <c r="AF10" s="32">
        <f>AE10*AC10</f>
        <v>0</v>
      </c>
      <c r="AG10" s="9">
        <f>0.54*POWER(AF10,1/4)</f>
        <v>0</v>
      </c>
      <c r="AH10" s="10">
        <f>AG10*AB10/$C$34</f>
        <v>0</v>
      </c>
      <c r="AI10" s="10">
        <f>AH10*$C$19*(V10-$W$4)</f>
        <v>0</v>
      </c>
      <c r="AJ10" s="10">
        <f>$W$3*$C$19*$C$3*(POWER(V10+273.15,4)-POWER($W$4+273.15,4))</f>
        <v>0</v>
      </c>
      <c r="AK10" s="10">
        <f>AJ10+AI10</f>
        <v>0</v>
      </c>
      <c r="AL10" s="9">
        <f>AK10*$C$17/($C$2*$C$19)</f>
        <v>0</v>
      </c>
      <c r="AM10" s="49">
        <f t="shared" ref="AM10:AM73" si="0">V10+AL10</f>
        <v>18</v>
      </c>
      <c r="AN10" s="29">
        <v>0</v>
      </c>
      <c r="AO10" s="29">
        <f>U10/3600</f>
        <v>0</v>
      </c>
      <c r="AP10"/>
      <c r="AQ10" s="50"/>
      <c r="AR10" s="50">
        <f>AR9*3600</f>
        <v>252.08536970995004</v>
      </c>
      <c r="AS10" s="50" t="s">
        <v>222</v>
      </c>
      <c r="AT10"/>
    </row>
    <row r="11" spans="1:46" ht="31.8" customHeight="1" x14ac:dyDescent="0.25">
      <c r="A11" s="3" t="s">
        <v>16</v>
      </c>
      <c r="B11" s="4" t="s">
        <v>25</v>
      </c>
      <c r="C11" s="26">
        <v>1185</v>
      </c>
      <c r="D11" s="26" t="s">
        <v>18</v>
      </c>
      <c r="F11" s="7" t="s">
        <v>123</v>
      </c>
      <c r="G11" s="26" t="s">
        <v>86</v>
      </c>
      <c r="H11" s="26">
        <v>28.5</v>
      </c>
      <c r="I11" s="26" t="s">
        <v>88</v>
      </c>
      <c r="K11" s="6" t="s">
        <v>112</v>
      </c>
      <c r="L11" s="26"/>
      <c r="M11" s="16">
        <f>M10*C18/(C8*C20)</f>
        <v>0.88143924610815527</v>
      </c>
      <c r="N11" s="26" t="s">
        <v>88</v>
      </c>
      <c r="P11" s="6" t="s">
        <v>112</v>
      </c>
      <c r="Q11" s="26"/>
      <c r="R11" s="16">
        <f>R10*C17/(C2*C19)</f>
        <v>5.307052278716295</v>
      </c>
      <c r="S11" s="26" t="s">
        <v>88</v>
      </c>
      <c r="U11" s="36">
        <f>U10+$W$2</f>
        <v>60</v>
      </c>
      <c r="V11" s="49">
        <f>V10+$W$2*($R$10-AH10*$C$19*(V10-$W$4)-$W$3*$C$3*$C$19*(POWER(V10+273.15,4)-POWER($W$4+273.15,4)))/($C$29*$C$4)</f>
        <v>18.201221813439844</v>
      </c>
      <c r="W11" s="32">
        <f t="shared" ref="W11:W74" si="1">((V11+$W$4)/2)+273.15</f>
        <v>291.25061090671988</v>
      </c>
      <c r="X11" s="8">
        <f t="shared" ref="X11:X74" si="2">(351.99/W11)+344.84/(W11^2)</f>
        <v>1.2126120402529827</v>
      </c>
      <c r="Y11" s="32">
        <f t="shared" ref="Y11:Y74" si="3">((1.459*10^-6)*W11^1.5)/(W11+109.1)</f>
        <v>1.8114029213487054E-5</v>
      </c>
      <c r="Z11" s="32">
        <f t="shared" ref="Z11:Z74" si="4">Y11/X11</f>
        <v>1.4938025198651327E-5</v>
      </c>
      <c r="AA11" s="10">
        <f t="shared" ref="AA11:AA74" si="5">1030.5-0.19975*W11+(3.9734*10^-4)*W11^2</f>
        <v>1006.0278182099772</v>
      </c>
      <c r="AB11" s="29">
        <f t="shared" ref="AB11:AB74" si="6">((2.334*10^-3)*(W11^1.5))/(W11+164.54)</f>
        <v>2.5452810523273806E-2</v>
      </c>
      <c r="AC11" s="8">
        <f t="shared" ref="AC11:AC74" si="7">AA11*Y11/AB11</f>
        <v>0.71596090624149489</v>
      </c>
      <c r="AD11" s="32">
        <f t="shared" ref="AD11:AD74" si="8">1/W11</f>
        <v>3.4334691930320944E-3</v>
      </c>
      <c r="AE11" s="38">
        <f t="shared" ref="AE11:AE74" si="9">$H$15*AD11*(V11-$W$4)*($C$34^3)/(Z11^2)</f>
        <v>14094.169470762157</v>
      </c>
      <c r="AF11" s="32">
        <f t="shared" ref="AF11:AF74" si="10">AE11*AC11</f>
        <v>10090.874347008084</v>
      </c>
      <c r="AG11" s="9">
        <f t="shared" ref="AG11:AG74" si="11">0.54*POWER(AF11,1/4)</f>
        <v>5.4122264502203317</v>
      </c>
      <c r="AH11" s="10">
        <f t="shared" ref="AH11:AH74" si="12">AG11*AB11/$C$34</f>
        <v>1.7793531686424064</v>
      </c>
      <c r="AI11" s="10">
        <f t="shared" ref="AI11:AI74" si="13">AH11*$C$19*(V11-$W$4)</f>
        <v>3.4372288449039091E-2</v>
      </c>
      <c r="AJ11" s="10">
        <f t="shared" ref="AJ11:AJ74" si="14">$W$3*$C$19*$C$3*(POWER(V11+273.15,4)-POWER($W$4+273.15,4))</f>
        <v>9.0922049076037514E-2</v>
      </c>
      <c r="AK11" s="10">
        <f t="shared" ref="AK11:AK74" si="15">AJ11+AI11</f>
        <v>0.1252943375250766</v>
      </c>
      <c r="AL11" s="9">
        <f t="shared" ref="AL11:AL74" si="16">AK11*$C$17/($C$2*$C$19)</f>
        <v>6.786776615941649E-2</v>
      </c>
      <c r="AM11" s="49">
        <f t="shared" si="0"/>
        <v>18.26908957959926</v>
      </c>
      <c r="AN11" s="29">
        <f>AK11*$W$2/(3.6*10^6)</f>
        <v>2.0882389587512766E-6</v>
      </c>
      <c r="AO11" s="29">
        <f t="shared" ref="AO11:AO74" si="17">U11/3600</f>
        <v>1.6666666666666666E-2</v>
      </c>
      <c r="AP11"/>
      <c r="AQ11" s="50" t="s">
        <v>150</v>
      </c>
      <c r="AR11" s="51">
        <v>40</v>
      </c>
      <c r="AS11" s="50" t="s">
        <v>0</v>
      </c>
      <c r="AT11"/>
    </row>
    <row r="12" spans="1:46" ht="27.6" customHeight="1" x14ac:dyDescent="0.25">
      <c r="A12" s="3" t="s">
        <v>11</v>
      </c>
      <c r="B12" s="26" t="s">
        <v>26</v>
      </c>
      <c r="C12" s="2">
        <f>C8/(C11*C10)</f>
        <v>1.2080226576498468E-7</v>
      </c>
      <c r="D12" s="26" t="s">
        <v>12</v>
      </c>
      <c r="F12" s="7" t="s">
        <v>124</v>
      </c>
      <c r="G12" s="26" t="s">
        <v>86</v>
      </c>
      <c r="H12" s="26">
        <v>22.5</v>
      </c>
      <c r="I12" s="26" t="s">
        <v>88</v>
      </c>
      <c r="K12" s="7" t="s">
        <v>122</v>
      </c>
      <c r="L12" s="26" t="s">
        <v>145</v>
      </c>
      <c r="M12" s="16">
        <f>H8+M11</f>
        <v>22.881439246108155</v>
      </c>
      <c r="N12" s="26" t="s">
        <v>88</v>
      </c>
      <c r="P12" s="7" t="s">
        <v>122</v>
      </c>
      <c r="Q12" s="26" t="s">
        <v>145</v>
      </c>
      <c r="R12" s="16">
        <f>H11+R11</f>
        <v>33.807052278716299</v>
      </c>
      <c r="S12" s="26" t="s">
        <v>88</v>
      </c>
      <c r="U12" s="36">
        <f>U11+$W$2</f>
        <v>120</v>
      </c>
      <c r="V12" s="49">
        <f t="shared" ref="V12:V75" si="18">V11+$W$2*($R$10-AH11*$C$19*(V11-$W$4)-$W$3*$C$3*$C$19*(POWER(V11+273.15,4)-POWER($W$4+273.15,4)))/($C$29*$C$4)</f>
        <v>18.399870357527231</v>
      </c>
      <c r="W12" s="32">
        <f t="shared" si="1"/>
        <v>291.34993517876359</v>
      </c>
      <c r="X12" s="8">
        <f t="shared" si="2"/>
        <v>1.2121972625892707</v>
      </c>
      <c r="Y12" s="32">
        <f t="shared" si="3"/>
        <v>1.8118800906675004E-5</v>
      </c>
      <c r="Z12" s="32">
        <f t="shared" si="4"/>
        <v>1.4947072944194731E-5</v>
      </c>
      <c r="AA12" s="10">
        <f t="shared" si="5"/>
        <v>1006.0309708121316</v>
      </c>
      <c r="AB12" s="29">
        <f t="shared" si="6"/>
        <v>2.5460283555508344E-2</v>
      </c>
      <c r="AC12" s="8">
        <f t="shared" si="7"/>
        <v>0.71594154976134716</v>
      </c>
      <c r="AD12" s="32">
        <f t="shared" si="8"/>
        <v>3.4322986870974586E-3</v>
      </c>
      <c r="AE12" s="38">
        <f t="shared" si="9"/>
        <v>27964.665462311554</v>
      </c>
      <c r="AF12" s="32">
        <f t="shared" si="10"/>
        <v>20021.065929644952</v>
      </c>
      <c r="AG12" s="9">
        <f t="shared" si="11"/>
        <v>6.4234087468614831</v>
      </c>
      <c r="AH12" s="10">
        <f t="shared" si="12"/>
        <v>2.112415021137001</v>
      </c>
      <c r="AI12" s="10">
        <f t="shared" si="13"/>
        <v>8.1090446375802774E-2</v>
      </c>
      <c r="AJ12" s="10">
        <f t="shared" si="14"/>
        <v>0.18086634496211387</v>
      </c>
      <c r="AK12" s="10">
        <f t="shared" si="15"/>
        <v>0.26195679133791666</v>
      </c>
      <c r="AL12" s="9">
        <f t="shared" si="16"/>
        <v>0.14189326197470487</v>
      </c>
      <c r="AM12" s="49">
        <f t="shared" si="0"/>
        <v>18.541763619501936</v>
      </c>
      <c r="AN12" s="29">
        <f t="shared" ref="AN12:AN75" si="19">AK12*$W$2/(3.6*10^6)</f>
        <v>4.3659465222986113E-6</v>
      </c>
      <c r="AO12" s="29">
        <f t="shared" si="17"/>
        <v>3.3333333333333333E-2</v>
      </c>
      <c r="AP12"/>
      <c r="AQ12" s="50" t="s">
        <v>149</v>
      </c>
      <c r="AR12" s="51">
        <f>(AR11/1000)*(AR6/3600)</f>
        <v>0.32</v>
      </c>
      <c r="AS12" s="50" t="s">
        <v>151</v>
      </c>
      <c r="AT12"/>
    </row>
    <row r="13" spans="1:46" ht="16.2" x14ac:dyDescent="0.25">
      <c r="A13" s="79" t="s">
        <v>20</v>
      </c>
      <c r="B13" s="79"/>
      <c r="C13" s="79"/>
      <c r="D13" s="79"/>
      <c r="F13" s="6" t="s">
        <v>87</v>
      </c>
      <c r="G13" s="26" t="s">
        <v>85</v>
      </c>
      <c r="H13" s="26">
        <v>18</v>
      </c>
      <c r="I13" s="26" t="s">
        <v>88</v>
      </c>
      <c r="K13" s="75" t="s">
        <v>118</v>
      </c>
      <c r="L13" s="75"/>
      <c r="M13" s="75"/>
      <c r="N13" s="75"/>
      <c r="P13" s="74" t="s">
        <v>117</v>
      </c>
      <c r="Q13" s="74"/>
      <c r="R13" s="74"/>
      <c r="S13" s="74"/>
      <c r="U13" s="36">
        <f>U12+$W$2</f>
        <v>180</v>
      </c>
      <c r="V13" s="49">
        <f t="shared" si="18"/>
        <v>18.59571215622632</v>
      </c>
      <c r="W13" s="32">
        <f t="shared" si="1"/>
        <v>291.44785607811315</v>
      </c>
      <c r="X13" s="8">
        <f t="shared" si="2"/>
        <v>1.2117886230726662</v>
      </c>
      <c r="Y13" s="32">
        <f t="shared" si="3"/>
        <v>1.8123504408715994E-5</v>
      </c>
      <c r="Z13" s="32">
        <f t="shared" si="4"/>
        <v>1.4955994852271523E-5</v>
      </c>
      <c r="AA13" s="10">
        <f t="shared" si="5"/>
        <v>1006.0340865449269</v>
      </c>
      <c r="AB13" s="29">
        <f t="shared" si="6"/>
        <v>2.5467649984818763E-2</v>
      </c>
      <c r="AC13" s="8">
        <f t="shared" si="7"/>
        <v>0.71592248258807312</v>
      </c>
      <c r="AD13" s="32">
        <f t="shared" si="8"/>
        <v>3.4311455004561175E-3</v>
      </c>
      <c r="AE13" s="38">
        <f t="shared" si="9"/>
        <v>41597.059802365562</v>
      </c>
      <c r="AF13" s="32">
        <f t="shared" si="10"/>
        <v>29780.270322074095</v>
      </c>
      <c r="AG13" s="9">
        <f t="shared" si="11"/>
        <v>7.093750650989068</v>
      </c>
      <c r="AH13" s="10">
        <f t="shared" si="12"/>
        <v>2.3335399660116938</v>
      </c>
      <c r="AI13" s="10">
        <f t="shared" si="13"/>
        <v>0.13345133998013942</v>
      </c>
      <c r="AJ13" s="10">
        <f t="shared" si="14"/>
        <v>0.26971995606880245</v>
      </c>
      <c r="AK13" s="10">
        <f t="shared" si="15"/>
        <v>0.40317129604894186</v>
      </c>
      <c r="AL13" s="9">
        <f t="shared" si="16"/>
        <v>0.21838445202651013</v>
      </c>
      <c r="AM13" s="49">
        <f t="shared" si="0"/>
        <v>18.814096608252829</v>
      </c>
      <c r="AN13" s="29">
        <f t="shared" si="19"/>
        <v>6.7195216008156972E-6</v>
      </c>
      <c r="AO13" s="29">
        <f t="shared" si="17"/>
        <v>0.05</v>
      </c>
      <c r="AP13"/>
      <c r="AQ13" s="50"/>
      <c r="AR13" s="50">
        <f>AR12*3600</f>
        <v>1152</v>
      </c>
      <c r="AS13" s="50" t="s">
        <v>222</v>
      </c>
      <c r="AT13"/>
    </row>
    <row r="14" spans="1:46" ht="27.6" x14ac:dyDescent="0.25">
      <c r="A14" s="3" t="s">
        <v>7</v>
      </c>
      <c r="B14" s="26" t="s">
        <v>32</v>
      </c>
      <c r="C14" s="26">
        <v>0.32</v>
      </c>
      <c r="D14" s="26" t="s">
        <v>1</v>
      </c>
      <c r="E14" s="15"/>
      <c r="F14" s="6" t="s">
        <v>84</v>
      </c>
      <c r="H14" s="10">
        <f>F7/6</f>
        <v>6.666666666666667</v>
      </c>
      <c r="I14" s="1" t="s">
        <v>0</v>
      </c>
      <c r="K14" s="6" t="s">
        <v>60</v>
      </c>
      <c r="L14" s="26" t="s">
        <v>62</v>
      </c>
      <c r="M14" s="26">
        <f>$H$15*H41*(H9-$H$13)*POWER(C36,3)/POWER(H42,2)</f>
        <v>36026140.272795781</v>
      </c>
      <c r="N14" s="26" t="s">
        <v>5</v>
      </c>
      <c r="P14" s="6" t="s">
        <v>60</v>
      </c>
      <c r="Q14" s="26" t="s">
        <v>62</v>
      </c>
      <c r="R14" s="26">
        <f>$H$15*H65*(H12-$H$13)*POWER($C$34,3)/POWER(H66,2)</f>
        <v>304822.3474649344</v>
      </c>
      <c r="S14" s="26" t="s">
        <v>5</v>
      </c>
      <c r="U14" s="36">
        <f>U13+$W$2</f>
        <v>240</v>
      </c>
      <c r="V14" s="49">
        <f t="shared" si="18"/>
        <v>18.788653720451343</v>
      </c>
      <c r="W14" s="32">
        <f t="shared" si="1"/>
        <v>291.54432686022562</v>
      </c>
      <c r="X14" s="8">
        <f t="shared" si="2"/>
        <v>1.2113863044540922</v>
      </c>
      <c r="Y14" s="32">
        <f t="shared" si="3"/>
        <v>1.8128137508047124E-5</v>
      </c>
      <c r="Z14" s="32">
        <f t="shared" si="4"/>
        <v>1.496478657666228E-5</v>
      </c>
      <c r="AA14" s="10">
        <f t="shared" si="5"/>
        <v>1006.0371635879878</v>
      </c>
      <c r="AB14" s="29">
        <f t="shared" si="6"/>
        <v>2.5474906339011619E-2</v>
      </c>
      <c r="AC14" s="8">
        <f t="shared" si="7"/>
        <v>0.7159037131296605</v>
      </c>
      <c r="AD14" s="32">
        <f t="shared" si="8"/>
        <v>3.4300101489521608E-3</v>
      </c>
      <c r="AE14" s="38">
        <f t="shared" si="9"/>
        <v>54986.788771597385</v>
      </c>
      <c r="AF14" s="32">
        <f t="shared" si="10"/>
        <v>39365.246254662889</v>
      </c>
      <c r="AG14" s="9">
        <f t="shared" si="11"/>
        <v>7.6062746491662141</v>
      </c>
      <c r="AH14" s="10">
        <f t="shared" si="12"/>
        <v>2.502851317735642</v>
      </c>
      <c r="AI14" s="10">
        <f t="shared" si="13"/>
        <v>0.18949276833300102</v>
      </c>
      <c r="AJ14" s="10">
        <f t="shared" si="14"/>
        <v>0.35743288378050503</v>
      </c>
      <c r="AK14" s="10">
        <f t="shared" si="15"/>
        <v>0.54692565211350608</v>
      </c>
      <c r="AL14" s="9">
        <f t="shared" si="16"/>
        <v>0.29625139489481578</v>
      </c>
      <c r="AM14" s="49">
        <f t="shared" si="0"/>
        <v>19.08490511534616</v>
      </c>
      <c r="AN14" s="29">
        <f t="shared" si="19"/>
        <v>9.1154275352251012E-6</v>
      </c>
      <c r="AO14" s="29">
        <f t="shared" si="17"/>
        <v>6.6666666666666666E-2</v>
      </c>
      <c r="AP14"/>
      <c r="AQ14" s="53" t="s">
        <v>152</v>
      </c>
      <c r="AR14" s="51">
        <f>AR12-AR9</f>
        <v>0.24997628619168055</v>
      </c>
      <c r="AS14" s="50" t="s">
        <v>151</v>
      </c>
      <c r="AT14"/>
    </row>
    <row r="15" spans="1:46" ht="31.2" customHeight="1" x14ac:dyDescent="0.25">
      <c r="A15" s="3" t="s">
        <v>6</v>
      </c>
      <c r="B15" s="26" t="s">
        <v>33</v>
      </c>
      <c r="C15" s="26">
        <v>0.3</v>
      </c>
      <c r="D15" s="26" t="s">
        <v>1</v>
      </c>
      <c r="F15" s="6" t="s">
        <v>83</v>
      </c>
      <c r="G15" s="26" t="s">
        <v>58</v>
      </c>
      <c r="H15" s="26">
        <v>9.81</v>
      </c>
      <c r="I15" s="26" t="s">
        <v>59</v>
      </c>
      <c r="K15" s="6" t="s">
        <v>105</v>
      </c>
      <c r="L15" s="26" t="s">
        <v>61</v>
      </c>
      <c r="M15" s="2">
        <f>M14*H40</f>
        <v>25761284.72686474</v>
      </c>
      <c r="N15" s="26" t="s">
        <v>5</v>
      </c>
      <c r="P15" s="6" t="s">
        <v>105</v>
      </c>
      <c r="Q15" s="26" t="s">
        <v>61</v>
      </c>
      <c r="R15" s="2">
        <f>R14*H64</f>
        <v>218114.2973134777</v>
      </c>
      <c r="S15" s="26" t="s">
        <v>5</v>
      </c>
      <c r="U15" s="36">
        <f>U14+$W$2</f>
        <v>300</v>
      </c>
      <c r="V15" s="49">
        <f t="shared" si="18"/>
        <v>18.978642887257216</v>
      </c>
      <c r="W15" s="32">
        <f t="shared" si="1"/>
        <v>291.6393214436286</v>
      </c>
      <c r="X15" s="8">
        <f t="shared" si="2"/>
        <v>1.210990403080769</v>
      </c>
      <c r="Y15" s="32">
        <f t="shared" si="3"/>
        <v>1.813269898615254E-5</v>
      </c>
      <c r="Z15" s="32">
        <f t="shared" si="4"/>
        <v>1.4973445652436892E-5</v>
      </c>
      <c r="AA15" s="10">
        <f t="shared" si="5"/>
        <v>1006.040200772935</v>
      </c>
      <c r="AB15" s="29">
        <f t="shared" si="6"/>
        <v>2.5482050701041811E-2</v>
      </c>
      <c r="AC15" s="8">
        <f t="shared" si="7"/>
        <v>0.71588524576000001</v>
      </c>
      <c r="AD15" s="32">
        <f t="shared" si="8"/>
        <v>3.4288929045985712E-3</v>
      </c>
      <c r="AE15" s="38">
        <f t="shared" si="9"/>
        <v>68132.184639019004</v>
      </c>
      <c r="AF15" s="32">
        <f t="shared" si="10"/>
        <v>48774.825744469817</v>
      </c>
      <c r="AG15" s="9">
        <f t="shared" si="11"/>
        <v>8.0249565830318357</v>
      </c>
      <c r="AH15" s="10">
        <f t="shared" si="12"/>
        <v>2.6413595275819874</v>
      </c>
      <c r="AI15" s="10">
        <f t="shared" si="13"/>
        <v>0.24815498057829041</v>
      </c>
      <c r="AJ15" s="10">
        <f t="shared" si="14"/>
        <v>0.44397372959425568</v>
      </c>
      <c r="AK15" s="10">
        <f t="shared" si="15"/>
        <v>0.69212871017254607</v>
      </c>
      <c r="AL15" s="9">
        <f t="shared" si="16"/>
        <v>0.37490305134346247</v>
      </c>
      <c r="AM15" s="49">
        <f t="shared" si="0"/>
        <v>19.353545938600679</v>
      </c>
      <c r="AN15" s="29">
        <f t="shared" si="19"/>
        <v>1.1535478502875768E-5</v>
      </c>
      <c r="AO15" s="29">
        <f t="shared" si="17"/>
        <v>8.3333333333333329E-2</v>
      </c>
      <c r="AP15"/>
      <c r="AT15"/>
    </row>
    <row r="16" spans="1:46" ht="27.6" x14ac:dyDescent="0.25">
      <c r="A16" s="3" t="s">
        <v>31</v>
      </c>
      <c r="B16" s="26" t="s">
        <v>34</v>
      </c>
      <c r="C16" s="26">
        <v>0.3</v>
      </c>
      <c r="D16" s="26" t="s">
        <v>1</v>
      </c>
      <c r="F16" s="80" t="s">
        <v>89</v>
      </c>
      <c r="G16" s="80"/>
      <c r="H16" s="80"/>
      <c r="I16" s="80"/>
      <c r="K16" s="7" t="s">
        <v>65</v>
      </c>
      <c r="L16" s="26" t="s">
        <v>67</v>
      </c>
      <c r="M16" s="16">
        <f>POWER((0.825+(0.387*POWER(M15,1/6))/POWER((1+(POWER((0.492/H40),9/16))),8/27)),2)</f>
        <v>41.001942062595525</v>
      </c>
      <c r="N16" s="26" t="s">
        <v>5</v>
      </c>
      <c r="P16" s="7" t="s">
        <v>66</v>
      </c>
      <c r="Q16" s="26" t="s">
        <v>67</v>
      </c>
      <c r="R16" s="16">
        <f>0.54*R15^(1/4)</f>
        <v>11.669837091111889</v>
      </c>
      <c r="S16" s="26" t="s">
        <v>5</v>
      </c>
      <c r="U16" s="36">
        <f t="shared" ref="U16:U79" si="20">U15+$W$2</f>
        <v>360</v>
      </c>
      <c r="V16" s="49">
        <f t="shared" si="18"/>
        <v>19.165649903500128</v>
      </c>
      <c r="W16" s="32">
        <f t="shared" si="1"/>
        <v>291.73282495175005</v>
      </c>
      <c r="X16" s="8">
        <f t="shared" si="2"/>
        <v>1.2106009685728325</v>
      </c>
      <c r="Y16" s="32">
        <f t="shared" si="3"/>
        <v>1.8137188162679491E-5</v>
      </c>
      <c r="Z16" s="32">
        <f t="shared" si="4"/>
        <v>1.4981970635676322E-5</v>
      </c>
      <c r="AA16" s="10">
        <f t="shared" si="5"/>
        <v>1006.0431972881487</v>
      </c>
      <c r="AB16" s="29">
        <f t="shared" si="6"/>
        <v>2.548908199673517E-2</v>
      </c>
      <c r="AC16" s="8">
        <f t="shared" si="7"/>
        <v>0.71586708267233878</v>
      </c>
      <c r="AD16" s="32">
        <f t="shared" si="8"/>
        <v>3.4277939075432833E-3</v>
      </c>
      <c r="AE16" s="38">
        <f t="shared" si="9"/>
        <v>81033.127797130437</v>
      </c>
      <c r="AF16" s="32">
        <f t="shared" si="10"/>
        <v>58008.94879594657</v>
      </c>
      <c r="AG16" s="9">
        <f t="shared" si="11"/>
        <v>8.3804532687368631</v>
      </c>
      <c r="AH16" s="10">
        <f t="shared" si="12"/>
        <v>2.7591299485982819</v>
      </c>
      <c r="AI16" s="10">
        <f t="shared" si="13"/>
        <v>0.30875323759947848</v>
      </c>
      <c r="AJ16" s="10">
        <f t="shared" si="14"/>
        <v>0.52932124719263618</v>
      </c>
      <c r="AK16" s="10">
        <f t="shared" si="15"/>
        <v>0.83807448479211466</v>
      </c>
      <c r="AL16" s="9">
        <f t="shared" si="16"/>
        <v>0.45395701259572874</v>
      </c>
      <c r="AM16" s="49">
        <f t="shared" si="0"/>
        <v>19.619606916095858</v>
      </c>
      <c r="AN16" s="29">
        <f t="shared" si="19"/>
        <v>1.3967908079868577E-5</v>
      </c>
      <c r="AO16" s="29">
        <f t="shared" si="17"/>
        <v>0.1</v>
      </c>
      <c r="AP16"/>
      <c r="AT16"/>
    </row>
    <row r="17" spans="1:46" ht="27.6" x14ac:dyDescent="0.25">
      <c r="A17" s="3" t="s">
        <v>35</v>
      </c>
      <c r="B17" s="26" t="s">
        <v>56</v>
      </c>
      <c r="C17" s="26">
        <v>1.2999999999999999E-2</v>
      </c>
      <c r="D17" s="26" t="s">
        <v>1</v>
      </c>
      <c r="F17" s="7" t="s">
        <v>130</v>
      </c>
      <c r="G17" s="26" t="s">
        <v>90</v>
      </c>
      <c r="H17" s="26">
        <f>(H8+H13)/2</f>
        <v>20</v>
      </c>
      <c r="I17" s="26" t="s">
        <v>88</v>
      </c>
      <c r="K17" s="7" t="s">
        <v>104</v>
      </c>
      <c r="L17" s="26" t="s">
        <v>103</v>
      </c>
      <c r="M17" s="17">
        <f>M16*H38/C36</f>
        <v>3.5263744573089228</v>
      </c>
      <c r="N17" s="26" t="s">
        <v>106</v>
      </c>
      <c r="P17" s="7" t="s">
        <v>104</v>
      </c>
      <c r="Q17" s="26" t="s">
        <v>103</v>
      </c>
      <c r="R17" s="17">
        <f>R16*H62/$C$34</f>
        <v>3.860981153345374</v>
      </c>
      <c r="S17" s="26" t="s">
        <v>106</v>
      </c>
      <c r="U17" s="36">
        <f t="shared" si="20"/>
        <v>420</v>
      </c>
      <c r="V17" s="49">
        <f t="shared" si="18"/>
        <v>19.349659515420008</v>
      </c>
      <c r="W17" s="32">
        <f t="shared" si="1"/>
        <v>291.82482975771001</v>
      </c>
      <c r="X17" s="8">
        <f t="shared" si="2"/>
        <v>1.2102180204391115</v>
      </c>
      <c r="Y17" s="32">
        <f t="shared" si="3"/>
        <v>1.8141604705147915E-5</v>
      </c>
      <c r="Z17" s="32">
        <f t="shared" si="4"/>
        <v>1.4990360743897596E-5</v>
      </c>
      <c r="AA17" s="10">
        <f t="shared" si="5"/>
        <v>1006.0461525559841</v>
      </c>
      <c r="AB17" s="29">
        <f t="shared" si="6"/>
        <v>2.5495999696839796E-2</v>
      </c>
      <c r="AC17" s="8">
        <f t="shared" si="7"/>
        <v>0.71584922465573408</v>
      </c>
      <c r="AD17" s="32">
        <f t="shared" si="8"/>
        <v>3.4267132129581239E-3</v>
      </c>
      <c r="AE17" s="38">
        <f t="shared" si="9"/>
        <v>93690.479686118371</v>
      </c>
      <c r="AF17" s="32">
        <f t="shared" si="10"/>
        <v>67068.257240931634</v>
      </c>
      <c r="AG17" s="9">
        <f t="shared" si="11"/>
        <v>8.6900648054169469</v>
      </c>
      <c r="AH17" s="10">
        <f t="shared" si="12"/>
        <v>2.8618410745738703</v>
      </c>
      <c r="AI17" s="10">
        <f t="shared" si="13"/>
        <v>0.37080105964017074</v>
      </c>
      <c r="AJ17" s="10">
        <f t="shared" si="14"/>
        <v>0.61346082609964392</v>
      </c>
      <c r="AK17" s="10">
        <f t="shared" si="15"/>
        <v>0.98426188573981466</v>
      </c>
      <c r="AL17" s="9">
        <f t="shared" si="16"/>
        <v>0.53314185477573284</v>
      </c>
      <c r="AM17" s="49">
        <f t="shared" si="0"/>
        <v>19.88280137019574</v>
      </c>
      <c r="AN17" s="29">
        <f t="shared" si="19"/>
        <v>1.6404364762330245E-5</v>
      </c>
      <c r="AO17" s="29">
        <f t="shared" si="17"/>
        <v>0.11666666666666667</v>
      </c>
      <c r="AP17"/>
      <c r="AQ17" s="32"/>
      <c r="AR17" s="37"/>
      <c r="AS17" s="32"/>
      <c r="AT17"/>
    </row>
    <row r="18" spans="1:46" ht="16.2" x14ac:dyDescent="0.25">
      <c r="A18" s="3" t="s">
        <v>36</v>
      </c>
      <c r="B18" s="26" t="s">
        <v>57</v>
      </c>
      <c r="C18" s="26">
        <v>6.0000000000000001E-3</v>
      </c>
      <c r="D18" s="26" t="s">
        <v>1</v>
      </c>
      <c r="F18" s="81"/>
      <c r="G18" s="81"/>
      <c r="H18" s="26">
        <f>H17+273.15</f>
        <v>293.14999999999998</v>
      </c>
      <c r="I18" s="26" t="s">
        <v>91</v>
      </c>
      <c r="K18" s="6" t="s">
        <v>107</v>
      </c>
      <c r="L18" s="26"/>
      <c r="M18" s="16">
        <f>M17*C20*(H9-$H$13)</f>
        <v>3.0150501609991291</v>
      </c>
      <c r="N18" s="26" t="s">
        <v>0</v>
      </c>
      <c r="P18" s="6" t="s">
        <v>107</v>
      </c>
      <c r="Q18" s="26"/>
      <c r="R18" s="16">
        <f>R17*C19*(H12-$H$13)</f>
        <v>1.6679438582452015</v>
      </c>
      <c r="S18" s="26" t="s">
        <v>0</v>
      </c>
      <c r="U18" s="36">
        <f t="shared" si="20"/>
        <v>480</v>
      </c>
      <c r="V18" s="49">
        <f t="shared" si="18"/>
        <v>19.530666760544989</v>
      </c>
      <c r="W18" s="32">
        <f t="shared" si="1"/>
        <v>291.9153333802725</v>
      </c>
      <c r="X18" s="8">
        <f t="shared" si="2"/>
        <v>1.2098415569261087</v>
      </c>
      <c r="Y18" s="32">
        <f t="shared" si="3"/>
        <v>1.8145948527693533E-5</v>
      </c>
      <c r="Z18" s="32">
        <f t="shared" si="4"/>
        <v>1.4998615664845939E-5</v>
      </c>
      <c r="AA18" s="10">
        <f t="shared" si="5"/>
        <v>1006.0490661677425</v>
      </c>
      <c r="AB18" s="29">
        <f t="shared" si="6"/>
        <v>2.5502803658489212E-2</v>
      </c>
      <c r="AC18" s="8">
        <f t="shared" si="7"/>
        <v>0.71583167150867955</v>
      </c>
      <c r="AD18" s="32">
        <f t="shared" si="8"/>
        <v>3.4256508160101311E-3</v>
      </c>
      <c r="AE18" s="38">
        <f t="shared" si="9"/>
        <v>106105.77979348281</v>
      </c>
      <c r="AF18" s="32">
        <f t="shared" si="10"/>
        <v>75953.877706300671</v>
      </c>
      <c r="AG18" s="9">
        <f t="shared" si="11"/>
        <v>8.9646068414588669</v>
      </c>
      <c r="AH18" s="10">
        <f t="shared" si="12"/>
        <v>2.953042021979797</v>
      </c>
      <c r="AI18" s="10">
        <f t="shared" si="13"/>
        <v>0.43393183349155584</v>
      </c>
      <c r="AJ18" s="10">
        <f t="shared" si="14"/>
        <v>0.69638262836794795</v>
      </c>
      <c r="AK18" s="10">
        <f t="shared" si="15"/>
        <v>1.1303144618595038</v>
      </c>
      <c r="AL18" s="9">
        <f t="shared" si="16"/>
        <v>0.61225366684056448</v>
      </c>
      <c r="AM18" s="49">
        <f t="shared" si="0"/>
        <v>20.142920427385555</v>
      </c>
      <c r="AN18" s="29">
        <f t="shared" si="19"/>
        <v>1.8838574364325061E-5</v>
      </c>
      <c r="AO18" s="29">
        <f t="shared" si="17"/>
        <v>0.13333333333333333</v>
      </c>
      <c r="AP18"/>
      <c r="AQ18" s="32"/>
      <c r="AR18" s="37"/>
      <c r="AS18" s="32"/>
      <c r="AT18"/>
    </row>
    <row r="19" spans="1:46" ht="27.6" x14ac:dyDescent="0.25">
      <c r="A19" s="3" t="s">
        <v>37</v>
      </c>
      <c r="B19" s="26" t="s">
        <v>40</v>
      </c>
      <c r="C19" s="26">
        <f>C14*C15</f>
        <v>9.6000000000000002E-2</v>
      </c>
      <c r="D19" s="26" t="s">
        <v>8</v>
      </c>
      <c r="F19" s="7" t="s">
        <v>131</v>
      </c>
      <c r="G19" s="26" t="s">
        <v>90</v>
      </c>
      <c r="H19" s="26">
        <f>(H9+H13)/2</f>
        <v>22.75</v>
      </c>
      <c r="I19" s="26" t="s">
        <v>88</v>
      </c>
      <c r="K19" s="7" t="s">
        <v>111</v>
      </c>
      <c r="L19" s="26" t="s">
        <v>109</v>
      </c>
      <c r="M19" s="26">
        <f>5.67*10^-8</f>
        <v>5.6699999999999998E-8</v>
      </c>
      <c r="N19" s="26" t="s">
        <v>110</v>
      </c>
      <c r="P19" s="7" t="s">
        <v>111</v>
      </c>
      <c r="Q19" s="26" t="s">
        <v>109</v>
      </c>
      <c r="R19" s="26">
        <f>5.67*10^-8</f>
        <v>5.6699999999999998E-8</v>
      </c>
      <c r="S19" s="26" t="s">
        <v>110</v>
      </c>
      <c r="U19" s="36">
        <f t="shared" si="20"/>
        <v>540</v>
      </c>
      <c r="V19" s="49">
        <f t="shared" si="18"/>
        <v>19.708674407879677</v>
      </c>
      <c r="W19" s="32">
        <f t="shared" si="1"/>
        <v>292.00433720393983</v>
      </c>
      <c r="X19" s="8">
        <f t="shared" si="2"/>
        <v>1.2094715604049768</v>
      </c>
      <c r="Y19" s="32">
        <f t="shared" si="3"/>
        <v>1.81502197294604E-5</v>
      </c>
      <c r="Z19" s="32">
        <f t="shared" si="4"/>
        <v>1.5006735440214087E-5</v>
      </c>
      <c r="AA19" s="10">
        <f t="shared" si="5"/>
        <v>1006.0519378442417</v>
      </c>
      <c r="AB19" s="29">
        <f t="shared" si="6"/>
        <v>2.5509494028747009E-2</v>
      </c>
      <c r="AC19" s="8">
        <f t="shared" si="7"/>
        <v>0.71581442229096737</v>
      </c>
      <c r="AD19" s="32">
        <f t="shared" si="8"/>
        <v>3.4246066670632577E-3</v>
      </c>
      <c r="AE19" s="38">
        <f t="shared" si="9"/>
        <v>118281.06086259462</v>
      </c>
      <c r="AF19" s="32">
        <f t="shared" si="10"/>
        <v>84667.289249320922</v>
      </c>
      <c r="AG19" s="9">
        <f t="shared" si="11"/>
        <v>9.2113370479958991</v>
      </c>
      <c r="AH19" s="10">
        <f t="shared" si="12"/>
        <v>3.0351137375422717</v>
      </c>
      <c r="AI19" s="10">
        <f t="shared" si="13"/>
        <v>0.49785803216088137</v>
      </c>
      <c r="AJ19" s="10">
        <f t="shared" si="14"/>
        <v>0.77808045850037644</v>
      </c>
      <c r="AK19" s="10">
        <f t="shared" si="15"/>
        <v>1.2759384906612579</v>
      </c>
      <c r="AL19" s="9">
        <f t="shared" si="16"/>
        <v>0.69113334910818136</v>
      </c>
      <c r="AM19" s="49">
        <f t="shared" si="0"/>
        <v>20.399807756987858</v>
      </c>
      <c r="AN19" s="29">
        <f t="shared" si="19"/>
        <v>2.1265641511020965E-5</v>
      </c>
      <c r="AO19" s="29">
        <f t="shared" si="17"/>
        <v>0.15</v>
      </c>
      <c r="AP19"/>
      <c r="AQ19" s="32"/>
    </row>
    <row r="20" spans="1:46" ht="16.2" x14ac:dyDescent="0.25">
      <c r="A20" s="3" t="s">
        <v>38</v>
      </c>
      <c r="B20" s="26" t="s">
        <v>41</v>
      </c>
      <c r="C20" s="26">
        <f>C15*C16</f>
        <v>0.09</v>
      </c>
      <c r="D20" s="26" t="s">
        <v>8</v>
      </c>
      <c r="H20" s="26">
        <f>H19+273.15</f>
        <v>295.89999999999998</v>
      </c>
      <c r="I20" s="26" t="s">
        <v>91</v>
      </c>
      <c r="K20" s="6" t="s">
        <v>108</v>
      </c>
      <c r="L20" s="26"/>
      <c r="M20" s="16">
        <f>$C$3*C20*M19*(POWER(H9+273.15,4)-POWER(($H$13+273.15),4))</f>
        <v>4.2211933506033912</v>
      </c>
      <c r="N20" s="26" t="s">
        <v>0</v>
      </c>
      <c r="P20" s="6" t="s">
        <v>108</v>
      </c>
      <c r="Q20" s="26"/>
      <c r="R20" s="16">
        <f>C3*C19*R19*(POWER(H12+273.15,4)-POWER(($H$13+273.15),4))</f>
        <v>2.0787963775032363</v>
      </c>
      <c r="S20" s="26" t="s">
        <v>0</v>
      </c>
      <c r="U20" s="36">
        <f t="shared" si="20"/>
        <v>600</v>
      </c>
      <c r="V20" s="49">
        <f t="shared" si="18"/>
        <v>19.883691258840813</v>
      </c>
      <c r="W20" s="32">
        <f t="shared" si="1"/>
        <v>292.09184562942039</v>
      </c>
      <c r="X20" s="8">
        <f t="shared" si="2"/>
        <v>1.209108000948349</v>
      </c>
      <c r="Y20" s="32">
        <f t="shared" si="3"/>
        <v>1.8154418553704912E-5</v>
      </c>
      <c r="Z20" s="32">
        <f t="shared" si="4"/>
        <v>1.5014720388472922E-5</v>
      </c>
      <c r="AA20" s="10">
        <f t="shared" si="5"/>
        <v>1006.0547674096904</v>
      </c>
      <c r="AB20" s="29">
        <f t="shared" si="6"/>
        <v>2.5516071180579226E-2</v>
      </c>
      <c r="AC20" s="8">
        <f t="shared" si="7"/>
        <v>0.71579747549094097</v>
      </c>
      <c r="AD20" s="32">
        <f t="shared" si="8"/>
        <v>3.423580681771956E-3</v>
      </c>
      <c r="AE20" s="38">
        <f t="shared" si="9"/>
        <v>130218.72617173387</v>
      </c>
      <c r="AF20" s="32">
        <f t="shared" si="10"/>
        <v>93210.235455373229</v>
      </c>
      <c r="AG20" s="9">
        <f t="shared" si="11"/>
        <v>9.4353857676473218</v>
      </c>
      <c r="AH20" s="10">
        <f t="shared" si="12"/>
        <v>3.109738841987046</v>
      </c>
      <c r="AI20" s="10">
        <f t="shared" si="13"/>
        <v>0.56234763589715997</v>
      </c>
      <c r="AJ20" s="10">
        <f t="shared" si="14"/>
        <v>0.85855101481124829</v>
      </c>
      <c r="AK20" s="10">
        <f t="shared" si="15"/>
        <v>1.4208986507084083</v>
      </c>
      <c r="AL20" s="9">
        <f t="shared" si="16"/>
        <v>0.7696534358003877</v>
      </c>
      <c r="AM20" s="49">
        <f t="shared" si="0"/>
        <v>20.653344694641198</v>
      </c>
      <c r="AN20" s="29">
        <f t="shared" si="19"/>
        <v>2.3681644178473471E-5</v>
      </c>
      <c r="AO20" s="29">
        <f t="shared" si="17"/>
        <v>0.16666666666666666</v>
      </c>
      <c r="AP20"/>
      <c r="AQ20" s="32"/>
    </row>
    <row r="21" spans="1:46" ht="28.8" customHeight="1" x14ac:dyDescent="0.25">
      <c r="A21" s="3" t="s">
        <v>39</v>
      </c>
      <c r="B21" s="26" t="s">
        <v>42</v>
      </c>
      <c r="C21" s="26">
        <f>C14*C16</f>
        <v>9.6000000000000002E-2</v>
      </c>
      <c r="D21" s="26" t="s">
        <v>8</v>
      </c>
      <c r="F21" s="7" t="s">
        <v>132</v>
      </c>
      <c r="G21" s="26" t="s">
        <v>90</v>
      </c>
      <c r="H21" s="26">
        <f>(H10+H13)/2</f>
        <v>23</v>
      </c>
      <c r="I21" s="26" t="s">
        <v>88</v>
      </c>
      <c r="K21" s="6" t="s">
        <v>120</v>
      </c>
      <c r="L21" s="26"/>
      <c r="M21" s="18">
        <f>M20+M18</f>
        <v>7.2362435116025203</v>
      </c>
      <c r="N21" s="26" t="s">
        <v>0</v>
      </c>
      <c r="P21" s="6" t="s">
        <v>120</v>
      </c>
      <c r="Q21" s="26"/>
      <c r="R21" s="18">
        <f>R20+R18</f>
        <v>3.7467402357484376</v>
      </c>
      <c r="S21" s="26" t="s">
        <v>0</v>
      </c>
      <c r="U21" s="36">
        <f t="shared" si="20"/>
        <v>660</v>
      </c>
      <c r="V21" s="49">
        <f t="shared" si="18"/>
        <v>20.05573094782843</v>
      </c>
      <c r="W21" s="32">
        <f t="shared" si="1"/>
        <v>292.17786547391421</v>
      </c>
      <c r="X21" s="8">
        <f t="shared" si="2"/>
        <v>1.2087508388551171</v>
      </c>
      <c r="Y21" s="32">
        <f t="shared" si="3"/>
        <v>1.8158545358926016E-5</v>
      </c>
      <c r="Z21" s="32">
        <f t="shared" si="4"/>
        <v>1.5022571050395382E-5</v>
      </c>
      <c r="AA21" s="10">
        <f t="shared" si="5"/>
        <v>1006.0575547732489</v>
      </c>
      <c r="AB21" s="29">
        <f t="shared" si="6"/>
        <v>2.5522535667654968E-2</v>
      </c>
      <c r="AC21" s="8">
        <f t="shared" si="7"/>
        <v>0.715780829143563</v>
      </c>
      <c r="AD21" s="32">
        <f t="shared" si="8"/>
        <v>3.4225727482059399E-3</v>
      </c>
      <c r="AE21" s="38">
        <f t="shared" si="9"/>
        <v>141921.46304098758</v>
      </c>
      <c r="AF21" s="32">
        <f t="shared" si="10"/>
        <v>101584.66248874563</v>
      </c>
      <c r="AG21" s="9">
        <f t="shared" si="11"/>
        <v>9.6405274448313421</v>
      </c>
      <c r="AH21" s="10">
        <f t="shared" si="12"/>
        <v>3.1781549468904795</v>
      </c>
      <c r="AI21" s="10">
        <f t="shared" si="13"/>
        <v>0.62720942220641063</v>
      </c>
      <c r="AJ21" s="10">
        <f t="shared" si="14"/>
        <v>0.93779336132792435</v>
      </c>
      <c r="AK21" s="10">
        <f t="shared" si="15"/>
        <v>1.565002783534335</v>
      </c>
      <c r="AL21" s="9">
        <f t="shared" si="16"/>
        <v>0.84770984108109804</v>
      </c>
      <c r="AM21" s="49">
        <f t="shared" si="0"/>
        <v>20.903440788909528</v>
      </c>
      <c r="AN21" s="29">
        <f t="shared" si="19"/>
        <v>2.6083379725572249E-5</v>
      </c>
      <c r="AO21" s="29">
        <f t="shared" si="17"/>
        <v>0.18333333333333332</v>
      </c>
      <c r="AP21"/>
      <c r="AQ21" s="32"/>
    </row>
    <row r="22" spans="1:46" x14ac:dyDescent="0.25">
      <c r="A22" s="70" t="s">
        <v>46</v>
      </c>
      <c r="B22" s="70"/>
      <c r="C22" s="70"/>
      <c r="D22" s="70"/>
      <c r="H22" s="26">
        <f>H21+273.15</f>
        <v>296.14999999999998</v>
      </c>
      <c r="I22" s="26" t="s">
        <v>91</v>
      </c>
      <c r="K22" s="6" t="s">
        <v>112</v>
      </c>
      <c r="L22" s="26"/>
      <c r="M22" s="16">
        <f>M21*$C$17/($C$2*C20)</f>
        <v>4.1809406955925672</v>
      </c>
      <c r="N22" s="26" t="s">
        <v>88</v>
      </c>
      <c r="P22" s="6" t="s">
        <v>112</v>
      </c>
      <c r="Q22" s="26"/>
      <c r="R22" s="16">
        <f>R21*$C$17/(C2*C19)</f>
        <v>2.029484294363737</v>
      </c>
      <c r="S22" s="26" t="s">
        <v>88</v>
      </c>
      <c r="U22" s="36">
        <f t="shared" si="20"/>
        <v>720</v>
      </c>
      <c r="V22" s="49">
        <f t="shared" si="18"/>
        <v>20.224811055753662</v>
      </c>
      <c r="W22" s="32">
        <f t="shared" si="1"/>
        <v>292.26240552787681</v>
      </c>
      <c r="X22" s="8">
        <f t="shared" si="2"/>
        <v>1.2084000265154033</v>
      </c>
      <c r="Y22" s="32">
        <f t="shared" si="3"/>
        <v>1.8162600597530442E-5</v>
      </c>
      <c r="Z22" s="32">
        <f t="shared" si="4"/>
        <v>1.5030288148788721E-5</v>
      </c>
      <c r="AA22" s="10">
        <f t="shared" si="5"/>
        <v>1006.0602999153812</v>
      </c>
      <c r="AB22" s="29">
        <f t="shared" si="6"/>
        <v>2.5528888190943448E-2</v>
      </c>
      <c r="AC22" s="8">
        <f t="shared" si="7"/>
        <v>0.71576448091762634</v>
      </c>
      <c r="AD22" s="32">
        <f t="shared" si="8"/>
        <v>3.4215827321130332E-3</v>
      </c>
      <c r="AE22" s="38">
        <f t="shared" si="9"/>
        <v>153392.17915243012</v>
      </c>
      <c r="AF22" s="32">
        <f t="shared" si="10"/>
        <v>109792.67348786269</v>
      </c>
      <c r="AG22" s="9">
        <f t="shared" si="11"/>
        <v>9.8296283974491665</v>
      </c>
      <c r="AH22" s="10">
        <f t="shared" si="12"/>
        <v>3.2413016724279475</v>
      </c>
      <c r="AI22" s="10">
        <f t="shared" si="13"/>
        <v>0.69228324440165112</v>
      </c>
      <c r="AJ22" s="10">
        <f t="shared" si="14"/>
        <v>1.0158085372770711</v>
      </c>
      <c r="AK22" s="10">
        <f t="shared" si="15"/>
        <v>1.7080917816787222</v>
      </c>
      <c r="AL22" s="9">
        <f t="shared" si="16"/>
        <v>0.9252163817426412</v>
      </c>
      <c r="AM22" s="49">
        <f t="shared" si="0"/>
        <v>21.150027437496302</v>
      </c>
      <c r="AN22" s="29">
        <f t="shared" si="19"/>
        <v>2.846819636131204E-5</v>
      </c>
      <c r="AO22" s="29">
        <f t="shared" si="17"/>
        <v>0.2</v>
      </c>
      <c r="AP22"/>
      <c r="AQ22" s="32"/>
    </row>
    <row r="23" spans="1:46" ht="16.2" x14ac:dyDescent="0.25">
      <c r="A23" s="3" t="s">
        <v>44</v>
      </c>
      <c r="B23" s="26" t="s">
        <v>43</v>
      </c>
      <c r="C23" s="26">
        <f>C14*C15*C16</f>
        <v>2.8799999999999999E-2</v>
      </c>
      <c r="D23" s="26" t="s">
        <v>45</v>
      </c>
      <c r="F23" s="7" t="s">
        <v>125</v>
      </c>
      <c r="G23" s="26" t="s">
        <v>90</v>
      </c>
      <c r="H23" s="26">
        <f>(H11+H13)/2</f>
        <v>23.25</v>
      </c>
      <c r="I23" s="26" t="s">
        <v>88</v>
      </c>
      <c r="K23" s="7" t="s">
        <v>122</v>
      </c>
      <c r="L23" s="26" t="s">
        <v>145</v>
      </c>
      <c r="M23" s="16">
        <f>H9+M22</f>
        <v>31.680940695592568</v>
      </c>
      <c r="N23" s="26" t="s">
        <v>88</v>
      </c>
      <c r="P23" s="7" t="s">
        <v>122</v>
      </c>
      <c r="Q23" s="26" t="s">
        <v>145</v>
      </c>
      <c r="R23" s="16">
        <f>H12+R22</f>
        <v>24.529484294363737</v>
      </c>
      <c r="S23" s="26" t="s">
        <v>88</v>
      </c>
      <c r="U23" s="36">
        <f t="shared" si="20"/>
        <v>780</v>
      </c>
      <c r="V23" s="49">
        <f t="shared" si="18"/>
        <v>20.39095243124396</v>
      </c>
      <c r="W23" s="32">
        <f t="shared" si="1"/>
        <v>292.34547621562194</v>
      </c>
      <c r="X23" s="8">
        <f t="shared" si="2"/>
        <v>1.208055509837155</v>
      </c>
      <c r="Y23" s="32">
        <f t="shared" si="3"/>
        <v>1.8166584799499934E-5</v>
      </c>
      <c r="Z23" s="32">
        <f t="shared" si="4"/>
        <v>1.5037872557651573E-5</v>
      </c>
      <c r="AA23" s="10">
        <f t="shared" si="5"/>
        <v>1006.0630028773714</v>
      </c>
      <c r="AB23" s="29">
        <f t="shared" si="6"/>
        <v>2.5535129573141309E-2</v>
      </c>
      <c r="AC23" s="8">
        <f t="shared" si="7"/>
        <v>0.71574842818245887</v>
      </c>
      <c r="AD23" s="32">
        <f t="shared" si="8"/>
        <v>3.4206104809449533E-3</v>
      </c>
      <c r="AE23" s="38">
        <f t="shared" si="9"/>
        <v>164633.95408555682</v>
      </c>
      <c r="AF23" s="32">
        <f t="shared" si="10"/>
        <v>117836.4938622004</v>
      </c>
      <c r="AG23" s="9">
        <f t="shared" si="11"/>
        <v>10.004922130087527</v>
      </c>
      <c r="AH23" s="10">
        <f t="shared" si="12"/>
        <v>3.2999110299125798</v>
      </c>
      <c r="AI23" s="10">
        <f t="shared" si="13"/>
        <v>0.75743330878639126</v>
      </c>
      <c r="AJ23" s="10">
        <f t="shared" si="14"/>
        <v>1.092599257504703</v>
      </c>
      <c r="AK23" s="10">
        <f t="shared" si="15"/>
        <v>1.8500325662910941</v>
      </c>
      <c r="AL23" s="9">
        <f t="shared" si="16"/>
        <v>1.0021009734076758</v>
      </c>
      <c r="AM23" s="49">
        <f t="shared" si="0"/>
        <v>21.393053404651635</v>
      </c>
      <c r="AN23" s="29">
        <f t="shared" si="19"/>
        <v>3.083387610485157E-5</v>
      </c>
      <c r="AO23" s="29">
        <f t="shared" si="17"/>
        <v>0.21666666666666667</v>
      </c>
      <c r="AP23"/>
      <c r="AQ23" s="32"/>
      <c r="AR23" s="37"/>
      <c r="AS23" s="32"/>
      <c r="AT23"/>
    </row>
    <row r="24" spans="1:46" ht="27.6" x14ac:dyDescent="0.25">
      <c r="A24" s="13" t="s">
        <v>76</v>
      </c>
      <c r="B24" s="26" t="s">
        <v>47</v>
      </c>
      <c r="C24" s="26">
        <f>C17*C19</f>
        <v>1.248E-3</v>
      </c>
      <c r="D24" s="26" t="s">
        <v>45</v>
      </c>
      <c r="F24" s="26"/>
      <c r="H24" s="26">
        <f>H23+273.15</f>
        <v>296.39999999999998</v>
      </c>
      <c r="I24" s="26" t="s">
        <v>91</v>
      </c>
      <c r="K24" s="75" t="s">
        <v>121</v>
      </c>
      <c r="L24" s="75"/>
      <c r="M24" s="75"/>
      <c r="N24" s="75"/>
      <c r="P24" s="21"/>
      <c r="Q24" s="21"/>
      <c r="R24" s="21"/>
      <c r="S24" s="21"/>
      <c r="U24" s="36">
        <f t="shared" si="20"/>
        <v>840</v>
      </c>
      <c r="V24" s="49">
        <f t="shared" si="18"/>
        <v>20.55417865607285</v>
      </c>
      <c r="W24" s="32">
        <f t="shared" si="1"/>
        <v>292.4270893280364</v>
      </c>
      <c r="X24" s="8">
        <f t="shared" si="2"/>
        <v>1.2077172293679517</v>
      </c>
      <c r="Y24" s="32">
        <f t="shared" si="3"/>
        <v>1.8170498559532709E-5</v>
      </c>
      <c r="Z24" s="32">
        <f t="shared" si="4"/>
        <v>1.5045325277873266E-5</v>
      </c>
      <c r="AA24" s="10">
        <f t="shared" si="5"/>
        <v>1006.0656637530278</v>
      </c>
      <c r="AB24" s="29">
        <f t="shared" si="6"/>
        <v>2.5541260738538619E-2</v>
      </c>
      <c r="AC24" s="8">
        <f t="shared" si="7"/>
        <v>0.71573266806036562</v>
      </c>
      <c r="AD24" s="32">
        <f t="shared" si="8"/>
        <v>3.4196558270230171E-3</v>
      </c>
      <c r="AE24" s="38">
        <f t="shared" si="9"/>
        <v>175650.00146780233</v>
      </c>
      <c r="AF24" s="32">
        <f t="shared" si="10"/>
        <v>125718.4441953573</v>
      </c>
      <c r="AG24" s="9">
        <f t="shared" si="11"/>
        <v>10.16818664154224</v>
      </c>
      <c r="AH24" s="10">
        <f t="shared" si="12"/>
        <v>3.354565622392677</v>
      </c>
      <c r="AI24" s="10">
        <f t="shared" si="13"/>
        <v>0.82254335165866654</v>
      </c>
      <c r="AJ24" s="10">
        <f t="shared" si="14"/>
        <v>1.1681696757982252</v>
      </c>
      <c r="AK24" s="10">
        <f t="shared" si="15"/>
        <v>1.9907130274568918</v>
      </c>
      <c r="AL24" s="9">
        <f t="shared" si="16"/>
        <v>1.0783028898724829</v>
      </c>
      <c r="AM24" s="49">
        <f t="shared" si="0"/>
        <v>21.632481545945332</v>
      </c>
      <c r="AN24" s="29">
        <f t="shared" si="19"/>
        <v>3.3178550457614867E-5</v>
      </c>
      <c r="AO24" s="29">
        <f t="shared" si="17"/>
        <v>0.23333333333333334</v>
      </c>
      <c r="AP24"/>
      <c r="AQ24" s="32"/>
      <c r="AR24" s="37"/>
      <c r="AS24" s="32"/>
      <c r="AT24"/>
    </row>
    <row r="25" spans="1:46" ht="27.6" x14ac:dyDescent="0.25">
      <c r="A25" s="13" t="s">
        <v>75</v>
      </c>
      <c r="B25" s="26" t="s">
        <v>48</v>
      </c>
      <c r="C25" s="26">
        <f>C20*C18</f>
        <v>5.4000000000000001E-4</v>
      </c>
      <c r="D25" s="26" t="s">
        <v>45</v>
      </c>
      <c r="F25" s="7" t="s">
        <v>126</v>
      </c>
      <c r="G25" s="26" t="s">
        <v>90</v>
      </c>
      <c r="H25" s="26">
        <f>(H12+H13)/2</f>
        <v>20.25</v>
      </c>
      <c r="I25" s="26" t="s">
        <v>88</v>
      </c>
      <c r="K25" s="6" t="s">
        <v>60</v>
      </c>
      <c r="L25" s="26" t="s">
        <v>62</v>
      </c>
      <c r="M25" s="26">
        <f>$H$15*H49*(H10-$H$13)*POWER(C36,3)/POWER(H50,2)</f>
        <v>37776966.450610004</v>
      </c>
      <c r="N25" s="26" t="s">
        <v>5</v>
      </c>
      <c r="P25" s="82" t="s">
        <v>211</v>
      </c>
      <c r="Q25" s="82"/>
      <c r="R25" s="82"/>
      <c r="S25" s="82"/>
      <c r="U25" s="36">
        <f t="shared" si="20"/>
        <v>900</v>
      </c>
      <c r="V25" s="49">
        <f t="shared" si="18"/>
        <v>20.714515614504247</v>
      </c>
      <c r="W25" s="32">
        <f t="shared" si="1"/>
        <v>292.50725780725213</v>
      </c>
      <c r="X25" s="8">
        <f t="shared" si="2"/>
        <v>1.2073851211969766</v>
      </c>
      <c r="Y25" s="32">
        <f t="shared" si="3"/>
        <v>1.8174342526689161E-5</v>
      </c>
      <c r="Z25" s="32">
        <f t="shared" si="4"/>
        <v>1.505264741764541E-5</v>
      </c>
      <c r="AA25" s="10">
        <f t="shared" si="5"/>
        <v>1006.0682826819547</v>
      </c>
      <c r="AB25" s="29">
        <f t="shared" si="6"/>
        <v>2.5547282696804823E-2</v>
      </c>
      <c r="AC25" s="8">
        <f t="shared" si="7"/>
        <v>0.71571719746877904</v>
      </c>
      <c r="AD25" s="32">
        <f t="shared" si="8"/>
        <v>3.4187185900835006E-3</v>
      </c>
      <c r="AE25" s="38">
        <f t="shared" si="9"/>
        <v>186443.63880396142</v>
      </c>
      <c r="AF25" s="32">
        <f t="shared" si="10"/>
        <v>133440.91865065257</v>
      </c>
      <c r="AG25" s="9">
        <f t="shared" si="11"/>
        <v>10.320863056489914</v>
      </c>
      <c r="AH25" s="10">
        <f t="shared" si="12"/>
        <v>3.4057375798141103</v>
      </c>
      <c r="AI25" s="10">
        <f t="shared" si="13"/>
        <v>0.8875130725736935</v>
      </c>
      <c r="AJ25" s="10">
        <f t="shared" si="14"/>
        <v>1.2425251933581445</v>
      </c>
      <c r="AK25" s="10">
        <f t="shared" si="15"/>
        <v>2.1300382659318382</v>
      </c>
      <c r="AL25" s="9">
        <f t="shared" si="16"/>
        <v>1.1537707273797457</v>
      </c>
      <c r="AM25" s="49">
        <f t="shared" si="0"/>
        <v>21.868286341883994</v>
      </c>
      <c r="AN25" s="29">
        <f t="shared" si="19"/>
        <v>3.5500637765530636E-5</v>
      </c>
      <c r="AO25" s="29">
        <f t="shared" si="17"/>
        <v>0.25</v>
      </c>
      <c r="AP25"/>
      <c r="AQ25" s="32"/>
      <c r="AR25" s="37"/>
      <c r="AS25" s="32"/>
      <c r="AT25"/>
    </row>
    <row r="26" spans="1:46" ht="27.6" x14ac:dyDescent="0.25">
      <c r="A26" s="13" t="s">
        <v>74</v>
      </c>
      <c r="B26" s="26" t="s">
        <v>49</v>
      </c>
      <c r="C26" s="26">
        <f>C20*C17</f>
        <v>1.1699999999999998E-3</v>
      </c>
      <c r="D26" s="26" t="s">
        <v>45</v>
      </c>
      <c r="F26" s="26"/>
      <c r="H26" s="26">
        <f>H25+273.15</f>
        <v>293.39999999999998</v>
      </c>
      <c r="I26" s="26" t="s">
        <v>91</v>
      </c>
      <c r="K26" s="6" t="s">
        <v>105</v>
      </c>
      <c r="L26" s="26" t="s">
        <v>61</v>
      </c>
      <c r="M26" s="2">
        <f>M25*H48</f>
        <v>27011483.226678971</v>
      </c>
      <c r="N26" s="26" t="s">
        <v>5</v>
      </c>
      <c r="P26" s="6" t="s">
        <v>212</v>
      </c>
      <c r="Q26" s="26"/>
      <c r="R26" s="16">
        <f>M10+M21+M32*2+R10+R21</f>
        <v>39.916824505754484</v>
      </c>
      <c r="S26" s="26" t="s">
        <v>0</v>
      </c>
      <c r="U26" s="36">
        <f t="shared" si="20"/>
        <v>960</v>
      </c>
      <c r="V26" s="49">
        <f t="shared" si="18"/>
        <v>20.871991139823237</v>
      </c>
      <c r="W26" s="32">
        <f t="shared" si="1"/>
        <v>292.58599556991157</v>
      </c>
      <c r="X26" s="8">
        <f t="shared" si="2"/>
        <v>1.2070591176935526</v>
      </c>
      <c r="Y26" s="32">
        <f t="shared" si="3"/>
        <v>1.817811739589821E-5</v>
      </c>
      <c r="Z26" s="32">
        <f t="shared" si="4"/>
        <v>1.5059840176372587E-5</v>
      </c>
      <c r="AA26" s="10">
        <f t="shared" si="5"/>
        <v>1006.070859843987</v>
      </c>
      <c r="AB26" s="29">
        <f t="shared" si="6"/>
        <v>2.5553196529686909E-2</v>
      </c>
      <c r="AC26" s="8">
        <f t="shared" si="7"/>
        <v>0.71570201315476412</v>
      </c>
      <c r="AD26" s="32">
        <f t="shared" si="8"/>
        <v>3.4177985793617943E-3</v>
      </c>
      <c r="AE26" s="38">
        <f t="shared" si="9"/>
        <v>197018.2630281297</v>
      </c>
      <c r="AF26" s="32">
        <f t="shared" si="10"/>
        <v>141006.36747748725</v>
      </c>
      <c r="AG26" s="9">
        <f t="shared" si="11"/>
        <v>10.46413757948576</v>
      </c>
      <c r="AH26" s="10">
        <f t="shared" si="12"/>
        <v>3.4538154527294744</v>
      </c>
      <c r="AI26" s="10">
        <f t="shared" si="13"/>
        <v>0.95225542836706867</v>
      </c>
      <c r="AJ26" s="10">
        <f t="shared" si="14"/>
        <v>1.3156723006898168</v>
      </c>
      <c r="AK26" s="10">
        <f t="shared" si="15"/>
        <v>2.2679277290568853</v>
      </c>
      <c r="AL26" s="9">
        <f t="shared" si="16"/>
        <v>1.2284608532391461</v>
      </c>
      <c r="AM26" s="49">
        <f t="shared" si="0"/>
        <v>22.100451993062382</v>
      </c>
      <c r="AN26" s="29">
        <f t="shared" si="19"/>
        <v>3.7798795484281419E-5</v>
      </c>
      <c r="AO26" s="29">
        <f t="shared" si="17"/>
        <v>0.26666666666666666</v>
      </c>
      <c r="AP26"/>
      <c r="AQ26" s="32"/>
      <c r="AR26" s="37"/>
      <c r="AS26" s="32"/>
      <c r="AT26"/>
    </row>
    <row r="27" spans="1:46" ht="27.6" x14ac:dyDescent="0.25">
      <c r="A27" s="13" t="s">
        <v>73</v>
      </c>
      <c r="B27" s="26" t="s">
        <v>50</v>
      </c>
      <c r="C27" s="26">
        <f>C21*C17</f>
        <v>1.248E-3</v>
      </c>
      <c r="D27" s="26" t="s">
        <v>45</v>
      </c>
      <c r="F27" s="76" t="s">
        <v>175</v>
      </c>
      <c r="G27" s="76"/>
      <c r="H27" s="76"/>
      <c r="I27" s="76"/>
      <c r="K27" s="7" t="s">
        <v>65</v>
      </c>
      <c r="L27" s="26" t="s">
        <v>67</v>
      </c>
      <c r="M27" s="16">
        <f>POWER((0.825+(0.387*POWER(M26,1/6))/POWER((1+(POWER((0.492/H48),9/16))),8/27)),2)</f>
        <v>41.570015314746726</v>
      </c>
      <c r="N27" s="26" t="s">
        <v>5</v>
      </c>
      <c r="P27" s="7"/>
      <c r="Q27" s="26"/>
      <c r="R27" s="16"/>
      <c r="S27" s="26"/>
      <c r="U27" s="36">
        <f t="shared" si="20"/>
        <v>1020</v>
      </c>
      <c r="V27" s="49">
        <f t="shared" si="18"/>
        <v>21.026634719688861</v>
      </c>
      <c r="W27" s="32">
        <f t="shared" si="1"/>
        <v>292.66331735984443</v>
      </c>
      <c r="X27" s="8">
        <f t="shared" si="2"/>
        <v>1.2067391481210248</v>
      </c>
      <c r="Y27" s="32">
        <f t="shared" si="3"/>
        <v>1.81818239008815E-5</v>
      </c>
      <c r="Z27" s="32">
        <f t="shared" si="4"/>
        <v>1.5066904831248611E-5</v>
      </c>
      <c r="AA27" s="10">
        <f t="shared" si="5"/>
        <v>1006.073395454506</v>
      </c>
      <c r="AB27" s="29">
        <f t="shared" si="6"/>
        <v>2.5559003379927073E-2</v>
      </c>
      <c r="AC27" s="8">
        <f t="shared" si="7"/>
        <v>0.71568711172367849</v>
      </c>
      <c r="AD27" s="32">
        <f t="shared" si="8"/>
        <v>3.4168955953248121E-3</v>
      </c>
      <c r="AE27" s="38">
        <f t="shared" si="9"/>
        <v>207377.33042725056</v>
      </c>
      <c r="AF27" s="32">
        <f t="shared" si="10"/>
        <v>148417.28265044588</v>
      </c>
      <c r="AG27" s="9">
        <f t="shared" si="11"/>
        <v>10.59899967399441</v>
      </c>
      <c r="AH27" s="10">
        <f t="shared" si="12"/>
        <v>3.499123301348142</v>
      </c>
      <c r="AI27" s="10">
        <f t="shared" si="13"/>
        <v>1.0166945349439291</v>
      </c>
      <c r="AJ27" s="10">
        <f t="shared" si="14"/>
        <v>1.3876184448830864</v>
      </c>
      <c r="AK27" s="10">
        <f t="shared" si="15"/>
        <v>2.4043129798270155</v>
      </c>
      <c r="AL27" s="9">
        <f t="shared" si="16"/>
        <v>1.3023361974062999</v>
      </c>
      <c r="AM27" s="49">
        <f t="shared" si="0"/>
        <v>22.328970917095162</v>
      </c>
      <c r="AN27" s="29">
        <f t="shared" si="19"/>
        <v>4.0071882997116922E-5</v>
      </c>
      <c r="AO27" s="29">
        <f t="shared" si="17"/>
        <v>0.28333333333333333</v>
      </c>
      <c r="AP27"/>
      <c r="AQ27" s="32"/>
      <c r="AR27" s="37"/>
      <c r="AS27" s="32"/>
      <c r="AT27"/>
    </row>
    <row r="28" spans="1:46" ht="27.6" x14ac:dyDescent="0.25">
      <c r="A28" s="79" t="s">
        <v>30</v>
      </c>
      <c r="B28" s="79"/>
      <c r="C28" s="79"/>
      <c r="D28" s="79"/>
      <c r="F28" s="3" t="s">
        <v>16</v>
      </c>
      <c r="G28" s="4" t="s">
        <v>95</v>
      </c>
      <c r="H28" s="9">
        <f>(351.99/H18)+344.84/(H18^2)</f>
        <v>1.2047290674156967</v>
      </c>
      <c r="I28" s="26" t="s">
        <v>18</v>
      </c>
      <c r="K28" s="7" t="s">
        <v>104</v>
      </c>
      <c r="L28" s="26" t="s">
        <v>103</v>
      </c>
      <c r="M28" s="17">
        <f>M27*H46/C36</f>
        <v>3.5778209408670012</v>
      </c>
      <c r="N28" s="26" t="s">
        <v>106</v>
      </c>
      <c r="P28" s="7"/>
      <c r="Q28" s="26"/>
      <c r="R28" s="17"/>
      <c r="S28" s="26"/>
      <c r="U28" s="36">
        <f t="shared" si="20"/>
        <v>1080</v>
      </c>
      <c r="V28" s="49">
        <f t="shared" si="18"/>
        <v>21.178477247305306</v>
      </c>
      <c r="W28" s="32">
        <f t="shared" si="1"/>
        <v>292.73923862365262</v>
      </c>
      <c r="X28" s="8">
        <f t="shared" si="2"/>
        <v>1.206425139153503</v>
      </c>
      <c r="Y28" s="32">
        <f t="shared" si="3"/>
        <v>1.8185462808182355E-5</v>
      </c>
      <c r="Z28" s="32">
        <f t="shared" si="4"/>
        <v>1.5073842725908643E-5</v>
      </c>
      <c r="AA28" s="10">
        <f t="shared" si="5"/>
        <v>1006.07588976044</v>
      </c>
      <c r="AB28" s="29">
        <f t="shared" si="6"/>
        <v>2.5564704441909395E-2</v>
      </c>
      <c r="AC28" s="8">
        <f t="shared" si="7"/>
        <v>0.71567248966328945</v>
      </c>
      <c r="AD28" s="32">
        <f t="shared" si="8"/>
        <v>3.4160094311292727E-3</v>
      </c>
      <c r="AE28" s="38">
        <f t="shared" si="9"/>
        <v>217524.33997484841</v>
      </c>
      <c r="AF28" s="32">
        <f t="shared" si="10"/>
        <v>155676.18595216356</v>
      </c>
      <c r="AG28" s="9">
        <f t="shared" si="11"/>
        <v>10.726284344403091</v>
      </c>
      <c r="AH28" s="10">
        <f t="shared" si="12"/>
        <v>3.5419345665670385</v>
      </c>
      <c r="AI28" s="10">
        <f t="shared" si="13"/>
        <v>1.0807640094026414</v>
      </c>
      <c r="AJ28" s="10">
        <f t="shared" si="14"/>
        <v>1.4583719166148812</v>
      </c>
      <c r="AK28" s="10">
        <f t="shared" si="15"/>
        <v>2.5391359260175226</v>
      </c>
      <c r="AL28" s="9">
        <f t="shared" si="16"/>
        <v>1.3753652932594913</v>
      </c>
      <c r="AM28" s="49">
        <f t="shared" si="0"/>
        <v>22.553842540564798</v>
      </c>
      <c r="AN28" s="29">
        <f t="shared" si="19"/>
        <v>4.2318932100292042E-5</v>
      </c>
      <c r="AO28" s="29">
        <f t="shared" si="17"/>
        <v>0.3</v>
      </c>
      <c r="AP28"/>
      <c r="AQ28" s="32"/>
      <c r="AR28" s="37"/>
      <c r="AS28" s="32"/>
      <c r="AT28"/>
    </row>
    <row r="29" spans="1:46" ht="30" customHeight="1" x14ac:dyDescent="0.25">
      <c r="A29" s="13" t="s">
        <v>69</v>
      </c>
      <c r="B29" s="26" t="s">
        <v>52</v>
      </c>
      <c r="C29" s="26">
        <f>C4*C24</f>
        <v>1.90944</v>
      </c>
      <c r="D29" s="26" t="s">
        <v>51</v>
      </c>
      <c r="F29" s="3" t="s">
        <v>9</v>
      </c>
      <c r="G29" s="26" t="s">
        <v>92</v>
      </c>
      <c r="H29" s="16">
        <f>1030.5-0.19975*H20+(3.9734*10^-4)*H20^2</f>
        <v>1006.1837978853999</v>
      </c>
      <c r="I29" s="26" t="s">
        <v>93</v>
      </c>
      <c r="K29" s="6" t="s">
        <v>107</v>
      </c>
      <c r="L29" s="26"/>
      <c r="M29" s="16">
        <f>M28*C21*(H10-$H$13)</f>
        <v>3.434708103232321</v>
      </c>
      <c r="N29" s="26" t="s">
        <v>0</v>
      </c>
      <c r="P29" s="6"/>
      <c r="Q29" s="26"/>
      <c r="R29" s="16"/>
      <c r="S29" s="26"/>
      <c r="U29" s="36">
        <f t="shared" si="20"/>
        <v>1140</v>
      </c>
      <c r="V29" s="49">
        <f t="shared" si="18"/>
        <v>21.327550808962929</v>
      </c>
      <c r="W29" s="32">
        <f t="shared" si="1"/>
        <v>292.81377540448142</v>
      </c>
      <c r="X29" s="8">
        <f t="shared" si="2"/>
        <v>1.2061170153154535</v>
      </c>
      <c r="Y29" s="32">
        <f t="shared" si="3"/>
        <v>1.8189034912072079E-5</v>
      </c>
      <c r="Z29" s="32">
        <f t="shared" si="4"/>
        <v>1.508065526072927E-5</v>
      </c>
      <c r="AA29" s="10">
        <f t="shared" si="5"/>
        <v>1006.078343036808</v>
      </c>
      <c r="AB29" s="29">
        <f t="shared" si="6"/>
        <v>2.557030095367975E-2</v>
      </c>
      <c r="AC29" s="8">
        <f t="shared" si="7"/>
        <v>0.71565814336427225</v>
      </c>
      <c r="AD29" s="32">
        <f t="shared" si="8"/>
        <v>3.4151398738622844E-3</v>
      </c>
      <c r="AE29" s="38">
        <f t="shared" si="9"/>
        <v>227462.81937280964</v>
      </c>
      <c r="AF29" s="32">
        <f t="shared" si="10"/>
        <v>162785.61899674777</v>
      </c>
      <c r="AG29" s="9">
        <f t="shared" si="11"/>
        <v>10.846703499464487</v>
      </c>
      <c r="AH29" s="10">
        <f t="shared" si="12"/>
        <v>3.5824823574732441</v>
      </c>
      <c r="AI29" s="10">
        <f t="shared" si="13"/>
        <v>1.1444056384037293</v>
      </c>
      <c r="AJ29" s="10">
        <f t="shared" si="14"/>
        <v>1.5279417527732879</v>
      </c>
      <c r="AK29" s="10">
        <f t="shared" si="15"/>
        <v>2.6723473911770173</v>
      </c>
      <c r="AL29" s="9">
        <f t="shared" si="16"/>
        <v>1.4475215035542177</v>
      </c>
      <c r="AM29" s="49">
        <f t="shared" si="0"/>
        <v>22.775072312517146</v>
      </c>
      <c r="AN29" s="29">
        <f t="shared" si="19"/>
        <v>4.4539123186283617E-5</v>
      </c>
      <c r="AO29" s="29">
        <f t="shared" si="17"/>
        <v>0.31666666666666665</v>
      </c>
      <c r="AP29"/>
      <c r="AQ29" s="32"/>
      <c r="AR29" s="37"/>
      <c r="AS29" s="32"/>
      <c r="AT29"/>
    </row>
    <row r="30" spans="1:46" ht="27.6" x14ac:dyDescent="0.25">
      <c r="A30" s="13" t="s">
        <v>70</v>
      </c>
      <c r="B30" s="26" t="s">
        <v>53</v>
      </c>
      <c r="C30" s="26">
        <f>C11*C25</f>
        <v>0.63990000000000002</v>
      </c>
      <c r="D30" s="26" t="s">
        <v>51</v>
      </c>
      <c r="F30" s="3" t="s">
        <v>3</v>
      </c>
      <c r="G30" s="26" t="s">
        <v>94</v>
      </c>
      <c r="H30" s="9">
        <f>((2.334*10^-3)*(H18^1.5))/(H18+164.54)</f>
        <v>2.5595538780971774E-2</v>
      </c>
      <c r="I30" s="26" t="s">
        <v>10</v>
      </c>
      <c r="K30" s="7" t="s">
        <v>111</v>
      </c>
      <c r="L30" s="26" t="s">
        <v>109</v>
      </c>
      <c r="M30" s="26">
        <f>5.67*10^-8</f>
        <v>5.6699999999999998E-8</v>
      </c>
      <c r="N30" s="26" t="s">
        <v>110</v>
      </c>
      <c r="P30" s="7"/>
      <c r="Q30" s="26"/>
      <c r="R30" s="26"/>
      <c r="S30" s="26"/>
      <c r="U30" s="36">
        <f t="shared" si="20"/>
        <v>1200</v>
      </c>
      <c r="V30" s="49">
        <f t="shared" si="18"/>
        <v>21.473888500927941</v>
      </c>
      <c r="W30" s="32">
        <f t="shared" si="1"/>
        <v>292.88694425046396</v>
      </c>
      <c r="X30" s="8">
        <f t="shared" si="2"/>
        <v>1.2058146993590406</v>
      </c>
      <c r="Y30" s="32">
        <f t="shared" si="3"/>
        <v>1.8192541030163749E-5</v>
      </c>
      <c r="Z30" s="32">
        <f t="shared" si="4"/>
        <v>1.5087343884457639E-5</v>
      </c>
      <c r="AA30" s="10">
        <f t="shared" si="5"/>
        <v>1006.0807555837006</v>
      </c>
      <c r="AB30" s="29">
        <f t="shared" si="6"/>
        <v>2.5575794190073022E-2</v>
      </c>
      <c r="AC30" s="8">
        <f t="shared" si="7"/>
        <v>0.71564406913779444</v>
      </c>
      <c r="AD30" s="32">
        <f t="shared" si="8"/>
        <v>3.4142867056062569E-3</v>
      </c>
      <c r="AE30" s="38">
        <f t="shared" si="9"/>
        <v>237196.31327686462</v>
      </c>
      <c r="AF30" s="32">
        <f t="shared" si="10"/>
        <v>169748.13481793844</v>
      </c>
      <c r="AG30" s="9">
        <f t="shared" si="11"/>
        <v>10.960869638624169</v>
      </c>
      <c r="AH30" s="10">
        <f t="shared" si="12"/>
        <v>3.6209672194465941</v>
      </c>
      <c r="AI30" s="10">
        <f t="shared" si="13"/>
        <v>1.2075682930437643</v>
      </c>
      <c r="AJ30" s="10">
        <f t="shared" si="14"/>
        <v>1.5963376516683194</v>
      </c>
      <c r="AK30" s="10">
        <f t="shared" si="15"/>
        <v>2.803905944712084</v>
      </c>
      <c r="AL30" s="9">
        <f t="shared" si="16"/>
        <v>1.5187823867190453</v>
      </c>
      <c r="AM30" s="49">
        <f t="shared" si="0"/>
        <v>22.992670887646987</v>
      </c>
      <c r="AN30" s="29">
        <f t="shared" si="19"/>
        <v>4.6731765745201396E-5</v>
      </c>
      <c r="AO30" s="29">
        <f t="shared" si="17"/>
        <v>0.33333333333333331</v>
      </c>
      <c r="AP30"/>
      <c r="AQ30" s="32"/>
      <c r="AR30" s="37"/>
      <c r="AS30" s="32"/>
      <c r="AT30"/>
    </row>
    <row r="31" spans="1:46" ht="16.2" x14ac:dyDescent="0.25">
      <c r="A31" s="13" t="s">
        <v>71</v>
      </c>
      <c r="B31" s="26" t="s">
        <v>54</v>
      </c>
      <c r="C31" s="26">
        <f>C5*C26</f>
        <v>1.3279499999999997</v>
      </c>
      <c r="D31" s="26" t="s">
        <v>51</v>
      </c>
      <c r="F31" s="6" t="s">
        <v>96</v>
      </c>
      <c r="G31" s="4" t="s">
        <v>97</v>
      </c>
      <c r="H31" s="26">
        <f>((1.459*10^-6)*H18^1.5)/(H18+109.1)</f>
        <v>1.8205142675985785E-5</v>
      </c>
      <c r="I31" s="26" t="s">
        <v>98</v>
      </c>
      <c r="K31" s="6" t="s">
        <v>108</v>
      </c>
      <c r="L31" s="26"/>
      <c r="M31" s="16">
        <f>$C$3*$C$21*M30*(POWER(H10+273.15,4)-POWER(($H$13+273.15),4))</f>
        <v>4.7517387696490934</v>
      </c>
      <c r="N31" s="26" t="s">
        <v>0</v>
      </c>
      <c r="P31" s="6"/>
      <c r="Q31" s="26"/>
      <c r="R31" s="16"/>
      <c r="S31" s="26"/>
      <c r="U31" s="36">
        <f t="shared" si="20"/>
        <v>1260</v>
      </c>
      <c r="V31" s="49">
        <f t="shared" si="18"/>
        <v>21.61752427035956</v>
      </c>
      <c r="W31" s="32">
        <f t="shared" si="1"/>
        <v>292.95876213517977</v>
      </c>
      <c r="X31" s="8">
        <f t="shared" si="2"/>
        <v>1.2055181125905012</v>
      </c>
      <c r="Y31" s="32">
        <f t="shared" si="3"/>
        <v>1.8195981999605514E-5</v>
      </c>
      <c r="Z31" s="32">
        <f t="shared" si="4"/>
        <v>1.5093910086929115E-5</v>
      </c>
      <c r="AA31" s="10">
        <f t="shared" si="5"/>
        <v>1006.0831277236192</v>
      </c>
      <c r="AB31" s="29">
        <f t="shared" si="6"/>
        <v>2.5581185456747386E-2</v>
      </c>
      <c r="AC31" s="8">
        <f t="shared" si="7"/>
        <v>0.71563026323071188</v>
      </c>
      <c r="AD31" s="32">
        <f t="shared" si="8"/>
        <v>3.4134497043599968E-3</v>
      </c>
      <c r="AE31" s="38">
        <f t="shared" si="9"/>
        <v>246728.3733064094</v>
      </c>
      <c r="AF31" s="32">
        <f t="shared" si="10"/>
        <v>176566.2907357511</v>
      </c>
      <c r="AG31" s="9">
        <f t="shared" si="11"/>
        <v>11.069314027659253</v>
      </c>
      <c r="AH31" s="10">
        <f t="shared" si="12"/>
        <v>3.6575630940151367</v>
      </c>
      <c r="AI31" s="10">
        <f t="shared" si="13"/>
        <v>1.2702070332452315</v>
      </c>
      <c r="AJ31" s="10">
        <f t="shared" si="14"/>
        <v>1.6635698985386527</v>
      </c>
      <c r="AK31" s="10">
        <f t="shared" si="15"/>
        <v>2.9337769317838842</v>
      </c>
      <c r="AL31" s="9">
        <f t="shared" si="16"/>
        <v>1.5891291713829372</v>
      </c>
      <c r="AM31" s="49">
        <f t="shared" si="0"/>
        <v>23.206653441742496</v>
      </c>
      <c r="AN31" s="29">
        <f t="shared" si="19"/>
        <v>4.8896282196398072E-5</v>
      </c>
      <c r="AO31" s="29">
        <f t="shared" si="17"/>
        <v>0.35</v>
      </c>
      <c r="AP31"/>
      <c r="AQ31" s="32"/>
      <c r="AR31" s="37"/>
      <c r="AS31" s="32"/>
      <c r="AT31"/>
    </row>
    <row r="32" spans="1:46" ht="27.6" x14ac:dyDescent="0.25">
      <c r="A32" s="13" t="s">
        <v>72</v>
      </c>
      <c r="B32" s="26" t="s">
        <v>55</v>
      </c>
      <c r="C32" s="26">
        <f>C5*C27</f>
        <v>1.41648</v>
      </c>
      <c r="D32" s="26" t="s">
        <v>51</v>
      </c>
      <c r="F32" s="7" t="s">
        <v>63</v>
      </c>
      <c r="G32" s="26" t="s">
        <v>64</v>
      </c>
      <c r="H32" s="10">
        <f>H29*H31/H30</f>
        <v>0.71566063740712127</v>
      </c>
      <c r="I32" s="26" t="s">
        <v>5</v>
      </c>
      <c r="K32" s="6" t="s">
        <v>120</v>
      </c>
      <c r="L32" s="26"/>
      <c r="M32" s="18">
        <f>M31+M29</f>
        <v>8.1864468728814153</v>
      </c>
      <c r="N32" s="26" t="s">
        <v>0</v>
      </c>
      <c r="P32" s="6"/>
      <c r="Q32" s="26"/>
      <c r="R32" s="18"/>
      <c r="S32" s="26"/>
      <c r="U32" s="36">
        <f t="shared" si="20"/>
        <v>1320</v>
      </c>
      <c r="V32" s="49">
        <f t="shared" si="18"/>
        <v>21.758492776150966</v>
      </c>
      <c r="W32" s="32">
        <f t="shared" si="1"/>
        <v>293.02924638807548</v>
      </c>
      <c r="X32" s="8">
        <f t="shared" si="2"/>
        <v>1.2052271751542769</v>
      </c>
      <c r="Y32" s="32">
        <f t="shared" si="3"/>
        <v>1.8199358673754322E-5</v>
      </c>
      <c r="Z32" s="32">
        <f t="shared" si="4"/>
        <v>1.5100355392687429E-5</v>
      </c>
      <c r="AA32" s="10">
        <f t="shared" si="5"/>
        <v>1006.0854597991122</v>
      </c>
      <c r="AB32" s="29">
        <f t="shared" si="6"/>
        <v>2.5586476084970534E-2</v>
      </c>
      <c r="AC32" s="8">
        <f t="shared" si="7"/>
        <v>0.71561672183878478</v>
      </c>
      <c r="AD32" s="32">
        <f t="shared" si="8"/>
        <v>3.4126286448405989E-3</v>
      </c>
      <c r="AE32" s="38">
        <f t="shared" si="9"/>
        <v>256062.54952925455</v>
      </c>
      <c r="AF32" s="32">
        <f t="shared" si="10"/>
        <v>183242.64227980661</v>
      </c>
      <c r="AG32" s="9">
        <f t="shared" si="11"/>
        <v>11.172500845411529</v>
      </c>
      <c r="AH32" s="10">
        <f t="shared" si="12"/>
        <v>3.6924219568347869</v>
      </c>
      <c r="AI32" s="10">
        <f t="shared" si="13"/>
        <v>1.3322823601214171</v>
      </c>
      <c r="AJ32" s="10">
        <f t="shared" si="14"/>
        <v>1.7296492995943193</v>
      </c>
      <c r="AK32" s="10">
        <f t="shared" si="15"/>
        <v>3.0619316597157367</v>
      </c>
      <c r="AL32" s="9">
        <f t="shared" si="16"/>
        <v>1.6585463156793574</v>
      </c>
      <c r="AM32" s="49">
        <f t="shared" si="0"/>
        <v>23.417039091830322</v>
      </c>
      <c r="AN32" s="29">
        <f t="shared" si="19"/>
        <v>5.103219432859561E-5</v>
      </c>
      <c r="AO32" s="29">
        <f t="shared" si="17"/>
        <v>0.36666666666666664</v>
      </c>
      <c r="AP32"/>
      <c r="AQ32" s="32"/>
      <c r="AR32" s="37"/>
      <c r="AS32" s="32"/>
      <c r="AT32"/>
    </row>
    <row r="33" spans="1:46" ht="16.2" x14ac:dyDescent="0.25">
      <c r="A33" s="70" t="s">
        <v>68</v>
      </c>
      <c r="B33" s="70"/>
      <c r="C33" s="70"/>
      <c r="D33" s="70"/>
      <c r="G33" s="26" t="s">
        <v>99</v>
      </c>
      <c r="H33" s="8">
        <f>1/H18</f>
        <v>3.4112229234180458E-3</v>
      </c>
      <c r="I33" s="26" t="s">
        <v>100</v>
      </c>
      <c r="K33" s="6" t="s">
        <v>112</v>
      </c>
      <c r="L33" s="26"/>
      <c r="M33" s="16">
        <f>M32*$C$17/($C$2*$C$21)</f>
        <v>4.4343253894774328</v>
      </c>
      <c r="N33" s="26" t="s">
        <v>88</v>
      </c>
      <c r="P33" s="6"/>
      <c r="Q33" s="26"/>
      <c r="R33" s="16"/>
      <c r="S33" s="26"/>
      <c r="U33" s="36">
        <f t="shared" si="20"/>
        <v>1380</v>
      </c>
      <c r="V33" s="49">
        <f t="shared" si="18"/>
        <v>21.896829266479635</v>
      </c>
      <c r="W33" s="32">
        <f t="shared" si="1"/>
        <v>293.09841463323977</v>
      </c>
      <c r="X33" s="8">
        <f t="shared" si="2"/>
        <v>1.2049418062817427</v>
      </c>
      <c r="Y33" s="32">
        <f t="shared" si="3"/>
        <v>1.8202671919252703E-5</v>
      </c>
      <c r="Z33" s="32">
        <f t="shared" si="4"/>
        <v>1.5106681355362073E-5</v>
      </c>
      <c r="AA33" s="10">
        <f t="shared" si="5"/>
        <v>1006.0877521706608</v>
      </c>
      <c r="AB33" s="29">
        <f t="shared" si="6"/>
        <v>2.5591667427036772E-2</v>
      </c>
      <c r="AC33" s="8">
        <f t="shared" si="7"/>
        <v>0.71560344111823493</v>
      </c>
      <c r="AD33" s="32">
        <f t="shared" si="8"/>
        <v>3.4118232991854325E-3</v>
      </c>
      <c r="AE33" s="38">
        <f t="shared" si="9"/>
        <v>265202.38317785942</v>
      </c>
      <c r="AF33" s="32">
        <f t="shared" si="10"/>
        <v>189779.73799483289</v>
      </c>
      <c r="AG33" s="9">
        <f t="shared" si="11"/>
        <v>11.270838336186985</v>
      </c>
      <c r="AH33" s="10">
        <f t="shared" si="12"/>
        <v>3.72567747334642</v>
      </c>
      <c r="AI33" s="10">
        <f t="shared" si="13"/>
        <v>1.3937595854976221</v>
      </c>
      <c r="AJ33" s="10">
        <f t="shared" si="14"/>
        <v>1.7945871232235593</v>
      </c>
      <c r="AK33" s="10">
        <f t="shared" si="15"/>
        <v>3.1883467087211814</v>
      </c>
      <c r="AL33" s="9">
        <f t="shared" si="16"/>
        <v>1.7270211338906398</v>
      </c>
      <c r="AM33" s="49">
        <f t="shared" si="0"/>
        <v>23.623850400370277</v>
      </c>
      <c r="AN33" s="29">
        <f t="shared" si="19"/>
        <v>5.3139111812019686E-5</v>
      </c>
      <c r="AO33" s="29">
        <f t="shared" si="17"/>
        <v>0.38333333333333336</v>
      </c>
      <c r="AP33"/>
      <c r="AQ33" s="32"/>
      <c r="AR33" s="37"/>
      <c r="AS33" s="32"/>
      <c r="AT33"/>
    </row>
    <row r="34" spans="1:46" ht="31.2" customHeight="1" x14ac:dyDescent="0.25">
      <c r="A34" s="14" t="s">
        <v>78</v>
      </c>
      <c r="B34" s="26" t="s">
        <v>80</v>
      </c>
      <c r="C34" s="9">
        <f>C19/((C14+C15)*2)</f>
        <v>7.7419354838709681E-2</v>
      </c>
      <c r="D34" s="26" t="s">
        <v>1</v>
      </c>
      <c r="F34" s="6" t="s">
        <v>113</v>
      </c>
      <c r="G34" s="26" t="s">
        <v>101</v>
      </c>
      <c r="H34" s="26">
        <f>H31/H28</f>
        <v>1.5111399872701855E-5</v>
      </c>
      <c r="I34" s="26" t="s">
        <v>102</v>
      </c>
      <c r="K34" s="7" t="s">
        <v>122</v>
      </c>
      <c r="L34" s="26" t="s">
        <v>145</v>
      </c>
      <c r="M34" s="16">
        <f>H10+M33</f>
        <v>32.434325389477436</v>
      </c>
      <c r="N34" s="26" t="s">
        <v>88</v>
      </c>
      <c r="P34" s="7"/>
      <c r="Q34" s="26"/>
      <c r="R34" s="16"/>
      <c r="S34" s="26"/>
      <c r="U34" s="36">
        <f t="shared" si="20"/>
        <v>1440</v>
      </c>
      <c r="V34" s="49">
        <f t="shared" si="18"/>
        <v>22.032569470513803</v>
      </c>
      <c r="W34" s="32">
        <f t="shared" si="1"/>
        <v>293.16628473525691</v>
      </c>
      <c r="X34" s="8">
        <f t="shared" si="2"/>
        <v>1.2046619245099668</v>
      </c>
      <c r="Y34" s="32">
        <f t="shared" si="3"/>
        <v>1.8205922613446612E-5</v>
      </c>
      <c r="Z34" s="32">
        <f t="shared" si="4"/>
        <v>1.51128895526871E-5</v>
      </c>
      <c r="AA34" s="10">
        <f t="shared" si="5"/>
        <v>1006.0900052147773</v>
      </c>
      <c r="AB34" s="29">
        <f t="shared" si="6"/>
        <v>2.5596760852217969E-2</v>
      </c>
      <c r="AC34" s="8">
        <f t="shared" si="7"/>
        <v>0.71559041719589989</v>
      </c>
      <c r="AD34" s="32">
        <f t="shared" si="8"/>
        <v>3.4110334375695608E-3</v>
      </c>
      <c r="AE34" s="38">
        <f t="shared" si="9"/>
        <v>274151.40040291694</v>
      </c>
      <c r="AF34" s="32">
        <f t="shared" si="10"/>
        <v>196180.11498916353</v>
      </c>
      <c r="AG34" s="9">
        <f t="shared" si="11"/>
        <v>11.364687703597534</v>
      </c>
      <c r="AH34" s="10">
        <f t="shared" si="12"/>
        <v>3.75744791357624</v>
      </c>
      <c r="AI34" s="10">
        <f t="shared" si="13"/>
        <v>1.4546082953599997</v>
      </c>
      <c r="AJ34" s="10">
        <f t="shared" si="14"/>
        <v>1.8583950472774626</v>
      </c>
      <c r="AK34" s="10">
        <f t="shared" si="15"/>
        <v>3.3130033426374625</v>
      </c>
      <c r="AL34" s="9">
        <f t="shared" si="16"/>
        <v>1.7945434772619588</v>
      </c>
      <c r="AM34" s="49">
        <f t="shared" si="0"/>
        <v>23.82711294777576</v>
      </c>
      <c r="AN34" s="29">
        <f t="shared" si="19"/>
        <v>5.5216722377291043E-5</v>
      </c>
      <c r="AO34" s="29">
        <f t="shared" si="17"/>
        <v>0.4</v>
      </c>
      <c r="AP34"/>
      <c r="AQ34" s="32"/>
      <c r="AR34" s="37"/>
      <c r="AS34" s="32"/>
      <c r="AT34"/>
    </row>
    <row r="35" spans="1:46" ht="16.2" x14ac:dyDescent="0.25">
      <c r="A35" s="14" t="s">
        <v>77</v>
      </c>
      <c r="B35" s="26" t="s">
        <v>81</v>
      </c>
      <c r="C35" s="26">
        <f>C16</f>
        <v>0.3</v>
      </c>
      <c r="D35" s="26" t="s">
        <v>1</v>
      </c>
      <c r="F35" s="76" t="s">
        <v>176</v>
      </c>
      <c r="G35" s="76"/>
      <c r="H35" s="76"/>
      <c r="I35" s="76"/>
      <c r="U35" s="36">
        <f t="shared" si="20"/>
        <v>1500</v>
      </c>
      <c r="V35" s="49">
        <f t="shared" si="18"/>
        <v>22.165749502221161</v>
      </c>
      <c r="W35" s="32">
        <f t="shared" si="1"/>
        <v>293.23287475111056</v>
      </c>
      <c r="X35" s="8">
        <f t="shared" si="2"/>
        <v>1.2043874478748871</v>
      </c>
      <c r="Y35" s="32">
        <f t="shared" si="3"/>
        <v>1.8209111642094899E-5</v>
      </c>
      <c r="Z35" s="32">
        <f t="shared" si="4"/>
        <v>1.5118981582068497E-5</v>
      </c>
      <c r="AA35" s="10">
        <f t="shared" si="5"/>
        <v>1006.0922193222854</v>
      </c>
      <c r="AB35" s="29">
        <f t="shared" si="6"/>
        <v>2.5601757743171007E-2</v>
      </c>
      <c r="AC35" s="8">
        <f t="shared" si="7"/>
        <v>0.71557764617818853</v>
      </c>
      <c r="AD35" s="32">
        <f t="shared" si="8"/>
        <v>3.4102588287509626E-3</v>
      </c>
      <c r="AE35" s="38">
        <f t="shared" si="9"/>
        <v>282913.10690755316</v>
      </c>
      <c r="AF35" s="32">
        <f t="shared" si="10"/>
        <v>202446.29511386511</v>
      </c>
      <c r="AG35" s="9">
        <f t="shared" si="11"/>
        <v>11.454370277891904</v>
      </c>
      <c r="AH35" s="10">
        <f t="shared" si="12"/>
        <v>3.7878385006709054</v>
      </c>
      <c r="AI35" s="10">
        <f t="shared" si="13"/>
        <v>1.5148018894717414</v>
      </c>
      <c r="AJ35" s="10">
        <f t="shared" si="14"/>
        <v>1.9210851115631244</v>
      </c>
      <c r="AK35" s="10">
        <f t="shared" si="15"/>
        <v>3.4358870010348657</v>
      </c>
      <c r="AL35" s="9">
        <f t="shared" si="16"/>
        <v>1.8611054588938856</v>
      </c>
      <c r="AM35" s="49">
        <f t="shared" si="0"/>
        <v>24.026854961115045</v>
      </c>
      <c r="AN35" s="29">
        <f t="shared" si="19"/>
        <v>5.7264783350581097E-5</v>
      </c>
      <c r="AO35" s="29">
        <f t="shared" si="17"/>
        <v>0.41666666666666669</v>
      </c>
      <c r="AP35"/>
      <c r="AQ35" s="32"/>
      <c r="AR35" s="37"/>
      <c r="AS35" s="32"/>
      <c r="AT35"/>
    </row>
    <row r="36" spans="1:46" ht="27.6" x14ac:dyDescent="0.25">
      <c r="A36" s="14" t="s">
        <v>79</v>
      </c>
      <c r="B36" s="26" t="s">
        <v>82</v>
      </c>
      <c r="C36" s="26">
        <f>C16</f>
        <v>0.3</v>
      </c>
      <c r="D36" s="26" t="s">
        <v>1</v>
      </c>
      <c r="F36" s="3" t="s">
        <v>16</v>
      </c>
      <c r="G36" s="4" t="s">
        <v>95</v>
      </c>
      <c r="H36" s="9">
        <f>(351.99/H20)+344.84/(H20^2)</f>
        <v>1.1934957543565146</v>
      </c>
      <c r="I36" s="26" t="s">
        <v>18</v>
      </c>
      <c r="U36" s="36">
        <f t="shared" si="20"/>
        <v>1560</v>
      </c>
      <c r="V36" s="49">
        <f t="shared" si="18"/>
        <v>22.296405774608523</v>
      </c>
      <c r="W36" s="32">
        <f t="shared" si="1"/>
        <v>293.29820288730423</v>
      </c>
      <c r="X36" s="8">
        <f t="shared" si="2"/>
        <v>1.2041182940824615</v>
      </c>
      <c r="Y36" s="32">
        <f t="shared" si="3"/>
        <v>1.8212239897330406E-5</v>
      </c>
      <c r="Z36" s="32">
        <f t="shared" si="4"/>
        <v>1.5124959056625028E-5</v>
      </c>
      <c r="AA36" s="10">
        <f t="shared" si="5"/>
        <v>1006.0943948967569</v>
      </c>
      <c r="AB36" s="29">
        <f t="shared" si="6"/>
        <v>2.5606659492739131E-2</v>
      </c>
      <c r="AC36" s="8">
        <f t="shared" si="7"/>
        <v>0.71556512415900375</v>
      </c>
      <c r="AD36" s="32">
        <f t="shared" si="8"/>
        <v>3.4094992405536016E-3</v>
      </c>
      <c r="AE36" s="38">
        <f t="shared" si="9"/>
        <v>291490.983334194</v>
      </c>
      <c r="AF36" s="32">
        <f t="shared" si="10"/>
        <v>208580.78168076262</v>
      </c>
      <c r="AG36" s="9">
        <f t="shared" si="11"/>
        <v>11.540173347345037</v>
      </c>
      <c r="AH36" s="10">
        <f t="shared" si="12"/>
        <v>3.8169433213217023</v>
      </c>
      <c r="AI36" s="10">
        <f t="shared" si="13"/>
        <v>1.5743171833996796</v>
      </c>
      <c r="AJ36" s="10">
        <f t="shared" si="14"/>
        <v>1.9826696748396859</v>
      </c>
      <c r="AK36" s="10">
        <f t="shared" si="15"/>
        <v>3.5569868582393656</v>
      </c>
      <c r="AL36" s="9">
        <f t="shared" si="16"/>
        <v>1.9267012148796563</v>
      </c>
      <c r="AM36" s="49">
        <f t="shared" si="0"/>
        <v>24.22310698948818</v>
      </c>
      <c r="AN36" s="29">
        <f t="shared" si="19"/>
        <v>5.9283114303989432E-5</v>
      </c>
      <c r="AO36" s="29">
        <f t="shared" si="17"/>
        <v>0.43333333333333335</v>
      </c>
      <c r="AP36"/>
      <c r="AQ36" s="32"/>
      <c r="AR36" s="37"/>
      <c r="AS36" s="32"/>
      <c r="AT36"/>
    </row>
    <row r="37" spans="1:46" ht="16.2" x14ac:dyDescent="0.25">
      <c r="A37" s="70" t="s">
        <v>140</v>
      </c>
      <c r="B37" s="70"/>
      <c r="C37" s="70"/>
      <c r="D37" s="70"/>
      <c r="F37" s="3" t="s">
        <v>9</v>
      </c>
      <c r="G37" s="26" t="s">
        <v>92</v>
      </c>
      <c r="H37" s="16">
        <f>1030.5-0.19975*H20+(3.9734*10^-4)*H20^2</f>
        <v>1006.1837978853999</v>
      </c>
      <c r="I37" s="26" t="s">
        <v>93</v>
      </c>
      <c r="U37" s="36">
        <f t="shared" si="20"/>
        <v>1620</v>
      </c>
      <c r="V37" s="49">
        <f t="shared" si="18"/>
        <v>22.424574923018163</v>
      </c>
      <c r="W37" s="32">
        <f t="shared" si="1"/>
        <v>293.36228746150908</v>
      </c>
      <c r="X37" s="8">
        <f t="shared" si="2"/>
        <v>1.2038543806607365</v>
      </c>
      <c r="Y37" s="32">
        <f t="shared" si="3"/>
        <v>1.8215308275838746E-5</v>
      </c>
      <c r="Z37" s="32">
        <f t="shared" si="4"/>
        <v>1.5130823601639642E-5</v>
      </c>
      <c r="AA37" s="10">
        <f t="shared" si="5"/>
        <v>1006.0965323530888</v>
      </c>
      <c r="AB37" s="29">
        <f t="shared" si="6"/>
        <v>2.5611467501094144E-2</v>
      </c>
      <c r="AC37" s="8">
        <f t="shared" si="7"/>
        <v>0.71555284722677315</v>
      </c>
      <c r="AD37" s="32">
        <f t="shared" si="8"/>
        <v>3.4087544402966454E-3</v>
      </c>
      <c r="AE37" s="38">
        <f t="shared" si="9"/>
        <v>299888.48129866633</v>
      </c>
      <c r="AF37" s="32">
        <f t="shared" si="10"/>
        <v>214586.0566437736</v>
      </c>
      <c r="AG37" s="9">
        <f t="shared" si="11"/>
        <v>11.62235494437976</v>
      </c>
      <c r="AH37" s="10">
        <f t="shared" si="12"/>
        <v>3.8448468934454394</v>
      </c>
      <c r="AI37" s="10">
        <f t="shared" si="13"/>
        <v>1.633134062167966</v>
      </c>
      <c r="AJ37" s="10">
        <f t="shared" si="14"/>
        <v>2.0431613757397824</v>
      </c>
      <c r="AK37" s="10">
        <f t="shared" si="15"/>
        <v>3.6762954379077484</v>
      </c>
      <c r="AL37" s="9">
        <f t="shared" si="16"/>
        <v>1.9913266955333637</v>
      </c>
      <c r="AM37" s="49">
        <f t="shared" si="0"/>
        <v>24.415901618551526</v>
      </c>
      <c r="AN37" s="29">
        <f t="shared" si="19"/>
        <v>6.1271590631795808E-5</v>
      </c>
      <c r="AO37" s="29">
        <f t="shared" si="17"/>
        <v>0.45</v>
      </c>
      <c r="AP37"/>
      <c r="AQ37" s="32"/>
      <c r="AR37" s="37"/>
      <c r="AS37" s="32"/>
      <c r="AT37"/>
    </row>
    <row r="38" spans="1:46" ht="16.8" x14ac:dyDescent="0.25">
      <c r="A38" s="3" t="s">
        <v>139</v>
      </c>
      <c r="B38" s="26" t="s">
        <v>141</v>
      </c>
      <c r="C38" s="10">
        <f>(((C29+C31+C32)*C4)+(C30*C10))/(SUM(C29:C32))</f>
        <v>1521.5385443644134</v>
      </c>
      <c r="D38" s="26" t="s">
        <v>28</v>
      </c>
      <c r="F38" s="3" t="s">
        <v>3</v>
      </c>
      <c r="G38" s="26" t="s">
        <v>94</v>
      </c>
      <c r="H38" s="9">
        <f>((2.334*10^-3)*(H20^1.5))/(H20+164.54)</f>
        <v>2.5801517781221615E-2</v>
      </c>
      <c r="I38" s="26" t="s">
        <v>10</v>
      </c>
      <c r="U38" s="36">
        <f t="shared" si="20"/>
        <v>1680</v>
      </c>
      <c r="V38" s="49">
        <f t="shared" si="18"/>
        <v>22.55029373633996</v>
      </c>
      <c r="W38" s="32">
        <f t="shared" si="1"/>
        <v>293.42514686816997</v>
      </c>
      <c r="X38" s="8">
        <f t="shared" si="2"/>
        <v>1.2035956250952642</v>
      </c>
      <c r="Y38" s="32">
        <f t="shared" si="3"/>
        <v>1.821831767722781E-5</v>
      </c>
      <c r="Z38" s="32">
        <f t="shared" si="4"/>
        <v>1.5136576851370523E-5</v>
      </c>
      <c r="AA38" s="10">
        <f t="shared" si="5"/>
        <v>1006.098632116199</v>
      </c>
      <c r="AB38" s="29">
        <f t="shared" si="6"/>
        <v>2.5616183173177202E-2</v>
      </c>
      <c r="AC38" s="8">
        <f t="shared" si="7"/>
        <v>0.71554081147069848</v>
      </c>
      <c r="AD38" s="32">
        <f t="shared" si="8"/>
        <v>3.4080241951767003E-3</v>
      </c>
      <c r="AE38" s="38">
        <f t="shared" si="9"/>
        <v>308109.01998380054</v>
      </c>
      <c r="AF38" s="32">
        <f t="shared" si="10"/>
        <v>220464.57818065028</v>
      </c>
      <c r="AG38" s="9">
        <f t="shared" si="11"/>
        <v>11.701147805480044</v>
      </c>
      <c r="AH38" s="10">
        <f t="shared" si="12"/>
        <v>3.8716254629872977</v>
      </c>
      <c r="AI38" s="10">
        <f t="shared" si="13"/>
        <v>1.6912351769937981</v>
      </c>
      <c r="AJ38" s="10">
        <f t="shared" si="14"/>
        <v>2.1025730971382512</v>
      </c>
      <c r="AK38" s="10">
        <f t="shared" si="15"/>
        <v>3.7938082741320494</v>
      </c>
      <c r="AL38" s="9">
        <f t="shared" si="16"/>
        <v>2.0549794818215266</v>
      </c>
      <c r="AM38" s="49">
        <f t="shared" si="0"/>
        <v>24.605273218161486</v>
      </c>
      <c r="AN38" s="29">
        <f t="shared" si="19"/>
        <v>6.3230137902200824E-5</v>
      </c>
      <c r="AO38" s="29">
        <f t="shared" si="17"/>
        <v>0.46666666666666667</v>
      </c>
      <c r="AP38"/>
      <c r="AQ38" s="32"/>
      <c r="AR38" s="37"/>
      <c r="AS38" s="32"/>
      <c r="AT38"/>
    </row>
    <row r="39" spans="1:46" ht="15.6" x14ac:dyDescent="0.25">
      <c r="F39" s="6" t="s">
        <v>96</v>
      </c>
      <c r="G39" s="4" t="s">
        <v>97</v>
      </c>
      <c r="H39" s="26">
        <f>((1.459*10^-6)*H20^1.5)/(H20+109.1)</f>
        <v>1.8336553774100417E-5</v>
      </c>
      <c r="I39" s="26" t="s">
        <v>98</v>
      </c>
      <c r="U39" s="36">
        <f t="shared" si="20"/>
        <v>1740</v>
      </c>
      <c r="V39" s="49">
        <f t="shared" si="18"/>
        <v>22.67359909518369</v>
      </c>
      <c r="W39" s="32">
        <f t="shared" si="1"/>
        <v>293.48679954759183</v>
      </c>
      <c r="X39" s="8">
        <f t="shared" si="2"/>
        <v>1.2033419449499199</v>
      </c>
      <c r="Y39" s="32">
        <f t="shared" si="3"/>
        <v>1.8221269002564917E-5</v>
      </c>
      <c r="Z39" s="32">
        <f t="shared" si="4"/>
        <v>1.5142220446178532E-5</v>
      </c>
      <c r="AA39" s="10">
        <f t="shared" si="5"/>
        <v>1006.1006946198308</v>
      </c>
      <c r="AB39" s="29">
        <f t="shared" si="6"/>
        <v>2.5620807916401991E-2</v>
      </c>
      <c r="AC39" s="8">
        <f t="shared" si="7"/>
        <v>0.71552901298632565</v>
      </c>
      <c r="AD39" s="32">
        <f t="shared" si="8"/>
        <v>3.407308272608833E-3</v>
      </c>
      <c r="AE39" s="38">
        <f t="shared" si="9"/>
        <v>316155.98321898124</v>
      </c>
      <c r="AF39" s="32">
        <f t="shared" si="10"/>
        <v>226218.778622399</v>
      </c>
      <c r="AG39" s="9">
        <f t="shared" si="11"/>
        <v>11.776762671898537</v>
      </c>
      <c r="AH39" s="10">
        <f t="shared" si="12"/>
        <v>3.8973480846278039</v>
      </c>
      <c r="AI39" s="10">
        <f t="shared" si="13"/>
        <v>1.7486056782655095</v>
      </c>
      <c r="AJ39" s="10">
        <f t="shared" si="14"/>
        <v>2.1609179335691393</v>
      </c>
      <c r="AK39" s="10">
        <f t="shared" si="15"/>
        <v>3.9095236118346488</v>
      </c>
      <c r="AL39" s="9">
        <f t="shared" si="16"/>
        <v>2.1176586230771015</v>
      </c>
      <c r="AM39" s="49">
        <f t="shared" si="0"/>
        <v>24.791257718260791</v>
      </c>
      <c r="AN39" s="29">
        <f t="shared" si="19"/>
        <v>6.5158726863910805E-5</v>
      </c>
      <c r="AO39" s="29">
        <f t="shared" si="17"/>
        <v>0.48333333333333334</v>
      </c>
      <c r="AP39"/>
      <c r="AQ39" s="32"/>
      <c r="AR39" s="37"/>
      <c r="AS39" s="32"/>
      <c r="AT39"/>
    </row>
    <row r="40" spans="1:46" ht="27.6" x14ac:dyDescent="0.25">
      <c r="F40" s="7" t="s">
        <v>63</v>
      </c>
      <c r="G40" s="26" t="s">
        <v>64</v>
      </c>
      <c r="H40" s="10">
        <f>H37*H39/H38</f>
        <v>0.71507201525881237</v>
      </c>
      <c r="I40" s="26" t="s">
        <v>5</v>
      </c>
      <c r="U40" s="36">
        <f t="shared" si="20"/>
        <v>1800</v>
      </c>
      <c r="V40" s="49">
        <f t="shared" si="18"/>
        <v>22.794527916204554</v>
      </c>
      <c r="W40" s="32">
        <f t="shared" si="1"/>
        <v>293.54726395810223</v>
      </c>
      <c r="X40" s="8">
        <f t="shared" si="2"/>
        <v>1.2030932579748375</v>
      </c>
      <c r="Y40" s="32">
        <f t="shared" si="3"/>
        <v>1.8224163153061557E-5</v>
      </c>
      <c r="Z40" s="32">
        <f t="shared" si="4"/>
        <v>1.5147756029934226E-5</v>
      </c>
      <c r="AA40" s="10">
        <f t="shared" si="5"/>
        <v>1006.1027203054526</v>
      </c>
      <c r="AB40" s="29">
        <f t="shared" si="6"/>
        <v>2.5625343138589229E-2</v>
      </c>
      <c r="AC40" s="8">
        <f t="shared" si="7"/>
        <v>0.71551744788050697</v>
      </c>
      <c r="AD40" s="32">
        <f t="shared" si="8"/>
        <v>3.4066064405312568E-3</v>
      </c>
      <c r="AE40" s="38">
        <f t="shared" si="9"/>
        <v>324032.71698352916</v>
      </c>
      <c r="AF40" s="32">
        <f t="shared" si="10"/>
        <v>231851.0626858414</v>
      </c>
      <c r="AG40" s="9">
        <f t="shared" si="11"/>
        <v>11.849391059833382</v>
      </c>
      <c r="AH40" s="10">
        <f t="shared" si="12"/>
        <v>3.922077528599341</v>
      </c>
      <c r="AI40" s="10">
        <f t="shared" si="13"/>
        <v>1.8052329792372583</v>
      </c>
      <c r="AJ40" s="10">
        <f t="shared" si="14"/>
        <v>2.218209161354328</v>
      </c>
      <c r="AK40" s="10">
        <f t="shared" si="15"/>
        <v>4.0234421405915866</v>
      </c>
      <c r="AL40" s="9">
        <f t="shared" si="16"/>
        <v>2.1793644928204428</v>
      </c>
      <c r="AM40" s="49">
        <f t="shared" si="0"/>
        <v>24.973892409024998</v>
      </c>
      <c r="AN40" s="29">
        <f t="shared" si="19"/>
        <v>6.7057369009859783E-5</v>
      </c>
      <c r="AO40" s="29">
        <f t="shared" si="17"/>
        <v>0.5</v>
      </c>
      <c r="AP40"/>
      <c r="AQ40" s="32"/>
      <c r="AR40" s="37"/>
      <c r="AS40" s="32"/>
      <c r="AT40"/>
    </row>
    <row r="41" spans="1:46" ht="16.2" x14ac:dyDescent="0.25">
      <c r="G41" s="26" t="s">
        <v>99</v>
      </c>
      <c r="H41" s="8">
        <f>1/H20</f>
        <v>3.3795201081446439E-3</v>
      </c>
      <c r="I41" s="26" t="s">
        <v>100</v>
      </c>
      <c r="U41" s="36">
        <f t="shared" si="20"/>
        <v>1860</v>
      </c>
      <c r="V41" s="49">
        <f t="shared" si="18"/>
        <v>22.913117101895381</v>
      </c>
      <c r="W41" s="32">
        <f t="shared" si="1"/>
        <v>293.60655855094768</v>
      </c>
      <c r="X41" s="8">
        <f t="shared" si="2"/>
        <v>1.2028494822029381</v>
      </c>
      <c r="Y41" s="32">
        <f t="shared" si="3"/>
        <v>1.8227001028889874E-5</v>
      </c>
      <c r="Z41" s="32">
        <f t="shared" si="4"/>
        <v>1.5153185247674002E-5</v>
      </c>
      <c r="AA41" s="10">
        <f t="shared" si="5"/>
        <v>1006.1047096212444</v>
      </c>
      <c r="AB41" s="29">
        <f t="shared" si="6"/>
        <v>2.5629790246107301E-2</v>
      </c>
      <c r="AC41" s="8">
        <f t="shared" si="7"/>
        <v>0.71550611227583572</v>
      </c>
      <c r="AD41" s="32">
        <f t="shared" si="8"/>
        <v>3.4059184676778135E-3</v>
      </c>
      <c r="AE41" s="38">
        <f t="shared" si="9"/>
        <v>331742.52728105162</v>
      </c>
      <c r="AF41" s="32">
        <f t="shared" si="10"/>
        <v>237363.80597142561</v>
      </c>
      <c r="AG41" s="9">
        <f t="shared" si="11"/>
        <v>11.919207600196064</v>
      </c>
      <c r="AH41" s="10">
        <f t="shared" si="12"/>
        <v>3.9458710464490938</v>
      </c>
      <c r="AI41" s="10">
        <f t="shared" si="13"/>
        <v>1.8611065459375551</v>
      </c>
      <c r="AJ41" s="10">
        <f t="shared" si="14"/>
        <v>2.2744602111589511</v>
      </c>
      <c r="AK41" s="10">
        <f t="shared" si="15"/>
        <v>4.1355667570965062</v>
      </c>
      <c r="AL41" s="9">
        <f t="shared" si="16"/>
        <v>2.2400986600939405</v>
      </c>
      <c r="AM41" s="49">
        <f t="shared" si="0"/>
        <v>25.153215761989323</v>
      </c>
      <c r="AN41" s="29">
        <f t="shared" si="19"/>
        <v>6.8926112618275108E-5</v>
      </c>
      <c r="AO41" s="29">
        <f t="shared" si="17"/>
        <v>0.51666666666666672</v>
      </c>
      <c r="AP41"/>
      <c r="AQ41" s="32"/>
      <c r="AR41" s="37"/>
      <c r="AS41" s="32"/>
      <c r="AT41"/>
    </row>
    <row r="42" spans="1:46" ht="16.2" x14ac:dyDescent="0.25">
      <c r="F42" s="6" t="s">
        <v>113</v>
      </c>
      <c r="G42" s="26" t="s">
        <v>101</v>
      </c>
      <c r="H42" s="26">
        <f>H39/H36</f>
        <v>1.5363736072933713E-5</v>
      </c>
      <c r="I42" s="26" t="s">
        <v>102</v>
      </c>
      <c r="U42" s="36">
        <f t="shared" si="20"/>
        <v>1920</v>
      </c>
      <c r="V42" s="49">
        <f t="shared" si="18"/>
        <v>23.029403495257302</v>
      </c>
      <c r="W42" s="32">
        <f t="shared" si="1"/>
        <v>293.66470174762861</v>
      </c>
      <c r="X42" s="8">
        <f t="shared" si="2"/>
        <v>1.20261053603631</v>
      </c>
      <c r="Y42" s="32">
        <f t="shared" si="3"/>
        <v>1.822978352811581E-5</v>
      </c>
      <c r="Z42" s="32">
        <f t="shared" si="4"/>
        <v>1.5158509743478088E-5</v>
      </c>
      <c r="AA42" s="10">
        <f t="shared" si="5"/>
        <v>1006.1066630211609</v>
      </c>
      <c r="AB42" s="29">
        <f t="shared" si="6"/>
        <v>2.5634150642195829E-2</v>
      </c>
      <c r="AC42" s="8">
        <f t="shared" si="7"/>
        <v>0.7154950023146005</v>
      </c>
      <c r="AD42" s="32">
        <f t="shared" si="8"/>
        <v>3.4052441238218213E-3</v>
      </c>
      <c r="AE42" s="38">
        <f t="shared" si="9"/>
        <v>339288.67833957821</v>
      </c>
      <c r="AF42" s="32">
        <f t="shared" si="10"/>
        <v>242759.35369389426</v>
      </c>
      <c r="AG42" s="9">
        <f t="shared" si="11"/>
        <v>11.986372026587127</v>
      </c>
      <c r="AH42" s="10">
        <f t="shared" si="12"/>
        <v>3.9687810215295962</v>
      </c>
      <c r="AI42" s="10">
        <f t="shared" si="13"/>
        <v>1.9162177095928126</v>
      </c>
      <c r="AJ42" s="10">
        <f t="shared" si="14"/>
        <v>2.3296846427289828</v>
      </c>
      <c r="AK42" s="10">
        <f t="shared" si="15"/>
        <v>4.2459023523217958</v>
      </c>
      <c r="AL42" s="9">
        <f t="shared" si="16"/>
        <v>2.2998637741743062</v>
      </c>
      <c r="AM42" s="49">
        <f t="shared" si="0"/>
        <v>25.329267269431607</v>
      </c>
      <c r="AN42" s="29">
        <f t="shared" si="19"/>
        <v>7.0765039205363271E-5</v>
      </c>
      <c r="AO42" s="29">
        <f t="shared" si="17"/>
        <v>0.53333333333333333</v>
      </c>
      <c r="AP42"/>
      <c r="AQ42" s="32"/>
      <c r="AR42" s="37"/>
      <c r="AS42" s="32"/>
      <c r="AT42"/>
    </row>
    <row r="43" spans="1:46" x14ac:dyDescent="0.25">
      <c r="F43" s="76" t="s">
        <v>177</v>
      </c>
      <c r="G43" s="76"/>
      <c r="H43" s="76"/>
      <c r="I43" s="76"/>
      <c r="U43" s="36">
        <f t="shared" si="20"/>
        <v>1980</v>
      </c>
      <c r="V43" s="49">
        <f t="shared" si="18"/>
        <v>23.14342383884166</v>
      </c>
      <c r="W43" s="32">
        <f t="shared" si="1"/>
        <v>293.72171191942078</v>
      </c>
      <c r="X43" s="8">
        <f t="shared" si="2"/>
        <v>1.2023763383235209</v>
      </c>
      <c r="Y43" s="32">
        <f t="shared" si="3"/>
        <v>1.8232511545737621E-5</v>
      </c>
      <c r="Z43" s="32">
        <f t="shared" si="4"/>
        <v>1.516373115854833E-5</v>
      </c>
      <c r="AA43" s="10">
        <f t="shared" si="5"/>
        <v>1006.1085809640651</v>
      </c>
      <c r="AB43" s="29">
        <f t="shared" si="6"/>
        <v>2.5638425725454089E-2</v>
      </c>
      <c r="AC43" s="8">
        <f t="shared" si="7"/>
        <v>0.71548411416232227</v>
      </c>
      <c r="AD43" s="32">
        <f t="shared" si="8"/>
        <v>3.4045831799943294E-3</v>
      </c>
      <c r="AE43" s="38">
        <f t="shared" si="9"/>
        <v>346674.39109853719</v>
      </c>
      <c r="AF43" s="32">
        <f t="shared" si="10"/>
        <v>248040.01961789935</v>
      </c>
      <c r="AG43" s="9">
        <f t="shared" si="11"/>
        <v>12.051030873735057</v>
      </c>
      <c r="AH43" s="10">
        <f t="shared" si="12"/>
        <v>3.9908555246307169</v>
      </c>
      <c r="AI43" s="10">
        <f t="shared" si="13"/>
        <v>1.9705594985048225</v>
      </c>
      <c r="AJ43" s="10">
        <f t="shared" si="14"/>
        <v>2.3838961216009311</v>
      </c>
      <c r="AK43" s="10">
        <f t="shared" si="15"/>
        <v>4.3544556201057532</v>
      </c>
      <c r="AL43" s="9">
        <f t="shared" si="16"/>
        <v>2.3586634608906163</v>
      </c>
      <c r="AM43" s="49">
        <f t="shared" si="0"/>
        <v>25.502087299732274</v>
      </c>
      <c r="AN43" s="29">
        <f t="shared" si="19"/>
        <v>7.2574260335095888E-5</v>
      </c>
      <c r="AO43" s="29">
        <f t="shared" si="17"/>
        <v>0.55000000000000004</v>
      </c>
      <c r="AP43"/>
      <c r="AQ43" s="32"/>
      <c r="AR43" s="37"/>
      <c r="AS43" s="32"/>
      <c r="AT43"/>
    </row>
    <row r="44" spans="1:46" ht="16.2" x14ac:dyDescent="0.25">
      <c r="F44" s="3" t="s">
        <v>16</v>
      </c>
      <c r="G44" s="4" t="s">
        <v>95</v>
      </c>
      <c r="H44" s="9">
        <f>(351.99/H22)+344.84/(H22^2)</f>
        <v>1.1924849229356802</v>
      </c>
      <c r="I44" s="26" t="s">
        <v>18</v>
      </c>
      <c r="U44" s="36">
        <f t="shared" si="20"/>
        <v>2040</v>
      </c>
      <c r="V44" s="49">
        <f t="shared" si="18"/>
        <v>23.255214737723126</v>
      </c>
      <c r="W44" s="32">
        <f t="shared" si="1"/>
        <v>293.77760736886154</v>
      </c>
      <c r="X44" s="8">
        <f t="shared" si="2"/>
        <v>1.2021468084288103</v>
      </c>
      <c r="Y44" s="32">
        <f t="shared" si="3"/>
        <v>1.823518597281839E-5</v>
      </c>
      <c r="Z44" s="32">
        <f t="shared" si="4"/>
        <v>1.5168851129465238E-5</v>
      </c>
      <c r="AA44" s="10">
        <f t="shared" si="5"/>
        <v>1006.1104639129261</v>
      </c>
      <c r="AB44" s="29">
        <f t="shared" si="6"/>
        <v>2.5642616888476834E-2</v>
      </c>
      <c r="AC44" s="8">
        <f t="shared" si="7"/>
        <v>0.71547344401090796</v>
      </c>
      <c r="AD44" s="32">
        <f t="shared" si="8"/>
        <v>3.4039354086794612E-3</v>
      </c>
      <c r="AE44" s="38">
        <f t="shared" si="9"/>
        <v>353902.84194895666</v>
      </c>
      <c r="AF44" s="32">
        <f t="shared" si="10"/>
        <v>253208.08517446805</v>
      </c>
      <c r="AG44" s="9">
        <f t="shared" si="11"/>
        <v>12.113318936088277</v>
      </c>
      <c r="AH44" s="10">
        <f t="shared" si="12"/>
        <v>4.0121387910447286</v>
      </c>
      <c r="AI44" s="10">
        <f t="shared" si="13"/>
        <v>2.0241264868309345</v>
      </c>
      <c r="AJ44" s="10">
        <f t="shared" si="14"/>
        <v>2.4371083976011945</v>
      </c>
      <c r="AK44" s="10">
        <f t="shared" si="15"/>
        <v>4.4612348844321286</v>
      </c>
      <c r="AL44" s="9">
        <f t="shared" si="16"/>
        <v>2.4165022290674028</v>
      </c>
      <c r="AM44" s="49">
        <f t="shared" si="0"/>
        <v>25.671716966790527</v>
      </c>
      <c r="AN44" s="29">
        <f t="shared" si="19"/>
        <v>7.4353914740535472E-5</v>
      </c>
      <c r="AO44" s="29">
        <f t="shared" si="17"/>
        <v>0.56666666666666665</v>
      </c>
      <c r="AP44"/>
      <c r="AQ44" s="32"/>
      <c r="AR44" s="37"/>
      <c r="AS44" s="32"/>
      <c r="AT44"/>
    </row>
    <row r="45" spans="1:46" ht="16.2" x14ac:dyDescent="0.25">
      <c r="F45" s="3" t="s">
        <v>9</v>
      </c>
      <c r="G45" s="26" t="s">
        <v>92</v>
      </c>
      <c r="H45" s="16">
        <f>1030.5-0.19975*H22+(3.9734*10^-4)*H22^2</f>
        <v>1006.19267167215</v>
      </c>
      <c r="I45" s="26" t="s">
        <v>93</v>
      </c>
      <c r="U45" s="36">
        <f t="shared" si="20"/>
        <v>2100</v>
      </c>
      <c r="V45" s="49">
        <f t="shared" si="18"/>
        <v>23.364812626020104</v>
      </c>
      <c r="W45" s="32">
        <f t="shared" si="1"/>
        <v>293.83240631301004</v>
      </c>
      <c r="X45" s="8">
        <f t="shared" si="2"/>
        <v>1.2019218662939757</v>
      </c>
      <c r="Y45" s="32">
        <f t="shared" si="3"/>
        <v>1.823780769570347E-5</v>
      </c>
      <c r="Z45" s="32">
        <f t="shared" si="4"/>
        <v>1.5173871286607179E-5</v>
      </c>
      <c r="AA45" s="10">
        <f t="shared" si="5"/>
        <v>1006.1123123340745</v>
      </c>
      <c r="AB45" s="29">
        <f t="shared" si="6"/>
        <v>2.5646725516623187E-2</v>
      </c>
      <c r="AC45" s="8">
        <f t="shared" si="7"/>
        <v>0.71546298808146569</v>
      </c>
      <c r="AD45" s="32">
        <f t="shared" si="8"/>
        <v>3.4033005839891354E-3</v>
      </c>
      <c r="AE45" s="38">
        <f t="shared" si="9"/>
        <v>360977.16169763845</v>
      </c>
      <c r="AF45" s="32">
        <f t="shared" si="10"/>
        <v>258265.79873735883</v>
      </c>
      <c r="AG45" s="9">
        <f t="shared" si="11"/>
        <v>12.173360526513962</v>
      </c>
      <c r="AH45" s="10">
        <f t="shared" si="12"/>
        <v>4.0326716321626552</v>
      </c>
      <c r="AI45" s="10">
        <f t="shared" si="13"/>
        <v>2.076914658126654</v>
      </c>
      <c r="AJ45" s="10">
        <f t="shared" si="14"/>
        <v>2.4893352849761738</v>
      </c>
      <c r="AK45" s="10">
        <f t="shared" si="15"/>
        <v>4.5662499431028278</v>
      </c>
      <c r="AL45" s="9">
        <f t="shared" si="16"/>
        <v>2.4733853858473647</v>
      </c>
      <c r="AM45" s="49">
        <f t="shared" si="0"/>
        <v>25.838198011867469</v>
      </c>
      <c r="AN45" s="29">
        <f t="shared" si="19"/>
        <v>7.6104165718380453E-5</v>
      </c>
      <c r="AO45" s="29">
        <f t="shared" si="17"/>
        <v>0.58333333333333337</v>
      </c>
      <c r="AP45"/>
      <c r="AQ45" s="32"/>
      <c r="AR45" s="37"/>
      <c r="AS45" s="32"/>
      <c r="AT45"/>
    </row>
    <row r="46" spans="1:46" ht="16.2" x14ac:dyDescent="0.25">
      <c r="F46" s="3" t="s">
        <v>3</v>
      </c>
      <c r="G46" s="26" t="s">
        <v>94</v>
      </c>
      <c r="H46" s="9">
        <f>((2.334*10^-3)*(H22^1.5))/(H22+164.54)</f>
        <v>2.5820204157570682E-2</v>
      </c>
      <c r="I46" s="26" t="s">
        <v>10</v>
      </c>
      <c r="J46" s="12"/>
      <c r="K46" s="26"/>
      <c r="U46" s="36">
        <f t="shared" si="20"/>
        <v>2160</v>
      </c>
      <c r="V46" s="49">
        <f t="shared" si="18"/>
        <v>23.472253736625756</v>
      </c>
      <c r="W46" s="32">
        <f t="shared" si="1"/>
        <v>293.88612686831289</v>
      </c>
      <c r="X46" s="8">
        <f t="shared" si="2"/>
        <v>1.2017014324936786</v>
      </c>
      <c r="Y46" s="32">
        <f t="shared" si="3"/>
        <v>1.8240377595314863E-5</v>
      </c>
      <c r="Z46" s="32">
        <f t="shared" si="4"/>
        <v>1.5178793252716553E-5</v>
      </c>
      <c r="AA46" s="10">
        <f t="shared" si="5"/>
        <v>1006.114126696513</v>
      </c>
      <c r="AB46" s="29">
        <f t="shared" si="6"/>
        <v>2.5650752986906084E-2</v>
      </c>
      <c r="AC46" s="8">
        <f t="shared" si="7"/>
        <v>0.71545274262681224</v>
      </c>
      <c r="AD46" s="32">
        <f t="shared" si="8"/>
        <v>3.4026784818192149E-3</v>
      </c>
      <c r="AE46" s="38">
        <f t="shared" si="9"/>
        <v>367900.43472978962</v>
      </c>
      <c r="AF46" s="32">
        <f t="shared" si="10"/>
        <v>263215.37504102453</v>
      </c>
      <c r="AG46" s="9">
        <f t="shared" si="11"/>
        <v>12.231270567452068</v>
      </c>
      <c r="AH46" s="10">
        <f t="shared" si="12"/>
        <v>4.0524917922056485</v>
      </c>
      <c r="AI46" s="10">
        <f t="shared" si="13"/>
        <v>2.1289212818440864</v>
      </c>
      <c r="AJ46" s="10">
        <f t="shared" si="14"/>
        <v>2.5405906440131161</v>
      </c>
      <c r="AK46" s="10">
        <f t="shared" si="15"/>
        <v>4.6695119258572024</v>
      </c>
      <c r="AL46" s="9">
        <f t="shared" si="16"/>
        <v>2.5293189598393178</v>
      </c>
      <c r="AM46" s="49">
        <f t="shared" si="0"/>
        <v>26.001572696465075</v>
      </c>
      <c r="AN46" s="29">
        <f t="shared" si="19"/>
        <v>7.7825198764286708E-5</v>
      </c>
      <c r="AO46" s="29">
        <f t="shared" si="17"/>
        <v>0.6</v>
      </c>
      <c r="AP46"/>
      <c r="AQ46" s="32"/>
      <c r="AR46" s="37"/>
      <c r="AS46" s="32"/>
      <c r="AT46"/>
    </row>
    <row r="47" spans="1:46" ht="15.6" x14ac:dyDescent="0.25">
      <c r="F47" s="6" t="s">
        <v>96</v>
      </c>
      <c r="G47" s="4" t="s">
        <v>97</v>
      </c>
      <c r="H47" s="26">
        <f>((1.459*10^-6)*H22^1.5)/(H22+109.1)</f>
        <v>1.8348470747361459E-5</v>
      </c>
      <c r="I47" s="26" t="s">
        <v>98</v>
      </c>
      <c r="J47" s="12"/>
      <c r="U47" s="36">
        <f t="shared" si="20"/>
        <v>2220</v>
      </c>
      <c r="V47" s="49">
        <f t="shared" si="18"/>
        <v>23.57757407385294</v>
      </c>
      <c r="W47" s="32">
        <f t="shared" si="1"/>
        <v>293.93878703692644</v>
      </c>
      <c r="X47" s="8">
        <f t="shared" si="2"/>
        <v>1.2014854282847973</v>
      </c>
      <c r="Y47" s="32">
        <f t="shared" si="3"/>
        <v>1.824289654651528E-5</v>
      </c>
      <c r="Z47" s="32">
        <f t="shared" si="4"/>
        <v>1.518361864159956E-5</v>
      </c>
      <c r="AA47" s="10">
        <f t="shared" si="5"/>
        <v>1006.1159074712739</v>
      </c>
      <c r="AB47" s="29">
        <f t="shared" si="6"/>
        <v>2.5654700666990892E-2</v>
      </c>
      <c r="AC47" s="8">
        <f t="shared" si="7"/>
        <v>0.71544270393370502</v>
      </c>
      <c r="AD47" s="32">
        <f t="shared" si="8"/>
        <v>3.4020688799888585E-3</v>
      </c>
      <c r="AE47" s="38">
        <f t="shared" si="9"/>
        <v>374675.6983477553</v>
      </c>
      <c r="AF47" s="32">
        <f t="shared" si="10"/>
        <v>268058.99472416728</v>
      </c>
      <c r="AG47" s="9">
        <f t="shared" si="11"/>
        <v>12.287155540885161</v>
      </c>
      <c r="AH47" s="10">
        <f t="shared" si="12"/>
        <v>4.0716342587313283</v>
      </c>
      <c r="AI47" s="10">
        <f t="shared" si="13"/>
        <v>2.1801448012522839</v>
      </c>
      <c r="AJ47" s="10">
        <f t="shared" si="14"/>
        <v>2.5908883640290727</v>
      </c>
      <c r="AK47" s="10">
        <f t="shared" si="15"/>
        <v>4.7710331652813567</v>
      </c>
      <c r="AL47" s="9">
        <f t="shared" si="16"/>
        <v>2.5843096311940679</v>
      </c>
      <c r="AM47" s="49">
        <f t="shared" si="0"/>
        <v>26.161883705047007</v>
      </c>
      <c r="AN47" s="29">
        <f t="shared" si="19"/>
        <v>7.9517219421355954E-5</v>
      </c>
      <c r="AO47" s="29">
        <f t="shared" si="17"/>
        <v>0.6166666666666667</v>
      </c>
      <c r="AP47"/>
      <c r="AQ47" s="32"/>
      <c r="AR47" s="37"/>
      <c r="AS47" s="32"/>
      <c r="AT47"/>
    </row>
    <row r="48" spans="1:46" ht="27.6" x14ac:dyDescent="0.25">
      <c r="F48" s="7" t="s">
        <v>63</v>
      </c>
      <c r="G48" s="26" t="s">
        <v>64</v>
      </c>
      <c r="H48" s="10">
        <f>H45*H47/H46</f>
        <v>0.71502520621908761</v>
      </c>
      <c r="I48" s="26" t="s">
        <v>5</v>
      </c>
      <c r="J48" s="12"/>
      <c r="U48" s="36">
        <f t="shared" si="20"/>
        <v>2280</v>
      </c>
      <c r="V48" s="49">
        <f t="shared" si="18"/>
        <v>23.680809388730399</v>
      </c>
      <c r="W48" s="32">
        <f t="shared" si="1"/>
        <v>293.99040469436517</v>
      </c>
      <c r="X48" s="8">
        <f t="shared" si="2"/>
        <v>1.2012737756503911</v>
      </c>
      <c r="Y48" s="32">
        <f t="shared" si="3"/>
        <v>1.824536541753546E-5</v>
      </c>
      <c r="Z48" s="32">
        <f t="shared" si="4"/>
        <v>1.5188349056947566E-5</v>
      </c>
      <c r="AA48" s="10">
        <f t="shared" si="5"/>
        <v>1006.117655130824</v>
      </c>
      <c r="AB48" s="29">
        <f t="shared" si="6"/>
        <v>2.5658569914293314E-2</v>
      </c>
      <c r="AC48" s="8">
        <f t="shared" si="7"/>
        <v>0.71543286832482034</v>
      </c>
      <c r="AD48" s="32">
        <f t="shared" si="8"/>
        <v>3.4014715583646623E-3</v>
      </c>
      <c r="AE48" s="38">
        <f t="shared" si="9"/>
        <v>381305.94226620684</v>
      </c>
      <c r="AF48" s="32">
        <f t="shared" si="10"/>
        <v>272798.80398481071</v>
      </c>
      <c r="AG48" s="9">
        <f t="shared" si="11"/>
        <v>12.341114318737313</v>
      </c>
      <c r="AH48" s="10">
        <f t="shared" si="12"/>
        <v>4.0901315339982647</v>
      </c>
      <c r="AI48" s="10">
        <f t="shared" si="13"/>
        <v>2.2305847314700427</v>
      </c>
      <c r="AJ48" s="10">
        <f t="shared" si="14"/>
        <v>2.6402423476179622</v>
      </c>
      <c r="AK48" s="10">
        <f t="shared" si="15"/>
        <v>4.8708270790880048</v>
      </c>
      <c r="AL48" s="9">
        <f t="shared" si="16"/>
        <v>2.638364667839336</v>
      </c>
      <c r="AM48" s="49">
        <f t="shared" si="0"/>
        <v>26.319174056569736</v>
      </c>
      <c r="AN48" s="29">
        <f t="shared" si="19"/>
        <v>8.1180451318133411E-5</v>
      </c>
      <c r="AO48" s="29">
        <f t="shared" si="17"/>
        <v>0.6333333333333333</v>
      </c>
      <c r="AP48"/>
      <c r="AQ48" s="32"/>
      <c r="AR48" s="37"/>
      <c r="AS48" s="32"/>
      <c r="AT48"/>
    </row>
    <row r="49" spans="6:46" ht="16.2" x14ac:dyDescent="0.25">
      <c r="G49" s="26" t="s">
        <v>99</v>
      </c>
      <c r="H49" s="8">
        <f>1/H22</f>
        <v>3.3766672294445383E-3</v>
      </c>
      <c r="I49" s="26" t="s">
        <v>100</v>
      </c>
      <c r="J49" s="12"/>
      <c r="U49" s="36">
        <f t="shared" si="20"/>
        <v>2340</v>
      </c>
      <c r="V49" s="49">
        <f t="shared" si="18"/>
        <v>23.781995156716651</v>
      </c>
      <c r="W49" s="32">
        <f t="shared" si="1"/>
        <v>294.04099757835831</v>
      </c>
      <c r="X49" s="8">
        <f t="shared" si="2"/>
        <v>1.2010663973387712</v>
      </c>
      <c r="Y49" s="32">
        <f t="shared" si="3"/>
        <v>1.8247785069459091E-5</v>
      </c>
      <c r="Z49" s="32">
        <f t="shared" si="4"/>
        <v>1.5192986091269477E-5</v>
      </c>
      <c r="AA49" s="10">
        <f t="shared" si="5"/>
        <v>1006.11937014851</v>
      </c>
      <c r="AB49" s="29">
        <f t="shared" si="6"/>
        <v>2.5662362075167533E-2</v>
      </c>
      <c r="AC49" s="8">
        <f t="shared" si="7"/>
        <v>0.71542323216050685</v>
      </c>
      <c r="AD49" s="32">
        <f t="shared" si="8"/>
        <v>3.400886298970987E-3</v>
      </c>
      <c r="AE49" s="38">
        <f t="shared" si="9"/>
        <v>387794.10824644606</v>
      </c>
      <c r="AF49" s="32">
        <f t="shared" si="10"/>
        <v>277436.9143344739</v>
      </c>
      <c r="AG49" s="9">
        <f t="shared" si="11"/>
        <v>12.393238891524367</v>
      </c>
      <c r="AH49" s="10">
        <f t="shared" si="12"/>
        <v>4.1080138730286384</v>
      </c>
      <c r="AI49" s="10">
        <f t="shared" si="13"/>
        <v>2.2802415664873341</v>
      </c>
      <c r="AJ49" s="10">
        <f t="shared" si="14"/>
        <v>2.6886664960588975</v>
      </c>
      <c r="AK49" s="10">
        <f t="shared" si="15"/>
        <v>4.9689080625462321</v>
      </c>
      <c r="AL49" s="9">
        <f t="shared" si="16"/>
        <v>2.6914918672125419</v>
      </c>
      <c r="AM49" s="49">
        <f t="shared" si="0"/>
        <v>26.473487023929192</v>
      </c>
      <c r="AN49" s="29">
        <f t="shared" si="19"/>
        <v>8.2815134375770533E-5</v>
      </c>
      <c r="AO49" s="29">
        <f t="shared" si="17"/>
        <v>0.65</v>
      </c>
      <c r="AP49"/>
      <c r="AQ49" s="32"/>
      <c r="AR49" s="37"/>
      <c r="AS49" s="32"/>
      <c r="AT49"/>
    </row>
    <row r="50" spans="6:46" ht="16.2" x14ac:dyDescent="0.25">
      <c r="F50" s="6" t="s">
        <v>113</v>
      </c>
      <c r="G50" s="26" t="s">
        <v>101</v>
      </c>
      <c r="H50" s="26">
        <f>H47/H44</f>
        <v>1.5386752817126503E-5</v>
      </c>
      <c r="I50" s="26" t="s">
        <v>102</v>
      </c>
      <c r="U50" s="36">
        <f t="shared" si="20"/>
        <v>2400</v>
      </c>
      <c r="V50" s="49">
        <f t="shared" si="18"/>
        <v>23.881166557623136</v>
      </c>
      <c r="W50" s="32">
        <f t="shared" si="1"/>
        <v>294.09058327881155</v>
      </c>
      <c r="X50" s="8">
        <f t="shared" si="2"/>
        <v>1.2008632168981213</v>
      </c>
      <c r="Y50" s="32">
        <f t="shared" si="3"/>
        <v>1.8250156355760688E-5</v>
      </c>
      <c r="Z50" s="32">
        <f t="shared" si="4"/>
        <v>1.5197531324926072E-5</v>
      </c>
      <c r="AA50" s="10">
        <f t="shared" si="5"/>
        <v>1006.1210529980451</v>
      </c>
      <c r="AB50" s="29">
        <f t="shared" si="6"/>
        <v>2.5666078484177346E-2</v>
      </c>
      <c r="AC50" s="8">
        <f t="shared" si="7"/>
        <v>0.71541379184033338</v>
      </c>
      <c r="AD50" s="32">
        <f t="shared" si="8"/>
        <v>3.4003128860877314E-3</v>
      </c>
      <c r="AE50" s="38">
        <f t="shared" si="9"/>
        <v>394143.0898544697</v>
      </c>
      <c r="AF50" s="32">
        <f t="shared" si="10"/>
        <v>281975.40244045138</v>
      </c>
      <c r="AG50" s="9">
        <f t="shared" si="11"/>
        <v>12.443615010032135</v>
      </c>
      <c r="AH50" s="10">
        <f t="shared" si="12"/>
        <v>4.1253094932106382</v>
      </c>
      <c r="AI50" s="10">
        <f t="shared" si="13"/>
        <v>2.3291166942063026</v>
      </c>
      <c r="AJ50" s="10">
        <f t="shared" si="14"/>
        <v>2.7361746957979554</v>
      </c>
      <c r="AK50" s="10">
        <f t="shared" si="15"/>
        <v>5.0652913900042584</v>
      </c>
      <c r="AL50" s="9">
        <f t="shared" si="16"/>
        <v>2.743699502918973</v>
      </c>
      <c r="AM50" s="49">
        <f t="shared" si="0"/>
        <v>26.624866060542107</v>
      </c>
      <c r="AN50" s="29">
        <f t="shared" si="19"/>
        <v>8.442152316673763E-5</v>
      </c>
      <c r="AO50" s="29">
        <f t="shared" si="17"/>
        <v>0.66666666666666663</v>
      </c>
      <c r="AP50"/>
      <c r="AQ50" s="32"/>
      <c r="AR50" s="37"/>
      <c r="AS50" s="32"/>
      <c r="AT50"/>
    </row>
    <row r="51" spans="6:46" x14ac:dyDescent="0.25">
      <c r="F51" s="76" t="s">
        <v>178</v>
      </c>
      <c r="G51" s="76"/>
      <c r="H51" s="76"/>
      <c r="I51" s="76"/>
      <c r="U51" s="36">
        <f t="shared" si="20"/>
        <v>2460</v>
      </c>
      <c r="V51" s="49">
        <f t="shared" si="18"/>
        <v>23.978358457559867</v>
      </c>
      <c r="W51" s="32">
        <f t="shared" si="1"/>
        <v>294.13917922877988</v>
      </c>
      <c r="X51" s="8">
        <f t="shared" si="2"/>
        <v>1.2006641587070634</v>
      </c>
      <c r="Y51" s="32">
        <f t="shared" si="3"/>
        <v>1.8252480121891165E-5</v>
      </c>
      <c r="Z51" s="32">
        <f t="shared" si="4"/>
        <v>1.5201986325257155E-5</v>
      </c>
      <c r="AA51" s="10">
        <f t="shared" si="5"/>
        <v>1006.1227041530286</v>
      </c>
      <c r="AB51" s="29">
        <f t="shared" si="6"/>
        <v>2.5669720463442295E-2</v>
      </c>
      <c r="AC51" s="8">
        <f t="shared" si="7"/>
        <v>0.71540454380444429</v>
      </c>
      <c r="AD51" s="32">
        <f t="shared" si="8"/>
        <v>3.3997511063366547E-3</v>
      </c>
      <c r="AE51" s="38">
        <f t="shared" si="9"/>
        <v>400355.73232921481</v>
      </c>
      <c r="AF51" s="32">
        <f t="shared" si="10"/>
        <v>286416.31004647614</v>
      </c>
      <c r="AG51" s="9">
        <f t="shared" si="11"/>
        <v>12.492322752337087</v>
      </c>
      <c r="AH51" s="10">
        <f t="shared" si="12"/>
        <v>4.1420447594747438</v>
      </c>
      <c r="AI51" s="10">
        <f t="shared" si="13"/>
        <v>2.3772123186621466</v>
      </c>
      <c r="AJ51" s="10">
        <f t="shared" si="14"/>
        <v>2.7827808059253885</v>
      </c>
      <c r="AK51" s="10">
        <f t="shared" si="15"/>
        <v>5.159993124587535</v>
      </c>
      <c r="AL51" s="9">
        <f t="shared" si="16"/>
        <v>2.7949962758182481</v>
      </c>
      <c r="AM51" s="49">
        <f t="shared" si="0"/>
        <v>26.773354733378117</v>
      </c>
      <c r="AN51" s="29">
        <f t="shared" si="19"/>
        <v>8.5999885409792252E-5</v>
      </c>
      <c r="AO51" s="29">
        <f t="shared" si="17"/>
        <v>0.68333333333333335</v>
      </c>
      <c r="AP51"/>
      <c r="AQ51" s="32"/>
      <c r="AR51" s="37"/>
      <c r="AS51" s="32"/>
      <c r="AT51"/>
    </row>
    <row r="52" spans="6:46" ht="16.2" x14ac:dyDescent="0.25">
      <c r="F52" s="3" t="s">
        <v>16</v>
      </c>
      <c r="G52" s="4" t="s">
        <v>95</v>
      </c>
      <c r="H52" s="9">
        <f>(351.99/H24)+344.84/(H24^2)</f>
        <v>1.1914758022951077</v>
      </c>
      <c r="I52" s="26" t="s">
        <v>18</v>
      </c>
      <c r="U52" s="36">
        <f t="shared" si="20"/>
        <v>2520</v>
      </c>
      <c r="V52" s="49">
        <f t="shared" si="18"/>
        <v>24.07360539273569</v>
      </c>
      <c r="W52" s="32">
        <f t="shared" si="1"/>
        <v>294.18680269636781</v>
      </c>
      <c r="X52" s="8">
        <f t="shared" si="2"/>
        <v>1.2004691480015253</v>
      </c>
      <c r="Y52" s="32">
        <f t="shared" si="3"/>
        <v>1.8254757204907904E-5</v>
      </c>
      <c r="Z52" s="32">
        <f t="shared" si="4"/>
        <v>1.5206352645794701E-5</v>
      </c>
      <c r="AA52" s="10">
        <f t="shared" si="5"/>
        <v>1006.1243240865025</v>
      </c>
      <c r="AB52" s="29">
        <f t="shared" si="6"/>
        <v>2.5673289322053407E-2</v>
      </c>
      <c r="AC52" s="8">
        <f t="shared" si="7"/>
        <v>0.71539548453474822</v>
      </c>
      <c r="AD52" s="32">
        <f t="shared" si="8"/>
        <v>3.3992007487572678E-3</v>
      </c>
      <c r="AE52" s="38">
        <f t="shared" si="9"/>
        <v>406434.83254884428</v>
      </c>
      <c r="AF52" s="32">
        <f t="shared" si="10"/>
        <v>290761.64396307972</v>
      </c>
      <c r="AG52" s="9">
        <f t="shared" si="11"/>
        <v>12.539437026481503</v>
      </c>
      <c r="AH52" s="10">
        <f t="shared" si="12"/>
        <v>4.158244348421829</v>
      </c>
      <c r="AI52" s="10">
        <f t="shared" si="13"/>
        <v>2.4245313886932025</v>
      </c>
      <c r="AJ52" s="10">
        <f t="shared" si="14"/>
        <v>2.8284986465768456</v>
      </c>
      <c r="AK52" s="10">
        <f t="shared" si="15"/>
        <v>5.2530300352700481</v>
      </c>
      <c r="AL52" s="9">
        <f t="shared" si="16"/>
        <v>2.845391269104609</v>
      </c>
      <c r="AM52" s="49">
        <f t="shared" si="0"/>
        <v>26.9189966618403</v>
      </c>
      <c r="AN52" s="29">
        <f t="shared" si="19"/>
        <v>8.7550500587834138E-5</v>
      </c>
      <c r="AO52" s="29">
        <f t="shared" si="17"/>
        <v>0.7</v>
      </c>
      <c r="AP52"/>
      <c r="AQ52" s="32"/>
      <c r="AR52" s="37"/>
      <c r="AS52" s="32"/>
      <c r="AT52"/>
    </row>
    <row r="53" spans="6:46" ht="16.2" x14ac:dyDescent="0.25">
      <c r="F53" s="3" t="s">
        <v>9</v>
      </c>
      <c r="G53" s="26" t="s">
        <v>92</v>
      </c>
      <c r="H53" s="16">
        <f>1030.5-0.19975*H24+(3.9734*10^-4)*H24^2</f>
        <v>1006.2015951264</v>
      </c>
      <c r="I53" s="26" t="s">
        <v>93</v>
      </c>
      <c r="U53" s="36">
        <f t="shared" si="20"/>
        <v>2580</v>
      </c>
      <c r="V53" s="49">
        <f t="shared" si="18"/>
        <v>24.166941554961706</v>
      </c>
      <c r="W53" s="32">
        <f t="shared" si="1"/>
        <v>294.23347077748082</v>
      </c>
      <c r="X53" s="8">
        <f t="shared" si="2"/>
        <v>1.2002781108982308</v>
      </c>
      <c r="Y53" s="32">
        <f t="shared" si="3"/>
        <v>1.825698843314518E-5</v>
      </c>
      <c r="Z53" s="32">
        <f t="shared" si="4"/>
        <v>1.5210631825554598E-5</v>
      </c>
      <c r="AA53" s="10">
        <f t="shared" si="5"/>
        <v>1006.1259132705367</v>
      </c>
      <c r="AB53" s="29">
        <f t="shared" si="6"/>
        <v>2.5676786355552376E-2</v>
      </c>
      <c r="AC53" s="8">
        <f t="shared" si="7"/>
        <v>0.71538661055594766</v>
      </c>
      <c r="AD53" s="32">
        <f t="shared" si="8"/>
        <v>3.398661604873184E-3</v>
      </c>
      <c r="AE53" s="38">
        <f t="shared" si="9"/>
        <v>412383.13908430428</v>
      </c>
      <c r="AF53" s="32">
        <f t="shared" si="10"/>
        <v>295013.3761199424</v>
      </c>
      <c r="AG53" s="9">
        <f t="shared" si="11"/>
        <v>12.585028017478946</v>
      </c>
      <c r="AH53" s="10">
        <f t="shared" si="12"/>
        <v>4.1739313942445335</v>
      </c>
      <c r="AI53" s="10">
        <f t="shared" si="13"/>
        <v>2.4710775324216829</v>
      </c>
      <c r="AJ53" s="10">
        <f t="shared" si="14"/>
        <v>2.8733419881944817</v>
      </c>
      <c r="AK53" s="10">
        <f t="shared" si="15"/>
        <v>5.3444195206161647</v>
      </c>
      <c r="AL53" s="9">
        <f t="shared" si="16"/>
        <v>2.8948939070004225</v>
      </c>
      <c r="AM53" s="49">
        <f t="shared" si="0"/>
        <v>27.061835461962129</v>
      </c>
      <c r="AN53" s="29">
        <f t="shared" si="19"/>
        <v>8.9073658676936066E-5</v>
      </c>
      <c r="AO53" s="29">
        <f t="shared" si="17"/>
        <v>0.71666666666666667</v>
      </c>
      <c r="AP53"/>
      <c r="AQ53" s="32"/>
      <c r="AR53" s="37"/>
      <c r="AS53" s="32"/>
      <c r="AT53"/>
    </row>
    <row r="54" spans="6:46" ht="16.2" x14ac:dyDescent="0.25">
      <c r="F54" s="3" t="s">
        <v>3</v>
      </c>
      <c r="G54" s="26" t="s">
        <v>94</v>
      </c>
      <c r="H54" s="9">
        <f>((2.334*10^-3)*(H24^1.5))/(H24+164.54)</f>
        <v>2.5838884056526991E-2</v>
      </c>
      <c r="I54" s="26" t="s">
        <v>10</v>
      </c>
      <c r="U54" s="36">
        <f t="shared" si="20"/>
        <v>2640</v>
      </c>
      <c r="V54" s="49">
        <f t="shared" si="18"/>
        <v>24.258400778720883</v>
      </c>
      <c r="W54" s="32">
        <f t="shared" si="1"/>
        <v>294.27920038936043</v>
      </c>
      <c r="X54" s="8">
        <f t="shared" si="2"/>
        <v>1.2000909744150987</v>
      </c>
      <c r="Y54" s="32">
        <f t="shared" si="3"/>
        <v>1.8259174625921436E-5</v>
      </c>
      <c r="Z54" s="32">
        <f t="shared" si="4"/>
        <v>1.5214825388400748E-5</v>
      </c>
      <c r="AA54" s="10">
        <f t="shared" si="5"/>
        <v>1006.1274721758463</v>
      </c>
      <c r="AB54" s="29">
        <f t="shared" si="6"/>
        <v>2.5680212845468568E-2</v>
      </c>
      <c r="AC54" s="8">
        <f t="shared" si="7"/>
        <v>0.71537791843642662</v>
      </c>
      <c r="AD54" s="32">
        <f t="shared" si="8"/>
        <v>3.3981334687497497E-3</v>
      </c>
      <c r="AE54" s="38">
        <f t="shared" si="9"/>
        <v>418203.3523305147</v>
      </c>
      <c r="AF54" s="32">
        <f t="shared" si="10"/>
        <v>299173.44367333915</v>
      </c>
      <c r="AG54" s="9">
        <f t="shared" si="11"/>
        <v>12.62916158598067</v>
      </c>
      <c r="AH54" s="10">
        <f t="shared" si="12"/>
        <v>4.189127618842404</v>
      </c>
      <c r="AI54" s="10">
        <f t="shared" si="13"/>
        <v>2.5168549969847485</v>
      </c>
      <c r="AJ54" s="10">
        <f t="shared" si="14"/>
        <v>2.9173245415896365</v>
      </c>
      <c r="AK54" s="10">
        <f t="shared" si="15"/>
        <v>5.4341795385743854</v>
      </c>
      <c r="AL54" s="9">
        <f t="shared" si="16"/>
        <v>2.9435139167277922</v>
      </c>
      <c r="AM54" s="49">
        <f t="shared" si="0"/>
        <v>27.201914695448675</v>
      </c>
      <c r="AN54" s="29">
        <f t="shared" si="19"/>
        <v>9.0569658976239752E-5</v>
      </c>
      <c r="AO54" s="29">
        <f t="shared" si="17"/>
        <v>0.73333333333333328</v>
      </c>
      <c r="AP54"/>
      <c r="AQ54" s="32"/>
      <c r="AR54" s="37"/>
      <c r="AS54" s="32"/>
      <c r="AT54"/>
    </row>
    <row r="55" spans="6:46" ht="15.6" x14ac:dyDescent="0.25">
      <c r="F55" s="6" t="s">
        <v>96</v>
      </c>
      <c r="G55" s="4" t="s">
        <v>97</v>
      </c>
      <c r="H55" s="26">
        <f>((1.459*10^-6)*H24^1.5)/(H24+109.1)</f>
        <v>1.8360382826987623E-5</v>
      </c>
      <c r="I55" s="26" t="s">
        <v>98</v>
      </c>
      <c r="U55" s="36">
        <f t="shared" si="20"/>
        <v>2700</v>
      </c>
      <c r="V55" s="49">
        <f t="shared" si="18"/>
        <v>24.34801652967953</v>
      </c>
      <c r="W55" s="32">
        <f t="shared" si="1"/>
        <v>294.32400826483973</v>
      </c>
      <c r="X55" s="8">
        <f t="shared" si="2"/>
        <v>1.1999076664888138</v>
      </c>
      <c r="Y55" s="32">
        <f t="shared" si="3"/>
        <v>1.8261316593281203E-5</v>
      </c>
      <c r="Z55" s="32">
        <f t="shared" si="4"/>
        <v>1.5218934842476437E-5</v>
      </c>
      <c r="AA55" s="10">
        <f t="shared" si="5"/>
        <v>1006.1290012714335</v>
      </c>
      <c r="AB55" s="29">
        <f t="shared" si="6"/>
        <v>2.5683570058910317E-2</v>
      </c>
      <c r="AC55" s="8">
        <f t="shared" si="7"/>
        <v>0.71536940478900846</v>
      </c>
      <c r="AD55" s="32">
        <f t="shared" si="8"/>
        <v>3.3976161370436906E-3</v>
      </c>
      <c r="AE55" s="38">
        <f t="shared" si="9"/>
        <v>423898.12470653362</v>
      </c>
      <c r="AF55" s="32">
        <f t="shared" si="10"/>
        <v>303243.74916248984</v>
      </c>
      <c r="AG55" s="9">
        <f t="shared" si="11"/>
        <v>12.671899624822831</v>
      </c>
      <c r="AH55" s="10">
        <f t="shared" si="12"/>
        <v>4.2038534481675471</v>
      </c>
      <c r="AI55" s="10">
        <f t="shared" si="13"/>
        <v>2.5618685930225165</v>
      </c>
      <c r="AJ55" s="10">
        <f t="shared" si="14"/>
        <v>2.9604599487529408</v>
      </c>
      <c r="AK55" s="10">
        <f t="shared" si="15"/>
        <v>5.5223285417754573</v>
      </c>
      <c r="AL55" s="9">
        <f t="shared" si="16"/>
        <v>2.9912612934617058</v>
      </c>
      <c r="AM55" s="49">
        <f t="shared" si="0"/>
        <v>27.339277823141234</v>
      </c>
      <c r="AN55" s="29">
        <f t="shared" si="19"/>
        <v>9.2038809029590962E-5</v>
      </c>
      <c r="AO55" s="29">
        <f t="shared" si="17"/>
        <v>0.75</v>
      </c>
      <c r="AP55"/>
      <c r="AQ55" s="32"/>
      <c r="AR55" s="37"/>
      <c r="AS55" s="32"/>
      <c r="AT55"/>
    </row>
    <row r="56" spans="6:46" ht="27.6" x14ac:dyDescent="0.25">
      <c r="F56" s="7" t="s">
        <v>63</v>
      </c>
      <c r="G56" s="26" t="s">
        <v>64</v>
      </c>
      <c r="H56" s="10">
        <f>H53*H55/H54</f>
        <v>0.71497849702915672</v>
      </c>
      <c r="I56" s="26" t="s">
        <v>5</v>
      </c>
      <c r="U56" s="36">
        <f t="shared" si="20"/>
        <v>2760</v>
      </c>
      <c r="V56" s="49">
        <f t="shared" si="18"/>
        <v>24.435821894527621</v>
      </c>
      <c r="W56" s="32">
        <f t="shared" si="1"/>
        <v>294.36791094726379</v>
      </c>
      <c r="X56" s="8">
        <f t="shared" si="2"/>
        <v>1.1997281159898041</v>
      </c>
      <c r="Y56" s="32">
        <f t="shared" si="3"/>
        <v>1.8263415135768007E-5</v>
      </c>
      <c r="Z56" s="32">
        <f t="shared" si="4"/>
        <v>1.5222961679697118E-5</v>
      </c>
      <c r="AA56" s="10">
        <f t="shared" si="5"/>
        <v>1006.1305010242587</v>
      </c>
      <c r="AB56" s="29">
        <f t="shared" si="6"/>
        <v>2.5686859248205077E-2</v>
      </c>
      <c r="AC56" s="8">
        <f t="shared" si="7"/>
        <v>0.71536106627159224</v>
      </c>
      <c r="AD56" s="32">
        <f t="shared" si="8"/>
        <v>3.39710940904544E-3</v>
      </c>
      <c r="AE56" s="38">
        <f t="shared" si="9"/>
        <v>429470.06091699767</v>
      </c>
      <c r="AF56" s="32">
        <f t="shared" si="10"/>
        <v>307226.1607093091</v>
      </c>
      <c r="AG56" s="9">
        <f t="shared" si="11"/>
        <v>12.71330037875345</v>
      </c>
      <c r="AH56" s="10">
        <f t="shared" si="12"/>
        <v>4.2181281165353983</v>
      </c>
      <c r="AI56" s="10">
        <f t="shared" si="13"/>
        <v>2.6061236434868231</v>
      </c>
      <c r="AJ56" s="10">
        <f t="shared" si="14"/>
        <v>3.0027617743637953</v>
      </c>
      <c r="AK56" s="10">
        <f t="shared" si="15"/>
        <v>5.6088854178506189</v>
      </c>
      <c r="AL56" s="9">
        <f t="shared" si="16"/>
        <v>3.0381462680024183</v>
      </c>
      <c r="AM56" s="49">
        <f t="shared" si="0"/>
        <v>27.473968162530038</v>
      </c>
      <c r="AN56" s="29">
        <f t="shared" si="19"/>
        <v>9.3481423630843656E-5</v>
      </c>
      <c r="AO56" s="29">
        <f t="shared" si="17"/>
        <v>0.76666666666666672</v>
      </c>
      <c r="AP56"/>
      <c r="AQ56" s="32"/>
      <c r="AR56" s="37"/>
      <c r="AS56" s="32"/>
      <c r="AT56"/>
    </row>
    <row r="57" spans="6:46" ht="16.2" x14ac:dyDescent="0.25">
      <c r="G57" s="26" t="s">
        <v>99</v>
      </c>
      <c r="H57" s="8">
        <f>1/H24</f>
        <v>3.3738191632928477E-3</v>
      </c>
      <c r="I57" s="26" t="s">
        <v>100</v>
      </c>
      <c r="U57" s="36">
        <f t="shared" si="20"/>
        <v>2820</v>
      </c>
      <c r="V57" s="49">
        <f t="shared" si="18"/>
        <v>24.521849572044836</v>
      </c>
      <c r="W57" s="32">
        <f t="shared" si="1"/>
        <v>294.41092478602241</v>
      </c>
      <c r="X57" s="8">
        <f t="shared" si="2"/>
        <v>1.1995522527348468</v>
      </c>
      <c r="Y57" s="32">
        <f t="shared" si="3"/>
        <v>1.8265471044226593E-5</v>
      </c>
      <c r="Z57" s="32">
        <f t="shared" si="4"/>
        <v>1.5226907375300521E-5</v>
      </c>
      <c r="AA57" s="10">
        <f t="shared" si="5"/>
        <v>1006.1319718989316</v>
      </c>
      <c r="AB57" s="29">
        <f t="shared" si="6"/>
        <v>2.5690081650585353E-2</v>
      </c>
      <c r="AC57" s="8">
        <f t="shared" si="7"/>
        <v>0.71535289958768211</v>
      </c>
      <c r="AD57" s="32">
        <f t="shared" si="8"/>
        <v>3.3966130867147649E-3</v>
      </c>
      <c r="AE57" s="38">
        <f t="shared" si="9"/>
        <v>434921.71826785326</v>
      </c>
      <c r="AF57" s="32">
        <f t="shared" si="10"/>
        <v>311122.51225656579</v>
      </c>
      <c r="AG57" s="9">
        <f t="shared" si="11"/>
        <v>12.753418731869635</v>
      </c>
      <c r="AH57" s="10">
        <f t="shared" si="12"/>
        <v>4.2319697603837101</v>
      </c>
      <c r="AI57" s="10">
        <f t="shared" si="13"/>
        <v>2.6496259363838579</v>
      </c>
      <c r="AJ57" s="10">
        <f t="shared" si="14"/>
        <v>3.0442434979531692</v>
      </c>
      <c r="AK57" s="10">
        <f t="shared" si="15"/>
        <v>5.6938694343370271</v>
      </c>
      <c r="AL57" s="9">
        <f t="shared" si="16"/>
        <v>3.0841792769325562</v>
      </c>
      <c r="AM57" s="49">
        <f t="shared" si="0"/>
        <v>27.606028848977392</v>
      </c>
      <c r="AN57" s="29">
        <f t="shared" si="19"/>
        <v>9.4897823905617108E-5</v>
      </c>
      <c r="AO57" s="29">
        <f t="shared" si="17"/>
        <v>0.78333333333333333</v>
      </c>
      <c r="AP57"/>
      <c r="AQ57" s="32"/>
      <c r="AR57" s="37"/>
      <c r="AS57" s="32"/>
      <c r="AT57"/>
    </row>
    <row r="58" spans="6:46" ht="16.2" x14ac:dyDescent="0.25">
      <c r="F58" s="6" t="s">
        <v>113</v>
      </c>
      <c r="G58" s="26" t="s">
        <v>101</v>
      </c>
      <c r="H58" s="26">
        <f>H55/H52</f>
        <v>1.5409782382168832E-5</v>
      </c>
      <c r="I58" s="26" t="s">
        <v>102</v>
      </c>
      <c r="U58" s="36">
        <f t="shared" si="20"/>
        <v>2880</v>
      </c>
      <c r="V58" s="49">
        <f t="shared" si="18"/>
        <v>24.606131865298142</v>
      </c>
      <c r="W58" s="32">
        <f t="shared" si="1"/>
        <v>294.45306593264905</v>
      </c>
      <c r="X58" s="8">
        <f t="shared" si="2"/>
        <v>1.1993800074974885</v>
      </c>
      <c r="Y58" s="32">
        <f t="shared" si="3"/>
        <v>1.8267485099631498E-5</v>
      </c>
      <c r="Z58" s="32">
        <f t="shared" si="4"/>
        <v>1.5230773387449307E-5</v>
      </c>
      <c r="AA58" s="10">
        <f t="shared" si="5"/>
        <v>1006.1334143574294</v>
      </c>
      <c r="AB58" s="29">
        <f t="shared" si="6"/>
        <v>2.569323848791626E-2</v>
      </c>
      <c r="AC58" s="8">
        <f t="shared" si="7"/>
        <v>0.71534490148681518</v>
      </c>
      <c r="AD58" s="32">
        <f t="shared" si="8"/>
        <v>3.3961269747102324E-3</v>
      </c>
      <c r="AE58" s="38">
        <f t="shared" si="9"/>
        <v>440255.60703016486</v>
      </c>
      <c r="AF58" s="32">
        <f t="shared" si="10"/>
        <v>314934.60384001129</v>
      </c>
      <c r="AG58" s="9">
        <f t="shared" si="11"/>
        <v>12.792306466653493</v>
      </c>
      <c r="AH58" s="10">
        <f t="shared" si="12"/>
        <v>4.2453955027522863</v>
      </c>
      <c r="AI58" s="10">
        <f t="shared" si="13"/>
        <v>2.6923816811064292</v>
      </c>
      <c r="AJ58" s="10">
        <f t="shared" si="14"/>
        <v>3.0849185066790681</v>
      </c>
      <c r="AK58" s="10">
        <f t="shared" si="15"/>
        <v>5.7773001877854977</v>
      </c>
      <c r="AL58" s="9">
        <f t="shared" si="16"/>
        <v>3.1293709350504777</v>
      </c>
      <c r="AM58" s="49">
        <f t="shared" si="0"/>
        <v>27.73550280034862</v>
      </c>
      <c r="AN58" s="29">
        <f t="shared" si="19"/>
        <v>9.6288336463091624E-5</v>
      </c>
      <c r="AO58" s="29">
        <f t="shared" si="17"/>
        <v>0.8</v>
      </c>
      <c r="AP58"/>
      <c r="AQ58" s="32"/>
      <c r="AR58" s="37"/>
      <c r="AS58" s="32"/>
      <c r="AT58"/>
    </row>
    <row r="59" spans="6:46" x14ac:dyDescent="0.25">
      <c r="F59" s="76" t="s">
        <v>179</v>
      </c>
      <c r="G59" s="76"/>
      <c r="H59" s="76"/>
      <c r="I59" s="76"/>
      <c r="U59" s="36">
        <f t="shared" si="20"/>
        <v>2940</v>
      </c>
      <c r="V59" s="49">
        <f t="shared" si="18"/>
        <v>24.688700674884572</v>
      </c>
      <c r="W59" s="32">
        <f t="shared" si="1"/>
        <v>294.49435033744226</v>
      </c>
      <c r="X59" s="8">
        <f t="shared" si="2"/>
        <v>1.1992113120164685</v>
      </c>
      <c r="Y59" s="32">
        <f t="shared" si="3"/>
        <v>1.8269458072940664E-5</v>
      </c>
      <c r="Z59" s="32">
        <f t="shared" si="4"/>
        <v>1.5234561156882894E-5</v>
      </c>
      <c r="AA59" s="10">
        <f t="shared" si="5"/>
        <v>1006.1348288588322</v>
      </c>
      <c r="AB59" s="29">
        <f t="shared" si="6"/>
        <v>2.5696330966462268E-2</v>
      </c>
      <c r="AC59" s="8">
        <f t="shared" si="7"/>
        <v>0.71533706876489678</v>
      </c>
      <c r="AD59" s="32">
        <f t="shared" si="8"/>
        <v>3.3956508804130329E-3</v>
      </c>
      <c r="AE59" s="38">
        <f t="shared" si="9"/>
        <v>445474.19084633212</v>
      </c>
      <c r="AF59" s="32">
        <f t="shared" si="10"/>
        <v>318664.20189042942</v>
      </c>
      <c r="AG59" s="9">
        <f t="shared" si="11"/>
        <v>12.830012497954796</v>
      </c>
      <c r="AH59" s="10">
        <f t="shared" si="12"/>
        <v>4.2584215295792101</v>
      </c>
      <c r="AI59" s="10">
        <f t="shared" si="13"/>
        <v>2.7343974680485879</v>
      </c>
      <c r="AJ59" s="10">
        <f t="shared" si="14"/>
        <v>3.124800088675888</v>
      </c>
      <c r="AK59" s="10">
        <f t="shared" si="15"/>
        <v>5.8591975567244763</v>
      </c>
      <c r="AL59" s="9">
        <f t="shared" si="16"/>
        <v>3.1737320098924244</v>
      </c>
      <c r="AM59" s="49">
        <f t="shared" si="0"/>
        <v>27.862432684776998</v>
      </c>
      <c r="AN59" s="29">
        <f t="shared" si="19"/>
        <v>9.7653292612074594E-5</v>
      </c>
      <c r="AO59" s="29">
        <f t="shared" si="17"/>
        <v>0.81666666666666665</v>
      </c>
      <c r="AP59"/>
      <c r="AQ59" s="32"/>
      <c r="AR59" s="37"/>
      <c r="AS59" s="32"/>
      <c r="AT59"/>
    </row>
    <row r="60" spans="6:46" ht="16.2" x14ac:dyDescent="0.25">
      <c r="F60" s="3" t="s">
        <v>16</v>
      </c>
      <c r="G60" s="4" t="s">
        <v>95</v>
      </c>
      <c r="H60" s="9">
        <f>(351.99/H26)+344.84/(H26^2)</f>
        <v>1.2036991267554455</v>
      </c>
      <c r="I60" s="26" t="s">
        <v>18</v>
      </c>
      <c r="U60" s="36">
        <f t="shared" si="20"/>
        <v>3000</v>
      </c>
      <c r="V60" s="49">
        <f t="shared" si="18"/>
        <v>24.769587493140026</v>
      </c>
      <c r="W60" s="32">
        <f t="shared" si="1"/>
        <v>294.53479374657002</v>
      </c>
      <c r="X60" s="8">
        <f t="shared" si="2"/>
        <v>1.199046099002304</v>
      </c>
      <c r="Y60" s="32">
        <f t="shared" si="3"/>
        <v>1.8271390724971219E-5</v>
      </c>
      <c r="Z60" s="32">
        <f t="shared" si="4"/>
        <v>1.5238272106614068E-5</v>
      </c>
      <c r="AA60" s="10">
        <f t="shared" si="5"/>
        <v>1006.1362158590816</v>
      </c>
      <c r="AB60" s="29">
        <f t="shared" si="6"/>
        <v>2.5699360276688874E-2</v>
      </c>
      <c r="AC60" s="8">
        <f t="shared" si="7"/>
        <v>0.71532939826445396</v>
      </c>
      <c r="AD60" s="32">
        <f t="shared" si="8"/>
        <v>3.395184613945616E-3</v>
      </c>
      <c r="AE60" s="38">
        <f t="shared" si="9"/>
        <v>450579.88717369857</v>
      </c>
      <c r="AF60" s="32">
        <f t="shared" si="10"/>
        <v>322313.03956202738</v>
      </c>
      <c r="AG60" s="9">
        <f t="shared" si="11"/>
        <v>12.866583084813403</v>
      </c>
      <c r="AH60" s="10">
        <f t="shared" si="12"/>
        <v>4.2710631587598691</v>
      </c>
      <c r="AI60" s="10">
        <f t="shared" si="13"/>
        <v>2.7756802312273865</v>
      </c>
      <c r="AJ60" s="10">
        <f t="shared" si="14"/>
        <v>3.1639014269421621</v>
      </c>
      <c r="AK60" s="10">
        <f t="shared" si="15"/>
        <v>5.9395816581695486</v>
      </c>
      <c r="AL60" s="9">
        <f t="shared" si="16"/>
        <v>3.217273398175172</v>
      </c>
      <c r="AM60" s="49">
        <f t="shared" si="0"/>
        <v>27.986860891315199</v>
      </c>
      <c r="AN60" s="29">
        <f t="shared" si="19"/>
        <v>9.8993027636159155E-5</v>
      </c>
      <c r="AO60" s="29">
        <f t="shared" si="17"/>
        <v>0.83333333333333337</v>
      </c>
      <c r="AP60"/>
      <c r="AQ60" s="32"/>
      <c r="AR60" s="37"/>
      <c r="AS60" s="32"/>
      <c r="AT60"/>
    </row>
    <row r="61" spans="6:46" ht="16.2" x14ac:dyDescent="0.25">
      <c r="F61" s="3" t="s">
        <v>9</v>
      </c>
      <c r="G61" s="26" t="s">
        <v>92</v>
      </c>
      <c r="H61" s="16">
        <f>1030.5-0.19975*H26+(3.9734*10^-4)*H26^2</f>
        <v>1006.0977917304001</v>
      </c>
      <c r="I61" s="26" t="s">
        <v>93</v>
      </c>
      <c r="U61" s="36">
        <f t="shared" si="20"/>
        <v>3060</v>
      </c>
      <c r="V61" s="49">
        <f t="shared" si="18"/>
        <v>24.848823399241272</v>
      </c>
      <c r="W61" s="32">
        <f t="shared" si="1"/>
        <v>294.57441169962061</v>
      </c>
      <c r="X61" s="8">
        <f t="shared" si="2"/>
        <v>1.1988843021421904</v>
      </c>
      <c r="Y61" s="32">
        <f t="shared" si="3"/>
        <v>1.8273283806296826E-5</v>
      </c>
      <c r="Z61" s="32">
        <f t="shared" si="4"/>
        <v>1.5241907641667971E-5</v>
      </c>
      <c r="AA61" s="10">
        <f t="shared" si="5"/>
        <v>1006.1375758107569</v>
      </c>
      <c r="AB61" s="29">
        <f t="shared" si="6"/>
        <v>2.5702327593098123E-2</v>
      </c>
      <c r="AC61" s="8">
        <f t="shared" si="7"/>
        <v>0.71532188687481024</v>
      </c>
      <c r="AD61" s="32">
        <f t="shared" si="8"/>
        <v>3.394727988185567E-3</v>
      </c>
      <c r="AE61" s="38">
        <f t="shared" si="9"/>
        <v>455575.06776091503</v>
      </c>
      <c r="AF61" s="32">
        <f t="shared" si="10"/>
        <v>325882.81708385726</v>
      </c>
      <c r="AG61" s="9">
        <f t="shared" si="11"/>
        <v>12.902062022628357</v>
      </c>
      <c r="AH61" s="10">
        <f t="shared" si="12"/>
        <v>4.2833349027891625</v>
      </c>
      <c r="AI61" s="10">
        <f t="shared" si="13"/>
        <v>2.8162372136648886</v>
      </c>
      <c r="AJ61" s="10">
        <f t="shared" si="14"/>
        <v>3.2022355937338802</v>
      </c>
      <c r="AK61" s="10">
        <f t="shared" si="15"/>
        <v>6.0184728073987692</v>
      </c>
      <c r="AL61" s="9">
        <f t="shared" si="16"/>
        <v>3.2600061040076662</v>
      </c>
      <c r="AM61" s="49">
        <f t="shared" si="0"/>
        <v>28.108829503248938</v>
      </c>
      <c r="AN61" s="29">
        <f t="shared" si="19"/>
        <v>1.0030788012331283E-4</v>
      </c>
      <c r="AO61" s="29">
        <f t="shared" si="17"/>
        <v>0.85</v>
      </c>
      <c r="AP61"/>
      <c r="AQ61" s="32"/>
      <c r="AR61" s="37"/>
      <c r="AS61" s="32"/>
      <c r="AT61"/>
    </row>
    <row r="62" spans="6:46" ht="16.2" x14ac:dyDescent="0.25">
      <c r="F62" s="3" t="s">
        <v>3</v>
      </c>
      <c r="G62" s="26" t="s">
        <v>94</v>
      </c>
      <c r="H62" s="9">
        <f>((2.334*10^-3)*(H26^1.5))/(H26+164.54)</f>
        <v>2.5614296720909566E-2</v>
      </c>
      <c r="I62" s="26" t="s">
        <v>10</v>
      </c>
      <c r="U62" s="36">
        <f t="shared" si="20"/>
        <v>3120</v>
      </c>
      <c r="V62" s="49">
        <f t="shared" si="18"/>
        <v>24.926439055134075</v>
      </c>
      <c r="W62" s="32">
        <f t="shared" si="1"/>
        <v>294.61321952756703</v>
      </c>
      <c r="X62" s="8">
        <f t="shared" si="2"/>
        <v>1.1987258561033483</v>
      </c>
      <c r="Y62" s="32">
        <f t="shared" si="3"/>
        <v>1.8275138057164005E-5</v>
      </c>
      <c r="Z62" s="32">
        <f t="shared" si="4"/>
        <v>1.5245469148859681E-5</v>
      </c>
      <c r="AA62" s="10">
        <f t="shared" si="5"/>
        <v>1006.1389091628675</v>
      </c>
      <c r="AB62" s="29">
        <f t="shared" si="6"/>
        <v>2.5705234074094026E-2</v>
      </c>
      <c r="AC62" s="8">
        <f t="shared" si="7"/>
        <v>0.71531453153218771</v>
      </c>
      <c r="AD62" s="32">
        <f t="shared" si="8"/>
        <v>3.394280818775105E-3</v>
      </c>
      <c r="AE62" s="38">
        <f t="shared" si="9"/>
        <v>460462.05915297027</v>
      </c>
      <c r="AF62" s="32">
        <f t="shared" si="10"/>
        <v>329375.20213135344</v>
      </c>
      <c r="AG62" s="9">
        <f t="shared" si="11"/>
        <v>12.936490817853434</v>
      </c>
      <c r="AH62" s="10">
        <f t="shared" si="12"/>
        <v>4.2952505256995863</v>
      </c>
      <c r="AI62" s="10">
        <f t="shared" si="13"/>
        <v>2.8560759353079153</v>
      </c>
      <c r="AJ62" s="10">
        <f t="shared" si="14"/>
        <v>3.2398155454327164</v>
      </c>
      <c r="AK62" s="10">
        <f t="shared" si="15"/>
        <v>6.0958914807406313</v>
      </c>
      <c r="AL62" s="9">
        <f t="shared" si="16"/>
        <v>3.3019412187345081</v>
      </c>
      <c r="AM62" s="49">
        <f t="shared" si="0"/>
        <v>28.228380273868584</v>
      </c>
      <c r="AN62" s="29">
        <f t="shared" si="19"/>
        <v>1.0159819134567719E-4</v>
      </c>
      <c r="AO62" s="29">
        <f t="shared" si="17"/>
        <v>0.8666666666666667</v>
      </c>
      <c r="AP62"/>
      <c r="AQ62" s="32"/>
      <c r="AR62" s="37"/>
      <c r="AS62" s="32"/>
      <c r="AT62"/>
    </row>
    <row r="63" spans="6:46" ht="15.6" x14ac:dyDescent="0.25">
      <c r="F63" s="6" t="s">
        <v>96</v>
      </c>
      <c r="G63" s="4" t="s">
        <v>97</v>
      </c>
      <c r="H63" s="26">
        <f>((1.459*10^-6)*H26^1.5)/(H26+109.1)</f>
        <v>1.8217113805537031E-5</v>
      </c>
      <c r="I63" s="26" t="s">
        <v>98</v>
      </c>
      <c r="U63" s="36">
        <f t="shared" si="20"/>
        <v>3180</v>
      </c>
      <c r="V63" s="49">
        <f t="shared" si="18"/>
        <v>25.002464702225573</v>
      </c>
      <c r="W63" s="32">
        <f t="shared" si="1"/>
        <v>294.65123235111275</v>
      </c>
      <c r="X63" s="8">
        <f t="shared" si="2"/>
        <v>1.1985706965349541</v>
      </c>
      <c r="Y63" s="32">
        <f t="shared" si="3"/>
        <v>1.8276954207426384E-5</v>
      </c>
      <c r="Z63" s="32">
        <f t="shared" si="4"/>
        <v>1.5248957996607729E-5</v>
      </c>
      <c r="AA63" s="10">
        <f t="shared" si="5"/>
        <v>1006.1402163606658</v>
      </c>
      <c r="AB63" s="29">
        <f t="shared" si="6"/>
        <v>2.5708080861876096E-2</v>
      </c>
      <c r="AC63" s="8">
        <f t="shared" si="7"/>
        <v>0.71530732921975015</v>
      </c>
      <c r="AD63" s="32">
        <f t="shared" si="8"/>
        <v>3.3938429241265771E-3</v>
      </c>
      <c r="AE63" s="38">
        <f t="shared" si="9"/>
        <v>465243.14322114445</v>
      </c>
      <c r="AF63" s="32">
        <f t="shared" si="10"/>
        <v>332791.83021531854</v>
      </c>
      <c r="AG63" s="9">
        <f t="shared" si="11"/>
        <v>12.969908847119248</v>
      </c>
      <c r="AH63" s="10">
        <f t="shared" si="12"/>
        <v>4.3068230949166741</v>
      </c>
      <c r="AI63" s="10">
        <f t="shared" si="13"/>
        <v>2.8952041632848555</v>
      </c>
      <c r="AJ63" s="10">
        <f t="shared" si="14"/>
        <v>3.2766541178603359</v>
      </c>
      <c r="AK63" s="10">
        <f t="shared" si="15"/>
        <v>6.171858281145191</v>
      </c>
      <c r="AL63" s="9">
        <f t="shared" si="16"/>
        <v>3.343089902286978</v>
      </c>
      <c r="AM63" s="49">
        <f t="shared" si="0"/>
        <v>28.34555460451255</v>
      </c>
      <c r="AN63" s="29">
        <f t="shared" si="19"/>
        <v>1.0286430468575319E-4</v>
      </c>
      <c r="AO63" s="29">
        <f t="shared" si="17"/>
        <v>0.8833333333333333</v>
      </c>
      <c r="AP63"/>
      <c r="AQ63" s="32"/>
      <c r="AR63" s="37"/>
      <c r="AS63" s="32"/>
      <c r="AT63"/>
    </row>
    <row r="64" spans="6:46" ht="27.6" x14ac:dyDescent="0.25">
      <c r="F64" s="7" t="s">
        <v>63</v>
      </c>
      <c r="G64" s="26" t="s">
        <v>64</v>
      </c>
      <c r="H64" s="10">
        <f>H61*H63/H62</f>
        <v>0.71554562559941159</v>
      </c>
      <c r="I64" s="26" t="s">
        <v>5</v>
      </c>
      <c r="U64" s="36">
        <f t="shared" si="20"/>
        <v>3240</v>
      </c>
      <c r="V64" s="49">
        <f t="shared" si="18"/>
        <v>25.076930158783753</v>
      </c>
      <c r="W64" s="32">
        <f t="shared" si="1"/>
        <v>294.68846507939185</v>
      </c>
      <c r="X64" s="8">
        <f t="shared" si="2"/>
        <v>1.1984187600687615</v>
      </c>
      <c r="Y64" s="32">
        <f t="shared" si="3"/>
        <v>1.8278732976495763E-5</v>
      </c>
      <c r="Z64" s="32">
        <f t="shared" si="4"/>
        <v>1.5252375534781337E-5</v>
      </c>
      <c r="AA64" s="10">
        <f t="shared" si="5"/>
        <v>1006.1414978454715</v>
      </c>
      <c r="AB64" s="29">
        <f t="shared" si="6"/>
        <v>2.5710869082359377E-2</v>
      </c>
      <c r="AC64" s="8">
        <f t="shared" si="7"/>
        <v>0.71530027696758025</v>
      </c>
      <c r="AD64" s="32">
        <f t="shared" si="8"/>
        <v>3.393414125424253E-3</v>
      </c>
      <c r="AE64" s="38">
        <f t="shared" si="9"/>
        <v>469920.55771448085</v>
      </c>
      <c r="AF64" s="32">
        <f t="shared" si="10"/>
        <v>336134.30508592795</v>
      </c>
      <c r="AG64" s="9">
        <f t="shared" si="11"/>
        <v>13.002353502443107</v>
      </c>
      <c r="AH64" s="10">
        <f t="shared" si="12"/>
        <v>4.3180650285750088</v>
      </c>
      <c r="AI64" s="10">
        <f t="shared" si="13"/>
        <v>2.9336298843179431</v>
      </c>
      <c r="AJ64" s="10">
        <f t="shared" si="14"/>
        <v>3.312764022012519</v>
      </c>
      <c r="AK64" s="10">
        <f t="shared" si="15"/>
        <v>6.2463939063304625</v>
      </c>
      <c r="AL64" s="9">
        <f t="shared" si="16"/>
        <v>3.3834633659290003</v>
      </c>
      <c r="AM64" s="49">
        <f t="shared" si="0"/>
        <v>28.460393524712753</v>
      </c>
      <c r="AN64" s="29">
        <f t="shared" si="19"/>
        <v>1.041065651055077E-4</v>
      </c>
      <c r="AO64" s="29">
        <f t="shared" si="17"/>
        <v>0.9</v>
      </c>
      <c r="AP64"/>
      <c r="AQ64" s="32"/>
      <c r="AR64" s="37"/>
      <c r="AS64" s="32"/>
      <c r="AT64"/>
    </row>
    <row r="65" spans="6:46" ht="16.2" x14ac:dyDescent="0.25">
      <c r="G65" s="26" t="s">
        <v>99</v>
      </c>
      <c r="H65" s="8">
        <f>1/H26</f>
        <v>3.408316291751875E-3</v>
      </c>
      <c r="I65" s="26" t="s">
        <v>100</v>
      </c>
      <c r="U65" s="36">
        <f t="shared" si="20"/>
        <v>3300</v>
      </c>
      <c r="V65" s="49">
        <f t="shared" si="18"/>
        <v>25.149864817991116</v>
      </c>
      <c r="W65" s="32">
        <f t="shared" si="1"/>
        <v>294.72493240899553</v>
      </c>
      <c r="X65" s="8">
        <f t="shared" si="2"/>
        <v>1.1982699843185249</v>
      </c>
      <c r="Y65" s="32">
        <f t="shared" si="3"/>
        <v>1.8280475073307992E-5</v>
      </c>
      <c r="Z65" s="32">
        <f t="shared" si="4"/>
        <v>1.5255723094578211E-5</v>
      </c>
      <c r="AA65" s="10">
        <f t="shared" si="5"/>
        <v>1006.1427540545138</v>
      </c>
      <c r="AB65" s="29">
        <f t="shared" si="6"/>
        <v>2.5713599845117861E-2</v>
      </c>
      <c r="AC65" s="8">
        <f t="shared" si="7"/>
        <v>0.71529337185260555</v>
      </c>
      <c r="AD65" s="32">
        <f t="shared" si="8"/>
        <v>3.3929942466227477E-3</v>
      </c>
      <c r="AE65" s="38">
        <f t="shared" si="9"/>
        <v>474496.49682976736</v>
      </c>
      <c r="AF65" s="32">
        <f t="shared" si="10"/>
        <v>339404.19914961344</v>
      </c>
      <c r="AG65" s="9">
        <f t="shared" si="11"/>
        <v>13.033860323983173</v>
      </c>
      <c r="AH65" s="10">
        <f t="shared" si="12"/>
        <v>4.3289881387707947</v>
      </c>
      <c r="AI65" s="10">
        <f t="shared" si="13"/>
        <v>2.9713612791262221</v>
      </c>
      <c r="AJ65" s="10">
        <f t="shared" si="14"/>
        <v>3.3481578401876253</v>
      </c>
      <c r="AK65" s="10">
        <f t="shared" si="15"/>
        <v>6.3195191193138474</v>
      </c>
      <c r="AL65" s="9">
        <f t="shared" si="16"/>
        <v>3.4230728562950006</v>
      </c>
      <c r="AM65" s="49">
        <f t="shared" si="0"/>
        <v>28.572937674286116</v>
      </c>
      <c r="AN65" s="29">
        <f t="shared" si="19"/>
        <v>1.0532531865523078E-4</v>
      </c>
      <c r="AO65" s="29">
        <f t="shared" si="17"/>
        <v>0.91666666666666663</v>
      </c>
      <c r="AP65"/>
      <c r="AQ65" s="32"/>
      <c r="AR65" s="37"/>
      <c r="AS65" s="32"/>
      <c r="AT65"/>
    </row>
    <row r="66" spans="6:46" ht="16.2" x14ac:dyDescent="0.25">
      <c r="F66" s="6" t="s">
        <v>113</v>
      </c>
      <c r="G66" s="26" t="s">
        <v>101</v>
      </c>
      <c r="H66" s="26">
        <f>H63/H60</f>
        <v>1.5134275169444554E-5</v>
      </c>
      <c r="I66" s="26" t="s">
        <v>102</v>
      </c>
      <c r="U66" s="36">
        <f t="shared" si="20"/>
        <v>3360</v>
      </c>
      <c r="V66" s="49">
        <f t="shared" si="18"/>
        <v>25.221297646603585</v>
      </c>
      <c r="W66" s="32">
        <f t="shared" si="1"/>
        <v>294.76064882330178</v>
      </c>
      <c r="X66" s="8">
        <f t="shared" si="2"/>
        <v>1.1981243078783246</v>
      </c>
      <c r="Y66" s="32">
        <f t="shared" si="3"/>
        <v>1.82821811963034E-5</v>
      </c>
      <c r="Z66" s="32">
        <f t="shared" si="4"/>
        <v>1.525900198843144E-5</v>
      </c>
      <c r="AA66" s="10">
        <f t="shared" si="5"/>
        <v>1006.143985420787</v>
      </c>
      <c r="AB66" s="29">
        <f t="shared" si="6"/>
        <v>2.5716274243350601E-2</v>
      </c>
      <c r="AC66" s="8">
        <f t="shared" si="7"/>
        <v>0.7152866109984769</v>
      </c>
      <c r="AD66" s="32">
        <f t="shared" si="8"/>
        <v>3.392583114442333E-3</v>
      </c>
      <c r="AE66" s="38">
        <f t="shared" si="9"/>
        <v>478973.11179721268</v>
      </c>
      <c r="AF66" s="32">
        <f t="shared" si="10"/>
        <v>342603.05389682285</v>
      </c>
      <c r="AG66" s="9">
        <f t="shared" si="11"/>
        <v>13.06446312161647</v>
      </c>
      <c r="AH66" s="10">
        <f t="shared" si="12"/>
        <v>4.33960367116938</v>
      </c>
      <c r="AI66" s="10">
        <f t="shared" si="13"/>
        <v>3.0084066986695412</v>
      </c>
      <c r="AJ66" s="10">
        <f t="shared" si="14"/>
        <v>3.3828480224865025</v>
      </c>
      <c r="AK66" s="10">
        <f t="shared" si="15"/>
        <v>6.3912547211560433</v>
      </c>
      <c r="AL66" s="9">
        <f t="shared" si="16"/>
        <v>3.4619296406261899</v>
      </c>
      <c r="AM66" s="49">
        <f t="shared" si="0"/>
        <v>28.683227287229776</v>
      </c>
      <c r="AN66" s="29">
        <f t="shared" si="19"/>
        <v>1.0652091201926739E-4</v>
      </c>
      <c r="AO66" s="29">
        <f t="shared" si="17"/>
        <v>0.93333333333333335</v>
      </c>
      <c r="AP66"/>
      <c r="AQ66" s="32"/>
      <c r="AR66" s="37"/>
      <c r="AS66" s="32"/>
      <c r="AT66"/>
    </row>
    <row r="67" spans="6:46" x14ac:dyDescent="0.25">
      <c r="U67" s="36">
        <f t="shared" si="20"/>
        <v>3420</v>
      </c>
      <c r="V67" s="49">
        <f t="shared" si="18"/>
        <v>25.291257184169172</v>
      </c>
      <c r="W67" s="32">
        <f t="shared" si="1"/>
        <v>294.79562859208454</v>
      </c>
      <c r="X67" s="8">
        <f t="shared" si="2"/>
        <v>1.1979816703198831</v>
      </c>
      <c r="Y67" s="32">
        <f t="shared" si="3"/>
        <v>1.8283852033419697E-5</v>
      </c>
      <c r="Z67" s="32">
        <f t="shared" si="4"/>
        <v>1.5262213509942579E-5</v>
      </c>
      <c r="AA67" s="10">
        <f t="shared" si="5"/>
        <v>1006.1451923729176</v>
      </c>
      <c r="AB67" s="29">
        <f t="shared" si="6"/>
        <v>2.5718893353867789E-2</v>
      </c>
      <c r="AC67" s="8">
        <f t="shared" si="7"/>
        <v>0.71527999157539446</v>
      </c>
      <c r="AD67" s="32">
        <f t="shared" si="8"/>
        <v>3.3921805583614095E-3</v>
      </c>
      <c r="AE67" s="38">
        <f t="shared" si="9"/>
        <v>483352.51147936529</v>
      </c>
      <c r="AF67" s="32">
        <f t="shared" si="10"/>
        <v>345732.38033890614</v>
      </c>
      <c r="AG67" s="9">
        <f t="shared" si="11"/>
        <v>13.094194086468725</v>
      </c>
      <c r="AH67" s="10">
        <f t="shared" si="12"/>
        <v>4.349922341336165</v>
      </c>
      <c r="AI67" s="10">
        <f t="shared" si="13"/>
        <v>3.0447746420971487</v>
      </c>
      <c r="AJ67" s="10">
        <f t="shared" si="14"/>
        <v>3.4168468836615671</v>
      </c>
      <c r="AK67" s="10">
        <f t="shared" si="15"/>
        <v>6.4616215257587157</v>
      </c>
      <c r="AL67" s="9">
        <f t="shared" si="16"/>
        <v>3.5000449931193041</v>
      </c>
      <c r="AM67" s="49">
        <f t="shared" si="0"/>
        <v>28.791302177288475</v>
      </c>
      <c r="AN67" s="29">
        <f t="shared" si="19"/>
        <v>1.0769369209597859E-4</v>
      </c>
      <c r="AO67" s="29">
        <f t="shared" si="17"/>
        <v>0.95</v>
      </c>
      <c r="AP67"/>
      <c r="AQ67" s="32"/>
      <c r="AR67" s="37"/>
      <c r="AS67" s="32"/>
      <c r="AT67"/>
    </row>
    <row r="68" spans="6:46" x14ac:dyDescent="0.25">
      <c r="U68" s="36">
        <f t="shared" si="20"/>
        <v>3480</v>
      </c>
      <c r="V68" s="49">
        <f t="shared" si="18"/>
        <v>25.359771542764257</v>
      </c>
      <c r="W68" s="32">
        <f t="shared" si="1"/>
        <v>294.82988577138212</v>
      </c>
      <c r="X68" s="8">
        <f t="shared" si="2"/>
        <v>1.1978420121889597</v>
      </c>
      <c r="Y68" s="32">
        <f t="shared" si="3"/>
        <v>1.8285488262097595E-5</v>
      </c>
      <c r="Z68" s="32">
        <f t="shared" si="4"/>
        <v>1.526535893383998E-5</v>
      </c>
      <c r="AA68" s="10">
        <f t="shared" si="5"/>
        <v>1006.1463753350459</v>
      </c>
      <c r="AB68" s="29">
        <f t="shared" si="6"/>
        <v>2.5721458237096484E-2</v>
      </c>
      <c r="AC68" s="8">
        <f t="shared" si="7"/>
        <v>0.71527351079990054</v>
      </c>
      <c r="AD68" s="32">
        <f t="shared" si="8"/>
        <v>3.3917864106063622E-3</v>
      </c>
      <c r="AE68" s="38">
        <f t="shared" si="9"/>
        <v>487636.76298094337</v>
      </c>
      <c r="AF68" s="32">
        <f t="shared" si="10"/>
        <v>348793.65945247834</v>
      </c>
      <c r="AG68" s="9">
        <f t="shared" si="11"/>
        <v>13.12308389339146</v>
      </c>
      <c r="AH68" s="10">
        <f t="shared" si="12"/>
        <v>4.35995436811635</v>
      </c>
      <c r="AI68" s="10">
        <f t="shared" si="13"/>
        <v>3.0804737362764896</v>
      </c>
      <c r="AJ68" s="10">
        <f t="shared" si="14"/>
        <v>3.4501666002946858</v>
      </c>
      <c r="AK68" s="10">
        <f t="shared" si="15"/>
        <v>6.5306403365711754</v>
      </c>
      <c r="AL68" s="9">
        <f t="shared" si="16"/>
        <v>3.5374301823093863</v>
      </c>
      <c r="AM68" s="49">
        <f t="shared" si="0"/>
        <v>28.897201725073643</v>
      </c>
      <c r="AN68" s="29">
        <f t="shared" si="19"/>
        <v>1.0884400560951958E-4</v>
      </c>
      <c r="AO68" s="29">
        <f t="shared" si="17"/>
        <v>0.96666666666666667</v>
      </c>
      <c r="AP68"/>
      <c r="AQ68" s="32"/>
      <c r="AR68" s="37"/>
      <c r="AS68" s="32"/>
      <c r="AT68"/>
    </row>
    <row r="69" spans="6:46" x14ac:dyDescent="0.25">
      <c r="U69" s="36">
        <f t="shared" si="20"/>
        <v>3540</v>
      </c>
      <c r="V69" s="49">
        <f t="shared" si="18"/>
        <v>25.42686840720825</v>
      </c>
      <c r="W69" s="32">
        <f t="shared" si="1"/>
        <v>294.86343420360413</v>
      </c>
      <c r="X69" s="8">
        <f t="shared" si="2"/>
        <v>1.1977052750008985</v>
      </c>
      <c r="Y69" s="32">
        <f t="shared" si="3"/>
        <v>1.8287090549296817E-5</v>
      </c>
      <c r="Z69" s="32">
        <f t="shared" si="4"/>
        <v>1.5268439515959465E-5</v>
      </c>
      <c r="AA69" s="10">
        <f t="shared" si="5"/>
        <v>1006.1475347267187</v>
      </c>
      <c r="AB69" s="29">
        <f t="shared" si="6"/>
        <v>2.5723969937103026E-2</v>
      </c>
      <c r="AC69" s="8">
        <f t="shared" si="7"/>
        <v>0.71526716593462869</v>
      </c>
      <c r="AD69" s="32">
        <f t="shared" si="8"/>
        <v>3.3914005061390449E-3</v>
      </c>
      <c r="AE69" s="38">
        <f t="shared" si="9"/>
        <v>491827.89226759662</v>
      </c>
      <c r="AF69" s="32">
        <f t="shared" si="10"/>
        <v>351788.34262984572</v>
      </c>
      <c r="AG69" s="9">
        <f t="shared" si="11"/>
        <v>13.151161795268228</v>
      </c>
      <c r="AH69" s="10">
        <f t="shared" si="12"/>
        <v>4.369709504351329</v>
      </c>
      <c r="AI69" s="10">
        <f t="shared" si="13"/>
        <v>3.1155127167882726</v>
      </c>
      <c r="AJ69" s="10">
        <f t="shared" si="14"/>
        <v>3.4828192082844129</v>
      </c>
      <c r="AK69" s="10">
        <f t="shared" si="15"/>
        <v>6.5983319250726851</v>
      </c>
      <c r="AL69" s="9">
        <f t="shared" si="16"/>
        <v>3.5740964594143709</v>
      </c>
      <c r="AM69" s="49">
        <f t="shared" si="0"/>
        <v>29.000964866622621</v>
      </c>
      <c r="AN69" s="29">
        <f t="shared" si="19"/>
        <v>1.0997219875121142E-4</v>
      </c>
      <c r="AO69" s="29">
        <f t="shared" si="17"/>
        <v>0.98333333333333328</v>
      </c>
      <c r="AP69"/>
      <c r="AQ69" s="32"/>
      <c r="AR69" s="37"/>
      <c r="AS69" s="32"/>
      <c r="AT69"/>
    </row>
    <row r="70" spans="6:46" x14ac:dyDescent="0.25">
      <c r="U70" s="36">
        <f t="shared" si="20"/>
        <v>3600</v>
      </c>
      <c r="V70" s="49">
        <f t="shared" si="18"/>
        <v>25.49257503572019</v>
      </c>
      <c r="W70" s="32">
        <f t="shared" si="1"/>
        <v>294.89628751786006</v>
      </c>
      <c r="X70" s="8">
        <f t="shared" si="2"/>
        <v>1.1975714012354042</v>
      </c>
      <c r="Y70" s="32">
        <f t="shared" si="3"/>
        <v>1.828865955152255E-5</v>
      </c>
      <c r="Z70" s="32">
        <f t="shared" si="4"/>
        <v>1.5271456493246354E-5</v>
      </c>
      <c r="AA70" s="10">
        <f t="shared" si="5"/>
        <v>1006.1486709627918</v>
      </c>
      <c r="AB70" s="29">
        <f t="shared" si="6"/>
        <v>2.5726429481631802E-2</v>
      </c>
      <c r="AC70" s="8">
        <f t="shared" si="7"/>
        <v>0.71526095428801872</v>
      </c>
      <c r="AD70" s="32">
        <f t="shared" si="8"/>
        <v>3.3910226826420666E-3</v>
      </c>
      <c r="AE70" s="38">
        <f t="shared" si="9"/>
        <v>495927.88479169324</v>
      </c>
      <c r="AF70" s="32">
        <f t="shared" si="10"/>
        <v>354717.8521341451</v>
      </c>
      <c r="AG70" s="9">
        <f t="shared" si="11"/>
        <v>13.178455709931725</v>
      </c>
      <c r="AH70" s="10">
        <f t="shared" si="12"/>
        <v>4.3791970651872338</v>
      </c>
      <c r="AI70" s="10">
        <f t="shared" si="13"/>
        <v>3.1499004102836148</v>
      </c>
      <c r="AJ70" s="10">
        <f t="shared" si="14"/>
        <v>3.5148166006240844</v>
      </c>
      <c r="AK70" s="10">
        <f t="shared" si="15"/>
        <v>6.6647170109076992</v>
      </c>
      <c r="AL70" s="9">
        <f t="shared" si="16"/>
        <v>3.6100550475750031</v>
      </c>
      <c r="AM70" s="49">
        <f t="shared" si="0"/>
        <v>29.102630083295193</v>
      </c>
      <c r="AN70" s="29">
        <f t="shared" si="19"/>
        <v>1.1107861684846166E-4</v>
      </c>
      <c r="AO70" s="29">
        <f t="shared" si="17"/>
        <v>1</v>
      </c>
      <c r="AP70"/>
      <c r="AQ70" s="32"/>
      <c r="AR70" s="37"/>
      <c r="AS70" s="32"/>
      <c r="AT70"/>
    </row>
    <row r="71" spans="6:46" x14ac:dyDescent="0.25">
      <c r="U71" s="36">
        <f t="shared" si="20"/>
        <v>3660</v>
      </c>
      <c r="V71" s="49">
        <f t="shared" si="18"/>
        <v>25.55691826098332</v>
      </c>
      <c r="W71" s="32">
        <f t="shared" si="1"/>
        <v>294.92845913049166</v>
      </c>
      <c r="X71" s="8">
        <f t="shared" si="2"/>
        <v>1.1974403343306126</v>
      </c>
      <c r="Y71" s="32">
        <f t="shared" si="3"/>
        <v>1.8290195914861617E-5</v>
      </c>
      <c r="Z71" s="32">
        <f t="shared" si="4"/>
        <v>1.5274411083777394E-5</v>
      </c>
      <c r="AA71" s="10">
        <f t="shared" si="5"/>
        <v>1006.1497844533452</v>
      </c>
      <c r="AB71" s="29">
        <f t="shared" si="6"/>
        <v>2.5728837882159253E-2</v>
      </c>
      <c r="AC71" s="8">
        <f t="shared" si="7"/>
        <v>0.71525487321400361</v>
      </c>
      <c r="AD71" s="32">
        <f t="shared" si="8"/>
        <v>3.3906527805020949E-3</v>
      </c>
      <c r="AE71" s="38">
        <f t="shared" si="9"/>
        <v>499938.68612344598</v>
      </c>
      <c r="AF71" s="32">
        <f t="shared" si="10"/>
        <v>357583.58155800088</v>
      </c>
      <c r="AG71" s="9">
        <f t="shared" si="11"/>
        <v>13.204992300386916</v>
      </c>
      <c r="AH71" s="10">
        <f t="shared" si="12"/>
        <v>4.3884259542026252</v>
      </c>
      <c r="AI71" s="10">
        <f t="shared" si="13"/>
        <v>3.1836457181075488</v>
      </c>
      <c r="AJ71" s="10">
        <f t="shared" si="14"/>
        <v>3.5461705254542433</v>
      </c>
      <c r="AK71" s="10">
        <f t="shared" si="15"/>
        <v>6.7298162435617925</v>
      </c>
      <c r="AL71" s="9">
        <f t="shared" si="16"/>
        <v>3.6453171319293038</v>
      </c>
      <c r="AM71" s="49">
        <f t="shared" si="0"/>
        <v>29.202235392912623</v>
      </c>
      <c r="AN71" s="29">
        <f t="shared" si="19"/>
        <v>1.121636040593632E-4</v>
      </c>
      <c r="AO71" s="29">
        <f t="shared" si="17"/>
        <v>1.0166666666666666</v>
      </c>
      <c r="AP71"/>
      <c r="AQ71" s="32"/>
      <c r="AR71" s="37"/>
      <c r="AS71" s="32"/>
      <c r="AT71"/>
    </row>
    <row r="72" spans="6:46" x14ac:dyDescent="0.25">
      <c r="U72" s="36">
        <f t="shared" si="20"/>
        <v>3720</v>
      </c>
      <c r="V72" s="49">
        <f t="shared" si="18"/>
        <v>25.619924491585987</v>
      </c>
      <c r="W72" s="32">
        <f t="shared" si="1"/>
        <v>294.95996224579295</v>
      </c>
      <c r="X72" s="8">
        <f t="shared" si="2"/>
        <v>1.1973120186765189</v>
      </c>
      <c r="Y72" s="32">
        <f t="shared" si="3"/>
        <v>1.8291700275026759E-5</v>
      </c>
      <c r="Z72" s="32">
        <f t="shared" si="4"/>
        <v>1.5277304486800343E-5</v>
      </c>
      <c r="AA72" s="10">
        <f t="shared" si="5"/>
        <v>1006.1508756036061</v>
      </c>
      <c r="AB72" s="29">
        <f t="shared" si="6"/>
        <v>2.5731196133960795E-2</v>
      </c>
      <c r="AC72" s="8">
        <f t="shared" si="7"/>
        <v>0.71524892011166463</v>
      </c>
      <c r="AD72" s="32">
        <f t="shared" si="8"/>
        <v>3.3902906427913443E-3</v>
      </c>
      <c r="AE72" s="38">
        <f t="shared" si="9"/>
        <v>503862.20258590416</v>
      </c>
      <c r="AF72" s="32">
        <f t="shared" si="10"/>
        <v>360386.89628465276</v>
      </c>
      <c r="AG72" s="9">
        <f t="shared" si="11"/>
        <v>13.230797048959717</v>
      </c>
      <c r="AH72" s="10">
        <f t="shared" si="12"/>
        <v>4.3974046875574073</v>
      </c>
      <c r="AI72" s="10">
        <f t="shared" si="13"/>
        <v>3.2167576011008365</v>
      </c>
      <c r="AJ72" s="10">
        <f t="shared" si="14"/>
        <v>3.5768925843724584</v>
      </c>
      <c r="AK72" s="10">
        <f t="shared" si="15"/>
        <v>6.7936501854732949</v>
      </c>
      <c r="AL72" s="9">
        <f t="shared" si="16"/>
        <v>3.6798938504647007</v>
      </c>
      <c r="AM72" s="49">
        <f t="shared" si="0"/>
        <v>29.299818342050688</v>
      </c>
      <c r="AN72" s="29">
        <f t="shared" si="19"/>
        <v>1.1322750309122157E-4</v>
      </c>
      <c r="AO72" s="29">
        <f t="shared" si="17"/>
        <v>1.0333333333333334</v>
      </c>
      <c r="AP72"/>
      <c r="AQ72" s="32"/>
      <c r="AR72" s="37"/>
      <c r="AS72" s="32"/>
      <c r="AT72"/>
    </row>
    <row r="73" spans="6:46" x14ac:dyDescent="0.25">
      <c r="U73" s="36">
        <f t="shared" si="20"/>
        <v>3780</v>
      </c>
      <c r="V73" s="49">
        <f t="shared" si="18"/>
        <v>25.681619713809408</v>
      </c>
      <c r="W73" s="32">
        <f t="shared" si="1"/>
        <v>294.99080985690466</v>
      </c>
      <c r="X73" s="8">
        <f t="shared" si="2"/>
        <v>1.1971863996078174</v>
      </c>
      <c r="Y73" s="32">
        <f t="shared" si="3"/>
        <v>1.8293173257409168E-5</v>
      </c>
      <c r="Z73" s="32">
        <f t="shared" si="4"/>
        <v>1.5280137882790661E-5</v>
      </c>
      <c r="AA73" s="10">
        <f t="shared" si="5"/>
        <v>1006.1519448138822</v>
      </c>
      <c r="AB73" s="29">
        <f t="shared" si="6"/>
        <v>2.5733505216190767E-2</v>
      </c>
      <c r="AC73" s="8">
        <f t="shared" si="7"/>
        <v>0.71524309242485939</v>
      </c>
      <c r="AD73" s="32">
        <f t="shared" si="8"/>
        <v>3.3899361152474007E-3</v>
      </c>
      <c r="AE73" s="38">
        <f t="shared" si="9"/>
        <v>507700.30189238285</v>
      </c>
      <c r="AF73" s="32">
        <f t="shared" si="10"/>
        <v>363129.1339505426</v>
      </c>
      <c r="AG73" s="9">
        <f t="shared" si="11"/>
        <v>13.255894325923801</v>
      </c>
      <c r="AH73" s="10">
        <f t="shared" si="12"/>
        <v>4.4061414163435186</v>
      </c>
      <c r="AI73" s="10">
        <f t="shared" si="13"/>
        <v>3.2492450654991818</v>
      </c>
      <c r="AJ73" s="10">
        <f t="shared" si="14"/>
        <v>3.6069942309857619</v>
      </c>
      <c r="AK73" s="10">
        <f t="shared" si="15"/>
        <v>6.8562392964849437</v>
      </c>
      <c r="AL73" s="9">
        <f t="shared" si="16"/>
        <v>3.7137962855960112</v>
      </c>
      <c r="AM73" s="49">
        <f t="shared" si="0"/>
        <v>29.395415999405419</v>
      </c>
      <c r="AN73" s="29">
        <f t="shared" si="19"/>
        <v>1.1427065494141573E-4</v>
      </c>
      <c r="AO73" s="29">
        <f t="shared" si="17"/>
        <v>1.05</v>
      </c>
      <c r="AP73"/>
      <c r="AQ73" s="32"/>
      <c r="AR73" s="37"/>
      <c r="AS73" s="32"/>
      <c r="AT73"/>
    </row>
    <row r="74" spans="6:46" x14ac:dyDescent="0.25">
      <c r="U74" s="36">
        <f t="shared" si="20"/>
        <v>3840</v>
      </c>
      <c r="V74" s="49">
        <f t="shared" si="18"/>
        <v>25.742029493734755</v>
      </c>
      <c r="W74" s="32">
        <f t="shared" si="1"/>
        <v>295.02101474686737</v>
      </c>
      <c r="X74" s="8">
        <f t="shared" si="2"/>
        <v>1.1970634233962121</v>
      </c>
      <c r="Y74" s="32">
        <f t="shared" si="3"/>
        <v>1.8294615477138555E-5</v>
      </c>
      <c r="Z74" s="32">
        <f t="shared" si="4"/>
        <v>1.5282912433523817E-5</v>
      </c>
      <c r="AA74" s="10">
        <f t="shared" si="5"/>
        <v>1006.1529924795033</v>
      </c>
      <c r="AB74" s="29">
        <f t="shared" si="6"/>
        <v>2.5735766091974074E-2</v>
      </c>
      <c r="AC74" s="8">
        <f t="shared" si="7"/>
        <v>0.71523738764183253</v>
      </c>
      <c r="AD74" s="32">
        <f t="shared" si="8"/>
        <v>3.3895890462515548E-3</v>
      </c>
      <c r="AE74" s="38">
        <f t="shared" si="9"/>
        <v>511454.813785101</v>
      </c>
      <c r="AF74" s="32">
        <f t="shared" si="10"/>
        <v>365811.60490849556</v>
      </c>
      <c r="AG74" s="9">
        <f t="shared" si="11"/>
        <v>13.280307453100004</v>
      </c>
      <c r="AH74" s="10">
        <f t="shared" si="12"/>
        <v>4.4146439472987211</v>
      </c>
      <c r="AI74" s="10">
        <f t="shared" si="13"/>
        <v>3.2811171498551346</v>
      </c>
      <c r="AJ74" s="10">
        <f t="shared" si="14"/>
        <v>3.6364867696910661</v>
      </c>
      <c r="AK74" s="10">
        <f t="shared" si="15"/>
        <v>6.9176039195462007</v>
      </c>
      <c r="AL74" s="9">
        <f t="shared" si="16"/>
        <v>3.7470354564208588</v>
      </c>
      <c r="AM74" s="49">
        <f t="shared" ref="AM74:AM137" si="21">V74+AL74</f>
        <v>29.489064950155615</v>
      </c>
      <c r="AN74" s="29">
        <f t="shared" si="19"/>
        <v>1.1529339865910335E-4</v>
      </c>
      <c r="AO74" s="29">
        <f t="shared" si="17"/>
        <v>1.0666666666666667</v>
      </c>
      <c r="AP74"/>
      <c r="AQ74" s="32"/>
      <c r="AR74" s="37"/>
      <c r="AS74" s="32"/>
      <c r="AT74"/>
    </row>
    <row r="75" spans="6:46" x14ac:dyDescent="0.25">
      <c r="U75" s="36">
        <f t="shared" si="20"/>
        <v>3900</v>
      </c>
      <c r="V75" s="49">
        <f t="shared" si="18"/>
        <v>25.801178979643886</v>
      </c>
      <c r="W75" s="32">
        <f t="shared" ref="W75:W138" si="22">((V75+$W$4)/2)+273.15</f>
        <v>295.0505894898219</v>
      </c>
      <c r="X75" s="8">
        <f t="shared" ref="X75:X138" si="23">(351.99/W75)+344.84/(W75^2)</f>
        <v>1.1969430372422445</v>
      </c>
      <c r="Y75" s="32">
        <f t="shared" ref="Y75:Y138" si="24">((1.459*10^-6)*W75^1.5)/(W75+109.1)</f>
        <v>1.8296027539149156E-5</v>
      </c>
      <c r="Z75" s="32">
        <f t="shared" ref="Z75:Z138" si="25">Y75/X75</f>
        <v>1.5285629282161316E-5</v>
      </c>
      <c r="AA75" s="10">
        <f t="shared" ref="AA75:AA138" si="26">1030.5-0.19975*W75+(3.9734*10^-4)*W75^2</f>
        <v>1006.1540189907715</v>
      </c>
      <c r="AB75" s="29">
        <f t="shared" ref="AB75:AB138" si="27">((2.334*10^-3)*(W75^1.5))/(W75+164.54)</f>
        <v>2.573797970850757E-2</v>
      </c>
      <c r="AC75" s="8">
        <f t="shared" ref="AC75:AC138" si="28">AA75*Y75/AB75</f>
        <v>0.71523180329479685</v>
      </c>
      <c r="AD75" s="32">
        <f t="shared" ref="AD75:AD138" si="29">1/W75</f>
        <v>3.3892492868057671E-3</v>
      </c>
      <c r="AE75" s="38">
        <f t="shared" ref="AE75:AE138" si="30">$H$15*AD75*(V75-$W$4)*($C$34^3)/(Z75^2)</f>
        <v>515127.53067394753</v>
      </c>
      <c r="AF75" s="32">
        <f t="shared" ref="AF75:AF138" si="31">AE75*AC75</f>
        <v>368435.59269072325</v>
      </c>
      <c r="AG75" s="9">
        <f t="shared" ref="AG75:AG138" si="32">0.54*POWER(AF75,1/4)</f>
        <v>13.304058762871495</v>
      </c>
      <c r="AH75" s="10">
        <f t="shared" ref="AH75:AH138" si="33">AG75*AB75/$C$34</f>
        <v>4.4229197620278935</v>
      </c>
      <c r="AI75" s="10">
        <f t="shared" ref="AI75:AI138" si="34">AH75*$C$19*(V75-$W$4)</f>
        <v>3.3123829129136202</v>
      </c>
      <c r="AJ75" s="10">
        <f t="shared" ref="AJ75:AJ138" si="35">$W$3*$C$19*$C$3*(POWER(V75+273.15,4)-POWER($W$4+273.15,4))</f>
        <v>3.6653813546698593</v>
      </c>
      <c r="AK75" s="10">
        <f t="shared" ref="AK75:AK138" si="36">AJ75+AI75</f>
        <v>6.9777642675834795</v>
      </c>
      <c r="AL75" s="9">
        <f t="shared" ref="AL75:AL138" si="37">AK75*$C$17/($C$2*$C$19)</f>
        <v>3.7796223116077181</v>
      </c>
      <c r="AM75" s="49">
        <f t="shared" si="21"/>
        <v>29.580801291251603</v>
      </c>
      <c r="AN75" s="29">
        <f t="shared" si="19"/>
        <v>1.1629607112639132E-4</v>
      </c>
      <c r="AO75" s="29">
        <f t="shared" ref="AO75:AO138" si="38">U75/3600</f>
        <v>1.0833333333333333</v>
      </c>
      <c r="AP75"/>
      <c r="AQ75" s="32"/>
      <c r="AR75" s="37"/>
      <c r="AS75" s="32"/>
      <c r="AT75"/>
    </row>
    <row r="76" spans="6:46" x14ac:dyDescent="0.25">
      <c r="U76" s="36">
        <f t="shared" si="20"/>
        <v>3960</v>
      </c>
      <c r="V76" s="49">
        <f t="shared" ref="V76:V139" si="39">V75+$W$2*($R$10-AH75*$C$19*(V75-$W$4)-$W$3*$C$3*$C$19*(POWER(V75+273.15,4)-POWER($W$4+273.15,4)))/($C$29*$C$4)</f>
        <v>25.859092904689728</v>
      </c>
      <c r="W76" s="32">
        <f t="shared" si="22"/>
        <v>295.07954645234486</v>
      </c>
      <c r="X76" s="8">
        <f t="shared" si="23"/>
        <v>1.1968251892666841</v>
      </c>
      <c r="Y76" s="32">
        <f t="shared" si="24"/>
        <v>1.8297410038252766E-5</v>
      </c>
      <c r="Z76" s="32">
        <f t="shared" si="25"/>
        <v>1.5288289553350653E-5</v>
      </c>
      <c r="AA76" s="10">
        <f t="shared" si="26"/>
        <v>1006.1550247329189</v>
      </c>
      <c r="AB76" s="29">
        <f t="shared" si="27"/>
        <v>2.574014699717218E-2</v>
      </c>
      <c r="AC76" s="8">
        <f t="shared" si="28"/>
        <v>0.71522633695950155</v>
      </c>
      <c r="AD76" s="32">
        <f t="shared" si="29"/>
        <v>3.3889166905083992E-3</v>
      </c>
      <c r="AE76" s="38">
        <f t="shared" si="30"/>
        <v>518720.20827427891</v>
      </c>
      <c r="AF76" s="32">
        <f t="shared" si="31"/>
        <v>371002.35447088222</v>
      </c>
      <c r="AG76" s="9">
        <f t="shared" si="32"/>
        <v>13.327169653011897</v>
      </c>
      <c r="AH76" s="10">
        <f t="shared" si="33"/>
        <v>4.4309760348617209</v>
      </c>
      <c r="AI76" s="10">
        <f t="shared" si="34"/>
        <v>3.3430514223774694</v>
      </c>
      <c r="AJ76" s="10">
        <f t="shared" si="35"/>
        <v>3.6936889890844808</v>
      </c>
      <c r="AK76" s="10">
        <f t="shared" si="36"/>
        <v>7.0367404114619507</v>
      </c>
      <c r="AL76" s="9">
        <f t="shared" si="37"/>
        <v>3.8115677228752234</v>
      </c>
      <c r="AM76" s="49">
        <f t="shared" si="21"/>
        <v>29.670660627564953</v>
      </c>
      <c r="AN76" s="29">
        <f t="shared" ref="AN76:AN139" si="40">AK76*$W$2/(3.6*10^6)</f>
        <v>1.1727900685769918E-4</v>
      </c>
      <c r="AO76" s="29">
        <f t="shared" si="38"/>
        <v>1.1000000000000001</v>
      </c>
      <c r="AP76"/>
      <c r="AQ76" s="32"/>
      <c r="AR76" s="37"/>
      <c r="AS76" s="32"/>
      <c r="AT76"/>
    </row>
    <row r="77" spans="6:46" x14ac:dyDescent="0.25">
      <c r="U77" s="36">
        <f t="shared" si="20"/>
        <v>4020</v>
      </c>
      <c r="V77" s="49">
        <f t="shared" si="39"/>
        <v>25.915795589813911</v>
      </c>
      <c r="W77" s="32">
        <f t="shared" si="22"/>
        <v>295.10789779490693</v>
      </c>
      <c r="X77" s="8">
        <f t="shared" si="23"/>
        <v>1.1967098285015272</v>
      </c>
      <c r="Y77" s="32">
        <f t="shared" si="24"/>
        <v>1.829876355921681E-5</v>
      </c>
      <c r="Z77" s="32">
        <f t="shared" si="25"/>
        <v>1.5290894353336931E-5</v>
      </c>
      <c r="AA77" s="10">
        <f t="shared" si="26"/>
        <v>1006.1560100860722</v>
      </c>
      <c r="AB77" s="29">
        <f t="shared" si="27"/>
        <v>2.5742268873653197E-2</v>
      </c>
      <c r="AC77" s="8">
        <f t="shared" si="28"/>
        <v>0.71522098625478137</v>
      </c>
      <c r="AD77" s="32">
        <f t="shared" si="29"/>
        <v>3.3885911135288441E-3</v>
      </c>
      <c r="AE77" s="38">
        <f t="shared" si="30"/>
        <v>522234.56624291552</v>
      </c>
      <c r="AF77" s="32">
        <f t="shared" si="31"/>
        <v>373513.121524596</v>
      </c>
      <c r="AG77" s="9">
        <f t="shared" si="32"/>
        <v>13.349660637684428</v>
      </c>
      <c r="AH77" s="10">
        <f t="shared" si="33"/>
        <v>4.438819649469254</v>
      </c>
      <c r="AI77" s="10">
        <f t="shared" si="34"/>
        <v>3.3731317445038127</v>
      </c>
      <c r="AJ77" s="10">
        <f t="shared" si="35"/>
        <v>3.7214205244635257</v>
      </c>
      <c r="AK77" s="10">
        <f t="shared" si="36"/>
        <v>7.0945522689673384</v>
      </c>
      <c r="AL77" s="9">
        <f t="shared" si="37"/>
        <v>3.8428824790239751</v>
      </c>
      <c r="AM77" s="49">
        <f t="shared" si="21"/>
        <v>29.758678068837884</v>
      </c>
      <c r="AN77" s="29">
        <f t="shared" si="40"/>
        <v>1.1824253781612231E-4</v>
      </c>
      <c r="AO77" s="29">
        <f t="shared" si="38"/>
        <v>1.1166666666666667</v>
      </c>
      <c r="AP77"/>
      <c r="AQ77" s="32"/>
      <c r="AR77" s="37"/>
      <c r="AS77" s="32"/>
      <c r="AT77"/>
    </row>
    <row r="78" spans="6:46" x14ac:dyDescent="0.25">
      <c r="U78" s="36">
        <f t="shared" si="20"/>
        <v>4080</v>
      </c>
      <c r="V78" s="49">
        <f t="shared" si="39"/>
        <v>25.971310946890664</v>
      </c>
      <c r="W78" s="32">
        <f t="shared" si="22"/>
        <v>295.1356554734453</v>
      </c>
      <c r="X78" s="8">
        <f t="shared" si="23"/>
        <v>1.196596904880642</v>
      </c>
      <c r="Y78" s="32">
        <f t="shared" si="24"/>
        <v>1.8300088676847608E-5</v>
      </c>
      <c r="Z78" s="32">
        <f t="shared" si="25"/>
        <v>1.5293444770085715E-5</v>
      </c>
      <c r="AA78" s="10">
        <f t="shared" si="26"/>
        <v>1006.1569754252249</v>
      </c>
      <c r="AB78" s="29">
        <f t="shared" si="27"/>
        <v>2.5744346238068792E-2</v>
      </c>
      <c r="AC78" s="8">
        <f t="shared" si="28"/>
        <v>0.71521574884208938</v>
      </c>
      <c r="AD78" s="32">
        <f t="shared" si="29"/>
        <v>3.3882724145811471E-3</v>
      </c>
      <c r="AE78" s="38">
        <f t="shared" si="30"/>
        <v>525672.28881147364</v>
      </c>
      <c r="AF78" s="32">
        <f t="shared" si="31"/>
        <v>375969.09968783322</v>
      </c>
      <c r="AG78" s="9">
        <f t="shared" si="32"/>
        <v>13.371551394933704</v>
      </c>
      <c r="AH78" s="10">
        <f t="shared" si="33"/>
        <v>4.4464572143293557</v>
      </c>
      <c r="AI78" s="10">
        <f t="shared" si="34"/>
        <v>3.4026329344765984</v>
      </c>
      <c r="AJ78" s="10">
        <f t="shared" si="35"/>
        <v>3.7485866602648912</v>
      </c>
      <c r="AK78" s="10">
        <f t="shared" si="36"/>
        <v>7.1512195947414892</v>
      </c>
      <c r="AL78" s="9">
        <f t="shared" si="37"/>
        <v>3.8735772804849731</v>
      </c>
      <c r="AM78" s="49">
        <f t="shared" si="21"/>
        <v>29.844888227375638</v>
      </c>
      <c r="AN78" s="29">
        <f t="shared" si="40"/>
        <v>1.1918699324569148E-4</v>
      </c>
      <c r="AO78" s="29">
        <f t="shared" si="38"/>
        <v>1.1333333333333333</v>
      </c>
      <c r="AP78"/>
      <c r="AQ78" s="32"/>
      <c r="AR78" s="37"/>
      <c r="AS78" s="32"/>
      <c r="AT78"/>
    </row>
    <row r="79" spans="6:46" x14ac:dyDescent="0.25">
      <c r="U79" s="36">
        <f t="shared" si="20"/>
        <v>4140</v>
      </c>
      <c r="V79" s="49">
        <f t="shared" si="39"/>
        <v>26.025662482077454</v>
      </c>
      <c r="W79" s="32">
        <f t="shared" si="22"/>
        <v>295.1628312410387</v>
      </c>
      <c r="X79" s="8">
        <f t="shared" si="23"/>
        <v>1.1964863692300982</v>
      </c>
      <c r="Y79" s="32">
        <f t="shared" si="24"/>
        <v>1.8301385956078413E-5</v>
      </c>
      <c r="Z79" s="32">
        <f t="shared" si="25"/>
        <v>1.529594187341623E-5</v>
      </c>
      <c r="AA79" s="10">
        <f t="shared" si="26"/>
        <v>1006.1579211202159</v>
      </c>
      <c r="AB79" s="29">
        <f t="shared" si="27"/>
        <v>2.5746379975105992E-2</v>
      </c>
      <c r="AC79" s="8">
        <f t="shared" si="28"/>
        <v>0.71521062242501776</v>
      </c>
      <c r="AD79" s="32">
        <f t="shared" si="29"/>
        <v>3.3879604548967429E-3</v>
      </c>
      <c r="AE79" s="38">
        <f t="shared" si="30"/>
        <v>529035.02541630215</v>
      </c>
      <c r="AF79" s="32">
        <f t="shared" si="31"/>
        <v>378371.46981262852</v>
      </c>
      <c r="AG79" s="9">
        <f t="shared" si="32"/>
        <v>13.392860810960952</v>
      </c>
      <c r="AH79" s="10">
        <f t="shared" si="33"/>
        <v>4.4538950771557966</v>
      </c>
      <c r="AI79" s="10">
        <f t="shared" si="34"/>
        <v>3.4315640275045194</v>
      </c>
      <c r="AJ79" s="10">
        <f t="shared" si="35"/>
        <v>3.7751979436057463</v>
      </c>
      <c r="AK79" s="10">
        <f t="shared" si="36"/>
        <v>7.2067619711102662</v>
      </c>
      <c r="AL79" s="9">
        <f t="shared" si="37"/>
        <v>3.9036627343513937</v>
      </c>
      <c r="AM79" s="49">
        <f t="shared" si="21"/>
        <v>29.929325216428847</v>
      </c>
      <c r="AN79" s="29">
        <f t="shared" si="40"/>
        <v>1.2011269951850443E-4</v>
      </c>
      <c r="AO79" s="29">
        <f t="shared" si="38"/>
        <v>1.1499999999999999</v>
      </c>
      <c r="AP79"/>
      <c r="AQ79" s="32"/>
      <c r="AR79" s="37"/>
      <c r="AS79" s="32"/>
      <c r="AT79"/>
    </row>
    <row r="80" spans="6:46" x14ac:dyDescent="0.25">
      <c r="U80" s="36">
        <f t="shared" ref="U80:U143" si="41">U79+$W$2</f>
        <v>4200</v>
      </c>
      <c r="V80" s="49">
        <f t="shared" si="39"/>
        <v>26.078873299353958</v>
      </c>
      <c r="W80" s="32">
        <f t="shared" si="22"/>
        <v>295.18943664967696</v>
      </c>
      <c r="X80" s="8">
        <f t="shared" si="23"/>
        <v>1.1963781732582148</v>
      </c>
      <c r="Y80" s="32">
        <f t="shared" si="24"/>
        <v>1.8302655952061581E-5</v>
      </c>
      <c r="Z80" s="32">
        <f t="shared" si="25"/>
        <v>1.5298386715143884E-5</v>
      </c>
      <c r="AA80" s="10">
        <f t="shared" si="26"/>
        <v>1006.1588475357131</v>
      </c>
      <c r="AB80" s="29">
        <f t="shared" si="27"/>
        <v>2.5748370954163248E-2</v>
      </c>
      <c r="AC80" s="8">
        <f t="shared" si="28"/>
        <v>0.71520560474880679</v>
      </c>
      <c r="AD80" s="32">
        <f t="shared" si="29"/>
        <v>3.3876550981963953E-3</v>
      </c>
      <c r="AE80" s="38">
        <f t="shared" si="30"/>
        <v>532324.39132436446</v>
      </c>
      <c r="AF80" s="32">
        <f t="shared" si="31"/>
        <v>380721.38821968256</v>
      </c>
      <c r="AG80" s="9">
        <f t="shared" si="32"/>
        <v>13.413607021445133</v>
      </c>
      <c r="AH80" s="10">
        <f t="shared" si="33"/>
        <v>4.4611393383615336</v>
      </c>
      <c r="AI80" s="10">
        <f t="shared" si="34"/>
        <v>3.4599340305971116</v>
      </c>
      <c r="AJ80" s="10">
        <f t="shared" si="35"/>
        <v>3.8012647691486245</v>
      </c>
      <c r="AK80" s="10">
        <f t="shared" si="36"/>
        <v>7.2611987997457366</v>
      </c>
      <c r="AL80" s="9">
        <f t="shared" si="37"/>
        <v>3.9331493498622736</v>
      </c>
      <c r="AM80" s="49">
        <f t="shared" si="21"/>
        <v>30.012022649216231</v>
      </c>
      <c r="AN80" s="29">
        <f t="shared" si="40"/>
        <v>1.2101997999576228E-4</v>
      </c>
      <c r="AO80" s="29">
        <f t="shared" si="38"/>
        <v>1.1666666666666667</v>
      </c>
      <c r="AP80"/>
      <c r="AQ80" s="32"/>
      <c r="AR80" s="37"/>
      <c r="AS80" s="32"/>
      <c r="AT80"/>
    </row>
    <row r="81" spans="21:46" x14ac:dyDescent="0.25">
      <c r="U81" s="36">
        <f t="shared" si="41"/>
        <v>4260</v>
      </c>
      <c r="V81" s="49">
        <f t="shared" si="39"/>
        <v>26.130966104232296</v>
      </c>
      <c r="W81" s="32">
        <f t="shared" si="22"/>
        <v>295.21548305211616</v>
      </c>
      <c r="X81" s="8">
        <f t="shared" si="23"/>
        <v>1.1962722695453591</v>
      </c>
      <c r="Y81" s="32">
        <f t="shared" si="24"/>
        <v>1.8303899210264633E-5</v>
      </c>
      <c r="Z81" s="32">
        <f t="shared" si="25"/>
        <v>1.5300780329231399E-5</v>
      </c>
      <c r="AA81" s="10">
        <f t="shared" si="26"/>
        <v>1006.1597550312039</v>
      </c>
      <c r="AB81" s="29">
        <f t="shared" si="27"/>
        <v>2.5750320029499202E-2</v>
      </c>
      <c r="AC81" s="8">
        <f t="shared" si="28"/>
        <v>0.71520069359984106</v>
      </c>
      <c r="AD81" s="32">
        <f t="shared" si="29"/>
        <v>3.3873562106614308E-3</v>
      </c>
      <c r="AE81" s="38">
        <f t="shared" si="30"/>
        <v>535541.9682544705</v>
      </c>
      <c r="AF81" s="32">
        <f t="shared" si="31"/>
        <v>383019.98714742134</v>
      </c>
      <c r="AG81" s="9">
        <f t="shared" si="32"/>
        <v>13.433807450147428</v>
      </c>
      <c r="AH81" s="10">
        <f t="shared" si="33"/>
        <v>4.4681958636395729</v>
      </c>
      <c r="AI81" s="10">
        <f t="shared" si="34"/>
        <v>3.487751914975135</v>
      </c>
      <c r="AJ81" s="10">
        <f t="shared" si="35"/>
        <v>3.8267973791341836</v>
      </c>
      <c r="AK81" s="10">
        <f t="shared" si="36"/>
        <v>7.3145492941093186</v>
      </c>
      <c r="AL81" s="9">
        <f t="shared" si="37"/>
        <v>3.9620475343092139</v>
      </c>
      <c r="AM81" s="49">
        <f t="shared" si="21"/>
        <v>30.09301363854151</v>
      </c>
      <c r="AN81" s="29">
        <f t="shared" si="40"/>
        <v>1.2190915490182199E-4</v>
      </c>
      <c r="AO81" s="29">
        <f t="shared" si="38"/>
        <v>1.1833333333333333</v>
      </c>
      <c r="AP81"/>
      <c r="AQ81" s="32"/>
      <c r="AR81" s="37"/>
      <c r="AS81" s="32"/>
      <c r="AT81"/>
    </row>
    <row r="82" spans="21:46" x14ac:dyDescent="0.25">
      <c r="U82" s="36">
        <f t="shared" si="41"/>
        <v>4320</v>
      </c>
      <c r="V82" s="49">
        <f t="shared" si="39"/>
        <v>26.181963207622477</v>
      </c>
      <c r="W82" s="32">
        <f t="shared" si="22"/>
        <v>295.24098160381124</v>
      </c>
      <c r="X82" s="8">
        <f t="shared" si="23"/>
        <v>1.1961686115335262</v>
      </c>
      <c r="Y82" s="32">
        <f t="shared" si="24"/>
        <v>1.8305116266569514E-5</v>
      </c>
      <c r="Z82" s="32">
        <f t="shared" si="25"/>
        <v>1.5303123731947599E-5</v>
      </c>
      <c r="AA82" s="10">
        <f t="shared" si="26"/>
        <v>1006.1606439609906</v>
      </c>
      <c r="AB82" s="29">
        <f t="shared" si="27"/>
        <v>2.5752228040386498E-2</v>
      </c>
      <c r="AC82" s="8">
        <f t="shared" si="28"/>
        <v>0.7151958868051389</v>
      </c>
      <c r="AD82" s="32">
        <f t="shared" si="29"/>
        <v>3.3870636609043543E-3</v>
      </c>
      <c r="AE82" s="38">
        <f t="shared" si="30"/>
        <v>538689.30499334831</v>
      </c>
      <c r="AF82" s="32">
        <f t="shared" si="31"/>
        <v>385268.37519716169</v>
      </c>
      <c r="AG82" s="9">
        <f t="shared" si="32"/>
        <v>13.453478845014796</v>
      </c>
      <c r="AH82" s="10">
        <f t="shared" si="33"/>
        <v>4.475070295730597</v>
      </c>
      <c r="AI82" s="10">
        <f t="shared" si="34"/>
        <v>3.5150266090744302</v>
      </c>
      <c r="AJ82" s="10">
        <f t="shared" si="35"/>
        <v>3.8518058635512569</v>
      </c>
      <c r="AK82" s="10">
        <f t="shared" si="36"/>
        <v>7.3668324726256866</v>
      </c>
      <c r="AL82" s="9">
        <f t="shared" si="37"/>
        <v>3.9903675893389132</v>
      </c>
      <c r="AM82" s="49">
        <f t="shared" si="21"/>
        <v>30.17233079696139</v>
      </c>
      <c r="AN82" s="29">
        <f t="shared" si="40"/>
        <v>1.227805412104281E-4</v>
      </c>
      <c r="AO82" s="29">
        <f t="shared" si="38"/>
        <v>1.2</v>
      </c>
      <c r="AP82"/>
      <c r="AQ82" s="32"/>
      <c r="AR82" s="37"/>
      <c r="AS82" s="32"/>
      <c r="AT82"/>
    </row>
    <row r="83" spans="21:46" x14ac:dyDescent="0.25">
      <c r="U83" s="36">
        <f t="shared" si="41"/>
        <v>4380</v>
      </c>
      <c r="V83" s="49">
        <f t="shared" si="39"/>
        <v>26.231886529838004</v>
      </c>
      <c r="W83" s="32">
        <f t="shared" si="22"/>
        <v>295.26594326491897</v>
      </c>
      <c r="X83" s="8">
        <f t="shared" si="23"/>
        <v>1.1960671535157268</v>
      </c>
      <c r="Y83" s="32">
        <f t="shared" si="24"/>
        <v>1.8306307647375278E-5</v>
      </c>
      <c r="Z83" s="32">
        <f t="shared" si="25"/>
        <v>1.5305417922033565E-5</v>
      </c>
      <c r="AA83" s="10">
        <f t="shared" si="26"/>
        <v>1006.1615146741908</v>
      </c>
      <c r="AB83" s="29">
        <f t="shared" si="27"/>
        <v>2.5754095811271086E-2</v>
      </c>
      <c r="AC83" s="8">
        <f t="shared" si="28"/>
        <v>0.71519118223183176</v>
      </c>
      <c r="AD83" s="32">
        <f t="shared" si="29"/>
        <v>3.3867773199389218E-3</v>
      </c>
      <c r="AE83" s="38">
        <f t="shared" si="30"/>
        <v>541767.91800604621</v>
      </c>
      <c r="AF83" s="32">
        <f t="shared" si="31"/>
        <v>387467.6377740223</v>
      </c>
      <c r="AG83" s="9">
        <f t="shared" si="32"/>
        <v>13.472637311977595</v>
      </c>
      <c r="AH83" s="10">
        <f t="shared" si="33"/>
        <v>4.4817680654410319</v>
      </c>
      <c r="AI83" s="10">
        <f t="shared" si="34"/>
        <v>3.5417669921051678</v>
      </c>
      <c r="AJ83" s="10">
        <f t="shared" si="35"/>
        <v>3.8763001604351324</v>
      </c>
      <c r="AK83" s="10">
        <f t="shared" si="36"/>
        <v>7.4180671525403001</v>
      </c>
      <c r="AL83" s="9">
        <f t="shared" si="37"/>
        <v>4.0181197076259956</v>
      </c>
      <c r="AM83" s="49">
        <f t="shared" si="21"/>
        <v>30.250006237464</v>
      </c>
      <c r="AN83" s="29">
        <f t="shared" si="40"/>
        <v>1.2363445254233834E-4</v>
      </c>
      <c r="AO83" s="29">
        <f t="shared" si="38"/>
        <v>1.2166666666666666</v>
      </c>
      <c r="AP83"/>
      <c r="AQ83" s="32"/>
      <c r="AR83" s="37"/>
      <c r="AS83" s="32"/>
      <c r="AT83"/>
    </row>
    <row r="84" spans="21:46" x14ac:dyDescent="0.25">
      <c r="U84" s="36">
        <f t="shared" si="41"/>
        <v>4440</v>
      </c>
      <c r="V84" s="49">
        <f t="shared" si="39"/>
        <v>26.280757604727661</v>
      </c>
      <c r="W84" s="32">
        <f t="shared" si="22"/>
        <v>295.29037880236382</v>
      </c>
      <c r="X84" s="8">
        <f t="shared" si="23"/>
        <v>1.1959678506252092</v>
      </c>
      <c r="Y84" s="32">
        <f t="shared" si="24"/>
        <v>1.8307473869703415E-5</v>
      </c>
      <c r="Z84" s="32">
        <f t="shared" si="25"/>
        <v>1.5307663880875161E-5</v>
      </c>
      <c r="AA84" s="10">
        <f t="shared" si="26"/>
        <v>1006.162367514742</v>
      </c>
      <c r="AB84" s="29">
        <f t="shared" si="27"/>
        <v>2.5755924151935561E-2</v>
      </c>
      <c r="AC84" s="8">
        <f t="shared" si="28"/>
        <v>0.71518657778664008</v>
      </c>
      <c r="AD84" s="32">
        <f t="shared" si="29"/>
        <v>3.386497061149745E-3</v>
      </c>
      <c r="AE84" s="38">
        <f t="shared" si="30"/>
        <v>544779.2920402803</v>
      </c>
      <c r="AF84" s="32">
        <f t="shared" si="31"/>
        <v>389618.83752331662</v>
      </c>
      <c r="AG84" s="9">
        <f t="shared" si="32"/>
        <v>13.491298346619281</v>
      </c>
      <c r="AH84" s="10">
        <f t="shared" si="33"/>
        <v>4.4882944019693563</v>
      </c>
      <c r="AI84" s="10">
        <f t="shared" si="34"/>
        <v>3.5679818881309764</v>
      </c>
      <c r="AJ84" s="10">
        <f t="shared" si="35"/>
        <v>3.9002900562859093</v>
      </c>
      <c r="AK84" s="10">
        <f t="shared" si="36"/>
        <v>7.4682719444168857</v>
      </c>
      <c r="AL84" s="9">
        <f t="shared" si="37"/>
        <v>4.0453139698924794</v>
      </c>
      <c r="AM84" s="49">
        <f t="shared" si="21"/>
        <v>30.326071574620141</v>
      </c>
      <c r="AN84" s="29">
        <f t="shared" si="40"/>
        <v>1.2447119907361477E-4</v>
      </c>
      <c r="AO84" s="29">
        <f t="shared" si="38"/>
        <v>1.2333333333333334</v>
      </c>
      <c r="AP84"/>
      <c r="AQ84" s="32"/>
      <c r="AR84" s="37"/>
      <c r="AS84" s="32"/>
      <c r="AT84"/>
    </row>
    <row r="85" spans="21:46" x14ac:dyDescent="0.25">
      <c r="U85" s="36">
        <f t="shared" si="41"/>
        <v>4500</v>
      </c>
      <c r="V85" s="49">
        <f t="shared" si="39"/>
        <v>26.328597583920303</v>
      </c>
      <c r="W85" s="32">
        <f t="shared" si="22"/>
        <v>295.31429879196014</v>
      </c>
      <c r="X85" s="8">
        <f t="shared" si="23"/>
        <v>1.1958706588245405</v>
      </c>
      <c r="Y85" s="32">
        <f t="shared" si="24"/>
        <v>1.8308615441305274E-5</v>
      </c>
      <c r="Z85" s="32">
        <f t="shared" si="25"/>
        <v>1.5309862572681059E-5</v>
      </c>
      <c r="AA85" s="10">
        <f t="shared" si="26"/>
        <v>1006.163202821412</v>
      </c>
      <c r="AB85" s="29">
        <f t="shared" si="27"/>
        <v>2.5757713857666155E-2</v>
      </c>
      <c r="AC85" s="8">
        <f t="shared" si="28"/>
        <v>0.7151820714153394</v>
      </c>
      <c r="AD85" s="32">
        <f t="shared" si="29"/>
        <v>3.3862227602614978E-3</v>
      </c>
      <c r="AE85" s="38">
        <f t="shared" si="30"/>
        <v>547724.88072437223</v>
      </c>
      <c r="AF85" s="32">
        <f t="shared" si="31"/>
        <v>391723.01476217626</v>
      </c>
      <c r="AG85" s="9">
        <f t="shared" si="32"/>
        <v>13.509476863879952</v>
      </c>
      <c r="AH85" s="10">
        <f t="shared" si="33"/>
        <v>4.4946543425933365</v>
      </c>
      <c r="AI85" s="10">
        <f t="shared" si="34"/>
        <v>3.5936800606348567</v>
      </c>
      <c r="AJ85" s="10">
        <f t="shared" si="35"/>
        <v>3.9237851865989812</v>
      </c>
      <c r="AK85" s="10">
        <f t="shared" si="36"/>
        <v>7.5174652472338384</v>
      </c>
      <c r="AL85" s="9">
        <f t="shared" si="37"/>
        <v>4.0719603422516624</v>
      </c>
      <c r="AM85" s="49">
        <f t="shared" si="21"/>
        <v>30.400557926171963</v>
      </c>
      <c r="AN85" s="29">
        <f t="shared" si="40"/>
        <v>1.2529108745389729E-4</v>
      </c>
      <c r="AO85" s="29">
        <f t="shared" si="38"/>
        <v>1.25</v>
      </c>
      <c r="AP85"/>
      <c r="AQ85" s="32"/>
      <c r="AR85" s="37"/>
      <c r="AS85" s="32"/>
      <c r="AT85"/>
    </row>
    <row r="86" spans="21:46" ht="45" customHeight="1" x14ac:dyDescent="0.25">
      <c r="U86" s="36">
        <f t="shared" si="41"/>
        <v>4560</v>
      </c>
      <c r="V86" s="49">
        <f t="shared" si="39"/>
        <v>26.375427241170346</v>
      </c>
      <c r="W86" s="32">
        <f t="shared" si="22"/>
        <v>295.33771362058513</v>
      </c>
      <c r="X86" s="8">
        <f t="shared" si="23"/>
        <v>1.195775534894568</v>
      </c>
      <c r="Y86" s="32">
        <f t="shared" si="24"/>
        <v>1.8309732860772451E-5</v>
      </c>
      <c r="Z86" s="32">
        <f t="shared" si="25"/>
        <v>1.5312014944666708E-5</v>
      </c>
      <c r="AA86" s="10">
        <f t="shared" si="26"/>
        <v>1006.1640209278115</v>
      </c>
      <c r="AB86" s="29">
        <f t="shared" si="27"/>
        <v>2.5759465709424067E-2</v>
      </c>
      <c r="AC86" s="8">
        <f t="shared" si="28"/>
        <v>0.7151776611022258</v>
      </c>
      <c r="AD86" s="32">
        <f t="shared" si="29"/>
        <v>3.3859542953077826E-3</v>
      </c>
      <c r="AE86" s="38">
        <f t="shared" si="30"/>
        <v>550606.10715838196</v>
      </c>
      <c r="AF86" s="32">
        <f t="shared" si="31"/>
        <v>393781.18790613313</v>
      </c>
      <c r="AG86" s="9">
        <f t="shared" si="32"/>
        <v>13.527187225940667</v>
      </c>
      <c r="AH86" s="10">
        <f t="shared" si="33"/>
        <v>4.5008527417662139</v>
      </c>
      <c r="AI86" s="10">
        <f t="shared" si="34"/>
        <v>3.6188702075409589</v>
      </c>
      <c r="AJ86" s="10">
        <f t="shared" si="35"/>
        <v>3.9467950365001041</v>
      </c>
      <c r="AK86" s="10">
        <f t="shared" si="36"/>
        <v>7.565665244041063</v>
      </c>
      <c r="AL86" s="9">
        <f t="shared" si="37"/>
        <v>4.0980686738555754</v>
      </c>
      <c r="AM86" s="49">
        <f t="shared" si="21"/>
        <v>30.473495915025921</v>
      </c>
      <c r="AN86" s="29">
        <f t="shared" si="40"/>
        <v>1.2609442073401774E-4</v>
      </c>
      <c r="AO86" s="29">
        <f t="shared" si="38"/>
        <v>1.2666666666666666</v>
      </c>
      <c r="AP86"/>
      <c r="AQ86" s="32"/>
      <c r="AR86" s="37"/>
      <c r="AS86" s="32"/>
      <c r="AT86"/>
    </row>
    <row r="87" spans="21:46" ht="44.4" customHeight="1" x14ac:dyDescent="0.25">
      <c r="U87" s="36">
        <f t="shared" si="41"/>
        <v>4620</v>
      </c>
      <c r="V87" s="49">
        <f t="shared" si="39"/>
        <v>26.421266976792463</v>
      </c>
      <c r="W87" s="32">
        <f t="shared" si="22"/>
        <v>295.36063348839622</v>
      </c>
      <c r="X87" s="8">
        <f t="shared" si="23"/>
        <v>1.1956824364232814</v>
      </c>
      <c r="Y87" s="32">
        <f t="shared" si="24"/>
        <v>1.8310826617648174E-5</v>
      </c>
      <c r="Z87" s="32">
        <f t="shared" si="25"/>
        <v>1.5314121927242218E-5</v>
      </c>
      <c r="AA87" s="10">
        <f t="shared" si="26"/>
        <v>1006.1648221624125</v>
      </c>
      <c r="AB87" s="29">
        <f t="shared" si="27"/>
        <v>2.5761180474018749E-2</v>
      </c>
      <c r="AC87" s="8">
        <f t="shared" si="28"/>
        <v>0.71517334486957385</v>
      </c>
      <c r="AD87" s="32">
        <f t="shared" si="29"/>
        <v>3.3856915465997157E-3</v>
      </c>
      <c r="AE87" s="38">
        <f t="shared" si="30"/>
        <v>553424.36449825228</v>
      </c>
      <c r="AF87" s="32">
        <f t="shared" si="31"/>
        <v>395794.35389053333</v>
      </c>
      <c r="AG87" s="9">
        <f t="shared" si="32"/>
        <v>13.544443268423722</v>
      </c>
      <c r="AH87" s="10">
        <f t="shared" si="33"/>
        <v>4.5068942796654694</v>
      </c>
      <c r="AI87" s="10">
        <f t="shared" si="34"/>
        <v>3.6435609566632006</v>
      </c>
      <c r="AJ87" s="10">
        <f t="shared" si="35"/>
        <v>3.9693289414777575</v>
      </c>
      <c r="AK87" s="10">
        <f t="shared" si="36"/>
        <v>7.6128898981409581</v>
      </c>
      <c r="AL87" s="9">
        <f t="shared" si="37"/>
        <v>4.1236486948263522</v>
      </c>
      <c r="AM87" s="49">
        <f t="shared" si="21"/>
        <v>30.544915671618817</v>
      </c>
      <c r="AN87" s="29">
        <f t="shared" si="40"/>
        <v>1.268814983023493E-4</v>
      </c>
      <c r="AO87" s="29">
        <f t="shared" si="38"/>
        <v>1.2833333333333334</v>
      </c>
      <c r="AP87"/>
      <c r="AQ87" s="32"/>
      <c r="AR87" s="37"/>
      <c r="AS87" s="32"/>
      <c r="AT87"/>
    </row>
    <row r="88" spans="21:46" x14ac:dyDescent="0.25">
      <c r="U88" s="36">
        <f t="shared" si="41"/>
        <v>4680</v>
      </c>
      <c r="V88" s="49">
        <f t="shared" si="39"/>
        <v>26.466136822174718</v>
      </c>
      <c r="W88" s="32">
        <f t="shared" si="22"/>
        <v>295.38306841108732</v>
      </c>
      <c r="X88" s="8">
        <f t="shared" si="23"/>
        <v>1.1955913217945979</v>
      </c>
      <c r="Y88" s="32">
        <f t="shared" si="24"/>
        <v>1.8311897192540894E-5</v>
      </c>
      <c r="Z88" s="32">
        <f t="shared" si="25"/>
        <v>1.5316184434204908E-5</v>
      </c>
      <c r="AA88" s="10">
        <f t="shared" si="26"/>
        <v>1006.1656068485685</v>
      </c>
      <c r="AB88" s="29">
        <f t="shared" si="27"/>
        <v>2.5762858904284484E-2</v>
      </c>
      <c r="AC88" s="8">
        <f t="shared" si="28"/>
        <v>0.71516912077709571</v>
      </c>
      <c r="AD88" s="32">
        <f t="shared" si="29"/>
        <v>3.3854343966942982E-3</v>
      </c>
      <c r="AE88" s="38">
        <f t="shared" si="30"/>
        <v>556181.01653263916</v>
      </c>
      <c r="AF88" s="32">
        <f t="shared" si="31"/>
        <v>397763.4885865589</v>
      </c>
      <c r="AG88" s="9">
        <f t="shared" si="32"/>
        <v>13.561258325031238</v>
      </c>
      <c r="AH88" s="10">
        <f t="shared" si="33"/>
        <v>4.5127834702343028</v>
      </c>
      <c r="AI88" s="10">
        <f t="shared" si="34"/>
        <v>3.6677608615537958</v>
      </c>
      <c r="AJ88" s="10">
        <f t="shared" si="35"/>
        <v>3.9913960882062658</v>
      </c>
      <c r="AK88" s="10">
        <f t="shared" si="36"/>
        <v>7.659156949760062</v>
      </c>
      <c r="AL88" s="9">
        <f t="shared" si="37"/>
        <v>4.1487100144533668</v>
      </c>
      <c r="AM88" s="49">
        <f t="shared" si="21"/>
        <v>30.614846836628086</v>
      </c>
      <c r="AN88" s="29">
        <f t="shared" si="40"/>
        <v>1.2765261582933438E-4</v>
      </c>
      <c r="AO88" s="29">
        <f t="shared" si="38"/>
        <v>1.3</v>
      </c>
      <c r="AP88"/>
      <c r="AQ88" s="32"/>
      <c r="AR88" s="37"/>
      <c r="AS88" s="32"/>
      <c r="AT88"/>
    </row>
    <row r="89" spans="21:46" x14ac:dyDescent="0.25">
      <c r="U89" s="36">
        <f t="shared" si="41"/>
        <v>4740</v>
      </c>
      <c r="V89" s="49">
        <f t="shared" si="39"/>
        <v>26.510056444360046</v>
      </c>
      <c r="W89" s="32">
        <f t="shared" si="22"/>
        <v>295.40502822218002</v>
      </c>
      <c r="X89" s="8">
        <f t="shared" si="23"/>
        <v>1.1955021501770835</v>
      </c>
      <c r="Y89" s="32">
        <f t="shared" si="24"/>
        <v>1.8312945057239219E-5</v>
      </c>
      <c r="Z89" s="32">
        <f t="shared" si="25"/>
        <v>1.5318203362935498E-5</v>
      </c>
      <c r="AA89" s="10">
        <f t="shared" si="26"/>
        <v>1006.1663753045392</v>
      </c>
      <c r="AB89" s="29">
        <f t="shared" si="27"/>
        <v>2.5764501739259232E-2</v>
      </c>
      <c r="AC89" s="8">
        <f t="shared" si="28"/>
        <v>0.71516498692139407</v>
      </c>
      <c r="AD89" s="32">
        <f t="shared" si="29"/>
        <v>3.385182730362599E-3</v>
      </c>
      <c r="AE89" s="38">
        <f t="shared" si="30"/>
        <v>558877.39825224201</v>
      </c>
      <c r="AF89" s="32">
        <f t="shared" si="31"/>
        <v>399689.54721172742</v>
      </c>
      <c r="AG89" s="9">
        <f t="shared" si="32"/>
        <v>13.577645250734721</v>
      </c>
      <c r="AH89" s="10">
        <f t="shared" si="33"/>
        <v>4.5185246687523275</v>
      </c>
      <c r="AI89" s="10">
        <f t="shared" si="34"/>
        <v>3.6914783977262968</v>
      </c>
      <c r="AJ89" s="10">
        <f t="shared" si="35"/>
        <v>4.0130055154531306</v>
      </c>
      <c r="AK89" s="10">
        <f t="shared" si="36"/>
        <v>7.7044839131794269</v>
      </c>
      <c r="AL89" s="9">
        <f t="shared" si="37"/>
        <v>4.1732621196388555</v>
      </c>
      <c r="AM89" s="49">
        <f t="shared" si="21"/>
        <v>30.683318563998903</v>
      </c>
      <c r="AN89" s="29">
        <f t="shared" si="40"/>
        <v>1.2840806521965712E-4</v>
      </c>
      <c r="AO89" s="29">
        <f t="shared" si="38"/>
        <v>1.3166666666666667</v>
      </c>
      <c r="AP89"/>
      <c r="AQ89" s="32"/>
      <c r="AR89" s="37"/>
      <c r="AS89" s="32"/>
      <c r="AT89"/>
    </row>
    <row r="90" spans="21:46" x14ac:dyDescent="0.25">
      <c r="U90" s="36">
        <f t="shared" si="41"/>
        <v>4800</v>
      </c>
      <c r="V90" s="49">
        <f t="shared" si="39"/>
        <v>26.553045150686678</v>
      </c>
      <c r="W90" s="32">
        <f t="shared" si="22"/>
        <v>295.42652257534331</v>
      </c>
      <c r="X90" s="8">
        <f t="shared" si="23"/>
        <v>1.195414881512632</v>
      </c>
      <c r="Y90" s="32">
        <f t="shared" si="24"/>
        <v>1.8313970674827967E-5</v>
      </c>
      <c r="Z90" s="32">
        <f t="shared" si="25"/>
        <v>1.5320179594597463E-5</v>
      </c>
      <c r="AA90" s="10">
        <f t="shared" si="26"/>
        <v>1006.1671278435182</v>
      </c>
      <c r="AB90" s="29">
        <f t="shared" si="27"/>
        <v>2.5766109704365197E-2</v>
      </c>
      <c r="AC90" s="8">
        <f t="shared" si="28"/>
        <v>0.71516094143541797</v>
      </c>
      <c r="AD90" s="32">
        <f t="shared" si="29"/>
        <v>3.3849364345578271E-3</v>
      </c>
      <c r="AE90" s="38">
        <f t="shared" si="30"/>
        <v>561514.81641146424</v>
      </c>
      <c r="AF90" s="32">
        <f t="shared" si="31"/>
        <v>401573.46473475866</v>
      </c>
      <c r="AG90" s="9">
        <f t="shared" si="32"/>
        <v>13.593616443618657</v>
      </c>
      <c r="AH90" s="10">
        <f t="shared" si="33"/>
        <v>4.524122078968988</v>
      </c>
      <c r="AI90" s="10">
        <f t="shared" si="34"/>
        <v>3.7147219592294625</v>
      </c>
      <c r="AJ90" s="10">
        <f t="shared" si="35"/>
        <v>4.0341661150643882</v>
      </c>
      <c r="AK90" s="10">
        <f t="shared" si="36"/>
        <v>7.7488880742938502</v>
      </c>
      <c r="AL90" s="9">
        <f t="shared" si="37"/>
        <v>4.1973143735758347</v>
      </c>
      <c r="AM90" s="49">
        <f t="shared" si="21"/>
        <v>30.750359524262514</v>
      </c>
      <c r="AN90" s="29">
        <f t="shared" si="40"/>
        <v>1.2914813457156417E-4</v>
      </c>
      <c r="AO90" s="29">
        <f t="shared" si="38"/>
        <v>1.3333333333333333</v>
      </c>
      <c r="AP90"/>
      <c r="AQ90" s="32"/>
      <c r="AR90" s="37"/>
      <c r="AS90" s="32"/>
      <c r="AT90"/>
    </row>
    <row r="91" spans="21:46" x14ac:dyDescent="0.25">
      <c r="U91" s="36">
        <f t="shared" si="41"/>
        <v>4860</v>
      </c>
      <c r="V91" s="49">
        <f t="shared" si="39"/>
        <v>26.595121893478687</v>
      </c>
      <c r="W91" s="32">
        <f t="shared" si="22"/>
        <v>295.44756094673932</v>
      </c>
      <c r="X91" s="8">
        <f t="shared" si="23"/>
        <v>1.1953294765051135</v>
      </c>
      <c r="Y91" s="32">
        <f t="shared" si="24"/>
        <v>1.8314974499805027E-5</v>
      </c>
      <c r="Z91" s="32">
        <f t="shared" si="25"/>
        <v>1.5322113994339098E-5</v>
      </c>
      <c r="AA91" s="10">
        <f t="shared" si="26"/>
        <v>1006.1678647736632</v>
      </c>
      <c r="AB91" s="29">
        <f t="shared" si="27"/>
        <v>2.576768351159087E-2</v>
      </c>
      <c r="AC91" s="8">
        <f t="shared" si="28"/>
        <v>0.71515698248791437</v>
      </c>
      <c r="AD91" s="32">
        <f t="shared" si="29"/>
        <v>3.3846953983833064E-3</v>
      </c>
      <c r="AE91" s="38">
        <f t="shared" si="30"/>
        <v>564094.55008224805</v>
      </c>
      <c r="AF91" s="32">
        <f t="shared" si="31"/>
        <v>403416.15627469821</v>
      </c>
      <c r="AG91" s="9">
        <f t="shared" si="32"/>
        <v>13.609183865472589</v>
      </c>
      <c r="AH91" s="10">
        <f t="shared" si="33"/>
        <v>4.5295797598303924</v>
      </c>
      <c r="AI91" s="10">
        <f t="shared" si="34"/>
        <v>3.7374998555497094</v>
      </c>
      <c r="AJ91" s="10">
        <f t="shared" si="35"/>
        <v>4.0548866330224573</v>
      </c>
      <c r="AK91" s="10">
        <f t="shared" si="36"/>
        <v>7.7923864885721663</v>
      </c>
      <c r="AL91" s="9">
        <f t="shared" si="37"/>
        <v>4.2208760146432569</v>
      </c>
      <c r="AM91" s="49">
        <f t="shared" si="21"/>
        <v>30.815997908121943</v>
      </c>
      <c r="AN91" s="29">
        <f t="shared" si="40"/>
        <v>1.2987310814286944E-4</v>
      </c>
      <c r="AO91" s="29">
        <f t="shared" si="38"/>
        <v>1.35</v>
      </c>
      <c r="AP91"/>
      <c r="AQ91" s="32"/>
      <c r="AR91" s="37"/>
      <c r="AS91" s="32"/>
      <c r="AT91"/>
    </row>
    <row r="92" spans="21:46" x14ac:dyDescent="0.25">
      <c r="U92" s="36">
        <f t="shared" si="41"/>
        <v>4920</v>
      </c>
      <c r="V92" s="49">
        <f t="shared" si="39"/>
        <v>26.63630527477844</v>
      </c>
      <c r="W92" s="32">
        <f t="shared" si="22"/>
        <v>295.46815263738921</v>
      </c>
      <c r="X92" s="8">
        <f t="shared" si="23"/>
        <v>1.1952458966090089</v>
      </c>
      <c r="Y92" s="32">
        <f t="shared" si="24"/>
        <v>1.831595697819947E-5</v>
      </c>
      <c r="Z92" s="32">
        <f t="shared" si="25"/>
        <v>1.5324007411498374E-5</v>
      </c>
      <c r="AA92" s="10">
        <f t="shared" si="26"/>
        <v>1006.168586398129</v>
      </c>
      <c r="AB92" s="29">
        <f t="shared" si="27"/>
        <v>2.5769223859674884E-2</v>
      </c>
      <c r="AC92" s="8">
        <f t="shared" si="28"/>
        <v>0.71515310828288237</v>
      </c>
      <c r="AD92" s="32">
        <f t="shared" si="29"/>
        <v>3.3844595130604195E-3</v>
      </c>
      <c r="AE92" s="38">
        <f t="shared" si="30"/>
        <v>566617.8511999239</v>
      </c>
      <c r="AF92" s="32">
        <f t="shared" si="31"/>
        <v>405218.51749419328</v>
      </c>
      <c r="AG92" s="9">
        <f t="shared" si="32"/>
        <v>13.624359061218117</v>
      </c>
      <c r="AH92" s="10">
        <f t="shared" si="33"/>
        <v>4.534901631827795</v>
      </c>
      <c r="AI92" s="10">
        <f t="shared" si="34"/>
        <v>3.7598203088213515</v>
      </c>
      <c r="AJ92" s="10">
        <f t="shared" si="35"/>
        <v>4.0751756705708342</v>
      </c>
      <c r="AK92" s="10">
        <f t="shared" si="36"/>
        <v>7.8349959793921862</v>
      </c>
      <c r="AL92" s="9">
        <f t="shared" si="37"/>
        <v>4.2439561555041001</v>
      </c>
      <c r="AM92" s="49">
        <f t="shared" si="21"/>
        <v>30.880261430282541</v>
      </c>
      <c r="AN92" s="29">
        <f t="shared" si="40"/>
        <v>1.3058326632320311E-4</v>
      </c>
      <c r="AO92" s="29">
        <f t="shared" si="38"/>
        <v>1.3666666666666667</v>
      </c>
      <c r="AP92"/>
      <c r="AQ92" s="32"/>
      <c r="AR92" s="37"/>
      <c r="AS92" s="32"/>
      <c r="AT92"/>
    </row>
    <row r="93" spans="21:46" x14ac:dyDescent="0.25">
      <c r="U93" s="36">
        <f t="shared" si="41"/>
        <v>4980</v>
      </c>
      <c r="V93" s="49">
        <f t="shared" si="39"/>
        <v>26.676613551113221</v>
      </c>
      <c r="W93" s="32">
        <f t="shared" si="22"/>
        <v>295.48830677555657</v>
      </c>
      <c r="X93" s="8">
        <f t="shared" si="23"/>
        <v>1.1951641040180434</v>
      </c>
      <c r="Y93" s="32">
        <f t="shared" si="24"/>
        <v>1.8316918547689877E-5</v>
      </c>
      <c r="Z93" s="32">
        <f t="shared" si="25"/>
        <v>1.5325860679809496E-5</v>
      </c>
      <c r="AA93" s="10">
        <f t="shared" si="26"/>
        <v>1006.1692930151034</v>
      </c>
      <c r="AB93" s="29">
        <f t="shared" si="27"/>
        <v>2.5770731434290362E-2</v>
      </c>
      <c r="AC93" s="8">
        <f t="shared" si="28"/>
        <v>0.71514931705902729</v>
      </c>
      <c r="AD93" s="32">
        <f t="shared" si="29"/>
        <v>3.3842286718965427E-3</v>
      </c>
      <c r="AE93" s="38">
        <f t="shared" si="30"/>
        <v>569085.94510102423</v>
      </c>
      <c r="AF93" s="32">
        <f t="shared" si="31"/>
        <v>406981.4249868886</v>
      </c>
      <c r="AG93" s="9">
        <f t="shared" si="32"/>
        <v>13.639153177250938</v>
      </c>
      <c r="AH93" s="10">
        <f t="shared" si="33"/>
        <v>4.5400914829935584</v>
      </c>
      <c r="AI93" s="10">
        <f t="shared" si="34"/>
        <v>3.7816914513250204</v>
      </c>
      <c r="AJ93" s="10">
        <f t="shared" si="35"/>
        <v>4.0950416854004175</v>
      </c>
      <c r="AK93" s="10">
        <f t="shared" si="36"/>
        <v>7.8767331367254378</v>
      </c>
      <c r="AL93" s="9">
        <f t="shared" si="37"/>
        <v>4.2665637823929456</v>
      </c>
      <c r="AM93" s="49">
        <f t="shared" si="21"/>
        <v>30.943177333506167</v>
      </c>
      <c r="AN93" s="29">
        <f t="shared" si="40"/>
        <v>1.3127888561209063E-4</v>
      </c>
      <c r="AO93" s="29">
        <f t="shared" si="38"/>
        <v>1.3833333333333333</v>
      </c>
      <c r="AP93"/>
      <c r="AQ93" s="32"/>
      <c r="AR93" s="37"/>
      <c r="AS93" s="32"/>
      <c r="AT93"/>
    </row>
    <row r="94" spans="21:46" x14ac:dyDescent="0.25">
      <c r="U94" s="36">
        <f t="shared" si="41"/>
        <v>5040</v>
      </c>
      <c r="V94" s="49">
        <f t="shared" si="39"/>
        <v>26.716064638288891</v>
      </c>
      <c r="W94" s="32">
        <f t="shared" si="22"/>
        <v>295.50803231914443</v>
      </c>
      <c r="X94" s="8">
        <f t="shared" si="23"/>
        <v>1.195084061653829</v>
      </c>
      <c r="Y94" s="32">
        <f t="shared" si="24"/>
        <v>1.8317859637723419E-5</v>
      </c>
      <c r="Z94" s="32">
        <f t="shared" si="25"/>
        <v>1.5327674617611473E-5</v>
      </c>
      <c r="AA94" s="10">
        <f t="shared" si="26"/>
        <v>1006.1699849178447</v>
      </c>
      <c r="AB94" s="29">
        <f t="shared" si="27"/>
        <v>2.5772206908230483E-2</v>
      </c>
      <c r="AC94" s="8">
        <f t="shared" si="28"/>
        <v>0.71514560708921571</v>
      </c>
      <c r="AD94" s="32">
        <f t="shared" si="29"/>
        <v>3.3840027702530073E-3</v>
      </c>
      <c r="AE94" s="38">
        <f t="shared" si="30"/>
        <v>571500.031052929</v>
      </c>
      <c r="AF94" s="32">
        <f t="shared" si="31"/>
        <v>408705.73665885255</v>
      </c>
      <c r="AG94" s="9">
        <f t="shared" si="32"/>
        <v>13.653576978770914</v>
      </c>
      <c r="AH94" s="10">
        <f t="shared" si="33"/>
        <v>4.545152974568512</v>
      </c>
      <c r="AI94" s="10">
        <f t="shared" si="34"/>
        <v>3.803121323256017</v>
      </c>
      <c r="AJ94" s="10">
        <f t="shared" si="35"/>
        <v>4.1144929928927212</v>
      </c>
      <c r="AK94" s="10">
        <f t="shared" si="36"/>
        <v>7.9176143161487378</v>
      </c>
      <c r="AL94" s="9">
        <f t="shared" si="37"/>
        <v>4.2887077545805665</v>
      </c>
      <c r="AM94" s="49">
        <f t="shared" si="21"/>
        <v>31.004772392869459</v>
      </c>
      <c r="AN94" s="29">
        <f t="shared" si="40"/>
        <v>1.3196023860247895E-4</v>
      </c>
      <c r="AO94" s="29">
        <f t="shared" si="38"/>
        <v>1.4</v>
      </c>
      <c r="AP94"/>
      <c r="AQ94" s="32"/>
      <c r="AR94" s="37"/>
      <c r="AS94" s="32"/>
      <c r="AT94"/>
    </row>
    <row r="95" spans="21:46" x14ac:dyDescent="0.25">
      <c r="U95" s="36">
        <f t="shared" si="41"/>
        <v>5100</v>
      </c>
      <c r="V95" s="49">
        <f t="shared" si="39"/>
        <v>26.754676116203839</v>
      </c>
      <c r="W95" s="32">
        <f t="shared" si="22"/>
        <v>295.52733805810192</v>
      </c>
      <c r="X95" s="8">
        <f t="shared" si="23"/>
        <v>1.1950057331545314</v>
      </c>
      <c r="Y95" s="32">
        <f t="shared" si="24"/>
        <v>1.8318780669634954E-5</v>
      </c>
      <c r="Z95" s="32">
        <f t="shared" si="25"/>
        <v>1.5329450028057793E-5</v>
      </c>
      <c r="AA95" s="10">
        <f t="shared" si="26"/>
        <v>1006.1706623947216</v>
      </c>
      <c r="AB95" s="29">
        <f t="shared" si="27"/>
        <v>2.5773650941594176E-2</v>
      </c>
      <c r="AC95" s="8">
        <f t="shared" si="28"/>
        <v>0.71514197667993096</v>
      </c>
      <c r="AD95" s="32">
        <f t="shared" si="29"/>
        <v>3.3837817055131321E-3</v>
      </c>
      <c r="AE95" s="38">
        <f t="shared" si="30"/>
        <v>573861.28277532838</v>
      </c>
      <c r="AF95" s="32">
        <f t="shared" si="31"/>
        <v>410392.29210402915</v>
      </c>
      <c r="AG95" s="9">
        <f t="shared" si="32"/>
        <v>13.667640866167947</v>
      </c>
      <c r="AH95" s="10">
        <f t="shared" si="33"/>
        <v>4.5500896463625402</v>
      </c>
      <c r="AI95" s="10">
        <f t="shared" si="34"/>
        <v>3.8241178707452641</v>
      </c>
      <c r="AJ95" s="10">
        <f t="shared" si="35"/>
        <v>4.1335377674150848</v>
      </c>
      <c r="AK95" s="10">
        <f t="shared" si="36"/>
        <v>7.9576556381603485</v>
      </c>
      <c r="AL95" s="9">
        <f t="shared" si="37"/>
        <v>4.3103968040035214</v>
      </c>
      <c r="AM95" s="49">
        <f t="shared" si="21"/>
        <v>31.06507292020736</v>
      </c>
      <c r="AN95" s="29">
        <f t="shared" si="40"/>
        <v>1.3262759396933914E-4</v>
      </c>
      <c r="AO95" s="29">
        <f t="shared" si="38"/>
        <v>1.4166666666666667</v>
      </c>
      <c r="AP95"/>
      <c r="AQ95" s="32"/>
      <c r="AR95" s="37"/>
      <c r="AS95" s="32"/>
      <c r="AT95"/>
    </row>
    <row r="96" spans="21:46" x14ac:dyDescent="0.25">
      <c r="U96" s="36">
        <f t="shared" si="41"/>
        <v>5160</v>
      </c>
      <c r="V96" s="49">
        <f t="shared" si="39"/>
        <v>26.792465233676968</v>
      </c>
      <c r="W96" s="32">
        <f t="shared" si="22"/>
        <v>295.54623261683844</v>
      </c>
      <c r="X96" s="8">
        <f t="shared" si="23"/>
        <v>1.1949290828635699</v>
      </c>
      <c r="Y96" s="32">
        <f t="shared" si="24"/>
        <v>1.8319682056766533E-5</v>
      </c>
      <c r="Z96" s="32">
        <f t="shared" si="25"/>
        <v>1.5331187699327397E-5</v>
      </c>
      <c r="AA96" s="10">
        <f t="shared" si="26"/>
        <v>1006.1713257292558</v>
      </c>
      <c r="AB96" s="29">
        <f t="shared" si="27"/>
        <v>2.5775064181972319E-2</v>
      </c>
      <c r="AC96" s="8">
        <f t="shared" si="28"/>
        <v>0.71513842417073514</v>
      </c>
      <c r="AD96" s="32">
        <f t="shared" si="29"/>
        <v>3.3835653770503387E-3</v>
      </c>
      <c r="AE96" s="38">
        <f t="shared" si="30"/>
        <v>576170.84895341634</v>
      </c>
      <c r="AF96" s="32">
        <f t="shared" si="31"/>
        <v>412041.9129736608</v>
      </c>
      <c r="AG96" s="9">
        <f t="shared" si="32"/>
        <v>13.681354890525757</v>
      </c>
      <c r="AH96" s="10">
        <f t="shared" si="33"/>
        <v>4.5549049218287125</v>
      </c>
      <c r="AI96" s="10">
        <f t="shared" si="34"/>
        <v>3.8446889441167738</v>
      </c>
      <c r="AJ96" s="10">
        <f t="shared" si="35"/>
        <v>4.1521840436637065</v>
      </c>
      <c r="AK96" s="10">
        <f t="shared" si="36"/>
        <v>7.9968729877804803</v>
      </c>
      <c r="AL96" s="9">
        <f t="shared" si="37"/>
        <v>4.3316395350477599</v>
      </c>
      <c r="AM96" s="49">
        <f t="shared" si="21"/>
        <v>31.124104768724727</v>
      </c>
      <c r="AN96" s="29">
        <f t="shared" si="40"/>
        <v>1.3328121646300801E-4</v>
      </c>
      <c r="AO96" s="29">
        <f t="shared" si="38"/>
        <v>1.4333333333333333</v>
      </c>
      <c r="AP96"/>
      <c r="AQ96" s="32"/>
      <c r="AR96" s="37"/>
      <c r="AS96" s="32"/>
      <c r="AT96"/>
    </row>
    <row r="97" spans="21:46" x14ac:dyDescent="0.25">
      <c r="U97" s="36">
        <f t="shared" si="41"/>
        <v>5220</v>
      </c>
      <c r="V97" s="49">
        <f t="shared" si="39"/>
        <v>26.829448913283905</v>
      </c>
      <c r="W97" s="32">
        <f t="shared" si="22"/>
        <v>295.56472445664195</v>
      </c>
      <c r="X97" s="8">
        <f t="shared" si="23"/>
        <v>1.1948540758183561</v>
      </c>
      <c r="Y97" s="32">
        <f t="shared" si="24"/>
        <v>1.8320564204586816E-5</v>
      </c>
      <c r="Z97" s="32">
        <f t="shared" si="25"/>
        <v>1.5332888404836426E-5</v>
      </c>
      <c r="AA97" s="10">
        <f t="shared" si="26"/>
        <v>1006.1719752001653</v>
      </c>
      <c r="AB97" s="29">
        <f t="shared" si="27"/>
        <v>2.5776447264634045E-2</v>
      </c>
      <c r="AC97" s="8">
        <f t="shared" si="28"/>
        <v>0.71513494793372834</v>
      </c>
      <c r="AD97" s="32">
        <f t="shared" si="29"/>
        <v>3.3833536861963905E-3</v>
      </c>
      <c r="AE97" s="38">
        <f t="shared" si="30"/>
        <v>578429.8537428102</v>
      </c>
      <c r="AF97" s="32">
        <f t="shared" si="31"/>
        <v>413655.40333967865</v>
      </c>
      <c r="AG97" s="9">
        <f t="shared" si="32"/>
        <v>13.694728768301101</v>
      </c>
      <c r="AH97" s="10">
        <f t="shared" si="33"/>
        <v>4.559602112869575</v>
      </c>
      <c r="AI97" s="10">
        <f t="shared" si="34"/>
        <v>3.8648422963663931</v>
      </c>
      <c r="AJ97" s="10">
        <f t="shared" si="35"/>
        <v>4.1704397180499182</v>
      </c>
      <c r="AK97" s="10">
        <f t="shared" si="36"/>
        <v>8.0352820144163104</v>
      </c>
      <c r="AL97" s="9">
        <f t="shared" si="37"/>
        <v>4.3524444244755012</v>
      </c>
      <c r="AM97" s="49">
        <f t="shared" si="21"/>
        <v>31.181893337759405</v>
      </c>
      <c r="AN97" s="29">
        <f t="shared" si="40"/>
        <v>1.3392136690693851E-4</v>
      </c>
      <c r="AO97" s="29">
        <f t="shared" si="38"/>
        <v>1.45</v>
      </c>
      <c r="AP97"/>
      <c r="AQ97" s="32"/>
      <c r="AR97" s="37"/>
      <c r="AS97" s="32"/>
      <c r="AT97"/>
    </row>
    <row r="98" spans="21:46" x14ac:dyDescent="0.25">
      <c r="U98" s="36">
        <f t="shared" si="41"/>
        <v>5280</v>
      </c>
      <c r="V98" s="49">
        <f t="shared" si="39"/>
        <v>26.865643756195968</v>
      </c>
      <c r="W98" s="32">
        <f t="shared" si="22"/>
        <v>295.58282187809795</v>
      </c>
      <c r="X98" s="8">
        <f t="shared" si="23"/>
        <v>1.1947806777390901</v>
      </c>
      <c r="Y98" s="32">
        <f t="shared" si="24"/>
        <v>1.8321427510810498E-5</v>
      </c>
      <c r="Z98" s="32">
        <f t="shared" si="25"/>
        <v>1.5334552903450481E-5</v>
      </c>
      <c r="AA98" s="10">
        <f t="shared" si="26"/>
        <v>1006.1726110814099</v>
      </c>
      <c r="AB98" s="29">
        <f t="shared" si="27"/>
        <v>2.5777800812712973E-2</v>
      </c>
      <c r="AC98" s="8">
        <f t="shared" si="28"/>
        <v>0.71513154637301435</v>
      </c>
      <c r="AD98" s="32">
        <f t="shared" si="29"/>
        <v>3.3831465362097819E-3</v>
      </c>
      <c r="AE98" s="38">
        <f t="shared" si="30"/>
        <v>580639.3972661813</v>
      </c>
      <c r="AF98" s="32">
        <f t="shared" si="31"/>
        <v>415233.55005205923</v>
      </c>
      <c r="AG98" s="9">
        <f t="shared" si="32"/>
        <v>13.707771895231522</v>
      </c>
      <c r="AH98" s="10">
        <f t="shared" si="33"/>
        <v>4.5641844243928658</v>
      </c>
      <c r="AI98" s="10">
        <f t="shared" si="34"/>
        <v>3.8845855818475683</v>
      </c>
      <c r="AJ98" s="10">
        <f t="shared" si="35"/>
        <v>4.1883125501264704</v>
      </c>
      <c r="AK98" s="10">
        <f t="shared" si="36"/>
        <v>8.0728981319740392</v>
      </c>
      <c r="AL98" s="9">
        <f t="shared" si="37"/>
        <v>4.3728198214859377</v>
      </c>
      <c r="AM98" s="49">
        <f t="shared" si="21"/>
        <v>31.238463577681905</v>
      </c>
      <c r="AN98" s="29">
        <f t="shared" si="40"/>
        <v>1.345483021995673E-4</v>
      </c>
      <c r="AO98" s="29">
        <f t="shared" si="38"/>
        <v>1.4666666666666666</v>
      </c>
      <c r="AP98"/>
      <c r="AQ98" s="32"/>
      <c r="AR98" s="37"/>
      <c r="AS98" s="32"/>
      <c r="AT98"/>
    </row>
    <row r="99" spans="21:46" x14ac:dyDescent="0.25">
      <c r="U99" s="36">
        <f t="shared" si="41"/>
        <v>5340</v>
      </c>
      <c r="V99" s="49">
        <f t="shared" si="39"/>
        <v>26.90106604701684</v>
      </c>
      <c r="W99" s="32">
        <f t="shared" si="22"/>
        <v>295.60053302350838</v>
      </c>
      <c r="X99" s="8">
        <f t="shared" si="23"/>
        <v>1.1947088550176106</v>
      </c>
      <c r="Y99" s="32">
        <f t="shared" si="24"/>
        <v>1.8322272365517257E-5</v>
      </c>
      <c r="Z99" s="32">
        <f t="shared" si="25"/>
        <v>1.533618193969708E-5</v>
      </c>
      <c r="AA99" s="10">
        <f t="shared" si="26"/>
        <v>1006.1732336422378</v>
      </c>
      <c r="AB99" s="29">
        <f t="shared" si="27"/>
        <v>2.5779125437392792E-2</v>
      </c>
      <c r="AC99" s="8">
        <f t="shared" si="28"/>
        <v>0.7151282179241687</v>
      </c>
      <c r="AD99" s="32">
        <f t="shared" si="29"/>
        <v>3.3829438322442824E-3</v>
      </c>
      <c r="AE99" s="38">
        <f t="shared" si="30"/>
        <v>582800.55610160029</v>
      </c>
      <c r="AF99" s="32">
        <f t="shared" si="31"/>
        <v>416777.12309015193</v>
      </c>
      <c r="AG99" s="9">
        <f t="shared" si="32"/>
        <v>13.720493359520821</v>
      </c>
      <c r="AH99" s="10">
        <f t="shared" si="33"/>
        <v>4.5686549586325276</v>
      </c>
      <c r="AI99" s="10">
        <f t="shared" si="34"/>
        <v>3.9039263551506354</v>
      </c>
      <c r="AJ99" s="10">
        <f t="shared" si="35"/>
        <v>4.2058101640490708</v>
      </c>
      <c r="AK99" s="10">
        <f t="shared" si="36"/>
        <v>8.1097365191997071</v>
      </c>
      <c r="AL99" s="9">
        <f t="shared" si="37"/>
        <v>4.3927739478998413</v>
      </c>
      <c r="AM99" s="49">
        <f t="shared" si="21"/>
        <v>31.293839994916681</v>
      </c>
      <c r="AN99" s="29">
        <f t="shared" si="40"/>
        <v>1.3516227531999511E-4</v>
      </c>
      <c r="AO99" s="29">
        <f t="shared" si="38"/>
        <v>1.4833333333333334</v>
      </c>
      <c r="AP99"/>
      <c r="AQ99" s="32"/>
      <c r="AR99" s="37"/>
      <c r="AS99" s="32"/>
      <c r="AT99"/>
    </row>
    <row r="100" spans="21:46" x14ac:dyDescent="0.25">
      <c r="U100" s="36">
        <f t="shared" si="41"/>
        <v>5400</v>
      </c>
      <c r="V100" s="49">
        <f t="shared" si="39"/>
        <v>26.935731758612231</v>
      </c>
      <c r="W100" s="32">
        <f t="shared" si="22"/>
        <v>295.61786587930612</v>
      </c>
      <c r="X100" s="8">
        <f t="shared" si="23"/>
        <v>1.1946385747063175</v>
      </c>
      <c r="Y100" s="32">
        <f t="shared" si="24"/>
        <v>1.8323099151270938E-5</v>
      </c>
      <c r="Z100" s="32">
        <f t="shared" si="25"/>
        <v>1.5337776243978538E-5</v>
      </c>
      <c r="AA100" s="10">
        <f t="shared" si="26"/>
        <v>1006.1738431472348</v>
      </c>
      <c r="AB100" s="29">
        <f t="shared" si="27"/>
        <v>2.5780421738093178E-2</v>
      </c>
      <c r="AC100" s="8">
        <f t="shared" si="28"/>
        <v>0.71512496105371059</v>
      </c>
      <c r="AD100" s="32">
        <f t="shared" si="29"/>
        <v>3.382745481317684E-3</v>
      </c>
      <c r="AE100" s="38">
        <f t="shared" si="30"/>
        <v>584914.38376257976</v>
      </c>
      <c r="AF100" s="32">
        <f t="shared" si="31"/>
        <v>418286.87590797001</v>
      </c>
      <c r="AG100" s="9">
        <f t="shared" si="32"/>
        <v>13.732901954347385</v>
      </c>
      <c r="AH100" s="10">
        <f t="shared" si="33"/>
        <v>4.5730167192498943</v>
      </c>
      <c r="AI100" s="10">
        <f t="shared" si="34"/>
        <v>3.9228720701631357</v>
      </c>
      <c r="AJ100" s="10">
        <f t="shared" si="35"/>
        <v>4.2229400500706129</v>
      </c>
      <c r="AK100" s="10">
        <f t="shared" si="36"/>
        <v>8.1458121202337495</v>
      </c>
      <c r="AL100" s="9">
        <f t="shared" si="37"/>
        <v>4.4123148984599476</v>
      </c>
      <c r="AM100" s="49">
        <f t="shared" si="21"/>
        <v>31.348046657072178</v>
      </c>
      <c r="AN100" s="29">
        <f t="shared" si="40"/>
        <v>1.3576353533722914E-4</v>
      </c>
      <c r="AO100" s="29">
        <f t="shared" si="38"/>
        <v>1.5</v>
      </c>
      <c r="AP100"/>
      <c r="AQ100" s="32"/>
      <c r="AR100" s="37"/>
      <c r="AS100" s="32"/>
      <c r="AT100"/>
    </row>
    <row r="101" spans="21:46" x14ac:dyDescent="0.25">
      <c r="U101" s="36">
        <f t="shared" si="41"/>
        <v>5460</v>
      </c>
      <c r="V101" s="49">
        <f t="shared" si="39"/>
        <v>26.969656556928172</v>
      </c>
      <c r="W101" s="32">
        <f t="shared" si="22"/>
        <v>295.63482827846406</v>
      </c>
      <c r="X101" s="8">
        <f t="shared" si="23"/>
        <v>1.1945698045071651</v>
      </c>
      <c r="Y101" s="32">
        <f t="shared" si="24"/>
        <v>1.832390824323754E-5</v>
      </c>
      <c r="Z101" s="32">
        <f t="shared" si="25"/>
        <v>1.5339336532784119E-5</v>
      </c>
      <c r="AA101" s="10">
        <f t="shared" si="26"/>
        <v>1006.1744398563729</v>
      </c>
      <c r="AB101" s="29">
        <f t="shared" si="27"/>
        <v>2.5781690302653985E-2</v>
      </c>
      <c r="AC101" s="8">
        <f t="shared" si="28"/>
        <v>0.71512177425857848</v>
      </c>
      <c r="AD101" s="32">
        <f t="shared" si="29"/>
        <v>3.3825513922807532E-3</v>
      </c>
      <c r="AE101" s="38">
        <f t="shared" si="30"/>
        <v>586981.91116990778</v>
      </c>
      <c r="AF101" s="32">
        <f t="shared" si="31"/>
        <v>419763.54577351577</v>
      </c>
      <c r="AG101" s="9">
        <f t="shared" si="32"/>
        <v>13.745006189737923</v>
      </c>
      <c r="AH101" s="10">
        <f t="shared" si="33"/>
        <v>4.5772726152285177</v>
      </c>
      <c r="AI101" s="10">
        <f t="shared" si="34"/>
        <v>3.9414300792990944</v>
      </c>
      <c r="AJ101" s="10">
        <f t="shared" si="35"/>
        <v>4.2397095660640565</v>
      </c>
      <c r="AK101" s="10">
        <f t="shared" si="36"/>
        <v>8.1811396453631513</v>
      </c>
      <c r="AL101" s="9">
        <f t="shared" si="37"/>
        <v>4.4314506412383734</v>
      </c>
      <c r="AM101" s="49">
        <f t="shared" si="21"/>
        <v>31.401107198166546</v>
      </c>
      <c r="AN101" s="29">
        <f t="shared" si="40"/>
        <v>1.3635232742271918E-4</v>
      </c>
      <c r="AO101" s="29">
        <f t="shared" si="38"/>
        <v>1.5166666666666666</v>
      </c>
      <c r="AP101"/>
      <c r="AQ101" s="32"/>
      <c r="AR101" s="37"/>
      <c r="AS101" s="32"/>
      <c r="AT101"/>
    </row>
    <row r="102" spans="21:46" x14ac:dyDescent="0.25">
      <c r="U102" s="36">
        <f t="shared" si="41"/>
        <v>5520</v>
      </c>
      <c r="V102" s="49">
        <f t="shared" si="39"/>
        <v>27.002855805793839</v>
      </c>
      <c r="W102" s="32">
        <f t="shared" si="22"/>
        <v>295.6514279028969</v>
      </c>
      <c r="X102" s="8">
        <f t="shared" si="23"/>
        <v>1.1945025127607369</v>
      </c>
      <c r="Y102" s="32">
        <f t="shared" si="24"/>
        <v>1.8324700009303442E-5</v>
      </c>
      <c r="Z102" s="32">
        <f t="shared" si="25"/>
        <v>1.5340863508902426E-5</v>
      </c>
      <c r="AA102" s="10">
        <f t="shared" si="26"/>
        <v>1006.1750240250611</v>
      </c>
      <c r="AB102" s="29">
        <f t="shared" si="27"/>
        <v>2.5782931707519715E-2</v>
      </c>
      <c r="AC102" s="8">
        <f t="shared" si="28"/>
        <v>0.71511865606561098</v>
      </c>
      <c r="AD102" s="32">
        <f t="shared" si="29"/>
        <v>3.3823614757864042E-3</v>
      </c>
      <c r="AE102" s="38">
        <f t="shared" si="30"/>
        <v>589004.1471152138</v>
      </c>
      <c r="AF102" s="32">
        <f t="shared" si="31"/>
        <v>421207.8541021031</v>
      </c>
      <c r="AG102" s="9">
        <f t="shared" si="32"/>
        <v>13.756814303845186</v>
      </c>
      <c r="AH102" s="10">
        <f t="shared" si="33"/>
        <v>4.5814254645754975</v>
      </c>
      <c r="AI102" s="10">
        <f t="shared" si="34"/>
        <v>3.9596076328862644</v>
      </c>
      <c r="AJ102" s="10">
        <f t="shared" si="35"/>
        <v>4.2561259390710653</v>
      </c>
      <c r="AK102" s="10">
        <f t="shared" si="36"/>
        <v>8.2157335719573297</v>
      </c>
      <c r="AL102" s="9">
        <f t="shared" si="37"/>
        <v>4.4501890181435533</v>
      </c>
      <c r="AM102" s="49">
        <f t="shared" si="21"/>
        <v>31.453044823937393</v>
      </c>
      <c r="AN102" s="29">
        <f t="shared" si="40"/>
        <v>1.3692889286595549E-4</v>
      </c>
      <c r="AO102" s="29">
        <f t="shared" si="38"/>
        <v>1.5333333333333334</v>
      </c>
      <c r="AP102"/>
      <c r="AQ102" s="32"/>
      <c r="AR102" s="37"/>
      <c r="AS102" s="32"/>
      <c r="AT102"/>
    </row>
    <row r="103" spans="21:46" x14ac:dyDescent="0.25">
      <c r="U103" s="36">
        <f t="shared" si="41"/>
        <v>5580</v>
      </c>
      <c r="V103" s="49">
        <f t="shared" si="39"/>
        <v>27.035344571705174</v>
      </c>
      <c r="W103" s="32">
        <f t="shared" si="22"/>
        <v>295.66767228585257</v>
      </c>
      <c r="X103" s="8">
        <f t="shared" si="23"/>
        <v>1.19443666843541</v>
      </c>
      <c r="Y103" s="32">
        <f t="shared" si="24"/>
        <v>1.8325474810192565E-5</v>
      </c>
      <c r="Z103" s="32">
        <f t="shared" si="25"/>
        <v>1.5342357861632854E-5</v>
      </c>
      <c r="AA103" s="10">
        <f t="shared" si="26"/>
        <v>1006.1755959041977</v>
      </c>
      <c r="AB103" s="29">
        <f t="shared" si="27"/>
        <v>2.578414651792248E-2</v>
      </c>
      <c r="AC103" s="8">
        <f t="shared" si="28"/>
        <v>0.71511560503103033</v>
      </c>
      <c r="AD103" s="32">
        <f t="shared" si="29"/>
        <v>3.3821756442591277E-3</v>
      </c>
      <c r="AE103" s="38">
        <f t="shared" si="30"/>
        <v>590982.07871639403</v>
      </c>
      <c r="AF103" s="32">
        <f t="shared" si="31"/>
        <v>422620.50678377011</v>
      </c>
      <c r="AG103" s="9">
        <f t="shared" si="32"/>
        <v>13.768334273666211</v>
      </c>
      <c r="AH103" s="10">
        <f t="shared" si="33"/>
        <v>4.5854779978409352</v>
      </c>
      <c r="AI103" s="10">
        <f t="shared" si="34"/>
        <v>3.977411878700698</v>
      </c>
      <c r="AJ103" s="10">
        <f t="shared" si="35"/>
        <v>4.2721962668734079</v>
      </c>
      <c r="AK103" s="10">
        <f t="shared" si="36"/>
        <v>8.2496081455741059</v>
      </c>
      <c r="AL103" s="9">
        <f t="shared" si="37"/>
        <v>4.4685377455193072</v>
      </c>
      <c r="AM103" s="49">
        <f t="shared" si="21"/>
        <v>31.50388231722448</v>
      </c>
      <c r="AN103" s="29">
        <f t="shared" si="40"/>
        <v>1.3749346909290176E-4</v>
      </c>
      <c r="AO103" s="29">
        <f t="shared" si="38"/>
        <v>1.55</v>
      </c>
      <c r="AP103"/>
      <c r="AQ103" s="32"/>
      <c r="AR103" s="37"/>
      <c r="AS103" s="32"/>
      <c r="AT103"/>
    </row>
    <row r="104" spans="21:46" x14ac:dyDescent="0.25">
      <c r="U104" s="36">
        <f t="shared" si="41"/>
        <v>5640</v>
      </c>
      <c r="V104" s="49">
        <f t="shared" si="39"/>
        <v>27.067137628585776</v>
      </c>
      <c r="W104" s="32">
        <f t="shared" si="22"/>
        <v>295.68356881429287</v>
      </c>
      <c r="X104" s="8">
        <f t="shared" si="23"/>
        <v>1.1943722411166069</v>
      </c>
      <c r="Y104" s="32">
        <f t="shared" si="24"/>
        <v>1.8326232999583088E-5</v>
      </c>
      <c r="Z104" s="32">
        <f t="shared" si="25"/>
        <v>1.5343820266996554E-5</v>
      </c>
      <c r="AA104" s="10">
        <f t="shared" si="26"/>
        <v>1006.176155740222</v>
      </c>
      <c r="AB104" s="29">
        <f t="shared" si="27"/>
        <v>2.578533528806418E-2</v>
      </c>
      <c r="AC104" s="8">
        <f t="shared" si="28"/>
        <v>0.71511261973993279</v>
      </c>
      <c r="AD104" s="32">
        <f t="shared" si="29"/>
        <v>3.3819938118646708E-3</v>
      </c>
      <c r="AE104" s="38">
        <f t="shared" si="30"/>
        <v>592916.67186489201</v>
      </c>
      <c r="AF104" s="32">
        <f t="shared" si="31"/>
        <v>424002.194504785</v>
      </c>
      <c r="AG104" s="9">
        <f t="shared" si="32"/>
        <v>13.779573825234531</v>
      </c>
      <c r="AH104" s="10">
        <f t="shared" si="33"/>
        <v>4.5894328614664452</v>
      </c>
      <c r="AI104" s="10">
        <f t="shared" si="34"/>
        <v>3.9948498616387678</v>
      </c>
      <c r="AJ104" s="10">
        <f t="shared" si="35"/>
        <v>4.2879275195841373</v>
      </c>
      <c r="AK104" s="10">
        <f t="shared" si="36"/>
        <v>8.2827773812229051</v>
      </c>
      <c r="AL104" s="9">
        <f t="shared" si="37"/>
        <v>4.4865044148290734</v>
      </c>
      <c r="AM104" s="49">
        <f t="shared" si="21"/>
        <v>31.55364204341485</v>
      </c>
      <c r="AN104" s="29">
        <f t="shared" si="40"/>
        <v>1.3804628968704842E-4</v>
      </c>
      <c r="AO104" s="29">
        <f t="shared" si="38"/>
        <v>1.5666666666666667</v>
      </c>
      <c r="AP104"/>
      <c r="AQ104" s="32"/>
      <c r="AR104" s="37"/>
      <c r="AS104" s="32"/>
      <c r="AT104"/>
    </row>
    <row r="105" spans="21:46" x14ac:dyDescent="0.25">
      <c r="U105" s="36">
        <f t="shared" si="41"/>
        <v>5700</v>
      </c>
      <c r="V105" s="49">
        <f t="shared" si="39"/>
        <v>27.098249462521867</v>
      </c>
      <c r="W105" s="32">
        <f t="shared" si="22"/>
        <v>295.69912473126089</v>
      </c>
      <c r="X105" s="8">
        <f t="shared" si="23"/>
        <v>1.194309200996148</v>
      </c>
      <c r="Y105" s="32">
        <f t="shared" si="24"/>
        <v>1.8326974924223183E-5</v>
      </c>
      <c r="Z105" s="32">
        <f t="shared" si="25"/>
        <v>1.5345251387946304E-5</v>
      </c>
      <c r="AA105" s="10">
        <f t="shared" si="26"/>
        <v>1006.1767037751683</v>
      </c>
      <c r="AB105" s="29">
        <f t="shared" si="27"/>
        <v>2.5786498561297295E-2</v>
      </c>
      <c r="AC105" s="8">
        <f t="shared" si="28"/>
        <v>0.71510969880578235</v>
      </c>
      <c r="AD105" s="32">
        <f t="shared" si="29"/>
        <v>3.3818158944799929E-3</v>
      </c>
      <c r="AE105" s="38">
        <f t="shared" si="30"/>
        <v>594808.87166493246</v>
      </c>
      <c r="AF105" s="32">
        <f t="shared" si="31"/>
        <v>425353.59306331712</v>
      </c>
      <c r="AG105" s="9">
        <f t="shared" si="32"/>
        <v>13.790540443317871</v>
      </c>
      <c r="AH105" s="10">
        <f t="shared" si="33"/>
        <v>4.5932926209729086</v>
      </c>
      <c r="AI105" s="10">
        <f t="shared" si="34"/>
        <v>4.0119285235173523</v>
      </c>
      <c r="AJ105" s="10">
        <f t="shared" si="35"/>
        <v>4.3033265412561326</v>
      </c>
      <c r="AK105" s="10">
        <f t="shared" si="36"/>
        <v>8.3152550647734849</v>
      </c>
      <c r="AL105" s="9">
        <f t="shared" si="37"/>
        <v>4.5040964934189711</v>
      </c>
      <c r="AM105" s="49">
        <f t="shared" si="21"/>
        <v>31.602345955940837</v>
      </c>
      <c r="AN105" s="29">
        <f t="shared" si="40"/>
        <v>1.3858758441289142E-4</v>
      </c>
      <c r="AO105" s="29">
        <f t="shared" si="38"/>
        <v>1.5833333333333333</v>
      </c>
      <c r="AP105"/>
      <c r="AQ105" s="32"/>
      <c r="AR105" s="37"/>
      <c r="AS105" s="32"/>
      <c r="AT105"/>
    </row>
    <row r="106" spans="21:46" x14ac:dyDescent="0.25">
      <c r="U106" s="36">
        <f t="shared" si="41"/>
        <v>5760</v>
      </c>
      <c r="V106" s="49">
        <f t="shared" si="39"/>
        <v>27.128694276468305</v>
      </c>
      <c r="W106" s="32">
        <f t="shared" si="22"/>
        <v>295.71434713823413</v>
      </c>
      <c r="X106" s="8">
        <f t="shared" si="23"/>
        <v>1.1942475188617028</v>
      </c>
      <c r="Y106" s="32">
        <f t="shared" si="24"/>
        <v>1.832770092404641E-5</v>
      </c>
      <c r="Z106" s="32">
        <f t="shared" si="25"/>
        <v>1.5346651874575768E-5</v>
      </c>
      <c r="AA106" s="10">
        <f t="shared" si="26"/>
        <v>1006.1772402467195</v>
      </c>
      <c r="AB106" s="29">
        <f t="shared" si="27"/>
        <v>2.5787636870305001E-2</v>
      </c>
      <c r="AC106" s="8">
        <f t="shared" si="28"/>
        <v>0.71510684086991183</v>
      </c>
      <c r="AD106" s="32">
        <f t="shared" si="29"/>
        <v>3.381641809663505E-3</v>
      </c>
      <c r="AE106" s="38">
        <f t="shared" si="30"/>
        <v>596659.60286472249</v>
      </c>
      <c r="AF106" s="32">
        <f t="shared" si="31"/>
        <v>426675.3636792879</v>
      </c>
      <c r="AG106" s="9">
        <f t="shared" si="32"/>
        <v>13.801241380649968</v>
      </c>
      <c r="AH106" s="10">
        <f t="shared" si="33"/>
        <v>4.5970597639968647</v>
      </c>
      <c r="AI106" s="10">
        <f t="shared" si="34"/>
        <v>4.0286547029933679</v>
      </c>
      <c r="AJ106" s="10">
        <f t="shared" si="35"/>
        <v>4.3184000515050762</v>
      </c>
      <c r="AK106" s="10">
        <f t="shared" si="36"/>
        <v>8.3470547544984441</v>
      </c>
      <c r="AL106" s="9">
        <f t="shared" si="37"/>
        <v>4.5213213253533233</v>
      </c>
      <c r="AM106" s="49">
        <f t="shared" si="21"/>
        <v>31.650015601821629</v>
      </c>
      <c r="AN106" s="29">
        <f t="shared" si="40"/>
        <v>1.3911757924164073E-4</v>
      </c>
      <c r="AO106" s="29">
        <f t="shared" si="38"/>
        <v>1.6</v>
      </c>
      <c r="AP106"/>
      <c r="AQ106" s="32"/>
      <c r="AR106" s="37"/>
      <c r="AS106" s="32"/>
      <c r="AT106"/>
    </row>
    <row r="107" spans="21:46" x14ac:dyDescent="0.25">
      <c r="U107" s="36">
        <f t="shared" si="41"/>
        <v>5820</v>
      </c>
      <c r="V107" s="49">
        <f t="shared" si="39"/>
        <v>27.158485994922934</v>
      </c>
      <c r="W107" s="32">
        <f t="shared" si="22"/>
        <v>295.72924299746143</v>
      </c>
      <c r="X107" s="8">
        <f t="shared" si="23"/>
        <v>1.1941871660863486</v>
      </c>
      <c r="Y107" s="32">
        <f t="shared" si="24"/>
        <v>1.8328411332285644E-5</v>
      </c>
      <c r="Z107" s="32">
        <f t="shared" si="25"/>
        <v>1.5348022364327071E-5</v>
      </c>
      <c r="AA107" s="10">
        <f t="shared" si="26"/>
        <v>1006.1777653882618</v>
      </c>
      <c r="AB107" s="29">
        <f t="shared" si="27"/>
        <v>2.5788750737279244E-2</v>
      </c>
      <c r="AC107" s="8">
        <f t="shared" si="28"/>
        <v>0.71510404460102539</v>
      </c>
      <c r="AD107" s="32">
        <f t="shared" si="29"/>
        <v>3.381471476625611E-3</v>
      </c>
      <c r="AE107" s="38">
        <f t="shared" si="30"/>
        <v>598469.77027976757</v>
      </c>
      <c r="AF107" s="32">
        <f t="shared" si="31"/>
        <v>427968.15329850832</v>
      </c>
      <c r="AG107" s="9">
        <f t="shared" si="32"/>
        <v>13.81168366672423</v>
      </c>
      <c r="AH107" s="10">
        <f t="shared" si="33"/>
        <v>4.6007367031843192</v>
      </c>
      <c r="AI107" s="10">
        <f t="shared" si="34"/>
        <v>4.0450351355943841</v>
      </c>
      <c r="AJ107" s="10">
        <f t="shared" si="35"/>
        <v>4.3331546471450002</v>
      </c>
      <c r="AK107" s="10">
        <f t="shared" si="36"/>
        <v>8.3781897827393834</v>
      </c>
      <c r="AL107" s="9">
        <f t="shared" si="37"/>
        <v>4.5381861323171657</v>
      </c>
      <c r="AM107" s="49">
        <f t="shared" si="21"/>
        <v>31.696672127240099</v>
      </c>
      <c r="AN107" s="29">
        <f t="shared" si="40"/>
        <v>1.3963649637898973E-4</v>
      </c>
      <c r="AO107" s="29">
        <f t="shared" si="38"/>
        <v>1.6166666666666667</v>
      </c>
      <c r="AP107"/>
      <c r="AQ107" s="32"/>
      <c r="AR107" s="37"/>
      <c r="AS107" s="32"/>
      <c r="AT107"/>
    </row>
    <row r="108" spans="21:46" x14ac:dyDescent="0.25">
      <c r="U108" s="36">
        <f t="shared" si="41"/>
        <v>5880</v>
      </c>
      <c r="V108" s="49">
        <f t="shared" si="39"/>
        <v>27.187638268566705</v>
      </c>
      <c r="W108" s="32">
        <f t="shared" si="22"/>
        <v>295.74381913428334</v>
      </c>
      <c r="X108" s="8">
        <f t="shared" si="23"/>
        <v>1.1941281146182356</v>
      </c>
      <c r="Y108" s="32">
        <f t="shared" si="24"/>
        <v>1.8329106475586452E-5</v>
      </c>
      <c r="Z108" s="32">
        <f t="shared" si="25"/>
        <v>1.5349363482197464E-5</v>
      </c>
      <c r="AA108" s="10">
        <f t="shared" si="26"/>
        <v>1006.1782794289403</v>
      </c>
      <c r="AB108" s="29">
        <f t="shared" si="27"/>
        <v>2.5789840674097776E-2</v>
      </c>
      <c r="AC108" s="8">
        <f t="shared" si="28"/>
        <v>0.71510130869471167</v>
      </c>
      <c r="AD108" s="32">
        <f t="shared" si="29"/>
        <v>3.3813048161995471E-3</v>
      </c>
      <c r="AE108" s="38">
        <f t="shared" si="30"/>
        <v>600240.25920830318</v>
      </c>
      <c r="AF108" s="32">
        <f t="shared" si="31"/>
        <v>429232.59489111055</v>
      </c>
      <c r="AG108" s="9">
        <f t="shared" si="32"/>
        <v>13.82187411617395</v>
      </c>
      <c r="AH108" s="10">
        <f t="shared" si="33"/>
        <v>4.6043257789501784</v>
      </c>
      <c r="AI108" s="10">
        <f t="shared" si="34"/>
        <v>4.0610764538525626</v>
      </c>
      <c r="AJ108" s="10">
        <f t="shared" si="35"/>
        <v>4.3475968038335964</v>
      </c>
      <c r="AK108" s="10">
        <f t="shared" si="36"/>
        <v>8.4086732576861589</v>
      </c>
      <c r="AL108" s="9">
        <f t="shared" si="37"/>
        <v>4.5546980145800022</v>
      </c>
      <c r="AM108" s="49">
        <f t="shared" si="21"/>
        <v>31.742336283146706</v>
      </c>
      <c r="AN108" s="29">
        <f t="shared" si="40"/>
        <v>1.4014455429476932E-4</v>
      </c>
      <c r="AO108" s="29">
        <f t="shared" si="38"/>
        <v>1.6333333333333333</v>
      </c>
      <c r="AP108"/>
      <c r="AQ108" s="32"/>
      <c r="AR108" s="37"/>
      <c r="AS108" s="32"/>
      <c r="AT108"/>
    </row>
    <row r="109" spans="21:46" x14ac:dyDescent="0.25">
      <c r="U109" s="36">
        <f t="shared" si="41"/>
        <v>5940</v>
      </c>
      <c r="V109" s="49">
        <f t="shared" si="39"/>
        <v>27.21616447886726</v>
      </c>
      <c r="W109" s="32">
        <f t="shared" si="22"/>
        <v>295.75808223943363</v>
      </c>
      <c r="X109" s="8">
        <f t="shared" si="23"/>
        <v>1.1940703369703676</v>
      </c>
      <c r="Y109" s="32">
        <f t="shared" si="24"/>
        <v>1.8329786674119543E-5</v>
      </c>
      <c r="Z109" s="32">
        <f t="shared" si="25"/>
        <v>1.5350675840944553E-5</v>
      </c>
      <c r="AA109" s="10">
        <f t="shared" si="26"/>
        <v>1006.1787825937138</v>
      </c>
      <c r="AB109" s="29">
        <f t="shared" si="27"/>
        <v>2.5790907182499843E-2</v>
      </c>
      <c r="AC109" s="8">
        <f t="shared" si="28"/>
        <v>0.71509863187295786</v>
      </c>
      <c r="AD109" s="32">
        <f t="shared" si="29"/>
        <v>3.3811417508125474E-3</v>
      </c>
      <c r="AE109" s="38">
        <f t="shared" si="30"/>
        <v>601971.93583896209</v>
      </c>
      <c r="AF109" s="32">
        <f t="shared" si="31"/>
        <v>430469.30774435773</v>
      </c>
      <c r="AG109" s="9">
        <f t="shared" si="32"/>
        <v>13.831819336762784</v>
      </c>
      <c r="AH109" s="10">
        <f t="shared" si="33"/>
        <v>4.6078292621109256</v>
      </c>
      <c r="AI109" s="10">
        <f t="shared" si="34"/>
        <v>4.0767851875345773</v>
      </c>
      <c r="AJ109" s="10">
        <f t="shared" si="35"/>
        <v>4.3617328777256148</v>
      </c>
      <c r="AK109" s="10">
        <f t="shared" si="36"/>
        <v>8.4385180652601921</v>
      </c>
      <c r="AL109" s="9">
        <f t="shared" si="37"/>
        <v>4.5708639520159373</v>
      </c>
      <c r="AM109" s="49">
        <f t="shared" si="21"/>
        <v>31.787028430883197</v>
      </c>
      <c r="AN109" s="29">
        <f t="shared" si="40"/>
        <v>1.4064196775433652E-4</v>
      </c>
      <c r="AO109" s="29">
        <f t="shared" si="38"/>
        <v>1.65</v>
      </c>
      <c r="AP109"/>
      <c r="AQ109" s="32"/>
      <c r="AR109" s="37"/>
      <c r="AS109" s="32"/>
      <c r="AT109"/>
    </row>
    <row r="110" spans="21:46" x14ac:dyDescent="0.25">
      <c r="U110" s="36">
        <f t="shared" si="41"/>
        <v>6000</v>
      </c>
      <c r="V110" s="49">
        <f t="shared" si="39"/>
        <v>27.244077742643835</v>
      </c>
      <c r="W110" s="32">
        <f t="shared" si="22"/>
        <v>295.77203887132191</v>
      </c>
      <c r="X110" s="8">
        <f t="shared" si="23"/>
        <v>1.1940138062104935</v>
      </c>
      <c r="Y110" s="32">
        <f t="shared" si="24"/>
        <v>1.8330452241691804E-5</v>
      </c>
      <c r="Z110" s="32">
        <f t="shared" si="25"/>
        <v>1.5351960041289772E-5</v>
      </c>
      <c r="AA110" s="10">
        <f t="shared" si="26"/>
        <v>1006.1792751034111</v>
      </c>
      <c r="AB110" s="29">
        <f t="shared" si="27"/>
        <v>2.5791950754259711E-2</v>
      </c>
      <c r="AC110" s="8">
        <f t="shared" si="28"/>
        <v>0.71509601288367286</v>
      </c>
      <c r="AD110" s="32">
        <f t="shared" si="29"/>
        <v>3.3809822044573263E-3</v>
      </c>
      <c r="AE110" s="38">
        <f t="shared" si="30"/>
        <v>603665.64765077492</v>
      </c>
      <c r="AF110" s="32">
        <f t="shared" si="31"/>
        <v>431678.89774990926</v>
      </c>
      <c r="AG110" s="9">
        <f t="shared" si="32"/>
        <v>13.841525737007666</v>
      </c>
      <c r="AH110" s="10">
        <f t="shared" si="33"/>
        <v>4.611249356397634</v>
      </c>
      <c r="AI110" s="10">
        <f t="shared" si="34"/>
        <v>4.0921677639605836</v>
      </c>
      <c r="AJ110" s="10">
        <f t="shared" si="35"/>
        <v>4.3755691071322076</v>
      </c>
      <c r="AK110" s="10">
        <f t="shared" si="36"/>
        <v>8.4677368710927912</v>
      </c>
      <c r="AL110" s="9">
        <f t="shared" si="37"/>
        <v>4.5866908051752615</v>
      </c>
      <c r="AM110" s="49">
        <f t="shared" si="21"/>
        <v>31.830768547819098</v>
      </c>
      <c r="AN110" s="29">
        <f t="shared" si="40"/>
        <v>1.4112894785154651E-4</v>
      </c>
      <c r="AO110" s="29">
        <f t="shared" si="38"/>
        <v>1.6666666666666667</v>
      </c>
      <c r="AP110"/>
      <c r="AQ110" s="32"/>
      <c r="AR110" s="37"/>
      <c r="AS110" s="32"/>
      <c r="AT110"/>
    </row>
    <row r="111" spans="21:46" x14ac:dyDescent="0.25">
      <c r="U111" s="36">
        <f t="shared" si="41"/>
        <v>6060</v>
      </c>
      <c r="V111" s="49">
        <f t="shared" si="39"/>
        <v>27.271390916591535</v>
      </c>
      <c r="W111" s="32">
        <f t="shared" si="22"/>
        <v>295.78569545829572</v>
      </c>
      <c r="X111" s="8">
        <f t="shared" si="23"/>
        <v>1.1939584959511196</v>
      </c>
      <c r="Y111" s="32">
        <f t="shared" si="24"/>
        <v>1.8331103485856712E-5</v>
      </c>
      <c r="Z111" s="32">
        <f t="shared" si="25"/>
        <v>1.5353216672120557E-5</v>
      </c>
      <c r="AA111" s="10">
        <f t="shared" si="26"/>
        <v>1006.1797571747881</v>
      </c>
      <c r="AB111" s="29">
        <f t="shared" si="27"/>
        <v>2.5792971871359201E-2</v>
      </c>
      <c r="AC111" s="8">
        <f t="shared" si="28"/>
        <v>0.71509345050021411</v>
      </c>
      <c r="AD111" s="32">
        <f t="shared" si="29"/>
        <v>3.380826102663896E-3</v>
      </c>
      <c r="AE111" s="38">
        <f t="shared" si="30"/>
        <v>605322.22380555095</v>
      </c>
      <c r="AF111" s="32">
        <f t="shared" si="31"/>
        <v>432861.95768557425</v>
      </c>
      <c r="AG111" s="9">
        <f t="shared" si="32"/>
        <v>13.85099953345426</v>
      </c>
      <c r="AH111" s="10">
        <f t="shared" si="33"/>
        <v>4.6145882008560211</v>
      </c>
      <c r="AI111" s="10">
        <f t="shared" si="34"/>
        <v>4.1072305084057907</v>
      </c>
      <c r="AJ111" s="10">
        <f t="shared" si="35"/>
        <v>4.3891116141842357</v>
      </c>
      <c r="AK111" s="10">
        <f t="shared" si="36"/>
        <v>8.4963421225900255</v>
      </c>
      <c r="AL111" s="9">
        <f t="shared" si="37"/>
        <v>4.60218531640293</v>
      </c>
      <c r="AM111" s="49">
        <f t="shared" si="21"/>
        <v>31.873576232994466</v>
      </c>
      <c r="AN111" s="29">
        <f t="shared" si="40"/>
        <v>1.4160570204316709E-4</v>
      </c>
      <c r="AO111" s="29">
        <f t="shared" si="38"/>
        <v>1.6833333333333333</v>
      </c>
      <c r="AP111"/>
      <c r="AQ111" s="32"/>
      <c r="AR111" s="37"/>
      <c r="AS111" s="32"/>
      <c r="AT111"/>
    </row>
    <row r="112" spans="21:46" x14ac:dyDescent="0.25">
      <c r="U112" s="36">
        <f t="shared" si="41"/>
        <v>6120</v>
      </c>
      <c r="V112" s="49">
        <f t="shared" si="39"/>
        <v>27.298116601763198</v>
      </c>
      <c r="W112" s="32">
        <f t="shared" si="22"/>
        <v>295.7990583008816</v>
      </c>
      <c r="X112" s="8">
        <f t="shared" si="23"/>
        <v>1.1939043803396403</v>
      </c>
      <c r="Y112" s="32">
        <f t="shared" si="24"/>
        <v>1.8331740708023486E-5</v>
      </c>
      <c r="Z112" s="32">
        <f t="shared" si="25"/>
        <v>1.5354446310690725E-5</v>
      </c>
      <c r="AA112" s="10">
        <f t="shared" si="26"/>
        <v>1006.1802290205824</v>
      </c>
      <c r="AB112" s="29">
        <f t="shared" si="27"/>
        <v>2.5793971006158291E-2</v>
      </c>
      <c r="AC112" s="8">
        <f t="shared" si="28"/>
        <v>0.71509094352092062</v>
      </c>
      <c r="AD112" s="32">
        <f t="shared" si="29"/>
        <v>3.3806733724717191E-3</v>
      </c>
      <c r="AE112" s="38">
        <f t="shared" si="30"/>
        <v>606942.47553276329</v>
      </c>
      <c r="AF112" s="32">
        <f t="shared" si="31"/>
        <v>434019.06749164697</v>
      </c>
      <c r="AG112" s="9">
        <f t="shared" si="32"/>
        <v>13.860246757624484</v>
      </c>
      <c r="AH112" s="10">
        <f t="shared" si="33"/>
        <v>4.6178478721397189</v>
      </c>
      <c r="AI112" s="10">
        <f t="shared" si="34"/>
        <v>4.1219796445784809</v>
      </c>
      <c r="AJ112" s="10">
        <f t="shared" si="35"/>
        <v>4.4023664064977917</v>
      </c>
      <c r="AK112" s="10">
        <f t="shared" si="36"/>
        <v>8.5243460510762716</v>
      </c>
      <c r="AL112" s="9">
        <f t="shared" si="37"/>
        <v>4.6173541109996465</v>
      </c>
      <c r="AM112" s="49">
        <f t="shared" si="21"/>
        <v>31.915470712762843</v>
      </c>
      <c r="AN112" s="29">
        <f t="shared" si="40"/>
        <v>1.4207243418460453E-4</v>
      </c>
      <c r="AO112" s="29">
        <f t="shared" si="38"/>
        <v>1.7</v>
      </c>
      <c r="AP112"/>
      <c r="AQ112" s="32"/>
      <c r="AR112" s="37"/>
      <c r="AS112" s="32"/>
      <c r="AT112"/>
    </row>
    <row r="113" spans="21:46" x14ac:dyDescent="0.25">
      <c r="U113" s="36">
        <f t="shared" si="41"/>
        <v>6180</v>
      </c>
      <c r="V113" s="49">
        <f t="shared" si="39"/>
        <v>27.324267148007234</v>
      </c>
      <c r="W113" s="32">
        <f t="shared" si="22"/>
        <v>295.81213357400361</v>
      </c>
      <c r="X113" s="8">
        <f t="shared" si="23"/>
        <v>1.1938514340485926</v>
      </c>
      <c r="Y113" s="32">
        <f t="shared" si="24"/>
        <v>1.8332364203564737E-5</v>
      </c>
      <c r="Z113" s="32">
        <f t="shared" si="25"/>
        <v>1.5355649522818737E-5</v>
      </c>
      <c r="AA113" s="10">
        <f t="shared" si="26"/>
        <v>1006.1806908495713</v>
      </c>
      <c r="AB113" s="29">
        <f t="shared" si="27"/>
        <v>2.5794948621563341E-2</v>
      </c>
      <c r="AC113" s="8">
        <f t="shared" si="28"/>
        <v>0.71508849076865477</v>
      </c>
      <c r="AD113" s="32">
        <f t="shared" si="29"/>
        <v>3.3805239424022104E-3</v>
      </c>
      <c r="AE113" s="38">
        <f t="shared" si="30"/>
        <v>608527.19650705508</v>
      </c>
      <c r="AF113" s="32">
        <f t="shared" si="31"/>
        <v>435150.79454191064</v>
      </c>
      <c r="AG113" s="9">
        <f t="shared" si="32"/>
        <v>13.869273262653993</v>
      </c>
      <c r="AH113" s="10">
        <f t="shared" si="33"/>
        <v>4.6210303867025164</v>
      </c>
      <c r="AI113" s="10">
        <f t="shared" si="34"/>
        <v>4.1364212951686499</v>
      </c>
      <c r="AJ113" s="10">
        <f t="shared" si="35"/>
        <v>4.415339378840673</v>
      </c>
      <c r="AK113" s="10">
        <f t="shared" si="36"/>
        <v>8.5517606740093228</v>
      </c>
      <c r="AL113" s="9">
        <f t="shared" si="37"/>
        <v>4.6322036984217165</v>
      </c>
      <c r="AM113" s="49">
        <f t="shared" si="21"/>
        <v>31.95647084642895</v>
      </c>
      <c r="AN113" s="29">
        <f t="shared" si="40"/>
        <v>1.4252934456682203E-4</v>
      </c>
      <c r="AO113" s="29">
        <f t="shared" si="38"/>
        <v>1.7166666666666666</v>
      </c>
      <c r="AP113"/>
      <c r="AQ113" s="32"/>
      <c r="AR113" s="37"/>
      <c r="AS113" s="32"/>
      <c r="AT113"/>
    </row>
    <row r="114" spans="21:46" x14ac:dyDescent="0.25">
      <c r="U114" s="36">
        <f t="shared" si="41"/>
        <v>6240</v>
      </c>
      <c r="V114" s="49">
        <f t="shared" si="39"/>
        <v>27.349854658359973</v>
      </c>
      <c r="W114" s="32">
        <f t="shared" si="22"/>
        <v>295.82492732917996</v>
      </c>
      <c r="X114" s="8">
        <f t="shared" si="23"/>
        <v>1.19379963226603</v>
      </c>
      <c r="Y114" s="32">
        <f t="shared" si="24"/>
        <v>1.8332974261923723E-5</v>
      </c>
      <c r="Z114" s="32">
        <f t="shared" si="25"/>
        <v>1.5356826863084797E-5</v>
      </c>
      <c r="AA114" s="10">
        <f t="shared" si="26"/>
        <v>1006.1811428666282</v>
      </c>
      <c r="AB114" s="29">
        <f t="shared" si="27"/>
        <v>2.5795905171194743E-2</v>
      </c>
      <c r="AC114" s="8">
        <f t="shared" si="28"/>
        <v>0.71508609109034604</v>
      </c>
      <c r="AD114" s="32">
        <f t="shared" si="29"/>
        <v>3.3803777424315814E-3</v>
      </c>
      <c r="AE114" s="38">
        <f t="shared" si="30"/>
        <v>610077.16321837716</v>
      </c>
      <c r="AF114" s="32">
        <f t="shared" si="31"/>
        <v>436257.69390931638</v>
      </c>
      <c r="AG114" s="9">
        <f t="shared" si="32"/>
        <v>13.878084729636004</v>
      </c>
      <c r="AH114" s="10">
        <f t="shared" si="33"/>
        <v>4.6241377028951591</v>
      </c>
      <c r="AI114" s="10">
        <f t="shared" si="34"/>
        <v>4.1505614824619794</v>
      </c>
      <c r="AJ114" s="10">
        <f t="shared" si="35"/>
        <v>4.4280363147975654</v>
      </c>
      <c r="AK114" s="10">
        <f t="shared" si="36"/>
        <v>8.578597797259544</v>
      </c>
      <c r="AL114" s="9">
        <f t="shared" si="37"/>
        <v>4.6467404735155862</v>
      </c>
      <c r="AM114" s="49">
        <f t="shared" si="21"/>
        <v>31.996595131875559</v>
      </c>
      <c r="AN114" s="29">
        <f t="shared" si="40"/>
        <v>1.4297662995432575E-4</v>
      </c>
      <c r="AO114" s="29">
        <f t="shared" si="38"/>
        <v>1.7333333333333334</v>
      </c>
      <c r="AP114"/>
      <c r="AQ114" s="32"/>
      <c r="AR114" s="37"/>
      <c r="AS114" s="32"/>
      <c r="AT114"/>
    </row>
    <row r="115" spans="21:46" x14ac:dyDescent="0.25">
      <c r="U115" s="36">
        <f t="shared" si="41"/>
        <v>6300</v>
      </c>
      <c r="V115" s="49">
        <f t="shared" si="39"/>
        <v>27.374890993391208</v>
      </c>
      <c r="W115" s="32">
        <f t="shared" si="22"/>
        <v>295.83744549669558</v>
      </c>
      <c r="X115" s="8">
        <f t="shared" si="23"/>
        <v>1.1937489506860268</v>
      </c>
      <c r="Y115" s="32">
        <f t="shared" si="24"/>
        <v>1.8333571166719537E-5</v>
      </c>
      <c r="Z115" s="32">
        <f t="shared" si="25"/>
        <v>1.5357978875025232E-5</v>
      </c>
      <c r="AA115" s="10">
        <f t="shared" si="26"/>
        <v>1006.1815852727789</v>
      </c>
      <c r="AB115" s="29">
        <f t="shared" si="27"/>
        <v>2.5796841099551462E-2</v>
      </c>
      <c r="AC115" s="8">
        <f t="shared" si="28"/>
        <v>0.7150837433565429</v>
      </c>
      <c r="AD115" s="32">
        <f t="shared" si="29"/>
        <v>3.3802347039640379E-3</v>
      </c>
      <c r="AE115" s="38">
        <f t="shared" si="30"/>
        <v>611593.13533498102</v>
      </c>
      <c r="AF115" s="32">
        <f t="shared" si="31"/>
        <v>437340.30862650299</v>
      </c>
      <c r="AG115" s="9">
        <f t="shared" si="32"/>
        <v>13.886686673687846</v>
      </c>
      <c r="AH115" s="10">
        <f t="shared" si="33"/>
        <v>4.6271717229716289</v>
      </c>
      <c r="AI115" s="10">
        <f t="shared" si="34"/>
        <v>4.1644061290138756</v>
      </c>
      <c r="AJ115" s="10">
        <f t="shared" si="35"/>
        <v>4.4404628884330624</v>
      </c>
      <c r="AK115" s="10">
        <f t="shared" si="36"/>
        <v>8.6048690174469371</v>
      </c>
      <c r="AL115" s="9">
        <f t="shared" si="37"/>
        <v>4.6609707177837576</v>
      </c>
      <c r="AM115" s="49">
        <f t="shared" si="21"/>
        <v>32.035861711174967</v>
      </c>
      <c r="AN115" s="29">
        <f t="shared" si="40"/>
        <v>1.4341448362411563E-4</v>
      </c>
      <c r="AO115" s="29">
        <f t="shared" si="38"/>
        <v>1.75</v>
      </c>
      <c r="AP115"/>
      <c r="AQ115" s="32"/>
      <c r="AR115" s="37"/>
      <c r="AS115" s="32"/>
      <c r="AT115"/>
    </row>
    <row r="116" spans="21:46" x14ac:dyDescent="0.25">
      <c r="U116" s="36">
        <f t="shared" si="41"/>
        <v>6360</v>
      </c>
      <c r="V116" s="49">
        <f t="shared" si="39"/>
        <v>27.399387775501737</v>
      </c>
      <c r="W116" s="32">
        <f t="shared" si="22"/>
        <v>295.84969388775085</v>
      </c>
      <c r="X116" s="8">
        <f t="shared" si="23"/>
        <v>1.1936993654993033</v>
      </c>
      <c r="Y116" s="32">
        <f t="shared" si="24"/>
        <v>1.8334155195851709E-5</v>
      </c>
      <c r="Z116" s="32">
        <f t="shared" si="25"/>
        <v>1.5359106091325479E-5</v>
      </c>
      <c r="AA116" s="10">
        <f t="shared" si="26"/>
        <v>1006.1820182652588</v>
      </c>
      <c r="AB116" s="29">
        <f t="shared" si="27"/>
        <v>2.5797756842174457E-2</v>
      </c>
      <c r="AC116" s="8">
        <f t="shared" si="28"/>
        <v>0.71508144646097216</v>
      </c>
      <c r="AD116" s="32">
        <f t="shared" si="29"/>
        <v>3.3800947598053382E-3</v>
      </c>
      <c r="AE116" s="38">
        <f t="shared" si="30"/>
        <v>613075.85605925496</v>
      </c>
      <c r="AF116" s="32">
        <f t="shared" si="31"/>
        <v>438399.16994115082</v>
      </c>
      <c r="AG116" s="9">
        <f t="shared" si="32"/>
        <v>13.89508444975433</v>
      </c>
      <c r="AH116" s="10">
        <f t="shared" si="33"/>
        <v>4.6301342950097881</v>
      </c>
      <c r="AI116" s="10">
        <f t="shared" si="34"/>
        <v>4.17796105837885</v>
      </c>
      <c r="AJ116" s="10">
        <f t="shared" si="35"/>
        <v>4.4526246659508697</v>
      </c>
      <c r="AK116" s="10">
        <f t="shared" si="36"/>
        <v>8.6305857243297197</v>
      </c>
      <c r="AL116" s="9">
        <f t="shared" si="37"/>
        <v>4.6749006006785976</v>
      </c>
      <c r="AM116" s="49">
        <f t="shared" si="21"/>
        <v>32.074288376180334</v>
      </c>
      <c r="AN116" s="29">
        <f t="shared" si="40"/>
        <v>1.4384309540549535E-4</v>
      </c>
      <c r="AO116" s="29">
        <f t="shared" si="38"/>
        <v>1.7666666666666666</v>
      </c>
      <c r="AP116"/>
      <c r="AQ116" s="32"/>
      <c r="AR116" s="37"/>
      <c r="AS116" s="32"/>
      <c r="AT116"/>
    </row>
    <row r="117" spans="21:46" x14ac:dyDescent="0.25">
      <c r="U117" s="36">
        <f t="shared" si="41"/>
        <v>6420</v>
      </c>
      <c r="V117" s="49">
        <f t="shared" si="39"/>
        <v>27.423356393171836</v>
      </c>
      <c r="W117" s="32">
        <f t="shared" si="22"/>
        <v>295.8616781965859</v>
      </c>
      <c r="X117" s="8">
        <f t="shared" si="23"/>
        <v>1.1936508533839829</v>
      </c>
      <c r="Y117" s="32">
        <f t="shared" si="24"/>
        <v>1.8334726621603277E-5</v>
      </c>
      <c r="Z117" s="32">
        <f t="shared" si="25"/>
        <v>1.5360209034010735E-5</v>
      </c>
      <c r="AA117" s="10">
        <f t="shared" si="26"/>
        <v>1006.1824420375686</v>
      </c>
      <c r="AB117" s="29">
        <f t="shared" si="27"/>
        <v>2.5798652825807896E-2</v>
      </c>
      <c r="AC117" s="8">
        <f t="shared" si="28"/>
        <v>0.71507919932010233</v>
      </c>
      <c r="AD117" s="32">
        <f t="shared" si="29"/>
        <v>3.3799578441367048E-3</v>
      </c>
      <c r="AE117" s="38">
        <f t="shared" si="30"/>
        <v>614526.052476577</v>
      </c>
      <c r="AF117" s="32">
        <f t="shared" si="31"/>
        <v>439434.79756629386</v>
      </c>
      <c r="AG117" s="9">
        <f t="shared" si="32"/>
        <v>13.903283258162093</v>
      </c>
      <c r="AH117" s="10">
        <f t="shared" si="33"/>
        <v>4.6330272147508014</v>
      </c>
      <c r="AI117" s="10">
        <f t="shared" si="34"/>
        <v>4.1912319958906625</v>
      </c>
      <c r="AJ117" s="10">
        <f t="shared" si="35"/>
        <v>4.4645271073480304</v>
      </c>
      <c r="AK117" s="10">
        <f t="shared" si="36"/>
        <v>8.6557591032386938</v>
      </c>
      <c r="AL117" s="9">
        <f t="shared" si="37"/>
        <v>4.6885361809209591</v>
      </c>
      <c r="AM117" s="49">
        <f t="shared" si="21"/>
        <v>32.111892574092792</v>
      </c>
      <c r="AN117" s="29">
        <f t="shared" si="40"/>
        <v>1.4426265172064491E-4</v>
      </c>
      <c r="AO117" s="29">
        <f t="shared" si="38"/>
        <v>1.7833333333333334</v>
      </c>
      <c r="AP117"/>
      <c r="AQ117" s="32"/>
      <c r="AR117" s="37"/>
      <c r="AS117" s="32"/>
      <c r="AT117"/>
    </row>
    <row r="118" spans="21:46" x14ac:dyDescent="0.25">
      <c r="U118" s="36">
        <f t="shared" si="41"/>
        <v>6480</v>
      </c>
      <c r="V118" s="49">
        <f t="shared" si="39"/>
        <v>27.446808005159767</v>
      </c>
      <c r="W118" s="32">
        <f t="shared" si="22"/>
        <v>295.87340400257983</v>
      </c>
      <c r="X118" s="8">
        <f t="shared" si="23"/>
        <v>1.1936033914964748</v>
      </c>
      <c r="Y118" s="32">
        <f t="shared" si="24"/>
        <v>1.8335285710742493E-5</v>
      </c>
      <c r="Z118" s="32">
        <f t="shared" si="25"/>
        <v>1.5361288214634437E-5</v>
      </c>
      <c r="AA118" s="10">
        <f t="shared" si="26"/>
        <v>1006.1828567795327</v>
      </c>
      <c r="AB118" s="29">
        <f t="shared" si="27"/>
        <v>2.5799529468558225E-2</v>
      </c>
      <c r="AC118" s="8">
        <f t="shared" si="28"/>
        <v>0.7150770008727142</v>
      </c>
      <c r="AD118" s="32">
        <f t="shared" si="29"/>
        <v>3.3798238924891018E-3</v>
      </c>
      <c r="AE118" s="38">
        <f t="shared" si="30"/>
        <v>615944.43589727266</v>
      </c>
      <c r="AF118" s="32">
        <f t="shared" si="31"/>
        <v>440447.69992565748</v>
      </c>
      <c r="AG118" s="9">
        <f t="shared" si="32"/>
        <v>13.911288149937903</v>
      </c>
      <c r="AH118" s="10">
        <f t="shared" si="33"/>
        <v>4.6358522273615668</v>
      </c>
      <c r="AI118" s="10">
        <f t="shared" si="34"/>
        <v>4.204224569488991</v>
      </c>
      <c r="AJ118" s="10">
        <f t="shared" si="35"/>
        <v>4.4761755680629003</v>
      </c>
      <c r="AK118" s="10">
        <f t="shared" si="36"/>
        <v>8.6804001375518922</v>
      </c>
      <c r="AL118" s="9">
        <f t="shared" si="37"/>
        <v>4.701883407840608</v>
      </c>
      <c r="AM118" s="49">
        <f t="shared" si="21"/>
        <v>32.148691413000378</v>
      </c>
      <c r="AN118" s="29">
        <f t="shared" si="40"/>
        <v>1.4467333562586488E-4</v>
      </c>
      <c r="AO118" s="29">
        <f t="shared" si="38"/>
        <v>1.8</v>
      </c>
      <c r="AP118"/>
      <c r="AQ118" s="32"/>
      <c r="AR118" s="37"/>
      <c r="AS118" s="32"/>
      <c r="AT118"/>
    </row>
    <row r="119" spans="21:46" x14ac:dyDescent="0.25">
      <c r="U119" s="36">
        <f t="shared" si="41"/>
        <v>6540</v>
      </c>
      <c r="V119" s="49">
        <f t="shared" si="39"/>
        <v>27.469753544649421</v>
      </c>
      <c r="W119" s="32">
        <f t="shared" si="22"/>
        <v>295.88487677232467</v>
      </c>
      <c r="X119" s="8">
        <f t="shared" si="23"/>
        <v>1.1935569574624845</v>
      </c>
      <c r="Y119" s="32">
        <f t="shared" si="24"/>
        <v>1.833583272462375E-5</v>
      </c>
      <c r="Z119" s="32">
        <f t="shared" si="25"/>
        <v>1.5362344134465051E-5</v>
      </c>
      <c r="AA119" s="10">
        <f t="shared" si="26"/>
        <v>1006.1832626773528</v>
      </c>
      <c r="AB119" s="29">
        <f t="shared" si="27"/>
        <v>2.5800387180051943E-2</v>
      </c>
      <c r="AC119" s="8">
        <f t="shared" si="28"/>
        <v>0.71507485007947691</v>
      </c>
      <c r="AD119" s="32">
        <f t="shared" si="29"/>
        <v>3.3796928417178709E-3</v>
      </c>
      <c r="AE119" s="38">
        <f t="shared" si="30"/>
        <v>617331.7021917376</v>
      </c>
      <c r="AF119" s="32">
        <f t="shared" si="31"/>
        <v>441438.37439406506</v>
      </c>
      <c r="AG119" s="9">
        <f t="shared" si="32"/>
        <v>13.919104031902666</v>
      </c>
      <c r="AH119" s="10">
        <f t="shared" si="33"/>
        <v>4.6386110291240987</v>
      </c>
      <c r="AI119" s="10">
        <f t="shared" si="34"/>
        <v>4.216944310588592</v>
      </c>
      <c r="AJ119" s="10">
        <f t="shared" si="35"/>
        <v>4.4875753006157968</v>
      </c>
      <c r="AK119" s="10">
        <f t="shared" si="36"/>
        <v>8.7045196112043897</v>
      </c>
      <c r="AL119" s="9">
        <f t="shared" si="37"/>
        <v>4.7149481227357111</v>
      </c>
      <c r="AM119" s="49">
        <f t="shared" si="21"/>
        <v>32.184701667385134</v>
      </c>
      <c r="AN119" s="29">
        <f t="shared" si="40"/>
        <v>1.450753268534065E-4</v>
      </c>
      <c r="AO119" s="29">
        <f t="shared" si="38"/>
        <v>1.8166666666666667</v>
      </c>
      <c r="AP119"/>
      <c r="AQ119" s="32"/>
      <c r="AR119" s="37"/>
      <c r="AS119" s="32"/>
      <c r="AT119"/>
    </row>
    <row r="120" spans="21:46" x14ac:dyDescent="0.25">
      <c r="U120" s="36">
        <f t="shared" si="41"/>
        <v>6600</v>
      </c>
      <c r="V120" s="49">
        <f t="shared" si="39"/>
        <v>27.492203723346456</v>
      </c>
      <c r="W120" s="32">
        <f t="shared" si="22"/>
        <v>295.89610186167323</v>
      </c>
      <c r="X120" s="8">
        <f t="shared" si="23"/>
        <v>1.1935115293681569</v>
      </c>
      <c r="Y120" s="32">
        <f t="shared" si="24"/>
        <v>1.8336367919286375E-5</v>
      </c>
      <c r="Z120" s="32">
        <f t="shared" si="25"/>
        <v>1.5363377284669901E-5</v>
      </c>
      <c r="AA120" s="10">
        <f t="shared" si="26"/>
        <v>1006.1836599136665</v>
      </c>
      <c r="AB120" s="29">
        <f t="shared" si="27"/>
        <v>2.5801226361590161E-2</v>
      </c>
      <c r="AC120" s="8">
        <f t="shared" si="28"/>
        <v>0.71507274592253245</v>
      </c>
      <c r="AD120" s="32">
        <f t="shared" si="29"/>
        <v>3.3795646299777356E-3</v>
      </c>
      <c r="AE120" s="38">
        <f t="shared" si="30"/>
        <v>618688.53211893479</v>
      </c>
      <c r="AF120" s="32">
        <f t="shared" si="31"/>
        <v>442407.30753306759</v>
      </c>
      <c r="AG120" s="9">
        <f t="shared" si="32"/>
        <v>13.926735671553335</v>
      </c>
      <c r="AH120" s="10">
        <f t="shared" si="33"/>
        <v>4.6413052690554908</v>
      </c>
      <c r="AI120" s="10">
        <f t="shared" si="34"/>
        <v>4.2293966549871413</v>
      </c>
      <c r="AJ120" s="10">
        <f t="shared" si="35"/>
        <v>4.498731456241349</v>
      </c>
      <c r="AK120" s="10">
        <f t="shared" si="36"/>
        <v>8.7281281112284894</v>
      </c>
      <c r="AL120" s="9">
        <f t="shared" si="37"/>
        <v>4.7277360602487644</v>
      </c>
      <c r="AM120" s="49">
        <f t="shared" si="21"/>
        <v>32.219939783595223</v>
      </c>
      <c r="AN120" s="29">
        <f t="shared" si="40"/>
        <v>1.4546880185380815E-4</v>
      </c>
      <c r="AO120" s="29">
        <f t="shared" si="38"/>
        <v>1.8333333333333333</v>
      </c>
      <c r="AP120"/>
      <c r="AQ120" s="32"/>
      <c r="AR120" s="37"/>
      <c r="AS120" s="32"/>
      <c r="AT120"/>
    </row>
    <row r="121" spans="21:46" x14ac:dyDescent="0.25">
      <c r="U121" s="36">
        <f t="shared" si="41"/>
        <v>6660</v>
      </c>
      <c r="V121" s="49">
        <f t="shared" si="39"/>
        <v>27.514169035522229</v>
      </c>
      <c r="W121" s="32">
        <f t="shared" si="22"/>
        <v>295.90708451776106</v>
      </c>
      <c r="X121" s="8">
        <f t="shared" si="23"/>
        <v>1.1934670857513454</v>
      </c>
      <c r="Y121" s="32">
        <f t="shared" si="24"/>
        <v>1.8336891545552999E-5</v>
      </c>
      <c r="Z121" s="32">
        <f t="shared" si="25"/>
        <v>1.5364388146497593E-5</v>
      </c>
      <c r="AA121" s="10">
        <f t="shared" si="26"/>
        <v>1006.1840486676015</v>
      </c>
      <c r="AB121" s="29">
        <f t="shared" si="27"/>
        <v>2.5802047406302445E-2</v>
      </c>
      <c r="AC121" s="8">
        <f t="shared" si="28"/>
        <v>0.71507068740508306</v>
      </c>
      <c r="AD121" s="32">
        <f t="shared" si="29"/>
        <v>3.37943919669817E-3</v>
      </c>
      <c r="AE121" s="38">
        <f t="shared" si="30"/>
        <v>620015.59164823638</v>
      </c>
      <c r="AF121" s="32">
        <f t="shared" si="31"/>
        <v>443354.97532177367</v>
      </c>
      <c r="AG121" s="9">
        <f t="shared" si="32"/>
        <v>13.93418770174249</v>
      </c>
      <c r="AH121" s="10">
        <f t="shared" si="33"/>
        <v>4.643936550462068</v>
      </c>
      <c r="AI121" s="10">
        <f t="shared" si="34"/>
        <v>4.2415869438082678</v>
      </c>
      <c r="AJ121" s="10">
        <f t="shared" si="35"/>
        <v>4.5096490865113141</v>
      </c>
      <c r="AK121" s="10">
        <f t="shared" si="36"/>
        <v>8.751236030319582</v>
      </c>
      <c r="AL121" s="9">
        <f t="shared" si="37"/>
        <v>4.7402528497564393</v>
      </c>
      <c r="AM121" s="49">
        <f t="shared" si="21"/>
        <v>32.254421885278667</v>
      </c>
      <c r="AN121" s="29">
        <f t="shared" si="40"/>
        <v>1.4585393383865971E-4</v>
      </c>
      <c r="AO121" s="29">
        <f t="shared" si="38"/>
        <v>1.85</v>
      </c>
      <c r="AP121"/>
      <c r="AQ121" s="32"/>
      <c r="AR121" s="37"/>
      <c r="AS121" s="32"/>
      <c r="AT121"/>
    </row>
    <row r="122" spans="21:46" x14ac:dyDescent="0.25">
      <c r="U122" s="36">
        <f t="shared" si="41"/>
        <v>6720</v>
      </c>
      <c r="V122" s="49">
        <f t="shared" si="39"/>
        <v>27.535659762005061</v>
      </c>
      <c r="W122" s="32">
        <f t="shared" si="22"/>
        <v>295.91782988100249</v>
      </c>
      <c r="X122" s="8">
        <f t="shared" si="23"/>
        <v>1.1934236055930125</v>
      </c>
      <c r="Y122" s="32">
        <f t="shared" si="24"/>
        <v>1.8337403849125938E-5</v>
      </c>
      <c r="Z122" s="32">
        <f t="shared" si="25"/>
        <v>1.5365377191457578E-5</v>
      </c>
      <c r="AA122" s="10">
        <f t="shared" si="26"/>
        <v>1006.1844291148323</v>
      </c>
      <c r="AB122" s="29">
        <f t="shared" si="27"/>
        <v>2.5802850699297539E-2</v>
      </c>
      <c r="AC122" s="8">
        <f t="shared" si="28"/>
        <v>0.71506867355098935</v>
      </c>
      <c r="AD122" s="32">
        <f t="shared" si="29"/>
        <v>3.3793164825591288E-3</v>
      </c>
      <c r="AE122" s="38">
        <f t="shared" si="30"/>
        <v>621313.53227484017</v>
      </c>
      <c r="AF122" s="32">
        <f t="shared" si="31"/>
        <v>444281.84338304977</v>
      </c>
      <c r="AG122" s="9">
        <f t="shared" si="32"/>
        <v>13.941464625166617</v>
      </c>
      <c r="AH122" s="10">
        <f t="shared" si="33"/>
        <v>4.6465064324308676</v>
      </c>
      <c r="AI122" s="10">
        <f t="shared" si="34"/>
        <v>4.2535204244763563</v>
      </c>
      <c r="AJ122" s="10">
        <f t="shared" si="35"/>
        <v>4.520333144947438</v>
      </c>
      <c r="AK122" s="10">
        <f t="shared" si="36"/>
        <v>8.7738535694237942</v>
      </c>
      <c r="AL122" s="9">
        <f t="shared" si="37"/>
        <v>4.7525040167712218</v>
      </c>
      <c r="AM122" s="49">
        <f t="shared" si="21"/>
        <v>32.28816377877628</v>
      </c>
      <c r="AN122" s="29">
        <f t="shared" si="40"/>
        <v>1.4623089282372989E-4</v>
      </c>
      <c r="AO122" s="29">
        <f t="shared" si="38"/>
        <v>1.8666666666666667</v>
      </c>
      <c r="AP122"/>
      <c r="AQ122" s="32"/>
      <c r="AR122" s="37"/>
      <c r="AS122" s="32"/>
      <c r="AT122"/>
    </row>
    <row r="123" spans="21:46" x14ac:dyDescent="0.25">
      <c r="U123" s="36">
        <f t="shared" si="41"/>
        <v>6780</v>
      </c>
      <c r="V123" s="49">
        <f t="shared" si="39"/>
        <v>27.556685974118331</v>
      </c>
      <c r="W123" s="32">
        <f t="shared" si="22"/>
        <v>295.92834298705912</v>
      </c>
      <c r="X123" s="8">
        <f t="shared" si="23"/>
        <v>1.1933810683087589</v>
      </c>
      <c r="Y123" s="32">
        <f t="shared" si="24"/>
        <v>1.8337905070682588E-5</v>
      </c>
      <c r="Z123" s="32">
        <f t="shared" si="25"/>
        <v>1.5366344881497728E-5</v>
      </c>
      <c r="AA123" s="10">
        <f t="shared" si="26"/>
        <v>1006.1848014276345</v>
      </c>
      <c r="AB123" s="29">
        <f t="shared" si="27"/>
        <v>2.5803636617812681E-2</v>
      </c>
      <c r="AC123" s="8">
        <f t="shared" si="28"/>
        <v>0.71506670340436884</v>
      </c>
      <c r="AD123" s="32">
        <f t="shared" si="29"/>
        <v>3.379196429467149E-3</v>
      </c>
      <c r="AE123" s="38">
        <f t="shared" si="30"/>
        <v>622582.99132878683</v>
      </c>
      <c r="AF123" s="32">
        <f t="shared" si="31"/>
        <v>445188.36720510636</v>
      </c>
      <c r="AG123" s="9">
        <f t="shared" si="32"/>
        <v>13.948570818671948</v>
      </c>
      <c r="AH123" s="10">
        <f t="shared" si="33"/>
        <v>4.6490164312616429</v>
      </c>
      <c r="AI123" s="10">
        <f t="shared" si="34"/>
        <v>4.2652022517200443</v>
      </c>
      <c r="AJ123" s="10">
        <f t="shared" si="35"/>
        <v>4.5307884886230152</v>
      </c>
      <c r="AK123" s="10">
        <f t="shared" si="36"/>
        <v>8.7959907403430595</v>
      </c>
      <c r="AL123" s="9">
        <f t="shared" si="37"/>
        <v>4.7644949843524902</v>
      </c>
      <c r="AM123" s="49">
        <f t="shared" si="21"/>
        <v>32.321180958470819</v>
      </c>
      <c r="AN123" s="29">
        <f t="shared" si="40"/>
        <v>1.4659984567238433E-4</v>
      </c>
      <c r="AO123" s="29">
        <f t="shared" si="38"/>
        <v>1.8833333333333333</v>
      </c>
      <c r="AP123"/>
      <c r="AQ123" s="32"/>
      <c r="AR123" s="37"/>
      <c r="AS123" s="32"/>
      <c r="AT123"/>
    </row>
    <row r="124" spans="21:46" x14ac:dyDescent="0.25">
      <c r="U124" s="36">
        <f t="shared" si="41"/>
        <v>6840</v>
      </c>
      <c r="V124" s="49">
        <f t="shared" si="39"/>
        <v>27.577257537565092</v>
      </c>
      <c r="W124" s="32">
        <f t="shared" si="22"/>
        <v>295.93862876878251</v>
      </c>
      <c r="X124" s="8">
        <f t="shared" si="23"/>
        <v>1.1933394537404833</v>
      </c>
      <c r="Y124" s="32">
        <f t="shared" si="24"/>
        <v>1.833839544596946E-5</v>
      </c>
      <c r="Z124" s="32">
        <f t="shared" si="25"/>
        <v>1.5367291669179596E-5</v>
      </c>
      <c r="AA124" s="10">
        <f t="shared" si="26"/>
        <v>1006.1851657749411</v>
      </c>
      <c r="AB124" s="29">
        <f t="shared" si="27"/>
        <v>2.5804405531360621E-2</v>
      </c>
      <c r="AC124" s="8">
        <f t="shared" si="28"/>
        <v>0.71506477602920671</v>
      </c>
      <c r="AD124" s="32">
        <f t="shared" si="29"/>
        <v>3.3790789805318122E-3</v>
      </c>
      <c r="AE124" s="38">
        <f t="shared" si="30"/>
        <v>623824.5922777137</v>
      </c>
      <c r="AF124" s="32">
        <f t="shared" si="31"/>
        <v>446074.99235857453</v>
      </c>
      <c r="AG124" s="9">
        <f t="shared" si="32"/>
        <v>13.955510537387063</v>
      </c>
      <c r="AH124" s="10">
        <f t="shared" si="33"/>
        <v>4.6514680218421987</v>
      </c>
      <c r="AI124" s="10">
        <f t="shared" si="34"/>
        <v>4.276637488601394</v>
      </c>
      <c r="AJ124" s="10">
        <f t="shared" si="35"/>
        <v>4.5410198797528087</v>
      </c>
      <c r="AK124" s="10">
        <f t="shared" si="36"/>
        <v>8.8176573683542028</v>
      </c>
      <c r="AL124" s="9">
        <f t="shared" si="37"/>
        <v>4.7762310745251924</v>
      </c>
      <c r="AM124" s="49">
        <f t="shared" si="21"/>
        <v>32.353488612090288</v>
      </c>
      <c r="AN124" s="29">
        <f t="shared" si="40"/>
        <v>1.4696095613923673E-4</v>
      </c>
      <c r="AO124" s="29">
        <f t="shared" si="38"/>
        <v>1.9</v>
      </c>
      <c r="AP124"/>
      <c r="AQ124" s="32"/>
      <c r="AR124" s="37"/>
      <c r="AS124" s="32"/>
      <c r="AT124"/>
    </row>
    <row r="125" spans="21:46" x14ac:dyDescent="0.25">
      <c r="U125" s="36">
        <f t="shared" si="41"/>
        <v>6900</v>
      </c>
      <c r="V125" s="49">
        <f t="shared" si="39"/>
        <v>27.597384116258883</v>
      </c>
      <c r="W125" s="32">
        <f t="shared" si="22"/>
        <v>295.94869205812944</v>
      </c>
      <c r="X125" s="8">
        <f t="shared" si="23"/>
        <v>1.1932987421481698</v>
      </c>
      <c r="Y125" s="32">
        <f t="shared" si="24"/>
        <v>1.8338875205894637E-5</v>
      </c>
      <c r="Z125" s="32">
        <f t="shared" si="25"/>
        <v>1.5368217997851147E-5</v>
      </c>
      <c r="AA125" s="10">
        <f t="shared" si="26"/>
        <v>1006.1855223223954</v>
      </c>
      <c r="AB125" s="29">
        <f t="shared" si="27"/>
        <v>2.5805157801874336E-2</v>
      </c>
      <c r="AC125" s="8">
        <f t="shared" si="28"/>
        <v>0.71506289050896854</v>
      </c>
      <c r="AD125" s="32">
        <f t="shared" si="29"/>
        <v>3.3789640800425728E-3</v>
      </c>
      <c r="AE125" s="38">
        <f t="shared" si="30"/>
        <v>625038.94502346544</v>
      </c>
      <c r="AF125" s="32">
        <f t="shared" si="31"/>
        <v>446942.1547091555</v>
      </c>
      <c r="AG125" s="9">
        <f t="shared" si="32"/>
        <v>13.962287918690818</v>
      </c>
      <c r="AH125" s="10">
        <f t="shared" si="33"/>
        <v>4.6538626389698434</v>
      </c>
      <c r="AI125" s="10">
        <f t="shared" si="34"/>
        <v>4.2878311075679836</v>
      </c>
      <c r="AJ125" s="10">
        <f t="shared" si="35"/>
        <v>4.5510319872701688</v>
      </c>
      <c r="AK125" s="10">
        <f t="shared" si="36"/>
        <v>8.8388630948381532</v>
      </c>
      <c r="AL125" s="9">
        <f t="shared" si="37"/>
        <v>4.7877175097039988</v>
      </c>
      <c r="AM125" s="49">
        <f t="shared" si="21"/>
        <v>32.385101625962882</v>
      </c>
      <c r="AN125" s="29">
        <f t="shared" si="40"/>
        <v>1.4731438491396922E-4</v>
      </c>
      <c r="AO125" s="29">
        <f t="shared" si="38"/>
        <v>1.9166666666666667</v>
      </c>
      <c r="AP125"/>
      <c r="AQ125" s="32"/>
      <c r="AR125" s="37"/>
      <c r="AS125" s="32"/>
      <c r="AT125"/>
    </row>
    <row r="126" spans="21:46" x14ac:dyDescent="0.25">
      <c r="U126" s="36">
        <f t="shared" si="41"/>
        <v>6960</v>
      </c>
      <c r="V126" s="49">
        <f t="shared" si="39"/>
        <v>27.617075176100542</v>
      </c>
      <c r="W126" s="32">
        <f t="shared" si="22"/>
        <v>295.95853758805026</v>
      </c>
      <c r="X126" s="8">
        <f t="shared" si="23"/>
        <v>1.1932589142018055</v>
      </c>
      <c r="Y126" s="32">
        <f t="shared" si="24"/>
        <v>1.833934457661925E-5</v>
      </c>
      <c r="Z126" s="32">
        <f t="shared" si="25"/>
        <v>1.536912430181743E-5</v>
      </c>
      <c r="AA126" s="10">
        <f t="shared" si="26"/>
        <v>1006.1858712324064</v>
      </c>
      <c r="AB126" s="29">
        <f t="shared" si="27"/>
        <v>2.5805893783850124E-2</v>
      </c>
      <c r="AC126" s="8">
        <f t="shared" si="28"/>
        <v>0.71506104594622077</v>
      </c>
      <c r="AD126" s="32">
        <f t="shared" si="29"/>
        <v>3.3788516734459509E-3</v>
      </c>
      <c r="AE126" s="38">
        <f t="shared" si="30"/>
        <v>626226.64619262668</v>
      </c>
      <c r="AF126" s="32">
        <f t="shared" si="31"/>
        <v>447790.28062589356</v>
      </c>
      <c r="AG126" s="9">
        <f t="shared" si="32"/>
        <v>13.968906986023224</v>
      </c>
      <c r="AH126" s="10">
        <f t="shared" si="33"/>
        <v>4.6562016786215477</v>
      </c>
      <c r="AI126" s="10">
        <f t="shared" si="34"/>
        <v>4.29878799152534</v>
      </c>
      <c r="AJ126" s="10">
        <f t="shared" si="35"/>
        <v>4.5608293883912996</v>
      </c>
      <c r="AK126" s="10">
        <f t="shared" si="36"/>
        <v>8.8596173799166387</v>
      </c>
      <c r="AL126" s="9">
        <f t="shared" si="37"/>
        <v>4.7989594141215122</v>
      </c>
      <c r="AM126" s="49">
        <f t="shared" si="21"/>
        <v>32.416034590222054</v>
      </c>
      <c r="AN126" s="29">
        <f t="shared" si="40"/>
        <v>1.4766028966527731E-4</v>
      </c>
      <c r="AO126" s="29">
        <f t="shared" si="38"/>
        <v>1.9333333333333333</v>
      </c>
      <c r="AP126"/>
      <c r="AQ126" s="32"/>
      <c r="AR126" s="37"/>
      <c r="AS126" s="32"/>
      <c r="AT126"/>
    </row>
    <row r="127" spans="21:46" x14ac:dyDescent="0.25">
      <c r="U127" s="36">
        <f t="shared" si="41"/>
        <v>7020</v>
      </c>
      <c r="V127" s="49">
        <f t="shared" si="39"/>
        <v>27.636339988700868</v>
      </c>
      <c r="W127" s="32">
        <f t="shared" si="22"/>
        <v>295.96816999435043</v>
      </c>
      <c r="X127" s="8">
        <f t="shared" si="23"/>
        <v>1.1932199509734254</v>
      </c>
      <c r="Y127" s="32">
        <f t="shared" si="24"/>
        <v>1.8339803779647317E-5</v>
      </c>
      <c r="Z127" s="32">
        <f t="shared" si="25"/>
        <v>1.53700110065087E-5</v>
      </c>
      <c r="AA127" s="10">
        <f t="shared" si="26"/>
        <v>1006.1862126642019</v>
      </c>
      <c r="AB127" s="29">
        <f t="shared" si="27"/>
        <v>2.5806613824488154E-2</v>
      </c>
      <c r="AC127" s="8">
        <f t="shared" si="28"/>
        <v>0.71505924146225919</v>
      </c>
      <c r="AD127" s="32">
        <f t="shared" si="29"/>
        <v>3.3787417073230827E-3</v>
      </c>
      <c r="AE127" s="38">
        <f t="shared" si="30"/>
        <v>627388.27942112263</v>
      </c>
      <c r="AF127" s="32">
        <f t="shared" si="31"/>
        <v>448619.78718517988</v>
      </c>
      <c r="AG127" s="9">
        <f t="shared" si="32"/>
        <v>13.975371652547059</v>
      </c>
      <c r="AH127" s="10">
        <f t="shared" si="33"/>
        <v>4.6584864991751687</v>
      </c>
      <c r="AI127" s="10">
        <f t="shared" si="34"/>
        <v>4.3095129349271799</v>
      </c>
      <c r="AJ127" s="10">
        <f t="shared" si="35"/>
        <v>4.570416570165178</v>
      </c>
      <c r="AK127" s="10">
        <f t="shared" si="36"/>
        <v>8.8799295050923579</v>
      </c>
      <c r="AL127" s="9">
        <f t="shared" si="37"/>
        <v>4.8099618152583608</v>
      </c>
      <c r="AM127" s="49">
        <f t="shared" si="21"/>
        <v>32.44630180395923</v>
      </c>
      <c r="AN127" s="29">
        <f t="shared" si="40"/>
        <v>1.4799882508487265E-4</v>
      </c>
      <c r="AO127" s="29">
        <f t="shared" si="38"/>
        <v>1.95</v>
      </c>
      <c r="AP127"/>
      <c r="AQ127" s="32"/>
      <c r="AR127" s="37"/>
      <c r="AS127" s="32"/>
      <c r="AT127"/>
    </row>
    <row r="128" spans="21:46" x14ac:dyDescent="0.25">
      <c r="U128" s="36">
        <f t="shared" si="41"/>
        <v>7080</v>
      </c>
      <c r="V128" s="49">
        <f t="shared" si="39"/>
        <v>27.655187635049067</v>
      </c>
      <c r="W128" s="32">
        <f t="shared" si="22"/>
        <v>295.97759381752451</v>
      </c>
      <c r="X128" s="8">
        <f t="shared" si="23"/>
        <v>1.1931818339292859</v>
      </c>
      <c r="Y128" s="32">
        <f t="shared" si="24"/>
        <v>1.8340253031914385E-5</v>
      </c>
      <c r="Z128" s="32">
        <f t="shared" si="25"/>
        <v>1.5370878528646224E-5</v>
      </c>
      <c r="AA128" s="10">
        <f t="shared" si="26"/>
        <v>1006.1865467738824</v>
      </c>
      <c r="AB128" s="29">
        <f t="shared" si="27"/>
        <v>2.5807318263831234E-2</v>
      </c>
      <c r="AC128" s="8">
        <f t="shared" si="28"/>
        <v>0.71505747619673854</v>
      </c>
      <c r="AD128" s="32">
        <f t="shared" si="29"/>
        <v>3.378634129367637E-3</v>
      </c>
      <c r="AE128" s="38">
        <f t="shared" si="30"/>
        <v>628524.41563297191</v>
      </c>
      <c r="AF128" s="32">
        <f t="shared" si="31"/>
        <v>449431.0823705428</v>
      </c>
      <c r="AG128" s="9">
        <f t="shared" si="32"/>
        <v>13.981685724667196</v>
      </c>
      <c r="AH128" s="10">
        <f t="shared" si="33"/>
        <v>4.6607184225841323</v>
      </c>
      <c r="AI128" s="10">
        <f t="shared" si="34"/>
        <v>4.3200106448812523</v>
      </c>
      <c r="AJ128" s="10">
        <f t="shared" si="35"/>
        <v>4.5797979310097769</v>
      </c>
      <c r="AK128" s="10">
        <f t="shared" si="36"/>
        <v>8.8998085758910292</v>
      </c>
      <c r="AL128" s="9">
        <f t="shared" si="37"/>
        <v>4.8207296452743069</v>
      </c>
      <c r="AM128" s="49">
        <f t="shared" si="21"/>
        <v>32.475917280323372</v>
      </c>
      <c r="AN128" s="29">
        <f t="shared" si="40"/>
        <v>1.4833014293151716E-4</v>
      </c>
      <c r="AO128" s="29">
        <f t="shared" si="38"/>
        <v>1.9666666666666666</v>
      </c>
      <c r="AP128"/>
      <c r="AQ128" s="32"/>
      <c r="AR128" s="37"/>
      <c r="AS128" s="32"/>
      <c r="AT128"/>
    </row>
    <row r="129" spans="21:46" x14ac:dyDescent="0.25">
      <c r="U129" s="36">
        <f t="shared" si="41"/>
        <v>7140</v>
      </c>
      <c r="V129" s="49">
        <f t="shared" si="39"/>
        <v>27.673627009126932</v>
      </c>
      <c r="W129" s="32">
        <f t="shared" si="22"/>
        <v>295.98681350456343</v>
      </c>
      <c r="X129" s="8">
        <f t="shared" si="23"/>
        <v>1.1931445449221632</v>
      </c>
      <c r="Y129" s="32">
        <f t="shared" si="24"/>
        <v>1.8340692545874672E-5</v>
      </c>
      <c r="Z129" s="32">
        <f t="shared" si="25"/>
        <v>1.5371727276405693E-5</v>
      </c>
      <c r="AA129" s="10">
        <f t="shared" si="26"/>
        <v>1006.1868737144731</v>
      </c>
      <c r="AB129" s="29">
        <f t="shared" si="27"/>
        <v>2.5808007434901158E-2</v>
      </c>
      <c r="AC129" s="8">
        <f t="shared" si="28"/>
        <v>0.71505574930731408</v>
      </c>
      <c r="AD129" s="32">
        <f t="shared" si="29"/>
        <v>3.3785288883640837E-3</v>
      </c>
      <c r="AE129" s="38">
        <f t="shared" si="30"/>
        <v>629635.61331330112</v>
      </c>
      <c r="AF129" s="32">
        <f t="shared" si="31"/>
        <v>450224.56526831281</v>
      </c>
      <c r="AG129" s="9">
        <f t="shared" si="32"/>
        <v>13.987852905414289</v>
      </c>
      <c r="AH129" s="10">
        <f t="shared" si="33"/>
        <v>4.6628987355076283</v>
      </c>
      <c r="AI129" s="10">
        <f t="shared" si="34"/>
        <v>4.3302857422685195</v>
      </c>
      <c r="AJ129" s="10">
        <f t="shared" si="35"/>
        <v>4.5889777822327762</v>
      </c>
      <c r="AK129" s="10">
        <f t="shared" si="36"/>
        <v>8.9192635245012966</v>
      </c>
      <c r="AL129" s="9">
        <f t="shared" si="37"/>
        <v>4.831267742438202</v>
      </c>
      <c r="AM129" s="49">
        <f t="shared" si="21"/>
        <v>32.504894751565132</v>
      </c>
      <c r="AN129" s="29">
        <f t="shared" si="40"/>
        <v>1.4865439207502161E-4</v>
      </c>
      <c r="AO129" s="29">
        <f t="shared" si="38"/>
        <v>1.9833333333333334</v>
      </c>
      <c r="AP129"/>
      <c r="AQ129" s="32"/>
      <c r="AR129" s="37"/>
      <c r="AS129" s="32"/>
      <c r="AT129"/>
    </row>
    <row r="130" spans="21:46" x14ac:dyDescent="0.25">
      <c r="U130" s="36">
        <f t="shared" si="41"/>
        <v>7200</v>
      </c>
      <c r="V130" s="49">
        <f t="shared" si="39"/>
        <v>27.691666821468797</v>
      </c>
      <c r="W130" s="32">
        <f t="shared" si="22"/>
        <v>295.99583341073435</v>
      </c>
      <c r="X130" s="8">
        <f t="shared" si="23"/>
        <v>1.1931080661837812</v>
      </c>
      <c r="Y130" s="32">
        <f t="shared" si="24"/>
        <v>1.8341122529587279E-5</v>
      </c>
      <c r="Z130" s="32">
        <f t="shared" si="25"/>
        <v>1.5372557649578486E-5</v>
      </c>
      <c r="AA130" s="10">
        <f t="shared" si="26"/>
        <v>1006.1871936359771</v>
      </c>
      <c r="AB130" s="29">
        <f t="shared" si="27"/>
        <v>2.5808681663833568E-2</v>
      </c>
      <c r="AC130" s="8">
        <f t="shared" si="28"/>
        <v>0.71505405996928428</v>
      </c>
      <c r="AD130" s="32">
        <f t="shared" si="29"/>
        <v>3.3784259341663246E-3</v>
      </c>
      <c r="AE130" s="38">
        <f t="shared" si="30"/>
        <v>630722.41877570411</v>
      </c>
      <c r="AF130" s="32">
        <f t="shared" si="31"/>
        <v>451000.62625921436</v>
      </c>
      <c r="AG130" s="9">
        <f t="shared" si="32"/>
        <v>13.993876797699135</v>
      </c>
      <c r="AH130" s="10">
        <f t="shared" si="33"/>
        <v>4.6650286903985139</v>
      </c>
      <c r="AI130" s="10">
        <f t="shared" si="34"/>
        <v>4.3403427628737896</v>
      </c>
      <c r="AJ130" s="10">
        <f t="shared" si="35"/>
        <v>4.5979603495373746</v>
      </c>
      <c r="AK130" s="10">
        <f t="shared" si="36"/>
        <v>8.9383031124111643</v>
      </c>
      <c r="AL130" s="9">
        <f t="shared" si="37"/>
        <v>4.8415808525560466</v>
      </c>
      <c r="AM130" s="49">
        <f t="shared" si="21"/>
        <v>32.533247674024842</v>
      </c>
      <c r="AN130" s="29">
        <f t="shared" si="40"/>
        <v>1.4897171854018606E-4</v>
      </c>
      <c r="AO130" s="29">
        <f t="shared" si="38"/>
        <v>2</v>
      </c>
      <c r="AP130"/>
      <c r="AQ130" s="32"/>
      <c r="AR130" s="37"/>
      <c r="AS130" s="32"/>
      <c r="AT130"/>
    </row>
    <row r="131" spans="21:46" x14ac:dyDescent="0.25">
      <c r="U131" s="36">
        <f t="shared" si="41"/>
        <v>7260</v>
      </c>
      <c r="V131" s="49">
        <f t="shared" si="39"/>
        <v>27.70931560266736</v>
      </c>
      <c r="W131" s="32">
        <f t="shared" si="22"/>
        <v>296.00465780133368</v>
      </c>
      <c r="X131" s="8">
        <f t="shared" si="23"/>
        <v>1.1930723803173628</v>
      </c>
      <c r="Y131" s="32">
        <f t="shared" si="24"/>
        <v>1.8341543186800392E-5</v>
      </c>
      <c r="Z131" s="32">
        <f t="shared" si="25"/>
        <v>1.5373370039730076E-5</v>
      </c>
      <c r="AA131" s="10">
        <f t="shared" si="26"/>
        <v>1006.1875066854268</v>
      </c>
      <c r="AB131" s="29">
        <f t="shared" si="27"/>
        <v>2.580934127000984E-2</v>
      </c>
      <c r="AC131" s="8">
        <f t="shared" si="28"/>
        <v>0.71505240737524356</v>
      </c>
      <c r="AD131" s="32">
        <f t="shared" si="29"/>
        <v>3.3783252176766742E-3</v>
      </c>
      <c r="AE131" s="38">
        <f t="shared" si="30"/>
        <v>631785.36642410711</v>
      </c>
      <c r="AF131" s="32">
        <f t="shared" si="31"/>
        <v>451759.64720600814</v>
      </c>
      <c r="AG131" s="9">
        <f t="shared" si="32"/>
        <v>13.999760907443852</v>
      </c>
      <c r="AH131" s="10">
        <f t="shared" si="33"/>
        <v>4.6671095065506627</v>
      </c>
      <c r="AI131" s="10">
        <f t="shared" si="34"/>
        <v>4.3501861585257133</v>
      </c>
      <c r="AJ131" s="10">
        <f t="shared" si="35"/>
        <v>4.6067497745120791</v>
      </c>
      <c r="AK131" s="10">
        <f t="shared" si="36"/>
        <v>8.9569359330377925</v>
      </c>
      <c r="AL131" s="9">
        <f t="shared" si="37"/>
        <v>4.8516736303954699</v>
      </c>
      <c r="AM131" s="49">
        <f t="shared" si="21"/>
        <v>32.560989233062827</v>
      </c>
      <c r="AN131" s="29">
        <f t="shared" si="40"/>
        <v>1.4928226555062989E-4</v>
      </c>
      <c r="AO131" s="29">
        <f t="shared" si="38"/>
        <v>2.0166666666666666</v>
      </c>
      <c r="AP131"/>
      <c r="AQ131" s="32"/>
      <c r="AR131" s="37"/>
      <c r="AS131" s="32"/>
      <c r="AT131"/>
    </row>
    <row r="132" spans="21:46" x14ac:dyDescent="0.25">
      <c r="U132" s="36">
        <f t="shared" si="41"/>
        <v>7320</v>
      </c>
      <c r="V132" s="49">
        <f t="shared" si="39"/>
        <v>27.726581706825478</v>
      </c>
      <c r="W132" s="32">
        <f t="shared" si="22"/>
        <v>296.01329085341274</v>
      </c>
      <c r="X132" s="8">
        <f t="shared" si="23"/>
        <v>1.1930374702903062</v>
      </c>
      <c r="Y132" s="32">
        <f t="shared" si="24"/>
        <v>1.8341954717034849E-5</v>
      </c>
      <c r="Z132" s="32">
        <f t="shared" si="25"/>
        <v>1.5374164830356614E-5</v>
      </c>
      <c r="AA132" s="10">
        <f t="shared" si="26"/>
        <v>1006.1878130069351</v>
      </c>
      <c r="AB132" s="29">
        <f t="shared" si="27"/>
        <v>2.5809986566187788E-2</v>
      </c>
      <c r="AC132" s="8">
        <f t="shared" si="28"/>
        <v>0.71505079073473754</v>
      </c>
      <c r="AD132" s="32">
        <f t="shared" si="29"/>
        <v>3.3782266908251933E-3</v>
      </c>
      <c r="AE132" s="38">
        <f t="shared" si="30"/>
        <v>632824.97900915344</v>
      </c>
      <c r="AF132" s="32">
        <f t="shared" si="31"/>
        <v>452502.00163718883</v>
      </c>
      <c r="AG132" s="9">
        <f t="shared" si="32"/>
        <v>14.005508646595194</v>
      </c>
      <c r="AH132" s="10">
        <f t="shared" si="33"/>
        <v>4.6691423711077977</v>
      </c>
      <c r="AI132" s="10">
        <f t="shared" si="34"/>
        <v>4.3598202982445606</v>
      </c>
      <c r="AJ132" s="10">
        <f t="shared" si="35"/>
        <v>4.6153501161045209</v>
      </c>
      <c r="AK132" s="10">
        <f t="shared" si="36"/>
        <v>8.9751704143490816</v>
      </c>
      <c r="AL132" s="9">
        <f t="shared" si="37"/>
        <v>4.8615506411057519</v>
      </c>
      <c r="AM132" s="49">
        <f t="shared" si="21"/>
        <v>32.588132347931229</v>
      </c>
      <c r="AN132" s="29">
        <f t="shared" si="40"/>
        <v>1.4958617357248467E-4</v>
      </c>
      <c r="AO132" s="29">
        <f t="shared" si="38"/>
        <v>2.0333333333333332</v>
      </c>
      <c r="AP132"/>
      <c r="AQ132" s="32"/>
      <c r="AR132" s="37"/>
      <c r="AS132" s="32"/>
      <c r="AT132"/>
    </row>
    <row r="133" spans="21:46" x14ac:dyDescent="0.25">
      <c r="U133" s="36">
        <f t="shared" si="41"/>
        <v>7380</v>
      </c>
      <c r="V133" s="49">
        <f t="shared" si="39"/>
        <v>27.743473314954141</v>
      </c>
      <c r="W133" s="32">
        <f t="shared" si="22"/>
        <v>296.02173665747705</v>
      </c>
      <c r="X133" s="8">
        <f t="shared" si="23"/>
        <v>1.1930033194269833</v>
      </c>
      <c r="Y133" s="32">
        <f t="shared" si="24"/>
        <v>1.8342357315665908E-5</v>
      </c>
      <c r="Z133" s="32">
        <f t="shared" si="25"/>
        <v>1.5374942397038765E-5</v>
      </c>
      <c r="AA133" s="10">
        <f t="shared" si="26"/>
        <v>1006.1881127417464</v>
      </c>
      <c r="AB133" s="29">
        <f t="shared" si="27"/>
        <v>2.5810617858629668E-2</v>
      </c>
      <c r="AC133" s="8">
        <f t="shared" si="28"/>
        <v>0.71504920927392701</v>
      </c>
      <c r="AD133" s="32">
        <f t="shared" si="29"/>
        <v>3.3781303065493705E-3</v>
      </c>
      <c r="AE133" s="38">
        <f t="shared" si="30"/>
        <v>633841.76787929027</v>
      </c>
      <c r="AF133" s="32">
        <f t="shared" si="31"/>
        <v>453228.05492687452</v>
      </c>
      <c r="AG133" s="9">
        <f t="shared" si="32"/>
        <v>14.011123336025651</v>
      </c>
      <c r="AH133" s="10">
        <f t="shared" si="33"/>
        <v>4.6711284400353676</v>
      </c>
      <c r="AI133" s="10">
        <f t="shared" si="34"/>
        <v>4.3692494693959647</v>
      </c>
      <c r="AJ133" s="10">
        <f t="shared" si="35"/>
        <v>4.6237653520787036</v>
      </c>
      <c r="AK133" s="10">
        <f t="shared" si="36"/>
        <v>8.9930148214746684</v>
      </c>
      <c r="AL133" s="9">
        <f t="shared" si="37"/>
        <v>4.8712163616321122</v>
      </c>
      <c r="AM133" s="49">
        <f t="shared" si="21"/>
        <v>32.614689676586252</v>
      </c>
      <c r="AN133" s="29">
        <f t="shared" si="40"/>
        <v>1.4988358035791113E-4</v>
      </c>
      <c r="AO133" s="29">
        <f t="shared" si="38"/>
        <v>2.0499999999999998</v>
      </c>
      <c r="AP133"/>
      <c r="AQ133" s="32"/>
      <c r="AR133" s="37"/>
      <c r="AS133" s="32"/>
      <c r="AT133"/>
    </row>
    <row r="134" spans="21:46" x14ac:dyDescent="0.25">
      <c r="U134" s="36">
        <f t="shared" si="41"/>
        <v>7440</v>
      </c>
      <c r="V134" s="49">
        <f t="shared" si="39"/>
        <v>27.759998438316806</v>
      </c>
      <c r="W134" s="32">
        <f t="shared" si="22"/>
        <v>296.02999921915836</v>
      </c>
      <c r="X134" s="8">
        <f t="shared" si="23"/>
        <v>1.1929699114016643</v>
      </c>
      <c r="Y134" s="32">
        <f t="shared" si="24"/>
        <v>1.834275117400384E-5</v>
      </c>
      <c r="Z134" s="32">
        <f t="shared" si="25"/>
        <v>1.537570310759327E-5</v>
      </c>
      <c r="AA134" s="10">
        <f t="shared" si="26"/>
        <v>1006.1884060282867</v>
      </c>
      <c r="AB134" s="29">
        <f t="shared" si="27"/>
        <v>2.5811235447228395E-2</v>
      </c>
      <c r="AC134" s="8">
        <f t="shared" si="28"/>
        <v>0.71504766223525495</v>
      </c>
      <c r="AD134" s="32">
        <f t="shared" si="29"/>
        <v>3.3780360187741485E-3</v>
      </c>
      <c r="AE134" s="38">
        <f t="shared" si="30"/>
        <v>634836.23322661163</v>
      </c>
      <c r="AF134" s="32">
        <f t="shared" si="31"/>
        <v>453938.16447092372</v>
      </c>
      <c r="AG134" s="9">
        <f t="shared" si="32"/>
        <v>14.016608208327197</v>
      </c>
      <c r="AH134" s="10">
        <f t="shared" si="33"/>
        <v>4.6730688390572128</v>
      </c>
      <c r="AI134" s="10">
        <f t="shared" si="34"/>
        <v>4.3784778788491518</v>
      </c>
      <c r="AJ134" s="10">
        <f t="shared" si="35"/>
        <v>4.6319993804554498</v>
      </c>
      <c r="AK134" s="10">
        <f t="shared" si="36"/>
        <v>9.0104772593046008</v>
      </c>
      <c r="AL134" s="9">
        <f t="shared" si="37"/>
        <v>4.8806751821233245</v>
      </c>
      <c r="AM134" s="49">
        <f t="shared" si="21"/>
        <v>32.640673620440133</v>
      </c>
      <c r="AN134" s="29">
        <f t="shared" si="40"/>
        <v>1.5017462098841002E-4</v>
      </c>
      <c r="AO134" s="29">
        <f t="shared" si="38"/>
        <v>2.0666666666666669</v>
      </c>
      <c r="AP134"/>
      <c r="AQ134" s="32"/>
      <c r="AR134" s="37"/>
      <c r="AS134" s="32"/>
      <c r="AT134"/>
    </row>
    <row r="135" spans="21:46" x14ac:dyDescent="0.25">
      <c r="U135" s="36">
        <f t="shared" si="41"/>
        <v>7500</v>
      </c>
      <c r="V135" s="49">
        <f t="shared" si="39"/>
        <v>27.776164921720358</v>
      </c>
      <c r="W135" s="32">
        <f t="shared" si="22"/>
        <v>296.03808246086015</v>
      </c>
      <c r="X135" s="8">
        <f t="shared" si="23"/>
        <v>1.1929372302315582</v>
      </c>
      <c r="Y135" s="32">
        <f t="shared" si="24"/>
        <v>1.8343136479373352E-5</v>
      </c>
      <c r="Z135" s="32">
        <f t="shared" si="25"/>
        <v>1.537644732222232E-5</v>
      </c>
      <c r="AA135" s="10">
        <f t="shared" si="26"/>
        <v>1006.1886930022139</v>
      </c>
      <c r="AB135" s="29">
        <f t="shared" si="27"/>
        <v>2.5811839625631793E-2</v>
      </c>
      <c r="AC135" s="8">
        <f t="shared" si="28"/>
        <v>0.71504614887712181</v>
      </c>
      <c r="AD135" s="32">
        <f t="shared" si="29"/>
        <v>3.3779437823922946E-3</v>
      </c>
      <c r="AE135" s="38">
        <f t="shared" si="30"/>
        <v>635808.86432755308</v>
      </c>
      <c r="AF135" s="32">
        <f t="shared" si="31"/>
        <v>454632.67985935329</v>
      </c>
      <c r="AG135" s="9">
        <f t="shared" si="32"/>
        <v>14.021966410502545</v>
      </c>
      <c r="AH135" s="10">
        <f t="shared" si="33"/>
        <v>4.6749646645585479</v>
      </c>
      <c r="AI135" s="10">
        <f t="shared" si="34"/>
        <v>4.3875096541381877</v>
      </c>
      <c r="AJ135" s="10">
        <f t="shared" si="35"/>
        <v>4.6400560209358455</v>
      </c>
      <c r="AK135" s="10">
        <f t="shared" si="36"/>
        <v>9.0275656750740332</v>
      </c>
      <c r="AL135" s="9">
        <f t="shared" si="37"/>
        <v>4.8899314073317681</v>
      </c>
      <c r="AM135" s="49">
        <f t="shared" si="21"/>
        <v>32.666096329052124</v>
      </c>
      <c r="AN135" s="29">
        <f t="shared" si="40"/>
        <v>1.5045942791790055E-4</v>
      </c>
      <c r="AO135" s="29">
        <f t="shared" si="38"/>
        <v>2.0833333333333335</v>
      </c>
      <c r="AP135"/>
      <c r="AQ135" s="32"/>
      <c r="AR135" s="37"/>
      <c r="AS135" s="32"/>
      <c r="AT135"/>
    </row>
    <row r="136" spans="21:46" x14ac:dyDescent="0.25">
      <c r="U136" s="36">
        <f t="shared" si="41"/>
        <v>7560</v>
      </c>
      <c r="V136" s="49">
        <f t="shared" si="39"/>
        <v>27.791980446753005</v>
      </c>
      <c r="W136" s="32">
        <f t="shared" si="22"/>
        <v>296.04599022337646</v>
      </c>
      <c r="X136" s="8">
        <f t="shared" si="23"/>
        <v>1.1929052602699808</v>
      </c>
      <c r="Y136" s="32">
        <f t="shared" si="24"/>
        <v>1.8343513415191509E-5</v>
      </c>
      <c r="Z136" s="32">
        <f t="shared" si="25"/>
        <v>1.5377175393660321E-5</v>
      </c>
      <c r="AA136" s="10">
        <f t="shared" si="26"/>
        <v>1006.1889737964656</v>
      </c>
      <c r="AB136" s="29">
        <f t="shared" si="27"/>
        <v>2.5812430681364597E-2</v>
      </c>
      <c r="AC136" s="8">
        <f t="shared" si="28"/>
        <v>0.71504466847356563</v>
      </c>
      <c r="AD136" s="32">
        <f t="shared" si="29"/>
        <v>3.3778535532451126E-3</v>
      </c>
      <c r="AE136" s="38">
        <f t="shared" si="30"/>
        <v>636760.13977857295</v>
      </c>
      <c r="AF136" s="32">
        <f t="shared" si="31"/>
        <v>455311.94304515101</v>
      </c>
      <c r="AG136" s="9">
        <f t="shared" si="32"/>
        <v>14.027201006558428</v>
      </c>
      <c r="AH136" s="10">
        <f t="shared" si="33"/>
        <v>4.6768169844566962</v>
      </c>
      <c r="AI136" s="10">
        <f t="shared" si="34"/>
        <v>4.3963488446248631</v>
      </c>
      <c r="AJ136" s="10">
        <f t="shared" si="35"/>
        <v>4.6479390163074319</v>
      </c>
      <c r="AK136" s="10">
        <f t="shared" si="36"/>
        <v>9.044287860932295</v>
      </c>
      <c r="AL136" s="9">
        <f t="shared" si="37"/>
        <v>4.8989892580049927</v>
      </c>
      <c r="AM136" s="49">
        <f t="shared" si="21"/>
        <v>32.690969704757997</v>
      </c>
      <c r="AN136" s="29">
        <f t="shared" si="40"/>
        <v>1.5073813101553827E-4</v>
      </c>
      <c r="AO136" s="29">
        <f t="shared" si="38"/>
        <v>2.1</v>
      </c>
      <c r="AP136"/>
      <c r="AQ136" s="32"/>
      <c r="AR136" s="37"/>
      <c r="AS136" s="32"/>
      <c r="AT136"/>
    </row>
    <row r="137" spans="21:46" x14ac:dyDescent="0.25">
      <c r="U137" s="36">
        <f t="shared" si="41"/>
        <v>7620</v>
      </c>
      <c r="V137" s="49">
        <f t="shared" si="39"/>
        <v>27.807452534969389</v>
      </c>
      <c r="W137" s="32">
        <f t="shared" si="22"/>
        <v>296.05372626748465</v>
      </c>
      <c r="X137" s="8">
        <f t="shared" si="23"/>
        <v>1.1928739861996336</v>
      </c>
      <c r="Y137" s="32">
        <f t="shared" si="24"/>
        <v>1.8343882161044395E-5</v>
      </c>
      <c r="Z137" s="32">
        <f t="shared" si="25"/>
        <v>1.5377887667318494E-5</v>
      </c>
      <c r="AA137" s="10">
        <f t="shared" si="26"/>
        <v>1006.189248541309</v>
      </c>
      <c r="AB137" s="29">
        <f t="shared" si="27"/>
        <v>2.5813008895948498E-2</v>
      </c>
      <c r="AC137" s="8">
        <f t="shared" si="28"/>
        <v>0.71504322031394729</v>
      </c>
      <c r="AD137" s="32">
        <f t="shared" si="29"/>
        <v>3.3777652881034829E-3</v>
      </c>
      <c r="AE137" s="38">
        <f t="shared" si="30"/>
        <v>637690.52772687376</v>
      </c>
      <c r="AF137" s="32">
        <f t="shared" si="31"/>
        <v>455976.28850952431</v>
      </c>
      <c r="AG137" s="9">
        <f t="shared" si="32"/>
        <v>14.032314980005218</v>
      </c>
      <c r="AH137" s="10">
        <f t="shared" si="33"/>
        <v>4.6786268390410024</v>
      </c>
      <c r="AI137" s="10">
        <f t="shared" si="34"/>
        <v>4.4049994226619367</v>
      </c>
      <c r="AJ137" s="10">
        <f t="shared" si="35"/>
        <v>4.6556520338326832</v>
      </c>
      <c r="AK137" s="10">
        <f t="shared" si="36"/>
        <v>9.0606514564946199</v>
      </c>
      <c r="AL137" s="9">
        <f t="shared" si="37"/>
        <v>4.9078528722679184</v>
      </c>
      <c r="AM137" s="49">
        <f t="shared" si="21"/>
        <v>32.71530540723731</v>
      </c>
      <c r="AN137" s="29">
        <f t="shared" si="40"/>
        <v>1.5101085760824368E-4</v>
      </c>
      <c r="AO137" s="29">
        <f t="shared" si="38"/>
        <v>2.1166666666666667</v>
      </c>
      <c r="AP137"/>
      <c r="AQ137" s="32"/>
      <c r="AR137" s="37"/>
      <c r="AS137" s="32"/>
      <c r="AT137"/>
    </row>
    <row r="138" spans="21:46" x14ac:dyDescent="0.25">
      <c r="U138" s="36">
        <f t="shared" si="41"/>
        <v>7680</v>
      </c>
      <c r="V138" s="49">
        <f t="shared" si="39"/>
        <v>27.822588551023312</v>
      </c>
      <c r="W138" s="32">
        <f t="shared" si="22"/>
        <v>296.06129427551161</v>
      </c>
      <c r="X138" s="8">
        <f t="shared" si="23"/>
        <v>1.1928433930260085</v>
      </c>
      <c r="Y138" s="32">
        <f t="shared" si="24"/>
        <v>1.8344242892762631E-5</v>
      </c>
      <c r="Z138" s="32">
        <f t="shared" si="25"/>
        <v>1.5378584481427108E-5</v>
      </c>
      <c r="AA138" s="10">
        <f t="shared" si="26"/>
        <v>1006.1895173643878</v>
      </c>
      <c r="AB138" s="29">
        <f t="shared" si="27"/>
        <v>2.5813574545020319E-2</v>
      </c>
      <c r="AC138" s="8">
        <f t="shared" si="28"/>
        <v>0.71504180370264192</v>
      </c>
      <c r="AD138" s="32">
        <f t="shared" si="29"/>
        <v>3.3776789446492463E-3</v>
      </c>
      <c r="AE138" s="38">
        <f t="shared" si="30"/>
        <v>638600.48609628307</v>
      </c>
      <c r="AF138" s="32">
        <f t="shared" si="31"/>
        <v>456626.04342367017</v>
      </c>
      <c r="AG138" s="9">
        <f t="shared" si="32"/>
        <v>14.037311236266911</v>
      </c>
      <c r="AH138" s="10">
        <f t="shared" si="33"/>
        <v>4.6803952417832679</v>
      </c>
      <c r="AI138" s="10">
        <f t="shared" si="34"/>
        <v>4.4134652847556142</v>
      </c>
      <c r="AJ138" s="10">
        <f t="shared" si="35"/>
        <v>4.6631986666201222</v>
      </c>
      <c r="AK138" s="10">
        <f t="shared" si="36"/>
        <v>9.0766639513757355</v>
      </c>
      <c r="AL138" s="9">
        <f t="shared" si="37"/>
        <v>4.9165263069951903</v>
      </c>
      <c r="AM138" s="49">
        <f t="shared" ref="AM138:AM201" si="42">V138+AL138</f>
        <v>32.739114858018503</v>
      </c>
      <c r="AN138" s="29">
        <f t="shared" si="40"/>
        <v>1.5127773252292893E-4</v>
      </c>
      <c r="AO138" s="29">
        <f t="shared" si="38"/>
        <v>2.1333333333333333</v>
      </c>
      <c r="AP138"/>
      <c r="AQ138" s="32"/>
      <c r="AR138" s="37"/>
      <c r="AS138" s="32"/>
      <c r="AT138"/>
    </row>
    <row r="139" spans="21:46" x14ac:dyDescent="0.25">
      <c r="U139" s="36">
        <f t="shared" si="41"/>
        <v>7740</v>
      </c>
      <c r="V139" s="49">
        <f t="shared" si="39"/>
        <v>27.837395705748399</v>
      </c>
      <c r="W139" s="32">
        <f t="shared" ref="W139:W202" si="43">((V139+$W$4)/2)+273.15</f>
        <v>296.06869785287415</v>
      </c>
      <c r="X139" s="8">
        <f t="shared" ref="X139:X202" si="44">(351.99/W139)+344.84/(W139^2)</f>
        <v>1.1928134660709027</v>
      </c>
      <c r="Y139" s="32">
        <f t="shared" ref="Y139:Y202" si="45">((1.459*10^-6)*W139^1.5)/(W139+109.1)</f>
        <v>1.8344595782495444E-5</v>
      </c>
      <c r="Z139" s="32">
        <f t="shared" ref="Z139:Z202" si="46">Y139/X139</f>
        <v>1.537926616717539E-5</v>
      </c>
      <c r="AA139" s="10">
        <f t="shared" ref="AA139:AA202" si="47">1030.5-0.19975*W139+(3.9734*10^-4)*W139^2</f>
        <v>1006.1897803907705</v>
      </c>
      <c r="AB139" s="29">
        <f t="shared" ref="AB139:AB202" si="48">((2.334*10^-3)*(W139^1.5))/(W139+164.54)</f>
        <v>2.5814127898448041E-2</v>
      </c>
      <c r="AC139" s="8">
        <f t="shared" ref="AC139:AC202" si="49">AA139*Y139/AB139</f>
        <v>0.71504041795873552</v>
      </c>
      <c r="AD139" s="32">
        <f t="shared" ref="AD139:AD202" si="50">1/W139</f>
        <v>3.3775944814569067E-3</v>
      </c>
      <c r="AE139" s="38">
        <f t="shared" ref="AE139:AE202" si="51">$H$15*AD139*(V139-$W$4)*($C$34^3)/(Z139^2)</f>
        <v>639490.46280838095</v>
      </c>
      <c r="AF139" s="32">
        <f t="shared" ref="AF139:AF202" si="52">AE139*AC139</f>
        <v>457261.52780712995</v>
      </c>
      <c r="AG139" s="9">
        <f t="shared" ref="AG139:AG202" si="53">0.54*POWER(AF139,1/4)</f>
        <v>14.042192605005383</v>
      </c>
      <c r="AH139" s="10">
        <f t="shared" ref="AH139:AH202" si="54">AG139*AB139/$C$34</f>
        <v>4.6821231801198984</v>
      </c>
      <c r="AI139" s="10">
        <f t="shared" ref="AI139:AI202" si="55">AH139*$C$19*(V139-$W$4)</f>
        <v>4.421750252726067</v>
      </c>
      <c r="AJ139" s="10">
        <f t="shared" ref="AJ139:AJ202" si="56">$W$3*$C$19*$C$3*(POWER(V139+273.15,4)-POWER($W$4+273.15,4))</f>
        <v>4.670582434977308</v>
      </c>
      <c r="AK139" s="10">
        <f t="shared" ref="AK139:AK202" si="57">AJ139+AI139</f>
        <v>9.0923326877033759</v>
      </c>
      <c r="AL139" s="9">
        <f t="shared" ref="AL139:AL202" si="58">AK139*$C$17/($C$2*$C$19)</f>
        <v>4.925013539172661</v>
      </c>
      <c r="AM139" s="49">
        <f t="shared" si="42"/>
        <v>32.762409244921059</v>
      </c>
      <c r="AN139" s="29">
        <f t="shared" si="40"/>
        <v>1.5153887812838958E-4</v>
      </c>
      <c r="AO139" s="29">
        <f t="shared" ref="AO139:AO202" si="59">U139/3600</f>
        <v>2.15</v>
      </c>
      <c r="AP139"/>
      <c r="AQ139" s="32"/>
      <c r="AR139" s="37"/>
      <c r="AS139" s="32"/>
      <c r="AT139"/>
    </row>
    <row r="140" spans="21:46" x14ac:dyDescent="0.25">
      <c r="U140" s="36">
        <f t="shared" si="41"/>
        <v>7800</v>
      </c>
      <c r="V140" s="49">
        <f t="shared" ref="V140:V203" si="60">V139+$W$2*($R$10-AH139*$C$19*(V139-$W$4)-$W$3*$C$3*$C$19*(POWER(V139+273.15,4)-POWER($W$4+273.15,4)))/($C$29*$C$4)</f>
        <v>27.851881059187171</v>
      </c>
      <c r="W140" s="32">
        <f t="shared" si="43"/>
        <v>296.07594052959354</v>
      </c>
      <c r="X140" s="8">
        <f t="shared" si="44"/>
        <v>1.1927841909660526</v>
      </c>
      <c r="Y140" s="32">
        <f t="shared" si="45"/>
        <v>1.8344940998783667E-5</v>
      </c>
      <c r="Z140" s="32">
        <f t="shared" si="46"/>
        <v>1.5379933048849215E-5</v>
      </c>
      <c r="AA140" s="10">
        <f t="shared" si="47"/>
        <v>1006.1900377429961</v>
      </c>
      <c r="AB140" s="29">
        <f t="shared" si="48"/>
        <v>2.5814669220445039E-2</v>
      </c>
      <c r="AC140" s="8">
        <f t="shared" si="49"/>
        <v>0.71503906241572812</v>
      </c>
      <c r="AD140" s="32">
        <f t="shared" si="50"/>
        <v>3.377511857975665E-3</v>
      </c>
      <c r="AE140" s="38">
        <f t="shared" si="51"/>
        <v>640360.89599895885</v>
      </c>
      <c r="AF140" s="32">
        <f t="shared" si="52"/>
        <v>457883.05468279112</v>
      </c>
      <c r="AG140" s="9">
        <f t="shared" si="53"/>
        <v>14.046961842362553</v>
      </c>
      <c r="AH140" s="10">
        <f t="shared" si="54"/>
        <v>4.6838116162070325</v>
      </c>
      <c r="AI140" s="10">
        <f t="shared" si="55"/>
        <v>4.4298580748650478</v>
      </c>
      <c r="AJ140" s="10">
        <f t="shared" si="56"/>
        <v>4.6778067877460288</v>
      </c>
      <c r="AK140" s="10">
        <f t="shared" si="57"/>
        <v>9.1076648626110774</v>
      </c>
      <c r="AL140" s="9">
        <f t="shared" si="58"/>
        <v>4.9333184672476662</v>
      </c>
      <c r="AM140" s="49">
        <f t="shared" si="42"/>
        <v>32.785199526434837</v>
      </c>
      <c r="AN140" s="29">
        <f t="shared" ref="AN140:AN203" si="61">AK140*$W$2/(3.6*10^6)</f>
        <v>1.5179441437685129E-4</v>
      </c>
      <c r="AO140" s="29">
        <f t="shared" si="59"/>
        <v>2.1666666666666665</v>
      </c>
      <c r="AP140"/>
      <c r="AQ140" s="32"/>
      <c r="AR140" s="37"/>
      <c r="AS140" s="32"/>
      <c r="AT140"/>
    </row>
    <row r="141" spans="21:46" x14ac:dyDescent="0.25">
      <c r="U141" s="36">
        <f t="shared" si="41"/>
        <v>7860</v>
      </c>
      <c r="V141" s="49">
        <f t="shared" si="60"/>
        <v>27.866051523568895</v>
      </c>
      <c r="W141" s="32">
        <f t="shared" si="43"/>
        <v>296.08302576178443</v>
      </c>
      <c r="X141" s="8">
        <f t="shared" si="44"/>
        <v>1.1927555536468815</v>
      </c>
      <c r="Y141" s="32">
        <f t="shared" si="45"/>
        <v>1.8345278706631143E-5</v>
      </c>
      <c r="Z141" s="32">
        <f t="shared" si="46"/>
        <v>1.538058544396626E-5</v>
      </c>
      <c r="AA141" s="10">
        <f t="shared" si="47"/>
        <v>1006.1902895411213</v>
      </c>
      <c r="AB141" s="29">
        <f t="shared" si="48"/>
        <v>2.5815198769681968E-2</v>
      </c>
      <c r="AC141" s="8">
        <f t="shared" si="49"/>
        <v>0.71503773642123936</v>
      </c>
      <c r="AD141" s="32">
        <f t="shared" si="50"/>
        <v>3.3774310345117747E-3</v>
      </c>
      <c r="AE141" s="38">
        <f t="shared" si="51"/>
        <v>641212.21422993252</v>
      </c>
      <c r="AF141" s="32">
        <f t="shared" si="52"/>
        <v>458490.93022862176</v>
      </c>
      <c r="AG141" s="9">
        <f t="shared" si="53"/>
        <v>14.051621633124077</v>
      </c>
      <c r="AH141" s="10">
        <f t="shared" si="54"/>
        <v>4.6854614876497065</v>
      </c>
      <c r="AI141" s="10">
        <f t="shared" si="55"/>
        <v>4.4377924270895779</v>
      </c>
      <c r="AJ141" s="10">
        <f t="shared" si="56"/>
        <v>4.6848751036194054</v>
      </c>
      <c r="AK141" s="10">
        <f t="shared" si="57"/>
        <v>9.1226675307089842</v>
      </c>
      <c r="AL141" s="9">
        <f t="shared" si="58"/>
        <v>4.9414449124673663</v>
      </c>
      <c r="AM141" s="49">
        <f t="shared" si="42"/>
        <v>32.80749643603626</v>
      </c>
      <c r="AN141" s="29">
        <f t="shared" si="61"/>
        <v>1.5204445884514975E-4</v>
      </c>
      <c r="AO141" s="29">
        <f t="shared" si="59"/>
        <v>2.1833333333333331</v>
      </c>
      <c r="AP141"/>
      <c r="AQ141" s="32"/>
      <c r="AR141" s="37"/>
      <c r="AS141" s="32"/>
      <c r="AT141"/>
    </row>
    <row r="142" spans="21:46" x14ac:dyDescent="0.25">
      <c r="U142" s="36">
        <f t="shared" si="41"/>
        <v>7920</v>
      </c>
      <c r="V142" s="49">
        <f t="shared" si="60"/>
        <v>27.879913866236709</v>
      </c>
      <c r="W142" s="32">
        <f t="shared" si="43"/>
        <v>296.08995693311834</v>
      </c>
      <c r="X142" s="8">
        <f t="shared" si="44"/>
        <v>1.1927275403463582</v>
      </c>
      <c r="Y142" s="32">
        <f t="shared" si="45"/>
        <v>1.8345609067575405E-5</v>
      </c>
      <c r="Z142" s="32">
        <f t="shared" si="46"/>
        <v>1.5381223663409324E-5</v>
      </c>
      <c r="AA142" s="10">
        <f t="shared" si="47"/>
        <v>1006.1905359027649</v>
      </c>
      <c r="AB142" s="29">
        <f t="shared" si="48"/>
        <v>2.5815716799397353E-2</v>
      </c>
      <c r="AC142" s="8">
        <f t="shared" si="49"/>
        <v>0.71503643933672356</v>
      </c>
      <c r="AD142" s="32">
        <f t="shared" si="50"/>
        <v>3.3773519722112119E-3</v>
      </c>
      <c r="AE142" s="38">
        <f t="shared" si="51"/>
        <v>642044.83669673582</v>
      </c>
      <c r="AF142" s="32">
        <f t="shared" si="52"/>
        <v>459085.45392616215</v>
      </c>
      <c r="AG142" s="9">
        <f t="shared" si="53"/>
        <v>14.056174592807549</v>
      </c>
      <c r="AH142" s="10">
        <f t="shared" si="54"/>
        <v>4.6870737082062197</v>
      </c>
      <c r="AI142" s="10">
        <f t="shared" si="55"/>
        <v>4.4455569140908935</v>
      </c>
      <c r="AJ142" s="10">
        <f t="shared" si="56"/>
        <v>4.6917906924408186</v>
      </c>
      <c r="AK142" s="10">
        <f t="shared" si="57"/>
        <v>9.1373476065317121</v>
      </c>
      <c r="AL142" s="9">
        <f t="shared" si="58"/>
        <v>4.9493966202046771</v>
      </c>
      <c r="AM142" s="49">
        <f t="shared" si="42"/>
        <v>32.829310486441386</v>
      </c>
      <c r="AN142" s="29">
        <f t="shared" si="61"/>
        <v>1.5228912677552853E-4</v>
      </c>
      <c r="AO142" s="29">
        <f t="shared" si="59"/>
        <v>2.2000000000000002</v>
      </c>
      <c r="AP142"/>
      <c r="AQ142" s="32"/>
      <c r="AR142" s="37"/>
      <c r="AS142" s="32"/>
      <c r="AT142"/>
    </row>
    <row r="143" spans="21:46" x14ac:dyDescent="0.25">
      <c r="U143" s="36">
        <f t="shared" si="41"/>
        <v>7980</v>
      </c>
      <c r="V143" s="49">
        <f t="shared" si="60"/>
        <v>27.893474712524458</v>
      </c>
      <c r="W143" s="32">
        <f t="shared" si="43"/>
        <v>296.09673735626222</v>
      </c>
      <c r="X143" s="8">
        <f t="shared" si="44"/>
        <v>1.1927001375889679</v>
      </c>
      <c r="Y143" s="32">
        <f t="shared" si="45"/>
        <v>1.8345932239756705E-5</v>
      </c>
      <c r="Z143" s="32">
        <f t="shared" si="46"/>
        <v>1.5381848011557067E-5</v>
      </c>
      <c r="AA143" s="10">
        <f t="shared" si="47"/>
        <v>1006.1907769431538</v>
      </c>
      <c r="AB143" s="29">
        <f t="shared" si="48"/>
        <v>2.5816223557505711E-2</v>
      </c>
      <c r="AC143" s="8">
        <f t="shared" si="49"/>
        <v>0.71503517053718746</v>
      </c>
      <c r="AD143" s="32">
        <f t="shared" si="50"/>
        <v>3.3772746330426621E-3</v>
      </c>
      <c r="AE143" s="38">
        <f t="shared" si="51"/>
        <v>642859.17343135225</v>
      </c>
      <c r="AF143" s="32">
        <f t="shared" si="52"/>
        <v>459666.91870588233</v>
      </c>
      <c r="AG143" s="9">
        <f t="shared" si="53"/>
        <v>14.060623269678745</v>
      </c>
      <c r="AH143" s="10">
        <f t="shared" si="54"/>
        <v>4.6886491684686229</v>
      </c>
      <c r="AI143" s="10">
        <f t="shared" si="55"/>
        <v>4.4531550704777425</v>
      </c>
      <c r="AJ143" s="10">
        <f t="shared" si="56"/>
        <v>4.69855679648464</v>
      </c>
      <c r="AK143" s="10">
        <f t="shared" si="57"/>
        <v>9.1517118669623834</v>
      </c>
      <c r="AL143" s="9">
        <f t="shared" si="58"/>
        <v>4.9571772612712905</v>
      </c>
      <c r="AM143" s="49">
        <f t="shared" si="42"/>
        <v>32.850651973795749</v>
      </c>
      <c r="AN143" s="29">
        <f t="shared" si="61"/>
        <v>1.5252853111603971E-4</v>
      </c>
      <c r="AO143" s="29">
        <f t="shared" si="59"/>
        <v>2.2166666666666668</v>
      </c>
      <c r="AP143"/>
      <c r="AQ143" s="32"/>
      <c r="AR143" s="37"/>
      <c r="AS143" s="32"/>
      <c r="AT143"/>
    </row>
    <row r="144" spans="21:46" x14ac:dyDescent="0.25">
      <c r="U144" s="36">
        <f t="shared" ref="U144:U207" si="62">U143+$W$2</f>
        <v>8040</v>
      </c>
      <c r="V144" s="49">
        <f t="shared" si="60"/>
        <v>27.906740548583759</v>
      </c>
      <c r="W144" s="32">
        <f t="shared" si="43"/>
        <v>296.10337027429188</v>
      </c>
      <c r="X144" s="8">
        <f t="shared" si="44"/>
        <v>1.1926733321847942</v>
      </c>
      <c r="Y144" s="32">
        <f t="shared" si="45"/>
        <v>1.834624837798592E-5</v>
      </c>
      <c r="Z144" s="32">
        <f t="shared" si="46"/>
        <v>1.538245878641255E-5</v>
      </c>
      <c r="AA144" s="10">
        <f t="shared" si="47"/>
        <v>1006.1910127751664</v>
      </c>
      <c r="AB144" s="29">
        <f t="shared" si="48"/>
        <v>2.5816719286703881E-2</v>
      </c>
      <c r="AC144" s="8">
        <f t="shared" si="49"/>
        <v>0.71503392941091404</v>
      </c>
      <c r="AD144" s="32">
        <f t="shared" si="50"/>
        <v>3.3771989797808169E-3</v>
      </c>
      <c r="AE144" s="38">
        <f t="shared" si="51"/>
        <v>643655.62550103746</v>
      </c>
      <c r="AF144" s="32">
        <f t="shared" si="52"/>
        <v>460235.61108944652</v>
      </c>
      <c r="AG144" s="9">
        <f t="shared" si="53"/>
        <v>14.064970146698684</v>
      </c>
      <c r="AH144" s="10">
        <f t="shared" si="54"/>
        <v>4.6901887365203736</v>
      </c>
      <c r="AI144" s="10">
        <f t="shared" si="55"/>
        <v>4.4605903619133329</v>
      </c>
      <c r="AJ144" s="10">
        <f t="shared" si="56"/>
        <v>4.7051765917188515</v>
      </c>
      <c r="AK144" s="10">
        <f t="shared" si="57"/>
        <v>9.1657669536321844</v>
      </c>
      <c r="AL144" s="9">
        <f t="shared" si="58"/>
        <v>4.9647904332174333</v>
      </c>
      <c r="AM144" s="49">
        <f t="shared" si="42"/>
        <v>32.871530981801193</v>
      </c>
      <c r="AN144" s="29">
        <f t="shared" si="61"/>
        <v>1.5276278256053642E-4</v>
      </c>
      <c r="AO144" s="29">
        <f t="shared" si="59"/>
        <v>2.2333333333333334</v>
      </c>
      <c r="AP144"/>
      <c r="AQ144" s="32"/>
      <c r="AR144" s="37"/>
      <c r="AS144" s="32"/>
      <c r="AT144"/>
    </row>
    <row r="145" spans="21:46" x14ac:dyDescent="0.25">
      <c r="U145" s="36">
        <f t="shared" si="62"/>
        <v>8100</v>
      </c>
      <c r="V145" s="49">
        <f t="shared" si="60"/>
        <v>27.919717724161764</v>
      </c>
      <c r="W145" s="32">
        <f t="shared" si="43"/>
        <v>296.10985886208084</v>
      </c>
      <c r="X145" s="8">
        <f t="shared" si="44"/>
        <v>1.1926471112237074</v>
      </c>
      <c r="Y145" s="32">
        <f t="shared" si="45"/>
        <v>1.8346557633811465E-5</v>
      </c>
      <c r="Z145" s="32">
        <f t="shared" si="46"/>
        <v>1.5383056279729807E-5</v>
      </c>
      <c r="AA145" s="10">
        <f t="shared" si="47"/>
        <v>1006.1912435093772</v>
      </c>
      <c r="AB145" s="29">
        <f t="shared" si="48"/>
        <v>2.5817204224575872E-2</v>
      </c>
      <c r="AC145" s="8">
        <f t="shared" si="49"/>
        <v>0.71503271535918911</v>
      </c>
      <c r="AD145" s="32">
        <f t="shared" si="50"/>
        <v>3.3771249759899763E-3</v>
      </c>
      <c r="AE145" s="38">
        <f t="shared" si="51"/>
        <v>644434.58520280605</v>
      </c>
      <c r="AF145" s="32">
        <f t="shared" si="52"/>
        <v>460791.81132893515</v>
      </c>
      <c r="AG145" s="9">
        <f t="shared" si="53"/>
        <v>14.069217643404297</v>
      </c>
      <c r="AH145" s="10">
        <f t="shared" si="54"/>
        <v>4.6916932585720907</v>
      </c>
      <c r="AI145" s="10">
        <f t="shared" si="55"/>
        <v>4.4678661862452316</v>
      </c>
      <c r="AJ145" s="10">
        <f t="shared" si="56"/>
        <v>4.7116531890492244</v>
      </c>
      <c r="AK145" s="10">
        <f t="shared" si="57"/>
        <v>9.1795193752944559</v>
      </c>
      <c r="AL145" s="9">
        <f t="shared" si="58"/>
        <v>4.9722396616178299</v>
      </c>
      <c r="AM145" s="49">
        <f t="shared" si="42"/>
        <v>32.891957385779591</v>
      </c>
      <c r="AN145" s="29">
        <f t="shared" si="61"/>
        <v>1.5299198958824091E-4</v>
      </c>
      <c r="AO145" s="29">
        <f t="shared" si="59"/>
        <v>2.25</v>
      </c>
      <c r="AP145"/>
      <c r="AQ145" s="32"/>
      <c r="AR145" s="37"/>
      <c r="AS145" s="32"/>
      <c r="AT145"/>
    </row>
    <row r="146" spans="21:46" x14ac:dyDescent="0.25">
      <c r="U146" s="36">
        <f t="shared" si="62"/>
        <v>8160</v>
      </c>
      <c r="V146" s="49">
        <f t="shared" si="60"/>
        <v>27.932412455330191</v>
      </c>
      <c r="W146" s="32">
        <f t="shared" si="43"/>
        <v>296.11620622766509</v>
      </c>
      <c r="X146" s="8">
        <f t="shared" si="44"/>
        <v>1.1926214620696602</v>
      </c>
      <c r="Y146" s="32">
        <f t="shared" si="45"/>
        <v>1.8346860155584787E-5</v>
      </c>
      <c r="Z146" s="32">
        <f t="shared" si="46"/>
        <v>1.5383640777138017E-5</v>
      </c>
      <c r="AA146" s="10">
        <f t="shared" si="47"/>
        <v>1006.1914692540987</v>
      </c>
      <c r="AB146" s="29">
        <f t="shared" si="48"/>
        <v>2.5817678603695306E-2</v>
      </c>
      <c r="AC146" s="8">
        <f t="shared" si="49"/>
        <v>0.71503152779603807</v>
      </c>
      <c r="AD146" s="32">
        <f t="shared" si="50"/>
        <v>3.3770525860079507E-3</v>
      </c>
      <c r="AE146" s="38">
        <f t="shared" si="51"/>
        <v>645196.43625379505</v>
      </c>
      <c r="AF146" s="32">
        <f t="shared" si="52"/>
        <v>461335.79354311014</v>
      </c>
      <c r="AG146" s="9">
        <f t="shared" si="53"/>
        <v>14.073368117725572</v>
      </c>
      <c r="AH146" s="10">
        <f t="shared" si="54"/>
        <v>4.6931635595761945</v>
      </c>
      <c r="AI146" s="10">
        <f t="shared" si="55"/>
        <v>4.4749858746274915</v>
      </c>
      <c r="AJ146" s="10">
        <f t="shared" si="56"/>
        <v>4.7179896355452664</v>
      </c>
      <c r="AK146" s="10">
        <f t="shared" si="57"/>
        <v>9.1929755101727579</v>
      </c>
      <c r="AL146" s="9">
        <f t="shared" si="58"/>
        <v>4.9795284013435763</v>
      </c>
      <c r="AM146" s="49">
        <f t="shared" si="42"/>
        <v>32.911940856673766</v>
      </c>
      <c r="AN146" s="29">
        <f t="shared" si="61"/>
        <v>1.532162585028793E-4</v>
      </c>
      <c r="AO146" s="29">
        <f t="shared" si="59"/>
        <v>2.2666666666666666</v>
      </c>
      <c r="AP146"/>
      <c r="AQ146" s="32"/>
      <c r="AR146" s="37"/>
      <c r="AS146" s="32"/>
      <c r="AT146"/>
    </row>
    <row r="147" spans="21:46" x14ac:dyDescent="0.25">
      <c r="U147" s="36">
        <f t="shared" si="62"/>
        <v>8220</v>
      </c>
      <c r="V147" s="49">
        <f t="shared" si="60"/>
        <v>27.944830827166115</v>
      </c>
      <c r="W147" s="32">
        <f t="shared" si="43"/>
        <v>296.12241541358304</v>
      </c>
      <c r="X147" s="8">
        <f t="shared" si="44"/>
        <v>1.192596372355093</v>
      </c>
      <c r="Y147" s="32">
        <f t="shared" si="45"/>
        <v>1.8347156088524693E-5</v>
      </c>
      <c r="Z147" s="32">
        <f t="shared" si="46"/>
        <v>1.5384212558263482E-5</v>
      </c>
      <c r="AA147" s="10">
        <f t="shared" si="47"/>
        <v>1006.191690115425</v>
      </c>
      <c r="AB147" s="29">
        <f t="shared" si="48"/>
        <v>2.5818142651726283E-2</v>
      </c>
      <c r="AC147" s="8">
        <f t="shared" si="49"/>
        <v>0.71503036614796245</v>
      </c>
      <c r="AD147" s="32">
        <f t="shared" si="50"/>
        <v>3.3769817749302686E-3</v>
      </c>
      <c r="AE147" s="38">
        <f t="shared" si="51"/>
        <v>645941.55397758633</v>
      </c>
      <c r="AF147" s="32">
        <f t="shared" si="52"/>
        <v>461867.82585077739</v>
      </c>
      <c r="AG147" s="9">
        <f t="shared" si="53"/>
        <v>14.077423867741725</v>
      </c>
      <c r="AH147" s="10">
        <f t="shared" si="54"/>
        <v>4.6946004438213906</v>
      </c>
      <c r="AI147" s="10">
        <f t="shared" si="55"/>
        <v>4.4819526926344979</v>
      </c>
      <c r="AJ147" s="10">
        <f t="shared" si="56"/>
        <v>4.7241889156482548</v>
      </c>
      <c r="AK147" s="10">
        <f t="shared" si="57"/>
        <v>9.2061416082827527</v>
      </c>
      <c r="AL147" s="9">
        <f t="shared" si="58"/>
        <v>4.9866600378198243</v>
      </c>
      <c r="AM147" s="49">
        <f t="shared" si="42"/>
        <v>32.931490864985939</v>
      </c>
      <c r="AN147" s="29">
        <f t="shared" si="61"/>
        <v>1.5343569347137919E-4</v>
      </c>
      <c r="AO147" s="29">
        <f t="shared" si="59"/>
        <v>2.2833333333333332</v>
      </c>
      <c r="AP147"/>
      <c r="AQ147" s="32"/>
      <c r="AR147" s="37"/>
      <c r="AS147" s="32"/>
      <c r="AT147"/>
    </row>
    <row r="148" spans="21:46" x14ac:dyDescent="0.25">
      <c r="U148" s="36">
        <f t="shared" si="62"/>
        <v>8280</v>
      </c>
      <c r="V148" s="49">
        <f t="shared" si="60"/>
        <v>27.956978796385073</v>
      </c>
      <c r="W148" s="32">
        <f t="shared" si="43"/>
        <v>296.12848939819253</v>
      </c>
      <c r="X148" s="8">
        <f t="shared" si="44"/>
        <v>1.1925718299754353</v>
      </c>
      <c r="Y148" s="32">
        <f t="shared" si="45"/>
        <v>1.8347445574780728E-5</v>
      </c>
      <c r="Z148" s="32">
        <f t="shared" si="46"/>
        <v>1.5384771896849726E-5</v>
      </c>
      <c r="AA148" s="10">
        <f t="shared" si="47"/>
        <v>1006.1919061972728</v>
      </c>
      <c r="AB148" s="29">
        <f t="shared" si="48"/>
        <v>2.5818596591522597E-2</v>
      </c>
      <c r="AC148" s="8">
        <f t="shared" si="49"/>
        <v>0.71502922985368345</v>
      </c>
      <c r="AD148" s="32">
        <f t="shared" si="50"/>
        <v>3.3769125085946683E-3</v>
      </c>
      <c r="AE148" s="38">
        <f t="shared" si="51"/>
        <v>646670.30548652774</v>
      </c>
      <c r="AF148" s="32">
        <f t="shared" si="52"/>
        <v>462388.17050127813</v>
      </c>
      <c r="AG148" s="9">
        <f t="shared" si="53"/>
        <v>14.081387133378632</v>
      </c>
      <c r="AH148" s="10">
        <f t="shared" si="54"/>
        <v>4.6960046955077299</v>
      </c>
      <c r="AI148" s="10">
        <f t="shared" si="55"/>
        <v>4.48876984136594</v>
      </c>
      <c r="AJ148" s="10">
        <f t="shared" si="56"/>
        <v>4.7302539523605152</v>
      </c>
      <c r="AK148" s="10">
        <f t="shared" si="57"/>
        <v>9.2190237937264552</v>
      </c>
      <c r="AL148" s="9">
        <f t="shared" si="58"/>
        <v>4.9936378882684958</v>
      </c>
      <c r="AM148" s="49">
        <f t="shared" si="42"/>
        <v>32.950616684653568</v>
      </c>
      <c r="AN148" s="29">
        <f t="shared" si="61"/>
        <v>1.5365039656210758E-4</v>
      </c>
      <c r="AO148" s="29">
        <f t="shared" si="59"/>
        <v>2.2999999999999998</v>
      </c>
      <c r="AP148"/>
      <c r="AQ148" s="32"/>
      <c r="AR148" s="37"/>
      <c r="AS148" s="32"/>
      <c r="AT148"/>
    </row>
    <row r="149" spans="21:46" x14ac:dyDescent="0.25">
      <c r="U149" s="36">
        <f t="shared" si="62"/>
        <v>8340</v>
      </c>
      <c r="V149" s="49">
        <f t="shared" si="60"/>
        <v>27.968862193927052</v>
      </c>
      <c r="W149" s="32">
        <f t="shared" si="43"/>
        <v>296.13443109696351</v>
      </c>
      <c r="X149" s="8">
        <f t="shared" si="44"/>
        <v>1.1925478230837199</v>
      </c>
      <c r="Y149" s="32">
        <f t="shared" si="45"/>
        <v>1.8347728753495198E-5</v>
      </c>
      <c r="Z149" s="32">
        <f t="shared" si="46"/>
        <v>1.5385319060875213E-5</v>
      </c>
      <c r="AA149" s="10">
        <f t="shared" si="47"/>
        <v>1006.1921176014228</v>
      </c>
      <c r="AB149" s="29">
        <f t="shared" si="48"/>
        <v>2.5819040641224835E-2</v>
      </c>
      <c r="AC149" s="8">
        <f t="shared" si="49"/>
        <v>0.7150281183638918</v>
      </c>
      <c r="AD149" s="32">
        <f t="shared" si="50"/>
        <v>3.3768447535658876E-3</v>
      </c>
      <c r="AE149" s="38">
        <f t="shared" si="51"/>
        <v>647383.04986019398</v>
      </c>
      <c r="AF149" s="32">
        <f t="shared" si="52"/>
        <v>462897.08400221204</v>
      </c>
      <c r="AG149" s="9">
        <f t="shared" si="53"/>
        <v>14.085260098050187</v>
      </c>
      <c r="AH149" s="10">
        <f t="shared" si="54"/>
        <v>4.6973770793029948</v>
      </c>
      <c r="AI149" s="10">
        <f t="shared" si="55"/>
        <v>4.4954404585423777</v>
      </c>
      <c r="AJ149" s="10">
        <f t="shared" si="56"/>
        <v>4.7361876084170307</v>
      </c>
      <c r="AK149" s="10">
        <f t="shared" si="57"/>
        <v>9.2316280669594093</v>
      </c>
      <c r="AL149" s="9">
        <f t="shared" si="58"/>
        <v>5.0004652029363461</v>
      </c>
      <c r="AM149" s="49">
        <f t="shared" si="42"/>
        <v>32.969327396863399</v>
      </c>
      <c r="AN149" s="29">
        <f t="shared" si="61"/>
        <v>1.5386046778265682E-4</v>
      </c>
      <c r="AO149" s="29">
        <f t="shared" si="59"/>
        <v>2.3166666666666669</v>
      </c>
      <c r="AP149"/>
      <c r="AQ149" s="32"/>
      <c r="AR149" s="37"/>
      <c r="AS149" s="32"/>
      <c r="AT149"/>
    </row>
    <row r="150" spans="21:46" x14ac:dyDescent="0.25">
      <c r="U150" s="36">
        <f t="shared" si="62"/>
        <v>8400</v>
      </c>
      <c r="V150" s="49">
        <f t="shared" si="60"/>
        <v>27.980486727495919</v>
      </c>
      <c r="W150" s="32">
        <f t="shared" si="43"/>
        <v>296.14024336374791</v>
      </c>
      <c r="X150" s="8">
        <f t="shared" si="44"/>
        <v>1.1925243400852887</v>
      </c>
      <c r="Y150" s="32">
        <f t="shared" si="45"/>
        <v>1.8348005760864199E-5</v>
      </c>
      <c r="Z150" s="32">
        <f t="shared" si="46"/>
        <v>1.5385854312669174E-5</v>
      </c>
      <c r="AA150" s="10">
        <f t="shared" si="47"/>
        <v>1006.19232442756</v>
      </c>
      <c r="AB150" s="29">
        <f t="shared" si="48"/>
        <v>2.5819475014356053E-2</v>
      </c>
      <c r="AC150" s="8">
        <f t="shared" si="49"/>
        <v>0.71502703114099897</v>
      </c>
      <c r="AD150" s="32">
        <f t="shared" si="50"/>
        <v>3.3767784771207331E-3</v>
      </c>
      <c r="AE150" s="38">
        <f t="shared" si="51"/>
        <v>648080.13832001237</v>
      </c>
      <c r="AF150" s="32">
        <f t="shared" si="52"/>
        <v>463394.81724440638</v>
      </c>
      <c r="AG150" s="9">
        <f t="shared" si="53"/>
        <v>14.089044890245503</v>
      </c>
      <c r="AH150" s="10">
        <f t="shared" si="54"/>
        <v>4.6987183408811966</v>
      </c>
      <c r="AI150" s="10">
        <f t="shared" si="55"/>
        <v>4.5019676195910163</v>
      </c>
      <c r="AJ150" s="10">
        <f t="shared" si="56"/>
        <v>4.7419926874387253</v>
      </c>
      <c r="AK150" s="10">
        <f t="shared" si="57"/>
        <v>9.2439603070297416</v>
      </c>
      <c r="AL150" s="9">
        <f t="shared" si="58"/>
        <v>5.007145166307776</v>
      </c>
      <c r="AM150" s="49">
        <f t="shared" si="42"/>
        <v>32.987631893803695</v>
      </c>
      <c r="AN150" s="29">
        <f t="shared" si="61"/>
        <v>1.5406600511716238E-4</v>
      </c>
      <c r="AO150" s="29">
        <f t="shared" si="59"/>
        <v>2.3333333333333335</v>
      </c>
      <c r="AP150"/>
      <c r="AQ150" s="32"/>
      <c r="AR150" s="37"/>
      <c r="AS150" s="32"/>
      <c r="AT150"/>
    </row>
    <row r="151" spans="21:46" x14ac:dyDescent="0.25">
      <c r="U151" s="36">
        <f t="shared" si="62"/>
        <v>8460</v>
      </c>
      <c r="V151" s="49">
        <f t="shared" si="60"/>
        <v>27.991857984052853</v>
      </c>
      <c r="W151" s="32">
        <f t="shared" si="43"/>
        <v>296.14592899202643</v>
      </c>
      <c r="X151" s="8">
        <f t="shared" si="44"/>
        <v>1.1925013696326059</v>
      </c>
      <c r="Y151" s="32">
        <f t="shared" si="45"/>
        <v>1.8348276730197359E-5</v>
      </c>
      <c r="Z151" s="32">
        <f t="shared" si="46"/>
        <v>1.5386377909025147E-5</v>
      </c>
      <c r="AA151" s="10">
        <f t="shared" si="47"/>
        <v>1006.1925267733152</v>
      </c>
      <c r="AB151" s="29">
        <f t="shared" si="48"/>
        <v>2.5819899919915252E-2</v>
      </c>
      <c r="AC151" s="8">
        <f t="shared" si="49"/>
        <v>0.71502596765889781</v>
      </c>
      <c r="AD151" s="32">
        <f t="shared" si="50"/>
        <v>3.3767136472334369E-3</v>
      </c>
      <c r="AE151" s="38">
        <f t="shared" si="51"/>
        <v>648761.91440017789</v>
      </c>
      <c r="AF151" s="32">
        <f t="shared" si="52"/>
        <v>463881.61562422622</v>
      </c>
      <c r="AG151" s="9">
        <f t="shared" si="53"/>
        <v>14.092743585064401</v>
      </c>
      <c r="AH151" s="10">
        <f t="shared" si="54"/>
        <v>4.7000292074437944</v>
      </c>
      <c r="AI151" s="10">
        <f t="shared" si="55"/>
        <v>4.5083543387211726</v>
      </c>
      <c r="AJ151" s="10">
        <f t="shared" si="56"/>
        <v>4.7476719350677543</v>
      </c>
      <c r="AK151" s="10">
        <f t="shared" si="57"/>
        <v>9.2560262737889261</v>
      </c>
      <c r="AL151" s="9">
        <f t="shared" si="58"/>
        <v>5.0136808983023347</v>
      </c>
      <c r="AM151" s="49">
        <f t="shared" si="42"/>
        <v>33.005538882355189</v>
      </c>
      <c r="AN151" s="29">
        <f t="shared" si="61"/>
        <v>1.5426710456314875E-4</v>
      </c>
      <c r="AO151" s="29">
        <f t="shared" si="59"/>
        <v>2.35</v>
      </c>
      <c r="AP151"/>
      <c r="AQ151" s="32"/>
      <c r="AR151" s="37"/>
      <c r="AS151" s="32"/>
      <c r="AT151"/>
    </row>
    <row r="152" spans="21:46" x14ac:dyDescent="0.25">
      <c r="U152" s="36">
        <f t="shared" si="62"/>
        <v>8520</v>
      </c>
      <c r="V152" s="49">
        <f t="shared" si="60"/>
        <v>28.002981432264395</v>
      </c>
      <c r="W152" s="32">
        <f t="shared" si="43"/>
        <v>296.15149071613217</v>
      </c>
      <c r="X152" s="8">
        <f t="shared" si="44"/>
        <v>1.1924789006201655</v>
      </c>
      <c r="Y152" s="32">
        <f t="shared" si="45"/>
        <v>1.8348541791976684E-5</v>
      </c>
      <c r="Z152" s="32">
        <f t="shared" si="46"/>
        <v>1.5386890101312709E-5</v>
      </c>
      <c r="AA152" s="10">
        <f t="shared" si="47"/>
        <v>1006.1927247343016</v>
      </c>
      <c r="AB152" s="29">
        <f t="shared" si="48"/>
        <v>2.582031556246963E-2</v>
      </c>
      <c r="AC152" s="8">
        <f t="shared" si="49"/>
        <v>0.71502492740272217</v>
      </c>
      <c r="AD152" s="32">
        <f t="shared" si="50"/>
        <v>3.3766502325612885E-3</v>
      </c>
      <c r="AE152" s="38">
        <f t="shared" si="51"/>
        <v>649428.71411488927</v>
      </c>
      <c r="AF152" s="32">
        <f t="shared" si="52"/>
        <v>464357.71916324191</v>
      </c>
      <c r="AG152" s="9">
        <f t="shared" si="53"/>
        <v>14.096358205702806</v>
      </c>
      <c r="AH152" s="10">
        <f t="shared" si="54"/>
        <v>4.7013103882243721</v>
      </c>
      <c r="AI152" s="10">
        <f t="shared" si="55"/>
        <v>4.5146035699891307</v>
      </c>
      <c r="AJ152" s="10">
        <f t="shared" si="56"/>
        <v>4.7532280400848785</v>
      </c>
      <c r="AK152" s="10">
        <f t="shared" si="57"/>
        <v>9.2678316100740084</v>
      </c>
      <c r="AL152" s="9">
        <f t="shared" si="58"/>
        <v>5.0200754554567544</v>
      </c>
      <c r="AM152" s="49">
        <f t="shared" si="42"/>
        <v>33.023056887721147</v>
      </c>
      <c r="AN152" s="29">
        <f t="shared" si="61"/>
        <v>1.5446386016790013E-4</v>
      </c>
      <c r="AO152" s="29">
        <f t="shared" si="59"/>
        <v>2.3666666666666667</v>
      </c>
      <c r="AP152"/>
      <c r="AQ152" s="32"/>
      <c r="AR152" s="37"/>
      <c r="AS152" s="32"/>
      <c r="AT152"/>
    </row>
    <row r="153" spans="21:46" x14ac:dyDescent="0.25">
      <c r="U153" s="36">
        <f t="shared" si="62"/>
        <v>8580</v>
      </c>
      <c r="V153" s="49">
        <f t="shared" si="60"/>
        <v>28.013862424905653</v>
      </c>
      <c r="W153" s="32">
        <f t="shared" si="43"/>
        <v>296.15693121245283</v>
      </c>
      <c r="X153" s="8">
        <f t="shared" si="44"/>
        <v>1.1924569221794956</v>
      </c>
      <c r="Y153" s="32">
        <f t="shared" si="45"/>
        <v>1.8348801073914198E-5</v>
      </c>
      <c r="Z153" s="32">
        <f t="shared" si="46"/>
        <v>1.5387391135587057E-5</v>
      </c>
      <c r="AA153" s="10">
        <f t="shared" si="47"/>
        <v>1006.1929184041558</v>
      </c>
      <c r="AB153" s="29">
        <f t="shared" si="48"/>
        <v>2.5820722142244845E-2</v>
      </c>
      <c r="AC153" s="8">
        <f t="shared" si="49"/>
        <v>0.71502390986861519</v>
      </c>
      <c r="AD153" s="32">
        <f t="shared" si="50"/>
        <v>3.3765882024305361E-3</v>
      </c>
      <c r="AE153" s="38">
        <f t="shared" si="51"/>
        <v>650080.86612201168</v>
      </c>
      <c r="AF153" s="32">
        <f t="shared" si="52"/>
        <v>464823.36262533657</v>
      </c>
      <c r="AG153" s="9">
        <f t="shared" si="53"/>
        <v>14.099890724890363</v>
      </c>
      <c r="AH153" s="10">
        <f t="shared" si="54"/>
        <v>4.7025625749773701</v>
      </c>
      <c r="AI153" s="10">
        <f t="shared" si="55"/>
        <v>4.5207182083520117</v>
      </c>
      <c r="AJ153" s="10">
        <f t="shared" si="56"/>
        <v>4.7586636355089817</v>
      </c>
      <c r="AK153" s="10">
        <f t="shared" si="57"/>
        <v>9.2793818438609925</v>
      </c>
      <c r="AL153" s="9">
        <f t="shared" si="58"/>
        <v>5.0263318320913708</v>
      </c>
      <c r="AM153" s="49">
        <f t="shared" si="42"/>
        <v>33.040194256997026</v>
      </c>
      <c r="AN153" s="29">
        <f t="shared" si="61"/>
        <v>1.5465636406434988E-4</v>
      </c>
      <c r="AO153" s="29">
        <f t="shared" si="59"/>
        <v>2.3833333333333333</v>
      </c>
      <c r="AP153"/>
      <c r="AQ153" s="32"/>
      <c r="AR153" s="37"/>
      <c r="AS153" s="32"/>
      <c r="AT153"/>
    </row>
    <row r="154" spans="21:46" x14ac:dyDescent="0.25">
      <c r="U154" s="36">
        <f t="shared" si="62"/>
        <v>8640</v>
      </c>
      <c r="V154" s="49">
        <f t="shared" si="60"/>
        <v>28.024506201219303</v>
      </c>
      <c r="W154" s="32">
        <f t="shared" si="43"/>
        <v>296.16225310060963</v>
      </c>
      <c r="X154" s="8">
        <f t="shared" si="44"/>
        <v>1.192435423674262</v>
      </c>
      <c r="Y154" s="32">
        <f t="shared" si="45"/>
        <v>1.8349054701008514E-5</v>
      </c>
      <c r="Z154" s="32">
        <f t="shared" si="46"/>
        <v>1.5387881252696607E-5</v>
      </c>
      <c r="AA154" s="10">
        <f t="shared" si="47"/>
        <v>1006.193107874575</v>
      </c>
      <c r="AB154" s="29">
        <f t="shared" si="48"/>
        <v>2.5821119855213605E-2</v>
      </c>
      <c r="AC154" s="8">
        <f t="shared" si="49"/>
        <v>0.71502291456350187</v>
      </c>
      <c r="AD154" s="32">
        <f t="shared" si="50"/>
        <v>3.376527526822565E-3</v>
      </c>
      <c r="AE154" s="38">
        <f t="shared" si="51"/>
        <v>650718.69188323198</v>
      </c>
      <c r="AF154" s="32">
        <f t="shared" si="52"/>
        <v>465278.77563129785</v>
      </c>
      <c r="AG154" s="9">
        <f t="shared" si="53"/>
        <v>14.103343066281873</v>
      </c>
      <c r="AH154" s="10">
        <f t="shared" si="54"/>
        <v>4.7037864424514408</v>
      </c>
      <c r="AI154" s="10">
        <f t="shared" si="55"/>
        <v>4.5267010907103122</v>
      </c>
      <c r="AJ154" s="10">
        <f t="shared" si="56"/>
        <v>4.7639812996788615</v>
      </c>
      <c r="AK154" s="10">
        <f t="shared" si="57"/>
        <v>9.2906823903891738</v>
      </c>
      <c r="AL154" s="9">
        <f t="shared" si="58"/>
        <v>5.0324529614608018</v>
      </c>
      <c r="AM154" s="49">
        <f t="shared" si="42"/>
        <v>33.056959162680101</v>
      </c>
      <c r="AN154" s="29">
        <f t="shared" si="61"/>
        <v>1.5484470650648622E-4</v>
      </c>
      <c r="AO154" s="29">
        <f t="shared" si="59"/>
        <v>2.4</v>
      </c>
      <c r="AP154"/>
      <c r="AQ154" s="32"/>
      <c r="AR154" s="37"/>
      <c r="AS154" s="32"/>
      <c r="AT154"/>
    </row>
    <row r="155" spans="21:46" x14ac:dyDescent="0.25">
      <c r="U155" s="36">
        <f t="shared" si="62"/>
        <v>8700</v>
      </c>
      <c r="V155" s="49">
        <f t="shared" si="60"/>
        <v>28.03491788923095</v>
      </c>
      <c r="W155" s="32">
        <f t="shared" si="43"/>
        <v>296.16745894461548</v>
      </c>
      <c r="X155" s="8">
        <f t="shared" si="44"/>
        <v>1.19241439469546</v>
      </c>
      <c r="Y155" s="32">
        <f t="shared" si="45"/>
        <v>1.8349302795600466E-5</v>
      </c>
      <c r="Z155" s="32">
        <f t="shared" si="46"/>
        <v>1.5388360688388735E-5</v>
      </c>
      <c r="AA155" s="10">
        <f t="shared" si="47"/>
        <v>1006.193293235355</v>
      </c>
      <c r="AB155" s="29">
        <f t="shared" si="48"/>
        <v>2.582150889318283E-2</v>
      </c>
      <c r="AC155" s="8">
        <f t="shared" si="49"/>
        <v>0.71502194100486371</v>
      </c>
      <c r="AD155" s="32">
        <f t="shared" si="50"/>
        <v>3.3764681763603344E-3</v>
      </c>
      <c r="AE155" s="38">
        <f t="shared" si="51"/>
        <v>651342.50582076481</v>
      </c>
      <c r="AF155" s="32">
        <f t="shared" si="52"/>
        <v>465724.182770935</v>
      </c>
      <c r="AG155" s="9">
        <f t="shared" si="53"/>
        <v>14.106717105804403</v>
      </c>
      <c r="AH155" s="10">
        <f t="shared" si="54"/>
        <v>4.7049826488480928</v>
      </c>
      <c r="AI155" s="10">
        <f t="shared" si="55"/>
        <v>4.5325549969389067</v>
      </c>
      <c r="AJ155" s="10">
        <f t="shared" si="56"/>
        <v>4.7691835573174419</v>
      </c>
      <c r="AK155" s="10">
        <f t="shared" si="57"/>
        <v>9.3017385542563495</v>
      </c>
      <c r="AL155" s="9">
        <f t="shared" si="58"/>
        <v>5.0384417168888556</v>
      </c>
      <c r="AM155" s="49">
        <f t="shared" si="42"/>
        <v>33.073359606119809</v>
      </c>
      <c r="AN155" s="29">
        <f t="shared" si="61"/>
        <v>1.5502897590427249E-4</v>
      </c>
      <c r="AO155" s="29">
        <f t="shared" si="59"/>
        <v>2.4166666666666665</v>
      </c>
      <c r="AP155"/>
      <c r="AQ155" s="32"/>
      <c r="AR155" s="37"/>
      <c r="AS155" s="32"/>
      <c r="AT155"/>
    </row>
    <row r="156" spans="21:46" x14ac:dyDescent="0.25">
      <c r="U156" s="36">
        <f t="shared" si="62"/>
        <v>8760</v>
      </c>
      <c r="V156" s="49">
        <f t="shared" si="60"/>
        <v>28.045102508021458</v>
      </c>
      <c r="W156" s="32">
        <f t="shared" si="43"/>
        <v>296.17255125401073</v>
      </c>
      <c r="X156" s="8">
        <f t="shared" si="44"/>
        <v>1.192393825056703</v>
      </c>
      <c r="Y156" s="32">
        <f t="shared" si="45"/>
        <v>1.8349545477427472E-5</v>
      </c>
      <c r="Z156" s="32">
        <f t="shared" si="46"/>
        <v>1.5388829673413379E-5</v>
      </c>
      <c r="AA156" s="10">
        <f t="shared" si="47"/>
        <v>1006.1934745744259</v>
      </c>
      <c r="AB156" s="29">
        <f t="shared" si="48"/>
        <v>2.5821889443878851E-2</v>
      </c>
      <c r="AC156" s="8">
        <f t="shared" si="49"/>
        <v>0.71502098872051911</v>
      </c>
      <c r="AD156" s="32">
        <f t="shared" si="50"/>
        <v>3.3764101222950793E-3</v>
      </c>
      <c r="AE156" s="38">
        <f t="shared" si="51"/>
        <v>651952.61547071231</v>
      </c>
      <c r="AF156" s="32">
        <f t="shared" si="52"/>
        <v>466159.80371279712</v>
      </c>
      <c r="AG156" s="9">
        <f t="shared" si="53"/>
        <v>14.110014672961743</v>
      </c>
      <c r="AH156" s="10">
        <f t="shared" si="54"/>
        <v>4.7061518362660513</v>
      </c>
      <c r="AI156" s="10">
        <f t="shared" si="55"/>
        <v>4.5382826509061669</v>
      </c>
      <c r="AJ156" s="10">
        <f t="shared" si="56"/>
        <v>4.774272880578426</v>
      </c>
      <c r="AK156" s="10">
        <f t="shared" si="57"/>
        <v>9.3125555314845929</v>
      </c>
      <c r="AL156" s="9">
        <f t="shared" si="58"/>
        <v>5.0443009128874872</v>
      </c>
      <c r="AM156" s="49">
        <f t="shared" si="42"/>
        <v>33.089403420908944</v>
      </c>
      <c r="AN156" s="29">
        <f t="shared" si="61"/>
        <v>1.5520925885807653E-4</v>
      </c>
      <c r="AO156" s="29">
        <f t="shared" si="59"/>
        <v>2.4333333333333331</v>
      </c>
      <c r="AP156"/>
      <c r="AQ156" s="32"/>
      <c r="AR156" s="37"/>
      <c r="AS156" s="32"/>
      <c r="AT156"/>
    </row>
    <row r="157" spans="21:46" x14ac:dyDescent="0.25">
      <c r="U157" s="36">
        <f t="shared" si="62"/>
        <v>8820</v>
      </c>
      <c r="V157" s="49">
        <f t="shared" si="60"/>
        <v>28.055064969956852</v>
      </c>
      <c r="W157" s="32">
        <f t="shared" si="43"/>
        <v>296.17753248497843</v>
      </c>
      <c r="X157" s="8">
        <f t="shared" si="44"/>
        <v>1.1923737047896017</v>
      </c>
      <c r="Y157" s="32">
        <f t="shared" si="45"/>
        <v>1.8349782863677157E-5</v>
      </c>
      <c r="Z157" s="32">
        <f t="shared" si="46"/>
        <v>1.5389288433624957E-5</v>
      </c>
      <c r="AA157" s="10">
        <f t="shared" si="47"/>
        <v>1006.1936519778897</v>
      </c>
      <c r="AB157" s="29">
        <f t="shared" si="48"/>
        <v>2.5822261691031325E-2</v>
      </c>
      <c r="AC157" s="8">
        <f t="shared" si="49"/>
        <v>0.715020057248409</v>
      </c>
      <c r="AD157" s="32">
        <f t="shared" si="50"/>
        <v>3.3763533364932672E-3</v>
      </c>
      <c r="AE157" s="38">
        <f t="shared" si="51"/>
        <v>652549.321633104</v>
      </c>
      <c r="AF157" s="32">
        <f t="shared" si="52"/>
        <v>466585.8533115125</v>
      </c>
      <c r="AG157" s="9">
        <f t="shared" si="53"/>
        <v>14.113237552097756</v>
      </c>
      <c r="AH157" s="10">
        <f t="shared" si="54"/>
        <v>4.7072946311319654</v>
      </c>
      <c r="AI157" s="10">
        <f t="shared" si="55"/>
        <v>4.543886721481055</v>
      </c>
      <c r="AJ157" s="10">
        <f t="shared" si="56"/>
        <v>4.7792516900756423</v>
      </c>
      <c r="AK157" s="10">
        <f t="shared" si="57"/>
        <v>9.3231384115566982</v>
      </c>
      <c r="AL157" s="9">
        <f t="shared" si="58"/>
        <v>5.0500333062598779</v>
      </c>
      <c r="AM157" s="49">
        <f t="shared" si="42"/>
        <v>33.105098276216729</v>
      </c>
      <c r="AN157" s="29">
        <f t="shared" si="61"/>
        <v>1.5538564019261164E-4</v>
      </c>
      <c r="AO157" s="29">
        <f t="shared" si="59"/>
        <v>2.4500000000000002</v>
      </c>
      <c r="AP157"/>
      <c r="AQ157" s="32"/>
      <c r="AR157" s="37"/>
      <c r="AS157" s="32"/>
      <c r="AT157"/>
    </row>
    <row r="158" spans="21:46" x14ac:dyDescent="0.25">
      <c r="U158" s="36">
        <f t="shared" si="62"/>
        <v>8880</v>
      </c>
      <c r="V158" s="49">
        <f t="shared" si="60"/>
        <v>28.064810082876416</v>
      </c>
      <c r="W158" s="32">
        <f t="shared" si="43"/>
        <v>296.18240504143819</v>
      </c>
      <c r="X158" s="8">
        <f t="shared" si="44"/>
        <v>1.1923540241392314</v>
      </c>
      <c r="Y158" s="32">
        <f t="shared" si="45"/>
        <v>1.8350015069039578E-5</v>
      </c>
      <c r="Z158" s="32">
        <f t="shared" si="46"/>
        <v>1.5389737190082098E-5</v>
      </c>
      <c r="AA158" s="10">
        <f t="shared" si="47"/>
        <v>1006.1938255300556</v>
      </c>
      <c r="AB158" s="29">
        <f t="shared" si="48"/>
        <v>2.5822625814455161E-2</v>
      </c>
      <c r="AC158" s="8">
        <f t="shared" si="49"/>
        <v>0.71501914613638484</v>
      </c>
      <c r="AD158" s="32">
        <f t="shared" si="50"/>
        <v>3.3762977914238096E-3</v>
      </c>
      <c r="AE158" s="38">
        <f t="shared" si="51"/>
        <v>653132.91851873754</v>
      </c>
      <c r="AF158" s="32">
        <f t="shared" si="52"/>
        <v>467002.54171283275</v>
      </c>
      <c r="AG158" s="9">
        <f t="shared" si="53"/>
        <v>14.116387483620302</v>
      </c>
      <c r="AH158" s="10">
        <f t="shared" si="54"/>
        <v>4.7084116446178941</v>
      </c>
      <c r="AI158" s="10">
        <f t="shared" si="55"/>
        <v>4.5493698235279592</v>
      </c>
      <c r="AJ158" s="10">
        <f t="shared" si="56"/>
        <v>4.7841223558951356</v>
      </c>
      <c r="AK158" s="10">
        <f t="shared" si="57"/>
        <v>9.3334921794230947</v>
      </c>
      <c r="AL158" s="9">
        <f t="shared" si="58"/>
        <v>5.0556415971875097</v>
      </c>
      <c r="AM158" s="49">
        <f t="shared" si="42"/>
        <v>33.120451680063923</v>
      </c>
      <c r="AN158" s="29">
        <f t="shared" si="61"/>
        <v>1.5555820299038489E-4</v>
      </c>
      <c r="AO158" s="29">
        <f t="shared" si="59"/>
        <v>2.4666666666666668</v>
      </c>
      <c r="AP158"/>
      <c r="AQ158" s="32"/>
      <c r="AR158" s="37"/>
      <c r="AS158" s="32"/>
      <c r="AT158"/>
    </row>
    <row r="159" spans="21:46" x14ac:dyDescent="0.25">
      <c r="U159" s="36">
        <f t="shared" si="62"/>
        <v>8940</v>
      </c>
      <c r="V159" s="49">
        <f t="shared" si="60"/>
        <v>28.074342552239543</v>
      </c>
      <c r="W159" s="32">
        <f t="shared" si="43"/>
        <v>296.18717127611973</v>
      </c>
      <c r="X159" s="8">
        <f t="shared" si="44"/>
        <v>1.1923347735596876</v>
      </c>
      <c r="Y159" s="32">
        <f t="shared" si="45"/>
        <v>1.8350242205758957E-5</v>
      </c>
      <c r="Z159" s="32">
        <f t="shared" si="46"/>
        <v>1.5390176159145922E-5</v>
      </c>
      <c r="AA159" s="10">
        <f t="shared" si="47"/>
        <v>1006.1939953134749</v>
      </c>
      <c r="AB159" s="29">
        <f t="shared" si="48"/>
        <v>2.5822981990131475E-2</v>
      </c>
      <c r="AC159" s="8">
        <f t="shared" si="49"/>
        <v>0.71501825494200211</v>
      </c>
      <c r="AD159" s="32">
        <f t="shared" si="50"/>
        <v>3.376243460145519E-3</v>
      </c>
      <c r="AE159" s="38">
        <f t="shared" si="51"/>
        <v>653703.6938928212</v>
      </c>
      <c r="AF159" s="32">
        <f t="shared" si="52"/>
        <v>467410.07445638574</v>
      </c>
      <c r="AG159" s="9">
        <f t="shared" si="53"/>
        <v>14.119466165186918</v>
      </c>
      <c r="AH159" s="10">
        <f t="shared" si="54"/>
        <v>4.7095034730461114</v>
      </c>
      <c r="AI159" s="10">
        <f t="shared" si="55"/>
        <v>4.5547345188891217</v>
      </c>
      <c r="AJ159" s="10">
        <f t="shared" si="56"/>
        <v>4.7888871985902268</v>
      </c>
      <c r="AK159" s="10">
        <f t="shared" si="57"/>
        <v>9.3436217174793477</v>
      </c>
      <c r="AL159" s="9">
        <f t="shared" si="58"/>
        <v>5.0611284303013129</v>
      </c>
      <c r="AM159" s="49">
        <f t="shared" si="42"/>
        <v>33.135470982540852</v>
      </c>
      <c r="AN159" s="29">
        <f t="shared" si="61"/>
        <v>1.557270286246558E-4</v>
      </c>
      <c r="AO159" s="29">
        <f t="shared" si="59"/>
        <v>2.4833333333333334</v>
      </c>
      <c r="AP159"/>
      <c r="AQ159" s="32"/>
      <c r="AR159" s="37"/>
      <c r="AS159" s="32"/>
      <c r="AT159"/>
    </row>
    <row r="160" spans="21:46" x14ac:dyDescent="0.25">
      <c r="U160" s="36">
        <f t="shared" si="62"/>
        <v>9000</v>
      </c>
      <c r="V160" s="49">
        <f t="shared" si="60"/>
        <v>28.083666983231982</v>
      </c>
      <c r="W160" s="32">
        <f t="shared" si="43"/>
        <v>296.19183349161597</v>
      </c>
      <c r="X160" s="8">
        <f t="shared" si="44"/>
        <v>1.1923159437097293</v>
      </c>
      <c r="Y160" s="32">
        <f t="shared" si="45"/>
        <v>1.8350464383683992E-5</v>
      </c>
      <c r="Z160" s="32">
        <f t="shared" si="46"/>
        <v>1.5390605552576117E-5</v>
      </c>
      <c r="AA160" s="10">
        <f t="shared" si="47"/>
        <v>1006.1941614089756</v>
      </c>
      <c r="AB160" s="29">
        <f t="shared" si="48"/>
        <v>2.5823330390286482E-2</v>
      </c>
      <c r="AC160" s="8">
        <f t="shared" si="49"/>
        <v>0.71501738323231623</v>
      </c>
      <c r="AD160" s="32">
        <f t="shared" si="50"/>
        <v>3.3761903162948148E-3</v>
      </c>
      <c r="AE160" s="38">
        <f t="shared" si="51"/>
        <v>654261.929215551</v>
      </c>
      <c r="AF160" s="32">
        <f t="shared" si="52"/>
        <v>467808.65257623018</v>
      </c>
      <c r="AG160" s="9">
        <f t="shared" si="53"/>
        <v>14.12247525285399</v>
      </c>
      <c r="AH160" s="10">
        <f t="shared" si="54"/>
        <v>4.7105706982816198</v>
      </c>
      <c r="AI160" s="10">
        <f t="shared" si="55"/>
        <v>4.5599833173544697</v>
      </c>
      <c r="AJ160" s="10">
        <f t="shared" si="56"/>
        <v>4.7935484901596404</v>
      </c>
      <c r="AK160" s="10">
        <f t="shared" si="57"/>
        <v>9.3535318075141092</v>
      </c>
      <c r="AL160" s="9">
        <f t="shared" si="58"/>
        <v>5.0664963957368085</v>
      </c>
      <c r="AM160" s="49">
        <f t="shared" si="42"/>
        <v>33.150163378968792</v>
      </c>
      <c r="AN160" s="29">
        <f t="shared" si="61"/>
        <v>1.5589219679190182E-4</v>
      </c>
      <c r="AO160" s="29">
        <f t="shared" si="59"/>
        <v>2.5</v>
      </c>
      <c r="AP160"/>
      <c r="AQ160" s="32"/>
      <c r="AR160" s="37"/>
      <c r="AS160" s="32"/>
      <c r="AT160"/>
    </row>
    <row r="161" spans="21:46" x14ac:dyDescent="0.25">
      <c r="U161" s="36">
        <f t="shared" si="62"/>
        <v>9060</v>
      </c>
      <c r="V161" s="49">
        <f t="shared" si="60"/>
        <v>28.092787882832102</v>
      </c>
      <c r="W161" s="32">
        <f t="shared" si="43"/>
        <v>296.19639394141603</v>
      </c>
      <c r="X161" s="8">
        <f t="shared" si="44"/>
        <v>1.1922975254485086</v>
      </c>
      <c r="Y161" s="32">
        <f t="shared" si="45"/>
        <v>1.8350681710317511E-5</v>
      </c>
      <c r="Z161" s="32">
        <f t="shared" si="46"/>
        <v>1.5391025577625435E-5</v>
      </c>
      <c r="AA161" s="10">
        <f t="shared" si="47"/>
        <v>1006.1943238956965</v>
      </c>
      <c r="AB161" s="29">
        <f t="shared" si="48"/>
        <v>2.5823671183469201E-2</v>
      </c>
      <c r="AC161" s="8">
        <f t="shared" si="49"/>
        <v>0.71501653058368586</v>
      </c>
      <c r="AD161" s="32">
        <f t="shared" si="50"/>
        <v>3.3761383340736675E-3</v>
      </c>
      <c r="AE161" s="38">
        <f t="shared" si="51"/>
        <v>654807.8997796427</v>
      </c>
      <c r="AF161" s="32">
        <f t="shared" si="52"/>
        <v>468198.47269923001</v>
      </c>
      <c r="AG161" s="9">
        <f t="shared" si="53"/>
        <v>14.12541636219049</v>
      </c>
      <c r="AH161" s="10">
        <f t="shared" si="54"/>
        <v>4.7116138881128711</v>
      </c>
      <c r="AI161" s="10">
        <f t="shared" si="55"/>
        <v>4.5651186776187878</v>
      </c>
      <c r="AJ161" s="10">
        <f t="shared" si="56"/>
        <v>4.7981084550089248</v>
      </c>
      <c r="AK161" s="10">
        <f t="shared" si="57"/>
        <v>9.3632271326277134</v>
      </c>
      <c r="AL161" s="9">
        <f t="shared" si="58"/>
        <v>5.0717480301733442</v>
      </c>
      <c r="AM161" s="49">
        <f t="shared" si="42"/>
        <v>33.164535913005444</v>
      </c>
      <c r="AN161" s="29">
        <f t="shared" si="61"/>
        <v>1.5605378554379523E-4</v>
      </c>
      <c r="AO161" s="29">
        <f t="shared" si="59"/>
        <v>2.5166666666666666</v>
      </c>
      <c r="AP161"/>
      <c r="AQ161" s="32"/>
      <c r="AR161" s="37"/>
      <c r="AS161" s="32"/>
      <c r="AT161"/>
    </row>
    <row r="162" spans="21:46" x14ac:dyDescent="0.25">
      <c r="U162" s="36">
        <f t="shared" si="62"/>
        <v>9120</v>
      </c>
      <c r="V162" s="49">
        <f t="shared" si="60"/>
        <v>28.10170966183771</v>
      </c>
      <c r="W162" s="32">
        <f t="shared" si="43"/>
        <v>296.20085483091884</v>
      </c>
      <c r="X162" s="8">
        <f t="shared" si="44"/>
        <v>1.1922795098313808</v>
      </c>
      <c r="Y162" s="32">
        <f t="shared" si="45"/>
        <v>1.8350894290864803E-5</v>
      </c>
      <c r="Z162" s="32">
        <f t="shared" si="46"/>
        <v>1.5391436437132174E-5</v>
      </c>
      <c r="AA162" s="10">
        <f t="shared" si="47"/>
        <v>1006.19448285112</v>
      </c>
      <c r="AB162" s="29">
        <f t="shared" si="48"/>
        <v>2.5824004534627295E-2</v>
      </c>
      <c r="AC162" s="8">
        <f t="shared" si="49"/>
        <v>0.71501569658157482</v>
      </c>
      <c r="AD162" s="32">
        <f t="shared" si="50"/>
        <v>3.3760874882377795E-3</v>
      </c>
      <c r="AE162" s="38">
        <f t="shared" si="51"/>
        <v>655341.87484490999</v>
      </c>
      <c r="AF162" s="32">
        <f t="shared" si="52"/>
        <v>468579.72714130854</v>
      </c>
      <c r="AG162" s="9">
        <f t="shared" si="53"/>
        <v>14.128291069357795</v>
      </c>
      <c r="AH162" s="10">
        <f t="shared" si="54"/>
        <v>4.7126335966210542</v>
      </c>
      <c r="AI162" s="10">
        <f t="shared" si="55"/>
        <v>4.5701430082260384</v>
      </c>
      <c r="AJ162" s="10">
        <f t="shared" si="56"/>
        <v>4.8025692708951704</v>
      </c>
      <c r="AK162" s="10">
        <f t="shared" si="57"/>
        <v>9.3727122791212096</v>
      </c>
      <c r="AL162" s="9">
        <f t="shared" si="58"/>
        <v>5.0768858178573213</v>
      </c>
      <c r="AM162" s="49">
        <f t="shared" si="42"/>
        <v>33.178595479695034</v>
      </c>
      <c r="AN162" s="29">
        <f t="shared" si="61"/>
        <v>1.5621187131868684E-4</v>
      </c>
      <c r="AO162" s="29">
        <f t="shared" si="59"/>
        <v>2.5333333333333332</v>
      </c>
      <c r="AP162"/>
      <c r="AQ162" s="32"/>
      <c r="AR162" s="37"/>
      <c r="AS162" s="32"/>
      <c r="AT162"/>
    </row>
    <row r="163" spans="21:46" x14ac:dyDescent="0.25">
      <c r="U163" s="36">
        <f t="shared" si="62"/>
        <v>9180</v>
      </c>
      <c r="V163" s="49">
        <f t="shared" si="60"/>
        <v>28.110436636854107</v>
      </c>
      <c r="W163" s="32">
        <f t="shared" si="43"/>
        <v>296.205218318427</v>
      </c>
      <c r="X163" s="8">
        <f t="shared" si="44"/>
        <v>1.1922618881058007</v>
      </c>
      <c r="Y163" s="32">
        <f t="shared" si="45"/>
        <v>1.8351102228281569E-5</v>
      </c>
      <c r="Z163" s="32">
        <f t="shared" si="46"/>
        <v>1.5391838329611272E-5</v>
      </c>
      <c r="AA163" s="10">
        <f t="shared" si="47"/>
        <v>1006.1946383511058</v>
      </c>
      <c r="AB163" s="29">
        <f t="shared" si="48"/>
        <v>2.5824330605182081E-2</v>
      </c>
      <c r="AC163" s="8">
        <f t="shared" si="49"/>
        <v>0.71501488082036402</v>
      </c>
      <c r="AD163" s="32">
        <f t="shared" si="50"/>
        <v>3.376037754085002E-3</v>
      </c>
      <c r="AE163" s="38">
        <f t="shared" si="51"/>
        <v>655864.11776991014</v>
      </c>
      <c r="AF163" s="32">
        <f t="shared" si="52"/>
        <v>468952.60400160548</v>
      </c>
      <c r="AG163" s="9">
        <f t="shared" si="53"/>
        <v>14.1311009121565</v>
      </c>
      <c r="AH163" s="10">
        <f t="shared" si="54"/>
        <v>4.7136303645384601</v>
      </c>
      <c r="AI163" s="10">
        <f t="shared" si="55"/>
        <v>4.5750586685008923</v>
      </c>
      <c r="AJ163" s="10">
        <f t="shared" si="56"/>
        <v>4.8069330698554191</v>
      </c>
      <c r="AK163" s="10">
        <f t="shared" si="57"/>
        <v>9.3819917383563123</v>
      </c>
      <c r="AL163" s="9">
        <f t="shared" si="58"/>
        <v>5.0819121916096686</v>
      </c>
      <c r="AM163" s="49">
        <f t="shared" si="42"/>
        <v>33.192348828463778</v>
      </c>
      <c r="AN163" s="29">
        <f t="shared" si="61"/>
        <v>1.5636652897260521E-4</v>
      </c>
      <c r="AO163" s="29">
        <f t="shared" si="59"/>
        <v>2.5499999999999998</v>
      </c>
      <c r="AP163"/>
      <c r="AQ163" s="32"/>
      <c r="AR163" s="37"/>
      <c r="AS163" s="32"/>
      <c r="AT163"/>
    </row>
    <row r="164" spans="21:46" x14ac:dyDescent="0.25">
      <c r="U164" s="36">
        <f t="shared" si="62"/>
        <v>9240</v>
      </c>
      <c r="V164" s="49">
        <f t="shared" si="60"/>
        <v>28.118973032243932</v>
      </c>
      <c r="W164" s="32">
        <f t="shared" si="43"/>
        <v>296.20948651612196</v>
      </c>
      <c r="X164" s="8">
        <f t="shared" si="44"/>
        <v>1.1922446517072967</v>
      </c>
      <c r="Y164" s="32">
        <f t="shared" si="45"/>
        <v>1.8351305623320265E-5</v>
      </c>
      <c r="Z164" s="32">
        <f t="shared" si="46"/>
        <v>1.5392231449343185E-5</v>
      </c>
      <c r="AA164" s="10">
        <f t="shared" si="47"/>
        <v>1006.1947904699227</v>
      </c>
      <c r="AB164" s="29">
        <f t="shared" si="48"/>
        <v>2.5824649553101237E-2</v>
      </c>
      <c r="AC164" s="8">
        <f t="shared" si="49"/>
        <v>0.71501408290316271</v>
      </c>
      <c r="AD164" s="32">
        <f t="shared" si="50"/>
        <v>3.3759891074439728E-3</v>
      </c>
      <c r="AE164" s="38">
        <f t="shared" si="51"/>
        <v>656374.88614078518</v>
      </c>
      <c r="AF164" s="32">
        <f t="shared" si="52"/>
        <v>469317.28725462133</v>
      </c>
      <c r="AG164" s="9">
        <f t="shared" si="53"/>
        <v>14.133847391041789</v>
      </c>
      <c r="AH164" s="10">
        <f t="shared" si="54"/>
        <v>4.7146047195961334</v>
      </c>
      <c r="AI164" s="10">
        <f t="shared" si="55"/>
        <v>4.5798679694671911</v>
      </c>
      <c r="AJ164" s="10">
        <f t="shared" si="56"/>
        <v>4.8112019391188685</v>
      </c>
      <c r="AK164" s="10">
        <f t="shared" si="57"/>
        <v>9.3910699085860596</v>
      </c>
      <c r="AL164" s="9">
        <f t="shared" si="58"/>
        <v>5.0868295338174487</v>
      </c>
      <c r="AM164" s="49">
        <f t="shared" si="42"/>
        <v>33.205802566061379</v>
      </c>
      <c r="AN164" s="29">
        <f t="shared" si="61"/>
        <v>1.5651783180976766E-4</v>
      </c>
      <c r="AO164" s="29">
        <f t="shared" si="59"/>
        <v>2.5666666666666669</v>
      </c>
      <c r="AP164"/>
      <c r="AQ164" s="32"/>
      <c r="AR164" s="37"/>
      <c r="AS164" s="32"/>
      <c r="AT164"/>
    </row>
    <row r="165" spans="21:46" x14ac:dyDescent="0.25">
      <c r="U165" s="36">
        <f t="shared" si="62"/>
        <v>9300</v>
      </c>
      <c r="V165" s="49">
        <f t="shared" si="60"/>
        <v>28.127322982039409</v>
      </c>
      <c r="W165" s="32">
        <f t="shared" si="43"/>
        <v>296.21366149101971</v>
      </c>
      <c r="X165" s="8">
        <f t="shared" si="44"/>
        <v>1.1922277922555282</v>
      </c>
      <c r="Y165" s="32">
        <f t="shared" si="45"/>
        <v>1.8351504574576241E-5</v>
      </c>
      <c r="Z165" s="32">
        <f t="shared" si="46"/>
        <v>1.539261598646158E-5</v>
      </c>
      <c r="AA165" s="10">
        <f t="shared" si="47"/>
        <v>1006.19493928028</v>
      </c>
      <c r="AB165" s="29">
        <f t="shared" si="48"/>
        <v>2.5824961532971032E-2</v>
      </c>
      <c r="AC165" s="8">
        <f t="shared" si="49"/>
        <v>0.71501330244162398</v>
      </c>
      <c r="AD165" s="32">
        <f t="shared" si="50"/>
        <v>3.3759415246629905E-3</v>
      </c>
      <c r="AE165" s="38">
        <f t="shared" si="51"/>
        <v>656874.43189727643</v>
      </c>
      <c r="AF165" s="32">
        <f t="shared" si="52"/>
        <v>469673.95684033725</v>
      </c>
      <c r="AG165" s="9">
        <f t="shared" si="53"/>
        <v>14.136531970108104</v>
      </c>
      <c r="AH165" s="10">
        <f t="shared" si="54"/>
        <v>4.7155571768614024</v>
      </c>
      <c r="AI165" s="10">
        <f t="shared" si="55"/>
        <v>4.5845731747535385</v>
      </c>
      <c r="AJ165" s="10">
        <f t="shared" si="56"/>
        <v>4.8153779220027895</v>
      </c>
      <c r="AK165" s="10">
        <f t="shared" si="57"/>
        <v>9.3999510967563289</v>
      </c>
      <c r="AL165" s="9">
        <f t="shared" si="58"/>
        <v>5.091640177409678</v>
      </c>
      <c r="AM165" s="49">
        <f t="shared" si="42"/>
        <v>33.218963159449089</v>
      </c>
      <c r="AN165" s="29">
        <f t="shared" si="61"/>
        <v>1.5666585161260547E-4</v>
      </c>
      <c r="AO165" s="29">
        <f t="shared" si="59"/>
        <v>2.5833333333333335</v>
      </c>
      <c r="AP165"/>
      <c r="AQ165" s="32"/>
      <c r="AR165" s="37"/>
      <c r="AS165" s="32"/>
      <c r="AT165"/>
    </row>
    <row r="166" spans="21:46" x14ac:dyDescent="0.25">
      <c r="U166" s="36">
        <f t="shared" si="62"/>
        <v>9360</v>
      </c>
      <c r="V166" s="49">
        <f t="shared" si="60"/>
        <v>28.135490531817588</v>
      </c>
      <c r="W166" s="32">
        <f t="shared" si="43"/>
        <v>296.21774526590877</v>
      </c>
      <c r="X166" s="8">
        <f t="shared" si="44"/>
        <v>1.1922113015504188</v>
      </c>
      <c r="Y166" s="32">
        <f t="shared" si="45"/>
        <v>1.8351699178532478E-5</v>
      </c>
      <c r="Z166" s="32">
        <f t="shared" si="46"/>
        <v>1.5392992127038968E-5</v>
      </c>
      <c r="AA166" s="10">
        <f t="shared" si="47"/>
        <v>1006.1950848533586</v>
      </c>
      <c r="AB166" s="29">
        <f t="shared" si="48"/>
        <v>2.5825266696066451E-2</v>
      </c>
      <c r="AC166" s="8">
        <f t="shared" si="49"/>
        <v>0.71501253905576656</v>
      </c>
      <c r="AD166" s="32">
        <f t="shared" si="50"/>
        <v>3.375894982599101E-3</v>
      </c>
      <c r="AE166" s="38">
        <f t="shared" si="51"/>
        <v>657363.00145604275</v>
      </c>
      <c r="AF166" s="32">
        <f t="shared" si="52"/>
        <v>470022.78875240468</v>
      </c>
      <c r="AG166" s="9">
        <f t="shared" si="53"/>
        <v>14.139156078044483</v>
      </c>
      <c r="AH166" s="10">
        <f t="shared" si="54"/>
        <v>4.7164882390654332</v>
      </c>
      <c r="AI166" s="10">
        <f t="shared" si="55"/>
        <v>4.5891765014857642</v>
      </c>
      <c r="AJ166" s="10">
        <f t="shared" si="56"/>
        <v>4.8194630187929395</v>
      </c>
      <c r="AK166" s="10">
        <f t="shared" si="57"/>
        <v>9.4086395202787045</v>
      </c>
      <c r="AL166" s="9">
        <f t="shared" si="58"/>
        <v>5.0963464068176316</v>
      </c>
      <c r="AM166" s="49">
        <f t="shared" si="42"/>
        <v>33.231836938635219</v>
      </c>
      <c r="AN166" s="29">
        <f t="shared" si="61"/>
        <v>1.5681065867131173E-4</v>
      </c>
      <c r="AO166" s="29">
        <f t="shared" si="59"/>
        <v>2.6</v>
      </c>
      <c r="AP166"/>
      <c r="AQ166" s="32"/>
      <c r="AR166" s="37"/>
      <c r="AS166" s="32"/>
      <c r="AT166"/>
    </row>
    <row r="167" spans="21:46" x14ac:dyDescent="0.25">
      <c r="U167" s="36">
        <f t="shared" si="62"/>
        <v>9420</v>
      </c>
      <c r="V167" s="49">
        <f t="shared" si="60"/>
        <v>28.143479640539187</v>
      </c>
      <c r="W167" s="32">
        <f t="shared" si="43"/>
        <v>296.22173982026959</v>
      </c>
      <c r="X167" s="8">
        <f t="shared" si="44"/>
        <v>1.1921951715683659</v>
      </c>
      <c r="Y167" s="32">
        <f t="shared" si="45"/>
        <v>1.8351889529603586E-5</v>
      </c>
      <c r="Z167" s="32">
        <f t="shared" si="46"/>
        <v>1.5393360053170794E-5</v>
      </c>
      <c r="AA167" s="10">
        <f t="shared" si="47"/>
        <v>1006.195227258842</v>
      </c>
      <c r="AB167" s="29">
        <f t="shared" si="48"/>
        <v>2.5825565190420136E-2</v>
      </c>
      <c r="AC167" s="8">
        <f t="shared" si="49"/>
        <v>0.71501179237379697</v>
      </c>
      <c r="AD167" s="32">
        <f t="shared" si="50"/>
        <v>3.3758494586074027E-3</v>
      </c>
      <c r="AE167" s="38">
        <f t="shared" si="51"/>
        <v>657840.83583130396</v>
      </c>
      <c r="AF167" s="32">
        <f t="shared" si="52"/>
        <v>470363.95512441738</v>
      </c>
      <c r="AG167" s="9">
        <f t="shared" si="53"/>
        <v>14.141721109061496</v>
      </c>
      <c r="AH167" s="10">
        <f t="shared" si="54"/>
        <v>4.7173983969212729</v>
      </c>
      <c r="AI167" s="10">
        <f t="shared" si="55"/>
        <v>4.5936801211663809</v>
      </c>
      <c r="AJ167" s="10">
        <f t="shared" si="56"/>
        <v>4.8234591876078321</v>
      </c>
      <c r="AK167" s="10">
        <f t="shared" si="57"/>
        <v>9.4171393087742139</v>
      </c>
      <c r="AL167" s="9">
        <f t="shared" si="58"/>
        <v>5.1009504589193657</v>
      </c>
      <c r="AM167" s="49">
        <f t="shared" si="42"/>
        <v>33.244430099458555</v>
      </c>
      <c r="AN167" s="29">
        <f t="shared" si="61"/>
        <v>1.5695232181290358E-4</v>
      </c>
      <c r="AO167" s="29">
        <f t="shared" si="59"/>
        <v>2.6166666666666667</v>
      </c>
      <c r="AP167"/>
      <c r="AQ167" s="32"/>
      <c r="AR167" s="37"/>
      <c r="AS167" s="32"/>
      <c r="AT167"/>
    </row>
    <row r="168" spans="21:46" x14ac:dyDescent="0.25">
      <c r="U168" s="36">
        <f t="shared" si="62"/>
        <v>9480</v>
      </c>
      <c r="V168" s="49">
        <f t="shared" si="60"/>
        <v>28.15129418235162</v>
      </c>
      <c r="W168" s="32">
        <f t="shared" si="43"/>
        <v>296.2256470911758</v>
      </c>
      <c r="X168" s="8">
        <f t="shared" si="44"/>
        <v>1.1921793944585299</v>
      </c>
      <c r="Y168" s="32">
        <f t="shared" si="45"/>
        <v>1.8352075720179072E-5</v>
      </c>
      <c r="Z168" s="32">
        <f t="shared" si="46"/>
        <v>1.5393719943057993E-5</v>
      </c>
      <c r="AA168" s="10">
        <f t="shared" si="47"/>
        <v>1006.1953665649463</v>
      </c>
      <c r="AB168" s="29">
        <f t="shared" si="48"/>
        <v>2.5825857160890177E-2</v>
      </c>
      <c r="AC168" s="8">
        <f t="shared" si="49"/>
        <v>0.71501106203193854</v>
      </c>
      <c r="AD168" s="32">
        <f t="shared" si="50"/>
        <v>3.3758049305305706E-3</v>
      </c>
      <c r="AE168" s="38">
        <f t="shared" si="51"/>
        <v>658308.17075286433</v>
      </c>
      <c r="AF168" s="32">
        <f t="shared" si="52"/>
        <v>470697.62431430828</v>
      </c>
      <c r="AG168" s="9">
        <f t="shared" si="53"/>
        <v>14.144228423790663</v>
      </c>
      <c r="AH168" s="10">
        <f t="shared" si="54"/>
        <v>4.7182881294326808</v>
      </c>
      <c r="AI168" s="10">
        <f t="shared" si="55"/>
        <v>4.5980861605409933</v>
      </c>
      <c r="AJ168" s="10">
        <f t="shared" si="56"/>
        <v>4.8273683452479883</v>
      </c>
      <c r="AK168" s="10">
        <f t="shared" si="57"/>
        <v>9.4254545057889807</v>
      </c>
      <c r="AL168" s="9">
        <f t="shared" si="58"/>
        <v>5.1054545239690308</v>
      </c>
      <c r="AM168" s="49">
        <f t="shared" si="42"/>
        <v>33.25674870632065</v>
      </c>
      <c r="AN168" s="29">
        <f t="shared" si="61"/>
        <v>1.5709090842981634E-4</v>
      </c>
      <c r="AO168" s="29">
        <f t="shared" si="59"/>
        <v>2.6333333333333333</v>
      </c>
      <c r="AP168"/>
      <c r="AQ168" s="32"/>
      <c r="AR168" s="37"/>
      <c r="AS168" s="32"/>
      <c r="AT168"/>
    </row>
    <row r="169" spans="21:46" x14ac:dyDescent="0.25">
      <c r="U169" s="36">
        <f t="shared" si="62"/>
        <v>9540</v>
      </c>
      <c r="V169" s="49">
        <f t="shared" si="60"/>
        <v>28.158937948356776</v>
      </c>
      <c r="W169" s="32">
        <f t="shared" si="43"/>
        <v>296.22946897417836</v>
      </c>
      <c r="X169" s="8">
        <f t="shared" si="44"/>
        <v>1.1921639625391927</v>
      </c>
      <c r="Y169" s="32">
        <f t="shared" si="45"/>
        <v>1.8352257840665593E-5</v>
      </c>
      <c r="Z169" s="32">
        <f t="shared" si="46"/>
        <v>1.5394071971087834E-5</v>
      </c>
      <c r="AA169" s="10">
        <f t="shared" si="47"/>
        <v>1006.1955028384493</v>
      </c>
      <c r="AB169" s="29">
        <f t="shared" si="48"/>
        <v>2.5826142749226302E-2</v>
      </c>
      <c r="AC169" s="8">
        <f t="shared" si="49"/>
        <v>0.71501034767426097</v>
      </c>
      <c r="AD169" s="32">
        <f t="shared" si="50"/>
        <v>3.3757613766885824E-3</v>
      </c>
      <c r="AE169" s="38">
        <f t="shared" si="51"/>
        <v>658765.23678158724</v>
      </c>
      <c r="AF169" s="32">
        <f t="shared" si="52"/>
        <v>471023.96098691953</v>
      </c>
      <c r="AG169" s="9">
        <f t="shared" si="53"/>
        <v>14.146679350157504</v>
      </c>
      <c r="AH169" s="10">
        <f t="shared" si="54"/>
        <v>4.7191579041940379</v>
      </c>
      <c r="AI169" s="10">
        <f t="shared" si="55"/>
        <v>4.6023967024516459</v>
      </c>
      <c r="AJ169" s="10">
        <f t="shared" si="56"/>
        <v>4.8311923680293152</v>
      </c>
      <c r="AK169" s="10">
        <f t="shared" si="57"/>
        <v>9.4335890704809611</v>
      </c>
      <c r="AL169" s="9">
        <f t="shared" si="58"/>
        <v>5.1098607465105204</v>
      </c>
      <c r="AM169" s="49">
        <f t="shared" si="42"/>
        <v>33.2687986948673</v>
      </c>
      <c r="AN169" s="29">
        <f t="shared" si="61"/>
        <v>1.5722648450801601E-4</v>
      </c>
      <c r="AO169" s="29">
        <f t="shared" si="59"/>
        <v>2.65</v>
      </c>
      <c r="AP169"/>
      <c r="AQ169" s="32"/>
      <c r="AR169" s="37"/>
      <c r="AS169" s="32"/>
      <c r="AT169"/>
    </row>
    <row r="170" spans="21:46" x14ac:dyDescent="0.25">
      <c r="U170" s="36">
        <f t="shared" si="62"/>
        <v>9600</v>
      </c>
      <c r="V170" s="49">
        <f t="shared" si="60"/>
        <v>28.16641464834418</v>
      </c>
      <c r="W170" s="32">
        <f t="shared" si="43"/>
        <v>296.23320732417204</v>
      </c>
      <c r="X170" s="8">
        <f t="shared" si="44"/>
        <v>1.1921488682941923</v>
      </c>
      <c r="Y170" s="32">
        <f t="shared" si="45"/>
        <v>1.8352435979528494E-5</v>
      </c>
      <c r="Z170" s="32">
        <f t="shared" si="46"/>
        <v>1.5394416307913295E-5</v>
      </c>
      <c r="AA170" s="10">
        <f t="shared" si="47"/>
        <v>1006.1956361447196</v>
      </c>
      <c r="AB170" s="29">
        <f t="shared" si="48"/>
        <v>2.5826422094135035E-2</v>
      </c>
      <c r="AC170" s="8">
        <f t="shared" si="49"/>
        <v>0.71500964895251284</v>
      </c>
      <c r="AD170" s="32">
        <f t="shared" si="50"/>
        <v>3.3757187758686564E-3</v>
      </c>
      <c r="AE170" s="38">
        <f t="shared" si="51"/>
        <v>659212.25942236092</v>
      </c>
      <c r="AF170" s="32">
        <f t="shared" si="52"/>
        <v>471343.1261947751</v>
      </c>
      <c r="AG170" s="9">
        <f t="shared" si="53"/>
        <v>14.14907518422895</v>
      </c>
      <c r="AH170" s="10">
        <f t="shared" si="54"/>
        <v>4.7200081776816649</v>
      </c>
      <c r="AI170" s="10">
        <f t="shared" si="55"/>
        <v>4.6066137866771708</v>
      </c>
      <c r="AJ170" s="10">
        <f t="shared" si="56"/>
        <v>4.8349330926020606</v>
      </c>
      <c r="AK170" s="10">
        <f t="shared" si="57"/>
        <v>9.4415468792792314</v>
      </c>
      <c r="AL170" s="9">
        <f t="shared" si="58"/>
        <v>5.11417122627625</v>
      </c>
      <c r="AM170" s="49">
        <f t="shared" si="42"/>
        <v>33.280585874620428</v>
      </c>
      <c r="AN170" s="29">
        <f t="shared" si="61"/>
        <v>1.5735911465465386E-4</v>
      </c>
      <c r="AO170" s="29">
        <f t="shared" si="59"/>
        <v>2.6666666666666665</v>
      </c>
      <c r="AP170"/>
      <c r="AQ170" s="32"/>
      <c r="AR170" s="37"/>
      <c r="AS170" s="32"/>
      <c r="AT170"/>
    </row>
    <row r="171" spans="21:46" x14ac:dyDescent="0.25">
      <c r="U171" s="36">
        <f t="shared" si="62"/>
        <v>9660</v>
      </c>
      <c r="V171" s="49">
        <f t="shared" si="60"/>
        <v>28.173727912490044</v>
      </c>
      <c r="W171" s="32">
        <f t="shared" si="43"/>
        <v>296.23686395624497</v>
      </c>
      <c r="X171" s="8">
        <f t="shared" si="44"/>
        <v>1.1921341043694296</v>
      </c>
      <c r="Y171" s="32">
        <f t="shared" si="45"/>
        <v>1.8352610223332432E-5</v>
      </c>
      <c r="Z171" s="32">
        <f t="shared" si="46"/>
        <v>1.5394753120530771E-5</v>
      </c>
      <c r="AA171" s="10">
        <f t="shared" si="47"/>
        <v>1006.1957665477452</v>
      </c>
      <c r="AB171" s="29">
        <f t="shared" si="48"/>
        <v>2.5826695331343272E-2</v>
      </c>
      <c r="AC171" s="8">
        <f t="shared" si="49"/>
        <v>0.7150089655259626</v>
      </c>
      <c r="AD171" s="32">
        <f t="shared" si="50"/>
        <v>3.3756771073153906E-3</v>
      </c>
      <c r="AE171" s="38">
        <f t="shared" si="51"/>
        <v>659649.45923462335</v>
      </c>
      <c r="AF171" s="32">
        <f t="shared" si="52"/>
        <v>471655.27745710866</v>
      </c>
      <c r="AG171" s="9">
        <f t="shared" si="53"/>
        <v>14.15141719103614</v>
      </c>
      <c r="AH171" s="10">
        <f t="shared" si="54"/>
        <v>4.7208393955368102</v>
      </c>
      <c r="AI171" s="10">
        <f t="shared" si="55"/>
        <v>4.6107394107605257</v>
      </c>
      <c r="AJ171" s="10">
        <f t="shared" si="56"/>
        <v>4.8385923167541094</v>
      </c>
      <c r="AK171" s="10">
        <f t="shared" si="57"/>
        <v>9.449331727514636</v>
      </c>
      <c r="AL171" s="9">
        <f t="shared" si="58"/>
        <v>5.1183880190704274</v>
      </c>
      <c r="AM171" s="49">
        <f t="shared" si="42"/>
        <v>33.292115931560474</v>
      </c>
      <c r="AN171" s="29">
        <f t="shared" si="61"/>
        <v>1.5748886212524392E-4</v>
      </c>
      <c r="AO171" s="29">
        <f t="shared" si="59"/>
        <v>2.6833333333333331</v>
      </c>
      <c r="AP171"/>
      <c r="AQ171" s="32"/>
      <c r="AR171" s="37"/>
      <c r="AS171" s="32"/>
      <c r="AT171"/>
    </row>
    <row r="172" spans="21:46" x14ac:dyDescent="0.25">
      <c r="U172" s="36">
        <f t="shared" si="62"/>
        <v>9720</v>
      </c>
      <c r="V172" s="49">
        <f t="shared" si="60"/>
        <v>28.180881293022864</v>
      </c>
      <c r="W172" s="32">
        <f t="shared" si="43"/>
        <v>296.24044064651139</v>
      </c>
      <c r="X172" s="8">
        <f t="shared" si="44"/>
        <v>1.1921196635694429</v>
      </c>
      <c r="Y172" s="32">
        <f t="shared" si="45"/>
        <v>1.8352780656781253E-5</v>
      </c>
      <c r="Z172" s="32">
        <f t="shared" si="46"/>
        <v>1.5395082572356356E-5</v>
      </c>
      <c r="AA172" s="10">
        <f t="shared" si="47"/>
        <v>1006.195894110161</v>
      </c>
      <c r="AB172" s="29">
        <f t="shared" si="48"/>
        <v>2.5826962593660813E-2</v>
      </c>
      <c r="AC172" s="8">
        <f t="shared" si="49"/>
        <v>0.71500829706123681</v>
      </c>
      <c r="AD172" s="32">
        <f t="shared" si="50"/>
        <v>3.3756363507210989E-3</v>
      </c>
      <c r="AE172" s="38">
        <f t="shared" si="51"/>
        <v>660077.05194048234</v>
      </c>
      <c r="AF172" s="32">
        <f t="shared" si="52"/>
        <v>471960.56883716583</v>
      </c>
      <c r="AG172" s="9">
        <f t="shared" si="53"/>
        <v>14.153706605373317</v>
      </c>
      <c r="AH172" s="10">
        <f t="shared" si="54"/>
        <v>4.7216519928405933</v>
      </c>
      <c r="AI172" s="10">
        <f t="shared" si="55"/>
        <v>4.6147755308231933</v>
      </c>
      <c r="AJ172" s="10">
        <f t="shared" si="56"/>
        <v>4.8421718002001208</v>
      </c>
      <c r="AK172" s="10">
        <f t="shared" si="57"/>
        <v>9.456947331023315</v>
      </c>
      <c r="AL172" s="9">
        <f t="shared" si="58"/>
        <v>5.1225131376376281</v>
      </c>
      <c r="AM172" s="49">
        <f t="shared" si="42"/>
        <v>33.303394430660489</v>
      </c>
      <c r="AN172" s="29">
        <f t="shared" si="61"/>
        <v>1.5761578885038858E-4</v>
      </c>
      <c r="AO172" s="29">
        <f t="shared" si="59"/>
        <v>2.7</v>
      </c>
      <c r="AP172"/>
      <c r="AQ172" s="32"/>
      <c r="AR172" s="37"/>
      <c r="AS172" s="32"/>
      <c r="AT172"/>
    </row>
    <row r="173" spans="21:46" x14ac:dyDescent="0.25">
      <c r="U173" s="36">
        <f t="shared" si="62"/>
        <v>9780</v>
      </c>
      <c r="V173" s="49">
        <f t="shared" si="60"/>
        <v>28.18787826585605</v>
      </c>
      <c r="W173" s="32">
        <f t="shared" si="43"/>
        <v>296.24393913292801</v>
      </c>
      <c r="X173" s="8">
        <f t="shared" si="44"/>
        <v>1.1921055388540545</v>
      </c>
      <c r="Y173" s="32">
        <f t="shared" si="45"/>
        <v>1.8352947362757042E-5</v>
      </c>
      <c r="Z173" s="32">
        <f t="shared" si="46"/>
        <v>1.5395404823300578E-5</v>
      </c>
      <c r="AA173" s="10">
        <f t="shared" si="47"/>
        <v>1006.196018893277</v>
      </c>
      <c r="AB173" s="29">
        <f t="shared" si="48"/>
        <v>2.5827224011041535E-2</v>
      </c>
      <c r="AC173" s="8">
        <f t="shared" si="49"/>
        <v>0.71500764323216548</v>
      </c>
      <c r="AD173" s="32">
        <f t="shared" si="50"/>
        <v>3.375596486216343E-3</v>
      </c>
      <c r="AE173" s="38">
        <f t="shared" si="51"/>
        <v>660495.24853049277</v>
      </c>
      <c r="AF173" s="32">
        <f t="shared" si="52"/>
        <v>472259.15101783106</v>
      </c>
      <c r="AG173" s="9">
        <f t="shared" si="53"/>
        <v>14.155944632573686</v>
      </c>
      <c r="AH173" s="10">
        <f t="shared" si="54"/>
        <v>4.722446394381179</v>
      </c>
      <c r="AI173" s="10">
        <f t="shared" si="55"/>
        <v>4.6187240623666828</v>
      </c>
      <c r="AJ173" s="10">
        <f t="shared" si="56"/>
        <v>4.8456732653558179</v>
      </c>
      <c r="AK173" s="10">
        <f t="shared" si="57"/>
        <v>9.4643973277225015</v>
      </c>
      <c r="AL173" s="9">
        <f t="shared" si="58"/>
        <v>5.126548552516355</v>
      </c>
      <c r="AM173" s="49">
        <f t="shared" si="42"/>
        <v>33.314426818372404</v>
      </c>
      <c r="AN173" s="29">
        <f t="shared" si="61"/>
        <v>1.5773995546204168E-4</v>
      </c>
      <c r="AO173" s="29">
        <f t="shared" si="59"/>
        <v>2.7166666666666668</v>
      </c>
      <c r="AP173"/>
      <c r="AQ173" s="32"/>
      <c r="AR173" s="37"/>
      <c r="AS173" s="32"/>
      <c r="AT173"/>
    </row>
    <row r="174" spans="21:46" x14ac:dyDescent="0.25">
      <c r="U174" s="36">
        <f t="shared" si="62"/>
        <v>9840</v>
      </c>
      <c r="V174" s="49">
        <f t="shared" si="60"/>
        <v>28.194722232188219</v>
      </c>
      <c r="W174" s="32">
        <f t="shared" si="43"/>
        <v>296.24736111609411</v>
      </c>
      <c r="X174" s="8">
        <f t="shared" si="44"/>
        <v>1.1920917233350832</v>
      </c>
      <c r="Y174" s="32">
        <f t="shared" si="45"/>
        <v>1.8353110422358379E-5</v>
      </c>
      <c r="Z174" s="32">
        <f t="shared" si="46"/>
        <v>1.5395720029841642E-5</v>
      </c>
      <c r="AA174" s="10">
        <f t="shared" si="47"/>
        <v>1006.1961409571044</v>
      </c>
      <c r="AB174" s="29">
        <f t="shared" si="48"/>
        <v>2.582747971064342E-2</v>
      </c>
      <c r="AC174" s="8">
        <f t="shared" si="49"/>
        <v>0.71500700371962711</v>
      </c>
      <c r="AD174" s="32">
        <f t="shared" si="50"/>
        <v>3.3755574943606591E-3</v>
      </c>
      <c r="AE174" s="38">
        <f t="shared" si="51"/>
        <v>660904.25536714087</v>
      </c>
      <c r="AF174" s="32">
        <f t="shared" si="52"/>
        <v>472551.17137561069</v>
      </c>
      <c r="AG174" s="9">
        <f t="shared" si="53"/>
        <v>14.158132449263052</v>
      </c>
      <c r="AH174" s="10">
        <f t="shared" si="54"/>
        <v>4.7232230149134393</v>
      </c>
      <c r="AI174" s="10">
        <f t="shared" si="55"/>
        <v>4.6225868810612267</v>
      </c>
      <c r="AJ174" s="10">
        <f t="shared" si="56"/>
        <v>4.8490983980981053</v>
      </c>
      <c r="AK174" s="10">
        <f t="shared" si="57"/>
        <v>9.4716852791593311</v>
      </c>
      <c r="AL174" s="9">
        <f t="shared" si="58"/>
        <v>5.1304961928779704</v>
      </c>
      <c r="AM174" s="49">
        <f t="shared" si="42"/>
        <v>33.32521842506619</v>
      </c>
      <c r="AN174" s="29">
        <f t="shared" si="61"/>
        <v>1.578614213193222E-4</v>
      </c>
      <c r="AO174" s="29">
        <f t="shared" si="59"/>
        <v>2.7333333333333334</v>
      </c>
      <c r="AP174"/>
      <c r="AQ174" s="32"/>
      <c r="AR174" s="37"/>
      <c r="AS174" s="32"/>
      <c r="AT174"/>
    </row>
    <row r="175" spans="21:46" x14ac:dyDescent="0.25">
      <c r="U175" s="36">
        <f t="shared" si="62"/>
        <v>9900</v>
      </c>
      <c r="V175" s="49">
        <f t="shared" si="60"/>
        <v>28.201416520071668</v>
      </c>
      <c r="W175" s="32">
        <f t="shared" si="43"/>
        <v>296.25070826003582</v>
      </c>
      <c r="X175" s="8">
        <f t="shared" si="44"/>
        <v>1.1920782102731247</v>
      </c>
      <c r="Y175" s="32">
        <f t="shared" si="45"/>
        <v>1.8353269914938069E-5</v>
      </c>
      <c r="Z175" s="32">
        <f t="shared" si="46"/>
        <v>1.5396028345097451E-5</v>
      </c>
      <c r="AA175" s="10">
        <f t="shared" si="47"/>
        <v>1006.1962603603824</v>
      </c>
      <c r="AB175" s="29">
        <f t="shared" si="48"/>
        <v>2.5827729816887524E-2</v>
      </c>
      <c r="AC175" s="8">
        <f t="shared" si="49"/>
        <v>0.71500637821140256</v>
      </c>
      <c r="AD175" s="32">
        <f t="shared" si="50"/>
        <v>3.3755193561334682E-3</v>
      </c>
      <c r="AE175" s="38">
        <f t="shared" si="51"/>
        <v>661304.27428606001</v>
      </c>
      <c r="AF175" s="32">
        <f t="shared" si="52"/>
        <v>472836.77405299572</v>
      </c>
      <c r="AG175" s="9">
        <f t="shared" si="53"/>
        <v>14.160271204091808</v>
      </c>
      <c r="AH175" s="10">
        <f t="shared" si="54"/>
        <v>4.7239822594113372</v>
      </c>
      <c r="AI175" s="10">
        <f t="shared" si="55"/>
        <v>4.6263658235216925</v>
      </c>
      <c r="AJ175" s="10">
        <f t="shared" si="56"/>
        <v>4.8524488485109805</v>
      </c>
      <c r="AK175" s="10">
        <f t="shared" si="57"/>
        <v>9.4788146720326729</v>
      </c>
      <c r="AL175" s="9">
        <f t="shared" si="58"/>
        <v>5.1343579473510301</v>
      </c>
      <c r="AM175" s="49">
        <f t="shared" si="42"/>
        <v>33.335774467422695</v>
      </c>
      <c r="AN175" s="29">
        <f t="shared" si="61"/>
        <v>1.5798024453387788E-4</v>
      </c>
      <c r="AO175" s="29">
        <f t="shared" si="59"/>
        <v>2.75</v>
      </c>
      <c r="AP175"/>
      <c r="AQ175" s="32"/>
      <c r="AR175" s="37"/>
      <c r="AS175" s="32"/>
      <c r="AT175"/>
    </row>
    <row r="176" spans="21:46" x14ac:dyDescent="0.25">
      <c r="U176" s="36">
        <f t="shared" si="62"/>
        <v>9960</v>
      </c>
      <c r="V176" s="49">
        <f t="shared" si="60"/>
        <v>28.20796438594958</v>
      </c>
      <c r="W176" s="32">
        <f t="shared" si="43"/>
        <v>296.25398219297477</v>
      </c>
      <c r="X176" s="8">
        <f t="shared" si="44"/>
        <v>1.1920649930743961</v>
      </c>
      <c r="Y176" s="32">
        <f t="shared" si="45"/>
        <v>1.8353425918139603E-5</v>
      </c>
      <c r="Z176" s="32">
        <f t="shared" si="46"/>
        <v>1.5396329918895771E-5</v>
      </c>
      <c r="AA176" s="10">
        <f t="shared" si="47"/>
        <v>1006.196377160604</v>
      </c>
      <c r="AB176" s="29">
        <f t="shared" si="48"/>
        <v>2.582797445151528E-2</v>
      </c>
      <c r="AC176" s="8">
        <f t="shared" si="49"/>
        <v>0.71500576640202496</v>
      </c>
      <c r="AD176" s="32">
        <f t="shared" si="50"/>
        <v>3.3754820529251725E-3</v>
      </c>
      <c r="AE176" s="38">
        <f t="shared" si="51"/>
        <v>661695.50269508432</v>
      </c>
      <c r="AF176" s="32">
        <f t="shared" si="52"/>
        <v>473116.10002927191</v>
      </c>
      <c r="AG176" s="9">
        <f t="shared" si="53"/>
        <v>14.162362018446286</v>
      </c>
      <c r="AH176" s="10">
        <f t="shared" si="54"/>
        <v>4.7247245233132382</v>
      </c>
      <c r="AI176" s="10">
        <f t="shared" si="55"/>
        <v>4.6300626880707982</v>
      </c>
      <c r="AJ176" s="10">
        <f t="shared" si="56"/>
        <v>4.8557262316175178</v>
      </c>
      <c r="AK176" s="10">
        <f t="shared" si="57"/>
        <v>9.4857889196883161</v>
      </c>
      <c r="AL176" s="9">
        <f t="shared" si="58"/>
        <v>5.1381356648311707</v>
      </c>
      <c r="AM176" s="49">
        <f t="shared" si="42"/>
        <v>33.346100050780748</v>
      </c>
      <c r="AN176" s="29">
        <f t="shared" si="61"/>
        <v>1.5809648199480527E-4</v>
      </c>
      <c r="AO176" s="29">
        <f t="shared" si="59"/>
        <v>2.7666666666666666</v>
      </c>
      <c r="AP176"/>
      <c r="AQ176" s="32"/>
      <c r="AR176" s="37"/>
      <c r="AS176" s="32"/>
      <c r="AT176"/>
    </row>
    <row r="177" spans="21:46" x14ac:dyDescent="0.25">
      <c r="U177" s="36">
        <f t="shared" si="62"/>
        <v>10020</v>
      </c>
      <c r="V177" s="49">
        <f t="shared" si="60"/>
        <v>28.21436901616255</v>
      </c>
      <c r="W177" s="32">
        <f t="shared" si="43"/>
        <v>296.25718450808125</v>
      </c>
      <c r="X177" s="8">
        <f t="shared" si="44"/>
        <v>1.1920520652876467</v>
      </c>
      <c r="Y177" s="32">
        <f t="shared" si="45"/>
        <v>1.8353578507933281E-5</v>
      </c>
      <c r="Z177" s="32">
        <f t="shared" si="46"/>
        <v>1.5396624897843276E-5</v>
      </c>
      <c r="AA177" s="10">
        <f t="shared" si="47"/>
        <v>1006.1964914140416</v>
      </c>
      <c r="AB177" s="29">
        <f t="shared" si="48"/>
        <v>2.5828213733645061E-2</v>
      </c>
      <c r="AC177" s="8">
        <f t="shared" si="49"/>
        <v>0.71500516799263725</v>
      </c>
      <c r="AD177" s="32">
        <f t="shared" si="50"/>
        <v>3.3754455665284369E-3</v>
      </c>
      <c r="AE177" s="38">
        <f t="shared" si="51"/>
        <v>662078.13367112726</v>
      </c>
      <c r="AF177" s="32">
        <f t="shared" si="52"/>
        <v>473389.28718977608</v>
      </c>
      <c r="AG177" s="9">
        <f t="shared" si="53"/>
        <v>14.164405987139872</v>
      </c>
      <c r="AH177" s="10">
        <f t="shared" si="54"/>
        <v>4.7254501927604506</v>
      </c>
      <c r="AI177" s="10">
        <f t="shared" si="55"/>
        <v>4.6336792354897627</v>
      </c>
      <c r="AJ177" s="10">
        <f t="shared" si="56"/>
        <v>4.8589321280981617</v>
      </c>
      <c r="AK177" s="10">
        <f t="shared" si="57"/>
        <v>9.4926113635879243</v>
      </c>
      <c r="AL177" s="9">
        <f t="shared" si="58"/>
        <v>5.1418311552767921</v>
      </c>
      <c r="AM177" s="49">
        <f t="shared" si="42"/>
        <v>33.35620017143934</v>
      </c>
      <c r="AN177" s="29">
        <f t="shared" si="61"/>
        <v>1.5821018939313208E-4</v>
      </c>
      <c r="AO177" s="29">
        <f t="shared" si="59"/>
        <v>2.7833333333333332</v>
      </c>
      <c r="AP177"/>
      <c r="AQ177" s="32"/>
      <c r="AR177" s="37"/>
      <c r="AS177" s="32"/>
      <c r="AT177"/>
    </row>
    <row r="178" spans="21:46" x14ac:dyDescent="0.25">
      <c r="U178" s="36">
        <f t="shared" si="62"/>
        <v>10080</v>
      </c>
      <c r="V178" s="49">
        <f t="shared" si="60"/>
        <v>28.220633528424923</v>
      </c>
      <c r="W178" s="32">
        <f t="shared" si="43"/>
        <v>296.26031676421246</v>
      </c>
      <c r="X178" s="8">
        <f t="shared" si="44"/>
        <v>1.1920394206011302</v>
      </c>
      <c r="Y178" s="32">
        <f t="shared" si="45"/>
        <v>1.8353727758651785E-5</v>
      </c>
      <c r="Z178" s="32">
        <f t="shared" si="46"/>
        <v>1.5396913425393462E-5</v>
      </c>
      <c r="AA178" s="10">
        <f t="shared" si="47"/>
        <v>1006.1966031757719</v>
      </c>
      <c r="AB178" s="29">
        <f t="shared" si="48"/>
        <v>2.5828447779827859E-2</v>
      </c>
      <c r="AC178" s="8">
        <f t="shared" si="49"/>
        <v>0.71500458269085265</v>
      </c>
      <c r="AD178" s="32">
        <f t="shared" si="50"/>
        <v>3.3754098791296426E-3</v>
      </c>
      <c r="AE178" s="38">
        <f t="shared" si="51"/>
        <v>662452.35605493211</v>
      </c>
      <c r="AF178" s="32">
        <f t="shared" si="52"/>
        <v>473656.47039362887</v>
      </c>
      <c r="AG178" s="9">
        <f t="shared" si="53"/>
        <v>14.166404179084569</v>
      </c>
      <c r="AH178" s="10">
        <f t="shared" si="54"/>
        <v>4.7261596448291865</v>
      </c>
      <c r="AI178" s="10">
        <f t="shared" si="55"/>
        <v>4.6372171897564813</v>
      </c>
      <c r="AJ178" s="10">
        <f t="shared" si="56"/>
        <v>4.8620680849954843</v>
      </c>
      <c r="AK178" s="10">
        <f t="shared" si="57"/>
        <v>9.4992852747519656</v>
      </c>
      <c r="AL178" s="9">
        <f t="shared" si="58"/>
        <v>5.1454461904906479</v>
      </c>
      <c r="AM178" s="49">
        <f t="shared" si="42"/>
        <v>33.366079718915572</v>
      </c>
      <c r="AN178" s="29">
        <f t="shared" si="61"/>
        <v>1.583214212458661E-4</v>
      </c>
      <c r="AO178" s="29">
        <f t="shared" si="59"/>
        <v>2.8</v>
      </c>
      <c r="AP178"/>
      <c r="AQ178" s="32"/>
      <c r="AR178" s="37"/>
      <c r="AS178" s="32"/>
      <c r="AT178"/>
    </row>
    <row r="179" spans="21:46" x14ac:dyDescent="0.25">
      <c r="U179" s="36">
        <f t="shared" si="62"/>
        <v>10140</v>
      </c>
      <c r="V179" s="49">
        <f t="shared" si="60"/>
        <v>28.226760973271489</v>
      </c>
      <c r="W179" s="32">
        <f t="shared" si="43"/>
        <v>296.2633804866357</v>
      </c>
      <c r="X179" s="8">
        <f t="shared" si="44"/>
        <v>1.1920270528396388</v>
      </c>
      <c r="Y179" s="32">
        <f t="shared" si="45"/>
        <v>1.8353873743024433E-5</v>
      </c>
      <c r="Z179" s="32">
        <f t="shared" si="46"/>
        <v>1.5397195641912622E-5</v>
      </c>
      <c r="AA179" s="10">
        <f t="shared" si="47"/>
        <v>1006.1967124997</v>
      </c>
      <c r="AB179" s="29">
        <f t="shared" si="48"/>
        <v>2.582867670410104E-2</v>
      </c>
      <c r="AC179" s="8">
        <f t="shared" si="49"/>
        <v>0.71500401021061555</v>
      </c>
      <c r="AD179" s="32">
        <f t="shared" si="50"/>
        <v>3.3753749733005209E-3</v>
      </c>
      <c r="AE179" s="38">
        <f t="shared" si="51"/>
        <v>662818.35454381164</v>
      </c>
      <c r="AF179" s="32">
        <f t="shared" si="52"/>
        <v>473917.78154002689</v>
      </c>
      <c r="AG179" s="9">
        <f t="shared" si="53"/>
        <v>14.168357637943908</v>
      </c>
      <c r="AH179" s="10">
        <f t="shared" si="54"/>
        <v>4.7268532477560621</v>
      </c>
      <c r="AI179" s="10">
        <f t="shared" si="55"/>
        <v>4.6406782387711951</v>
      </c>
      <c r="AJ179" s="10">
        <f t="shared" si="56"/>
        <v>4.8651356164055706</v>
      </c>
      <c r="AK179" s="10">
        <f t="shared" si="57"/>
        <v>9.5058138551767648</v>
      </c>
      <c r="AL179" s="9">
        <f t="shared" si="58"/>
        <v>5.1489825048874138</v>
      </c>
      <c r="AM179" s="49">
        <f t="shared" si="42"/>
        <v>33.375743478158903</v>
      </c>
      <c r="AN179" s="29">
        <f t="shared" si="61"/>
        <v>1.5843023091961274E-4</v>
      </c>
      <c r="AO179" s="29">
        <f t="shared" si="59"/>
        <v>2.8166666666666669</v>
      </c>
      <c r="AP179"/>
      <c r="AQ179" s="32"/>
      <c r="AR179" s="37"/>
      <c r="AS179" s="32"/>
      <c r="AT179"/>
    </row>
    <row r="180" spans="21:46" x14ac:dyDescent="0.25">
      <c r="U180" s="36">
        <f t="shared" si="62"/>
        <v>10200</v>
      </c>
      <c r="V180" s="49">
        <f t="shared" si="60"/>
        <v>28.232754335475104</v>
      </c>
      <c r="W180" s="32">
        <f t="shared" si="43"/>
        <v>296.26637716773752</v>
      </c>
      <c r="X180" s="8">
        <f t="shared" si="44"/>
        <v>1.1920149559616</v>
      </c>
      <c r="Y180" s="32">
        <f t="shared" si="45"/>
        <v>1.8354016532211182E-5</v>
      </c>
      <c r="Z180" s="32">
        <f t="shared" si="46"/>
        <v>1.5397471684744904E-5</v>
      </c>
      <c r="AA180" s="10">
        <f t="shared" si="47"/>
        <v>1006.1968194385842</v>
      </c>
      <c r="AB180" s="29">
        <f t="shared" si="48"/>
        <v>2.5828900618041627E-2</v>
      </c>
      <c r="AC180" s="8">
        <f t="shared" si="49"/>
        <v>0.71500345027206691</v>
      </c>
      <c r="AD180" s="32">
        <f t="shared" si="50"/>
        <v>3.3753408319899519E-3</v>
      </c>
      <c r="AE180" s="38">
        <f t="shared" si="51"/>
        <v>663176.30978233542</v>
      </c>
      <c r="AF180" s="32">
        <f t="shared" si="52"/>
        <v>474173.34963306691</v>
      </c>
      <c r="AG180" s="9">
        <f t="shared" si="53"/>
        <v>14.170267382767539</v>
      </c>
      <c r="AH180" s="10">
        <f t="shared" si="54"/>
        <v>4.7275313611574861</v>
      </c>
      <c r="AI180" s="10">
        <f t="shared" si="55"/>
        <v>4.6440640350699631</v>
      </c>
      <c r="AJ180" s="10">
        <f t="shared" si="56"/>
        <v>4.8681362041562721</v>
      </c>
      <c r="AK180" s="10">
        <f t="shared" si="57"/>
        <v>9.5122002392262353</v>
      </c>
      <c r="AL180" s="9">
        <f t="shared" si="58"/>
        <v>5.1524417962475439</v>
      </c>
      <c r="AM180" s="49">
        <f t="shared" si="42"/>
        <v>33.385196131722651</v>
      </c>
      <c r="AN180" s="29">
        <f t="shared" si="61"/>
        <v>1.5853667065377058E-4</v>
      </c>
      <c r="AO180" s="29">
        <f t="shared" si="59"/>
        <v>2.8333333333333335</v>
      </c>
      <c r="AP180"/>
      <c r="AQ180" s="32"/>
      <c r="AR180" s="37"/>
      <c r="AS180" s="32"/>
      <c r="AT180"/>
    </row>
    <row r="181" spans="21:46" x14ac:dyDescent="0.25">
      <c r="U181" s="36">
        <f t="shared" si="62"/>
        <v>10260</v>
      </c>
      <c r="V181" s="49">
        <f t="shared" si="60"/>
        <v>28.2386165354357</v>
      </c>
      <c r="W181" s="32">
        <f t="shared" si="43"/>
        <v>296.2693082677178</v>
      </c>
      <c r="X181" s="8">
        <f t="shared" si="44"/>
        <v>1.1920031240562299</v>
      </c>
      <c r="Y181" s="32">
        <f t="shared" si="45"/>
        <v>1.8354156195835994E-5</v>
      </c>
      <c r="Z181" s="32">
        <f t="shared" si="46"/>
        <v>1.5397741688276129E-5</v>
      </c>
      <c r="AA181" s="10">
        <f t="shared" si="47"/>
        <v>1006.1969240440591</v>
      </c>
      <c r="AB181" s="29">
        <f t="shared" si="48"/>
        <v>2.5829119630818586E-2</v>
      </c>
      <c r="AC181" s="8">
        <f t="shared" si="49"/>
        <v>0.71500290260141153</v>
      </c>
      <c r="AD181" s="32">
        <f t="shared" si="50"/>
        <v>3.3753074385159398E-3</v>
      </c>
      <c r="AE181" s="38">
        <f t="shared" si="51"/>
        <v>663526.39845103794</v>
      </c>
      <c r="AF181" s="32">
        <f t="shared" si="52"/>
        <v>474423.30084515287</v>
      </c>
      <c r="AG181" s="9">
        <f t="shared" si="53"/>
        <v>14.172134408608111</v>
      </c>
      <c r="AH181" s="10">
        <f t="shared" si="54"/>
        <v>4.7281943362430656</v>
      </c>
      <c r="AI181" s="10">
        <f t="shared" si="55"/>
        <v>4.6473761965259204</v>
      </c>
      <c r="AJ181" s="10">
        <f t="shared" si="56"/>
        <v>4.8710712984727262</v>
      </c>
      <c r="AK181" s="10">
        <f t="shared" si="57"/>
        <v>9.5184474949986466</v>
      </c>
      <c r="AL181" s="9">
        <f t="shared" si="58"/>
        <v>5.1558257264576</v>
      </c>
      <c r="AM181" s="49">
        <f t="shared" si="42"/>
        <v>33.394442261893303</v>
      </c>
      <c r="AN181" s="29">
        <f t="shared" si="61"/>
        <v>1.5864079158331079E-4</v>
      </c>
      <c r="AO181" s="29">
        <f t="shared" si="59"/>
        <v>2.85</v>
      </c>
      <c r="AP181"/>
      <c r="AQ181" s="32"/>
      <c r="AR181" s="37"/>
      <c r="AS181" s="32"/>
      <c r="AT181"/>
    </row>
    <row r="182" spans="21:46" x14ac:dyDescent="0.25">
      <c r="U182" s="36">
        <f t="shared" si="62"/>
        <v>10320</v>
      </c>
      <c r="V182" s="49">
        <f t="shared" si="60"/>
        <v>28.244350430541235</v>
      </c>
      <c r="W182" s="32">
        <f t="shared" si="43"/>
        <v>296.27217521527058</v>
      </c>
      <c r="X182" s="8">
        <f t="shared" si="44"/>
        <v>1.1919915513407475</v>
      </c>
      <c r="Y182" s="32">
        <f t="shared" si="45"/>
        <v>1.8354292802019204E-5</v>
      </c>
      <c r="Z182" s="32">
        <f t="shared" si="46"/>
        <v>1.5398005783996008E-5</v>
      </c>
      <c r="AA182" s="10">
        <f t="shared" si="47"/>
        <v>1006.1970263666589</v>
      </c>
      <c r="AB182" s="29">
        <f t="shared" si="48"/>
        <v>2.582933384924354E-2</v>
      </c>
      <c r="AC182" s="8">
        <f t="shared" si="49"/>
        <v>0.71500236693078956</v>
      </c>
      <c r="AD182" s="32">
        <f t="shared" si="50"/>
        <v>3.3752747765577466E-3</v>
      </c>
      <c r="AE182" s="38">
        <f t="shared" si="51"/>
        <v>663868.79335322278</v>
      </c>
      <c r="AF182" s="32">
        <f t="shared" si="52"/>
        <v>474667.75857904152</v>
      </c>
      <c r="AG182" s="9">
        <f t="shared" si="53"/>
        <v>14.173959687121197</v>
      </c>
      <c r="AH182" s="10">
        <f t="shared" si="54"/>
        <v>4.7288425160231498</v>
      </c>
      <c r="AI182" s="10">
        <f t="shared" si="55"/>
        <v>4.6506163070384119</v>
      </c>
      <c r="AJ182" s="10">
        <f t="shared" si="56"/>
        <v>4.8739423186297319</v>
      </c>
      <c r="AK182" s="10">
        <f t="shared" si="57"/>
        <v>9.5245586256681438</v>
      </c>
      <c r="AL182" s="9">
        <f t="shared" si="58"/>
        <v>5.1591359222369109</v>
      </c>
      <c r="AM182" s="49">
        <f t="shared" si="42"/>
        <v>33.403486352778145</v>
      </c>
      <c r="AN182" s="29">
        <f t="shared" si="61"/>
        <v>1.5874264376113573E-4</v>
      </c>
      <c r="AO182" s="29">
        <f t="shared" si="59"/>
        <v>2.8666666666666667</v>
      </c>
      <c r="AP182"/>
      <c r="AQ182" s="32"/>
      <c r="AR182" s="37"/>
      <c r="AS182" s="32"/>
      <c r="AT182"/>
    </row>
    <row r="183" spans="21:46" x14ac:dyDescent="0.25">
      <c r="U183" s="36">
        <f t="shared" si="62"/>
        <v>10380</v>
      </c>
      <c r="V183" s="49">
        <f t="shared" si="60"/>
        <v>28.249958816501096</v>
      </c>
      <c r="W183" s="32">
        <f t="shared" si="43"/>
        <v>296.27497940825054</v>
      </c>
      <c r="X183" s="8">
        <f t="shared" si="44"/>
        <v>1.191980232157646</v>
      </c>
      <c r="Y183" s="32">
        <f t="shared" si="45"/>
        <v>1.8354426417409359E-5</v>
      </c>
      <c r="Z183" s="32">
        <f t="shared" si="46"/>
        <v>1.5398264100559246E-5</v>
      </c>
      <c r="AA183" s="10">
        <f t="shared" si="47"/>
        <v>1006.1971264558396</v>
      </c>
      <c r="AB183" s="29">
        <f t="shared" si="48"/>
        <v>2.5829543377820698E-2</v>
      </c>
      <c r="AC183" s="8">
        <f t="shared" si="49"/>
        <v>0.71500184299814951</v>
      </c>
      <c r="AD183" s="32">
        <f t="shared" si="50"/>
        <v>3.375242830148189E-3</v>
      </c>
      <c r="AE183" s="38">
        <f t="shared" si="51"/>
        <v>664203.663499863</v>
      </c>
      <c r="AF183" s="32">
        <f t="shared" si="52"/>
        <v>474906.8435285248</v>
      </c>
      <c r="AG183" s="9">
        <f t="shared" si="53"/>
        <v>14.175744167148643</v>
      </c>
      <c r="AH183" s="10">
        <f t="shared" si="54"/>
        <v>4.7294762355107887</v>
      </c>
      <c r="AI183" s="10">
        <f t="shared" si="55"/>
        <v>4.6537859172101976</v>
      </c>
      <c r="AJ183" s="10">
        <f t="shared" si="56"/>
        <v>4.8767506535920528</v>
      </c>
      <c r="AK183" s="10">
        <f t="shared" si="57"/>
        <v>9.5305365708022514</v>
      </c>
      <c r="AL183" s="9">
        <f t="shared" si="58"/>
        <v>5.162373975851219</v>
      </c>
      <c r="AM183" s="49">
        <f t="shared" si="42"/>
        <v>33.412332792352316</v>
      </c>
      <c r="AN183" s="29">
        <f t="shared" si="61"/>
        <v>1.5884227618003755E-4</v>
      </c>
      <c r="AO183" s="29">
        <f t="shared" si="59"/>
        <v>2.8833333333333333</v>
      </c>
      <c r="AP183"/>
      <c r="AQ183" s="32"/>
      <c r="AR183" s="37"/>
      <c r="AS183" s="32"/>
      <c r="AT183"/>
    </row>
    <row r="184" spans="21:46" x14ac:dyDescent="0.25">
      <c r="U184" s="36">
        <f t="shared" si="62"/>
        <v>10440</v>
      </c>
      <c r="V184" s="49">
        <f t="shared" si="60"/>
        <v>28.255444428652432</v>
      </c>
      <c r="W184" s="32">
        <f t="shared" si="43"/>
        <v>296.27772221432622</v>
      </c>
      <c r="X184" s="8">
        <f t="shared" si="44"/>
        <v>1.1919691609720191</v>
      </c>
      <c r="Y184" s="32">
        <f t="shared" si="45"/>
        <v>1.835455710721466E-5</v>
      </c>
      <c r="Z184" s="32">
        <f t="shared" si="46"/>
        <v>1.539851676384564E-5</v>
      </c>
      <c r="AA184" s="10">
        <f t="shared" si="47"/>
        <v>1006.1972243600019</v>
      </c>
      <c r="AB184" s="29">
        <f t="shared" si="48"/>
        <v>2.5829748318796114E-2</v>
      </c>
      <c r="AC184" s="8">
        <f t="shared" si="49"/>
        <v>0.71500133054712312</v>
      </c>
      <c r="AD184" s="32">
        <f t="shared" si="50"/>
        <v>3.3752115836660971E-3</v>
      </c>
      <c r="AE184" s="38">
        <f t="shared" si="51"/>
        <v>664531.17419263697</v>
      </c>
      <c r="AF184" s="32">
        <f t="shared" si="52"/>
        <v>475140.67373777746</v>
      </c>
      <c r="AG184" s="9">
        <f t="shared" si="53"/>
        <v>14.177488775285854</v>
      </c>
      <c r="AH184" s="10">
        <f t="shared" si="54"/>
        <v>4.7300958219182938</v>
      </c>
      <c r="AI184" s="10">
        <f t="shared" si="55"/>
        <v>4.6568865450128749</v>
      </c>
      <c r="AJ184" s="10">
        <f t="shared" si="56"/>
        <v>4.8794976626421374</v>
      </c>
      <c r="AK184" s="10">
        <f t="shared" si="57"/>
        <v>9.5363842076550114</v>
      </c>
      <c r="AL184" s="9">
        <f t="shared" si="58"/>
        <v>5.1655414458131306</v>
      </c>
      <c r="AM184" s="49">
        <f t="shared" si="42"/>
        <v>33.420985874465565</v>
      </c>
      <c r="AN184" s="29">
        <f t="shared" si="61"/>
        <v>1.5893973679425021E-4</v>
      </c>
      <c r="AO184" s="29">
        <f t="shared" si="59"/>
        <v>2.9</v>
      </c>
      <c r="AP184"/>
      <c r="AQ184" s="32"/>
      <c r="AR184" s="37"/>
      <c r="AS184" s="32"/>
      <c r="AT184"/>
    </row>
    <row r="185" spans="21:46" x14ac:dyDescent="0.25">
      <c r="U185" s="36">
        <f t="shared" si="62"/>
        <v>10500</v>
      </c>
      <c r="V185" s="49">
        <f t="shared" si="60"/>
        <v>28.260809943239945</v>
      </c>
      <c r="W185" s="32">
        <f t="shared" si="43"/>
        <v>296.28040497161993</v>
      </c>
      <c r="X185" s="8">
        <f t="shared" si="44"/>
        <v>1.191958332368944</v>
      </c>
      <c r="Y185" s="32">
        <f t="shared" si="45"/>
        <v>1.8354684935233321E-5</v>
      </c>
      <c r="Z185" s="32">
        <f t="shared" si="46"/>
        <v>1.5398763897018541E-5</v>
      </c>
      <c r="AA185" s="10">
        <f t="shared" si="47"/>
        <v>1006.1973201265132</v>
      </c>
      <c r="AB185" s="29">
        <f t="shared" si="48"/>
        <v>2.5829948772205274E-2</v>
      </c>
      <c r="AC185" s="8">
        <f t="shared" si="49"/>
        <v>0.71500082932690534</v>
      </c>
      <c r="AD185" s="32">
        <f t="shared" si="50"/>
        <v>3.3751810218289255E-3</v>
      </c>
      <c r="AE185" s="38">
        <f t="shared" si="51"/>
        <v>664851.48710518354</v>
      </c>
      <c r="AF185" s="32">
        <f t="shared" si="52"/>
        <v>475369.36465943255</v>
      </c>
      <c r="AG185" s="9">
        <f t="shared" si="53"/>
        <v>14.179194416433644</v>
      </c>
      <c r="AH185" s="10">
        <f t="shared" si="54"/>
        <v>4.7307015948484255</v>
      </c>
      <c r="AI185" s="10">
        <f t="shared" si="55"/>
        <v>4.6599196764404915</v>
      </c>
      <c r="AJ185" s="10">
        <f t="shared" si="56"/>
        <v>4.8821846759956999</v>
      </c>
      <c r="AK185" s="10">
        <f t="shared" si="57"/>
        <v>9.5421043524361906</v>
      </c>
      <c r="AL185" s="9">
        <f t="shared" si="58"/>
        <v>5.1686398575696026</v>
      </c>
      <c r="AM185" s="49">
        <f t="shared" si="42"/>
        <v>33.42944980080955</v>
      </c>
      <c r="AN185" s="29">
        <f t="shared" si="61"/>
        <v>1.5903507254060319E-4</v>
      </c>
      <c r="AO185" s="29">
        <f t="shared" si="59"/>
        <v>2.9166666666666665</v>
      </c>
      <c r="AP185"/>
      <c r="AQ185" s="32"/>
      <c r="AR185" s="37"/>
      <c r="AS185" s="32"/>
      <c r="AT185"/>
    </row>
    <row r="186" spans="21:46" x14ac:dyDescent="0.25">
      <c r="U186" s="36">
        <f t="shared" si="62"/>
        <v>10560</v>
      </c>
      <c r="V186" s="49">
        <f t="shared" si="60"/>
        <v>28.2660579786696</v>
      </c>
      <c r="W186" s="32">
        <f t="shared" si="43"/>
        <v>296.28302898933475</v>
      </c>
      <c r="X186" s="8">
        <f t="shared" si="44"/>
        <v>1.1919477410509165</v>
      </c>
      <c r="Y186" s="32">
        <f t="shared" si="45"/>
        <v>1.8354809963883691E-5</v>
      </c>
      <c r="Z186" s="32">
        <f t="shared" si="46"/>
        <v>1.539900562058251E-5</v>
      </c>
      <c r="AA186" s="10">
        <f t="shared" si="47"/>
        <v>1006.1974138017279</v>
      </c>
      <c r="AB186" s="29">
        <f t="shared" si="48"/>
        <v>2.5830144835920329E-2</v>
      </c>
      <c r="AC186" s="8">
        <f t="shared" si="49"/>
        <v>0.71500033909213345</v>
      </c>
      <c r="AD186" s="32">
        <f t="shared" si="50"/>
        <v>3.3751511296855169E-3</v>
      </c>
      <c r="AE186" s="38">
        <f t="shared" si="51"/>
        <v>665164.7603625604</v>
      </c>
      <c r="AF186" s="32">
        <f t="shared" si="52"/>
        <v>475593.02921136835</v>
      </c>
      <c r="AG186" s="9">
        <f t="shared" si="53"/>
        <v>14.180861974334995</v>
      </c>
      <c r="AH186" s="10">
        <f t="shared" si="54"/>
        <v>4.731293866480546</v>
      </c>
      <c r="AI186" s="10">
        <f t="shared" si="55"/>
        <v>4.6628867661516633</v>
      </c>
      <c r="AJ186" s="10">
        <f t="shared" si="56"/>
        <v>4.8848129954054116</v>
      </c>
      <c r="AK186" s="10">
        <f t="shared" si="57"/>
        <v>9.5476997615570749</v>
      </c>
      <c r="AL186" s="9">
        <f t="shared" si="58"/>
        <v>5.1716707041767487</v>
      </c>
      <c r="AM186" s="49">
        <f t="shared" si="42"/>
        <v>33.437728682846348</v>
      </c>
      <c r="AN186" s="29">
        <f t="shared" si="61"/>
        <v>1.5912832935928458E-4</v>
      </c>
      <c r="AO186" s="29">
        <f t="shared" si="59"/>
        <v>2.9333333333333331</v>
      </c>
      <c r="AP186"/>
      <c r="AQ186" s="32"/>
      <c r="AR186" s="37"/>
      <c r="AS186" s="32"/>
      <c r="AT186"/>
    </row>
    <row r="187" spans="21:46" x14ac:dyDescent="0.25">
      <c r="U187" s="36">
        <f t="shared" si="62"/>
        <v>10620</v>
      </c>
      <c r="V187" s="49">
        <f t="shared" si="60"/>
        <v>28.27119109673675</v>
      </c>
      <c r="W187" s="32">
        <f t="shared" si="43"/>
        <v>296.28559554836835</v>
      </c>
      <c r="X187" s="8">
        <f t="shared" si="44"/>
        <v>1.1919373818353423</v>
      </c>
      <c r="Y187" s="32">
        <f t="shared" si="45"/>
        <v>1.8354932254233494E-5</v>
      </c>
      <c r="Z187" s="32">
        <f t="shared" si="46"/>
        <v>1.5399242052439544E-5</v>
      </c>
      <c r="AA187" s="10">
        <f t="shared" si="47"/>
        <v>1006.1975054310096</v>
      </c>
      <c r="AB187" s="29">
        <f t="shared" si="48"/>
        <v>2.5830336605695888E-2</v>
      </c>
      <c r="AC187" s="8">
        <f t="shared" si="49"/>
        <v>0.71499985960277268</v>
      </c>
      <c r="AD187" s="32">
        <f t="shared" si="50"/>
        <v>3.3751218926090214E-3</v>
      </c>
      <c r="AE187" s="38">
        <f t="shared" si="51"/>
        <v>665471.14861898869</v>
      </c>
      <c r="AF187" s="32">
        <f t="shared" si="52"/>
        <v>475811.77783227281</v>
      </c>
      <c r="AG187" s="9">
        <f t="shared" si="53"/>
        <v>14.182492312097366</v>
      </c>
      <c r="AH187" s="10">
        <f t="shared" si="54"/>
        <v>4.7318729417517673</v>
      </c>
      <c r="AI187" s="10">
        <f t="shared" si="55"/>
        <v>4.6657892381001878</v>
      </c>
      <c r="AJ187" s="10">
        <f t="shared" si="56"/>
        <v>4.8873838947528707</v>
      </c>
      <c r="AK187" s="10">
        <f t="shared" si="57"/>
        <v>9.5531731328530576</v>
      </c>
      <c r="AL187" s="9">
        <f t="shared" si="58"/>
        <v>5.1746354469620721</v>
      </c>
      <c r="AM187" s="49">
        <f t="shared" si="42"/>
        <v>33.445826543698821</v>
      </c>
      <c r="AN187" s="29">
        <f t="shared" si="61"/>
        <v>1.5921955221421763E-4</v>
      </c>
      <c r="AO187" s="29">
        <f t="shared" si="59"/>
        <v>2.95</v>
      </c>
      <c r="AP187"/>
      <c r="AQ187" s="32"/>
      <c r="AR187" s="37"/>
      <c r="AS187" s="32"/>
      <c r="AT187"/>
    </row>
    <row r="188" spans="21:46" x14ac:dyDescent="0.25">
      <c r="U188" s="36">
        <f t="shared" si="62"/>
        <v>10680</v>
      </c>
      <c r="V188" s="49">
        <f t="shared" si="60"/>
        <v>28.27621180382916</v>
      </c>
      <c r="W188" s="32">
        <f t="shared" si="43"/>
        <v>296.28810590191455</v>
      </c>
      <c r="X188" s="8">
        <f t="shared" si="44"/>
        <v>1.1919272496520781</v>
      </c>
      <c r="Y188" s="32">
        <f t="shared" si="45"/>
        <v>1.8355051866028663E-5</v>
      </c>
      <c r="Z188" s="32">
        <f t="shared" si="46"/>
        <v>1.539947330794432E-5</v>
      </c>
      <c r="AA188" s="10">
        <f t="shared" si="47"/>
        <v>1006.1975950587511</v>
      </c>
      <c r="AB188" s="29">
        <f t="shared" si="48"/>
        <v>2.5830524175214253E-2</v>
      </c>
      <c r="AC188" s="8">
        <f t="shared" si="49"/>
        <v>0.71499939062399964</v>
      </c>
      <c r="AD188" s="32">
        <f t="shared" si="50"/>
        <v>3.3750932962899548E-3</v>
      </c>
      <c r="AE188" s="38">
        <f t="shared" si="51"/>
        <v>665770.80313388922</v>
      </c>
      <c r="AF188" s="32">
        <f t="shared" si="52"/>
        <v>476025.71853598161</v>
      </c>
      <c r="AG188" s="9">
        <f t="shared" si="53"/>
        <v>14.184086272700725</v>
      </c>
      <c r="AH188" s="10">
        <f t="shared" si="54"/>
        <v>4.7324391185333088</v>
      </c>
      <c r="AI188" s="10">
        <f t="shared" si="55"/>
        <v>4.6686284861543861</v>
      </c>
      <c r="AJ188" s="10">
        <f t="shared" si="56"/>
        <v>4.8898986206289967</v>
      </c>
      <c r="AK188" s="10">
        <f t="shared" si="57"/>
        <v>9.5585271067833837</v>
      </c>
      <c r="AL188" s="9">
        <f t="shared" si="58"/>
        <v>5.1775355161743324</v>
      </c>
      <c r="AM188" s="49">
        <f t="shared" si="42"/>
        <v>33.453747320003494</v>
      </c>
      <c r="AN188" s="29">
        <f t="shared" si="61"/>
        <v>1.593087851130564E-4</v>
      </c>
      <c r="AO188" s="29">
        <f t="shared" si="59"/>
        <v>2.9666666666666668</v>
      </c>
      <c r="AP188"/>
      <c r="AQ188" s="32"/>
      <c r="AR188" s="37"/>
      <c r="AS188" s="32"/>
      <c r="AT188"/>
    </row>
    <row r="189" spans="21:46" x14ac:dyDescent="0.25">
      <c r="U189" s="36">
        <f t="shared" si="62"/>
        <v>10740</v>
      </c>
      <c r="V189" s="49">
        <f t="shared" si="60"/>
        <v>28.281122552105387</v>
      </c>
      <c r="W189" s="32">
        <f t="shared" si="43"/>
        <v>296.2905612760527</v>
      </c>
      <c r="X189" s="8">
        <f t="shared" si="44"/>
        <v>1.1919173395410236</v>
      </c>
      <c r="Y189" s="32">
        <f t="shared" si="45"/>
        <v>1.8355168857721459E-5</v>
      </c>
      <c r="Z189" s="32">
        <f t="shared" si="46"/>
        <v>1.5399699499958241E-5</v>
      </c>
      <c r="AA189" s="10">
        <f t="shared" si="47"/>
        <v>1006.1976827283944</v>
      </c>
      <c r="AB189" s="29">
        <f t="shared" si="48"/>
        <v>2.5830707636129477E-2</v>
      </c>
      <c r="AC189" s="8">
        <f t="shared" si="49"/>
        <v>0.71499893192609187</v>
      </c>
      <c r="AD189" s="32">
        <f t="shared" si="50"/>
        <v>3.3750653267294066E-3</v>
      </c>
      <c r="AE189" s="38">
        <f t="shared" si="51"/>
        <v>666063.87184626621</v>
      </c>
      <c r="AF189" s="32">
        <f t="shared" si="52"/>
        <v>476234.95696463768</v>
      </c>
      <c r="AG189" s="9">
        <f t="shared" si="53"/>
        <v>14.185644679492086</v>
      </c>
      <c r="AH189" s="10">
        <f t="shared" si="54"/>
        <v>4.7329926878021853</v>
      </c>
      <c r="AI189" s="10">
        <f t="shared" si="55"/>
        <v>4.6714058747052425</v>
      </c>
      <c r="AJ189" s="10">
        <f t="shared" si="56"/>
        <v>4.8923583929030334</v>
      </c>
      <c r="AK189" s="10">
        <f t="shared" si="57"/>
        <v>9.5637642676082759</v>
      </c>
      <c r="AL189" s="9">
        <f t="shared" si="58"/>
        <v>5.1803723116211495</v>
      </c>
      <c r="AM189" s="49">
        <f t="shared" si="42"/>
        <v>33.461494863726536</v>
      </c>
      <c r="AN189" s="29">
        <f t="shared" si="61"/>
        <v>1.593960711268046E-4</v>
      </c>
      <c r="AO189" s="29">
        <f t="shared" si="59"/>
        <v>2.9833333333333334</v>
      </c>
      <c r="AP189"/>
      <c r="AQ189" s="32"/>
      <c r="AR189" s="37"/>
      <c r="AS189" s="32"/>
      <c r="AT189"/>
    </row>
    <row r="190" spans="21:46" x14ac:dyDescent="0.25">
      <c r="U190" s="36">
        <f t="shared" si="62"/>
        <v>10800</v>
      </c>
      <c r="V190" s="49">
        <f t="shared" si="60"/>
        <v>28.285925740648981</v>
      </c>
      <c r="W190" s="32">
        <f t="shared" si="43"/>
        <v>296.29296287032446</v>
      </c>
      <c r="X190" s="8">
        <f t="shared" si="44"/>
        <v>1.191907646649766</v>
      </c>
      <c r="Y190" s="32">
        <f t="shared" si="45"/>
        <v>1.8355283286497985E-5</v>
      </c>
      <c r="Z190" s="32">
        <f t="shared" si="46"/>
        <v>1.5399920738902316E-5</v>
      </c>
      <c r="AA190" s="10">
        <f t="shared" si="47"/>
        <v>1006.1977684824512</v>
      </c>
      <c r="AB190" s="29">
        <f t="shared" si="48"/>
        <v>2.5830887078110463E-2</v>
      </c>
      <c r="AC190" s="8">
        <f t="shared" si="49"/>
        <v>0.71499848328431947</v>
      </c>
      <c r="AD190" s="32">
        <f t="shared" si="50"/>
        <v>3.3750379702323875E-3</v>
      </c>
      <c r="AE190" s="38">
        <f t="shared" si="51"/>
        <v>666350.49944747344</v>
      </c>
      <c r="AF190" s="32">
        <f t="shared" si="52"/>
        <v>476439.59644069226</v>
      </c>
      <c r="AG190" s="9">
        <f t="shared" si="53"/>
        <v>14.187168336666721</v>
      </c>
      <c r="AH190" s="10">
        <f t="shared" si="54"/>
        <v>4.7335339338083546</v>
      </c>
      <c r="AI190" s="10">
        <f t="shared" si="55"/>
        <v>4.674122739263499</v>
      </c>
      <c r="AJ190" s="10">
        <f t="shared" si="56"/>
        <v>4.8947644052803447</v>
      </c>
      <c r="AK190" s="10">
        <f t="shared" si="57"/>
        <v>9.5688871445438437</v>
      </c>
      <c r="AL190" s="9">
        <f t="shared" si="58"/>
        <v>5.1831472032945811</v>
      </c>
      <c r="AM190" s="49">
        <f t="shared" si="42"/>
        <v>33.469072943943559</v>
      </c>
      <c r="AN190" s="29">
        <f t="shared" si="61"/>
        <v>1.5948145240906404E-4</v>
      </c>
      <c r="AO190" s="29">
        <f t="shared" si="59"/>
        <v>3</v>
      </c>
      <c r="AP190"/>
      <c r="AQ190" s="32"/>
      <c r="AR190" s="37"/>
      <c r="AS190" s="32"/>
      <c r="AT190"/>
    </row>
    <row r="191" spans="21:46" x14ac:dyDescent="0.25">
      <c r="U191" s="36">
        <f t="shared" si="62"/>
        <v>10860</v>
      </c>
      <c r="V191" s="49">
        <f t="shared" si="60"/>
        <v>28.290623716598972</v>
      </c>
      <c r="W191" s="32">
        <f t="shared" si="43"/>
        <v>296.29531185829944</v>
      </c>
      <c r="X191" s="8">
        <f t="shared" si="44"/>
        <v>1.1918981662312698</v>
      </c>
      <c r="Y191" s="32">
        <f t="shared" si="45"/>
        <v>1.8355395208305378E-5</v>
      </c>
      <c r="Z191" s="32">
        <f t="shared" si="46"/>
        <v>1.5400137132809206E-5</v>
      </c>
      <c r="AA191" s="10">
        <f t="shared" si="47"/>
        <v>1006.1978523625218</v>
      </c>
      <c r="AB191" s="29">
        <f t="shared" si="48"/>
        <v>2.5831062588883621E-2</v>
      </c>
      <c r="AC191" s="8">
        <f t="shared" si="49"/>
        <v>0.71499804447883553</v>
      </c>
      <c r="AD191" s="32">
        <f t="shared" si="50"/>
        <v>3.3750112134013142E-3</v>
      </c>
      <c r="AE191" s="38">
        <f t="shared" si="51"/>
        <v>666630.82745237125</v>
      </c>
      <c r="AF191" s="32">
        <f t="shared" si="52"/>
        <v>476639.73801775347</v>
      </c>
      <c r="AG191" s="9">
        <f t="shared" si="53"/>
        <v>14.188658029736416</v>
      </c>
      <c r="AH191" s="10">
        <f t="shared" si="54"/>
        <v>4.7340631342375055</v>
      </c>
      <c r="AI191" s="10">
        <f t="shared" si="55"/>
        <v>4.6767803870458886</v>
      </c>
      <c r="AJ191" s="10">
        <f t="shared" si="56"/>
        <v>4.8971178258494064</v>
      </c>
      <c r="AK191" s="10">
        <f t="shared" si="57"/>
        <v>9.5738982128952941</v>
      </c>
      <c r="AL191" s="9">
        <f t="shared" si="58"/>
        <v>5.1858615319849504</v>
      </c>
      <c r="AM191" s="49">
        <f t="shared" si="42"/>
        <v>33.47648524858392</v>
      </c>
      <c r="AN191" s="29">
        <f t="shared" si="61"/>
        <v>1.5956497021492157E-4</v>
      </c>
      <c r="AO191" s="29">
        <f t="shared" si="59"/>
        <v>3.0166666666666666</v>
      </c>
      <c r="AP191"/>
      <c r="AQ191" s="32"/>
      <c r="AR191" s="37"/>
      <c r="AS191" s="32"/>
      <c r="AT191"/>
    </row>
    <row r="192" spans="21:46" x14ac:dyDescent="0.25">
      <c r="U192" s="36">
        <f t="shared" si="62"/>
        <v>10920</v>
      </c>
      <c r="V192" s="49">
        <f t="shared" si="60"/>
        <v>28.295218776257084</v>
      </c>
      <c r="W192" s="32">
        <f t="shared" si="43"/>
        <v>296.29760938812854</v>
      </c>
      <c r="X192" s="8">
        <f t="shared" si="44"/>
        <v>1.1918888936416181</v>
      </c>
      <c r="Y192" s="32">
        <f t="shared" si="45"/>
        <v>1.8355504677878094E-5</v>
      </c>
      <c r="Z192" s="32">
        <f t="shared" si="46"/>
        <v>1.5400348787373886E-5</v>
      </c>
      <c r="AA192" s="10">
        <f t="shared" si="47"/>
        <v>1006.1979344093138</v>
      </c>
      <c r="AB192" s="29">
        <f t="shared" si="48"/>
        <v>2.5831234254274055E-2</v>
      </c>
      <c r="AC192" s="8">
        <f t="shared" si="49"/>
        <v>0.71499761529457295</v>
      </c>
      <c r="AD192" s="32">
        <f t="shared" si="50"/>
        <v>3.3749850431296327E-3</v>
      </c>
      <c r="AE192" s="38">
        <f t="shared" si="51"/>
        <v>666904.99426895624</v>
      </c>
      <c r="AF192" s="32">
        <f t="shared" si="52"/>
        <v>476835.48053034453</v>
      </c>
      <c r="AG192" s="9">
        <f t="shared" si="53"/>
        <v>14.190114525985452</v>
      </c>
      <c r="AH192" s="10">
        <f t="shared" si="54"/>
        <v>4.7345805603695519</v>
      </c>
      <c r="AI192" s="10">
        <f t="shared" si="55"/>
        <v>4.6793800975505659</v>
      </c>
      <c r="AJ192" s="10">
        <f t="shared" si="56"/>
        <v>4.8994197976176803</v>
      </c>
      <c r="AK192" s="10">
        <f t="shared" si="57"/>
        <v>9.5787998951682454</v>
      </c>
      <c r="AL192" s="9">
        <f t="shared" si="58"/>
        <v>5.1885166098827993</v>
      </c>
      <c r="AM192" s="49">
        <f t="shared" si="42"/>
        <v>33.483735386139884</v>
      </c>
      <c r="AN192" s="29">
        <f t="shared" si="61"/>
        <v>1.5964666491947077E-4</v>
      </c>
      <c r="AO192" s="29">
        <f t="shared" si="59"/>
        <v>3.0333333333333332</v>
      </c>
      <c r="AP192"/>
      <c r="AQ192" s="32"/>
      <c r="AR192" s="37"/>
      <c r="AS192" s="32"/>
      <c r="AT192"/>
    </row>
    <row r="193" spans="21:46" x14ac:dyDescent="0.25">
      <c r="U193" s="36">
        <f t="shared" si="62"/>
        <v>10980</v>
      </c>
      <c r="V193" s="49">
        <f t="shared" si="60"/>
        <v>28.299713166172111</v>
      </c>
      <c r="W193" s="32">
        <f t="shared" si="43"/>
        <v>296.29985658308601</v>
      </c>
      <c r="X193" s="8">
        <f t="shared" si="44"/>
        <v>1.1918798243378004</v>
      </c>
      <c r="Y193" s="32">
        <f t="shared" si="45"/>
        <v>1.8355611748763747E-5</v>
      </c>
      <c r="Z193" s="32">
        <f t="shared" si="46"/>
        <v>1.5400555806003335E-5</v>
      </c>
      <c r="AA193" s="10">
        <f t="shared" si="47"/>
        <v>1006.1980146626618</v>
      </c>
      <c r="AB193" s="29">
        <f t="shared" si="48"/>
        <v>2.5831402158246107E-2</v>
      </c>
      <c r="AC193" s="8">
        <f t="shared" si="49"/>
        <v>0.71499719552114083</v>
      </c>
      <c r="AD193" s="32">
        <f t="shared" si="50"/>
        <v>3.3749594465955742E-3</v>
      </c>
      <c r="AE193" s="38">
        <f t="shared" si="51"/>
        <v>667173.13526646805</v>
      </c>
      <c r="AF193" s="32">
        <f t="shared" si="52"/>
        <v>477026.92064257141</v>
      </c>
      <c r="AG193" s="9">
        <f t="shared" si="53"/>
        <v>14.191538574914457</v>
      </c>
      <c r="AH193" s="10">
        <f t="shared" si="54"/>
        <v>4.7350864772330095</v>
      </c>
      <c r="AI193" s="10">
        <f t="shared" si="55"/>
        <v>4.6819231231219538</v>
      </c>
      <c r="AJ193" s="10">
        <f t="shared" si="56"/>
        <v>4.9016714390373171</v>
      </c>
      <c r="AK193" s="10">
        <f t="shared" si="57"/>
        <v>9.58359456215927</v>
      </c>
      <c r="AL193" s="9">
        <f t="shared" si="58"/>
        <v>5.1911137211696046</v>
      </c>
      <c r="AM193" s="49">
        <f t="shared" si="42"/>
        <v>33.490826887341719</v>
      </c>
      <c r="AN193" s="29">
        <f t="shared" si="61"/>
        <v>1.5972657603598783E-4</v>
      </c>
      <c r="AO193" s="29">
        <f t="shared" si="59"/>
        <v>3.05</v>
      </c>
      <c r="AP193"/>
      <c r="AQ193" s="32"/>
      <c r="AR193" s="37"/>
      <c r="AS193" s="32"/>
      <c r="AT193"/>
    </row>
    <row r="194" spans="21:46" x14ac:dyDescent="0.25">
      <c r="U194" s="36">
        <f t="shared" si="62"/>
        <v>11040</v>
      </c>
      <c r="V194" s="49">
        <f t="shared" si="60"/>
        <v>28.304109084201919</v>
      </c>
      <c r="W194" s="32">
        <f t="shared" si="43"/>
        <v>296.30205454210096</v>
      </c>
      <c r="X194" s="8">
        <f t="shared" si="44"/>
        <v>1.1918709538755448</v>
      </c>
      <c r="Y194" s="32">
        <f t="shared" si="45"/>
        <v>1.8355716473348826E-5</v>
      </c>
      <c r="Z194" s="32">
        <f t="shared" si="46"/>
        <v>1.540075828986561E-5</v>
      </c>
      <c r="AA194" s="10">
        <f t="shared" si="47"/>
        <v>1006.1980931615445</v>
      </c>
      <c r="AB194" s="29">
        <f t="shared" si="48"/>
        <v>2.5831566382943566E-2</v>
      </c>
      <c r="AC194" s="8">
        <f t="shared" si="49"/>
        <v>0.71499678495272501</v>
      </c>
      <c r="AD194" s="32">
        <f t="shared" si="50"/>
        <v>3.3749344112560379E-3</v>
      </c>
      <c r="AE194" s="38">
        <f t="shared" si="51"/>
        <v>667435.38284197054</v>
      </c>
      <c r="AF194" s="32">
        <f t="shared" si="52"/>
        <v>477214.15289570007</v>
      </c>
      <c r="AG194" s="9">
        <f t="shared" si="53"/>
        <v>14.192930908672292</v>
      </c>
      <c r="AH194" s="10">
        <f t="shared" si="54"/>
        <v>4.7355811437553728</v>
      </c>
      <c r="AI194" s="10">
        <f t="shared" si="55"/>
        <v>4.6844106895051247</v>
      </c>
      <c r="AJ194" s="10">
        <f t="shared" si="56"/>
        <v>4.9038738445198558</v>
      </c>
      <c r="AK194" s="10">
        <f t="shared" si="57"/>
        <v>9.5882845340249805</v>
      </c>
      <c r="AL194" s="9">
        <f t="shared" si="58"/>
        <v>5.1936541225968647</v>
      </c>
      <c r="AM194" s="49">
        <f t="shared" si="42"/>
        <v>33.49776320679878</v>
      </c>
      <c r="AN194" s="29">
        <f t="shared" si="61"/>
        <v>1.5980474223374969E-4</v>
      </c>
      <c r="AO194" s="29">
        <f t="shared" si="59"/>
        <v>3.0666666666666669</v>
      </c>
      <c r="AP194"/>
      <c r="AQ194" s="32"/>
      <c r="AR194" s="37"/>
      <c r="AS194" s="32"/>
      <c r="AT194"/>
    </row>
    <row r="195" spans="21:46" x14ac:dyDescent="0.25">
      <c r="U195" s="36">
        <f t="shared" si="62"/>
        <v>11100</v>
      </c>
      <c r="V195" s="49">
        <f t="shared" si="60"/>
        <v>28.308408680553473</v>
      </c>
      <c r="W195" s="32">
        <f t="shared" si="43"/>
        <v>296.30420434027673</v>
      </c>
      <c r="X195" s="8">
        <f t="shared" si="44"/>
        <v>1.1918622779071979</v>
      </c>
      <c r="Y195" s="32">
        <f t="shared" si="45"/>
        <v>1.835581890288299E-5</v>
      </c>
      <c r="Z195" s="32">
        <f t="shared" si="46"/>
        <v>1.5400956337937086E-5</v>
      </c>
      <c r="AA195" s="10">
        <f t="shared" si="47"/>
        <v>1006.1981699441037</v>
      </c>
      <c r="AB195" s="29">
        <f t="shared" si="48"/>
        <v>2.5831727008727903E-2</v>
      </c>
      <c r="AC195" s="8">
        <f t="shared" si="49"/>
        <v>0.71499638338798754</v>
      </c>
      <c r="AD195" s="32">
        <f t="shared" si="50"/>
        <v>3.3749099248406096E-3</v>
      </c>
      <c r="AE195" s="38">
        <f t="shared" si="51"/>
        <v>667691.86648555181</v>
      </c>
      <c r="AF195" s="32">
        <f t="shared" si="52"/>
        <v>477397.2697547446</v>
      </c>
      <c r="AG195" s="9">
        <f t="shared" si="53"/>
        <v>14.194292242477042</v>
      </c>
      <c r="AH195" s="10">
        <f t="shared" si="54"/>
        <v>4.7360648129095431</v>
      </c>
      <c r="AI195" s="10">
        <f t="shared" si="55"/>
        <v>4.6868439963898174</v>
      </c>
      <c r="AJ195" s="10">
        <f t="shared" si="56"/>
        <v>4.9060280849413482</v>
      </c>
      <c r="AK195" s="10">
        <f t="shared" si="57"/>
        <v>9.5928720813311656</v>
      </c>
      <c r="AL195" s="9">
        <f t="shared" si="58"/>
        <v>5.1961390440543811</v>
      </c>
      <c r="AM195" s="49">
        <f t="shared" si="42"/>
        <v>33.504547724607853</v>
      </c>
      <c r="AN195" s="29">
        <f t="shared" si="61"/>
        <v>1.5988120135551943E-4</v>
      </c>
      <c r="AO195" s="29">
        <f t="shared" si="59"/>
        <v>3.0833333333333335</v>
      </c>
      <c r="AP195"/>
      <c r="AQ195" s="32"/>
      <c r="AR195" s="37"/>
      <c r="AS195" s="32"/>
      <c r="AT195"/>
    </row>
    <row r="196" spans="21:46" x14ac:dyDescent="0.25">
      <c r="U196" s="36">
        <f t="shared" si="62"/>
        <v>11160</v>
      </c>
      <c r="V196" s="49">
        <f t="shared" si="60"/>
        <v>28.31261405880133</v>
      </c>
      <c r="W196" s="32">
        <f t="shared" si="43"/>
        <v>296.30630702940061</v>
      </c>
      <c r="X196" s="8">
        <f t="shared" si="44"/>
        <v>1.1918537921796479</v>
      </c>
      <c r="Y196" s="32">
        <f t="shared" si="45"/>
        <v>1.8355919087503992E-5</v>
      </c>
      <c r="Z196" s="32">
        <f t="shared" si="46"/>
        <v>1.5401150047049737E-5</v>
      </c>
      <c r="AA196" s="10">
        <f t="shared" si="47"/>
        <v>1006.1982450476606</v>
      </c>
      <c r="AB196" s="29">
        <f t="shared" si="48"/>
        <v>2.5831884114217173E-2</v>
      </c>
      <c r="AC196" s="8">
        <f t="shared" si="49"/>
        <v>0.7149959906299731</v>
      </c>
      <c r="AD196" s="32">
        <f t="shared" si="50"/>
        <v>3.3748859753456963E-3</v>
      </c>
      <c r="AE196" s="38">
        <f t="shared" si="51"/>
        <v>667942.71284401102</v>
      </c>
      <c r="AF196" s="32">
        <f t="shared" si="52"/>
        <v>477576.36165397533</v>
      </c>
      <c r="AG196" s="9">
        <f t="shared" si="53"/>
        <v>14.195623275025396</v>
      </c>
      <c r="AH196" s="10">
        <f t="shared" si="54"/>
        <v>4.7365377318565587</v>
      </c>
      <c r="AI196" s="10">
        <f t="shared" si="55"/>
        <v>4.6892242179443437</v>
      </c>
      <c r="AJ196" s="10">
        <f t="shared" si="56"/>
        <v>4.9081352081367084</v>
      </c>
      <c r="AK196" s="10">
        <f t="shared" si="57"/>
        <v>9.5973594260810522</v>
      </c>
      <c r="AL196" s="9">
        <f t="shared" si="58"/>
        <v>5.1985696891272362</v>
      </c>
      <c r="AM196" s="49">
        <f t="shared" si="42"/>
        <v>33.51118374792857</v>
      </c>
      <c r="AN196" s="29">
        <f t="shared" si="61"/>
        <v>1.599559904346842E-4</v>
      </c>
      <c r="AO196" s="29">
        <f t="shared" si="59"/>
        <v>3.1</v>
      </c>
      <c r="AP196"/>
      <c r="AQ196" s="32"/>
      <c r="AR196" s="37"/>
      <c r="AS196" s="32"/>
      <c r="AT196"/>
    </row>
    <row r="197" spans="21:46" x14ac:dyDescent="0.25">
      <c r="U197" s="36">
        <f t="shared" si="62"/>
        <v>11220</v>
      </c>
      <c r="V197" s="49">
        <f t="shared" si="60"/>
        <v>28.316727276884993</v>
      </c>
      <c r="W197" s="32">
        <f t="shared" si="43"/>
        <v>296.30836363844247</v>
      </c>
      <c r="X197" s="8">
        <f t="shared" si="44"/>
        <v>1.1918454925322914</v>
      </c>
      <c r="Y197" s="32">
        <f t="shared" si="45"/>
        <v>1.8356017076261007E-5</v>
      </c>
      <c r="Z197" s="32">
        <f t="shared" si="46"/>
        <v>1.5401339511936506E-5</v>
      </c>
      <c r="AA197" s="10">
        <f t="shared" si="47"/>
        <v>1006.1983185087346</v>
      </c>
      <c r="AB197" s="29">
        <f t="shared" si="48"/>
        <v>2.5832037776322692E-2</v>
      </c>
      <c r="AC197" s="8">
        <f t="shared" si="49"/>
        <v>0.71499560648601301</v>
      </c>
      <c r="AD197" s="32">
        <f t="shared" si="50"/>
        <v>3.3748625510287887E-3</v>
      </c>
      <c r="AE197" s="38">
        <f t="shared" si="51"/>
        <v>668188.04578323476</v>
      </c>
      <c r="AF197" s="32">
        <f t="shared" si="52"/>
        <v>477751.51704148779</v>
      </c>
      <c r="AG197" s="9">
        <f t="shared" si="53"/>
        <v>14.196924688891839</v>
      </c>
      <c r="AH197" s="10">
        <f t="shared" si="54"/>
        <v>4.737000142084554</v>
      </c>
      <c r="AI197" s="10">
        <f t="shared" si="55"/>
        <v>4.6915525033393735</v>
      </c>
      <c r="AJ197" s="10">
        <f t="shared" si="56"/>
        <v>4.9101962393848062</v>
      </c>
      <c r="AK197" s="10">
        <f t="shared" si="57"/>
        <v>9.6017487427241797</v>
      </c>
      <c r="AL197" s="9">
        <f t="shared" si="58"/>
        <v>5.2009472356422632</v>
      </c>
      <c r="AM197" s="49">
        <f t="shared" si="42"/>
        <v>33.517674512527257</v>
      </c>
      <c r="AN197" s="29">
        <f t="shared" si="61"/>
        <v>1.6002914571206967E-4</v>
      </c>
      <c r="AO197" s="29">
        <f t="shared" si="59"/>
        <v>3.1166666666666667</v>
      </c>
      <c r="AP197"/>
      <c r="AQ197" s="32"/>
      <c r="AR197" s="37"/>
      <c r="AS197" s="32"/>
      <c r="AT197"/>
    </row>
    <row r="198" spans="21:46" x14ac:dyDescent="0.25">
      <c r="U198" s="36">
        <f t="shared" si="62"/>
        <v>11280</v>
      </c>
      <c r="V198" s="49">
        <f t="shared" si="60"/>
        <v>28.320750348085571</v>
      </c>
      <c r="W198" s="32">
        <f t="shared" si="43"/>
        <v>296.31037517404275</v>
      </c>
      <c r="X198" s="8">
        <f t="shared" si="44"/>
        <v>1.1918373748950433</v>
      </c>
      <c r="Y198" s="32">
        <f t="shared" si="45"/>
        <v>1.8356112917138217E-5</v>
      </c>
      <c r="Z198" s="32">
        <f t="shared" si="46"/>
        <v>1.5401524825276361E-5</v>
      </c>
      <c r="AA198" s="10">
        <f t="shared" si="47"/>
        <v>1006.1983903630586</v>
      </c>
      <c r="AB198" s="29">
        <f t="shared" si="48"/>
        <v>2.5832188070286016E-2</v>
      </c>
      <c r="AC198" s="8">
        <f t="shared" si="49"/>
        <v>0.71499523076763205</v>
      </c>
      <c r="AD198" s="32">
        <f t="shared" si="50"/>
        <v>3.3748396404028498E-3</v>
      </c>
      <c r="AE198" s="38">
        <f t="shared" si="51"/>
        <v>668427.98644915735</v>
      </c>
      <c r="AF198" s="32">
        <f t="shared" si="52"/>
        <v>477922.82242275891</v>
      </c>
      <c r="AG198" s="9">
        <f t="shared" si="53"/>
        <v>14.198197150917077</v>
      </c>
      <c r="AH198" s="10">
        <f t="shared" si="54"/>
        <v>4.7374522795442324</v>
      </c>
      <c r="AI198" s="10">
        <f t="shared" si="55"/>
        <v>4.6938299772619123</v>
      </c>
      <c r="AJ198" s="10">
        <f t="shared" si="56"/>
        <v>4.9122121818833762</v>
      </c>
      <c r="AK198" s="10">
        <f t="shared" si="57"/>
        <v>9.6060421591452894</v>
      </c>
      <c r="AL198" s="9">
        <f t="shared" si="58"/>
        <v>5.2032728362036984</v>
      </c>
      <c r="AM198" s="49">
        <f t="shared" si="42"/>
        <v>33.52402318428927</v>
      </c>
      <c r="AN198" s="29">
        <f t="shared" si="61"/>
        <v>1.6010070265242148E-4</v>
      </c>
      <c r="AO198" s="29">
        <f t="shared" si="59"/>
        <v>3.1333333333333333</v>
      </c>
      <c r="AP198"/>
      <c r="AQ198" s="32"/>
      <c r="AR198" s="37"/>
      <c r="AS198" s="32"/>
      <c r="AT198"/>
    </row>
    <row r="199" spans="21:46" x14ac:dyDescent="0.25">
      <c r="U199" s="36">
        <f t="shared" si="62"/>
        <v>11340</v>
      </c>
      <c r="V199" s="49">
        <f t="shared" si="60"/>
        <v>28.324685241982117</v>
      </c>
      <c r="W199" s="32">
        <f t="shared" si="43"/>
        <v>296.31234262099105</v>
      </c>
      <c r="X199" s="8">
        <f t="shared" si="44"/>
        <v>1.1918294352863879</v>
      </c>
      <c r="Y199" s="32">
        <f t="shared" si="45"/>
        <v>1.8356206657077713E-5</v>
      </c>
      <c r="Z199" s="32">
        <f t="shared" si="46"/>
        <v>1.5401706077738256E-5</v>
      </c>
      <c r="AA199" s="10">
        <f t="shared" si="47"/>
        <v>1006.1984606455967</v>
      </c>
      <c r="AB199" s="29">
        <f t="shared" si="48"/>
        <v>2.5832335069714725E-2</v>
      </c>
      <c r="AC199" s="8">
        <f t="shared" si="49"/>
        <v>0.71499486329046058</v>
      </c>
      <c r="AD199" s="32">
        <f t="shared" si="50"/>
        <v>3.3748172322308084E-3</v>
      </c>
      <c r="AE199" s="38">
        <f t="shared" si="51"/>
        <v>668662.65332740068</v>
      </c>
      <c r="AF199" s="32">
        <f t="shared" si="52"/>
        <v>478090.36240326148</v>
      </c>
      <c r="AG199" s="9">
        <f t="shared" si="53"/>
        <v>14.199441312586517</v>
      </c>
      <c r="AH199" s="10">
        <f t="shared" si="54"/>
        <v>4.7378943747808444</v>
      </c>
      <c r="AI199" s="10">
        <f t="shared" si="55"/>
        <v>4.6960577404195076</v>
      </c>
      <c r="AJ199" s="10">
        <f t="shared" si="56"/>
        <v>4.9141840172146098</v>
      </c>
      <c r="AK199" s="10">
        <f t="shared" si="57"/>
        <v>9.6102417576341175</v>
      </c>
      <c r="AL199" s="9">
        <f t="shared" si="58"/>
        <v>5.2055476187184802</v>
      </c>
      <c r="AM199" s="49">
        <f t="shared" si="42"/>
        <v>33.530232860700593</v>
      </c>
      <c r="AN199" s="29">
        <f t="shared" si="61"/>
        <v>1.6017069596056861E-4</v>
      </c>
      <c r="AO199" s="29">
        <f t="shared" si="59"/>
        <v>3.15</v>
      </c>
      <c r="AP199"/>
      <c r="AQ199" s="32"/>
      <c r="AR199" s="37"/>
      <c r="AS199" s="32"/>
      <c r="AT199"/>
    </row>
    <row r="200" spans="21:46" x14ac:dyDescent="0.25">
      <c r="U200" s="36">
        <f t="shared" si="62"/>
        <v>11400</v>
      </c>
      <c r="V200" s="49">
        <f t="shared" si="60"/>
        <v>28.328533885388037</v>
      </c>
      <c r="W200" s="32">
        <f t="shared" si="43"/>
        <v>296.31426694269402</v>
      </c>
      <c r="X200" s="8">
        <f t="shared" si="44"/>
        <v>1.1918216698114723</v>
      </c>
      <c r="Y200" s="32">
        <f t="shared" si="45"/>
        <v>1.8356298342001448E-5</v>
      </c>
      <c r="Z200" s="32">
        <f t="shared" si="46"/>
        <v>1.5401883358023797E-5</v>
      </c>
      <c r="AA200" s="10">
        <f t="shared" si="47"/>
        <v>1006.1985293905599</v>
      </c>
      <c r="AB200" s="29">
        <f t="shared" si="48"/>
        <v>2.5832478846617019E-2</v>
      </c>
      <c r="AC200" s="8">
        <f t="shared" si="49"/>
        <v>0.71499450387414298</v>
      </c>
      <c r="AD200" s="32">
        <f t="shared" si="50"/>
        <v>3.3747953155201802E-3</v>
      </c>
      <c r="AE200" s="38">
        <f t="shared" si="51"/>
        <v>668892.16230164503</v>
      </c>
      <c r="AF200" s="32">
        <f t="shared" si="52"/>
        <v>478254.21973016742</v>
      </c>
      <c r="AG200" s="9">
        <f t="shared" si="53"/>
        <v>14.200657810399067</v>
      </c>
      <c r="AH200" s="10">
        <f t="shared" si="54"/>
        <v>4.7383266530627495</v>
      </c>
      <c r="AI200" s="10">
        <f t="shared" si="55"/>
        <v>4.6982368700348056</v>
      </c>
      <c r="AJ200" s="10">
        <f t="shared" si="56"/>
        <v>4.9161127058013063</v>
      </c>
      <c r="AK200" s="10">
        <f t="shared" si="57"/>
        <v>9.6143495758361119</v>
      </c>
      <c r="AL200" s="9">
        <f t="shared" si="58"/>
        <v>5.2077726869112269</v>
      </c>
      <c r="AM200" s="49">
        <f t="shared" si="42"/>
        <v>33.536306572299267</v>
      </c>
      <c r="AN200" s="29">
        <f t="shared" si="61"/>
        <v>1.6023915959726851E-4</v>
      </c>
      <c r="AO200" s="29">
        <f t="shared" si="59"/>
        <v>3.1666666666666665</v>
      </c>
      <c r="AP200"/>
      <c r="AQ200" s="32"/>
      <c r="AR200" s="37"/>
      <c r="AS200" s="32"/>
      <c r="AT200"/>
    </row>
    <row r="201" spans="21:46" x14ac:dyDescent="0.25">
      <c r="U201" s="36">
        <f t="shared" si="62"/>
        <v>11460</v>
      </c>
      <c r="V201" s="49">
        <f t="shared" si="60"/>
        <v>28.332298163268</v>
      </c>
      <c r="W201" s="32">
        <f t="shared" si="43"/>
        <v>296.31614908163397</v>
      </c>
      <c r="X201" s="8">
        <f t="shared" si="44"/>
        <v>1.1918140746602388</v>
      </c>
      <c r="Y201" s="32">
        <f t="shared" si="45"/>
        <v>1.8356388016833665E-5</v>
      </c>
      <c r="Z201" s="32">
        <f t="shared" si="46"/>
        <v>1.5402056752909791E-5</v>
      </c>
      <c r="AA201" s="10">
        <f t="shared" si="47"/>
        <v>1006.1985966314218</v>
      </c>
      <c r="AB201" s="29">
        <f t="shared" si="48"/>
        <v>2.5832619471436693E-2</v>
      </c>
      <c r="AC201" s="8">
        <f t="shared" si="49"/>
        <v>0.71499415234225383</v>
      </c>
      <c r="AD201" s="32">
        <f t="shared" si="50"/>
        <v>3.3747738795177977E-3</v>
      </c>
      <c r="AE201" s="38">
        <f t="shared" si="51"/>
        <v>669116.62671065563</v>
      </c>
      <c r="AF201" s="32">
        <f t="shared" si="52"/>
        <v>478414.47533309349</v>
      </c>
      <c r="AG201" s="9">
        <f t="shared" si="53"/>
        <v>14.201847266226112</v>
      </c>
      <c r="AH201" s="10">
        <f t="shared" si="54"/>
        <v>4.7387493345068163</v>
      </c>
      <c r="AI201" s="10">
        <f t="shared" si="55"/>
        <v>4.7003684203307747</v>
      </c>
      <c r="AJ201" s="10">
        <f t="shared" si="56"/>
        <v>4.9179991873538942</v>
      </c>
      <c r="AK201" s="10">
        <f t="shared" si="57"/>
        <v>9.618367607684668</v>
      </c>
      <c r="AL201" s="9">
        <f t="shared" si="58"/>
        <v>5.2099491208291946</v>
      </c>
      <c r="AM201" s="49">
        <f t="shared" si="42"/>
        <v>33.542247284097193</v>
      </c>
      <c r="AN201" s="29">
        <f t="shared" si="61"/>
        <v>1.6030612679474447E-4</v>
      </c>
      <c r="AO201" s="29">
        <f t="shared" si="59"/>
        <v>3.1833333333333331</v>
      </c>
      <c r="AP201"/>
      <c r="AQ201" s="32"/>
      <c r="AR201" s="37"/>
      <c r="AS201" s="32"/>
      <c r="AT201"/>
    </row>
    <row r="202" spans="21:46" x14ac:dyDescent="0.25">
      <c r="U202" s="36">
        <f t="shared" si="62"/>
        <v>11520</v>
      </c>
      <c r="V202" s="49">
        <f t="shared" si="60"/>
        <v>28.33597991963568</v>
      </c>
      <c r="W202" s="32">
        <f t="shared" si="43"/>
        <v>296.31798995981779</v>
      </c>
      <c r="X202" s="8">
        <f t="shared" si="44"/>
        <v>1.1918066461055954</v>
      </c>
      <c r="Y202" s="32">
        <f t="shared" si="45"/>
        <v>1.8356475725521959E-5</v>
      </c>
      <c r="Z202" s="32">
        <f t="shared" si="46"/>
        <v>1.5402226347289184E-5</v>
      </c>
      <c r="AA202" s="10">
        <f t="shared" si="47"/>
        <v>1006.1986624009346</v>
      </c>
      <c r="AB202" s="29">
        <f t="shared" si="48"/>
        <v>2.5832757013086263E-2</v>
      </c>
      <c r="AC202" s="8">
        <f t="shared" si="49"/>
        <v>0.71499380852221173</v>
      </c>
      <c r="AD202" s="32">
        <f t="shared" si="50"/>
        <v>3.3747529137046488E-3</v>
      </c>
      <c r="AE202" s="38">
        <f t="shared" si="51"/>
        <v>669336.15740412637</v>
      </c>
      <c r="AF202" s="32">
        <f t="shared" si="52"/>
        <v>478571.20836399891</v>
      </c>
      <c r="AG202" s="9">
        <f t="shared" si="53"/>
        <v>14.203010287661545</v>
      </c>
      <c r="AH202" s="10">
        <f t="shared" si="54"/>
        <v>4.7391626342005324</v>
      </c>
      <c r="AI202" s="10">
        <f t="shared" si="55"/>
        <v>4.7024534230065056</v>
      </c>
      <c r="AJ202" s="10">
        <f t="shared" si="56"/>
        <v>4.9198443813083053</v>
      </c>
      <c r="AK202" s="10">
        <f t="shared" si="57"/>
        <v>9.6222978043148117</v>
      </c>
      <c r="AL202" s="9">
        <f t="shared" si="58"/>
        <v>5.2120779773371888</v>
      </c>
      <c r="AM202" s="49">
        <f t="shared" ref="AM202:AM265" si="63">V202+AL202</f>
        <v>33.548057896972871</v>
      </c>
      <c r="AN202" s="29">
        <f t="shared" si="61"/>
        <v>1.6037163007191351E-4</v>
      </c>
      <c r="AO202" s="29">
        <f t="shared" si="59"/>
        <v>3.2</v>
      </c>
      <c r="AP202"/>
      <c r="AQ202" s="32"/>
      <c r="AR202" s="37"/>
      <c r="AS202" s="32"/>
      <c r="AT202"/>
    </row>
    <row r="203" spans="21:46" x14ac:dyDescent="0.25">
      <c r="U203" s="36">
        <f t="shared" si="62"/>
        <v>11580</v>
      </c>
      <c r="V203" s="49">
        <f t="shared" si="60"/>
        <v>28.339580958432741</v>
      </c>
      <c r="W203" s="32">
        <f t="shared" ref="W203:W266" si="64">((V203+$W$4)/2)+273.15</f>
        <v>296.31979047921635</v>
      </c>
      <c r="X203" s="8">
        <f t="shared" ref="X203:X266" si="65">(351.99/W203)+344.84/(W203^2)</f>
        <v>1.1917993805016291</v>
      </c>
      <c r="Y203" s="32">
        <f t="shared" ref="Y203:Y266" si="66">((1.459*10^-6)*W203^1.5)/(W203+109.1)</f>
        <v>1.8356561511058396E-5</v>
      </c>
      <c r="Z203" s="32">
        <f t="shared" ref="Z203:Z266" si="67">Y203/X203</f>
        <v>1.5402392224211517E-5</v>
      </c>
      <c r="AA203" s="10">
        <f t="shared" ref="AA203:AA266" si="68">1030.5-0.19975*W203+(3.9734*10^-4)*W203^2</f>
        <v>1006.1987267311443</v>
      </c>
      <c r="AB203" s="29">
        <f t="shared" ref="AB203:AB266" si="69">((2.334*10^-3)*(W203^1.5))/(W203+164.54)</f>
        <v>2.5832891538980069E-2</v>
      </c>
      <c r="AC203" s="8">
        <f t="shared" ref="AC203:AC266" si="70">AA203*Y203/AB203</f>
        <v>0.71499347224519538</v>
      </c>
      <c r="AD203" s="32">
        <f t="shared" ref="AD203:AD266" si="71">1/W203</f>
        <v>3.3747324077908298E-3</v>
      </c>
      <c r="AE203" s="38">
        <f t="shared" ref="AE203:AE266" si="72">$H$15*AD203*(V203-$W$4)*($C$34^3)/(Z203^2)</f>
        <v>669550.86279726913</v>
      </c>
      <c r="AF203" s="32">
        <f t="shared" ref="AF203:AF266" si="73">AE203*AC203</f>
        <v>478724.49623618589</v>
      </c>
      <c r="AG203" s="9">
        <f t="shared" ref="AG203:AG266" si="74">0.54*POWER(AF203,1/4)</f>
        <v>14.204147468362676</v>
      </c>
      <c r="AH203" s="10">
        <f t="shared" ref="AH203:AH266" si="75">AG203*AB203/$C$34</f>
        <v>4.739566762321096</v>
      </c>
      <c r="AI203" s="10">
        <f t="shared" ref="AI203:AI266" si="76">AH203*$C$19*(V203-$W$4)</f>
        <v>4.7044928877039291</v>
      </c>
      <c r="AJ203" s="10">
        <f t="shared" ref="AJ203:AJ266" si="77">$W$3*$C$19*$C$3*(POWER(V203+273.15,4)-POWER($W$4+273.15,4))</f>
        <v>4.9216491872549639</v>
      </c>
      <c r="AK203" s="10">
        <f t="shared" ref="AK203:AK266" si="78">AJ203+AI203</f>
        <v>9.6261420749588922</v>
      </c>
      <c r="AL203" s="9">
        <f t="shared" ref="AL203:AL266" si="79">AK203*$C$17/($C$2*$C$19)</f>
        <v>5.2141602906027327</v>
      </c>
      <c r="AM203" s="49">
        <f t="shared" si="63"/>
        <v>33.553741249035475</v>
      </c>
      <c r="AN203" s="29">
        <f t="shared" si="61"/>
        <v>1.6043570124931486E-4</v>
      </c>
      <c r="AO203" s="29">
        <f t="shared" ref="AO203:AO266" si="80">U203/3600</f>
        <v>3.2166666666666668</v>
      </c>
      <c r="AP203"/>
      <c r="AQ203" s="32"/>
      <c r="AR203" s="37"/>
      <c r="AS203" s="32"/>
      <c r="AT203"/>
    </row>
    <row r="204" spans="21:46" x14ac:dyDescent="0.25">
      <c r="U204" s="36">
        <f t="shared" si="62"/>
        <v>11640</v>
      </c>
      <c r="V204" s="49">
        <f t="shared" ref="V204:V267" si="81">V203+$W$2*($R$10-AH203*$C$19*(V203-$W$4)-$W$3*$C$3*$C$19*(POWER(V203+273.15,4)-POWER($W$4+273.15,4)))/($C$29*$C$4)</f>
        <v>28.343103044389423</v>
      </c>
      <c r="W204" s="32">
        <f t="shared" si="64"/>
        <v>296.32155152219468</v>
      </c>
      <c r="X204" s="8">
        <f t="shared" si="65"/>
        <v>1.1917922742818536</v>
      </c>
      <c r="Y204" s="32">
        <f t="shared" si="66"/>
        <v>1.8356645415500008E-5</v>
      </c>
      <c r="Z204" s="32">
        <f t="shared" si="67"/>
        <v>1.5402554464922417E-5</v>
      </c>
      <c r="AA204" s="10">
        <f t="shared" si="68"/>
        <v>1006.1987896534051</v>
      </c>
      <c r="AB204" s="29">
        <f t="shared" si="69"/>
        <v>2.5833023115066359E-2</v>
      </c>
      <c r="AC204" s="8">
        <f t="shared" si="70"/>
        <v>0.71499314334606434</v>
      </c>
      <c r="AD204" s="32">
        <f t="shared" si="71"/>
        <v>3.3747123517106022E-3</v>
      </c>
      <c r="AE204" s="38">
        <f t="shared" si="72"/>
        <v>669760.84892421949</v>
      </c>
      <c r="AF204" s="32">
        <f t="shared" si="73"/>
        <v>478874.4146624562</v>
      </c>
      <c r="AG204" s="9">
        <f t="shared" si="74"/>
        <v>14.205259388382476</v>
      </c>
      <c r="AH204" s="10">
        <f t="shared" si="75"/>
        <v>4.7399619242514728</v>
      </c>
      <c r="AI204" s="10">
        <f t="shared" si="76"/>
        <v>4.7064878024654746</v>
      </c>
      <c r="AJ204" s="10">
        <f t="shared" si="77"/>
        <v>4.9234144853592232</v>
      </c>
      <c r="AK204" s="10">
        <f t="shared" si="78"/>
        <v>9.6299022878246987</v>
      </c>
      <c r="AL204" s="9">
        <f t="shared" si="79"/>
        <v>5.2161970725717115</v>
      </c>
      <c r="AM204" s="49">
        <f t="shared" si="63"/>
        <v>33.559300116961133</v>
      </c>
      <c r="AN204" s="29">
        <f t="shared" ref="AN204:AN267" si="82">AK204*$W$2/(3.6*10^6)</f>
        <v>1.6049837146374496E-4</v>
      </c>
      <c r="AO204" s="29">
        <f t="shared" si="80"/>
        <v>3.2333333333333334</v>
      </c>
      <c r="AP204"/>
      <c r="AQ204" s="32"/>
      <c r="AR204" s="37"/>
      <c r="AS204" s="32"/>
      <c r="AT204"/>
    </row>
    <row r="205" spans="21:46" x14ac:dyDescent="0.25">
      <c r="U205" s="36">
        <f t="shared" si="62"/>
        <v>11700</v>
      </c>
      <c r="V205" s="49">
        <f t="shared" si="81"/>
        <v>28.346547903867101</v>
      </c>
      <c r="W205" s="32">
        <f t="shared" si="64"/>
        <v>296.32327395193352</v>
      </c>
      <c r="X205" s="8">
        <f t="shared" si="65"/>
        <v>1.1917853239574943</v>
      </c>
      <c r="Y205" s="32">
        <f t="shared" si="66"/>
        <v>1.8356727479988991E-5</v>
      </c>
      <c r="Z205" s="32">
        <f t="shared" si="67"/>
        <v>1.5402713148902388E-5</v>
      </c>
      <c r="AA205" s="10">
        <f t="shared" si="68"/>
        <v>1006.1988511983947</v>
      </c>
      <c r="AB205" s="29">
        <f t="shared" si="69"/>
        <v>2.5833151805858968E-2</v>
      </c>
      <c r="AC205" s="8">
        <f t="shared" si="70"/>
        <v>0.71499282166327849</v>
      </c>
      <c r="AD205" s="32">
        <f t="shared" si="71"/>
        <v>3.3746927356175529E-3</v>
      </c>
      <c r="AE205" s="38">
        <f t="shared" si="72"/>
        <v>669966.21949026384</v>
      </c>
      <c r="AF205" s="32">
        <f t="shared" si="73"/>
        <v>479021.03769242309</v>
      </c>
      <c r="AG205" s="9">
        <f t="shared" si="74"/>
        <v>14.206346614493274</v>
      </c>
      <c r="AH205" s="10">
        <f t="shared" si="75"/>
        <v>4.7403483206935482</v>
      </c>
      <c r="AI205" s="10">
        <f t="shared" si="76"/>
        <v>4.7084391341828891</v>
      </c>
      <c r="AJ205" s="10">
        <f t="shared" si="77"/>
        <v>4.9251411367731457</v>
      </c>
      <c r="AK205" s="10">
        <f t="shared" si="78"/>
        <v>9.6335802709560348</v>
      </c>
      <c r="AL205" s="9">
        <f t="shared" si="79"/>
        <v>5.2181893134345181</v>
      </c>
      <c r="AM205" s="49">
        <f t="shared" si="63"/>
        <v>33.564737217301619</v>
      </c>
      <c r="AN205" s="29">
        <f t="shared" si="82"/>
        <v>1.6055967118260058E-4</v>
      </c>
      <c r="AO205" s="29">
        <f t="shared" si="80"/>
        <v>3.25</v>
      </c>
      <c r="AP205"/>
      <c r="AQ205" s="32"/>
      <c r="AR205" s="37"/>
      <c r="AS205" s="32"/>
      <c r="AT205"/>
    </row>
    <row r="206" spans="21:46" x14ac:dyDescent="0.25">
      <c r="U206" s="36">
        <f t="shared" si="62"/>
        <v>11760</v>
      </c>
      <c r="V206" s="49">
        <f t="shared" si="81"/>
        <v>28.349917225683161</v>
      </c>
      <c r="W206" s="32">
        <f t="shared" si="64"/>
        <v>296.32495861284156</v>
      </c>
      <c r="X206" s="8">
        <f t="shared" si="65"/>
        <v>1.1917785261158096</v>
      </c>
      <c r="Y206" s="32">
        <f t="shared" si="66"/>
        <v>1.8356807744772292E-5</v>
      </c>
      <c r="Z206" s="32">
        <f t="shared" si="67"/>
        <v>1.540286835390462E-5</v>
      </c>
      <c r="AA206" s="10">
        <f t="shared" si="68"/>
        <v>1006.198911396128</v>
      </c>
      <c r="AB206" s="29">
        <f t="shared" si="69"/>
        <v>2.5833277674468049E-2</v>
      </c>
      <c r="AC206" s="8">
        <f t="shared" si="70"/>
        <v>0.71499250703882011</v>
      </c>
      <c r="AD206" s="32">
        <f t="shared" si="71"/>
        <v>3.3746735498798581E-3</v>
      </c>
      <c r="AE206" s="38">
        <f t="shared" si="72"/>
        <v>670167.07592293725</v>
      </c>
      <c r="AF206" s="32">
        <f t="shared" si="73"/>
        <v>479164.43774901622</v>
      </c>
      <c r="AG206" s="9">
        <f t="shared" si="74"/>
        <v>14.207409700502337</v>
      </c>
      <c r="AH206" s="10">
        <f t="shared" si="75"/>
        <v>4.7407261477784344</v>
      </c>
      <c r="AI206" s="10">
        <f t="shared" si="76"/>
        <v>4.7103478290373042</v>
      </c>
      <c r="AJ206" s="10">
        <f t="shared" si="77"/>
        <v>4.926829984038843</v>
      </c>
      <c r="AK206" s="10">
        <f t="shared" si="78"/>
        <v>9.6371778130761463</v>
      </c>
      <c r="AL206" s="9">
        <f t="shared" si="79"/>
        <v>5.2201379820829121</v>
      </c>
      <c r="AM206" s="49">
        <f t="shared" si="63"/>
        <v>33.570055207766075</v>
      </c>
      <c r="AN206" s="29">
        <f t="shared" si="82"/>
        <v>1.6061963021793578E-4</v>
      </c>
      <c r="AO206" s="29">
        <f t="shared" si="80"/>
        <v>3.2666666666666666</v>
      </c>
      <c r="AP206"/>
      <c r="AQ206" s="32"/>
      <c r="AR206" s="37"/>
      <c r="AS206" s="32"/>
      <c r="AT206"/>
    </row>
    <row r="207" spans="21:46" x14ac:dyDescent="0.25">
      <c r="U207" s="36">
        <f t="shared" si="62"/>
        <v>11820</v>
      </c>
      <c r="V207" s="49">
        <f t="shared" si="81"/>
        <v>28.353212661918555</v>
      </c>
      <c r="W207" s="32">
        <f t="shared" si="64"/>
        <v>296.32660633095924</v>
      </c>
      <c r="X207" s="8">
        <f t="shared" si="65"/>
        <v>1.1917718774184509</v>
      </c>
      <c r="Y207" s="32">
        <f t="shared" si="66"/>
        <v>1.8356886249220978E-5</v>
      </c>
      <c r="Z207" s="32">
        <f t="shared" si="67"/>
        <v>1.5403020155992128E-5</v>
      </c>
      <c r="AA207" s="10">
        <f t="shared" si="68"/>
        <v>1006.198970275972</v>
      </c>
      <c r="AB207" s="29">
        <f t="shared" si="69"/>
        <v>2.5833400782630397E-2</v>
      </c>
      <c r="AC207" s="8">
        <f t="shared" si="70"/>
        <v>0.71499219931811786</v>
      </c>
      <c r="AD207" s="32">
        <f t="shared" si="71"/>
        <v>3.3746547850756498E-3</v>
      </c>
      <c r="AE207" s="38">
        <f t="shared" si="72"/>
        <v>670363.51742199413</v>
      </c>
      <c r="AF207" s="32">
        <f t="shared" si="73"/>
        <v>479304.68566418102</v>
      </c>
      <c r="AG207" s="9">
        <f t="shared" si="74"/>
        <v>14.208449187559347</v>
      </c>
      <c r="AH207" s="10">
        <f t="shared" si="75"/>
        <v>4.7410955971740236</v>
      </c>
      <c r="AI207" s="10">
        <f t="shared" si="76"/>
        <v>4.7122148129307275</v>
      </c>
      <c r="AJ207" s="10">
        <f t="shared" si="77"/>
        <v>4.9284818514836548</v>
      </c>
      <c r="AK207" s="10">
        <f t="shared" si="78"/>
        <v>9.6406966644143814</v>
      </c>
      <c r="AL207" s="9">
        <f t="shared" si="79"/>
        <v>5.2220440265577892</v>
      </c>
      <c r="AM207" s="49">
        <f t="shared" si="63"/>
        <v>33.575256688476344</v>
      </c>
      <c r="AN207" s="29">
        <f t="shared" si="82"/>
        <v>1.606782777402397E-4</v>
      </c>
      <c r="AO207" s="29">
        <f t="shared" si="80"/>
        <v>3.2833333333333332</v>
      </c>
      <c r="AP207"/>
      <c r="AQ207" s="32"/>
      <c r="AR207" s="37"/>
      <c r="AS207" s="32"/>
      <c r="AT207"/>
    </row>
    <row r="208" spans="21:46" x14ac:dyDescent="0.25">
      <c r="U208" s="36">
        <f t="shared" ref="U208:U271" si="83">U207+$W$2</f>
        <v>11880</v>
      </c>
      <c r="V208" s="49">
        <f t="shared" si="81"/>
        <v>28.356435828708392</v>
      </c>
      <c r="W208" s="32">
        <f t="shared" si="64"/>
        <v>296.32821791435418</v>
      </c>
      <c r="X208" s="8">
        <f t="shared" si="65"/>
        <v>1.1917653745998522</v>
      </c>
      <c r="Y208" s="32">
        <f t="shared" si="66"/>
        <v>1.8356963031849007E-5</v>
      </c>
      <c r="Z208" s="32">
        <f t="shared" si="67"/>
        <v>1.5403168629574048E-5</v>
      </c>
      <c r="AA208" s="10">
        <f t="shared" si="68"/>
        <v>1006.1990278666585</v>
      </c>
      <c r="AB208" s="29">
        <f t="shared" si="69"/>
        <v>2.5833521190738944E-2</v>
      </c>
      <c r="AC208" s="8">
        <f t="shared" si="70"/>
        <v>0.71499189834997168</v>
      </c>
      <c r="AD208" s="32">
        <f t="shared" si="71"/>
        <v>3.3746364319884765E-3</v>
      </c>
      <c r="AE208" s="38">
        <f t="shared" si="72"/>
        <v>670555.64100829035</v>
      </c>
      <c r="AF208" s="32">
        <f t="shared" si="73"/>
        <v>479441.85071379965</v>
      </c>
      <c r="AG208" s="9">
        <f t="shared" si="74"/>
        <v>14.209465604456188</v>
      </c>
      <c r="AH208" s="10">
        <f t="shared" si="75"/>
        <v>4.7414568561898527</v>
      </c>
      <c r="AI208" s="10">
        <f t="shared" si="76"/>
        <v>4.7140409919090853</v>
      </c>
      <c r="AJ208" s="10">
        <f t="shared" si="77"/>
        <v>4.9300975456072056</v>
      </c>
      <c r="AK208" s="10">
        <f t="shared" si="78"/>
        <v>9.6441385375162909</v>
      </c>
      <c r="AL208" s="9">
        <f t="shared" si="79"/>
        <v>5.2239083744879906</v>
      </c>
      <c r="AM208" s="49">
        <f t="shared" si="63"/>
        <v>33.580344203196383</v>
      </c>
      <c r="AN208" s="29">
        <f t="shared" si="82"/>
        <v>1.6073564229193818E-4</v>
      </c>
      <c r="AO208" s="29">
        <f t="shared" si="80"/>
        <v>3.3</v>
      </c>
      <c r="AP208"/>
      <c r="AQ208" s="32"/>
      <c r="AR208" s="37"/>
      <c r="AS208" s="32"/>
      <c r="AT208"/>
    </row>
    <row r="209" spans="21:46" x14ac:dyDescent="0.25">
      <c r="U209" s="36">
        <f t="shared" si="83"/>
        <v>11940</v>
      </c>
      <c r="V209" s="49">
        <f t="shared" si="81"/>
        <v>28.359588307015866</v>
      </c>
      <c r="W209" s="32">
        <f t="shared" si="64"/>
        <v>296.32979415350792</v>
      </c>
      <c r="X209" s="8">
        <f t="shared" si="65"/>
        <v>1.1917590144656582</v>
      </c>
      <c r="Y209" s="32">
        <f t="shared" si="66"/>
        <v>1.8357038130331785E-5</v>
      </c>
      <c r="Z209" s="32">
        <f t="shared" si="67"/>
        <v>1.5403313847441228E-5</v>
      </c>
      <c r="AA209" s="10">
        <f t="shared" si="68"/>
        <v>1006.1990841962988</v>
      </c>
      <c r="AB209" s="29">
        <f t="shared" si="69"/>
        <v>2.5833638957871753E-2</v>
      </c>
      <c r="AC209" s="8">
        <f t="shared" si="70"/>
        <v>0.71499160398648143</v>
      </c>
      <c r="AD209" s="32">
        <f t="shared" si="71"/>
        <v>3.3746184816028637E-3</v>
      </c>
      <c r="AE209" s="38">
        <f t="shared" si="72"/>
        <v>670743.54157158965</v>
      </c>
      <c r="AF209" s="32">
        <f t="shared" si="73"/>
        <v>479576.00065184408</v>
      </c>
      <c r="AG209" s="9">
        <f t="shared" si="74"/>
        <v>14.210459467919097</v>
      </c>
      <c r="AH209" s="10">
        <f t="shared" si="75"/>
        <v>4.7418101078793589</v>
      </c>
      <c r="AI209" s="10">
        <f t="shared" si="76"/>
        <v>4.7158272525769585</v>
      </c>
      <c r="AJ209" s="10">
        <f t="shared" si="77"/>
        <v>4.9316778554606104</v>
      </c>
      <c r="AK209" s="10">
        <f t="shared" si="78"/>
        <v>9.6475051080375689</v>
      </c>
      <c r="AL209" s="9">
        <f t="shared" si="79"/>
        <v>5.2257319335203496</v>
      </c>
      <c r="AM209" s="49">
        <f t="shared" si="63"/>
        <v>33.585320240536213</v>
      </c>
      <c r="AN209" s="29">
        <f t="shared" si="82"/>
        <v>1.6079175180062615E-4</v>
      </c>
      <c r="AO209" s="29">
        <f t="shared" si="80"/>
        <v>3.3166666666666669</v>
      </c>
      <c r="AP209"/>
      <c r="AQ209" s="32"/>
      <c r="AR209" s="37"/>
      <c r="AS209" s="32"/>
      <c r="AT209"/>
    </row>
    <row r="210" spans="21:46" x14ac:dyDescent="0.25">
      <c r="U210" s="36">
        <f t="shared" si="83"/>
        <v>12000</v>
      </c>
      <c r="V210" s="49">
        <f t="shared" si="81"/>
        <v>28.362671643389902</v>
      </c>
      <c r="W210" s="32">
        <f t="shared" si="64"/>
        <v>296.33133582169495</v>
      </c>
      <c r="X210" s="8">
        <f t="shared" si="65"/>
        <v>1.1917527938911836</v>
      </c>
      <c r="Y210" s="32">
        <f t="shared" si="66"/>
        <v>1.8357111581524199E-5</v>
      </c>
      <c r="Z210" s="32">
        <f t="shared" si="67"/>
        <v>1.540345588080102E-5</v>
      </c>
      <c r="AA210" s="10">
        <f t="shared" si="68"/>
        <v>1006.1991392923954</v>
      </c>
      <c r="AB210" s="29">
        <f t="shared" si="69"/>
        <v>2.5833754141820368E-2</v>
      </c>
      <c r="AC210" s="8">
        <f t="shared" si="70"/>
        <v>0.71499131608297362</v>
      </c>
      <c r="AD210" s="32">
        <f t="shared" si="71"/>
        <v>3.3746009250999642E-3</v>
      </c>
      <c r="AE210" s="38">
        <f t="shared" si="72"/>
        <v>670927.31191732828</v>
      </c>
      <c r="AF210" s="32">
        <f t="shared" si="73"/>
        <v>479707.20174378227</v>
      </c>
      <c r="AG210" s="9">
        <f t="shared" si="74"/>
        <v>14.211431282893534</v>
      </c>
      <c r="AH210" s="10">
        <f t="shared" si="75"/>
        <v>4.7421555311395984</v>
      </c>
      <c r="AI210" s="10">
        <f t="shared" si="76"/>
        <v>4.7175744625041496</v>
      </c>
      <c r="AJ210" s="10">
        <f t="shared" si="77"/>
        <v>4.9332235530177773</v>
      </c>
      <c r="AK210" s="10">
        <f t="shared" si="78"/>
        <v>9.6507980155219268</v>
      </c>
      <c r="AL210" s="9">
        <f t="shared" si="79"/>
        <v>5.2275155917410432</v>
      </c>
      <c r="AM210" s="49">
        <f t="shared" si="63"/>
        <v>33.590187235130948</v>
      </c>
      <c r="AN210" s="29">
        <f t="shared" si="82"/>
        <v>1.6084663359203211E-4</v>
      </c>
      <c r="AO210" s="29">
        <f t="shared" si="80"/>
        <v>3.3333333333333335</v>
      </c>
      <c r="AP210"/>
      <c r="AQ210" s="32"/>
      <c r="AR210" s="37"/>
      <c r="AS210" s="32"/>
      <c r="AT210"/>
    </row>
    <row r="211" spans="21:46" x14ac:dyDescent="0.25">
      <c r="U211" s="36">
        <f t="shared" si="83"/>
        <v>12060</v>
      </c>
      <c r="V211" s="49">
        <f t="shared" si="81"/>
        <v>28.365687350706814</v>
      </c>
      <c r="W211" s="32">
        <f t="shared" si="64"/>
        <v>296.33284367535339</v>
      </c>
      <c r="X211" s="8">
        <f t="shared" si="65"/>
        <v>1.1917467098199055</v>
      </c>
      <c r="Y211" s="32">
        <f t="shared" si="66"/>
        <v>1.8357183421478375E-5</v>
      </c>
      <c r="Z211" s="32">
        <f t="shared" si="67"/>
        <v>1.5403594799311405E-5</v>
      </c>
      <c r="AA211" s="10">
        <f t="shared" si="68"/>
        <v>1006.1991931818565</v>
      </c>
      <c r="AB211" s="29">
        <f t="shared" si="69"/>
        <v>2.583386679911763E-2</v>
      </c>
      <c r="AC211" s="8">
        <f t="shared" si="70"/>
        <v>0.714991034497932</v>
      </c>
      <c r="AD211" s="32">
        <f t="shared" si="71"/>
        <v>3.3745837538533096E-3</v>
      </c>
      <c r="AE211" s="38">
        <f t="shared" si="72"/>
        <v>671107.04281235067</v>
      </c>
      <c r="AF211" s="32">
        <f t="shared" si="73"/>
        <v>479835.51879925054</v>
      </c>
      <c r="AG211" s="9">
        <f t="shared" si="74"/>
        <v>14.21238154282185</v>
      </c>
      <c r="AH211" s="10">
        <f t="shared" si="75"/>
        <v>4.7424933008085102</v>
      </c>
      <c r="AI211" s="10">
        <f t="shared" si="76"/>
        <v>4.7192834706242479</v>
      </c>
      <c r="AJ211" s="10">
        <f t="shared" si="77"/>
        <v>4.9347353935392215</v>
      </c>
      <c r="AK211" s="10">
        <f t="shared" si="78"/>
        <v>9.6540188641634685</v>
      </c>
      <c r="AL211" s="9">
        <f t="shared" si="79"/>
        <v>5.2292602180885455</v>
      </c>
      <c r="AM211" s="49">
        <f t="shared" si="63"/>
        <v>33.594947568795362</v>
      </c>
      <c r="AN211" s="29">
        <f t="shared" si="82"/>
        <v>1.6090031440272446E-4</v>
      </c>
      <c r="AO211" s="29">
        <f t="shared" si="80"/>
        <v>3.35</v>
      </c>
      <c r="AP211"/>
      <c r="AQ211" s="32"/>
      <c r="AR211" s="37"/>
      <c r="AS211" s="32"/>
      <c r="AT211"/>
    </row>
    <row r="212" spans="21:46" x14ac:dyDescent="0.25">
      <c r="U212" s="36">
        <f t="shared" si="83"/>
        <v>12120</v>
      </c>
      <c r="V212" s="49">
        <f t="shared" si="81"/>
        <v>28.368636908896303</v>
      </c>
      <c r="W212" s="32">
        <f t="shared" si="64"/>
        <v>296.33431845444812</v>
      </c>
      <c r="X212" s="8">
        <f t="shared" si="65"/>
        <v>1.1917407592619889</v>
      </c>
      <c r="Y212" s="32">
        <f t="shared" si="66"/>
        <v>1.835725368546088E-5</v>
      </c>
      <c r="Z212" s="32">
        <f t="shared" si="67"/>
        <v>1.5403730671114248E-5</v>
      </c>
      <c r="AA212" s="10">
        <f t="shared" si="68"/>
        <v>1006.1992458910073</v>
      </c>
      <c r="AB212" s="29">
        <f t="shared" si="69"/>
        <v>2.5833976985064629E-2</v>
      </c>
      <c r="AC212" s="8">
        <f t="shared" si="70"/>
        <v>0.71499075909293042</v>
      </c>
      <c r="AD212" s="32">
        <f t="shared" si="71"/>
        <v>3.3745669594246398E-3</v>
      </c>
      <c r="AE212" s="38">
        <f t="shared" si="72"/>
        <v>671282.82302965666</v>
      </c>
      <c r="AF212" s="32">
        <f t="shared" si="73"/>
        <v>479961.0152040195</v>
      </c>
      <c r="AG212" s="9">
        <f t="shared" si="74"/>
        <v>14.213310729914106</v>
      </c>
      <c r="AH212" s="10">
        <f t="shared" si="75"/>
        <v>4.7428235877597364</v>
      </c>
      <c r="AI212" s="10">
        <f t="shared" si="76"/>
        <v>4.7209551076252403</v>
      </c>
      <c r="AJ212" s="10">
        <f t="shared" si="77"/>
        <v>4.9362141159281396</v>
      </c>
      <c r="AK212" s="10">
        <f t="shared" si="78"/>
        <v>9.6571692235533799</v>
      </c>
      <c r="AL212" s="9">
        <f t="shared" si="79"/>
        <v>5.23096666275808</v>
      </c>
      <c r="AM212" s="49">
        <f t="shared" si="63"/>
        <v>33.599603571654384</v>
      </c>
      <c r="AN212" s="29">
        <f t="shared" si="82"/>
        <v>1.6095282039255634E-4</v>
      </c>
      <c r="AO212" s="29">
        <f t="shared" si="80"/>
        <v>3.3666666666666667</v>
      </c>
      <c r="AP212"/>
      <c r="AQ212" s="32"/>
      <c r="AR212" s="37"/>
      <c r="AS212" s="32"/>
      <c r="AT212"/>
    </row>
    <row r="213" spans="21:46" x14ac:dyDescent="0.25">
      <c r="U213" s="36">
        <f t="shared" si="83"/>
        <v>12180</v>
      </c>
      <c r="V213" s="49">
        <f t="shared" si="81"/>
        <v>28.371521765652133</v>
      </c>
      <c r="W213" s="32">
        <f t="shared" si="64"/>
        <v>296.33576088282604</v>
      </c>
      <c r="X213" s="8">
        <f t="shared" si="65"/>
        <v>1.1917349392928418</v>
      </c>
      <c r="Y213" s="32">
        <f t="shared" si="66"/>
        <v>1.8357322407969849E-5</v>
      </c>
      <c r="Z213" s="32">
        <f t="shared" si="67"/>
        <v>1.5403863562868114E-5</v>
      </c>
      <c r="AA213" s="10">
        <f t="shared" si="68"/>
        <v>1006.1992974456034</v>
      </c>
      <c r="AB213" s="29">
        <f t="shared" si="69"/>
        <v>2.5834084753757581E-2</v>
      </c>
      <c r="AC213" s="8">
        <f t="shared" si="70"/>
        <v>0.71499048973256396</v>
      </c>
      <c r="AD213" s="32">
        <f t="shared" si="71"/>
        <v>3.3745505335598339E-3</v>
      </c>
      <c r="AE213" s="38">
        <f t="shared" si="72"/>
        <v>671454.73939214577</v>
      </c>
      <c r="AF213" s="32">
        <f t="shared" si="73"/>
        <v>480083.75295124139</v>
      </c>
      <c r="AG213" s="9">
        <f t="shared" si="74"/>
        <v>14.214219315411993</v>
      </c>
      <c r="AH213" s="10">
        <f t="shared" si="75"/>
        <v>4.7431465589951651</v>
      </c>
      <c r="AI213" s="10">
        <f t="shared" si="76"/>
        <v>4.722590186332452</v>
      </c>
      <c r="AJ213" s="10">
        <f t="shared" si="77"/>
        <v>4.9376604430794853</v>
      </c>
      <c r="AK213" s="10">
        <f t="shared" si="78"/>
        <v>9.6602506294119372</v>
      </c>
      <c r="AL213" s="9">
        <f t="shared" si="79"/>
        <v>5.2326357575981328</v>
      </c>
      <c r="AM213" s="49">
        <f t="shared" si="63"/>
        <v>33.604157523250265</v>
      </c>
      <c r="AN213" s="29">
        <f t="shared" si="82"/>
        <v>1.6100417715686561E-4</v>
      </c>
      <c r="AO213" s="29">
        <f t="shared" si="80"/>
        <v>3.3833333333333333</v>
      </c>
      <c r="AP213"/>
      <c r="AQ213" s="32"/>
      <c r="AR213" s="37"/>
      <c r="AS213" s="32"/>
      <c r="AT213"/>
    </row>
    <row r="214" spans="21:46" x14ac:dyDescent="0.25">
      <c r="U214" s="36">
        <f t="shared" si="83"/>
        <v>12240</v>
      </c>
      <c r="V214" s="49">
        <f t="shared" si="81"/>
        <v>28.374343337127758</v>
      </c>
      <c r="W214" s="32">
        <f t="shared" si="64"/>
        <v>296.33717166856388</v>
      </c>
      <c r="X214" s="8">
        <f t="shared" si="65"/>
        <v>1.1917292470517031</v>
      </c>
      <c r="Y214" s="32">
        <f t="shared" si="66"/>
        <v>1.8357389622751421E-5</v>
      </c>
      <c r="Z214" s="32">
        <f t="shared" si="67"/>
        <v>1.5403993539780085E-5</v>
      </c>
      <c r="AA214" s="10">
        <f t="shared" si="68"/>
        <v>1006.1993478708426</v>
      </c>
      <c r="AB214" s="29">
        <f t="shared" si="69"/>
        <v>2.5834190158113588E-2</v>
      </c>
      <c r="AC214" s="8">
        <f t="shared" si="70"/>
        <v>0.71499022628438458</v>
      </c>
      <c r="AD214" s="32">
        <f t="shared" si="71"/>
        <v>3.3745344681849181E-3</v>
      </c>
      <c r="AE214" s="38">
        <f t="shared" si="72"/>
        <v>671622.87681542872</v>
      </c>
      <c r="AF214" s="32">
        <f t="shared" si="73"/>
        <v>480203.79267203272</v>
      </c>
      <c r="AG214" s="9">
        <f t="shared" si="74"/>
        <v>14.215107759846321</v>
      </c>
      <c r="AH214" s="10">
        <f t="shared" si="75"/>
        <v>4.7434623777351348</v>
      </c>
      <c r="AI214" s="10">
        <f t="shared" si="76"/>
        <v>4.7241895020837781</v>
      </c>
      <c r="AJ214" s="10">
        <f t="shared" si="77"/>
        <v>4.939075082221545</v>
      </c>
      <c r="AK214" s="10">
        <f t="shared" si="78"/>
        <v>9.663264584305324</v>
      </c>
      <c r="AL214" s="9">
        <f t="shared" si="79"/>
        <v>5.2342683164987163</v>
      </c>
      <c r="AM214" s="49">
        <f t="shared" si="63"/>
        <v>33.608611653626475</v>
      </c>
      <c r="AN214" s="29">
        <f t="shared" si="82"/>
        <v>1.6105440973842206E-4</v>
      </c>
      <c r="AO214" s="29">
        <f t="shared" si="80"/>
        <v>3.4</v>
      </c>
      <c r="AP214"/>
      <c r="AQ214" s="32"/>
      <c r="AR214" s="37"/>
      <c r="AS214" s="32"/>
      <c r="AT214"/>
    </row>
    <row r="215" spans="21:46" x14ac:dyDescent="0.25">
      <c r="U215" s="36">
        <f t="shared" si="83"/>
        <v>12300</v>
      </c>
      <c r="V215" s="49">
        <f t="shared" si="81"/>
        <v>28.37710300861724</v>
      </c>
      <c r="W215" s="32">
        <f t="shared" si="64"/>
        <v>296.33855150430861</v>
      </c>
      <c r="X215" s="8">
        <f t="shared" si="65"/>
        <v>1.1917236797402588</v>
      </c>
      <c r="Y215" s="32">
        <f t="shared" si="66"/>
        <v>1.8357455362816143E-5</v>
      </c>
      <c r="Z215" s="32">
        <f t="shared" si="67"/>
        <v>1.5404120665637211E-5</v>
      </c>
      <c r="AA215" s="10">
        <f t="shared" si="68"/>
        <v>1006.1993971913766</v>
      </c>
      <c r="AB215" s="29">
        <f t="shared" si="69"/>
        <v>2.583429324989632E-2</v>
      </c>
      <c r="AC215" s="8">
        <f t="shared" si="70"/>
        <v>0.71498996861883723</v>
      </c>
      <c r="AD215" s="32">
        <f t="shared" si="71"/>
        <v>3.3745187554021653E-3</v>
      </c>
      <c r="AE215" s="38">
        <f t="shared" si="72"/>
        <v>671787.31834967865</v>
      </c>
      <c r="AF215" s="32">
        <f t="shared" si="73"/>
        <v>480321.19366536953</v>
      </c>
      <c r="AG215" s="9">
        <f t="shared" si="74"/>
        <v>14.215976513288021</v>
      </c>
      <c r="AH215" s="10">
        <f t="shared" si="75"/>
        <v>4.7437712035064843</v>
      </c>
      <c r="AI215" s="10">
        <f t="shared" si="76"/>
        <v>4.7257538330975004</v>
      </c>
      <c r="AJ215" s="10">
        <f t="shared" si="77"/>
        <v>4.9404587252505729</v>
      </c>
      <c r="AK215" s="10">
        <f t="shared" si="78"/>
        <v>9.6662125583480734</v>
      </c>
      <c r="AL215" s="9">
        <f t="shared" si="79"/>
        <v>5.2358651357718733</v>
      </c>
      <c r="AM215" s="49">
        <f t="shared" si="63"/>
        <v>33.612968144389114</v>
      </c>
      <c r="AN215" s="29">
        <f t="shared" si="82"/>
        <v>1.6110354263913456E-4</v>
      </c>
      <c r="AO215" s="29">
        <f t="shared" si="80"/>
        <v>3.4166666666666665</v>
      </c>
      <c r="AP215"/>
      <c r="AQ215" s="32"/>
      <c r="AR215" s="37"/>
      <c r="AS215" s="32"/>
      <c r="AT215"/>
    </row>
    <row r="216" spans="21:46" x14ac:dyDescent="0.25">
      <c r="U216" s="36">
        <f t="shared" si="83"/>
        <v>12360</v>
      </c>
      <c r="V216" s="49">
        <f t="shared" si="81"/>
        <v>28.379802135221727</v>
      </c>
      <c r="W216" s="32">
        <f t="shared" si="64"/>
        <v>296.33990106761087</v>
      </c>
      <c r="X216" s="8">
        <f t="shared" si="65"/>
        <v>1.1917182346212893</v>
      </c>
      <c r="Y216" s="32">
        <f t="shared" si="66"/>
        <v>1.8357519660454683E-5</v>
      </c>
      <c r="Z216" s="32">
        <f t="shared" si="67"/>
        <v>1.5404245002836961E-5</v>
      </c>
      <c r="AA216" s="10">
        <f t="shared" si="68"/>
        <v>1006.1994454313229</v>
      </c>
      <c r="AB216" s="29">
        <f t="shared" si="69"/>
        <v>2.5834394079740725E-2</v>
      </c>
      <c r="AC216" s="8">
        <f t="shared" si="70"/>
        <v>0.71498971660919586</v>
      </c>
      <c r="AD216" s="32">
        <f t="shared" si="71"/>
        <v>3.3745033874862736E-3</v>
      </c>
      <c r="AE216" s="38">
        <f t="shared" si="72"/>
        <v>671948.14522058982</v>
      </c>
      <c r="AF216" s="32">
        <f t="shared" si="73"/>
        <v>480436.01392734429</v>
      </c>
      <c r="AG216" s="9">
        <f t="shared" si="74"/>
        <v>14.216826015593037</v>
      </c>
      <c r="AH216" s="10">
        <f t="shared" si="75"/>
        <v>4.7440731922284005</v>
      </c>
      <c r="AI216" s="10">
        <f t="shared" si="76"/>
        <v>4.727283940832689</v>
      </c>
      <c r="AJ216" s="10">
        <f t="shared" si="77"/>
        <v>4.9418120490584778</v>
      </c>
      <c r="AK216" s="10">
        <f t="shared" si="78"/>
        <v>9.6690959898911668</v>
      </c>
      <c r="AL216" s="9">
        <f t="shared" si="79"/>
        <v>5.2374269945243812</v>
      </c>
      <c r="AM216" s="49">
        <f t="shared" si="63"/>
        <v>33.617229129746107</v>
      </c>
      <c r="AN216" s="29">
        <f t="shared" si="82"/>
        <v>1.6115159983151945E-4</v>
      </c>
      <c r="AO216" s="29">
        <f t="shared" si="80"/>
        <v>3.4333333333333331</v>
      </c>
      <c r="AP216"/>
      <c r="AQ216" s="32"/>
      <c r="AR216" s="37"/>
      <c r="AS216" s="32"/>
      <c r="AT216"/>
    </row>
    <row r="217" spans="21:46" x14ac:dyDescent="0.25">
      <c r="U217" s="36">
        <f t="shared" si="83"/>
        <v>12420</v>
      </c>
      <c r="V217" s="49">
        <f t="shared" si="81"/>
        <v>28.382442042501808</v>
      </c>
      <c r="W217" s="32">
        <f t="shared" si="64"/>
        <v>296.34122102125087</v>
      </c>
      <c r="X217" s="8">
        <f t="shared" si="65"/>
        <v>1.1917129090173446</v>
      </c>
      <c r="Y217" s="32">
        <f t="shared" si="66"/>
        <v>1.8357582547253651E-5</v>
      </c>
      <c r="Z217" s="32">
        <f t="shared" si="67"/>
        <v>1.5404366612417443E-5</v>
      </c>
      <c r="AA217" s="10">
        <f t="shared" si="68"/>
        <v>1006.1994926142763</v>
      </c>
      <c r="AB217" s="29">
        <f t="shared" si="69"/>
        <v>2.583449269717774E-2</v>
      </c>
      <c r="AC217" s="8">
        <f t="shared" si="70"/>
        <v>0.71498947013150393</v>
      </c>
      <c r="AD217" s="32">
        <f t="shared" si="71"/>
        <v>3.3744883568806285E-3</v>
      </c>
      <c r="AE217" s="38">
        <f t="shared" si="72"/>
        <v>672105.43686940602</v>
      </c>
      <c r="AF217" s="32">
        <f t="shared" si="73"/>
        <v>480548.31017975957</v>
      </c>
      <c r="AG217" s="9">
        <f t="shared" si="74"/>
        <v>14.217656696640967</v>
      </c>
      <c r="AH217" s="10">
        <f t="shared" si="75"/>
        <v>4.7443684962962029</v>
      </c>
      <c r="AI217" s="10">
        <f t="shared" si="76"/>
        <v>4.7287805703424111</v>
      </c>
      <c r="AJ217" s="10">
        <f t="shared" si="77"/>
        <v>4.943135715853793</v>
      </c>
      <c r="AK217" s="10">
        <f t="shared" si="78"/>
        <v>9.671916286196204</v>
      </c>
      <c r="AL217" s="9">
        <f t="shared" si="79"/>
        <v>5.238954655022944</v>
      </c>
      <c r="AM217" s="49">
        <f t="shared" si="63"/>
        <v>33.621396697524752</v>
      </c>
      <c r="AN217" s="29">
        <f t="shared" si="82"/>
        <v>1.6119860476993675E-4</v>
      </c>
      <c r="AO217" s="29">
        <f t="shared" si="80"/>
        <v>3.45</v>
      </c>
      <c r="AP217"/>
      <c r="AQ217" s="32"/>
      <c r="AR217" s="37"/>
      <c r="AS217" s="32"/>
      <c r="AT217"/>
    </row>
    <row r="218" spans="21:46" x14ac:dyDescent="0.25">
      <c r="U218" s="36">
        <f t="shared" si="83"/>
        <v>12480</v>
      </c>
      <c r="V218" s="49">
        <f t="shared" si="81"/>
        <v>28.385024027116032</v>
      </c>
      <c r="W218" s="32">
        <f t="shared" si="64"/>
        <v>296.34251201355801</v>
      </c>
      <c r="X218" s="8">
        <f t="shared" si="65"/>
        <v>1.1917077003094467</v>
      </c>
      <c r="Y218" s="32">
        <f t="shared" si="66"/>
        <v>1.8357644054110513E-5</v>
      </c>
      <c r="Z218" s="32">
        <f t="shared" si="67"/>
        <v>1.5404485554086498E-5</v>
      </c>
      <c r="AA218" s="10">
        <f t="shared" si="68"/>
        <v>1006.1995387633197</v>
      </c>
      <c r="AB218" s="29">
        <f t="shared" si="69"/>
        <v>2.5834589150657783E-2</v>
      </c>
      <c r="AC218" s="8">
        <f t="shared" si="70"/>
        <v>0.71498922906451134</v>
      </c>
      <c r="AD218" s="32">
        <f t="shared" si="71"/>
        <v>3.3744736561936439E-3</v>
      </c>
      <c r="AE218" s="38">
        <f t="shared" si="72"/>
        <v>672259.27099211421</v>
      </c>
      <c r="AF218" s="32">
        <f t="shared" si="73"/>
        <v>480658.13789812214</v>
      </c>
      <c r="AG218" s="9">
        <f t="shared" si="74"/>
        <v>14.21846897656812</v>
      </c>
      <c r="AH218" s="10">
        <f t="shared" si="75"/>
        <v>4.7446572646630596</v>
      </c>
      <c r="AI218" s="10">
        <f t="shared" si="76"/>
        <v>4.7302444506198249</v>
      </c>
      <c r="AJ218" s="10">
        <f t="shared" si="77"/>
        <v>4.9444303734758011</v>
      </c>
      <c r="AK218" s="10">
        <f t="shared" si="78"/>
        <v>9.6746748240956251</v>
      </c>
      <c r="AL218" s="9">
        <f t="shared" si="79"/>
        <v>5.240448863051796</v>
      </c>
      <c r="AM218" s="49">
        <f t="shared" si="63"/>
        <v>33.625472890167828</v>
      </c>
      <c r="AN218" s="29">
        <f t="shared" si="82"/>
        <v>1.6124458040159373E-4</v>
      </c>
      <c r="AO218" s="29">
        <f t="shared" si="80"/>
        <v>3.4666666666666668</v>
      </c>
      <c r="AP218"/>
      <c r="AQ218" s="32"/>
      <c r="AR218" s="37"/>
      <c r="AS218" s="32"/>
      <c r="AT218"/>
    </row>
    <row r="219" spans="21:46" x14ac:dyDescent="0.25">
      <c r="U219" s="36">
        <f t="shared" si="83"/>
        <v>12540</v>
      </c>
      <c r="V219" s="49">
        <f t="shared" si="81"/>
        <v>28.387549357445835</v>
      </c>
      <c r="W219" s="32">
        <f t="shared" si="64"/>
        <v>296.34377467872287</v>
      </c>
      <c r="X219" s="8">
        <f t="shared" si="65"/>
        <v>1.1917026059358244</v>
      </c>
      <c r="Y219" s="32">
        <f t="shared" si="66"/>
        <v>1.8357704211248773E-5</v>
      </c>
      <c r="Z219" s="32">
        <f t="shared" si="67"/>
        <v>1.5404601886250614E-5</v>
      </c>
      <c r="AA219" s="10">
        <f t="shared" si="68"/>
        <v>1006.199583901035</v>
      </c>
      <c r="AB219" s="29">
        <f t="shared" si="69"/>
        <v>2.5834683487574426E-2</v>
      </c>
      <c r="AC219" s="8">
        <f t="shared" si="70"/>
        <v>0.7149889932896194</v>
      </c>
      <c r="AD219" s="32">
        <f t="shared" si="71"/>
        <v>3.3744592781951859E-3</v>
      </c>
      <c r="AE219" s="38">
        <f t="shared" si="72"/>
        <v>672409.72357773886</v>
      </c>
      <c r="AF219" s="32">
        <f t="shared" si="73"/>
        <v>480765.55133899878</v>
      </c>
      <c r="AG219" s="9">
        <f t="shared" si="74"/>
        <v>14.219263265994577</v>
      </c>
      <c r="AH219" s="10">
        <f t="shared" si="75"/>
        <v>4.7449396429197392</v>
      </c>
      <c r="AI219" s="10">
        <f t="shared" si="76"/>
        <v>4.7316762949372997</v>
      </c>
      <c r="AJ219" s="10">
        <f t="shared" si="77"/>
        <v>4.9456966557021698</v>
      </c>
      <c r="AK219" s="10">
        <f t="shared" si="78"/>
        <v>9.6773729506394695</v>
      </c>
      <c r="AL219" s="9">
        <f t="shared" si="79"/>
        <v>5.2419103482630458</v>
      </c>
      <c r="AM219" s="49">
        <f t="shared" si="63"/>
        <v>33.629459705708882</v>
      </c>
      <c r="AN219" s="29">
        <f t="shared" si="82"/>
        <v>1.612895491773245E-4</v>
      </c>
      <c r="AO219" s="29">
        <f t="shared" si="80"/>
        <v>3.4833333333333334</v>
      </c>
      <c r="AP219"/>
      <c r="AQ219" s="32"/>
      <c r="AR219" s="37"/>
      <c r="AS219" s="32"/>
      <c r="AT219"/>
    </row>
    <row r="220" spans="21:46" x14ac:dyDescent="0.25">
      <c r="U220" s="36">
        <f t="shared" si="83"/>
        <v>12600</v>
      </c>
      <c r="V220" s="49">
        <f t="shared" si="81"/>
        <v>28.390019274207226</v>
      </c>
      <c r="W220" s="32">
        <f t="shared" si="64"/>
        <v>296.3450096371036</v>
      </c>
      <c r="X220" s="8">
        <f t="shared" si="65"/>
        <v>1.191697623390668</v>
      </c>
      <c r="Y220" s="32">
        <f t="shared" si="66"/>
        <v>1.8357763048232439E-5</v>
      </c>
      <c r="Z220" s="32">
        <f t="shared" si="67"/>
        <v>1.5404715666043006E-5</v>
      </c>
      <c r="AA220" s="10">
        <f t="shared" si="68"/>
        <v>1006.1996280495147</v>
      </c>
      <c r="AB220" s="29">
        <f t="shared" si="69"/>
        <v>2.5834775754287193E-2</v>
      </c>
      <c r="AC220" s="8">
        <f t="shared" si="70"/>
        <v>0.71498876269082035</v>
      </c>
      <c r="AD220" s="32">
        <f t="shared" si="71"/>
        <v>3.3744452158130621E-3</v>
      </c>
      <c r="AE220" s="38">
        <f t="shared" si="72"/>
        <v>672556.86894582026</v>
      </c>
      <c r="AF220" s="32">
        <f t="shared" si="73"/>
        <v>480870.60356678424</v>
      </c>
      <c r="AG220" s="9">
        <f t="shared" si="74"/>
        <v>14.220039966245785</v>
      </c>
      <c r="AH220" s="10">
        <f t="shared" si="75"/>
        <v>4.7452157733724194</v>
      </c>
      <c r="AI220" s="10">
        <f t="shared" si="76"/>
        <v>4.7330768011787123</v>
      </c>
      <c r="AJ220" s="10">
        <f t="shared" si="77"/>
        <v>4.9469351825504493</v>
      </c>
      <c r="AK220" s="10">
        <f t="shared" si="78"/>
        <v>9.6800119837291625</v>
      </c>
      <c r="AL220" s="9">
        <f t="shared" si="79"/>
        <v>5.2433398245199623</v>
      </c>
      <c r="AM220" s="49">
        <f t="shared" si="63"/>
        <v>33.63335909872719</v>
      </c>
      <c r="AN220" s="29">
        <f t="shared" si="82"/>
        <v>1.6133353306215271E-4</v>
      </c>
      <c r="AO220" s="29">
        <f t="shared" si="80"/>
        <v>3.5</v>
      </c>
      <c r="AP220"/>
      <c r="AQ220" s="32"/>
      <c r="AR220" s="37"/>
      <c r="AS220" s="32"/>
      <c r="AT220"/>
    </row>
    <row r="221" spans="21:46" x14ac:dyDescent="0.25">
      <c r="U221" s="36">
        <f t="shared" si="83"/>
        <v>12660</v>
      </c>
      <c r="V221" s="49">
        <f t="shared" si="81"/>
        <v>28.39243499104942</v>
      </c>
      <c r="W221" s="32">
        <f t="shared" si="64"/>
        <v>296.34621749552468</v>
      </c>
      <c r="X221" s="8">
        <f t="shared" si="65"/>
        <v>1.191692750222918</v>
      </c>
      <c r="Y221" s="32">
        <f t="shared" si="66"/>
        <v>1.8357820593980371E-5</v>
      </c>
      <c r="Z221" s="32">
        <f t="shared" si="67"/>
        <v>1.5404826949351129E-5</v>
      </c>
      <c r="AA221" s="10">
        <f t="shared" si="68"/>
        <v>1006.1996712303713</v>
      </c>
      <c r="AB221" s="29">
        <f t="shared" si="69"/>
        <v>2.5834865996143989E-2</v>
      </c>
      <c r="AC221" s="8">
        <f t="shared" si="70"/>
        <v>0.71498853715464172</v>
      </c>
      <c r="AD221" s="32">
        <f t="shared" si="71"/>
        <v>3.3744314621296009E-3</v>
      </c>
      <c r="AE221" s="38">
        <f t="shared" si="72"/>
        <v>672700.77978306473</v>
      </c>
      <c r="AF221" s="32">
        <f t="shared" si="73"/>
        <v>480973.34647988022</v>
      </c>
      <c r="AG221" s="9">
        <f t="shared" si="74"/>
        <v>14.220799469568757</v>
      </c>
      <c r="AH221" s="10">
        <f t="shared" si="75"/>
        <v>4.745485795118614</v>
      </c>
      <c r="AI221" s="10">
        <f t="shared" si="76"/>
        <v>4.7344466521649915</v>
      </c>
      <c r="AJ221" s="10">
        <f t="shared" si="77"/>
        <v>4.948146560572817</v>
      </c>
      <c r="AK221" s="10">
        <f t="shared" si="78"/>
        <v>9.6825932127378085</v>
      </c>
      <c r="AL221" s="9">
        <f t="shared" si="79"/>
        <v>5.2447379902329789</v>
      </c>
      <c r="AM221" s="49">
        <f t="shared" si="63"/>
        <v>33.637172981282397</v>
      </c>
      <c r="AN221" s="29">
        <f t="shared" si="82"/>
        <v>1.6137655354563014E-4</v>
      </c>
      <c r="AO221" s="29">
        <f t="shared" si="80"/>
        <v>3.5166666666666666</v>
      </c>
      <c r="AP221"/>
      <c r="AQ221" s="32"/>
      <c r="AR221" s="37"/>
      <c r="AS221" s="32"/>
      <c r="AT221"/>
    </row>
    <row r="222" spans="21:46" x14ac:dyDescent="0.25">
      <c r="U222" s="36">
        <f t="shared" si="83"/>
        <v>12720</v>
      </c>
      <c r="V222" s="49">
        <f t="shared" si="81"/>
        <v>28.394797695140749</v>
      </c>
      <c r="W222" s="32">
        <f t="shared" si="64"/>
        <v>296.34739884757033</v>
      </c>
      <c r="X222" s="8">
        <f t="shared" si="65"/>
        <v>1.1916879840350731</v>
      </c>
      <c r="Y222" s="32">
        <f t="shared" si="66"/>
        <v>1.8357876876780135E-5</v>
      </c>
      <c r="Z222" s="32">
        <f t="shared" si="67"/>
        <v>1.5404935790843581E-5</v>
      </c>
      <c r="AA222" s="10">
        <f t="shared" si="68"/>
        <v>1006.1997134647482</v>
      </c>
      <c r="AB222" s="29">
        <f t="shared" si="69"/>
        <v>2.5834954257502828E-2</v>
      </c>
      <c r="AC222" s="8">
        <f t="shared" si="70"/>
        <v>0.71498831657009276</v>
      </c>
      <c r="AD222" s="32">
        <f t="shared" si="71"/>
        <v>3.3744180103782904E-3</v>
      </c>
      <c r="AE222" s="38">
        <f t="shared" si="72"/>
        <v>672841.52717919683</v>
      </c>
      <c r="AF222" s="32">
        <f t="shared" si="73"/>
        <v>481073.83083630423</v>
      </c>
      <c r="AG222" s="9">
        <f t="shared" si="74"/>
        <v>14.221542159342945</v>
      </c>
      <c r="AH222" s="10">
        <f t="shared" si="75"/>
        <v>4.7457498441212342</v>
      </c>
      <c r="AI222" s="10">
        <f t="shared" si="76"/>
        <v>4.7357865159730537</v>
      </c>
      <c r="AJ222" s="10">
        <f t="shared" si="77"/>
        <v>4.949331383145128</v>
      </c>
      <c r="AK222" s="10">
        <f t="shared" si="78"/>
        <v>9.6851178991181825</v>
      </c>
      <c r="AL222" s="9">
        <f t="shared" si="79"/>
        <v>5.2461055286890144</v>
      </c>
      <c r="AM222" s="49">
        <f t="shared" si="63"/>
        <v>33.640903223829767</v>
      </c>
      <c r="AN222" s="29">
        <f t="shared" si="82"/>
        <v>1.6141863165196972E-4</v>
      </c>
      <c r="AO222" s="29">
        <f t="shared" si="80"/>
        <v>3.5333333333333332</v>
      </c>
      <c r="AP222"/>
      <c r="AQ222" s="32"/>
      <c r="AR222" s="37"/>
      <c r="AS222" s="32"/>
      <c r="AT222"/>
    </row>
    <row r="223" spans="21:46" x14ac:dyDescent="0.25">
      <c r="U223" s="36">
        <f t="shared" si="83"/>
        <v>12780</v>
      </c>
      <c r="V223" s="49">
        <f t="shared" si="81"/>
        <v>28.397108547742096</v>
      </c>
      <c r="W223" s="32">
        <f t="shared" si="64"/>
        <v>296.348554273871</v>
      </c>
      <c r="X223" s="8">
        <f t="shared" si="65"/>
        <v>1.1916833224820302</v>
      </c>
      <c r="Y223" s="32">
        <f t="shared" si="66"/>
        <v>1.8357931924301824E-5</v>
      </c>
      <c r="Z223" s="32">
        <f t="shared" si="67"/>
        <v>1.5405042243996538E-5</v>
      </c>
      <c r="AA223" s="10">
        <f t="shared" si="68"/>
        <v>1006.1997547733298</v>
      </c>
      <c r="AB223" s="29">
        <f t="shared" si="69"/>
        <v>2.5835040581753538E-2</v>
      </c>
      <c r="AC223" s="8">
        <f t="shared" si="70"/>
        <v>0.71498810082860798</v>
      </c>
      <c r="AD223" s="32">
        <f t="shared" si="71"/>
        <v>3.3744048539405E-3</v>
      </c>
      <c r="AE223" s="38">
        <f t="shared" si="72"/>
        <v>672979.18066201604</v>
      </c>
      <c r="AF223" s="32">
        <f t="shared" si="73"/>
        <v>481172.10627872753</v>
      </c>
      <c r="AG223" s="9">
        <f t="shared" si="74"/>
        <v>14.222268410285977</v>
      </c>
      <c r="AH223" s="10">
        <f t="shared" si="75"/>
        <v>4.7460080532809243</v>
      </c>
      <c r="AI223" s="10">
        <f t="shared" si="76"/>
        <v>4.7370970462483131</v>
      </c>
      <c r="AJ223" s="10">
        <f t="shared" si="77"/>
        <v>4.9504902307495184</v>
      </c>
      <c r="AK223" s="10">
        <f t="shared" si="78"/>
        <v>9.6875872769978315</v>
      </c>
      <c r="AL223" s="9">
        <f t="shared" si="79"/>
        <v>5.2474431083738242</v>
      </c>
      <c r="AM223" s="49">
        <f t="shared" si="63"/>
        <v>33.644551656115922</v>
      </c>
      <c r="AN223" s="29">
        <f t="shared" si="82"/>
        <v>1.6145978794996388E-4</v>
      </c>
      <c r="AO223" s="29">
        <f t="shared" si="80"/>
        <v>3.55</v>
      </c>
      <c r="AP223"/>
      <c r="AQ223" s="32"/>
      <c r="AR223" s="37"/>
      <c r="AS223" s="32"/>
      <c r="AT223"/>
    </row>
    <row r="224" spans="21:46" x14ac:dyDescent="0.25">
      <c r="U224" s="36">
        <f t="shared" si="83"/>
        <v>12840</v>
      </c>
      <c r="V224" s="49">
        <f t="shared" si="81"/>
        <v>28.399368684768081</v>
      </c>
      <c r="W224" s="32">
        <f t="shared" si="64"/>
        <v>296.34968434238402</v>
      </c>
      <c r="X224" s="8">
        <f t="shared" si="65"/>
        <v>1.1916787632699433</v>
      </c>
      <c r="Y224" s="32">
        <f t="shared" si="66"/>
        <v>1.8357985763611381E-5</v>
      </c>
      <c r="Z224" s="32">
        <f t="shared" si="67"/>
        <v>1.5405146361119522E-5</v>
      </c>
      <c r="AA224" s="10">
        <f t="shared" si="68"/>
        <v>1006.1997951763509</v>
      </c>
      <c r="AB224" s="29">
        <f t="shared" si="69"/>
        <v>2.583512501133859E-2</v>
      </c>
      <c r="AC224" s="8">
        <f t="shared" si="70"/>
        <v>0.71498788982399675</v>
      </c>
      <c r="AD224" s="32">
        <f t="shared" si="71"/>
        <v>3.3743919863422635E-3</v>
      </c>
      <c r="AE224" s="38">
        <f t="shared" si="72"/>
        <v>673113.80823169218</v>
      </c>
      <c r="AF224" s="32">
        <f t="shared" si="73"/>
        <v>481268.22135897202</v>
      </c>
      <c r="AG224" s="9">
        <f t="shared" si="74"/>
        <v>14.222978588654414</v>
      </c>
      <c r="AH224" s="10">
        <f t="shared" si="75"/>
        <v>4.7462605525066017</v>
      </c>
      <c r="AI224" s="10">
        <f t="shared" si="76"/>
        <v>4.738378882510772</v>
      </c>
      <c r="AJ224" s="10">
        <f t="shared" si="77"/>
        <v>4.9516236712514541</v>
      </c>
      <c r="AK224" s="10">
        <f t="shared" si="78"/>
        <v>9.690002553762227</v>
      </c>
      <c r="AL224" s="9">
        <f t="shared" si="79"/>
        <v>5.2487513832878729</v>
      </c>
      <c r="AM224" s="49">
        <f t="shared" si="63"/>
        <v>33.648120068055952</v>
      </c>
      <c r="AN224" s="29">
        <f t="shared" si="82"/>
        <v>1.6150004256270379E-4</v>
      </c>
      <c r="AO224" s="29">
        <f t="shared" si="80"/>
        <v>3.5666666666666669</v>
      </c>
      <c r="AP224"/>
      <c r="AQ224" s="32"/>
      <c r="AR224" s="37"/>
      <c r="AS224" s="32"/>
      <c r="AT224"/>
    </row>
    <row r="225" spans="21:46" x14ac:dyDescent="0.25">
      <c r="U225" s="36">
        <f t="shared" si="83"/>
        <v>12900</v>
      </c>
      <c r="V225" s="49">
        <f t="shared" si="81"/>
        <v>28.401579217336288</v>
      </c>
      <c r="W225" s="32">
        <f t="shared" si="64"/>
        <v>296.35078960866815</v>
      </c>
      <c r="X225" s="8">
        <f t="shared" si="65"/>
        <v>1.1916743041551114</v>
      </c>
      <c r="Y225" s="32">
        <f t="shared" si="66"/>
        <v>1.8358038421183633E-5</v>
      </c>
      <c r="Z225" s="32">
        <f t="shared" si="67"/>
        <v>1.5405248193380614E-5</v>
      </c>
      <c r="AA225" s="10">
        <f t="shared" si="68"/>
        <v>1006.1998346936065</v>
      </c>
      <c r="AB225" s="29">
        <f t="shared" si="69"/>
        <v>2.5835207587773596E-2</v>
      </c>
      <c r="AC225" s="8">
        <f t="shared" si="70"/>
        <v>0.71498768345238983</v>
      </c>
      <c r="AD225" s="32">
        <f t="shared" si="71"/>
        <v>3.3743794012511394E-3</v>
      </c>
      <c r="AE225" s="38">
        <f t="shared" si="72"/>
        <v>673245.47639431141</v>
      </c>
      <c r="AF225" s="32">
        <f t="shared" si="73"/>
        <v>481362.22356196929</v>
      </c>
      <c r="AG225" s="9">
        <f t="shared" si="74"/>
        <v>14.223673052439615</v>
      </c>
      <c r="AH225" s="10">
        <f t="shared" si="75"/>
        <v>4.7465074687843174</v>
      </c>
      <c r="AI225" s="10">
        <f t="shared" si="76"/>
        <v>4.7396326504548885</v>
      </c>
      <c r="AJ225" s="10">
        <f t="shared" si="77"/>
        <v>4.952732260170702</v>
      </c>
      <c r="AK225" s="10">
        <f t="shared" si="78"/>
        <v>9.6923649106255905</v>
      </c>
      <c r="AL225" s="9">
        <f t="shared" si="79"/>
        <v>5.2500309932555282</v>
      </c>
      <c r="AM225" s="49">
        <f t="shared" si="63"/>
        <v>33.651610210591812</v>
      </c>
      <c r="AN225" s="29">
        <f t="shared" si="82"/>
        <v>1.6153941517709316E-4</v>
      </c>
      <c r="AO225" s="29">
        <f t="shared" si="80"/>
        <v>3.5833333333333335</v>
      </c>
      <c r="AP225"/>
      <c r="AQ225" s="32"/>
      <c r="AR225" s="37"/>
      <c r="AS225" s="32"/>
      <c r="AT225"/>
    </row>
    <row r="226" spans="21:46" x14ac:dyDescent="0.25">
      <c r="U226" s="36">
        <f t="shared" si="83"/>
        <v>12960</v>
      </c>
      <c r="V226" s="49">
        <f t="shared" si="81"/>
        <v>28.403741232304768</v>
      </c>
      <c r="W226" s="32">
        <f t="shared" si="64"/>
        <v>296.35187061615238</v>
      </c>
      <c r="X226" s="8">
        <f t="shared" si="65"/>
        <v>1.1916699429428881</v>
      </c>
      <c r="Y226" s="32">
        <f t="shared" si="66"/>
        <v>1.8358089922915274E-5</v>
      </c>
      <c r="Z226" s="32">
        <f t="shared" si="67"/>
        <v>1.5405347790831293E-5</v>
      </c>
      <c r="AA226" s="10">
        <f t="shared" si="68"/>
        <v>1006.1998733444616</v>
      </c>
      <c r="AB226" s="29">
        <f t="shared" si="69"/>
        <v>2.5835288351667606E-2</v>
      </c>
      <c r="AC226" s="8">
        <f t="shared" si="70"/>
        <v>0.71498748161219061</v>
      </c>
      <c r="AD226" s="32">
        <f t="shared" si="71"/>
        <v>3.3743670924731321E-3</v>
      </c>
      <c r="AE226" s="38">
        <f t="shared" si="72"/>
        <v>673374.25019467296</v>
      </c>
      <c r="AF226" s="32">
        <f t="shared" si="73"/>
        <v>481454.15932918637</v>
      </c>
      <c r="AG226" s="9">
        <f t="shared" si="74"/>
        <v>14.224352151558847</v>
      </c>
      <c r="AH226" s="10">
        <f t="shared" si="75"/>
        <v>4.7467489262444893</v>
      </c>
      <c r="AI226" s="10">
        <f t="shared" si="76"/>
        <v>4.7408589622433448</v>
      </c>
      <c r="AJ226" s="10">
        <f t="shared" si="77"/>
        <v>4.9538165409467414</v>
      </c>
      <c r="AK226" s="10">
        <f t="shared" si="78"/>
        <v>9.6946755031900871</v>
      </c>
      <c r="AL226" s="9">
        <f t="shared" si="79"/>
        <v>5.2512825642279637</v>
      </c>
      <c r="AM226" s="49">
        <f t="shared" si="63"/>
        <v>33.655023796532731</v>
      </c>
      <c r="AN226" s="29">
        <f t="shared" si="82"/>
        <v>1.6157792505316811E-4</v>
      </c>
      <c r="AO226" s="29">
        <f t="shared" si="80"/>
        <v>3.6</v>
      </c>
      <c r="AP226"/>
      <c r="AQ226" s="32"/>
      <c r="AR226" s="37"/>
      <c r="AS226" s="32"/>
      <c r="AT226"/>
    </row>
    <row r="227" spans="21:46" x14ac:dyDescent="0.25">
      <c r="U227" s="36">
        <f t="shared" si="83"/>
        <v>13020</v>
      </c>
      <c r="V227" s="49">
        <f t="shared" si="81"/>
        <v>28.40585579279805</v>
      </c>
      <c r="W227" s="32">
        <f t="shared" si="64"/>
        <v>296.35292789639902</v>
      </c>
      <c r="X227" s="8">
        <f t="shared" si="65"/>
        <v>1.1916656774866141</v>
      </c>
      <c r="Y227" s="32">
        <f t="shared" si="66"/>
        <v>1.8358140294137191E-5</v>
      </c>
      <c r="Z227" s="32">
        <f t="shared" si="67"/>
        <v>1.5405445202430449E-5</v>
      </c>
      <c r="AA227" s="10">
        <f t="shared" si="68"/>
        <v>1006.19991114786</v>
      </c>
      <c r="AB227" s="29">
        <f t="shared" si="69"/>
        <v>2.5835367342742485E-2</v>
      </c>
      <c r="AC227" s="8">
        <f t="shared" si="70"/>
        <v>0.71498728420402435</v>
      </c>
      <c r="AD227" s="32">
        <f t="shared" si="71"/>
        <v>3.3743550539496827E-3</v>
      </c>
      <c r="AE227" s="38">
        <f t="shared" si="72"/>
        <v>673500.19324838964</v>
      </c>
      <c r="AF227" s="32">
        <f t="shared" si="73"/>
        <v>481544.07408155169</v>
      </c>
      <c r="AG227" s="9">
        <f t="shared" si="74"/>
        <v>14.225016228041806</v>
      </c>
      <c r="AH227" s="10">
        <f t="shared" si="75"/>
        <v>4.7469850462274694</v>
      </c>
      <c r="AI227" s="10">
        <f t="shared" si="76"/>
        <v>4.7420584167947357</v>
      </c>
      <c r="AJ227" s="10">
        <f t="shared" si="77"/>
        <v>4.9548770451986508</v>
      </c>
      <c r="AK227" s="10">
        <f t="shared" si="78"/>
        <v>9.6969354619933874</v>
      </c>
      <c r="AL227" s="9">
        <f t="shared" si="79"/>
        <v>5.2525067085797508</v>
      </c>
      <c r="AM227" s="49">
        <f t="shared" si="63"/>
        <v>33.658362501377802</v>
      </c>
      <c r="AN227" s="29">
        <f t="shared" si="82"/>
        <v>1.6161559103322314E-4</v>
      </c>
      <c r="AO227" s="29">
        <f t="shared" si="80"/>
        <v>3.6166666666666667</v>
      </c>
      <c r="AP227"/>
      <c r="AQ227" s="32"/>
      <c r="AR227" s="37"/>
      <c r="AS227" s="32"/>
      <c r="AT227"/>
    </row>
    <row r="228" spans="21:46" x14ac:dyDescent="0.25">
      <c r="U228" s="36">
        <f t="shared" si="83"/>
        <v>13080</v>
      </c>
      <c r="V228" s="49">
        <f t="shared" si="81"/>
        <v>28.407923938721918</v>
      </c>
      <c r="W228" s="32">
        <f t="shared" si="64"/>
        <v>296.35396196936097</v>
      </c>
      <c r="X228" s="8">
        <f t="shared" si="65"/>
        <v>1.1916615056865749</v>
      </c>
      <c r="Y228" s="32">
        <f t="shared" si="66"/>
        <v>1.8358189559627004E-5</v>
      </c>
      <c r="Z228" s="32">
        <f t="shared" si="67"/>
        <v>1.5405540476068284E-5</v>
      </c>
      <c r="AA228" s="10">
        <f t="shared" si="68"/>
        <v>1006.1999481223337</v>
      </c>
      <c r="AB228" s="29">
        <f t="shared" si="69"/>
        <v>2.5835444599852552E-2</v>
      </c>
      <c r="AC228" s="8">
        <f t="shared" si="70"/>
        <v>0.71498709113068959</v>
      </c>
      <c r="AD228" s="32">
        <f t="shared" si="71"/>
        <v>3.3743432797547234E-3</v>
      </c>
      <c r="AE228" s="38">
        <f t="shared" si="72"/>
        <v>673623.36777325417</v>
      </c>
      <c r="AF228" s="32">
        <f t="shared" si="73"/>
        <v>481632.01224185771</v>
      </c>
      <c r="AG228" s="9">
        <f t="shared" si="74"/>
        <v>14.22566561621259</v>
      </c>
      <c r="AH228" s="10">
        <f t="shared" si="75"/>
        <v>4.7472159473476321</v>
      </c>
      <c r="AI228" s="10">
        <f t="shared" si="76"/>
        <v>4.7432316000654593</v>
      </c>
      <c r="AJ228" s="10">
        <f t="shared" si="77"/>
        <v>4.9559142929793731</v>
      </c>
      <c r="AK228" s="10">
        <f t="shared" si="78"/>
        <v>9.6991458930448324</v>
      </c>
      <c r="AL228" s="9">
        <f t="shared" si="79"/>
        <v>5.2537040253992835</v>
      </c>
      <c r="AM228" s="49">
        <f t="shared" si="63"/>
        <v>33.661627964121202</v>
      </c>
      <c r="AN228" s="29">
        <f t="shared" si="82"/>
        <v>1.6165243155074721E-4</v>
      </c>
      <c r="AO228" s="29">
        <f t="shared" si="80"/>
        <v>3.6333333333333333</v>
      </c>
      <c r="AP228"/>
      <c r="AQ228" s="32"/>
      <c r="AR228" s="37"/>
      <c r="AS228" s="32"/>
      <c r="AT228"/>
    </row>
    <row r="229" spans="21:46" x14ac:dyDescent="0.25">
      <c r="U229" s="36">
        <f t="shared" si="83"/>
        <v>13140</v>
      </c>
      <c r="V229" s="49">
        <f t="shared" si="81"/>
        <v>28.409946687267162</v>
      </c>
      <c r="W229" s="32">
        <f t="shared" si="64"/>
        <v>296.35497334363356</v>
      </c>
      <c r="X229" s="8">
        <f t="shared" si="65"/>
        <v>1.1916574254889791</v>
      </c>
      <c r="Y229" s="32">
        <f t="shared" si="66"/>
        <v>1.8358237743620868E-5</v>
      </c>
      <c r="Z229" s="32">
        <f t="shared" si="67"/>
        <v>1.5405633658589283E-5</v>
      </c>
      <c r="AA229" s="10">
        <f t="shared" si="68"/>
        <v>1006.1999842860116</v>
      </c>
      <c r="AB229" s="29">
        <f t="shared" si="69"/>
        <v>2.5835520161003066E-2</v>
      </c>
      <c r="AC229" s="8">
        <f t="shared" si="70"/>
        <v>0.71498690229711259</v>
      </c>
      <c r="AD229" s="32">
        <f t="shared" si="71"/>
        <v>3.3743317640917954E-3</v>
      </c>
      <c r="AE229" s="38">
        <f t="shared" si="72"/>
        <v>673743.83461994876</v>
      </c>
      <c r="AF229" s="32">
        <f t="shared" si="73"/>
        <v>481718.01725669531</v>
      </c>
      <c r="AG229" s="9">
        <f t="shared" si="74"/>
        <v>14.226300642867344</v>
      </c>
      <c r="AH229" s="10">
        <f t="shared" si="75"/>
        <v>4.7474417455558307</v>
      </c>
      <c r="AI229" s="10">
        <f t="shared" si="76"/>
        <v>4.7443790853257042</v>
      </c>
      <c r="AJ229" s="10">
        <f t="shared" si="77"/>
        <v>4.9569287930247219</v>
      </c>
      <c r="AK229" s="10">
        <f t="shared" si="78"/>
        <v>9.701307878350427</v>
      </c>
      <c r="AL229" s="9">
        <f t="shared" si="79"/>
        <v>5.2548751007731482</v>
      </c>
      <c r="AM229" s="49">
        <f t="shared" si="63"/>
        <v>33.664821788040314</v>
      </c>
      <c r="AN229" s="29">
        <f t="shared" si="82"/>
        <v>1.6168846463917376E-4</v>
      </c>
      <c r="AO229" s="29">
        <f t="shared" si="80"/>
        <v>3.65</v>
      </c>
      <c r="AP229"/>
      <c r="AQ229" s="32"/>
      <c r="AR229" s="37"/>
      <c r="AS229" s="32"/>
      <c r="AT229"/>
    </row>
    <row r="230" spans="21:46" x14ac:dyDescent="0.25">
      <c r="U230" s="36">
        <f t="shared" si="83"/>
        <v>13200</v>
      </c>
      <c r="V230" s="49">
        <f t="shared" si="81"/>
        <v>28.41192503340255</v>
      </c>
      <c r="W230" s="32">
        <f t="shared" si="64"/>
        <v>296.35596251670125</v>
      </c>
      <c r="X230" s="8">
        <f t="shared" si="65"/>
        <v>1.1916534348849592</v>
      </c>
      <c r="Y230" s="32">
        <f t="shared" si="66"/>
        <v>1.8358284869825316E-5</v>
      </c>
      <c r="Z230" s="32">
        <f t="shared" si="67"/>
        <v>1.5405724795814985E-5</v>
      </c>
      <c r="AA230" s="10">
        <f t="shared" si="68"/>
        <v>1006.200019656628</v>
      </c>
      <c r="AB230" s="29">
        <f t="shared" si="69"/>
        <v>2.5835594063368827E-2</v>
      </c>
      <c r="AC230" s="8">
        <f t="shared" si="70"/>
        <v>0.71498671761029919</v>
      </c>
      <c r="AD230" s="32">
        <f t="shared" si="71"/>
        <v>3.3743205012912287E-3</v>
      </c>
      <c r="AE230" s="38">
        <f t="shared" si="72"/>
        <v>673861.65330206021</v>
      </c>
      <c r="AF230" s="32">
        <f t="shared" si="73"/>
        <v>481802.13161788945</v>
      </c>
      <c r="AG230" s="9">
        <f t="shared" si="74"/>
        <v>14.226921627447606</v>
      </c>
      <c r="AH230" s="10">
        <f t="shared" si="75"/>
        <v>4.7476625542004447</v>
      </c>
      <c r="AI230" s="10">
        <f t="shared" si="76"/>
        <v>4.7455014334298395</v>
      </c>
      <c r="AJ230" s="10">
        <f t="shared" si="77"/>
        <v>4.9579210429972269</v>
      </c>
      <c r="AK230" s="10">
        <f t="shared" si="78"/>
        <v>9.7034224764270665</v>
      </c>
      <c r="AL230" s="9">
        <f t="shared" si="79"/>
        <v>5.2560205080646609</v>
      </c>
      <c r="AM230" s="49">
        <f t="shared" si="63"/>
        <v>33.667945541467212</v>
      </c>
      <c r="AN230" s="29">
        <f t="shared" si="82"/>
        <v>1.6172370794045109E-4</v>
      </c>
      <c r="AO230" s="29">
        <f t="shared" si="80"/>
        <v>3.6666666666666665</v>
      </c>
      <c r="AP230"/>
      <c r="AQ230" s="32"/>
      <c r="AR230" s="37"/>
      <c r="AS230" s="32"/>
      <c r="AT230"/>
    </row>
    <row r="231" spans="21:46" x14ac:dyDescent="0.25">
      <c r="U231" s="36">
        <f t="shared" si="83"/>
        <v>13260</v>
      </c>
      <c r="V231" s="49">
        <f t="shared" si="81"/>
        <v>28.413859950357249</v>
      </c>
      <c r="W231" s="32">
        <f t="shared" si="64"/>
        <v>296.35692997517862</v>
      </c>
      <c r="X231" s="8">
        <f t="shared" si="65"/>
        <v>1.1916495319095937</v>
      </c>
      <c r="Y231" s="32">
        <f t="shared" si="66"/>
        <v>1.835833096142871E-5</v>
      </c>
      <c r="Z231" s="32">
        <f t="shared" si="67"/>
        <v>1.5405813932566117E-5</v>
      </c>
      <c r="AA231" s="10">
        <f t="shared" si="68"/>
        <v>1006.2000542515314</v>
      </c>
      <c r="AB231" s="29">
        <f t="shared" si="69"/>
        <v>2.5835666343312119E-2</v>
      </c>
      <c r="AC231" s="8">
        <f t="shared" si="70"/>
        <v>0.71498653697929027</v>
      </c>
      <c r="AD231" s="32">
        <f t="shared" si="71"/>
        <v>3.3743094858073846E-3</v>
      </c>
      <c r="AE231" s="38">
        <f t="shared" si="72"/>
        <v>673976.88202544826</v>
      </c>
      <c r="AF231" s="32">
        <f t="shared" si="73"/>
        <v>481884.3968834749</v>
      </c>
      <c r="AG231" s="9">
        <f t="shared" si="74"/>
        <v>14.227528882209493</v>
      </c>
      <c r="AH231" s="10">
        <f t="shared" si="75"/>
        <v>4.747878484086927</v>
      </c>
      <c r="AI231" s="10">
        <f t="shared" si="76"/>
        <v>4.7465991930811908</v>
      </c>
      <c r="AJ231" s="10">
        <f t="shared" si="77"/>
        <v>4.9588915297246743</v>
      </c>
      <c r="AK231" s="10">
        <f t="shared" si="78"/>
        <v>9.705490722805866</v>
      </c>
      <c r="AL231" s="9">
        <f t="shared" si="79"/>
        <v>5.2571408081865103</v>
      </c>
      <c r="AM231" s="49">
        <f t="shared" si="63"/>
        <v>33.671000758543762</v>
      </c>
      <c r="AN231" s="29">
        <f t="shared" si="82"/>
        <v>1.6175817871343109E-4</v>
      </c>
      <c r="AO231" s="29">
        <f t="shared" si="80"/>
        <v>3.6833333333333331</v>
      </c>
      <c r="AP231"/>
      <c r="AQ231" s="32"/>
      <c r="AR231" s="37"/>
      <c r="AS231" s="32"/>
      <c r="AT231"/>
    </row>
    <row r="232" spans="21:46" x14ac:dyDescent="0.25">
      <c r="U232" s="36">
        <f t="shared" si="83"/>
        <v>13320</v>
      </c>
      <c r="V232" s="49">
        <f t="shared" si="81"/>
        <v>28.415752390092905</v>
      </c>
      <c r="W232" s="32">
        <f t="shared" si="64"/>
        <v>296.3578761950464</v>
      </c>
      <c r="X232" s="8">
        <f t="shared" si="65"/>
        <v>1.1916457146409511</v>
      </c>
      <c r="Y232" s="32">
        <f t="shared" si="66"/>
        <v>1.835837604111265E-5</v>
      </c>
      <c r="Z232" s="32">
        <f t="shared" si="67"/>
        <v>1.5405901112684419E-5</v>
      </c>
      <c r="AA232" s="10">
        <f t="shared" si="68"/>
        <v>1006.2000880876925</v>
      </c>
      <c r="AB232" s="29">
        <f t="shared" si="69"/>
        <v>2.5835737036400578E-2</v>
      </c>
      <c r="AC232" s="8">
        <f t="shared" si="70"/>
        <v>0.71498636031511764</v>
      </c>
      <c r="AD232" s="32">
        <f t="shared" si="71"/>
        <v>3.3742987122159533E-3</v>
      </c>
      <c r="AE232" s="38">
        <f t="shared" si="72"/>
        <v>674089.57771695522</v>
      </c>
      <c r="AF232" s="32">
        <f t="shared" si="73"/>
        <v>481964.85369820043</v>
      </c>
      <c r="AG232" s="9">
        <f t="shared" si="74"/>
        <v>14.228122712388805</v>
      </c>
      <c r="AH232" s="10">
        <f t="shared" si="75"/>
        <v>4.7480896435359936</v>
      </c>
      <c r="AI232" s="10">
        <f t="shared" si="76"/>
        <v>4.7476729010913976</v>
      </c>
      <c r="AJ232" s="10">
        <f t="shared" si="77"/>
        <v>4.9598407294336813</v>
      </c>
      <c r="AK232" s="10">
        <f t="shared" si="78"/>
        <v>9.707513630525078</v>
      </c>
      <c r="AL232" s="9">
        <f t="shared" si="79"/>
        <v>5.2582365498677506</v>
      </c>
      <c r="AM232" s="49">
        <f t="shared" si="63"/>
        <v>33.673988939960658</v>
      </c>
      <c r="AN232" s="29">
        <f t="shared" si="82"/>
        <v>1.6179189384208463E-4</v>
      </c>
      <c r="AO232" s="29">
        <f t="shared" si="80"/>
        <v>3.7</v>
      </c>
      <c r="AP232"/>
      <c r="AQ232" s="32"/>
      <c r="AR232" s="37"/>
      <c r="AS232" s="32"/>
      <c r="AT232"/>
    </row>
    <row r="233" spans="21:46" x14ac:dyDescent="0.25">
      <c r="U233" s="36">
        <f t="shared" si="83"/>
        <v>13380</v>
      </c>
      <c r="V233" s="49">
        <f t="shared" si="81"/>
        <v>28.41760328376559</v>
      </c>
      <c r="W233" s="32">
        <f t="shared" si="64"/>
        <v>296.35880164188279</v>
      </c>
      <c r="X233" s="8">
        <f t="shared" si="65"/>
        <v>1.1916419811991525</v>
      </c>
      <c r="Y233" s="32">
        <f t="shared" si="66"/>
        <v>1.8358420131062741E-5</v>
      </c>
      <c r="Z233" s="32">
        <f t="shared" si="67"/>
        <v>1.5405986379053728E-5</v>
      </c>
      <c r="AA233" s="10">
        <f t="shared" si="68"/>
        <v>1006.2001211817128</v>
      </c>
      <c r="AB233" s="29">
        <f t="shared" si="69"/>
        <v>2.5835806177424113E-2</v>
      </c>
      <c r="AC233" s="8">
        <f t="shared" si="70"/>
        <v>0.71498618753076004</v>
      </c>
      <c r="AD233" s="32">
        <f t="shared" si="71"/>
        <v>3.3742881752113125E-3</v>
      </c>
      <c r="AE233" s="38">
        <f t="shared" si="72"/>
        <v>674199.79605250945</v>
      </c>
      <c r="AF233" s="32">
        <f t="shared" si="73"/>
        <v>482043.5418135997</v>
      </c>
      <c r="AG233" s="9">
        <f t="shared" si="74"/>
        <v>14.228703416362292</v>
      </c>
      <c r="AH233" s="10">
        <f t="shared" si="75"/>
        <v>4.7482961384403515</v>
      </c>
      <c r="AI233" s="10">
        <f t="shared" si="76"/>
        <v>4.7487230826343367</v>
      </c>
      <c r="AJ233" s="10">
        <f t="shared" si="77"/>
        <v>4.9607691079784297</v>
      </c>
      <c r="AK233" s="10">
        <f t="shared" si="78"/>
        <v>9.7094921906127674</v>
      </c>
      <c r="AL233" s="9">
        <f t="shared" si="79"/>
        <v>5.2593082699152482</v>
      </c>
      <c r="AM233" s="49">
        <f t="shared" si="63"/>
        <v>33.676911553680839</v>
      </c>
      <c r="AN233" s="29">
        <f t="shared" si="82"/>
        <v>1.6182486984354612E-4</v>
      </c>
      <c r="AO233" s="29">
        <f t="shared" si="80"/>
        <v>3.7166666666666668</v>
      </c>
      <c r="AP233"/>
      <c r="AQ233" s="32"/>
      <c r="AR233" s="37"/>
      <c r="AS233" s="32"/>
      <c r="AT233"/>
    </row>
    <row r="234" spans="21:46" x14ac:dyDescent="0.25">
      <c r="U234" s="36">
        <f t="shared" si="83"/>
        <v>13440</v>
      </c>
      <c r="V234" s="49">
        <f t="shared" si="81"/>
        <v>28.419413542177846</v>
      </c>
      <c r="W234" s="32">
        <f t="shared" si="64"/>
        <v>296.3597067710889</v>
      </c>
      <c r="X234" s="8">
        <f t="shared" si="65"/>
        <v>1.1916383297454585</v>
      </c>
      <c r="Y234" s="32">
        <f t="shared" si="66"/>
        <v>1.8358463252979616E-5</v>
      </c>
      <c r="Z234" s="32">
        <f t="shared" si="67"/>
        <v>1.540606977362091E-5</v>
      </c>
      <c r="AA234" s="10">
        <f t="shared" si="68"/>
        <v>1006.2001535498321</v>
      </c>
      <c r="AB234" s="29">
        <f t="shared" si="69"/>
        <v>2.5835873800412145E-2</v>
      </c>
      <c r="AC234" s="8">
        <f t="shared" si="70"/>
        <v>0.71498601854110155</v>
      </c>
      <c r="AD234" s="32">
        <f t="shared" si="71"/>
        <v>3.3742778696039463E-3</v>
      </c>
      <c r="AE234" s="38">
        <f t="shared" si="72"/>
        <v>674307.59148458729</v>
      </c>
      <c r="AF234" s="32">
        <f t="shared" si="73"/>
        <v>482120.50010760466</v>
      </c>
      <c r="AG234" s="9">
        <f t="shared" si="74"/>
        <v>14.229271285804899</v>
      </c>
      <c r="AH234" s="10">
        <f t="shared" si="75"/>
        <v>4.7484980723201629</v>
      </c>
      <c r="AI234" s="10">
        <f t="shared" si="76"/>
        <v>4.7497502514948575</v>
      </c>
      <c r="AJ234" s="10">
        <f t="shared" si="77"/>
        <v>4.961677121064394</v>
      </c>
      <c r="AK234" s="10">
        <f t="shared" si="78"/>
        <v>9.7114273725592515</v>
      </c>
      <c r="AL234" s="9">
        <f t="shared" si="79"/>
        <v>5.2603564934695948</v>
      </c>
      <c r="AM234" s="49">
        <f t="shared" si="63"/>
        <v>33.679770035647444</v>
      </c>
      <c r="AN234" s="29">
        <f t="shared" si="82"/>
        <v>1.6185712287598752E-4</v>
      </c>
      <c r="AO234" s="29">
        <f t="shared" si="80"/>
        <v>3.7333333333333334</v>
      </c>
      <c r="AP234"/>
      <c r="AQ234" s="32"/>
      <c r="AR234" s="37"/>
      <c r="AS234" s="32"/>
      <c r="AT234"/>
    </row>
    <row r="235" spans="21:46" x14ac:dyDescent="0.25">
      <c r="U235" s="36">
        <f t="shared" si="83"/>
        <v>13500</v>
      </c>
      <c r="V235" s="49">
        <f t="shared" si="81"/>
        <v>28.421184056221023</v>
      </c>
      <c r="W235" s="32">
        <f t="shared" si="64"/>
        <v>296.36059202811049</v>
      </c>
      <c r="X235" s="8">
        <f t="shared" si="65"/>
        <v>1.1916347584813698</v>
      </c>
      <c r="Y235" s="32">
        <f t="shared" si="66"/>
        <v>1.8358505428089375E-5</v>
      </c>
      <c r="Z235" s="32">
        <f t="shared" si="67"/>
        <v>1.5406151337416192E-5</v>
      </c>
      <c r="AA235" s="10">
        <f t="shared" si="68"/>
        <v>1006.2001852079364</v>
      </c>
      <c r="AB235" s="29">
        <f t="shared" si="69"/>
        <v>2.5835939938649997E-2</v>
      </c>
      <c r="AC235" s="8">
        <f t="shared" si="70"/>
        <v>0.71498585326288966</v>
      </c>
      <c r="AD235" s="32">
        <f t="shared" si="71"/>
        <v>3.3742677903179099E-3</v>
      </c>
      <c r="AE235" s="38">
        <f t="shared" si="72"/>
        <v>674413.01726908504</v>
      </c>
      <c r="AF235" s="32">
        <f t="shared" si="73"/>
        <v>482195.76660373673</v>
      </c>
      <c r="AG235" s="9">
        <f t="shared" si="74"/>
        <v>14.229826605843407</v>
      </c>
      <c r="AH235" s="10">
        <f t="shared" si="75"/>
        <v>4.7486955463771636</v>
      </c>
      <c r="AI235" s="10">
        <f t="shared" si="76"/>
        <v>4.7507549103123337</v>
      </c>
      <c r="AJ235" s="10">
        <f t="shared" si="77"/>
        <v>4.962565214467423</v>
      </c>
      <c r="AK235" s="10">
        <f t="shared" si="78"/>
        <v>9.7133201247797558</v>
      </c>
      <c r="AL235" s="9">
        <f t="shared" si="79"/>
        <v>5.2613817342556999</v>
      </c>
      <c r="AM235" s="49">
        <f t="shared" si="63"/>
        <v>33.682565790476723</v>
      </c>
      <c r="AN235" s="29">
        <f t="shared" si="82"/>
        <v>1.6188866874632926E-4</v>
      </c>
      <c r="AO235" s="29">
        <f t="shared" si="80"/>
        <v>3.75</v>
      </c>
      <c r="AP235"/>
      <c r="AQ235" s="32"/>
      <c r="AR235" s="37"/>
      <c r="AS235" s="32"/>
      <c r="AT235"/>
    </row>
    <row r="236" spans="21:46" x14ac:dyDescent="0.25">
      <c r="U236" s="36">
        <f t="shared" si="83"/>
        <v>13560</v>
      </c>
      <c r="V236" s="49">
        <f t="shared" si="81"/>
        <v>28.42291569730811</v>
      </c>
      <c r="W236" s="32">
        <f t="shared" si="64"/>
        <v>296.36145784865403</v>
      </c>
      <c r="X236" s="8">
        <f t="shared" si="65"/>
        <v>1.191631265647753</v>
      </c>
      <c r="Y236" s="32">
        <f t="shared" si="66"/>
        <v>1.8358546677153805E-5</v>
      </c>
      <c r="Z236" s="32">
        <f t="shared" si="67"/>
        <v>1.5406231110572928E-5</v>
      </c>
      <c r="AA236" s="10">
        <f t="shared" si="68"/>
        <v>1006.200216171566</v>
      </c>
      <c r="AB236" s="29">
        <f t="shared" si="69"/>
        <v>2.5836004624694951E-2</v>
      </c>
      <c r="AC236" s="8">
        <f t="shared" si="70"/>
        <v>0.71498569161469361</v>
      </c>
      <c r="AD236" s="32">
        <f t="shared" si="71"/>
        <v>3.3742579323883617E-3</v>
      </c>
      <c r="AE236" s="38">
        <f t="shared" si="72"/>
        <v>674516.12549161259</v>
      </c>
      <c r="AF236" s="32">
        <f t="shared" si="73"/>
        <v>482269.37848988408</v>
      </c>
      <c r="AG236" s="9">
        <f t="shared" si="74"/>
        <v>14.230369655206404</v>
      </c>
      <c r="AH236" s="10">
        <f t="shared" si="75"/>
        <v>4.7488886595474877</v>
      </c>
      <c r="AI236" s="10">
        <f t="shared" si="76"/>
        <v>4.7517375508191337</v>
      </c>
      <c r="AJ236" s="10">
        <f t="shared" si="77"/>
        <v>4.9634338242481766</v>
      </c>
      <c r="AK236" s="10">
        <f t="shared" si="78"/>
        <v>9.7151713750673103</v>
      </c>
      <c r="AL236" s="9">
        <f t="shared" si="79"/>
        <v>5.262384494828126</v>
      </c>
      <c r="AM236" s="49">
        <f t="shared" si="63"/>
        <v>33.685300192136239</v>
      </c>
      <c r="AN236" s="29">
        <f t="shared" si="82"/>
        <v>1.619195229177885E-4</v>
      </c>
      <c r="AO236" s="29">
        <f t="shared" si="80"/>
        <v>3.7666666666666666</v>
      </c>
      <c r="AP236"/>
      <c r="AQ236" s="32"/>
      <c r="AR236" s="37"/>
      <c r="AS236" s="32"/>
      <c r="AT236"/>
    </row>
    <row r="237" spans="21:46" x14ac:dyDescent="0.25">
      <c r="U237" s="36">
        <f t="shared" si="83"/>
        <v>13620</v>
      </c>
      <c r="V237" s="49">
        <f t="shared" si="81"/>
        <v>28.424609317797277</v>
      </c>
      <c r="W237" s="32">
        <f t="shared" si="64"/>
        <v>296.36230465889861</v>
      </c>
      <c r="X237" s="8">
        <f t="shared" si="65"/>
        <v>1.1916278495239816</v>
      </c>
      <c r="Y237" s="32">
        <f t="shared" si="66"/>
        <v>1.8358587020480686E-5</v>
      </c>
      <c r="Z237" s="32">
        <f t="shared" si="67"/>
        <v>1.5406309132347295E-5</v>
      </c>
      <c r="AA237" s="10">
        <f t="shared" si="68"/>
        <v>1006.2002464559221</v>
      </c>
      <c r="AB237" s="29">
        <f t="shared" si="69"/>
        <v>2.583606789039234E-2</v>
      </c>
      <c r="AC237" s="8">
        <f t="shared" si="70"/>
        <v>0.71498553351686678</v>
      </c>
      <c r="AD237" s="32">
        <f t="shared" si="71"/>
        <v>3.3742482909591381E-3</v>
      </c>
      <c r="AE237" s="38">
        <f t="shared" si="72"/>
        <v>674616.96709317935</v>
      </c>
      <c r="AF237" s="32">
        <f t="shared" si="73"/>
        <v>482341.37213664741</v>
      </c>
      <c r="AG237" s="9">
        <f t="shared" si="74"/>
        <v>14.230900706370589</v>
      </c>
      <c r="AH237" s="10">
        <f t="shared" si="75"/>
        <v>4.7490775085532952</v>
      </c>
      <c r="AI237" s="10">
        <f t="shared" si="76"/>
        <v>4.7526986540741909</v>
      </c>
      <c r="AJ237" s="10">
        <f t="shared" si="77"/>
        <v>4.9642833769620678</v>
      </c>
      <c r="AK237" s="10">
        <f t="shared" si="78"/>
        <v>9.7169820310362596</v>
      </c>
      <c r="AL237" s="9">
        <f t="shared" si="79"/>
        <v>5.2633652668113067</v>
      </c>
      <c r="AM237" s="49">
        <f t="shared" si="63"/>
        <v>33.687974584608583</v>
      </c>
      <c r="AN237" s="29">
        <f t="shared" si="82"/>
        <v>1.61949700517271E-4</v>
      </c>
      <c r="AO237" s="29">
        <f t="shared" si="80"/>
        <v>3.7833333333333332</v>
      </c>
      <c r="AP237"/>
      <c r="AQ237" s="32"/>
      <c r="AR237" s="37"/>
      <c r="AS237" s="32"/>
      <c r="AT237"/>
    </row>
    <row r="238" spans="21:46" x14ac:dyDescent="0.25">
      <c r="U238" s="36">
        <f t="shared" si="83"/>
        <v>13680</v>
      </c>
      <c r="V238" s="49">
        <f t="shared" si="81"/>
        <v>28.426265751406298</v>
      </c>
      <c r="W238" s="32">
        <f t="shared" si="64"/>
        <v>296.36313287570312</v>
      </c>
      <c r="X238" s="8">
        <f t="shared" si="65"/>
        <v>1.1916245084270962</v>
      </c>
      <c r="Y238" s="32">
        <f t="shared" si="66"/>
        <v>1.8358626477933619E-5</v>
      </c>
      <c r="Z238" s="32">
        <f t="shared" si="67"/>
        <v>1.5406385441137311E-5</v>
      </c>
      <c r="AA238" s="10">
        <f t="shared" si="68"/>
        <v>1006.2002760758747</v>
      </c>
      <c r="AB238" s="29">
        <f t="shared" si="69"/>
        <v>2.5836129766890991E-2</v>
      </c>
      <c r="AC238" s="8">
        <f t="shared" si="70"/>
        <v>0.71498537889150604</v>
      </c>
      <c r="AD238" s="32">
        <f t="shared" si="71"/>
        <v>3.3742388612803854E-3</v>
      </c>
      <c r="AE238" s="38">
        <f t="shared" si="72"/>
        <v>674715.59189534001</v>
      </c>
      <c r="AF238" s="32">
        <f t="shared" si="73"/>
        <v>482411.78311529645</v>
      </c>
      <c r="AG238" s="9">
        <f t="shared" si="74"/>
        <v>14.231420025703674</v>
      </c>
      <c r="AH238" s="10">
        <f t="shared" si="75"/>
        <v>4.7492621879531445</v>
      </c>
      <c r="AI238" s="10">
        <f t="shared" si="76"/>
        <v>4.7536386906916617</v>
      </c>
      <c r="AJ238" s="10">
        <f t="shared" si="77"/>
        <v>4.9651142898646246</v>
      </c>
      <c r="AK238" s="10">
        <f t="shared" si="78"/>
        <v>9.7187529805562853</v>
      </c>
      <c r="AL238" s="9">
        <f t="shared" si="79"/>
        <v>5.2643245311346547</v>
      </c>
      <c r="AM238" s="49">
        <f t="shared" si="63"/>
        <v>33.690590282540953</v>
      </c>
      <c r="AN238" s="29">
        <f t="shared" si="82"/>
        <v>1.6197921634260478E-4</v>
      </c>
      <c r="AO238" s="29">
        <f t="shared" si="80"/>
        <v>3.8</v>
      </c>
      <c r="AP238"/>
      <c r="AQ238" s="32"/>
      <c r="AR238" s="37"/>
      <c r="AS238" s="32"/>
      <c r="AT238"/>
    </row>
    <row r="239" spans="21:46" x14ac:dyDescent="0.25">
      <c r="U239" s="36">
        <f t="shared" si="83"/>
        <v>13740</v>
      </c>
      <c r="V239" s="49">
        <f t="shared" si="81"/>
        <v>28.427885813618058</v>
      </c>
      <c r="W239" s="32">
        <f t="shared" si="64"/>
        <v>296.36394290680903</v>
      </c>
      <c r="X239" s="8">
        <f t="shared" si="65"/>
        <v>1.1916212407109856</v>
      </c>
      <c r="Y239" s="32">
        <f t="shared" si="66"/>
        <v>1.8358665068941467E-5</v>
      </c>
      <c r="Z239" s="32">
        <f t="shared" si="67"/>
        <v>1.540646007450127E-5</v>
      </c>
      <c r="AA239" s="10">
        <f t="shared" si="68"/>
        <v>1006.2003050459699</v>
      </c>
      <c r="AB239" s="29">
        <f t="shared" si="69"/>
        <v>2.5836190284658059E-2</v>
      </c>
      <c r="AC239" s="8">
        <f t="shared" si="70"/>
        <v>0.71498522766241424</v>
      </c>
      <c r="AD239" s="32">
        <f t="shared" si="71"/>
        <v>3.3742296387062436E-3</v>
      </c>
      <c r="AE239" s="38">
        <f t="shared" si="72"/>
        <v>674812.0486248011</v>
      </c>
      <c r="AF239" s="32">
        <f t="shared" si="73"/>
        <v>482480.64621534356</v>
      </c>
      <c r="AG239" s="9">
        <f t="shared" si="74"/>
        <v>14.231927873604022</v>
      </c>
      <c r="AH239" s="10">
        <f t="shared" si="75"/>
        <v>4.749442790191182</v>
      </c>
      <c r="AI239" s="10">
        <f t="shared" si="76"/>
        <v>4.7545581210648189</v>
      </c>
      <c r="AJ239" s="10">
        <f t="shared" si="77"/>
        <v>4.9659269711126086</v>
      </c>
      <c r="AK239" s="10">
        <f t="shared" si="78"/>
        <v>9.7204850921774266</v>
      </c>
      <c r="AL239" s="9">
        <f t="shared" si="79"/>
        <v>5.2652627582627725</v>
      </c>
      <c r="AM239" s="49">
        <f t="shared" si="63"/>
        <v>33.693148571880833</v>
      </c>
      <c r="AN239" s="29">
        <f t="shared" si="82"/>
        <v>1.6200808486962378E-4</v>
      </c>
      <c r="AO239" s="29">
        <f t="shared" si="80"/>
        <v>3.8166666666666669</v>
      </c>
      <c r="AP239"/>
      <c r="AQ239" s="32"/>
      <c r="AR239" s="37"/>
      <c r="AS239" s="32"/>
      <c r="AT239"/>
    </row>
    <row r="240" spans="21:46" x14ac:dyDescent="0.25">
      <c r="U240" s="36">
        <f t="shared" si="83"/>
        <v>13800</v>
      </c>
      <c r="V240" s="49">
        <f t="shared" si="81"/>
        <v>28.429470302077341</v>
      </c>
      <c r="W240" s="32">
        <f t="shared" si="64"/>
        <v>296.36473515103864</v>
      </c>
      <c r="X240" s="8">
        <f t="shared" si="65"/>
        <v>1.1916180447655811</v>
      </c>
      <c r="Y240" s="32">
        <f t="shared" si="66"/>
        <v>1.8358702812508175E-5</v>
      </c>
      <c r="Z240" s="32">
        <f t="shared" si="67"/>
        <v>1.540653306917634E-5</v>
      </c>
      <c r="AA240" s="10">
        <f t="shared" si="68"/>
        <v>1006.2003333804366</v>
      </c>
      <c r="AB240" s="29">
        <f t="shared" si="69"/>
        <v>2.583624947349436E-2</v>
      </c>
      <c r="AC240" s="8">
        <f t="shared" si="70"/>
        <v>0.71498507975506365</v>
      </c>
      <c r="AD240" s="32">
        <f t="shared" si="71"/>
        <v>3.3742206186925792E-3</v>
      </c>
      <c r="AE240" s="38">
        <f t="shared" si="72"/>
        <v>674906.38493744226</v>
      </c>
      <c r="AF240" s="32">
        <f t="shared" si="73"/>
        <v>482547.99546169885</v>
      </c>
      <c r="AG240" s="9">
        <f t="shared" si="74"/>
        <v>14.232424504636718</v>
      </c>
      <c r="AH240" s="10">
        <f t="shared" si="75"/>
        <v>4.7496194056452197</v>
      </c>
      <c r="AI240" s="10">
        <f t="shared" si="76"/>
        <v>4.7554573955853172</v>
      </c>
      <c r="AJ240" s="10">
        <f t="shared" si="77"/>
        <v>4.966721819960763</v>
      </c>
      <c r="AK240" s="10">
        <f t="shared" si="78"/>
        <v>9.7221792155460811</v>
      </c>
      <c r="AL240" s="9">
        <f t="shared" si="79"/>
        <v>5.2661804084207935</v>
      </c>
      <c r="AM240" s="49">
        <f t="shared" si="63"/>
        <v>33.695650710498136</v>
      </c>
      <c r="AN240" s="29">
        <f t="shared" si="82"/>
        <v>1.6203632025910136E-4</v>
      </c>
      <c r="AO240" s="29">
        <f t="shared" si="80"/>
        <v>3.8333333333333335</v>
      </c>
      <c r="AP240"/>
      <c r="AQ240" s="32"/>
      <c r="AR240" s="37"/>
      <c r="AS240" s="32"/>
      <c r="AT240"/>
    </row>
    <row r="241" spans="21:46" x14ac:dyDescent="0.25">
      <c r="U241" s="36">
        <f t="shared" si="83"/>
        <v>13860</v>
      </c>
      <c r="V241" s="49">
        <f t="shared" si="81"/>
        <v>28.431019996979071</v>
      </c>
      <c r="W241" s="32">
        <f t="shared" si="64"/>
        <v>296.36550999848953</v>
      </c>
      <c r="X241" s="8">
        <f t="shared" si="65"/>
        <v>1.1916149190160712</v>
      </c>
      <c r="Y241" s="32">
        <f t="shared" si="66"/>
        <v>1.835873972722174E-5</v>
      </c>
      <c r="Z241" s="32">
        <f t="shared" si="67"/>
        <v>1.5406604461096158E-5</v>
      </c>
      <c r="AA241" s="10">
        <f t="shared" si="68"/>
        <v>1006.2003610931932</v>
      </c>
      <c r="AB241" s="29">
        <f t="shared" si="69"/>
        <v>2.5836307362548491E-2</v>
      </c>
      <c r="AC241" s="8">
        <f t="shared" si="70"/>
        <v>0.71498493509655836</v>
      </c>
      <c r="AD241" s="32">
        <f t="shared" si="71"/>
        <v>3.3742117967947641E-3</v>
      </c>
      <c r="AE241" s="38">
        <f t="shared" si="72"/>
        <v>674998.64744186029</v>
      </c>
      <c r="AF241" s="32">
        <f t="shared" si="73"/>
        <v>482613.86413148313</v>
      </c>
      <c r="AG241" s="9">
        <f t="shared" si="74"/>
        <v>14.232910167666681</v>
      </c>
      <c r="AH241" s="10">
        <f t="shared" si="75"/>
        <v>4.7497921226736315</v>
      </c>
      <c r="AI241" s="10">
        <f t="shared" si="76"/>
        <v>4.7563369548578223</v>
      </c>
      <c r="AJ241" s="10">
        <f t="shared" si="77"/>
        <v>4.9674992269544722</v>
      </c>
      <c r="AK241" s="10">
        <f t="shared" si="78"/>
        <v>9.7238361818122954</v>
      </c>
      <c r="AL241" s="9">
        <f t="shared" si="79"/>
        <v>5.2670779318149927</v>
      </c>
      <c r="AM241" s="49">
        <f t="shared" si="63"/>
        <v>33.698097928794063</v>
      </c>
      <c r="AN241" s="29">
        <f t="shared" si="82"/>
        <v>1.6206393636353827E-4</v>
      </c>
      <c r="AO241" s="29">
        <f t="shared" si="80"/>
        <v>3.85</v>
      </c>
      <c r="AP241"/>
      <c r="AQ241" s="32"/>
      <c r="AR241" s="37"/>
      <c r="AS241" s="32"/>
      <c r="AT241"/>
    </row>
    <row r="242" spans="21:46" x14ac:dyDescent="0.25">
      <c r="U242" s="36">
        <f t="shared" si="83"/>
        <v>13920</v>
      </c>
      <c r="V242" s="49">
        <f t="shared" si="81"/>
        <v>28.432535661448181</v>
      </c>
      <c r="W242" s="32">
        <f t="shared" si="64"/>
        <v>296.36626783072404</v>
      </c>
      <c r="X242" s="8">
        <f t="shared" si="65"/>
        <v>1.191611861922133</v>
      </c>
      <c r="Y242" s="32">
        <f t="shared" si="66"/>
        <v>1.8358775831263423E-5</v>
      </c>
      <c r="Z242" s="32">
        <f t="shared" si="67"/>
        <v>1.5406674285408461E-5</v>
      </c>
      <c r="AA242" s="10">
        <f t="shared" si="68"/>
        <v>1006.2003881978547</v>
      </c>
      <c r="AB242" s="29">
        <f t="shared" si="69"/>
        <v>2.5836363980331237E-2</v>
      </c>
      <c r="AC242" s="8">
        <f t="shared" si="70"/>
        <v>0.71498479361559997</v>
      </c>
      <c r="AD242" s="32">
        <f t="shared" si="71"/>
        <v>3.3742031686655092E-3</v>
      </c>
      <c r="AE242" s="38">
        <f t="shared" si="72"/>
        <v>675088.8817223612</v>
      </c>
      <c r="AF242" s="32">
        <f t="shared" si="73"/>
        <v>482678.28477044858</v>
      </c>
      <c r="AG242" s="9">
        <f t="shared" si="74"/>
        <v>14.233385105988505</v>
      </c>
      <c r="AH242" s="10">
        <f t="shared" si="75"/>
        <v>4.7499610276611994</v>
      </c>
      <c r="AI242" s="10">
        <f t="shared" si="76"/>
        <v>4.7571972299101937</v>
      </c>
      <c r="AJ242" s="10">
        <f t="shared" si="77"/>
        <v>4.9682595741182709</v>
      </c>
      <c r="AK242" s="10">
        <f t="shared" si="78"/>
        <v>9.7254568040284646</v>
      </c>
      <c r="AL242" s="9">
        <f t="shared" si="79"/>
        <v>5.2679557688487506</v>
      </c>
      <c r="AM242" s="49">
        <f t="shared" si="63"/>
        <v>33.700491430296935</v>
      </c>
      <c r="AN242" s="29">
        <f t="shared" si="82"/>
        <v>1.6209094673380777E-4</v>
      </c>
      <c r="AO242" s="29">
        <f t="shared" si="80"/>
        <v>3.8666666666666667</v>
      </c>
      <c r="AP242"/>
      <c r="AQ242" s="32"/>
      <c r="AR242" s="37"/>
      <c r="AS242" s="32"/>
      <c r="AT242"/>
    </row>
    <row r="243" spans="21:46" x14ac:dyDescent="0.25">
      <c r="U243" s="36">
        <f t="shared" si="83"/>
        <v>13980</v>
      </c>
      <c r="V243" s="49">
        <f t="shared" si="81"/>
        <v>28.434018041911301</v>
      </c>
      <c r="W243" s="32">
        <f t="shared" si="64"/>
        <v>296.36700902095561</v>
      </c>
      <c r="X243" s="8">
        <f t="shared" si="65"/>
        <v>1.1916088719771791</v>
      </c>
      <c r="Y243" s="32">
        <f t="shared" si="66"/>
        <v>1.8358811142416584E-5</v>
      </c>
      <c r="Z243" s="32">
        <f t="shared" si="67"/>
        <v>1.5406742576492146E-5</v>
      </c>
      <c r="AA243" s="10">
        <f t="shared" si="68"/>
        <v>1006.2004147077391</v>
      </c>
      <c r="AB243" s="29">
        <f t="shared" si="69"/>
        <v>2.583641935472945E-2</v>
      </c>
      <c r="AC243" s="8">
        <f t="shared" si="70"/>
        <v>0.71498465524245114</v>
      </c>
      <c r="AD243" s="32">
        <f t="shared" si="71"/>
        <v>3.3741947300527358E-3</v>
      </c>
      <c r="AE243" s="38">
        <f t="shared" si="72"/>
        <v>675177.13236146432</v>
      </c>
      <c r="AF243" s="32">
        <f t="shared" si="73"/>
        <v>482741.28920904838</v>
      </c>
      <c r="AG243" s="9">
        <f t="shared" si="74"/>
        <v>14.233849557453233</v>
      </c>
      <c r="AH243" s="10">
        <f t="shared" si="75"/>
        <v>4.7501262050638537</v>
      </c>
      <c r="AI243" s="10">
        <f t="shared" si="76"/>
        <v>4.7580386423992236</v>
      </c>
      <c r="AJ243" s="10">
        <f t="shared" si="77"/>
        <v>4.9690032351402538</v>
      </c>
      <c r="AK243" s="10">
        <f t="shared" si="78"/>
        <v>9.7270418775394774</v>
      </c>
      <c r="AL243" s="9">
        <f t="shared" si="79"/>
        <v>5.2688143503338836</v>
      </c>
      <c r="AM243" s="49">
        <f t="shared" si="63"/>
        <v>33.702832392245185</v>
      </c>
      <c r="AN243" s="29">
        <f t="shared" si="82"/>
        <v>1.6211736462565796E-4</v>
      </c>
      <c r="AO243" s="29">
        <f t="shared" si="80"/>
        <v>3.8833333333333333</v>
      </c>
      <c r="AP243"/>
      <c r="AQ243" s="32"/>
      <c r="AR243" s="37"/>
      <c r="AS243" s="32"/>
      <c r="AT243"/>
    </row>
    <row r="244" spans="21:46" x14ac:dyDescent="0.25">
      <c r="U244" s="36">
        <f t="shared" si="83"/>
        <v>14040</v>
      </c>
      <c r="V244" s="49">
        <f t="shared" si="81"/>
        <v>28.435467868460428</v>
      </c>
      <c r="W244" s="32">
        <f t="shared" si="64"/>
        <v>296.36773393423022</v>
      </c>
      <c r="X244" s="8">
        <f t="shared" si="65"/>
        <v>1.1916059477076222</v>
      </c>
      <c r="Y244" s="32">
        <f t="shared" si="66"/>
        <v>1.8358845678075266E-5</v>
      </c>
      <c r="Z244" s="32">
        <f t="shared" si="67"/>
        <v>1.5406809367973946E-5</v>
      </c>
      <c r="AA244" s="10">
        <f t="shared" si="68"/>
        <v>1006.2004406358737</v>
      </c>
      <c r="AB244" s="29">
        <f t="shared" si="69"/>
        <v>2.5836473513019497E-2</v>
      </c>
      <c r="AC244" s="8">
        <f t="shared" si="70"/>
        <v>0.71498451990890322</v>
      </c>
      <c r="AD244" s="32">
        <f t="shared" si="71"/>
        <v>3.3741864767975029E-3</v>
      </c>
      <c r="AE244" s="38">
        <f t="shared" si="72"/>
        <v>675263.4429619147</v>
      </c>
      <c r="AF244" s="32">
        <f t="shared" si="73"/>
        <v>482802.90857815766</v>
      </c>
      <c r="AG244" s="9">
        <f t="shared" si="74"/>
        <v>14.234303754592275</v>
      </c>
      <c r="AH244" s="10">
        <f t="shared" si="75"/>
        <v>4.750287737452382</v>
      </c>
      <c r="AI244" s="10">
        <f t="shared" si="76"/>
        <v>4.758861604812088</v>
      </c>
      <c r="AJ244" s="10">
        <f t="shared" si="77"/>
        <v>4.9697305755527479</v>
      </c>
      <c r="AK244" s="10">
        <f t="shared" si="78"/>
        <v>9.728592180364835</v>
      </c>
      <c r="AL244" s="9">
        <f t="shared" si="79"/>
        <v>5.2696540976976181</v>
      </c>
      <c r="AM244" s="49">
        <f t="shared" si="63"/>
        <v>33.705121966158046</v>
      </c>
      <c r="AN244" s="29">
        <f t="shared" si="82"/>
        <v>1.6214320300608057E-4</v>
      </c>
      <c r="AO244" s="29">
        <f t="shared" si="80"/>
        <v>3.9</v>
      </c>
      <c r="AP244"/>
      <c r="AQ244" s="32"/>
      <c r="AR244" s="37"/>
      <c r="AS244" s="32"/>
      <c r="AT244"/>
    </row>
    <row r="245" spans="21:46" x14ac:dyDescent="0.25">
      <c r="U245" s="36">
        <f t="shared" si="83"/>
        <v>14100</v>
      </c>
      <c r="V245" s="49">
        <f t="shared" si="81"/>
        <v>28.436885855208761</v>
      </c>
      <c r="W245" s="32">
        <f t="shared" si="64"/>
        <v>296.36844292760435</v>
      </c>
      <c r="X245" s="8">
        <f t="shared" si="65"/>
        <v>1.1916030876721553</v>
      </c>
      <c r="Y245" s="32">
        <f t="shared" si="66"/>
        <v>1.8358879455252701E-5</v>
      </c>
      <c r="Z245" s="32">
        <f t="shared" si="67"/>
        <v>1.5406874692744807E-5</v>
      </c>
      <c r="AA245" s="10">
        <f t="shared" si="68"/>
        <v>1006.2004659950015</v>
      </c>
      <c r="AB245" s="29">
        <f t="shared" si="69"/>
        <v>2.5836526481880617E-2</v>
      </c>
      <c r="AC245" s="8">
        <f t="shared" si="70"/>
        <v>0.71498438754824123</v>
      </c>
      <c r="AD245" s="32">
        <f t="shared" si="71"/>
        <v>3.3741784048319742E-3</v>
      </c>
      <c r="AE245" s="38">
        <f t="shared" si="72"/>
        <v>675347.85616820666</v>
      </c>
      <c r="AF245" s="32">
        <f t="shared" si="73"/>
        <v>482863.17332444293</v>
      </c>
      <c r="AG245" s="9">
        <f t="shared" si="74"/>
        <v>14.234747924738322</v>
      </c>
      <c r="AH245" s="10">
        <f t="shared" si="75"/>
        <v>4.7504457055551255</v>
      </c>
      <c r="AI245" s="10">
        <f t="shared" si="76"/>
        <v>4.7596665206635675</v>
      </c>
      <c r="AJ245" s="10">
        <f t="shared" si="77"/>
        <v>4.9704419529089954</v>
      </c>
      <c r="AK245" s="10">
        <f t="shared" si="78"/>
        <v>9.7301084735725638</v>
      </c>
      <c r="AL245" s="9">
        <f t="shared" si="79"/>
        <v>5.2704754231851387</v>
      </c>
      <c r="AM245" s="49">
        <f t="shared" si="63"/>
        <v>33.707361278393897</v>
      </c>
      <c r="AN245" s="29">
        <f t="shared" si="82"/>
        <v>1.6216847455954273E-4</v>
      </c>
      <c r="AO245" s="29">
        <f t="shared" si="80"/>
        <v>3.9166666666666665</v>
      </c>
      <c r="AP245"/>
      <c r="AQ245" s="32"/>
      <c r="AR245" s="37"/>
      <c r="AS245" s="32"/>
      <c r="AT245"/>
    </row>
    <row r="246" spans="21:46" x14ac:dyDescent="0.25">
      <c r="U246" s="36">
        <f t="shared" si="83"/>
        <v>14160</v>
      </c>
      <c r="V246" s="49">
        <f t="shared" si="81"/>
        <v>28.438272700638837</v>
      </c>
      <c r="W246" s="32">
        <f t="shared" si="64"/>
        <v>296.36913635031942</v>
      </c>
      <c r="X246" s="8">
        <f t="shared" si="65"/>
        <v>1.1916002904610448</v>
      </c>
      <c r="Y246" s="32">
        <f t="shared" si="66"/>
        <v>1.8358912490589859E-5</v>
      </c>
      <c r="Z246" s="32">
        <f t="shared" si="67"/>
        <v>1.5406938582976152E-5</v>
      </c>
      <c r="AA246" s="10">
        <f t="shared" si="68"/>
        <v>1006.2004907975878</v>
      </c>
      <c r="AB246" s="29">
        <f t="shared" si="69"/>
        <v>2.5836578287408273E-2</v>
      </c>
      <c r="AC246" s="8">
        <f t="shared" si="70"/>
        <v>0.7149842580952126</v>
      </c>
      <c r="AD246" s="32">
        <f t="shared" si="71"/>
        <v>3.3741705101774247E-3</v>
      </c>
      <c r="AE246" s="38">
        <f t="shared" si="72"/>
        <v>675430.41368761274</v>
      </c>
      <c r="AF246" s="32">
        <f t="shared" si="73"/>
        <v>482922.11322538031</v>
      </c>
      <c r="AG246" s="9">
        <f t="shared" si="74"/>
        <v>14.235182290143316</v>
      </c>
      <c r="AH246" s="10">
        <f t="shared" si="75"/>
        <v>4.7506001882997007</v>
      </c>
      <c r="AI246" s="10">
        <f t="shared" si="76"/>
        <v>4.7604537846891342</v>
      </c>
      <c r="AJ246" s="10">
        <f t="shared" si="77"/>
        <v>4.9711377169560551</v>
      </c>
      <c r="AK246" s="10">
        <f t="shared" si="78"/>
        <v>9.7315915016451893</v>
      </c>
      <c r="AL246" s="9">
        <f t="shared" si="79"/>
        <v>5.2712787300578103</v>
      </c>
      <c r="AM246" s="49">
        <f t="shared" si="63"/>
        <v>33.709551430696649</v>
      </c>
      <c r="AN246" s="29">
        <f t="shared" si="82"/>
        <v>1.6219319169408648E-4</v>
      </c>
      <c r="AO246" s="29">
        <f t="shared" si="80"/>
        <v>3.9333333333333331</v>
      </c>
      <c r="AP246"/>
      <c r="AQ246" s="32"/>
      <c r="AR246" s="37"/>
      <c r="AS246" s="32"/>
      <c r="AT246"/>
    </row>
    <row r="247" spans="21:46" x14ac:dyDescent="0.25">
      <c r="U247" s="36">
        <f t="shared" si="83"/>
        <v>14220</v>
      </c>
      <c r="V247" s="49">
        <f t="shared" si="81"/>
        <v>28.43962908794316</v>
      </c>
      <c r="W247" s="32">
        <f t="shared" si="64"/>
        <v>296.36981454397153</v>
      </c>
      <c r="X247" s="8">
        <f t="shared" si="65"/>
        <v>1.1915975546954445</v>
      </c>
      <c r="Y247" s="32">
        <f t="shared" si="66"/>
        <v>1.8358944800363148E-5</v>
      </c>
      <c r="Z247" s="32">
        <f t="shared" si="67"/>
        <v>1.5407001070135154E-5</v>
      </c>
      <c r="AA247" s="10">
        <f t="shared" si="68"/>
        <v>1006.2005150558251</v>
      </c>
      <c r="AB247" s="29">
        <f t="shared" si="69"/>
        <v>2.583662895512627E-2</v>
      </c>
      <c r="AC247" s="8">
        <f t="shared" si="70"/>
        <v>0.71498413148599482</v>
      </c>
      <c r="AD247" s="32">
        <f t="shared" si="71"/>
        <v>3.3741627889423025E-3</v>
      </c>
      <c r="AE247" s="38">
        <f t="shared" si="72"/>
        <v>675511.15631080838</v>
      </c>
      <c r="AF247" s="32">
        <f t="shared" si="73"/>
        <v>482979.75740398344</v>
      </c>
      <c r="AG247" s="9">
        <f t="shared" si="74"/>
        <v>14.235607068093971</v>
      </c>
      <c r="AH247" s="10">
        <f t="shared" si="75"/>
        <v>4.7507512628536759</v>
      </c>
      <c r="AI247" s="10">
        <f t="shared" si="76"/>
        <v>4.7612237830339144</v>
      </c>
      <c r="AJ247" s="10">
        <f t="shared" si="77"/>
        <v>4.9718182098040691</v>
      </c>
      <c r="AK247" s="10">
        <f t="shared" si="78"/>
        <v>9.7330419928379825</v>
      </c>
      <c r="AL247" s="9">
        <f t="shared" si="79"/>
        <v>5.2720644127872403</v>
      </c>
      <c r="AM247" s="49">
        <f t="shared" si="63"/>
        <v>33.711693500730398</v>
      </c>
      <c r="AN247" s="29">
        <f t="shared" si="82"/>
        <v>1.6221736654729974E-4</v>
      </c>
      <c r="AO247" s="29">
        <f t="shared" si="80"/>
        <v>3.95</v>
      </c>
      <c r="AP247"/>
      <c r="AQ247" s="32"/>
      <c r="AR247" s="37"/>
      <c r="AS247" s="32"/>
      <c r="AT247"/>
    </row>
    <row r="248" spans="21:46" x14ac:dyDescent="0.25">
      <c r="U248" s="36">
        <f t="shared" si="83"/>
        <v>14280</v>
      </c>
      <c r="V248" s="49">
        <f t="shared" si="81"/>
        <v>28.440955685357487</v>
      </c>
      <c r="W248" s="32">
        <f t="shared" si="64"/>
        <v>296.37047784267872</v>
      </c>
      <c r="X248" s="8">
        <f t="shared" si="65"/>
        <v>1.1915948790267186</v>
      </c>
      <c r="Y248" s="32">
        <f t="shared" si="66"/>
        <v>1.8358976400492691E-5</v>
      </c>
      <c r="Z248" s="32">
        <f t="shared" si="67"/>
        <v>1.5407062185000408E-5</v>
      </c>
      <c r="AA248" s="10">
        <f t="shared" si="68"/>
        <v>1006.2005387816404</v>
      </c>
      <c r="AB248" s="29">
        <f t="shared" si="69"/>
        <v>2.5836678509999732E-2</v>
      </c>
      <c r="AC248" s="8">
        <f t="shared" si="70"/>
        <v>0.71498400765816394</v>
      </c>
      <c r="AD248" s="32">
        <f t="shared" si="71"/>
        <v>3.374155237320319E-3</v>
      </c>
      <c r="AE248" s="38">
        <f t="shared" si="72"/>
        <v>675590.12393198081</v>
      </c>
      <c r="AF248" s="32">
        <f t="shared" si="73"/>
        <v>483036.13434316328</v>
      </c>
      <c r="AG248" s="9">
        <f t="shared" si="74"/>
        <v>14.236022471024269</v>
      </c>
      <c r="AH248" s="10">
        <f t="shared" si="75"/>
        <v>4.7508990046644026</v>
      </c>
      <c r="AI248" s="10">
        <f t="shared" si="76"/>
        <v>4.7619768934377618</v>
      </c>
      <c r="AJ248" s="10">
        <f t="shared" si="77"/>
        <v>4.9724837660918606</v>
      </c>
      <c r="AK248" s="10">
        <f t="shared" si="78"/>
        <v>9.7344606595296224</v>
      </c>
      <c r="AL248" s="9">
        <f t="shared" si="79"/>
        <v>5.2728328572452119</v>
      </c>
      <c r="AM248" s="49">
        <f t="shared" si="63"/>
        <v>33.7137885426027</v>
      </c>
      <c r="AN248" s="29">
        <f t="shared" si="82"/>
        <v>1.6224101099216037E-4</v>
      </c>
      <c r="AO248" s="29">
        <f t="shared" si="80"/>
        <v>3.9666666666666668</v>
      </c>
      <c r="AP248"/>
      <c r="AQ248" s="32"/>
      <c r="AR248" s="37"/>
      <c r="AS248" s="32"/>
      <c r="AT248"/>
    </row>
    <row r="249" spans="21:46" x14ac:dyDescent="0.25">
      <c r="U249" s="36">
        <f t="shared" si="83"/>
        <v>14340</v>
      </c>
      <c r="V249" s="49">
        <f t="shared" si="81"/>
        <v>28.442253146486877</v>
      </c>
      <c r="W249" s="32">
        <f t="shared" si="64"/>
        <v>296.37112657324343</v>
      </c>
      <c r="X249" s="8">
        <f t="shared" si="65"/>
        <v>1.1915922621357837</v>
      </c>
      <c r="Y249" s="32">
        <f t="shared" si="66"/>
        <v>1.8359007306549867E-5</v>
      </c>
      <c r="Z249" s="32">
        <f t="shared" si="67"/>
        <v>1.5407121957676688E-5</v>
      </c>
      <c r="AA249" s="10">
        <f t="shared" si="68"/>
        <v>1006.2005619866998</v>
      </c>
      <c r="AB249" s="29">
        <f t="shared" si="69"/>
        <v>2.5836726976446917E-2</v>
      </c>
      <c r="AC249" s="8">
        <f t="shared" si="70"/>
        <v>0.71498388655066403</v>
      </c>
      <c r="AD249" s="32">
        <f t="shared" si="71"/>
        <v>3.3741478515885918E-3</v>
      </c>
      <c r="AE249" s="38">
        <f t="shared" si="72"/>
        <v>675667.35556854436</v>
      </c>
      <c r="AF249" s="32">
        <f t="shared" si="73"/>
        <v>483091.27189980727</v>
      </c>
      <c r="AG249" s="9">
        <f t="shared" si="74"/>
        <v>14.23642870662556</v>
      </c>
      <c r="AH249" s="10">
        <f t="shared" si="75"/>
        <v>4.7510434874978387</v>
      </c>
      <c r="AI249" s="10">
        <f t="shared" si="76"/>
        <v>4.7627134854163478</v>
      </c>
      <c r="AJ249" s="10">
        <f t="shared" si="77"/>
        <v>4.973134713149066</v>
      </c>
      <c r="AK249" s="10">
        <f t="shared" si="78"/>
        <v>9.7358481985654137</v>
      </c>
      <c r="AL249" s="9">
        <f t="shared" si="79"/>
        <v>5.2735844408895991</v>
      </c>
      <c r="AM249" s="49">
        <f t="shared" si="63"/>
        <v>33.715837587376477</v>
      </c>
      <c r="AN249" s="29">
        <f t="shared" si="82"/>
        <v>1.6226413664275691E-4</v>
      </c>
      <c r="AO249" s="29">
        <f t="shared" si="80"/>
        <v>3.9833333333333334</v>
      </c>
      <c r="AP249"/>
      <c r="AQ249" s="32"/>
      <c r="AR249" s="37"/>
      <c r="AS249" s="32"/>
      <c r="AT249"/>
    </row>
    <row r="250" spans="21:46" x14ac:dyDescent="0.25">
      <c r="U250" s="36">
        <f t="shared" si="83"/>
        <v>14400</v>
      </c>
      <c r="V250" s="49">
        <f t="shared" si="81"/>
        <v>28.44352211062473</v>
      </c>
      <c r="W250" s="32">
        <f t="shared" si="64"/>
        <v>296.37176105531233</v>
      </c>
      <c r="X250" s="8">
        <f t="shared" si="65"/>
        <v>1.1915897027324625</v>
      </c>
      <c r="Y250" s="32">
        <f t="shared" si="66"/>
        <v>1.8359037533765204E-5</v>
      </c>
      <c r="Z250" s="32">
        <f t="shared" si="67"/>
        <v>1.5407180417609905E-5</v>
      </c>
      <c r="AA250" s="10">
        <f t="shared" si="68"/>
        <v>1006.2005846824145</v>
      </c>
      <c r="AB250" s="29">
        <f t="shared" si="69"/>
        <v>2.5836774378351586E-2</v>
      </c>
      <c r="AC250" s="8">
        <f t="shared" si="70"/>
        <v>0.71498376810377717</v>
      </c>
      <c r="AD250" s="32">
        <f t="shared" si="71"/>
        <v>3.3741406281058216E-3</v>
      </c>
      <c r="AE250" s="38">
        <f t="shared" si="72"/>
        <v>675742.88938038086</v>
      </c>
      <c r="AF250" s="32">
        <f t="shared" si="73"/>
        <v>483145.19731851859</v>
      </c>
      <c r="AG250" s="9">
        <f t="shared" si="74"/>
        <v>14.236825977953895</v>
      </c>
      <c r="AH250" s="10">
        <f t="shared" si="75"/>
        <v>4.751184783476555</v>
      </c>
      <c r="AI250" s="10">
        <f t="shared" si="76"/>
        <v>4.763433920438513</v>
      </c>
      <c r="AJ250" s="10">
        <f t="shared" si="77"/>
        <v>4.9737713711546814</v>
      </c>
      <c r="AK250" s="10">
        <f t="shared" si="78"/>
        <v>9.7372052915931953</v>
      </c>
      <c r="AL250" s="9">
        <f t="shared" si="79"/>
        <v>5.2743195329463139</v>
      </c>
      <c r="AM250" s="49">
        <f t="shared" si="63"/>
        <v>33.717841643571042</v>
      </c>
      <c r="AN250" s="29">
        <f t="shared" si="82"/>
        <v>1.6228675485988658E-4</v>
      </c>
      <c r="AO250" s="29">
        <f t="shared" si="80"/>
        <v>4</v>
      </c>
      <c r="AP250"/>
      <c r="AQ250" s="32"/>
      <c r="AR250" s="37"/>
      <c r="AS250" s="32"/>
      <c r="AT250"/>
    </row>
    <row r="251" spans="21:46" x14ac:dyDescent="0.25">
      <c r="U251" s="36">
        <f t="shared" si="83"/>
        <v>14460</v>
      </c>
      <c r="V251" s="49">
        <f t="shared" si="81"/>
        <v>28.444763203064902</v>
      </c>
      <c r="W251" s="32">
        <f t="shared" si="64"/>
        <v>296.37238160153242</v>
      </c>
      <c r="X251" s="8">
        <f t="shared" si="65"/>
        <v>1.1915871995548522</v>
      </c>
      <c r="Y251" s="32">
        <f t="shared" si="66"/>
        <v>1.8359067097035439E-5</v>
      </c>
      <c r="Z251" s="32">
        <f t="shared" si="67"/>
        <v>1.5407237593601155E-5</v>
      </c>
      <c r="AA251" s="10">
        <f t="shared" si="68"/>
        <v>1006.200606879947</v>
      </c>
      <c r="AB251" s="29">
        <f t="shared" si="69"/>
        <v>2.5836820739074097E-2</v>
      </c>
      <c r="AC251" s="8">
        <f t="shared" si="70"/>
        <v>0.71498365225909499</v>
      </c>
      <c r="AD251" s="32">
        <f t="shared" si="71"/>
        <v>3.3741335633105073E-3</v>
      </c>
      <c r="AE251" s="38">
        <f t="shared" si="72"/>
        <v>675816.76268870523</v>
      </c>
      <c r="AF251" s="32">
        <f t="shared" si="73"/>
        <v>483197.93724508857</v>
      </c>
      <c r="AG251" s="9">
        <f t="shared" si="74"/>
        <v>14.237214483535086</v>
      </c>
      <c r="AH251" s="10">
        <f t="shared" si="75"/>
        <v>4.7513229631167535</v>
      </c>
      <c r="AI251" s="10">
        <f t="shared" si="76"/>
        <v>4.7641385520997597</v>
      </c>
      <c r="AJ251" s="10">
        <f t="shared" si="77"/>
        <v>4.9743940532924178</v>
      </c>
      <c r="AK251" s="10">
        <f t="shared" si="78"/>
        <v>9.7385326053921766</v>
      </c>
      <c r="AL251" s="9">
        <f t="shared" si="79"/>
        <v>5.2750384945874291</v>
      </c>
      <c r="AM251" s="49">
        <f t="shared" si="63"/>
        <v>33.719801697652329</v>
      </c>
      <c r="AN251" s="29">
        <f t="shared" si="82"/>
        <v>1.6230887675653627E-4</v>
      </c>
      <c r="AO251" s="29">
        <f t="shared" si="80"/>
        <v>4.0166666666666666</v>
      </c>
      <c r="AP251"/>
      <c r="AQ251" s="32"/>
      <c r="AR251" s="37"/>
      <c r="AS251" s="32"/>
      <c r="AT251"/>
    </row>
    <row r="252" spans="21:46" x14ac:dyDescent="0.25">
      <c r="U252" s="36">
        <f t="shared" si="83"/>
        <v>14520</v>
      </c>
      <c r="V252" s="49">
        <f t="shared" si="81"/>
        <v>28.445977035407068</v>
      </c>
      <c r="W252" s="32">
        <f t="shared" si="64"/>
        <v>296.3729885177035</v>
      </c>
      <c r="X252" s="8">
        <f t="shared" si="65"/>
        <v>1.1915847513687075</v>
      </c>
      <c r="Y252" s="32">
        <f t="shared" si="66"/>
        <v>1.8359096010931195E-5</v>
      </c>
      <c r="Z252" s="32">
        <f t="shared" si="67"/>
        <v>1.5407293513821084E-5</v>
      </c>
      <c r="AA252" s="10">
        <f t="shared" si="68"/>
        <v>1006.2006285902157</v>
      </c>
      <c r="AB252" s="29">
        <f t="shared" si="69"/>
        <v>2.5836866081463392E-2</v>
      </c>
      <c r="AC252" s="8">
        <f t="shared" si="70"/>
        <v>0.71498353895948941</v>
      </c>
      <c r="AD252" s="32">
        <f t="shared" si="71"/>
        <v>3.3741266537192075E-3</v>
      </c>
      <c r="AE252" s="38">
        <f t="shared" si="72"/>
        <v>675889.01199446712</v>
      </c>
      <c r="AF252" s="32">
        <f t="shared" si="73"/>
        <v>483249.51773963688</v>
      </c>
      <c r="AG252" s="9">
        <f t="shared" si="74"/>
        <v>14.237594417467086</v>
      </c>
      <c r="AH252" s="10">
        <f t="shared" si="75"/>
        <v>4.7514580953645522</v>
      </c>
      <c r="AI252" s="10">
        <f t="shared" si="76"/>
        <v>4.7648277262922036</v>
      </c>
      <c r="AJ252" s="10">
        <f t="shared" si="77"/>
        <v>4.9750030659023965</v>
      </c>
      <c r="AK252" s="10">
        <f t="shared" si="78"/>
        <v>9.7398307921945992</v>
      </c>
      <c r="AL252" s="9">
        <f t="shared" si="79"/>
        <v>5.2757416791054075</v>
      </c>
      <c r="AM252" s="49">
        <f t="shared" si="63"/>
        <v>33.721718714512477</v>
      </c>
      <c r="AN252" s="29">
        <f t="shared" si="82"/>
        <v>1.6233051320324333E-4</v>
      </c>
      <c r="AO252" s="29">
        <f t="shared" si="80"/>
        <v>4.0333333333333332</v>
      </c>
      <c r="AP252"/>
      <c r="AQ252" s="32"/>
      <c r="AR252" s="37"/>
      <c r="AS252" s="32"/>
      <c r="AT252"/>
    </row>
    <row r="253" spans="21:46" x14ac:dyDescent="0.25">
      <c r="U253" s="36">
        <f t="shared" si="83"/>
        <v>14580</v>
      </c>
      <c r="V253" s="49">
        <f t="shared" si="81"/>
        <v>28.447164205855504</v>
      </c>
      <c r="W253" s="32">
        <f t="shared" si="64"/>
        <v>296.37358210292774</v>
      </c>
      <c r="X253" s="8">
        <f t="shared" si="65"/>
        <v>1.191582356966836</v>
      </c>
      <c r="Y253" s="32">
        <f t="shared" si="66"/>
        <v>1.8359124289703758E-5</v>
      </c>
      <c r="Z253" s="32">
        <f t="shared" si="67"/>
        <v>1.5407348205823367E-5</v>
      </c>
      <c r="AA253" s="10">
        <f t="shared" si="68"/>
        <v>1006.2006498239002</v>
      </c>
      <c r="AB253" s="29">
        <f t="shared" si="69"/>
        <v>2.5836910427867708E-2</v>
      </c>
      <c r="AC253" s="8">
        <f t="shared" si="70"/>
        <v>0.71498342814908411</v>
      </c>
      <c r="AD253" s="32">
        <f t="shared" si="71"/>
        <v>3.3741198959248314E-3</v>
      </c>
      <c r="AE253" s="38">
        <f t="shared" si="72"/>
        <v>675959.67299639364</v>
      </c>
      <c r="AF253" s="32">
        <f t="shared" si="73"/>
        <v>483299.96428949537</v>
      </c>
      <c r="AG253" s="9">
        <f t="shared" si="74"/>
        <v>14.237965969520225</v>
      </c>
      <c r="AH253" s="10">
        <f t="shared" si="75"/>
        <v>4.7515902476313343</v>
      </c>
      <c r="AI253" s="10">
        <f t="shared" si="76"/>
        <v>4.7655017813708325</v>
      </c>
      <c r="AJ253" s="10">
        <f t="shared" si="77"/>
        <v>4.97559870862995</v>
      </c>
      <c r="AK253" s="10">
        <f t="shared" si="78"/>
        <v>9.7411004900007825</v>
      </c>
      <c r="AL253" s="9">
        <f t="shared" si="79"/>
        <v>5.2764294320837566</v>
      </c>
      <c r="AM253" s="49">
        <f t="shared" si="63"/>
        <v>33.72359363793926</v>
      </c>
      <c r="AN253" s="29">
        <f t="shared" si="82"/>
        <v>1.6235167483334638E-4</v>
      </c>
      <c r="AO253" s="29">
        <f t="shared" si="80"/>
        <v>4.05</v>
      </c>
      <c r="AP253"/>
      <c r="AQ253" s="32"/>
      <c r="AR253" s="37"/>
      <c r="AS253" s="32"/>
      <c r="AT253"/>
    </row>
    <row r="254" spans="21:46" x14ac:dyDescent="0.25">
      <c r="U254" s="36">
        <f t="shared" si="83"/>
        <v>14640</v>
      </c>
      <c r="V254" s="49">
        <f t="shared" si="81"/>
        <v>28.448325299511357</v>
      </c>
      <c r="W254" s="32">
        <f t="shared" si="64"/>
        <v>296.37416264975565</v>
      </c>
      <c r="X254" s="8">
        <f t="shared" si="65"/>
        <v>1.191580015168507</v>
      </c>
      <c r="Y254" s="32">
        <f t="shared" si="66"/>
        <v>1.8359151947292271E-5</v>
      </c>
      <c r="Z254" s="32">
        <f t="shared" si="67"/>
        <v>1.5407401696558344E-5</v>
      </c>
      <c r="AA254" s="10">
        <f t="shared" si="68"/>
        <v>1006.2006705914472</v>
      </c>
      <c r="AB254" s="29">
        <f t="shared" si="69"/>
        <v>2.5836953800145758E-2</v>
      </c>
      <c r="AC254" s="8">
        <f t="shared" si="70"/>
        <v>0.71498331977322893</v>
      </c>
      <c r="AD254" s="32">
        <f t="shared" si="71"/>
        <v>3.3741132865949728E-3</v>
      </c>
      <c r="AE254" s="38">
        <f t="shared" si="72"/>
        <v>676028.78060860245</v>
      </c>
      <c r="AF254" s="32">
        <f t="shared" si="73"/>
        <v>483349.30182178644</v>
      </c>
      <c r="AG254" s="9">
        <f t="shared" si="74"/>
        <v>14.238329325234922</v>
      </c>
      <c r="AH254" s="10">
        <f t="shared" si="75"/>
        <v>4.7517194858283371</v>
      </c>
      <c r="AI254" s="10">
        <f t="shared" si="76"/>
        <v>4.7661610483162864</v>
      </c>
      <c r="AJ254" s="10">
        <f t="shared" si="77"/>
        <v>4.9761812745709131</v>
      </c>
      <c r="AK254" s="10">
        <f t="shared" si="78"/>
        <v>9.7423423228872004</v>
      </c>
      <c r="AL254" s="9">
        <f t="shared" si="79"/>
        <v>5.2771020915638998</v>
      </c>
      <c r="AM254" s="49">
        <f t="shared" si="63"/>
        <v>33.725427391075257</v>
      </c>
      <c r="AN254" s="29">
        <f t="shared" si="82"/>
        <v>1.6237237204812E-4</v>
      </c>
      <c r="AO254" s="29">
        <f t="shared" si="80"/>
        <v>4.0666666666666664</v>
      </c>
      <c r="AP254"/>
      <c r="AQ254" s="32"/>
      <c r="AR254" s="37"/>
      <c r="AS254" s="32"/>
      <c r="AT254"/>
    </row>
    <row r="255" spans="21:46" x14ac:dyDescent="0.25">
      <c r="U255" s="36">
        <f t="shared" si="83"/>
        <v>14700</v>
      </c>
      <c r="V255" s="49">
        <f t="shared" si="81"/>
        <v>28.449460888658621</v>
      </c>
      <c r="W255" s="32">
        <f t="shared" si="64"/>
        <v>296.37473044432932</v>
      </c>
      <c r="X255" s="8">
        <f t="shared" si="65"/>
        <v>1.1915777248188728</v>
      </c>
      <c r="Y255" s="32">
        <f t="shared" si="66"/>
        <v>1.8359178997330496E-5</v>
      </c>
      <c r="Z255" s="32">
        <f t="shared" si="67"/>
        <v>1.5407454012386144E-5</v>
      </c>
      <c r="AA255" s="10">
        <f t="shared" si="68"/>
        <v>1006.2006909030746</v>
      </c>
      <c r="AB255" s="29">
        <f t="shared" si="69"/>
        <v>2.583699621967742E-2</v>
      </c>
      <c r="AC255" s="8">
        <f t="shared" si="70"/>
        <v>0.71498321377847074</v>
      </c>
      <c r="AD255" s="32">
        <f t="shared" si="71"/>
        <v>3.3741068224702742E-3</v>
      </c>
      <c r="AE255" s="38">
        <f t="shared" si="72"/>
        <v>676096.36897784099</v>
      </c>
      <c r="AF255" s="32">
        <f t="shared" si="73"/>
        <v>483397.55471573153</v>
      </c>
      <c r="AG255" s="9">
        <f t="shared" si="74"/>
        <v>14.238684666017194</v>
      </c>
      <c r="AH255" s="10">
        <f t="shared" si="75"/>
        <v>4.7518458744004244</v>
      </c>
      <c r="AI255" s="10">
        <f t="shared" si="76"/>
        <v>4.7668058508941815</v>
      </c>
      <c r="AJ255" s="10">
        <f t="shared" si="77"/>
        <v>4.976751050414169</v>
      </c>
      <c r="AK255" s="10">
        <f t="shared" si="78"/>
        <v>9.7435569013083505</v>
      </c>
      <c r="AL255" s="9">
        <f t="shared" si="79"/>
        <v>5.2777599882086896</v>
      </c>
      <c r="AM255" s="49">
        <f t="shared" si="63"/>
        <v>33.727220876867307</v>
      </c>
      <c r="AN255" s="29">
        <f t="shared" si="82"/>
        <v>1.6239261502180584E-4</v>
      </c>
      <c r="AO255" s="29">
        <f t="shared" si="80"/>
        <v>4.083333333333333</v>
      </c>
      <c r="AP255"/>
      <c r="AQ255" s="32"/>
      <c r="AR255" s="37"/>
      <c r="AS255" s="32"/>
      <c r="AT255"/>
    </row>
    <row r="256" spans="21:46" x14ac:dyDescent="0.25">
      <c r="U256" s="36">
        <f t="shared" si="83"/>
        <v>14760</v>
      </c>
      <c r="V256" s="49">
        <f t="shared" si="81"/>
        <v>28.450571533043902</v>
      </c>
      <c r="W256" s="32">
        <f t="shared" si="64"/>
        <v>296.37528576652193</v>
      </c>
      <c r="X256" s="8">
        <f t="shared" si="65"/>
        <v>1.1915754847884041</v>
      </c>
      <c r="Y256" s="32">
        <f t="shared" si="66"/>
        <v>1.8359205453153359E-5</v>
      </c>
      <c r="Z256" s="32">
        <f t="shared" si="67"/>
        <v>1.5407505179089451E-5</v>
      </c>
      <c r="AA256" s="10">
        <f t="shared" si="68"/>
        <v>1006.2007107687772</v>
      </c>
      <c r="AB256" s="29">
        <f t="shared" si="69"/>
        <v>2.5837037707373934E-2</v>
      </c>
      <c r="AC256" s="8">
        <f t="shared" si="70"/>
        <v>0.7149831101125298</v>
      </c>
      <c r="AD256" s="32">
        <f t="shared" si="71"/>
        <v>3.3741005003628355E-3</v>
      </c>
      <c r="AE256" s="38">
        <f t="shared" si="72"/>
        <v>676162.47150035924</v>
      </c>
      <c r="AF256" s="32">
        <f t="shared" si="73"/>
        <v>483444.74681470165</v>
      </c>
      <c r="AG256" s="9">
        <f t="shared" si="74"/>
        <v>14.239032169232095</v>
      </c>
      <c r="AH256" s="10">
        <f t="shared" si="75"/>
        <v>4.7519694763590676</v>
      </c>
      <c r="AI256" s="10">
        <f t="shared" si="76"/>
        <v>4.7674365058110348</v>
      </c>
      <c r="AJ256" s="10">
        <f t="shared" si="77"/>
        <v>4.9773083165806558</v>
      </c>
      <c r="AK256" s="10">
        <f t="shared" si="78"/>
        <v>9.7447448223916915</v>
      </c>
      <c r="AL256" s="9">
        <f t="shared" si="79"/>
        <v>5.2784034454621658</v>
      </c>
      <c r="AM256" s="49">
        <f t="shared" si="63"/>
        <v>33.728974978506066</v>
      </c>
      <c r="AN256" s="29">
        <f t="shared" si="82"/>
        <v>1.624124137065282E-4</v>
      </c>
      <c r="AO256" s="29">
        <f t="shared" si="80"/>
        <v>4.0999999999999996</v>
      </c>
      <c r="AP256"/>
      <c r="AQ256" s="32"/>
      <c r="AR256" s="37"/>
      <c r="AS256" s="32"/>
      <c r="AT256"/>
    </row>
    <row r="257" spans="21:46" x14ac:dyDescent="0.25">
      <c r="U257" s="36">
        <f t="shared" si="83"/>
        <v>14820</v>
      </c>
      <c r="V257" s="49">
        <f t="shared" si="81"/>
        <v>28.451657780150125</v>
      </c>
      <c r="W257" s="32">
        <f t="shared" si="64"/>
        <v>296.37582889007501</v>
      </c>
      <c r="X257" s="8">
        <f t="shared" si="65"/>
        <v>1.1915732939723345</v>
      </c>
      <c r="Y257" s="32">
        <f t="shared" si="66"/>
        <v>1.8359231327803709E-5</v>
      </c>
      <c r="Z257" s="32">
        <f t="shared" si="67"/>
        <v>1.5407555221886306E-5</v>
      </c>
      <c r="AA257" s="10">
        <f t="shared" si="68"/>
        <v>1006.2007301983315</v>
      </c>
      <c r="AB257" s="29">
        <f t="shared" si="69"/>
        <v>2.5837078283688562E-2</v>
      </c>
      <c r="AC257" s="8">
        <f t="shared" si="70"/>
        <v>0.71498300872427112</v>
      </c>
      <c r="AD257" s="32">
        <f t="shared" si="71"/>
        <v>3.3740943171546465E-3</v>
      </c>
      <c r="AE257" s="38">
        <f t="shared" si="72"/>
        <v>676227.12083838088</v>
      </c>
      <c r="AF257" s="32">
        <f t="shared" si="73"/>
        <v>483490.90143797681</v>
      </c>
      <c r="AG257" s="9">
        <f t="shared" si="74"/>
        <v>14.239372008294705</v>
      </c>
      <c r="AH257" s="10">
        <f t="shared" si="75"/>
        <v>4.752090353314621</v>
      </c>
      <c r="AI257" s="10">
        <f t="shared" si="76"/>
        <v>4.7680533228669235</v>
      </c>
      <c r="AJ257" s="10">
        <f t="shared" si="77"/>
        <v>4.9778533473598499</v>
      </c>
      <c r="AK257" s="10">
        <f t="shared" si="78"/>
        <v>9.7459066702267734</v>
      </c>
      <c r="AL257" s="9">
        <f t="shared" si="79"/>
        <v>5.279032779706168</v>
      </c>
      <c r="AM257" s="49">
        <f t="shared" si="63"/>
        <v>33.730690559856292</v>
      </c>
      <c r="AN257" s="29">
        <f t="shared" si="82"/>
        <v>1.6243177783711291E-4</v>
      </c>
      <c r="AO257" s="29">
        <f t="shared" si="80"/>
        <v>4.1166666666666663</v>
      </c>
      <c r="AP257"/>
      <c r="AQ257" s="32"/>
      <c r="AR257" s="37"/>
      <c r="AS257" s="32"/>
      <c r="AT257"/>
    </row>
    <row r="258" spans="21:46" x14ac:dyDescent="0.25">
      <c r="U258" s="36">
        <f t="shared" si="83"/>
        <v>14880</v>
      </c>
      <c r="V258" s="49">
        <f t="shared" si="81"/>
        <v>28.452720165464306</v>
      </c>
      <c r="W258" s="32">
        <f t="shared" si="64"/>
        <v>296.37636008273211</v>
      </c>
      <c r="X258" s="8">
        <f t="shared" si="65"/>
        <v>1.1915711512901208</v>
      </c>
      <c r="Y258" s="32">
        <f t="shared" si="66"/>
        <v>1.8359256634038508E-5</v>
      </c>
      <c r="Z258" s="32">
        <f t="shared" si="67"/>
        <v>1.5407604165442271E-5</v>
      </c>
      <c r="AA258" s="10">
        <f t="shared" si="68"/>
        <v>1006.2007492012997</v>
      </c>
      <c r="AB258" s="29">
        <f t="shared" si="69"/>
        <v>2.583711796862621E-2</v>
      </c>
      <c r="AC258" s="8">
        <f t="shared" si="70"/>
        <v>0.71498290956368282</v>
      </c>
      <c r="AD258" s="32">
        <f t="shared" si="71"/>
        <v>3.3740882697960613E-3</v>
      </c>
      <c r="AE258" s="38">
        <f t="shared" si="72"/>
        <v>676290.34893624636</v>
      </c>
      <c r="AF258" s="32">
        <f t="shared" si="73"/>
        <v>483536.04139227571</v>
      </c>
      <c r="AG258" s="9">
        <f t="shared" si="74"/>
        <v>14.239704352759306</v>
      </c>
      <c r="AH258" s="10">
        <f t="shared" si="75"/>
        <v>4.7522085655077797</v>
      </c>
      <c r="AI258" s="10">
        <f t="shared" si="76"/>
        <v>4.7686566051048356</v>
      </c>
      <c r="AJ258" s="10">
        <f t="shared" si="77"/>
        <v>4.9783864110429734</v>
      </c>
      <c r="AK258" s="10">
        <f t="shared" si="78"/>
        <v>9.7470430161478099</v>
      </c>
      <c r="AL258" s="9">
        <f t="shared" si="79"/>
        <v>5.2796483004133972</v>
      </c>
      <c r="AM258" s="49">
        <f t="shared" si="63"/>
        <v>33.732368465877705</v>
      </c>
      <c r="AN258" s="29">
        <f t="shared" si="82"/>
        <v>1.6245071693579683E-4</v>
      </c>
      <c r="AO258" s="29">
        <f t="shared" si="80"/>
        <v>4.1333333333333337</v>
      </c>
      <c r="AP258"/>
      <c r="AQ258" s="32"/>
      <c r="AR258" s="37"/>
      <c r="AS258" s="32"/>
      <c r="AT258"/>
    </row>
    <row r="259" spans="21:46" x14ac:dyDescent="0.25">
      <c r="U259" s="36">
        <f t="shared" si="83"/>
        <v>14940</v>
      </c>
      <c r="V259" s="49">
        <f t="shared" si="81"/>
        <v>28.453759212739513</v>
      </c>
      <c r="W259" s="32">
        <f t="shared" si="64"/>
        <v>296.37687960636976</v>
      </c>
      <c r="X259" s="8">
        <f t="shared" si="65"/>
        <v>1.191569055684913</v>
      </c>
      <c r="Y259" s="32">
        <f t="shared" si="66"/>
        <v>1.8359281384335068E-5</v>
      </c>
      <c r="Z259" s="32">
        <f t="shared" si="67"/>
        <v>1.5407652033882473E-5</v>
      </c>
      <c r="AA259" s="10">
        <f t="shared" si="68"/>
        <v>1006.2007677870356</v>
      </c>
      <c r="AB259" s="29">
        <f t="shared" si="69"/>
        <v>2.5837156781753322E-2</v>
      </c>
      <c r="AC259" s="8">
        <f t="shared" si="70"/>
        <v>0.7149828125818487</v>
      </c>
      <c r="AD259" s="32">
        <f t="shared" si="71"/>
        <v>3.3740823553043034E-3</v>
      </c>
      <c r="AE259" s="38">
        <f t="shared" si="72"/>
        <v>676352.18703618704</v>
      </c>
      <c r="AF259" s="32">
        <f t="shared" si="73"/>
        <v>483580.18898301758</v>
      </c>
      <c r="AG259" s="9">
        <f t="shared" si="74"/>
        <v>14.240029368406365</v>
      </c>
      <c r="AH259" s="10">
        <f t="shared" si="75"/>
        <v>4.7523241718403728</v>
      </c>
      <c r="AI259" s="10">
        <f t="shared" si="76"/>
        <v>4.7692466489568934</v>
      </c>
      <c r="AJ259" s="10">
        <f t="shared" si="77"/>
        <v>4.9789077700535325</v>
      </c>
      <c r="AK259" s="10">
        <f t="shared" si="78"/>
        <v>9.7481544190104259</v>
      </c>
      <c r="AL259" s="9">
        <f t="shared" si="79"/>
        <v>5.2802503102973137</v>
      </c>
      <c r="AM259" s="49">
        <f t="shared" si="63"/>
        <v>33.734009523036825</v>
      </c>
      <c r="AN259" s="29">
        <f t="shared" si="82"/>
        <v>1.6246924031684042E-4</v>
      </c>
      <c r="AO259" s="29">
        <f t="shared" si="80"/>
        <v>4.1500000000000004</v>
      </c>
      <c r="AP259"/>
      <c r="AQ259" s="32"/>
      <c r="AR259" s="37"/>
      <c r="AS259" s="32"/>
      <c r="AT259"/>
    </row>
    <row r="260" spans="21:46" x14ac:dyDescent="0.25">
      <c r="U260" s="36">
        <f t="shared" si="83"/>
        <v>15000</v>
      </c>
      <c r="V260" s="49">
        <f t="shared" si="81"/>
        <v>28.45477543425115</v>
      </c>
      <c r="W260" s="32">
        <f t="shared" si="64"/>
        <v>296.37738771712554</v>
      </c>
      <c r="X260" s="8">
        <f t="shared" si="65"/>
        <v>1.1915670061230361</v>
      </c>
      <c r="Y260" s="32">
        <f t="shared" si="66"/>
        <v>1.8359305590897366E-5</v>
      </c>
      <c r="Z260" s="32">
        <f t="shared" si="67"/>
        <v>1.5407698850803582E-5</v>
      </c>
      <c r="AA260" s="10">
        <f t="shared" si="68"/>
        <v>1006.2007859646881</v>
      </c>
      <c r="AB260" s="29">
        <f t="shared" si="69"/>
        <v>2.5837194742207685E-2</v>
      </c>
      <c r="AC260" s="8">
        <f t="shared" si="70"/>
        <v>0.71498271773092514</v>
      </c>
      <c r="AD260" s="32">
        <f t="shared" si="71"/>
        <v>3.3740765707620047E-3</v>
      </c>
      <c r="AE260" s="38">
        <f t="shared" si="72"/>
        <v>676412.6656937392</v>
      </c>
      <c r="AF260" s="32">
        <f t="shared" si="73"/>
        <v>483623.36602532939</v>
      </c>
      <c r="AG260" s="9">
        <f t="shared" si="74"/>
        <v>14.240347217327441</v>
      </c>
      <c r="AH260" s="10">
        <f t="shared" si="75"/>
        <v>4.752437229905448</v>
      </c>
      <c r="AI260" s="10">
        <f t="shared" si="76"/>
        <v>4.7698237443874625</v>
      </c>
      <c r="AJ260" s="10">
        <f t="shared" si="77"/>
        <v>4.9794176810750335</v>
      </c>
      <c r="AK260" s="10">
        <f t="shared" si="78"/>
        <v>9.7492414254624968</v>
      </c>
      <c r="AL260" s="9">
        <f t="shared" si="79"/>
        <v>5.2808391054588526</v>
      </c>
      <c r="AM260" s="49">
        <f t="shared" si="63"/>
        <v>33.735614539709999</v>
      </c>
      <c r="AN260" s="29">
        <f t="shared" si="82"/>
        <v>1.6248735709104164E-4</v>
      </c>
      <c r="AO260" s="29">
        <f t="shared" si="80"/>
        <v>4.166666666666667</v>
      </c>
      <c r="AP260"/>
      <c r="AQ260" s="32"/>
      <c r="AR260" s="37"/>
      <c r="AS260" s="32"/>
      <c r="AT260"/>
    </row>
    <row r="261" spans="21:46" x14ac:dyDescent="0.25">
      <c r="U261" s="36">
        <f t="shared" si="83"/>
        <v>15060</v>
      </c>
      <c r="V261" s="49">
        <f t="shared" si="81"/>
        <v>28.455769331047687</v>
      </c>
      <c r="W261" s="32">
        <f t="shared" si="64"/>
        <v>296.37788466552382</v>
      </c>
      <c r="X261" s="8">
        <f t="shared" si="65"/>
        <v>1.1915650015934822</v>
      </c>
      <c r="Y261" s="32">
        <f t="shared" si="66"/>
        <v>1.8359329265661769E-5</v>
      </c>
      <c r="Z261" s="32">
        <f t="shared" si="67"/>
        <v>1.5407744639285142E-5</v>
      </c>
      <c r="AA261" s="10">
        <f t="shared" si="68"/>
        <v>1006.2008037432057</v>
      </c>
      <c r="AB261" s="29">
        <f t="shared" si="69"/>
        <v>2.5837231868707421E-2</v>
      </c>
      <c r="AC261" s="8">
        <f t="shared" si="70"/>
        <v>0.71498262496411935</v>
      </c>
      <c r="AD261" s="32">
        <f t="shared" si="71"/>
        <v>3.3740709133157705E-3</v>
      </c>
      <c r="AE261" s="38">
        <f t="shared" si="72"/>
        <v>676471.81479284877</v>
      </c>
      <c r="AF261" s="32">
        <f t="shared" si="73"/>
        <v>483665.59385483258</v>
      </c>
      <c r="AG261" s="9">
        <f t="shared" si="74"/>
        <v>14.240658058008311</v>
      </c>
      <c r="AH261" s="10">
        <f t="shared" si="75"/>
        <v>4.7525477960166089</v>
      </c>
      <c r="AI261" s="10">
        <f t="shared" si="76"/>
        <v>4.7703881750331592</v>
      </c>
      <c r="AJ261" s="10">
        <f t="shared" si="77"/>
        <v>4.9799163951757857</v>
      </c>
      <c r="AK261" s="10">
        <f t="shared" si="78"/>
        <v>9.7503045702089448</v>
      </c>
      <c r="AL261" s="9">
        <f t="shared" si="79"/>
        <v>5.2814149755298452</v>
      </c>
      <c r="AM261" s="49">
        <f t="shared" si="63"/>
        <v>33.737184306577532</v>
      </c>
      <c r="AN261" s="29">
        <f t="shared" si="82"/>
        <v>1.6250507617014906E-4</v>
      </c>
      <c r="AO261" s="29">
        <f t="shared" si="80"/>
        <v>4.1833333333333336</v>
      </c>
      <c r="AP261"/>
      <c r="AQ261" s="32"/>
      <c r="AR261" s="37"/>
      <c r="AS261" s="32"/>
      <c r="AT261"/>
    </row>
    <row r="262" spans="21:46" x14ac:dyDescent="0.25">
      <c r="U262" s="36">
        <f t="shared" si="83"/>
        <v>15120</v>
      </c>
      <c r="V262" s="49">
        <f t="shared" si="81"/>
        <v>28.45674139319593</v>
      </c>
      <c r="W262" s="32">
        <f t="shared" si="64"/>
        <v>296.37837069659793</v>
      </c>
      <c r="X262" s="8">
        <f t="shared" si="65"/>
        <v>1.1915630411074165</v>
      </c>
      <c r="Y262" s="32">
        <f t="shared" si="66"/>
        <v>1.8359352420302998E-5</v>
      </c>
      <c r="Z262" s="32">
        <f t="shared" si="67"/>
        <v>1.5407789421900967E-5</v>
      </c>
      <c r="AA262" s="10">
        <f t="shared" si="68"/>
        <v>1006.200821131342</v>
      </c>
      <c r="AB262" s="29">
        <f t="shared" si="69"/>
        <v>2.5837268179560415E-2</v>
      </c>
      <c r="AC262" s="8">
        <f t="shared" si="70"/>
        <v>0.71498253423566327</v>
      </c>
      <c r="AD262" s="32">
        <f t="shared" si="71"/>
        <v>3.3740653801747848E-3</v>
      </c>
      <c r="AE262" s="38">
        <f t="shared" si="72"/>
        <v>676529.66356062191</v>
      </c>
      <c r="AF262" s="32">
        <f t="shared" si="73"/>
        <v>483706.89333817409</v>
      </c>
      <c r="AG262" s="9">
        <f t="shared" si="74"/>
        <v>14.24096204541007</v>
      </c>
      <c r="AH262" s="10">
        <f t="shared" si="75"/>
        <v>4.7526559252367653</v>
      </c>
      <c r="AI262" s="10">
        <f t="shared" si="76"/>
        <v>4.7709402183399536</v>
      </c>
      <c r="AJ262" s="10">
        <f t="shared" si="77"/>
        <v>4.9804041579312246</v>
      </c>
      <c r="AK262" s="10">
        <f t="shared" si="78"/>
        <v>9.7513443762711773</v>
      </c>
      <c r="AL262" s="9">
        <f t="shared" si="79"/>
        <v>5.2819782038135532</v>
      </c>
      <c r="AM262" s="49">
        <f t="shared" si="63"/>
        <v>33.738719597009485</v>
      </c>
      <c r="AN262" s="29">
        <f t="shared" si="82"/>
        <v>1.625224062711863E-4</v>
      </c>
      <c r="AO262" s="29">
        <f t="shared" si="80"/>
        <v>4.2</v>
      </c>
      <c r="AP262"/>
      <c r="AQ262" s="32"/>
      <c r="AR262" s="37"/>
      <c r="AS262" s="32"/>
      <c r="AT262"/>
    </row>
    <row r="263" spans="21:46" x14ac:dyDescent="0.25">
      <c r="U263" s="36">
        <f t="shared" si="83"/>
        <v>15180</v>
      </c>
      <c r="V263" s="49">
        <f t="shared" si="81"/>
        <v>28.457692100020978</v>
      </c>
      <c r="W263" s="32">
        <f t="shared" si="64"/>
        <v>296.37884605001045</v>
      </c>
      <c r="X263" s="8">
        <f t="shared" si="65"/>
        <v>1.1915611236976906</v>
      </c>
      <c r="Y263" s="32">
        <f t="shared" si="66"/>
        <v>1.8359375066239925E-5</v>
      </c>
      <c r="Z263" s="32">
        <f t="shared" si="67"/>
        <v>1.5407833220730235E-5</v>
      </c>
      <c r="AA263" s="10">
        <f t="shared" si="68"/>
        <v>1006.2008381376581</v>
      </c>
      <c r="AB263" s="29">
        <f t="shared" si="69"/>
        <v>2.5837303692673289E-2</v>
      </c>
      <c r="AC263" s="8">
        <f t="shared" si="70"/>
        <v>0.71498244550079371</v>
      </c>
      <c r="AD263" s="32">
        <f t="shared" si="71"/>
        <v>3.3740599686094387E-3</v>
      </c>
      <c r="AE263" s="38">
        <f t="shared" si="72"/>
        <v>676586.24058175192</v>
      </c>
      <c r="AF263" s="32">
        <f t="shared" si="73"/>
        <v>483747.28488332935</v>
      </c>
      <c r="AG263" s="9">
        <f t="shared" si="74"/>
        <v>14.24125933104834</v>
      </c>
      <c r="AH263" s="10">
        <f t="shared" si="75"/>
        <v>4.7527616714061711</v>
      </c>
      <c r="AI263" s="10">
        <f t="shared" si="76"/>
        <v>4.7714801456972946</v>
      </c>
      <c r="AJ263" s="10">
        <f t="shared" si="77"/>
        <v>4.9808812095433952</v>
      </c>
      <c r="AK263" s="10">
        <f t="shared" si="78"/>
        <v>9.7523613552406907</v>
      </c>
      <c r="AL263" s="9">
        <f t="shared" si="79"/>
        <v>5.2825290674220398</v>
      </c>
      <c r="AM263" s="49">
        <f t="shared" si="63"/>
        <v>33.740221167443018</v>
      </c>
      <c r="AN263" s="29">
        <f t="shared" si="82"/>
        <v>1.6253935592067819E-4</v>
      </c>
      <c r="AO263" s="29">
        <f t="shared" si="80"/>
        <v>4.2166666666666668</v>
      </c>
      <c r="AP263"/>
      <c r="AQ263" s="32"/>
      <c r="AR263" s="37"/>
      <c r="AS263" s="32"/>
      <c r="AT263"/>
    </row>
    <row r="264" spans="21:46" x14ac:dyDescent="0.25">
      <c r="U264" s="36">
        <f t="shared" si="83"/>
        <v>15240</v>
      </c>
      <c r="V264" s="49">
        <f t="shared" si="81"/>
        <v>28.458621920340967</v>
      </c>
      <c r="W264" s="32">
        <f t="shared" si="64"/>
        <v>296.37931096017047</v>
      </c>
      <c r="X264" s="8">
        <f t="shared" si="65"/>
        <v>1.1915592484183684</v>
      </c>
      <c r="Y264" s="32">
        <f t="shared" si="66"/>
        <v>1.8359397214641009E-5</v>
      </c>
      <c r="Z264" s="32">
        <f t="shared" si="67"/>
        <v>1.5407876057368186E-5</v>
      </c>
      <c r="AA264" s="10">
        <f t="shared" si="68"/>
        <v>1006.2008547705286</v>
      </c>
      <c r="AB264" s="29">
        <f t="shared" si="69"/>
        <v>2.5837338425560012E-2</v>
      </c>
      <c r="AC264" s="8">
        <f t="shared" si="70"/>
        <v>0.71498235871572935</v>
      </c>
      <c r="AD264" s="32">
        <f t="shared" si="71"/>
        <v>3.3740546759499922E-3</v>
      </c>
      <c r="AE264" s="38">
        <f t="shared" si="72"/>
        <v>676641.57381264737</v>
      </c>
      <c r="AF264" s="32">
        <f t="shared" si="73"/>
        <v>483786.78844968992</v>
      </c>
      <c r="AG264" s="9">
        <f t="shared" si="74"/>
        <v>14.241550063070768</v>
      </c>
      <c r="AH264" s="10">
        <f t="shared" si="75"/>
        <v>4.7528650871698179</v>
      </c>
      <c r="AI264" s="10">
        <f t="shared" si="76"/>
        <v>4.7720082225693634</v>
      </c>
      <c r="AJ264" s="10">
        <f t="shared" si="77"/>
        <v>4.9813477849582171</v>
      </c>
      <c r="AK264" s="10">
        <f t="shared" si="78"/>
        <v>9.7533560075275805</v>
      </c>
      <c r="AL264" s="9">
        <f t="shared" si="79"/>
        <v>5.2830678374107727</v>
      </c>
      <c r="AM264" s="49">
        <f t="shared" si="63"/>
        <v>33.741689757751743</v>
      </c>
      <c r="AN264" s="29">
        <f t="shared" si="82"/>
        <v>1.6255593345879303E-4</v>
      </c>
      <c r="AO264" s="29">
        <f t="shared" si="80"/>
        <v>4.2333333333333334</v>
      </c>
      <c r="AP264"/>
      <c r="AQ264" s="32"/>
      <c r="AR264" s="37"/>
      <c r="AS264" s="32"/>
      <c r="AT264"/>
    </row>
    <row r="265" spans="21:46" x14ac:dyDescent="0.25">
      <c r="U265" s="36">
        <f t="shared" si="83"/>
        <v>15300</v>
      </c>
      <c r="V265" s="49">
        <f t="shared" si="81"/>
        <v>28.459531312696718</v>
      </c>
      <c r="W265" s="32">
        <f t="shared" si="64"/>
        <v>296.37976565634835</v>
      </c>
      <c r="X265" s="8">
        <f t="shared" si="65"/>
        <v>1.1915574143442627</v>
      </c>
      <c r="Y265" s="32">
        <f t="shared" si="66"/>
        <v>1.8359418876429834E-5</v>
      </c>
      <c r="Z265" s="32">
        <f t="shared" si="67"/>
        <v>1.540791795293673E-5</v>
      </c>
      <c r="AA265" s="10">
        <f t="shared" si="68"/>
        <v>1006.2008710381444</v>
      </c>
      <c r="AB265" s="29">
        <f t="shared" si="69"/>
        <v>2.5837372395350586E-2</v>
      </c>
      <c r="AC265" s="8">
        <f t="shared" si="70"/>
        <v>0.71498227383764845</v>
      </c>
      <c r="AD265" s="32">
        <f t="shared" si="71"/>
        <v>3.3740494995852643E-3</v>
      </c>
      <c r="AE265" s="38">
        <f t="shared" si="72"/>
        <v>676695.69059523405</v>
      </c>
      <c r="AF265" s="32">
        <f t="shared" si="73"/>
        <v>483825.42355791829</v>
      </c>
      <c r="AG265" s="9">
        <f t="shared" si="74"/>
        <v>14.241834386332661</v>
      </c>
      <c r="AH265" s="10">
        <f t="shared" si="75"/>
        <v>4.752966224004239</v>
      </c>
      <c r="AI265" s="10">
        <f t="shared" si="76"/>
        <v>4.7725247086235738</v>
      </c>
      <c r="AJ265" s="10">
        <f t="shared" si="77"/>
        <v>4.9818041139795977</v>
      </c>
      <c r="AK265" s="10">
        <f t="shared" si="78"/>
        <v>9.7543288226031706</v>
      </c>
      <c r="AL265" s="9">
        <f t="shared" si="79"/>
        <v>5.2835947789100501</v>
      </c>
      <c r="AM265" s="49">
        <f t="shared" si="63"/>
        <v>33.743126091606769</v>
      </c>
      <c r="AN265" s="29">
        <f t="shared" si="82"/>
        <v>1.6257214704338619E-4</v>
      </c>
      <c r="AO265" s="29">
        <f t="shared" si="80"/>
        <v>4.25</v>
      </c>
      <c r="AP265"/>
      <c r="AQ265" s="32"/>
      <c r="AR265" s="37"/>
      <c r="AS265" s="32"/>
      <c r="AT265"/>
    </row>
    <row r="266" spans="21:46" x14ac:dyDescent="0.25">
      <c r="U266" s="36">
        <f t="shared" si="83"/>
        <v>15360</v>
      </c>
      <c r="V266" s="49">
        <f t="shared" si="81"/>
        <v>28.460420725576391</v>
      </c>
      <c r="W266" s="32">
        <f t="shared" si="64"/>
        <v>296.38021036278815</v>
      </c>
      <c r="X266" s="8">
        <f t="shared" si="65"/>
        <v>1.1915556205704811</v>
      </c>
      <c r="Y266" s="32">
        <f t="shared" si="66"/>
        <v>1.8359440062290507E-5</v>
      </c>
      <c r="Z266" s="32">
        <f t="shared" si="67"/>
        <v>1.5407958928094817E-5</v>
      </c>
      <c r="AA266" s="10">
        <f t="shared" si="68"/>
        <v>1006.2008869485173</v>
      </c>
      <c r="AB266" s="29">
        <f t="shared" si="69"/>
        <v>2.5837405618799426E-2</v>
      </c>
      <c r="AC266" s="8">
        <f t="shared" si="70"/>
        <v>0.71498219082466996</v>
      </c>
      <c r="AD266" s="32">
        <f t="shared" si="71"/>
        <v>3.37404443696135E-3</v>
      </c>
      <c r="AE266" s="38">
        <f t="shared" si="72"/>
        <v>676748.6176704556</v>
      </c>
      <c r="AF266" s="32">
        <f t="shared" si="73"/>
        <v>483863.20929958927</v>
      </c>
      <c r="AG266" s="9">
        <f t="shared" si="74"/>
        <v>14.242112442470921</v>
      </c>
      <c r="AH266" s="10">
        <f t="shared" si="75"/>
        <v>4.7530651322436714</v>
      </c>
      <c r="AI266" s="10">
        <f t="shared" si="76"/>
        <v>4.7730298578562742</v>
      </c>
      <c r="AJ266" s="10">
        <f t="shared" si="77"/>
        <v>4.9822504213818295</v>
      </c>
      <c r="AK266" s="10">
        <f t="shared" si="78"/>
        <v>9.7552802792381037</v>
      </c>
      <c r="AL266" s="9">
        <f t="shared" si="79"/>
        <v>5.284110151253973</v>
      </c>
      <c r="AM266" s="49">
        <f t="shared" ref="AM266:AM329" si="84">V266+AL266</f>
        <v>33.744530876830368</v>
      </c>
      <c r="AN266" s="29">
        <f t="shared" si="82"/>
        <v>1.625880046539684E-4</v>
      </c>
      <c r="AO266" s="29">
        <f t="shared" si="80"/>
        <v>4.2666666666666666</v>
      </c>
      <c r="AP266"/>
      <c r="AQ266" s="32"/>
      <c r="AR266" s="37"/>
      <c r="AS266" s="32"/>
      <c r="AT266"/>
    </row>
    <row r="267" spans="21:46" x14ac:dyDescent="0.25">
      <c r="U267" s="36">
        <f t="shared" si="83"/>
        <v>15420</v>
      </c>
      <c r="V267" s="49">
        <f t="shared" si="81"/>
        <v>28.461290597635244</v>
      </c>
      <c r="W267" s="32">
        <f t="shared" ref="W267:W330" si="85">((V267+$W$4)/2)+273.15</f>
        <v>296.38064529881763</v>
      </c>
      <c r="X267" s="8">
        <f t="shared" ref="X267:X330" si="86">(351.99/W267)+344.84/(W267^2)</f>
        <v>1.1915538662119798</v>
      </c>
      <c r="Y267" s="32">
        <f t="shared" ref="Y267:Y330" si="87">((1.459*10^-6)*W267^1.5)/(W267+109.1)</f>
        <v>1.835946078267286E-5</v>
      </c>
      <c r="Z267" s="32">
        <f t="shared" ref="Z267:Z330" si="88">Y267/X267</f>
        <v>1.5407999003048576E-5</v>
      </c>
      <c r="AA267" s="10">
        <f t="shared" ref="AA267:AA330" si="89">1030.5-0.19975*W267+(3.9734*10^-4)*W267^2</f>
        <v>1006.200902509484</v>
      </c>
      <c r="AB267" s="29">
        <f t="shared" ref="AB267:AB330" si="90">((2.334*10^-3)*(W267^1.5))/(W267+164.54)</f>
        <v>2.5837438112293606E-2</v>
      </c>
      <c r="AC267" s="8">
        <f t="shared" ref="AC267:AC330" si="91">AA267*Y267/AB267</f>
        <v>0.71498210963583109</v>
      </c>
      <c r="AD267" s="32">
        <f t="shared" ref="AD267:AD330" si="92">1/W267</f>
        <v>3.3740394855803677E-3</v>
      </c>
      <c r="AE267" s="38">
        <f t="shared" ref="AE267:AE330" si="93">$H$15*AD267*(V267-$W$4)*($C$34^3)/(Z267^2)</f>
        <v>676800.38119147869</v>
      </c>
      <c r="AF267" s="32">
        <f t="shared" ref="AF267:AF330" si="94">AE267*AC267</f>
        <v>483900.16434661811</v>
      </c>
      <c r="AG267" s="9">
        <f t="shared" ref="AG267:AG330" si="95">0.54*POWER(AF267,1/4)</f>
        <v>14.242384369976245</v>
      </c>
      <c r="AH267" s="10">
        <f t="shared" ref="AH267:AH330" si="96">AG267*AB267/$C$34</f>
        <v>4.753161861105637</v>
      </c>
      <c r="AI267" s="10">
        <f t="shared" ref="AI267:AI330" si="97">AH267*$C$19*(V267-$W$4)</f>
        <v>4.7735239187157923</v>
      </c>
      <c r="AJ267" s="10">
        <f t="shared" ref="AJ267:AJ330" si="98">$W$3*$C$19*$C$3*(POWER(V267+273.15,4)-POWER($W$4+273.15,4))</f>
        <v>4.9826869270189018</v>
      </c>
      <c r="AK267" s="10">
        <f t="shared" ref="AK267:AK330" si="99">AJ267+AI267</f>
        <v>9.7562108457346941</v>
      </c>
      <c r="AL267" s="9">
        <f t="shared" ref="AL267:AL330" si="100">AK267*$C$17/($C$2*$C$19)</f>
        <v>5.2846142081062926</v>
      </c>
      <c r="AM267" s="49">
        <f t="shared" si="84"/>
        <v>33.745904805741539</v>
      </c>
      <c r="AN267" s="29">
        <f t="shared" si="82"/>
        <v>1.6260351409557822E-4</v>
      </c>
      <c r="AO267" s="29">
        <f t="shared" ref="AO267:AO330" si="101">U267/3600</f>
        <v>4.2833333333333332</v>
      </c>
      <c r="AP267"/>
      <c r="AQ267" s="32"/>
      <c r="AR267" s="37"/>
      <c r="AS267" s="32"/>
      <c r="AT267"/>
    </row>
    <row r="268" spans="21:46" x14ac:dyDescent="0.25">
      <c r="U268" s="36">
        <f t="shared" si="83"/>
        <v>15480</v>
      </c>
      <c r="V268" s="49">
        <f t="shared" ref="V268:V331" si="102">V267+$W$2*($R$10-AH267*$C$19*(V267-$W$4)-$W$3*$C$3*$C$19*(POWER(V267+273.15,4)-POWER($W$4+273.15,4)))/($C$29*$C$4)</f>
        <v>28.462141357910649</v>
      </c>
      <c r="W268" s="32">
        <f t="shared" si="85"/>
        <v>296.38107067895533</v>
      </c>
      <c r="X268" s="8">
        <f t="shared" si="86"/>
        <v>1.1915521504031319</v>
      </c>
      <c r="Y268" s="32">
        <f t="shared" si="87"/>
        <v>1.8359481047797579E-5</v>
      </c>
      <c r="Z268" s="32">
        <f t="shared" si="88"/>
        <v>1.5408038197561144E-5</v>
      </c>
      <c r="AA268" s="10">
        <f t="shared" si="89"/>
        <v>1006.2009177287091</v>
      </c>
      <c r="AB268" s="29">
        <f t="shared" si="90"/>
        <v>2.5837469891860858E-2</v>
      </c>
      <c r="AC268" s="8">
        <f t="shared" si="91"/>
        <v>0.71498203023106777</v>
      </c>
      <c r="AD268" s="32">
        <f t="shared" si="92"/>
        <v>3.3740346429992347E-3</v>
      </c>
      <c r="AE268" s="38">
        <f t="shared" si="93"/>
        <v>676851.00673661567</v>
      </c>
      <c r="AF268" s="32">
        <f t="shared" si="94"/>
        <v>483936.30696048762</v>
      </c>
      <c r="AG268" s="9">
        <f t="shared" si="95"/>
        <v>14.242650304263769</v>
      </c>
      <c r="AH268" s="10">
        <f t="shared" si="96"/>
        <v>4.7532564587159412</v>
      </c>
      <c r="AI268" s="10">
        <f t="shared" si="97"/>
        <v>4.7740071342228445</v>
      </c>
      <c r="AJ268" s="10">
        <f t="shared" si="98"/>
        <v>4.9831138459319391</v>
      </c>
      <c r="AK268" s="10">
        <f t="shared" si="99"/>
        <v>9.7571209801547845</v>
      </c>
      <c r="AL268" s="9">
        <f t="shared" si="100"/>
        <v>5.2851071975838408</v>
      </c>
      <c r="AM268" s="49">
        <f t="shared" si="84"/>
        <v>33.747248555494494</v>
      </c>
      <c r="AN268" s="29">
        <f t="shared" ref="AN268:AN331" si="103">AK268*$W$2/(3.6*10^6)</f>
        <v>1.6261868300257974E-4</v>
      </c>
      <c r="AO268" s="29">
        <f t="shared" si="101"/>
        <v>4.3</v>
      </c>
      <c r="AP268"/>
      <c r="AQ268" s="32"/>
      <c r="AR268" s="37"/>
      <c r="AS268" s="32"/>
      <c r="AT268"/>
    </row>
    <row r="269" spans="21:46" x14ac:dyDescent="0.25">
      <c r="U269" s="36">
        <f t="shared" si="83"/>
        <v>15540</v>
      </c>
      <c r="V269" s="49">
        <f t="shared" si="102"/>
        <v>28.462973426032395</v>
      </c>
      <c r="W269" s="32">
        <f t="shared" si="85"/>
        <v>296.38148671301616</v>
      </c>
      <c r="X269" s="8">
        <f t="shared" si="86"/>
        <v>1.1915504722973012</v>
      </c>
      <c r="Y269" s="32">
        <f t="shared" si="87"/>
        <v>1.835950086766113E-5</v>
      </c>
      <c r="Z269" s="32">
        <f t="shared" si="88"/>
        <v>1.5408076530962332E-5</v>
      </c>
      <c r="AA269" s="10">
        <f t="shared" si="89"/>
        <v>1006.2009326136899</v>
      </c>
      <c r="AB269" s="29">
        <f t="shared" si="90"/>
        <v>2.5837500973177309E-2</v>
      </c>
      <c r="AC269" s="8">
        <f t="shared" si="91"/>
        <v>0.71498195257119557</v>
      </c>
      <c r="AD269" s="32">
        <f t="shared" si="92"/>
        <v>3.3740299068284654E-3</v>
      </c>
      <c r="AE269" s="38">
        <f t="shared" si="93"/>
        <v>676900.51932195842</v>
      </c>
      <c r="AF269" s="32">
        <f t="shared" si="94"/>
        <v>483971.65500127012</v>
      </c>
      <c r="AG269" s="9">
        <f t="shared" si="95"/>
        <v>14.242910377742003</v>
      </c>
      <c r="AH269" s="10">
        <f t="shared" si="96"/>
        <v>4.7533489721330708</v>
      </c>
      <c r="AI269" s="10">
        <f t="shared" si="97"/>
        <v>4.7744797420883254</v>
      </c>
      <c r="AJ269" s="10">
        <f t="shared" si="98"/>
        <v>4.9835313884540229</v>
      </c>
      <c r="AK269" s="10">
        <f t="shared" si="99"/>
        <v>9.7580111305423483</v>
      </c>
      <c r="AL269" s="9">
        <f t="shared" si="100"/>
        <v>5.2855893623771051</v>
      </c>
      <c r="AM269" s="49">
        <f t="shared" si="84"/>
        <v>33.748562788409501</v>
      </c>
      <c r="AN269" s="29">
        <f t="shared" si="103"/>
        <v>1.6263351884237247E-4</v>
      </c>
      <c r="AO269" s="29">
        <f t="shared" si="101"/>
        <v>4.3166666666666664</v>
      </c>
      <c r="AP269"/>
      <c r="AQ269" s="32"/>
      <c r="AR269" s="37"/>
      <c r="AS269" s="32"/>
      <c r="AT269"/>
    </row>
    <row r="270" spans="21:46" x14ac:dyDescent="0.25">
      <c r="U270" s="36">
        <f t="shared" si="83"/>
        <v>15600</v>
      </c>
      <c r="V270" s="49">
        <f t="shared" si="102"/>
        <v>28.463787212428432</v>
      </c>
      <c r="W270" s="32">
        <f t="shared" si="85"/>
        <v>296.38189360621419</v>
      </c>
      <c r="X270" s="8">
        <f t="shared" si="86"/>
        <v>1.1915488310664255</v>
      </c>
      <c r="Y270" s="32">
        <f t="shared" si="87"/>
        <v>1.8359520252040912E-5</v>
      </c>
      <c r="Z270" s="32">
        <f t="shared" si="88"/>
        <v>1.5408114022158291E-5</v>
      </c>
      <c r="AA270" s="10">
        <f t="shared" si="89"/>
        <v>1006.2009471717596</v>
      </c>
      <c r="AB270" s="29">
        <f t="shared" si="90"/>
        <v>2.5837531371575569E-2</v>
      </c>
      <c r="AC270" s="8">
        <f t="shared" si="91"/>
        <v>0.71498187661788848</v>
      </c>
      <c r="AD270" s="32">
        <f t="shared" si="92"/>
        <v>3.3740252747309972E-3</v>
      </c>
      <c r="AE270" s="38">
        <f t="shared" si="93"/>
        <v>676948.94341371616</v>
      </c>
      <c r="AF270" s="32">
        <f t="shared" si="94"/>
        <v>484006.22593643557</v>
      </c>
      <c r="AG270" s="9">
        <f t="shared" si="95"/>
        <v>14.243164719880161</v>
      </c>
      <c r="AH270" s="10">
        <f t="shared" si="96"/>
        <v>4.7534394473721173</v>
      </c>
      <c r="AI270" s="10">
        <f t="shared" si="97"/>
        <v>4.7749419748286623</v>
      </c>
      <c r="AJ270" s="10">
        <f t="shared" si="98"/>
        <v>4.9839397603127926</v>
      </c>
      <c r="AK270" s="10">
        <f t="shared" si="99"/>
        <v>9.7588817351414541</v>
      </c>
      <c r="AL270" s="9">
        <f t="shared" si="100"/>
        <v>5.2860609398682872</v>
      </c>
      <c r="AM270" s="49">
        <f t="shared" si="84"/>
        <v>33.749848152296721</v>
      </c>
      <c r="AN270" s="29">
        <f t="shared" si="103"/>
        <v>1.6264802891902426E-4</v>
      </c>
      <c r="AO270" s="29">
        <f t="shared" si="101"/>
        <v>4.333333333333333</v>
      </c>
      <c r="AP270"/>
      <c r="AQ270" s="32"/>
      <c r="AR270" s="37"/>
      <c r="AS270" s="32"/>
      <c r="AT270"/>
    </row>
    <row r="271" spans="21:46" x14ac:dyDescent="0.25">
      <c r="U271" s="36">
        <f t="shared" si="83"/>
        <v>15660</v>
      </c>
      <c r="V271" s="49">
        <f t="shared" si="102"/>
        <v>28.464583118526146</v>
      </c>
      <c r="W271" s="32">
        <f t="shared" si="85"/>
        <v>296.38229155926308</v>
      </c>
      <c r="X271" s="8">
        <f t="shared" si="86"/>
        <v>1.1915472259006115</v>
      </c>
      <c r="Y271" s="32">
        <f t="shared" si="87"/>
        <v>1.8359539210499721E-5</v>
      </c>
      <c r="Z271" s="32">
        <f t="shared" si="88"/>
        <v>1.5408150689640493E-5</v>
      </c>
      <c r="AA271" s="10">
        <f t="shared" si="89"/>
        <v>1006.2009614100904</v>
      </c>
      <c r="AB271" s="29">
        <f t="shared" si="90"/>
        <v>2.5837561102051716E-2</v>
      </c>
      <c r="AC271" s="8">
        <f t="shared" si="91"/>
        <v>0.71498180233366271</v>
      </c>
      <c r="AD271" s="32">
        <f t="shared" si="92"/>
        <v>3.3740207444210449E-3</v>
      </c>
      <c r="AE271" s="38">
        <f t="shared" si="93"/>
        <v>676996.30294032604</v>
      </c>
      <c r="AF271" s="32">
        <f t="shared" si="94"/>
        <v>484040.03684950061</v>
      </c>
      <c r="AG271" s="9">
        <f t="shared" si="95"/>
        <v>14.243413457274148</v>
      </c>
      <c r="AH271" s="10">
        <f t="shared" si="96"/>
        <v>4.7535279294280413</v>
      </c>
      <c r="AI271" s="10">
        <f t="shared" si="97"/>
        <v>4.7753940598785816</v>
      </c>
      <c r="AJ271" s="10">
        <f t="shared" si="98"/>
        <v>4.9843391627310289</v>
      </c>
      <c r="AK271" s="10">
        <f t="shared" si="99"/>
        <v>9.7597332226096114</v>
      </c>
      <c r="AL271" s="9">
        <f t="shared" si="100"/>
        <v>5.2865221622468725</v>
      </c>
      <c r="AM271" s="49">
        <f t="shared" si="84"/>
        <v>33.751105280773018</v>
      </c>
      <c r="AN271" s="29">
        <f t="shared" si="103"/>
        <v>1.6266222037682686E-4</v>
      </c>
      <c r="AO271" s="29">
        <f t="shared" si="101"/>
        <v>4.3499999999999996</v>
      </c>
      <c r="AP271"/>
      <c r="AQ271" s="32"/>
      <c r="AR271" s="37"/>
      <c r="AS271" s="32"/>
      <c r="AT271"/>
    </row>
    <row r="272" spans="21:46" x14ac:dyDescent="0.25">
      <c r="U272" s="36">
        <f t="shared" ref="U272:U335" si="104">U271+$W$2</f>
        <v>15720</v>
      </c>
      <c r="V272" s="49">
        <f t="shared" si="102"/>
        <v>28.465361536949246</v>
      </c>
      <c r="W272" s="32">
        <f t="shared" si="85"/>
        <v>296.38268076847459</v>
      </c>
      <c r="X272" s="8">
        <f t="shared" si="86"/>
        <v>1.1915456560077362</v>
      </c>
      <c r="Y272" s="32">
        <f t="shared" si="87"/>
        <v>1.8359557752390627E-5</v>
      </c>
      <c r="Z272" s="32">
        <f t="shared" si="88"/>
        <v>1.540818655149495E-5</v>
      </c>
      <c r="AA272" s="10">
        <f t="shared" si="89"/>
        <v>1006.200975335698</v>
      </c>
      <c r="AB272" s="29">
        <f t="shared" si="90"/>
        <v>2.583759017927293E-2</v>
      </c>
      <c r="AC272" s="8">
        <f t="shared" si="91"/>
        <v>0.71498172968185714</v>
      </c>
      <c r="AD272" s="32">
        <f t="shared" si="92"/>
        <v>3.3740163136629785E-3</v>
      </c>
      <c r="AE272" s="38">
        <f t="shared" si="93"/>
        <v>677042.62130425614</v>
      </c>
      <c r="AF272" s="32">
        <f t="shared" si="94"/>
        <v>484073.10444845562</v>
      </c>
      <c r="AG272" s="9">
        <f t="shared" si="95"/>
        <v>14.243656713710813</v>
      </c>
      <c r="AH272" s="10">
        <f t="shared" si="96"/>
        <v>4.753614462298497</v>
      </c>
      <c r="AI272" s="10">
        <f t="shared" si="97"/>
        <v>4.7758362197015387</v>
      </c>
      <c r="AJ272" s="10">
        <f t="shared" si="98"/>
        <v>4.9847297925247718</v>
      </c>
      <c r="AK272" s="10">
        <f t="shared" si="99"/>
        <v>9.7605660122263096</v>
      </c>
      <c r="AL272" s="9">
        <f t="shared" si="100"/>
        <v>5.2869732566225842</v>
      </c>
      <c r="AM272" s="49">
        <f t="shared" si="84"/>
        <v>33.752334793571833</v>
      </c>
      <c r="AN272" s="29">
        <f t="shared" si="103"/>
        <v>1.6267610020377182E-4</v>
      </c>
      <c r="AO272" s="29">
        <f t="shared" si="101"/>
        <v>4.3666666666666663</v>
      </c>
      <c r="AP272"/>
      <c r="AQ272" s="32"/>
      <c r="AR272" s="37"/>
      <c r="AS272" s="32"/>
      <c r="AT272"/>
    </row>
    <row r="273" spans="21:46" x14ac:dyDescent="0.25">
      <c r="U273" s="36">
        <f t="shared" si="104"/>
        <v>15780</v>
      </c>
      <c r="V273" s="49">
        <f t="shared" si="102"/>
        <v>28.466122851710359</v>
      </c>
      <c r="W273" s="32">
        <f t="shared" si="85"/>
        <v>296.38306142585515</v>
      </c>
      <c r="X273" s="8">
        <f t="shared" si="86"/>
        <v>1.1915441206130577</v>
      </c>
      <c r="Y273" s="32">
        <f t="shared" si="87"/>
        <v>1.8359575886861664E-5</v>
      </c>
      <c r="Z273" s="32">
        <f t="shared" si="88"/>
        <v>1.5408221625411181E-5</v>
      </c>
      <c r="AA273" s="10">
        <f t="shared" si="89"/>
        <v>1006.2009889554439</v>
      </c>
      <c r="AB273" s="29">
        <f t="shared" si="90"/>
        <v>2.5837618617584886E-2</v>
      </c>
      <c r="AC273" s="8">
        <f t="shared" si="91"/>
        <v>0.71498165862661422</v>
      </c>
      <c r="AD273" s="32">
        <f t="shared" si="92"/>
        <v>3.3740119802702206E-3</v>
      </c>
      <c r="AE273" s="38">
        <f t="shared" si="93"/>
        <v>677087.9213935571</v>
      </c>
      <c r="AF273" s="32">
        <f t="shared" si="94"/>
        <v>484105.44507401204</v>
      </c>
      <c r="AG273" s="9">
        <f t="shared" si="95"/>
        <v>14.243894610230818</v>
      </c>
      <c r="AH273" s="10">
        <f t="shared" si="96"/>
        <v>4.7536990890061332</v>
      </c>
      <c r="AI273" s="10">
        <f t="shared" si="97"/>
        <v>4.7762686718977738</v>
      </c>
      <c r="AJ273" s="10">
        <f t="shared" si="98"/>
        <v>4.9851118421995686</v>
      </c>
      <c r="AK273" s="10">
        <f t="shared" si="99"/>
        <v>9.7613805140973433</v>
      </c>
      <c r="AL273" s="9">
        <f t="shared" si="100"/>
        <v>5.2874144451360605</v>
      </c>
      <c r="AM273" s="49">
        <f t="shared" si="84"/>
        <v>33.753537296846417</v>
      </c>
      <c r="AN273" s="29">
        <f t="shared" si="103"/>
        <v>1.6268967523495572E-4</v>
      </c>
      <c r="AO273" s="29">
        <f t="shared" si="101"/>
        <v>4.3833333333333337</v>
      </c>
      <c r="AP273"/>
      <c r="AQ273" s="32"/>
      <c r="AR273" s="37"/>
      <c r="AS273" s="32"/>
      <c r="AT273"/>
    </row>
    <row r="274" spans="21:46" x14ac:dyDescent="0.25">
      <c r="U274" s="36">
        <f t="shared" si="104"/>
        <v>15840</v>
      </c>
      <c r="V274" s="49">
        <f t="shared" si="102"/>
        <v>28.466867438399451</v>
      </c>
      <c r="W274" s="32">
        <f t="shared" si="85"/>
        <v>296.38343371919973</v>
      </c>
      <c r="X274" s="8">
        <f t="shared" si="86"/>
        <v>1.1915426189588338</v>
      </c>
      <c r="Y274" s="32">
        <f t="shared" si="87"/>
        <v>1.8359593622860091E-5</v>
      </c>
      <c r="Z274" s="32">
        <f t="shared" si="88"/>
        <v>1.5408255928690697E-5</v>
      </c>
      <c r="AA274" s="10">
        <f t="shared" si="89"/>
        <v>1006.2010022760398</v>
      </c>
      <c r="AB274" s="29">
        <f t="shared" si="90"/>
        <v>2.5837646431018414E-2</v>
      </c>
      <c r="AC274" s="8">
        <f t="shared" si="91"/>
        <v>0.7149815891328638</v>
      </c>
      <c r="AD274" s="32">
        <f t="shared" si="92"/>
        <v>3.3740077421041768E-3</v>
      </c>
      <c r="AE274" s="38">
        <f t="shared" si="93"/>
        <v>677132.22559318284</v>
      </c>
      <c r="AF274" s="32">
        <f t="shared" si="94"/>
        <v>484137.07470768673</v>
      </c>
      <c r="AG274" s="9">
        <f t="shared" si="95"/>
        <v>14.244127265190171</v>
      </c>
      <c r="AH274" s="10">
        <f t="shared" si="96"/>
        <v>4.7537818516203334</v>
      </c>
      <c r="AI274" s="10">
        <f t="shared" si="97"/>
        <v>4.7766916293099957</v>
      </c>
      <c r="AJ274" s="10">
        <f t="shared" si="98"/>
        <v>4.9854855000443905</v>
      </c>
      <c r="AK274" s="10">
        <f t="shared" si="99"/>
        <v>9.7621771293543862</v>
      </c>
      <c r="AL274" s="9">
        <f t="shared" si="100"/>
        <v>5.2878459450669588</v>
      </c>
      <c r="AM274" s="49">
        <f t="shared" si="84"/>
        <v>33.754713383466409</v>
      </c>
      <c r="AN274" s="29">
        <f t="shared" si="103"/>
        <v>1.6270295215590642E-4</v>
      </c>
      <c r="AO274" s="29">
        <f t="shared" si="101"/>
        <v>4.4000000000000004</v>
      </c>
      <c r="AP274"/>
      <c r="AQ274" s="32"/>
      <c r="AR274" s="37"/>
      <c r="AS274" s="32"/>
      <c r="AT274"/>
    </row>
    <row r="275" spans="21:46" x14ac:dyDescent="0.25">
      <c r="U275" s="36">
        <f t="shared" si="104"/>
        <v>15900</v>
      </c>
      <c r="V275" s="49">
        <f t="shared" si="102"/>
        <v>28.467595664368119</v>
      </c>
      <c r="W275" s="32">
        <f t="shared" si="85"/>
        <v>296.38379783218403</v>
      </c>
      <c r="X275" s="8">
        <f t="shared" si="86"/>
        <v>1.1915411503039528</v>
      </c>
      <c r="Y275" s="32">
        <f t="shared" si="87"/>
        <v>1.8359610969136918E-5</v>
      </c>
      <c r="Z275" s="32">
        <f t="shared" si="88"/>
        <v>1.5408289478255557E-5</v>
      </c>
      <c r="AA275" s="10">
        <f t="shared" si="89"/>
        <v>1006.2010153040505</v>
      </c>
      <c r="AB275" s="29">
        <f t="shared" si="90"/>
        <v>2.5837673633296573E-2</v>
      </c>
      <c r="AC275" s="8">
        <f t="shared" si="91"/>
        <v>0.71498152116630631</v>
      </c>
      <c r="AD275" s="32">
        <f t="shared" si="92"/>
        <v>3.374003597073183E-3</v>
      </c>
      <c r="AE275" s="38">
        <f t="shared" si="93"/>
        <v>677175.55579604115</v>
      </c>
      <c r="AF275" s="32">
        <f t="shared" si="94"/>
        <v>484168.00897969241</v>
      </c>
      <c r="AG275" s="9">
        <f t="shared" si="95"/>
        <v>14.244354794320239</v>
      </c>
      <c r="AH275" s="10">
        <f t="shared" si="96"/>
        <v>4.7538627912785083</v>
      </c>
      <c r="AI275" s="10">
        <f t="shared" si="97"/>
        <v>4.7771053001268324</v>
      </c>
      <c r="AJ275" s="10">
        <f t="shared" si="98"/>
        <v>4.9858509502237247</v>
      </c>
      <c r="AK275" s="10">
        <f t="shared" si="99"/>
        <v>9.7629562503505571</v>
      </c>
      <c r="AL275" s="9">
        <f t="shared" si="100"/>
        <v>5.288267968939885</v>
      </c>
      <c r="AM275" s="49">
        <f t="shared" si="84"/>
        <v>33.755863633308003</v>
      </c>
      <c r="AN275" s="29">
        <f t="shared" si="103"/>
        <v>1.6271593750584261E-4</v>
      </c>
      <c r="AO275" s="29">
        <f t="shared" si="101"/>
        <v>4.416666666666667</v>
      </c>
      <c r="AP275"/>
      <c r="AQ275" s="32"/>
      <c r="AR275" s="37"/>
      <c r="AS275" s="32"/>
      <c r="AT275"/>
    </row>
    <row r="276" spans="21:46" x14ac:dyDescent="0.25">
      <c r="U276" s="36">
        <f t="shared" si="104"/>
        <v>15960</v>
      </c>
      <c r="V276" s="49">
        <f t="shared" si="102"/>
        <v>28.468307888909901</v>
      </c>
      <c r="W276" s="32">
        <f t="shared" si="85"/>
        <v>296.38415394445491</v>
      </c>
      <c r="X276" s="8">
        <f t="shared" si="86"/>
        <v>1.1915397139235644</v>
      </c>
      <c r="Y276" s="32">
        <f t="shared" si="87"/>
        <v>1.8359627934251151E-5</v>
      </c>
      <c r="Z276" s="32">
        <f t="shared" si="88"/>
        <v>1.5408322290656689E-5</v>
      </c>
      <c r="AA276" s="10">
        <f t="shared" si="89"/>
        <v>1006.2010280458964</v>
      </c>
      <c r="AB276" s="29">
        <f t="shared" si="90"/>
        <v>2.583770023784138E-2</v>
      </c>
      <c r="AC276" s="8">
        <f t="shared" si="91"/>
        <v>0.71498145469339336</v>
      </c>
      <c r="AD276" s="32">
        <f t="shared" si="92"/>
        <v>3.3739995431314763E-3</v>
      </c>
      <c r="AE276" s="38">
        <f t="shared" si="93"/>
        <v>677217.93341380649</v>
      </c>
      <c r="AF276" s="32">
        <f t="shared" si="94"/>
        <v>484198.26317665697</v>
      </c>
      <c r="AG276" s="9">
        <f t="shared" si="95"/>
        <v>14.244577310786445</v>
      </c>
      <c r="AH276" s="10">
        <f t="shared" si="96"/>
        <v>4.7539419482069007</v>
      </c>
      <c r="AI276" s="10">
        <f t="shared" si="97"/>
        <v>4.7775098879840643</v>
      </c>
      <c r="AJ276" s="10">
        <f t="shared" si="98"/>
        <v>4.9862083728676767</v>
      </c>
      <c r="AK276" s="10">
        <f t="shared" si="99"/>
        <v>9.763718260851741</v>
      </c>
      <c r="AL276" s="9">
        <f t="shared" si="100"/>
        <v>5.2886807246280254</v>
      </c>
      <c r="AM276" s="49">
        <f t="shared" si="84"/>
        <v>33.756988613537928</v>
      </c>
      <c r="AN276" s="29">
        <f t="shared" si="103"/>
        <v>1.6272863768086236E-4</v>
      </c>
      <c r="AO276" s="29">
        <f t="shared" si="101"/>
        <v>4.4333333333333336</v>
      </c>
      <c r="AP276"/>
      <c r="AQ276" s="32"/>
      <c r="AR276" s="37"/>
      <c r="AS276" s="32"/>
      <c r="AT276"/>
    </row>
    <row r="277" spans="21:46" x14ac:dyDescent="0.25">
      <c r="U277" s="36">
        <f t="shared" si="104"/>
        <v>16020</v>
      </c>
      <c r="V277" s="49">
        <f t="shared" si="102"/>
        <v>28.469004463436626</v>
      </c>
      <c r="W277" s="32">
        <f t="shared" si="85"/>
        <v>296.38450223171827</v>
      </c>
      <c r="X277" s="8">
        <f t="shared" si="86"/>
        <v>1.1915383091087275</v>
      </c>
      <c r="Y277" s="32">
        <f t="shared" si="87"/>
        <v>1.8359644526574057E-5</v>
      </c>
      <c r="Z277" s="32">
        <f t="shared" si="88"/>
        <v>1.5408354382082018E-5</v>
      </c>
      <c r="AA277" s="10">
        <f t="shared" si="89"/>
        <v>1006.2010405078577</v>
      </c>
      <c r="AB277" s="29">
        <f t="shared" si="90"/>
        <v>2.5837726257780413E-2</v>
      </c>
      <c r="AC277" s="8">
        <f t="shared" si="91"/>
        <v>0.71498138968131375</v>
      </c>
      <c r="AD277" s="32">
        <f t="shared" si="92"/>
        <v>3.3739955782781908E-3</v>
      </c>
      <c r="AE277" s="38">
        <f t="shared" si="93"/>
        <v>677259.37938749371</v>
      </c>
      <c r="AF277" s="32">
        <f t="shared" si="94"/>
        <v>484227.85224917438</v>
      </c>
      <c r="AG277" s="9">
        <f t="shared" si="95"/>
        <v>14.244794925245591</v>
      </c>
      <c r="AH277" s="10">
        <f t="shared" si="96"/>
        <v>4.7540193617409043</v>
      </c>
      <c r="AI277" s="10">
        <f t="shared" si="97"/>
        <v>4.7779055920636484</v>
      </c>
      <c r="AJ277" s="10">
        <f t="shared" si="98"/>
        <v>4.9865579441598573</v>
      </c>
      <c r="AK277" s="10">
        <f t="shared" si="99"/>
        <v>9.7644635362235057</v>
      </c>
      <c r="AL277" s="9">
        <f t="shared" si="100"/>
        <v>5.2890844154543979</v>
      </c>
      <c r="AM277" s="49">
        <f t="shared" si="84"/>
        <v>33.758088878891023</v>
      </c>
      <c r="AN277" s="29">
        <f t="shared" si="103"/>
        <v>1.6274105893705843E-4</v>
      </c>
      <c r="AO277" s="29">
        <f t="shared" si="101"/>
        <v>4.45</v>
      </c>
      <c r="AP277"/>
      <c r="AQ277" s="32"/>
      <c r="AR277" s="37"/>
      <c r="AS277" s="32"/>
      <c r="AT277"/>
    </row>
    <row r="278" spans="21:46" x14ac:dyDescent="0.25">
      <c r="U278" s="36">
        <f t="shared" si="104"/>
        <v>16080</v>
      </c>
      <c r="V278" s="49">
        <f t="shared" si="102"/>
        <v>28.469685731650941</v>
      </c>
      <c r="W278" s="32">
        <f t="shared" si="85"/>
        <v>296.38484286582548</v>
      </c>
      <c r="X278" s="8">
        <f t="shared" si="86"/>
        <v>1.1915369351660596</v>
      </c>
      <c r="Y278" s="32">
        <f t="shared" si="87"/>
        <v>1.8359660754293258E-5</v>
      </c>
      <c r="Z278" s="32">
        <f t="shared" si="88"/>
        <v>1.5408385768364409E-5</v>
      </c>
      <c r="AA278" s="10">
        <f t="shared" si="89"/>
        <v>1006.201052696077</v>
      </c>
      <c r="AB278" s="29">
        <f t="shared" si="90"/>
        <v>2.5837751705953267E-2</v>
      </c>
      <c r="AC278" s="8">
        <f t="shared" si="91"/>
        <v>0.71498132609797682</v>
      </c>
      <c r="AD278" s="32">
        <f t="shared" si="92"/>
        <v>3.3739917005563736E-3</v>
      </c>
      <c r="AE278" s="38">
        <f t="shared" si="93"/>
        <v>677299.91419780371</v>
      </c>
      <c r="AF278" s="32">
        <f t="shared" si="94"/>
        <v>484256.79081919161</v>
      </c>
      <c r="AG278" s="9">
        <f t="shared" si="95"/>
        <v>14.245007745901935</v>
      </c>
      <c r="AH278" s="10">
        <f t="shared" si="96"/>
        <v>4.7540950703449383</v>
      </c>
      <c r="AI278" s="10">
        <f t="shared" si="97"/>
        <v>4.7782926071906378</v>
      </c>
      <c r="AJ278" s="10">
        <f t="shared" si="98"/>
        <v>4.9868998364236869</v>
      </c>
      <c r="AK278" s="10">
        <f t="shared" si="99"/>
        <v>9.7651924436143247</v>
      </c>
      <c r="AL278" s="9">
        <f t="shared" si="100"/>
        <v>5.289479240291092</v>
      </c>
      <c r="AM278" s="49">
        <f t="shared" si="84"/>
        <v>33.759164971942035</v>
      </c>
      <c r="AN278" s="29">
        <f t="shared" si="103"/>
        <v>1.6275320739357209E-4</v>
      </c>
      <c r="AO278" s="29">
        <f t="shared" si="101"/>
        <v>4.4666666666666668</v>
      </c>
      <c r="AP278"/>
      <c r="AQ278" s="32"/>
      <c r="AR278" s="37"/>
      <c r="AS278" s="32"/>
      <c r="AT278"/>
    </row>
    <row r="279" spans="21:46" x14ac:dyDescent="0.25">
      <c r="U279" s="36">
        <f t="shared" si="104"/>
        <v>16140</v>
      </c>
      <c r="V279" s="49">
        <f t="shared" si="102"/>
        <v>28.470352029715077</v>
      </c>
      <c r="W279" s="32">
        <f t="shared" si="85"/>
        <v>296.38517601485751</v>
      </c>
      <c r="X279" s="8">
        <f t="shared" si="86"/>
        <v>1.1915355914173975</v>
      </c>
      <c r="Y279" s="32">
        <f t="shared" si="87"/>
        <v>1.835967662541665E-5</v>
      </c>
      <c r="Z279" s="32">
        <f t="shared" si="88"/>
        <v>1.5408416464989348E-5</v>
      </c>
      <c r="AA279" s="10">
        <f t="shared" si="89"/>
        <v>1006.2010646165622</v>
      </c>
      <c r="AB279" s="29">
        <f t="shared" si="90"/>
        <v>2.5837776594917719E-2</v>
      </c>
      <c r="AC279" s="8">
        <f t="shared" si="91"/>
        <v>0.71498126391199546</v>
      </c>
      <c r="AD279" s="32">
        <f t="shared" si="92"/>
        <v>3.3739879080520239E-3</v>
      </c>
      <c r="AE279" s="38">
        <f t="shared" si="93"/>
        <v>677339.55787524697</v>
      </c>
      <c r="AF279" s="32">
        <f t="shared" si="94"/>
        <v>484285.09318723629</v>
      </c>
      <c r="AG279" s="9">
        <f t="shared" si="95"/>
        <v>14.245215878562027</v>
      </c>
      <c r="AH279" s="10">
        <f t="shared" si="96"/>
        <v>4.7541691116318603</v>
      </c>
      <c r="AI279" s="10">
        <f t="shared" si="97"/>
        <v>4.778671123928004</v>
      </c>
      <c r="AJ279" s="10">
        <f t="shared" si="98"/>
        <v>4.9872342182066678</v>
      </c>
      <c r="AK279" s="10">
        <f t="shared" si="99"/>
        <v>9.7659053421346727</v>
      </c>
      <c r="AL279" s="9">
        <f t="shared" si="100"/>
        <v>5.2898653936562807</v>
      </c>
      <c r="AM279" s="49">
        <f t="shared" si="84"/>
        <v>33.760217423371358</v>
      </c>
      <c r="AN279" s="29">
        <f t="shared" si="103"/>
        <v>1.6276508903557789E-4</v>
      </c>
      <c r="AO279" s="29">
        <f t="shared" si="101"/>
        <v>4.4833333333333334</v>
      </c>
      <c r="AP279"/>
      <c r="AQ279" s="32"/>
      <c r="AR279" s="37"/>
      <c r="AS279" s="32"/>
      <c r="AT279"/>
    </row>
    <row r="280" spans="21:46" x14ac:dyDescent="0.25">
      <c r="U280" s="36">
        <f t="shared" si="104"/>
        <v>16200</v>
      </c>
      <c r="V280" s="49">
        <f t="shared" si="102"/>
        <v>28.471003686415923</v>
      </c>
      <c r="W280" s="32">
        <f t="shared" si="85"/>
        <v>296.38550184320792</v>
      </c>
      <c r="X280" s="8">
        <f t="shared" si="86"/>
        <v>1.1915342771994613</v>
      </c>
      <c r="Y280" s="32">
        <f t="shared" si="87"/>
        <v>1.8359692147776513E-5</v>
      </c>
      <c r="Z280" s="32">
        <f t="shared" si="88"/>
        <v>1.5408446487102717E-5</v>
      </c>
      <c r="AA280" s="10">
        <f t="shared" si="89"/>
        <v>1006.2010762751897</v>
      </c>
      <c r="AB280" s="29">
        <f t="shared" si="90"/>
        <v>2.5837800936956125E-2</v>
      </c>
      <c r="AC280" s="8">
        <f t="shared" si="91"/>
        <v>0.71498120309267277</v>
      </c>
      <c r="AD280" s="32">
        <f t="shared" si="92"/>
        <v>3.3739841988931498E-3</v>
      </c>
      <c r="AE280" s="38">
        <f t="shared" si="93"/>
        <v>677378.33001002285</v>
      </c>
      <c r="AF280" s="32">
        <f t="shared" si="94"/>
        <v>484312.77333947166</v>
      </c>
      <c r="AG280" s="9">
        <f t="shared" si="95"/>
        <v>14.245419426688132</v>
      </c>
      <c r="AH280" s="10">
        <f t="shared" si="96"/>
        <v>4.7542415223819514</v>
      </c>
      <c r="AI280" s="10">
        <f t="shared" si="97"/>
        <v>4.7790413286694138</v>
      </c>
      <c r="AJ280" s="10">
        <f t="shared" si="98"/>
        <v>4.9875612543628272</v>
      </c>
      <c r="AK280" s="10">
        <f t="shared" si="99"/>
        <v>9.7666025830322418</v>
      </c>
      <c r="AL280" s="9">
        <f t="shared" si="100"/>
        <v>5.2902430658091308</v>
      </c>
      <c r="AM280" s="49">
        <f t="shared" si="84"/>
        <v>33.761246752225055</v>
      </c>
      <c r="AN280" s="29">
        <f t="shared" si="103"/>
        <v>1.6277670971720403E-4</v>
      </c>
      <c r="AO280" s="29">
        <f t="shared" si="101"/>
        <v>4.5</v>
      </c>
      <c r="AP280"/>
      <c r="AQ280" s="32"/>
      <c r="AR280" s="37"/>
      <c r="AS280" s="32"/>
      <c r="AT280"/>
    </row>
    <row r="281" spans="21:46" x14ac:dyDescent="0.25">
      <c r="U281" s="36">
        <f t="shared" si="104"/>
        <v>16260</v>
      </c>
      <c r="V281" s="49">
        <f t="shared" si="102"/>
        <v>28.471641023326516</v>
      </c>
      <c r="W281" s="32">
        <f t="shared" si="85"/>
        <v>296.38582051166321</v>
      </c>
      <c r="X281" s="8">
        <f t="shared" si="86"/>
        <v>1.1915329918635307</v>
      </c>
      <c r="Y281" s="32">
        <f t="shared" si="87"/>
        <v>1.835970732903318E-5</v>
      </c>
      <c r="Z281" s="32">
        <f t="shared" si="88"/>
        <v>1.5408475849518032E-5</v>
      </c>
      <c r="AA281" s="10">
        <f t="shared" si="89"/>
        <v>1006.2010876777069</v>
      </c>
      <c r="AB281" s="29">
        <f t="shared" si="90"/>
        <v>2.583782474408125E-2</v>
      </c>
      <c r="AC281" s="8">
        <f t="shared" si="91"/>
        <v>0.71498114360998399</v>
      </c>
      <c r="AD281" s="32">
        <f t="shared" si="92"/>
        <v>3.3739805712488481E-3</v>
      </c>
      <c r="AE281" s="38">
        <f t="shared" si="93"/>
        <v>677416.2497617132</v>
      </c>
      <c r="AF281" s="32">
        <f t="shared" si="94"/>
        <v>484339.84495461627</v>
      </c>
      <c r="AG281" s="9">
        <f t="shared" si="95"/>
        <v>14.245618491450672</v>
      </c>
      <c r="AH281" s="10">
        <f t="shared" si="96"/>
        <v>4.7543123385614638</v>
      </c>
      <c r="AI281" s="10">
        <f t="shared" si="97"/>
        <v>4.7794034037300142</v>
      </c>
      <c r="AJ281" s="10">
        <f t="shared" si="98"/>
        <v>4.9878811061333286</v>
      </c>
      <c r="AK281" s="10">
        <f t="shared" si="99"/>
        <v>9.7672845098633427</v>
      </c>
      <c r="AL281" s="9">
        <f t="shared" si="100"/>
        <v>5.2906124428426438</v>
      </c>
      <c r="AM281" s="49">
        <f t="shared" si="84"/>
        <v>33.762253466169156</v>
      </c>
      <c r="AN281" s="29">
        <f t="shared" si="103"/>
        <v>1.6278807516438904E-4</v>
      </c>
      <c r="AO281" s="29">
        <f t="shared" si="101"/>
        <v>4.5166666666666666</v>
      </c>
      <c r="AP281"/>
      <c r="AQ281" s="32"/>
      <c r="AR281" s="37"/>
      <c r="AS281" s="32"/>
      <c r="AT281"/>
    </row>
    <row r="282" spans="21:46" x14ac:dyDescent="0.25">
      <c r="U282" s="36">
        <f t="shared" si="104"/>
        <v>16320</v>
      </c>
      <c r="V282" s="49">
        <f t="shared" si="102"/>
        <v>28.472264354964008</v>
      </c>
      <c r="W282" s="32">
        <f t="shared" si="85"/>
        <v>296.38613217748195</v>
      </c>
      <c r="X282" s="8">
        <f t="shared" si="86"/>
        <v>1.1915317347751251</v>
      </c>
      <c r="Y282" s="32">
        <f t="shared" si="87"/>
        <v>1.8359722176678933E-5</v>
      </c>
      <c r="Z282" s="32">
        <f t="shared" si="88"/>
        <v>1.5408504566723874E-5</v>
      </c>
      <c r="AA282" s="10">
        <f t="shared" si="89"/>
        <v>1006.2010988297358</v>
      </c>
      <c r="AB282" s="29">
        <f t="shared" si="90"/>
        <v>2.5837848028042287E-2</v>
      </c>
      <c r="AC282" s="8">
        <f t="shared" si="91"/>
        <v>0.71498108543456496</v>
      </c>
      <c r="AD282" s="32">
        <f t="shared" si="92"/>
        <v>3.3739770233284058E-3</v>
      </c>
      <c r="AE282" s="38">
        <f t="shared" si="93"/>
        <v>677453.33586873452</v>
      </c>
      <c r="AF282" s="32">
        <f t="shared" si="94"/>
        <v>484366.32141069468</v>
      </c>
      <c r="AG282" s="9">
        <f t="shared" si="95"/>
        <v>14.245813171779298</v>
      </c>
      <c r="AH282" s="10">
        <f t="shared" si="96"/>
        <v>4.7543815953407558</v>
      </c>
      <c r="AI282" s="10">
        <f t="shared" si="97"/>
        <v>4.7797575274352555</v>
      </c>
      <c r="AJ282" s="10">
        <f t="shared" si="98"/>
        <v>4.9881939312255499</v>
      </c>
      <c r="AK282" s="10">
        <f t="shared" si="99"/>
        <v>9.7679514586608054</v>
      </c>
      <c r="AL282" s="9">
        <f t="shared" si="100"/>
        <v>5.2909737067746025</v>
      </c>
      <c r="AM282" s="49">
        <f t="shared" si="84"/>
        <v>33.763238061738612</v>
      </c>
      <c r="AN282" s="29">
        <f t="shared" si="103"/>
        <v>1.6279919097768008E-4</v>
      </c>
      <c r="AO282" s="29">
        <f t="shared" si="101"/>
        <v>4.5333333333333332</v>
      </c>
      <c r="AP282"/>
      <c r="AQ282" s="32"/>
      <c r="AR282" s="37"/>
      <c r="AS282" s="32"/>
      <c r="AT282"/>
    </row>
    <row r="283" spans="21:46" x14ac:dyDescent="0.25">
      <c r="U283" s="36">
        <f t="shared" si="104"/>
        <v>16380</v>
      </c>
      <c r="V283" s="49">
        <f t="shared" si="102"/>
        <v>28.472873988944176</v>
      </c>
      <c r="W283" s="32">
        <f t="shared" si="85"/>
        <v>296.38643699447209</v>
      </c>
      <c r="X283" s="8">
        <f t="shared" si="86"/>
        <v>1.1915305053136909</v>
      </c>
      <c r="Y283" s="32">
        <f t="shared" si="87"/>
        <v>1.8359736698041666E-5</v>
      </c>
      <c r="Z283" s="32">
        <f t="shared" si="88"/>
        <v>1.5408532652890957E-5</v>
      </c>
      <c r="AA283" s="10">
        <f t="shared" si="89"/>
        <v>1006.2011097367744</v>
      </c>
      <c r="AB283" s="29">
        <f t="shared" si="90"/>
        <v>2.5837870800330658E-2</v>
      </c>
      <c r="AC283" s="8">
        <f t="shared" si="91"/>
        <v>0.71498102853769563</v>
      </c>
      <c r="AD283" s="32">
        <f t="shared" si="92"/>
        <v>3.3739735533804167E-3</v>
      </c>
      <c r="AE283" s="38">
        <f t="shared" si="93"/>
        <v>677489.60665759654</v>
      </c>
      <c r="AF283" s="32">
        <f t="shared" si="94"/>
        <v>484392.21579164721</v>
      </c>
      <c r="AG283" s="9">
        <f t="shared" si="95"/>
        <v>14.246003564412865</v>
      </c>
      <c r="AH283" s="10">
        <f t="shared" si="96"/>
        <v>4.7544493271120158</v>
      </c>
      <c r="AI283" s="10">
        <f t="shared" si="97"/>
        <v>4.780103874207799</v>
      </c>
      <c r="AJ283" s="10">
        <f t="shared" si="98"/>
        <v>4.9884998838901762</v>
      </c>
      <c r="AK283" s="10">
        <f t="shared" si="99"/>
        <v>9.7686037580979743</v>
      </c>
      <c r="AL283" s="9">
        <f t="shared" si="100"/>
        <v>5.2913270356364022</v>
      </c>
      <c r="AM283" s="49">
        <f t="shared" si="84"/>
        <v>33.764201024580579</v>
      </c>
      <c r="AN283" s="29">
        <f t="shared" si="103"/>
        <v>1.6281006263496622E-4</v>
      </c>
      <c r="AO283" s="29">
        <f t="shared" si="101"/>
        <v>4.55</v>
      </c>
      <c r="AP283"/>
      <c r="AQ283" s="32"/>
      <c r="AR283" s="37"/>
      <c r="AS283" s="32"/>
      <c r="AT283"/>
    </row>
    <row r="284" spans="21:46" x14ac:dyDescent="0.25">
      <c r="U284" s="36">
        <f t="shared" si="104"/>
        <v>16440</v>
      </c>
      <c r="V284" s="49">
        <f t="shared" si="102"/>
        <v>28.473470226132569</v>
      </c>
      <c r="W284" s="32">
        <f t="shared" si="85"/>
        <v>296.38673511306627</v>
      </c>
      <c r="X284" s="8">
        <f t="shared" si="86"/>
        <v>1.1915293028722975</v>
      </c>
      <c r="Y284" s="32">
        <f t="shared" si="87"/>
        <v>1.8359750900288368E-5</v>
      </c>
      <c r="Z284" s="32">
        <f t="shared" si="88"/>
        <v>1.5408560121878999E-5</v>
      </c>
      <c r="AA284" s="10">
        <f t="shared" si="89"/>
        <v>1006.2011204042005</v>
      </c>
      <c r="AB284" s="29">
        <f t="shared" si="90"/>
        <v>2.5837893072185467E-2</v>
      </c>
      <c r="AC284" s="8">
        <f t="shared" si="91"/>
        <v>0.71498097289128615</v>
      </c>
      <c r="AD284" s="32">
        <f t="shared" si="92"/>
        <v>3.3739701596919233E-3</v>
      </c>
      <c r="AE284" s="38">
        <f t="shared" si="93"/>
        <v>677525.08005196415</v>
      </c>
      <c r="AF284" s="32">
        <f t="shared" si="94"/>
        <v>484417.54089379986</v>
      </c>
      <c r="AG284" s="9">
        <f t="shared" si="95"/>
        <v>14.246189763948369</v>
      </c>
      <c r="AH284" s="10">
        <f t="shared" si="96"/>
        <v>4.7545155675065809</v>
      </c>
      <c r="AI284" s="10">
        <f t="shared" si="97"/>
        <v>4.7804426146525412</v>
      </c>
      <c r="AJ284" s="10">
        <f t="shared" si="98"/>
        <v>4.9887991149967839</v>
      </c>
      <c r="AK284" s="10">
        <f t="shared" si="99"/>
        <v>9.769241729649325</v>
      </c>
      <c r="AL284" s="9">
        <f t="shared" si="100"/>
        <v>5.291672603560051</v>
      </c>
      <c r="AM284" s="49">
        <f t="shared" si="84"/>
        <v>33.765142829692621</v>
      </c>
      <c r="AN284" s="29">
        <f t="shared" si="103"/>
        <v>1.6282069549415539E-4</v>
      </c>
      <c r="AO284" s="29">
        <f t="shared" si="101"/>
        <v>4.5666666666666664</v>
      </c>
      <c r="AP284"/>
      <c r="AQ284" s="32"/>
      <c r="AR284" s="37"/>
      <c r="AS284" s="32"/>
      <c r="AT284"/>
    </row>
    <row r="285" spans="21:46" x14ac:dyDescent="0.25">
      <c r="U285" s="36">
        <f t="shared" si="104"/>
        <v>16500</v>
      </c>
      <c r="V285" s="49">
        <f t="shared" si="102"/>
        <v>28.474053360792364</v>
      </c>
      <c r="W285" s="32">
        <f t="shared" si="85"/>
        <v>296.38702668039616</v>
      </c>
      <c r="X285" s="8">
        <f t="shared" si="86"/>
        <v>1.1915281268573377</v>
      </c>
      <c r="Y285" s="32">
        <f t="shared" si="87"/>
        <v>1.8359764790428834E-5</v>
      </c>
      <c r="Z285" s="32">
        <f t="shared" si="88"/>
        <v>1.5408586987243699E-5</v>
      </c>
      <c r="AA285" s="10">
        <f t="shared" si="89"/>
        <v>1006.2011308372746</v>
      </c>
      <c r="AB285" s="29">
        <f t="shared" si="90"/>
        <v>2.5837914854599294E-2</v>
      </c>
      <c r="AC285" s="8">
        <f t="shared" si="91"/>
        <v>0.71498091846786405</v>
      </c>
      <c r="AD285" s="32">
        <f t="shared" si="92"/>
        <v>3.37396684058757E-3</v>
      </c>
      <c r="AE285" s="38">
        <f t="shared" si="93"/>
        <v>677559.77358149656</v>
      </c>
      <c r="AF285" s="32">
        <f t="shared" si="94"/>
        <v>484442.3092321764</v>
      </c>
      <c r="AG285" s="9">
        <f t="shared" si="95"/>
        <v>14.246371862888591</v>
      </c>
      <c r="AH285" s="10">
        <f t="shared" si="96"/>
        <v>4.7545803494118788</v>
      </c>
      <c r="AI285" s="10">
        <f t="shared" si="97"/>
        <v>4.7807739156398226</v>
      </c>
      <c r="AJ285" s="10">
        <f t="shared" si="98"/>
        <v>4.9890917721076722</v>
      </c>
      <c r="AK285" s="10">
        <f t="shared" si="99"/>
        <v>9.7698656877474939</v>
      </c>
      <c r="AL285" s="9">
        <f t="shared" si="100"/>
        <v>5.2920105808632254</v>
      </c>
      <c r="AM285" s="49">
        <f t="shared" si="84"/>
        <v>33.766063941655588</v>
      </c>
      <c r="AN285" s="29">
        <f t="shared" si="103"/>
        <v>1.6283109479579158E-4</v>
      </c>
      <c r="AO285" s="29">
        <f t="shared" si="101"/>
        <v>4.583333333333333</v>
      </c>
      <c r="AP285"/>
      <c r="AQ285" s="32"/>
      <c r="AR285" s="37"/>
      <c r="AS285" s="32"/>
      <c r="AT285"/>
    </row>
    <row r="286" spans="21:46" x14ac:dyDescent="0.25">
      <c r="U286" s="36">
        <f t="shared" si="104"/>
        <v>16560</v>
      </c>
      <c r="V286" s="49">
        <f t="shared" si="102"/>
        <v>28.474623680728978</v>
      </c>
      <c r="W286" s="32">
        <f t="shared" si="85"/>
        <v>296.38731184036448</v>
      </c>
      <c r="X286" s="8">
        <f t="shared" si="86"/>
        <v>1.1915269766882357</v>
      </c>
      <c r="Y286" s="32">
        <f t="shared" si="87"/>
        <v>1.8359778375318987E-5</v>
      </c>
      <c r="Z286" s="32">
        <f t="shared" si="88"/>
        <v>1.540861326224328E-5</v>
      </c>
      <c r="AA286" s="10">
        <f t="shared" si="89"/>
        <v>1006.2011410411411</v>
      </c>
      <c r="AB286" s="29">
        <f t="shared" si="90"/>
        <v>2.5837936158323443E-2</v>
      </c>
      <c r="AC286" s="8">
        <f t="shared" si="91"/>
        <v>0.71498086524055948</v>
      </c>
      <c r="AD286" s="32">
        <f t="shared" si="92"/>
        <v>3.3739635944287807E-3</v>
      </c>
      <c r="AE286" s="38">
        <f t="shared" si="93"/>
        <v>677593.7043905165</v>
      </c>
      <c r="AF286" s="32">
        <f t="shared" si="94"/>
        <v>484466.53304668737</v>
      </c>
      <c r="AG286" s="9">
        <f t="shared" si="95"/>
        <v>14.246549951688829</v>
      </c>
      <c r="AH286" s="10">
        <f t="shared" si="96"/>
        <v>4.7546437049879833</v>
      </c>
      <c r="AI286" s="10">
        <f t="shared" si="97"/>
        <v>4.7810979403868252</v>
      </c>
      <c r="AJ286" s="10">
        <f t="shared" si="98"/>
        <v>4.9893779995502676</v>
      </c>
      <c r="AK286" s="10">
        <f t="shared" si="99"/>
        <v>9.7704759399370928</v>
      </c>
      <c r="AL286" s="9">
        <f t="shared" si="100"/>
        <v>5.2923411341325917</v>
      </c>
      <c r="AM286" s="49">
        <f t="shared" si="84"/>
        <v>33.766964814861566</v>
      </c>
      <c r="AN286" s="29">
        <f t="shared" si="103"/>
        <v>1.6284126566561822E-4</v>
      </c>
      <c r="AO286" s="29">
        <f t="shared" si="101"/>
        <v>4.5999999999999996</v>
      </c>
      <c r="AP286"/>
      <c r="AQ286" s="32"/>
      <c r="AR286" s="37"/>
      <c r="AS286" s="32"/>
      <c r="AT286"/>
    </row>
    <row r="287" spans="21:46" x14ac:dyDescent="0.25">
      <c r="U287" s="36">
        <f t="shared" si="104"/>
        <v>16620</v>
      </c>
      <c r="V287" s="49">
        <f t="shared" si="102"/>
        <v>28.475181467431547</v>
      </c>
      <c r="W287" s="32">
        <f t="shared" si="85"/>
        <v>296.38759073371574</v>
      </c>
      <c r="X287" s="8">
        <f t="shared" si="86"/>
        <v>1.1915258517971623</v>
      </c>
      <c r="Y287" s="32">
        <f t="shared" si="87"/>
        <v>1.83597916616642E-5</v>
      </c>
      <c r="Z287" s="32">
        <f t="shared" si="88"/>
        <v>1.5408638959844953E-5</v>
      </c>
      <c r="AA287" s="10">
        <f t="shared" si="89"/>
        <v>1006.2011510208321</v>
      </c>
      <c r="AB287" s="29">
        <f t="shared" si="90"/>
        <v>2.5837956993873125E-2</v>
      </c>
      <c r="AC287" s="8">
        <f t="shared" si="91"/>
        <v>0.71498081318309303</v>
      </c>
      <c r="AD287" s="32">
        <f t="shared" si="92"/>
        <v>3.3739604196129538E-3</v>
      </c>
      <c r="AE287" s="38">
        <f t="shared" si="93"/>
        <v>677626.88924648543</v>
      </c>
      <c r="AF287" s="32">
        <f t="shared" si="94"/>
        <v>484490.22430818185</v>
      </c>
      <c r="AG287" s="9">
        <f t="shared" si="95"/>
        <v>14.24672411880254</v>
      </c>
      <c r="AH287" s="10">
        <f t="shared" si="96"/>
        <v>4.754705665683769</v>
      </c>
      <c r="AI287" s="10">
        <f t="shared" si="97"/>
        <v>4.7814148485371897</v>
      </c>
      <c r="AJ287" s="10">
        <f t="shared" si="98"/>
        <v>4.9896579384877171</v>
      </c>
      <c r="AK287" s="10">
        <f t="shared" si="99"/>
        <v>9.7710727870249059</v>
      </c>
      <c r="AL287" s="9">
        <f t="shared" si="100"/>
        <v>5.2926644263051568</v>
      </c>
      <c r="AM287" s="49">
        <f t="shared" si="84"/>
        <v>33.767845893736705</v>
      </c>
      <c r="AN287" s="29">
        <f t="shared" si="103"/>
        <v>1.6285121311708175E-4</v>
      </c>
      <c r="AO287" s="29">
        <f t="shared" si="101"/>
        <v>4.6166666666666663</v>
      </c>
      <c r="AP287"/>
      <c r="AQ287" s="32"/>
      <c r="AR287" s="37"/>
      <c r="AS287" s="32"/>
      <c r="AT287"/>
    </row>
    <row r="288" spans="21:46" x14ac:dyDescent="0.25">
      <c r="U288" s="36">
        <f t="shared" si="104"/>
        <v>16680</v>
      </c>
      <c r="V288" s="49">
        <f t="shared" si="102"/>
        <v>28.475726996211296</v>
      </c>
      <c r="W288" s="32">
        <f t="shared" si="85"/>
        <v>296.38786349810562</v>
      </c>
      <c r="X288" s="8">
        <f t="shared" si="86"/>
        <v>1.1915247516287535</v>
      </c>
      <c r="Y288" s="32">
        <f t="shared" si="87"/>
        <v>1.8359804656022729E-5</v>
      </c>
      <c r="Z288" s="32">
        <f t="shared" si="88"/>
        <v>1.5408664092731448E-5</v>
      </c>
      <c r="AA288" s="10">
        <f t="shared" si="89"/>
        <v>1006.201160781269</v>
      </c>
      <c r="AB288" s="29">
        <f t="shared" si="90"/>
        <v>2.5837977371532882E-2</v>
      </c>
      <c r="AC288" s="8">
        <f t="shared" si="91"/>
        <v>0.71498076226976104</v>
      </c>
      <c r="AD288" s="32">
        <f t="shared" si="92"/>
        <v>3.3739573145726716E-3</v>
      </c>
      <c r="AE288" s="38">
        <f t="shared" si="93"/>
        <v>677659.34454827092</v>
      </c>
      <c r="AF288" s="32">
        <f t="shared" si="94"/>
        <v>484513.39472434937</v>
      </c>
      <c r="AG288" s="9">
        <f t="shared" si="95"/>
        <v>14.246894450725854</v>
      </c>
      <c r="AH288" s="10">
        <f t="shared" si="96"/>
        <v>4.7547662622527636</v>
      </c>
      <c r="AI288" s="10">
        <f t="shared" si="97"/>
        <v>4.7817247962389713</v>
      </c>
      <c r="AJ288" s="10">
        <f t="shared" si="98"/>
        <v>4.9899317269882042</v>
      </c>
      <c r="AK288" s="10">
        <f t="shared" si="99"/>
        <v>9.7716565232271755</v>
      </c>
      <c r="AL288" s="9">
        <f t="shared" si="100"/>
        <v>5.2929806167480535</v>
      </c>
      <c r="AM288" s="49">
        <f t="shared" si="84"/>
        <v>33.768707612959346</v>
      </c>
      <c r="AN288" s="29">
        <f t="shared" si="103"/>
        <v>1.6286094205378627E-4</v>
      </c>
      <c r="AO288" s="29">
        <f t="shared" si="101"/>
        <v>4.6333333333333337</v>
      </c>
      <c r="AP288"/>
      <c r="AQ288" s="32"/>
      <c r="AR288" s="37"/>
      <c r="AS288" s="32"/>
      <c r="AT288"/>
    </row>
    <row r="289" spans="21:46" x14ac:dyDescent="0.25">
      <c r="U289" s="36">
        <f t="shared" si="104"/>
        <v>16740</v>
      </c>
      <c r="V289" s="49">
        <f t="shared" si="102"/>
        <v>28.476260536336898</v>
      </c>
      <c r="W289" s="32">
        <f t="shared" si="85"/>
        <v>296.38813026816842</v>
      </c>
      <c r="X289" s="8">
        <f t="shared" si="86"/>
        <v>1.1915236756398406</v>
      </c>
      <c r="Y289" s="32">
        <f t="shared" si="87"/>
        <v>1.8359817364808908E-5</v>
      </c>
      <c r="Z289" s="32">
        <f t="shared" si="88"/>
        <v>1.5408688673307145E-5</v>
      </c>
      <c r="AA289" s="10">
        <f t="shared" si="89"/>
        <v>1006.2011703272658</v>
      </c>
      <c r="AB289" s="29">
        <f t="shared" si="90"/>
        <v>2.5837997301361489E-2</v>
      </c>
      <c r="AC289" s="8">
        <f t="shared" si="91"/>
        <v>0.71498071247542627</v>
      </c>
      <c r="AD289" s="32">
        <f t="shared" si="92"/>
        <v>3.37395427777493E-3</v>
      </c>
      <c r="AE289" s="38">
        <f t="shared" si="93"/>
        <v>677691.08633425774</v>
      </c>
      <c r="AF289" s="32">
        <f t="shared" si="94"/>
        <v>484536.05574551324</v>
      </c>
      <c r="AG289" s="9">
        <f t="shared" si="95"/>
        <v>14.247061032041193</v>
      </c>
      <c r="AH289" s="10">
        <f t="shared" si="96"/>
        <v>4.7548255247685818</v>
      </c>
      <c r="AI289" s="10">
        <f t="shared" si="97"/>
        <v>4.782027936220846</v>
      </c>
      <c r="AJ289" s="10">
        <f t="shared" si="98"/>
        <v>4.9901995000924986</v>
      </c>
      <c r="AK289" s="10">
        <f t="shared" si="99"/>
        <v>9.7722274363133437</v>
      </c>
      <c r="AL289" s="9">
        <f t="shared" si="100"/>
        <v>5.2932898613363939</v>
      </c>
      <c r="AM289" s="49">
        <f t="shared" si="84"/>
        <v>33.769550397673292</v>
      </c>
      <c r="AN289" s="29">
        <f t="shared" si="103"/>
        <v>1.6287045727188905E-4</v>
      </c>
      <c r="AO289" s="29">
        <f t="shared" si="101"/>
        <v>4.6500000000000004</v>
      </c>
      <c r="AP289"/>
      <c r="AQ289" s="32"/>
      <c r="AR289" s="37"/>
      <c r="AS289" s="32"/>
      <c r="AT289"/>
    </row>
    <row r="290" spans="21:46" x14ac:dyDescent="0.25">
      <c r="U290" s="36">
        <f t="shared" si="104"/>
        <v>16800</v>
      </c>
      <c r="V290" s="49">
        <f t="shared" si="102"/>
        <v>28.476782351166875</v>
      </c>
      <c r="W290" s="32">
        <f t="shared" si="85"/>
        <v>296.38839117558342</v>
      </c>
      <c r="X290" s="8">
        <f t="shared" si="86"/>
        <v>1.1915226232991787</v>
      </c>
      <c r="Y290" s="32">
        <f t="shared" si="87"/>
        <v>1.8359829794296275E-5</v>
      </c>
      <c r="Z290" s="32">
        <f t="shared" si="88"/>
        <v>1.5408712713704235E-5</v>
      </c>
      <c r="AA290" s="10">
        <f t="shared" si="89"/>
        <v>1006.2011796635306</v>
      </c>
      <c r="AB290" s="29">
        <f t="shared" si="90"/>
        <v>2.5838016793196979E-2</v>
      </c>
      <c r="AC290" s="8">
        <f t="shared" si="91"/>
        <v>0.71498066377550218</v>
      </c>
      <c r="AD290" s="32">
        <f t="shared" si="92"/>
        <v>3.3739513077203826E-3</v>
      </c>
      <c r="AE290" s="38">
        <f t="shared" si="93"/>
        <v>677722.13029026578</v>
      </c>
      <c r="AF290" s="32">
        <f t="shared" si="94"/>
        <v>484558.21857028158</v>
      </c>
      <c r="AG290" s="9">
        <f t="shared" si="95"/>
        <v>14.247223945459856</v>
      </c>
      <c r="AH290" s="10">
        <f t="shared" si="96"/>
        <v>4.7548834826400519</v>
      </c>
      <c r="AI290" s="10">
        <f t="shared" si="97"/>
        <v>4.7823244178667057</v>
      </c>
      <c r="AJ290" s="10">
        <f t="shared" si="98"/>
        <v>4.9904613898802044</v>
      </c>
      <c r="AK290" s="10">
        <f t="shared" si="99"/>
        <v>9.7727858077469101</v>
      </c>
      <c r="AL290" s="9">
        <f t="shared" si="100"/>
        <v>5.2935923125295758</v>
      </c>
      <c r="AM290" s="49">
        <f t="shared" si="84"/>
        <v>33.770374663696451</v>
      </c>
      <c r="AN290" s="29">
        <f t="shared" si="103"/>
        <v>1.628797634624485E-4</v>
      </c>
      <c r="AO290" s="29">
        <f t="shared" si="101"/>
        <v>4.666666666666667</v>
      </c>
      <c r="AP290"/>
      <c r="AQ290" s="32"/>
      <c r="AR290" s="37"/>
      <c r="AS290" s="32"/>
      <c r="AT290"/>
    </row>
    <row r="291" spans="21:46" x14ac:dyDescent="0.25">
      <c r="U291" s="36">
        <f t="shared" si="104"/>
        <v>16860</v>
      </c>
      <c r="V291" s="49">
        <f t="shared" si="102"/>
        <v>28.477292698279111</v>
      </c>
      <c r="W291" s="32">
        <f t="shared" si="85"/>
        <v>296.38864634913955</v>
      </c>
      <c r="X291" s="8">
        <f t="shared" si="86"/>
        <v>1.1915215940871886</v>
      </c>
      <c r="Y291" s="32">
        <f t="shared" si="87"/>
        <v>1.8359841950620532E-5</v>
      </c>
      <c r="Z291" s="32">
        <f t="shared" si="88"/>
        <v>1.5408736225788506E-5</v>
      </c>
      <c r="AA291" s="10">
        <f t="shared" si="89"/>
        <v>1006.2011887946683</v>
      </c>
      <c r="AB291" s="29">
        <f t="shared" si="90"/>
        <v>2.5838035856661255E-2</v>
      </c>
      <c r="AC291" s="8">
        <f t="shared" si="91"/>
        <v>0.71498061614594177</v>
      </c>
      <c r="AD291" s="32">
        <f t="shared" si="92"/>
        <v>3.3739484029426054E-3</v>
      </c>
      <c r="AE291" s="38">
        <f t="shared" si="93"/>
        <v>677752.49175731442</v>
      </c>
      <c r="AF291" s="32">
        <f t="shared" si="94"/>
        <v>484579.89415109198</v>
      </c>
      <c r="AG291" s="9">
        <f t="shared" si="95"/>
        <v>14.24738327186375</v>
      </c>
      <c r="AH291" s="10">
        <f t="shared" si="96"/>
        <v>4.7549401646259799</v>
      </c>
      <c r="AI291" s="10">
        <f t="shared" si="97"/>
        <v>4.7826143872886258</v>
      </c>
      <c r="AJ291" s="10">
        <f t="shared" si="98"/>
        <v>4.9907175255345351</v>
      </c>
      <c r="AK291" s="10">
        <f t="shared" si="99"/>
        <v>9.7733319128231599</v>
      </c>
      <c r="AL291" s="9">
        <f t="shared" si="100"/>
        <v>5.293888119445878</v>
      </c>
      <c r="AM291" s="49">
        <f t="shared" si="84"/>
        <v>33.771180817724989</v>
      </c>
      <c r="AN291" s="29">
        <f t="shared" si="103"/>
        <v>1.6288886521371933E-4</v>
      </c>
      <c r="AO291" s="29">
        <f t="shared" si="101"/>
        <v>4.6833333333333336</v>
      </c>
      <c r="AP291"/>
      <c r="AQ291" s="32"/>
      <c r="AR291" s="37"/>
      <c r="AS291" s="32"/>
      <c r="AT291"/>
    </row>
    <row r="292" spans="21:46" x14ac:dyDescent="0.25">
      <c r="U292" s="36">
        <f t="shared" si="104"/>
        <v>16920</v>
      </c>
      <c r="V292" s="49">
        <f t="shared" si="102"/>
        <v>28.477791829597532</v>
      </c>
      <c r="W292" s="32">
        <f t="shared" si="85"/>
        <v>296.38889591479875</v>
      </c>
      <c r="X292" s="8">
        <f t="shared" si="86"/>
        <v>1.1915205874956991</v>
      </c>
      <c r="Y292" s="32">
        <f t="shared" si="87"/>
        <v>1.8359853839782797E-5</v>
      </c>
      <c r="Z292" s="32">
        <f t="shared" si="88"/>
        <v>1.5408759221165424E-5</v>
      </c>
      <c r="AA292" s="10">
        <f t="shared" si="89"/>
        <v>1006.2011977251829</v>
      </c>
      <c r="AB292" s="29">
        <f t="shared" si="90"/>
        <v>2.5838054501165126E-2</v>
      </c>
      <c r="AC292" s="8">
        <f t="shared" si="91"/>
        <v>0.7149805695632272</v>
      </c>
      <c r="AD292" s="32">
        <f t="shared" si="92"/>
        <v>3.3739455620073714E-3</v>
      </c>
      <c r="AE292" s="38">
        <f t="shared" si="93"/>
        <v>677782.18573917949</v>
      </c>
      <c r="AF292" s="32">
        <f t="shared" si="94"/>
        <v>484601.09319960763</v>
      </c>
      <c r="AG292" s="9">
        <f t="shared" si="95"/>
        <v>14.247539090345946</v>
      </c>
      <c r="AH292" s="10">
        <f t="shared" si="96"/>
        <v>4.7549955988495887</v>
      </c>
      <c r="AI292" s="10">
        <f t="shared" si="97"/>
        <v>4.7828979873982505</v>
      </c>
      <c r="AJ292" s="10">
        <f t="shared" si="98"/>
        <v>4.9909680334057391</v>
      </c>
      <c r="AK292" s="10">
        <f t="shared" si="99"/>
        <v>9.7738660208039896</v>
      </c>
      <c r="AL292" s="9">
        <f t="shared" si="100"/>
        <v>5.2941774279354945</v>
      </c>
      <c r="AM292" s="49">
        <f t="shared" si="84"/>
        <v>33.77196925753303</v>
      </c>
      <c r="AN292" s="29">
        <f t="shared" si="103"/>
        <v>1.6289776701339985E-4</v>
      </c>
      <c r="AO292" s="29">
        <f t="shared" si="101"/>
        <v>4.7</v>
      </c>
      <c r="AP292"/>
      <c r="AQ292" s="32"/>
      <c r="AR292" s="37"/>
      <c r="AS292" s="32"/>
      <c r="AT292"/>
    </row>
    <row r="293" spans="21:46" x14ac:dyDescent="0.25">
      <c r="U293" s="36">
        <f t="shared" si="104"/>
        <v>16980</v>
      </c>
      <c r="V293" s="49">
        <f t="shared" si="102"/>
        <v>28.478279991516018</v>
      </c>
      <c r="W293" s="32">
        <f t="shared" si="85"/>
        <v>296.389139995758</v>
      </c>
      <c r="X293" s="8">
        <f t="shared" si="86"/>
        <v>1.1915196030276975</v>
      </c>
      <c r="Y293" s="32">
        <f t="shared" si="87"/>
        <v>1.8359865467652468E-5</v>
      </c>
      <c r="Z293" s="32">
        <f t="shared" si="88"/>
        <v>1.5408781711185731E-5</v>
      </c>
      <c r="AA293" s="10">
        <f t="shared" si="89"/>
        <v>1006.2012064594795</v>
      </c>
      <c r="AB293" s="29">
        <f t="shared" si="90"/>
        <v>2.5838072735912876E-2</v>
      </c>
      <c r="AC293" s="8">
        <f t="shared" si="91"/>
        <v>0.71498052400435597</v>
      </c>
      <c r="AD293" s="32">
        <f t="shared" si="92"/>
        <v>3.3739427835119472E-3</v>
      </c>
      <c r="AE293" s="38">
        <f t="shared" si="93"/>
        <v>677811.22690981568</v>
      </c>
      <c r="AF293" s="32">
        <f t="shared" si="94"/>
        <v>484621.82619201543</v>
      </c>
      <c r="AG293" s="9">
        <f t="shared" si="95"/>
        <v>14.24769147825055</v>
      </c>
      <c r="AH293" s="10">
        <f t="shared" si="96"/>
        <v>4.7550498128126657</v>
      </c>
      <c r="AI293" s="10">
        <f t="shared" si="97"/>
        <v>4.7831753579766669</v>
      </c>
      <c r="AJ293" s="10">
        <f t="shared" si="98"/>
        <v>4.9912130370729226</v>
      </c>
      <c r="AK293" s="10">
        <f t="shared" si="99"/>
        <v>9.7743883950495896</v>
      </c>
      <c r="AL293" s="9">
        <f t="shared" si="100"/>
        <v>5.2944603806518602</v>
      </c>
      <c r="AM293" s="49">
        <f t="shared" si="84"/>
        <v>33.772740372167881</v>
      </c>
      <c r="AN293" s="29">
        <f t="shared" si="103"/>
        <v>1.6290647325082651E-4</v>
      </c>
      <c r="AO293" s="29">
        <f t="shared" si="101"/>
        <v>4.7166666666666668</v>
      </c>
      <c r="AP293"/>
      <c r="AQ293" s="32"/>
      <c r="AR293" s="37"/>
      <c r="AS293" s="32"/>
      <c r="AT293"/>
    </row>
    <row r="294" spans="21:46" x14ac:dyDescent="0.25">
      <c r="U294" s="36">
        <f t="shared" si="104"/>
        <v>17040</v>
      </c>
      <c r="V294" s="49">
        <f t="shared" si="102"/>
        <v>28.478757425019612</v>
      </c>
      <c r="W294" s="32">
        <f t="shared" si="85"/>
        <v>296.38937871250977</v>
      </c>
      <c r="X294" s="8">
        <f t="shared" si="86"/>
        <v>1.1915186401970852</v>
      </c>
      <c r="Y294" s="32">
        <f t="shared" si="87"/>
        <v>1.8359876839970042E-5</v>
      </c>
      <c r="Z294" s="32">
        <f t="shared" si="88"/>
        <v>1.5408803706950983E-5</v>
      </c>
      <c r="AA294" s="10">
        <f t="shared" si="89"/>
        <v>1006.201215001867</v>
      </c>
      <c r="AB294" s="29">
        <f t="shared" si="90"/>
        <v>2.5838090569906616E-2</v>
      </c>
      <c r="AC294" s="8">
        <f t="shared" si="91"/>
        <v>0.71498047944683174</v>
      </c>
      <c r="AD294" s="32">
        <f t="shared" si="92"/>
        <v>3.373940066084402E-3</v>
      </c>
      <c r="AE294" s="38">
        <f t="shared" si="93"/>
        <v>677839.62962060852</v>
      </c>
      <c r="AF294" s="32">
        <f t="shared" si="94"/>
        <v>484642.10337420553</v>
      </c>
      <c r="AG294" s="9">
        <f t="shared" si="95"/>
        <v>14.247840511211594</v>
      </c>
      <c r="AH294" s="10">
        <f t="shared" si="96"/>
        <v>4.7551028334093175</v>
      </c>
      <c r="AI294" s="10">
        <f t="shared" si="97"/>
        <v>4.7834466357426892</v>
      </c>
      <c r="AJ294" s="10">
        <f t="shared" si="98"/>
        <v>4.9914526574047731</v>
      </c>
      <c r="AK294" s="10">
        <f t="shared" si="99"/>
        <v>9.7748992931474632</v>
      </c>
      <c r="AL294" s="9">
        <f t="shared" si="100"/>
        <v>5.2947371171215423</v>
      </c>
      <c r="AM294" s="49">
        <f t="shared" si="84"/>
        <v>33.773494542141151</v>
      </c>
      <c r="AN294" s="29">
        <f t="shared" si="103"/>
        <v>1.629149882191244E-4</v>
      </c>
      <c r="AO294" s="29">
        <f t="shared" si="101"/>
        <v>4.7333333333333334</v>
      </c>
      <c r="AP294"/>
      <c r="AQ294" s="32"/>
      <c r="AR294" s="37"/>
      <c r="AS294" s="32"/>
      <c r="AT294"/>
    </row>
    <row r="295" spans="21:46" x14ac:dyDescent="0.25">
      <c r="U295" s="36">
        <f t="shared" si="104"/>
        <v>17100</v>
      </c>
      <c r="V295" s="49">
        <f t="shared" si="102"/>
        <v>28.479224365803073</v>
      </c>
      <c r="W295" s="32">
        <f t="shared" si="85"/>
        <v>296.38961218290149</v>
      </c>
      <c r="X295" s="8">
        <f t="shared" si="86"/>
        <v>1.191517698528437</v>
      </c>
      <c r="Y295" s="32">
        <f t="shared" si="87"/>
        <v>1.8359887962349959E-5</v>
      </c>
      <c r="Z295" s="32">
        <f t="shared" si="88"/>
        <v>1.5408825219319038E-5</v>
      </c>
      <c r="AA295" s="10">
        <f t="shared" si="89"/>
        <v>1006.2012233565592</v>
      </c>
      <c r="AB295" s="29">
        <f t="shared" si="90"/>
        <v>2.5838108011950838E-2</v>
      </c>
      <c r="AC295" s="8">
        <f t="shared" si="91"/>
        <v>0.71498043586865101</v>
      </c>
      <c r="AD295" s="32">
        <f t="shared" si="92"/>
        <v>3.3739374083829291E-3</v>
      </c>
      <c r="AE295" s="38">
        <f t="shared" si="93"/>
        <v>677867.40790746349</v>
      </c>
      <c r="AF295" s="32">
        <f t="shared" si="94"/>
        <v>484661.93476683088</v>
      </c>
      <c r="AG295" s="9">
        <f t="shared" si="95"/>
        <v>14.247986263191052</v>
      </c>
      <c r="AH295" s="10">
        <f t="shared" si="96"/>
        <v>4.7551546869394947</v>
      </c>
      <c r="AI295" s="10">
        <f t="shared" si="97"/>
        <v>4.7837119544197479</v>
      </c>
      <c r="AJ295" s="10">
        <f t="shared" si="98"/>
        <v>4.9916870126188719</v>
      </c>
      <c r="AK295" s="10">
        <f t="shared" si="99"/>
        <v>9.775398967038619</v>
      </c>
      <c r="AL295" s="9">
        <f t="shared" si="100"/>
        <v>5.2950077738125856</v>
      </c>
      <c r="AM295" s="49">
        <f t="shared" si="84"/>
        <v>33.774232139615663</v>
      </c>
      <c r="AN295" s="29">
        <f t="shared" si="103"/>
        <v>1.6292331611731032E-4</v>
      </c>
      <c r="AO295" s="29">
        <f t="shared" si="101"/>
        <v>4.75</v>
      </c>
      <c r="AP295"/>
      <c r="AQ295" s="32"/>
      <c r="AR295" s="37"/>
      <c r="AS295" s="32"/>
      <c r="AT295"/>
    </row>
    <row r="296" spans="21:46" x14ac:dyDescent="0.25">
      <c r="U296" s="36">
        <f t="shared" si="104"/>
        <v>17160</v>
      </c>
      <c r="V296" s="49">
        <f t="shared" si="102"/>
        <v>28.479681044386858</v>
      </c>
      <c r="W296" s="32">
        <f t="shared" si="85"/>
        <v>296.38984052219342</v>
      </c>
      <c r="X296" s="8">
        <f t="shared" si="86"/>
        <v>1.1915167775567683</v>
      </c>
      <c r="Y296" s="32">
        <f t="shared" si="87"/>
        <v>1.8359898840283455E-5</v>
      </c>
      <c r="Z296" s="32">
        <f t="shared" si="88"/>
        <v>1.540884625890945E-5</v>
      </c>
      <c r="AA296" s="10">
        <f t="shared" si="89"/>
        <v>1006.201231527678</v>
      </c>
      <c r="AB296" s="29">
        <f t="shared" si="90"/>
        <v>2.5838125070656748E-2</v>
      </c>
      <c r="AC296" s="8">
        <f t="shared" si="91"/>
        <v>0.71498039324829532</v>
      </c>
      <c r="AD296" s="32">
        <f t="shared" si="92"/>
        <v>3.3739348090951883E-3</v>
      </c>
      <c r="AE296" s="38">
        <f t="shared" si="93"/>
        <v>677894.57549773471</v>
      </c>
      <c r="AF296" s="32">
        <f t="shared" si="94"/>
        <v>484681.33017025661</v>
      </c>
      <c r="AG296" s="9">
        <f t="shared" si="95"/>
        <v>14.248128806515977</v>
      </c>
      <c r="AH296" s="10">
        <f t="shared" si="96"/>
        <v>4.7552053991221666</v>
      </c>
      <c r="AI296" s="10">
        <f t="shared" si="97"/>
        <v>4.7839714448012751</v>
      </c>
      <c r="AJ296" s="10">
        <f t="shared" si="98"/>
        <v>4.991916218339715</v>
      </c>
      <c r="AK296" s="10">
        <f t="shared" si="99"/>
        <v>9.7758876631409901</v>
      </c>
      <c r="AL296" s="9">
        <f t="shared" si="100"/>
        <v>5.2952724842013685</v>
      </c>
      <c r="AM296" s="49">
        <f t="shared" si="84"/>
        <v>33.774953528588227</v>
      </c>
      <c r="AN296" s="29">
        <f t="shared" si="103"/>
        <v>1.6293146105234984E-4</v>
      </c>
      <c r="AO296" s="29">
        <f t="shared" si="101"/>
        <v>4.7666666666666666</v>
      </c>
      <c r="AP296"/>
      <c r="AQ296" s="32"/>
      <c r="AR296" s="37"/>
      <c r="AS296" s="32"/>
      <c r="AT296"/>
    </row>
    <row r="297" spans="21:46" x14ac:dyDescent="0.25">
      <c r="U297" s="36">
        <f t="shared" si="104"/>
        <v>17220</v>
      </c>
      <c r="V297" s="49">
        <f t="shared" si="102"/>
        <v>28.480127686230531</v>
      </c>
      <c r="W297" s="32">
        <f t="shared" si="85"/>
        <v>296.39006384311523</v>
      </c>
      <c r="X297" s="8">
        <f t="shared" si="86"/>
        <v>1.1915158768273064</v>
      </c>
      <c r="Y297" s="32">
        <f t="shared" si="87"/>
        <v>1.8359909479141146E-5</v>
      </c>
      <c r="Z297" s="32">
        <f t="shared" si="88"/>
        <v>1.5408866836108605E-5</v>
      </c>
      <c r="AA297" s="10">
        <f t="shared" si="89"/>
        <v>1006.2012395192546</v>
      </c>
      <c r="AB297" s="29">
        <f t="shared" si="90"/>
        <v>2.5838141754446479E-2</v>
      </c>
      <c r="AC297" s="8">
        <f t="shared" si="91"/>
        <v>0.71498035156471684</v>
      </c>
      <c r="AD297" s="32">
        <f t="shared" si="92"/>
        <v>3.3739322669376617E-3</v>
      </c>
      <c r="AE297" s="38">
        <f t="shared" si="93"/>
        <v>677921.14581701567</v>
      </c>
      <c r="AF297" s="32">
        <f t="shared" si="94"/>
        <v>484700.29916940554</v>
      </c>
      <c r="AG297" s="9">
        <f t="shared" si="95"/>
        <v>14.248268211914867</v>
      </c>
      <c r="AH297" s="10">
        <f t="shared" si="96"/>
        <v>4.7552549951082206</v>
      </c>
      <c r="AI297" s="10">
        <f t="shared" si="97"/>
        <v>4.7842252348146905</v>
      </c>
      <c r="AJ297" s="10">
        <f t="shared" si="98"/>
        <v>4.9921403876554082</v>
      </c>
      <c r="AK297" s="10">
        <f t="shared" si="99"/>
        <v>9.7763656224700988</v>
      </c>
      <c r="AL297" s="9">
        <f t="shared" si="100"/>
        <v>5.2955313788379694</v>
      </c>
      <c r="AM297" s="49">
        <f t="shared" si="84"/>
        <v>33.775659065068503</v>
      </c>
      <c r="AN297" s="29">
        <f t="shared" si="103"/>
        <v>1.6293942704116829E-4</v>
      </c>
      <c r="AO297" s="29">
        <f t="shared" si="101"/>
        <v>4.7833333333333332</v>
      </c>
      <c r="AP297"/>
      <c r="AQ297" s="32"/>
      <c r="AR297" s="37"/>
      <c r="AS297" s="32"/>
      <c r="AT297"/>
    </row>
    <row r="298" spans="21:46" x14ac:dyDescent="0.25">
      <c r="U298" s="36">
        <f t="shared" si="104"/>
        <v>17280</v>
      </c>
      <c r="V298" s="49">
        <f t="shared" si="102"/>
        <v>28.480564511843738</v>
      </c>
      <c r="W298" s="32">
        <f t="shared" si="85"/>
        <v>296.39028225592187</v>
      </c>
      <c r="X298" s="8">
        <f t="shared" si="86"/>
        <v>1.1915149958952647</v>
      </c>
      <c r="Y298" s="32">
        <f t="shared" si="87"/>
        <v>1.8359919884175761E-5</v>
      </c>
      <c r="Z298" s="32">
        <f t="shared" si="88"/>
        <v>1.5408886961074904E-5</v>
      </c>
      <c r="AA298" s="10">
        <f t="shared" si="89"/>
        <v>1006.2012473352318</v>
      </c>
      <c r="AB298" s="29">
        <f t="shared" si="90"/>
        <v>2.5838158071557267E-2</v>
      </c>
      <c r="AC298" s="8">
        <f t="shared" si="91"/>
        <v>0.71498031079733071</v>
      </c>
      <c r="AD298" s="32">
        <f t="shared" si="92"/>
        <v>3.3739297806550132E-3</v>
      </c>
      <c r="AE298" s="38">
        <f t="shared" si="93"/>
        <v>677947.13199576421</v>
      </c>
      <c r="AF298" s="32">
        <f t="shared" si="94"/>
        <v>484718.85113849049</v>
      </c>
      <c r="AG298" s="9">
        <f t="shared" si="95"/>
        <v>14.248404548553149</v>
      </c>
      <c r="AH298" s="10">
        <f t="shared" si="96"/>
        <v>4.7553034994930687</v>
      </c>
      <c r="AI298" s="10">
        <f t="shared" si="97"/>
        <v>4.7844734495840058</v>
      </c>
      <c r="AJ298" s="10">
        <f t="shared" si="98"/>
        <v>4.9923596311732554</v>
      </c>
      <c r="AK298" s="10">
        <f t="shared" si="99"/>
        <v>9.7768330807572603</v>
      </c>
      <c r="AL298" s="9">
        <f t="shared" si="100"/>
        <v>5.2957845854101819</v>
      </c>
      <c r="AM298" s="49">
        <f t="shared" si="84"/>
        <v>33.77634909725392</v>
      </c>
      <c r="AN298" s="29">
        <f t="shared" si="103"/>
        <v>1.6294721801262101E-4</v>
      </c>
      <c r="AO298" s="29">
        <f t="shared" si="101"/>
        <v>4.8</v>
      </c>
      <c r="AP298"/>
      <c r="AQ298" s="32"/>
      <c r="AR298" s="37"/>
      <c r="AS298" s="32"/>
      <c r="AT298"/>
    </row>
    <row r="299" spans="21:46" x14ac:dyDescent="0.25">
      <c r="U299" s="36">
        <f t="shared" si="104"/>
        <v>17340</v>
      </c>
      <c r="V299" s="49">
        <f t="shared" si="102"/>
        <v>28.480991736894719</v>
      </c>
      <c r="W299" s="32">
        <f t="shared" si="85"/>
        <v>296.39049586844732</v>
      </c>
      <c r="X299" s="8">
        <f t="shared" si="86"/>
        <v>1.1915141343256255</v>
      </c>
      <c r="Y299" s="32">
        <f t="shared" si="87"/>
        <v>1.8359930060524731E-5</v>
      </c>
      <c r="Z299" s="32">
        <f t="shared" si="88"/>
        <v>1.5408906643743767E-5</v>
      </c>
      <c r="AA299" s="10">
        <f t="shared" si="89"/>
        <v>1006.2012549794658</v>
      </c>
      <c r="AB299" s="29">
        <f t="shared" si="90"/>
        <v>2.5838174030045503E-2</v>
      </c>
      <c r="AC299" s="8">
        <f t="shared" si="91"/>
        <v>0.71498027092600513</v>
      </c>
      <c r="AD299" s="32">
        <f t="shared" si="92"/>
        <v>3.3739273490194814E-3</v>
      </c>
      <c r="AE299" s="38">
        <f t="shared" si="93"/>
        <v>677972.54687579023</v>
      </c>
      <c r="AF299" s="32">
        <f t="shared" si="94"/>
        <v>484736.99524564622</v>
      </c>
      <c r="AG299" s="9">
        <f t="shared" si="95"/>
        <v>14.248537884067879</v>
      </c>
      <c r="AH299" s="10">
        <f t="shared" si="96"/>
        <v>4.755350936328961</v>
      </c>
      <c r="AI299" s="10">
        <f t="shared" si="97"/>
        <v>4.7847162114910473</v>
      </c>
      <c r="AJ299" s="10">
        <f t="shared" si="98"/>
        <v>4.9925740570739432</v>
      </c>
      <c r="AK299" s="10">
        <f t="shared" si="99"/>
        <v>9.7772902685649896</v>
      </c>
      <c r="AL299" s="9">
        <f t="shared" si="100"/>
        <v>5.2960322288060357</v>
      </c>
      <c r="AM299" s="49">
        <f t="shared" si="84"/>
        <v>33.777023965700756</v>
      </c>
      <c r="AN299" s="29">
        <f t="shared" si="103"/>
        <v>1.6295483780941647E-4</v>
      </c>
      <c r="AO299" s="29">
        <f t="shared" si="101"/>
        <v>4.8166666666666664</v>
      </c>
      <c r="AP299"/>
      <c r="AQ299" s="32"/>
      <c r="AR299" s="37"/>
      <c r="AS299" s="32"/>
      <c r="AT299"/>
    </row>
    <row r="300" spans="21:46" x14ac:dyDescent="0.25">
      <c r="U300" s="36">
        <f t="shared" si="104"/>
        <v>17400</v>
      </c>
      <c r="V300" s="49">
        <f t="shared" si="102"/>
        <v>28.481409572316473</v>
      </c>
      <c r="W300" s="32">
        <f t="shared" si="85"/>
        <v>296.39070478615821</v>
      </c>
      <c r="X300" s="8">
        <f t="shared" si="86"/>
        <v>1.1915132916929241</v>
      </c>
      <c r="Y300" s="32">
        <f t="shared" si="87"/>
        <v>1.8359940013212579E-5</v>
      </c>
      <c r="Z300" s="32">
        <f t="shared" si="88"/>
        <v>1.5408925893832401E-5</v>
      </c>
      <c r="AA300" s="10">
        <f t="shared" si="89"/>
        <v>1006.2012624557287</v>
      </c>
      <c r="AB300" s="29">
        <f t="shared" si="90"/>
        <v>2.5838189637790596E-2</v>
      </c>
      <c r="AC300" s="8">
        <f t="shared" si="91"/>
        <v>0.71498023193104898</v>
      </c>
      <c r="AD300" s="32">
        <f t="shared" si="92"/>
        <v>3.3739249708302633E-3</v>
      </c>
      <c r="AE300" s="38">
        <f t="shared" si="93"/>
        <v>677997.40301661042</v>
      </c>
      <c r="AF300" s="32">
        <f t="shared" si="94"/>
        <v>484754.740457465</v>
      </c>
      <c r="AG300" s="9">
        <f t="shared" si="95"/>
        <v>14.248668284601774</v>
      </c>
      <c r="AH300" s="10">
        <f t="shared" si="96"/>
        <v>4.7553973291370433</v>
      </c>
      <c r="AI300" s="10">
        <f t="shared" si="97"/>
        <v>4.7849536402353783</v>
      </c>
      <c r="AJ300" s="10">
        <f t="shared" si="98"/>
        <v>4.9927837711648042</v>
      </c>
      <c r="AK300" s="10">
        <f t="shared" si="99"/>
        <v>9.7777374114001816</v>
      </c>
      <c r="AL300" s="9">
        <f t="shared" si="100"/>
        <v>5.2962744311750978</v>
      </c>
      <c r="AM300" s="49">
        <f t="shared" si="84"/>
        <v>33.777684003491572</v>
      </c>
      <c r="AN300" s="29">
        <f t="shared" si="103"/>
        <v>1.6296229019000302E-4</v>
      </c>
      <c r="AO300" s="29">
        <f t="shared" si="101"/>
        <v>4.833333333333333</v>
      </c>
      <c r="AP300"/>
      <c r="AQ300" s="32"/>
      <c r="AR300" s="37"/>
      <c r="AS300" s="32"/>
      <c r="AT300"/>
    </row>
    <row r="301" spans="21:46" x14ac:dyDescent="0.25">
      <c r="U301" s="36">
        <f t="shared" si="104"/>
        <v>17460</v>
      </c>
      <c r="V301" s="49">
        <f t="shared" si="102"/>
        <v>28.481818224410578</v>
      </c>
      <c r="W301" s="32">
        <f t="shared" si="85"/>
        <v>296.39090911220524</v>
      </c>
      <c r="X301" s="8">
        <f t="shared" si="86"/>
        <v>1.1915124675810413</v>
      </c>
      <c r="Y301" s="32">
        <f t="shared" si="87"/>
        <v>1.8359949747153622E-5</v>
      </c>
      <c r="Z301" s="32">
        <f t="shared" si="88"/>
        <v>1.5408944720844779E-5</v>
      </c>
      <c r="AA301" s="10">
        <f t="shared" si="89"/>
        <v>1006.2012697677092</v>
      </c>
      <c r="AB301" s="29">
        <f t="shared" si="90"/>
        <v>2.5838204902499076E-2</v>
      </c>
      <c r="AC301" s="8">
        <f t="shared" si="91"/>
        <v>0.7149801937932041</v>
      </c>
      <c r="AD301" s="32">
        <f t="shared" si="92"/>
        <v>3.3739226449129322E-3</v>
      </c>
      <c r="AE301" s="38">
        <f t="shared" si="93"/>
        <v>678021.71270163602</v>
      </c>
      <c r="AF301" s="32">
        <f t="shared" si="94"/>
        <v>484772.09554341587</v>
      </c>
      <c r="AG301" s="9">
        <f t="shared" si="95"/>
        <v>14.248795814836242</v>
      </c>
      <c r="AH301" s="10">
        <f t="shared" si="96"/>
        <v>4.7554427009191302</v>
      </c>
      <c r="AI301" s="10">
        <f t="shared" si="97"/>
        <v>4.7851858528929023</v>
      </c>
      <c r="AJ301" s="10">
        <f t="shared" si="98"/>
        <v>4.992988876931757</v>
      </c>
      <c r="AK301" s="10">
        <f t="shared" si="99"/>
        <v>9.7781747298246593</v>
      </c>
      <c r="AL301" s="9">
        <f t="shared" si="100"/>
        <v>5.2965113119883567</v>
      </c>
      <c r="AM301" s="49">
        <f t="shared" si="84"/>
        <v>33.778329536398935</v>
      </c>
      <c r="AN301" s="29">
        <f t="shared" si="103"/>
        <v>1.6296957883041099E-4</v>
      </c>
      <c r="AO301" s="29">
        <f t="shared" si="101"/>
        <v>4.8499999999999996</v>
      </c>
      <c r="AP301"/>
      <c r="AQ301" s="32"/>
      <c r="AR301" s="37"/>
      <c r="AS301" s="32"/>
      <c r="AT301"/>
    </row>
    <row r="302" spans="21:46" x14ac:dyDescent="0.25">
      <c r="U302" s="36">
        <f t="shared" si="104"/>
        <v>17520</v>
      </c>
      <c r="V302" s="49">
        <f t="shared" si="102"/>
        <v>28.482217894948761</v>
      </c>
      <c r="W302" s="32">
        <f t="shared" si="85"/>
        <v>296.39110894747438</v>
      </c>
      <c r="X302" s="8">
        <f t="shared" si="86"/>
        <v>1.1915116615829955</v>
      </c>
      <c r="Y302" s="32">
        <f t="shared" si="87"/>
        <v>1.83599592671542E-5</v>
      </c>
      <c r="Z302" s="32">
        <f t="shared" si="88"/>
        <v>1.5408963134076154E-5</v>
      </c>
      <c r="AA302" s="10">
        <f t="shared" si="89"/>
        <v>1006.2012769190155</v>
      </c>
      <c r="AB302" s="29">
        <f t="shared" si="90"/>
        <v>2.5838219831708139E-2</v>
      </c>
      <c r="AC302" s="8">
        <f t="shared" si="91"/>
        <v>0.71498015649363655</v>
      </c>
      <c r="AD302" s="32">
        <f t="shared" si="92"/>
        <v>3.373920370118853E-3</v>
      </c>
      <c r="AE302" s="38">
        <f t="shared" si="93"/>
        <v>678045.48794425651</v>
      </c>
      <c r="AF302" s="32">
        <f t="shared" si="94"/>
        <v>484789.0690801887</v>
      </c>
      <c r="AG302" s="9">
        <f t="shared" si="95"/>
        <v>14.248920538023947</v>
      </c>
      <c r="AH302" s="10">
        <f t="shared" si="96"/>
        <v>4.7554870741692143</v>
      </c>
      <c r="AI302" s="10">
        <f t="shared" si="97"/>
        <v>4.7854129639731902</v>
      </c>
      <c r="AJ302" s="10">
        <f t="shared" si="98"/>
        <v>4.9931894755900315</v>
      </c>
      <c r="AK302" s="10">
        <f t="shared" si="99"/>
        <v>9.7786024395632225</v>
      </c>
      <c r="AL302" s="9">
        <f t="shared" si="100"/>
        <v>5.2967429880967458</v>
      </c>
      <c r="AM302" s="49">
        <f t="shared" si="84"/>
        <v>33.778960883045507</v>
      </c>
      <c r="AN302" s="29">
        <f t="shared" si="103"/>
        <v>1.6297670732605369E-4</v>
      </c>
      <c r="AO302" s="29">
        <f t="shared" si="101"/>
        <v>4.8666666666666663</v>
      </c>
      <c r="AP302"/>
      <c r="AQ302" s="32"/>
      <c r="AR302" s="37"/>
      <c r="AS302" s="32"/>
      <c r="AT302"/>
    </row>
    <row r="303" spans="21:46" x14ac:dyDescent="0.25">
      <c r="U303" s="36">
        <f t="shared" si="104"/>
        <v>17580</v>
      </c>
      <c r="V303" s="49">
        <f t="shared" si="102"/>
        <v>28.482608781272241</v>
      </c>
      <c r="W303" s="32">
        <f t="shared" si="85"/>
        <v>296.39130439063609</v>
      </c>
      <c r="X303" s="8">
        <f t="shared" si="86"/>
        <v>1.1915108733007449</v>
      </c>
      <c r="Y303" s="32">
        <f t="shared" si="87"/>
        <v>1.8359968577915065E-5</v>
      </c>
      <c r="Z303" s="32">
        <f t="shared" si="88"/>
        <v>1.540898114261765E-5</v>
      </c>
      <c r="AA303" s="10">
        <f t="shared" si="89"/>
        <v>1006.2012839131767</v>
      </c>
      <c r="AB303" s="29">
        <f t="shared" si="90"/>
        <v>2.5838234432789469E-2</v>
      </c>
      <c r="AC303" s="8">
        <f t="shared" si="91"/>
        <v>0.71498012001392397</v>
      </c>
      <c r="AD303" s="32">
        <f t="shared" si="92"/>
        <v>3.3739181453246204E-3</v>
      </c>
      <c r="AE303" s="38">
        <f t="shared" si="93"/>
        <v>678068.74049377337</v>
      </c>
      <c r="AF303" s="32">
        <f t="shared" si="94"/>
        <v>484805.66945592832</v>
      </c>
      <c r="AG303" s="9">
        <f t="shared" si="95"/>
        <v>14.249042516020461</v>
      </c>
      <c r="AH303" s="10">
        <f t="shared" si="96"/>
        <v>4.7555304708847288</v>
      </c>
      <c r="AI303" s="10">
        <f t="shared" si="97"/>
        <v>4.7856350854755814</v>
      </c>
      <c r="AJ303" s="10">
        <f t="shared" si="98"/>
        <v>4.9933856661339959</v>
      </c>
      <c r="AK303" s="10">
        <f t="shared" si="99"/>
        <v>9.7790207516095773</v>
      </c>
      <c r="AL303" s="9">
        <f t="shared" si="100"/>
        <v>5.2969695737885214</v>
      </c>
      <c r="AM303" s="49">
        <f t="shared" si="84"/>
        <v>33.779578355060764</v>
      </c>
      <c r="AN303" s="29">
        <f t="shared" si="103"/>
        <v>1.6298367919349296E-4</v>
      </c>
      <c r="AO303" s="29">
        <f t="shared" si="101"/>
        <v>4.8833333333333337</v>
      </c>
      <c r="AP303"/>
      <c r="AQ303" s="32"/>
      <c r="AR303" s="37"/>
      <c r="AS303" s="32"/>
      <c r="AT303"/>
    </row>
    <row r="304" spans="21:46" x14ac:dyDescent="0.25">
      <c r="U304" s="36">
        <f t="shared" si="104"/>
        <v>17640</v>
      </c>
      <c r="V304" s="49">
        <f t="shared" si="102"/>
        <v>28.482991076388888</v>
      </c>
      <c r="W304" s="32">
        <f t="shared" si="85"/>
        <v>296.39149553819442</v>
      </c>
      <c r="X304" s="8">
        <f t="shared" si="86"/>
        <v>1.1915101023449903</v>
      </c>
      <c r="Y304" s="32">
        <f t="shared" si="87"/>
        <v>1.8359977684033844E-5</v>
      </c>
      <c r="Z304" s="32">
        <f t="shared" si="88"/>
        <v>1.5408998755360857E-5</v>
      </c>
      <c r="AA304" s="10">
        <f t="shared" si="89"/>
        <v>1006.2012907536439</v>
      </c>
      <c r="AB304" s="29">
        <f t="shared" si="90"/>
        <v>2.5838248712952958E-2</v>
      </c>
      <c r="AC304" s="8">
        <f t="shared" si="91"/>
        <v>0.71498008433605031</v>
      </c>
      <c r="AD304" s="32">
        <f t="shared" si="92"/>
        <v>3.3739159694315024E-3</v>
      </c>
      <c r="AE304" s="38">
        <f t="shared" si="93"/>
        <v>678091.48184119444</v>
      </c>
      <c r="AF304" s="32">
        <f t="shared" si="94"/>
        <v>484821.90487437451</v>
      </c>
      <c r="AG304" s="9">
        <f t="shared" si="95"/>
        <v>14.249161809315245</v>
      </c>
      <c r="AH304" s="10">
        <f t="shared" si="96"/>
        <v>4.7555729125775583</v>
      </c>
      <c r="AI304" s="10">
        <f t="shared" si="97"/>
        <v>4.7858523269440569</v>
      </c>
      <c r="AJ304" s="10">
        <f t="shared" si="98"/>
        <v>4.9935775453857696</v>
      </c>
      <c r="AK304" s="10">
        <f t="shared" si="99"/>
        <v>9.7794298723298265</v>
      </c>
      <c r="AL304" s="9">
        <f t="shared" si="100"/>
        <v>5.2971911808453225</v>
      </c>
      <c r="AM304" s="49">
        <f t="shared" si="84"/>
        <v>33.780182257234209</v>
      </c>
      <c r="AN304" s="29">
        <f t="shared" si="103"/>
        <v>1.6299049787216378E-4</v>
      </c>
      <c r="AO304" s="29">
        <f t="shared" si="101"/>
        <v>4.9000000000000004</v>
      </c>
      <c r="AP304"/>
      <c r="AQ304" s="32"/>
      <c r="AR304" s="37"/>
      <c r="AS304" s="32"/>
      <c r="AT304"/>
    </row>
    <row r="305" spans="21:46" x14ac:dyDescent="0.25">
      <c r="U305" s="36">
        <f t="shared" si="104"/>
        <v>17700</v>
      </c>
      <c r="V305" s="49">
        <f t="shared" si="102"/>
        <v>28.483364969068269</v>
      </c>
      <c r="W305" s="32">
        <f t="shared" si="85"/>
        <v>296.3916824845341</v>
      </c>
      <c r="X305" s="8">
        <f t="shared" si="86"/>
        <v>1.1915093483349826</v>
      </c>
      <c r="Y305" s="32">
        <f t="shared" si="87"/>
        <v>1.8359986590007097E-5</v>
      </c>
      <c r="Z305" s="32">
        <f t="shared" si="88"/>
        <v>1.5409015981002059E-5</v>
      </c>
      <c r="AA305" s="10">
        <f t="shared" si="89"/>
        <v>1006.2012974437931</v>
      </c>
      <c r="AB305" s="29">
        <f t="shared" si="90"/>
        <v>2.583826267925006E-2</v>
      </c>
      <c r="AC305" s="8">
        <f t="shared" si="91"/>
        <v>0.71498004944239446</v>
      </c>
      <c r="AD305" s="32">
        <f t="shared" si="92"/>
        <v>3.3739138413648993E-3</v>
      </c>
      <c r="AE305" s="38">
        <f t="shared" si="93"/>
        <v>678113.72322492453</v>
      </c>
      <c r="AF305" s="32">
        <f t="shared" si="94"/>
        <v>484837.78335892275</v>
      </c>
      <c r="AG305" s="9">
        <f t="shared" si="95"/>
        <v>14.249278477061999</v>
      </c>
      <c r="AH305" s="10">
        <f t="shared" si="96"/>
        <v>4.7556144202847817</v>
      </c>
      <c r="AI305" s="10">
        <f t="shared" si="97"/>
        <v>4.7860647955209004</v>
      </c>
      <c r="AJ305" s="10">
        <f t="shared" si="98"/>
        <v>4.9937652080427659</v>
      </c>
      <c r="AK305" s="10">
        <f t="shared" si="99"/>
        <v>9.7798300035636672</v>
      </c>
      <c r="AL305" s="9">
        <f t="shared" si="100"/>
        <v>5.2974079185969858</v>
      </c>
      <c r="AM305" s="49">
        <f t="shared" si="84"/>
        <v>33.780772887665258</v>
      </c>
      <c r="AN305" s="29">
        <f t="shared" si="103"/>
        <v>1.6299716672606114E-4</v>
      </c>
      <c r="AO305" s="29">
        <f t="shared" si="101"/>
        <v>4.916666666666667</v>
      </c>
      <c r="AP305"/>
      <c r="AQ305" s="32"/>
      <c r="AR305" s="37"/>
      <c r="AS305" s="32"/>
      <c r="AT305"/>
    </row>
    <row r="306" spans="21:46" x14ac:dyDescent="0.25">
      <c r="U306" s="36">
        <f t="shared" si="104"/>
        <v>17760</v>
      </c>
      <c r="V306" s="49">
        <f t="shared" si="102"/>
        <v>28.483730643934607</v>
      </c>
      <c r="W306" s="32">
        <f t="shared" si="85"/>
        <v>296.39186532196726</v>
      </c>
      <c r="X306" s="8">
        <f t="shared" si="86"/>
        <v>1.1915086108983359</v>
      </c>
      <c r="Y306" s="32">
        <f t="shared" si="87"/>
        <v>1.8359995300232705E-5</v>
      </c>
      <c r="Z306" s="32">
        <f t="shared" si="88"/>
        <v>1.5409032828046638E-5</v>
      </c>
      <c r="AA306" s="10">
        <f t="shared" si="89"/>
        <v>1006.201303986926</v>
      </c>
      <c r="AB306" s="29">
        <f t="shared" si="90"/>
        <v>2.5838276338577451E-2</v>
      </c>
      <c r="AC306" s="8">
        <f t="shared" si="91"/>
        <v>0.71498001531572253</v>
      </c>
      <c r="AD306" s="32">
        <f t="shared" si="92"/>
        <v>3.3739117600738162E-3</v>
      </c>
      <c r="AE306" s="38">
        <f t="shared" si="93"/>
        <v>678135.47563630645</v>
      </c>
      <c r="AF306" s="32">
        <f t="shared" si="94"/>
        <v>484853.31275658117</v>
      </c>
      <c r="AG306" s="9">
        <f t="shared" si="95"/>
        <v>14.249392577108232</v>
      </c>
      <c r="AH306" s="10">
        <f t="shared" si="96"/>
        <v>4.7556550145792089</v>
      </c>
      <c r="AI306" s="10">
        <f t="shared" si="97"/>
        <v>4.7862725959992316</v>
      </c>
      <c r="AJ306" s="10">
        <f t="shared" si="98"/>
        <v>4.9939487467242909</v>
      </c>
      <c r="AK306" s="10">
        <f t="shared" si="99"/>
        <v>9.7802213427235216</v>
      </c>
      <c r="AL306" s="9">
        <f t="shared" si="100"/>
        <v>5.2976198939752406</v>
      </c>
      <c r="AM306" s="49">
        <f t="shared" si="84"/>
        <v>33.781350537909844</v>
      </c>
      <c r="AN306" s="29">
        <f t="shared" si="103"/>
        <v>1.6300368904539203E-4</v>
      </c>
      <c r="AO306" s="29">
        <f t="shared" si="101"/>
        <v>4.9333333333333336</v>
      </c>
      <c r="AP306"/>
      <c r="AQ306" s="32"/>
      <c r="AR306" s="37"/>
      <c r="AS306" s="32"/>
      <c r="AT306"/>
    </row>
    <row r="307" spans="21:46" x14ac:dyDescent="0.25">
      <c r="U307" s="36">
        <f t="shared" si="104"/>
        <v>17820</v>
      </c>
      <c r="V307" s="49">
        <f t="shared" si="102"/>
        <v>28.48408828155771</v>
      </c>
      <c r="W307" s="32">
        <f t="shared" si="85"/>
        <v>296.39204414077881</v>
      </c>
      <c r="X307" s="8">
        <f t="shared" si="86"/>
        <v>1.1915078896708442</v>
      </c>
      <c r="Y307" s="32">
        <f t="shared" si="87"/>
        <v>1.8360003819011951E-5</v>
      </c>
      <c r="Z307" s="32">
        <f t="shared" si="88"/>
        <v>1.5409049304813187E-5</v>
      </c>
      <c r="AA307" s="10">
        <f t="shared" si="89"/>
        <v>1006.2013103862715</v>
      </c>
      <c r="AB307" s="29">
        <f t="shared" si="90"/>
        <v>2.5838289697680341E-2</v>
      </c>
      <c r="AC307" s="8">
        <f t="shared" si="91"/>
        <v>0.71497998193917933</v>
      </c>
      <c r="AD307" s="32">
        <f t="shared" si="92"/>
        <v>3.373909724530342E-3</v>
      </c>
      <c r="AE307" s="38">
        <f t="shared" si="93"/>
        <v>678156.74982506048</v>
      </c>
      <c r="AF307" s="32">
        <f t="shared" si="94"/>
        <v>484868.50074185431</v>
      </c>
      <c r="AG307" s="9">
        <f t="shared" si="95"/>
        <v>14.249504166024256</v>
      </c>
      <c r="AH307" s="10">
        <f t="shared" si="96"/>
        <v>4.7556947155796525</v>
      </c>
      <c r="AI307" s="10">
        <f t="shared" si="97"/>
        <v>4.786475830874358</v>
      </c>
      <c r="AJ307" s="10">
        <f t="shared" si="98"/>
        <v>4.9941282520169672</v>
      </c>
      <c r="AK307" s="10">
        <f t="shared" si="99"/>
        <v>9.7806040828913261</v>
      </c>
      <c r="AL307" s="9">
        <f t="shared" si="100"/>
        <v>5.2978272115661351</v>
      </c>
      <c r="AM307" s="49">
        <f t="shared" si="84"/>
        <v>33.781915493123847</v>
      </c>
      <c r="AN307" s="29">
        <f t="shared" si="103"/>
        <v>1.6301006804818877E-4</v>
      </c>
      <c r="AO307" s="29">
        <f t="shared" si="101"/>
        <v>4.95</v>
      </c>
      <c r="AP307"/>
      <c r="AQ307" s="32"/>
      <c r="AR307" s="37"/>
      <c r="AS307" s="32"/>
      <c r="AT307"/>
    </row>
    <row r="308" spans="21:46" x14ac:dyDescent="0.25">
      <c r="U308" s="36">
        <f t="shared" si="104"/>
        <v>17880</v>
      </c>
      <c r="V308" s="49">
        <f t="shared" si="102"/>
        <v>28.484438058541915</v>
      </c>
      <c r="W308" s="32">
        <f t="shared" si="85"/>
        <v>296.3922190292709</v>
      </c>
      <c r="X308" s="8">
        <f t="shared" si="86"/>
        <v>1.1915071842963014</v>
      </c>
      <c r="Y308" s="32">
        <f t="shared" si="87"/>
        <v>1.8360012150551626E-5</v>
      </c>
      <c r="Z308" s="32">
        <f t="shared" si="88"/>
        <v>1.5409065419437619E-5</v>
      </c>
      <c r="AA308" s="10">
        <f t="shared" si="89"/>
        <v>1006.2013166449883</v>
      </c>
      <c r="AB308" s="29">
        <f t="shared" si="90"/>
        <v>2.5838302763155754E-2</v>
      </c>
      <c r="AC308" s="8">
        <f t="shared" si="91"/>
        <v>0.71497994929627984</v>
      </c>
      <c r="AD308" s="32">
        <f t="shared" si="92"/>
        <v>3.3739077337291458E-3</v>
      </c>
      <c r="AE308" s="38">
        <f t="shared" si="93"/>
        <v>678177.55630459182</v>
      </c>
      <c r="AF308" s="32">
        <f t="shared" si="94"/>
        <v>484883.35482053203</v>
      </c>
      <c r="AG308" s="9">
        <f t="shared" si="95"/>
        <v>14.249613299131529</v>
      </c>
      <c r="AH308" s="10">
        <f t="shared" si="96"/>
        <v>4.7557335429609937</v>
      </c>
      <c r="AI308" s="10">
        <f t="shared" si="97"/>
        <v>4.7866746003940444</v>
      </c>
      <c r="AJ308" s="10">
        <f t="shared" si="98"/>
        <v>4.9943038125193988</v>
      </c>
      <c r="AK308" s="10">
        <f t="shared" si="99"/>
        <v>9.7809784129134432</v>
      </c>
      <c r="AL308" s="9">
        <f t="shared" si="100"/>
        <v>5.298029973661448</v>
      </c>
      <c r="AM308" s="49">
        <f t="shared" si="84"/>
        <v>33.782468032203361</v>
      </c>
      <c r="AN308" s="29">
        <f t="shared" si="103"/>
        <v>1.6301630688189073E-4</v>
      </c>
      <c r="AO308" s="29">
        <f t="shared" si="101"/>
        <v>4.9666666666666668</v>
      </c>
      <c r="AP308"/>
      <c r="AQ308" s="32"/>
      <c r="AR308" s="37"/>
      <c r="AS308" s="32"/>
      <c r="AT308"/>
    </row>
    <row r="309" spans="21:46" x14ac:dyDescent="0.25">
      <c r="U309" s="36">
        <f t="shared" si="104"/>
        <v>17940</v>
      </c>
      <c r="V309" s="49">
        <f t="shared" si="102"/>
        <v>28.484780147613058</v>
      </c>
      <c r="W309" s="32">
        <f t="shared" si="85"/>
        <v>296.3923900738065</v>
      </c>
      <c r="X309" s="8">
        <f t="shared" si="86"/>
        <v>1.1915064944263254</v>
      </c>
      <c r="Y309" s="32">
        <f t="shared" si="87"/>
        <v>1.8360020298966156E-5</v>
      </c>
      <c r="Z309" s="32">
        <f t="shared" si="88"/>
        <v>1.5409081179877207E-5</v>
      </c>
      <c r="AA309" s="10">
        <f t="shared" si="89"/>
        <v>1006.2013227661654</v>
      </c>
      <c r="AB309" s="29">
        <f t="shared" si="90"/>
        <v>2.583831554145587E-2</v>
      </c>
      <c r="AC309" s="8">
        <f t="shared" si="91"/>
        <v>0.71497991737090127</v>
      </c>
      <c r="AD309" s="32">
        <f t="shared" si="92"/>
        <v>3.373905786686979E-3</v>
      </c>
      <c r="AE309" s="38">
        <f t="shared" si="93"/>
        <v>678197.90535718377</v>
      </c>
      <c r="AF309" s="32">
        <f t="shared" si="94"/>
        <v>484897.88233339757</v>
      </c>
      <c r="AG309" s="9">
        <f t="shared" si="95"/>
        <v>14.249720030530257</v>
      </c>
      <c r="AH309" s="10">
        <f t="shared" si="96"/>
        <v>4.7557715159639979</v>
      </c>
      <c r="AI309" s="10">
        <f t="shared" si="97"/>
        <v>4.7868690026076468</v>
      </c>
      <c r="AJ309" s="10">
        <f t="shared" si="98"/>
        <v>4.9944755148856128</v>
      </c>
      <c r="AK309" s="10">
        <f t="shared" si="99"/>
        <v>9.7813445174932596</v>
      </c>
      <c r="AL309" s="9">
        <f t="shared" si="100"/>
        <v>5.298228280308849</v>
      </c>
      <c r="AM309" s="49">
        <f t="shared" si="84"/>
        <v>33.783008427921907</v>
      </c>
      <c r="AN309" s="29">
        <f t="shared" si="103"/>
        <v>1.6302240862488764E-4</v>
      </c>
      <c r="AO309" s="29">
        <f t="shared" si="101"/>
        <v>4.9833333333333334</v>
      </c>
      <c r="AP309"/>
      <c r="AQ309" s="32"/>
      <c r="AR309" s="37"/>
      <c r="AS309" s="32"/>
      <c r="AT309"/>
    </row>
    <row r="310" spans="21:46" x14ac:dyDescent="0.25">
      <c r="U310" s="36">
        <f t="shared" si="104"/>
        <v>18000</v>
      </c>
      <c r="V310" s="49">
        <f t="shared" si="102"/>
        <v>28.485114717703588</v>
      </c>
      <c r="W310" s="32">
        <f t="shared" si="85"/>
        <v>296.39255735885178</v>
      </c>
      <c r="X310" s="8">
        <f t="shared" si="86"/>
        <v>1.1915058197201875</v>
      </c>
      <c r="Y310" s="32">
        <f t="shared" si="87"/>
        <v>1.8360028268279597E-5</v>
      </c>
      <c r="Z310" s="32">
        <f t="shared" si="88"/>
        <v>1.5409096593914458E-5</v>
      </c>
      <c r="AA310" s="10">
        <f t="shared" si="89"/>
        <v>1006.2013287528239</v>
      </c>
      <c r="AB310" s="29">
        <f t="shared" si="90"/>
        <v>2.5838328038891148E-2</v>
      </c>
      <c r="AC310" s="8">
        <f t="shared" si="91"/>
        <v>0.71497988614727503</v>
      </c>
      <c r="AD310" s="32">
        <f t="shared" si="92"/>
        <v>3.3739038824421915E-3</v>
      </c>
      <c r="AE310" s="38">
        <f t="shared" si="93"/>
        <v>678217.8070390817</v>
      </c>
      <c r="AF310" s="32">
        <f t="shared" si="94"/>
        <v>484912.09045985719</v>
      </c>
      <c r="AG310" s="9">
        <f t="shared" si="95"/>
        <v>14.249824413126564</v>
      </c>
      <c r="AH310" s="10">
        <f t="shared" si="96"/>
        <v>4.755808653404948</v>
      </c>
      <c r="AI310" s="10">
        <f t="shared" si="97"/>
        <v>4.7870591334142372</v>
      </c>
      <c r="AJ310" s="10">
        <f t="shared" si="98"/>
        <v>4.9946434438677771</v>
      </c>
      <c r="AK310" s="10">
        <f t="shared" si="99"/>
        <v>9.7817025772820152</v>
      </c>
      <c r="AL310" s="9">
        <f t="shared" si="100"/>
        <v>5.2984222293610905</v>
      </c>
      <c r="AM310" s="49">
        <f t="shared" si="84"/>
        <v>33.783536947064675</v>
      </c>
      <c r="AN310" s="29">
        <f t="shared" si="103"/>
        <v>1.6302837628803359E-4</v>
      </c>
      <c r="AO310" s="29">
        <f t="shared" si="101"/>
        <v>5</v>
      </c>
      <c r="AP310"/>
      <c r="AQ310" s="32"/>
      <c r="AR310" s="37"/>
      <c r="AS310" s="32"/>
      <c r="AT310"/>
    </row>
    <row r="311" spans="21:46" x14ac:dyDescent="0.25">
      <c r="U311" s="36">
        <f t="shared" si="104"/>
        <v>18060</v>
      </c>
      <c r="V311" s="49">
        <f t="shared" si="102"/>
        <v>28.485441934035769</v>
      </c>
      <c r="W311" s="32">
        <f t="shared" si="85"/>
        <v>296.39272096701785</v>
      </c>
      <c r="X311" s="8">
        <f t="shared" si="86"/>
        <v>1.1915051598446438</v>
      </c>
      <c r="Y311" s="32">
        <f t="shared" si="87"/>
        <v>1.8360036062427591E-5</v>
      </c>
      <c r="Z311" s="32">
        <f t="shared" si="88"/>
        <v>1.5409111669160956E-5</v>
      </c>
      <c r="AA311" s="10">
        <f t="shared" si="89"/>
        <v>1006.2013346079189</v>
      </c>
      <c r="AB311" s="29">
        <f t="shared" si="90"/>
        <v>2.5838340261633418E-2</v>
      </c>
      <c r="AC311" s="8">
        <f t="shared" si="91"/>
        <v>0.71497985560997879</v>
      </c>
      <c r="AD311" s="32">
        <f t="shared" si="92"/>
        <v>3.3739020200542597E-3</v>
      </c>
      <c r="AE311" s="38">
        <f t="shared" si="93"/>
        <v>678237.27118546097</v>
      </c>
      <c r="AF311" s="32">
        <f t="shared" si="94"/>
        <v>484925.98622148694</v>
      </c>
      <c r="AG311" s="9">
        <f t="shared" si="95"/>
        <v>14.24992649865886</v>
      </c>
      <c r="AH311" s="10">
        <f t="shared" si="96"/>
        <v>4.7558449736850159</v>
      </c>
      <c r="AI311" s="10">
        <f t="shared" si="97"/>
        <v>4.7872450866096106</v>
      </c>
      <c r="AJ311" s="10">
        <f t="shared" si="98"/>
        <v>4.9948076823576883</v>
      </c>
      <c r="AK311" s="10">
        <f t="shared" si="99"/>
        <v>9.7820527689672989</v>
      </c>
      <c r="AL311" s="9">
        <f t="shared" si="100"/>
        <v>5.2986119165239529</v>
      </c>
      <c r="AM311" s="49">
        <f t="shared" si="84"/>
        <v>33.784053850559722</v>
      </c>
      <c r="AN311" s="29">
        <f t="shared" si="103"/>
        <v>1.6303421281612163E-4</v>
      </c>
      <c r="AO311" s="29">
        <f t="shared" si="101"/>
        <v>5.0166666666666666</v>
      </c>
      <c r="AP311"/>
      <c r="AQ311" s="32"/>
      <c r="AR311" s="37"/>
      <c r="AS311" s="32"/>
      <c r="AT311"/>
    </row>
    <row r="312" spans="21:46" x14ac:dyDescent="0.25">
      <c r="U312" s="36">
        <f t="shared" si="104"/>
        <v>18120</v>
      </c>
      <c r="V312" s="49">
        <f t="shared" si="102"/>
        <v>28.485761958203092</v>
      </c>
      <c r="W312" s="32">
        <f t="shared" si="85"/>
        <v>296.39288097910151</v>
      </c>
      <c r="X312" s="8">
        <f t="shared" si="86"/>
        <v>1.1915045144737704</v>
      </c>
      <c r="Y312" s="32">
        <f t="shared" si="87"/>
        <v>1.8360043685259393E-5</v>
      </c>
      <c r="Z312" s="32">
        <f t="shared" si="88"/>
        <v>1.5409126413061165E-5</v>
      </c>
      <c r="AA312" s="10">
        <f t="shared" si="89"/>
        <v>1006.2013403343403</v>
      </c>
      <c r="AB312" s="29">
        <f t="shared" si="90"/>
        <v>2.5838352215719031E-2</v>
      </c>
      <c r="AC312" s="8">
        <f t="shared" si="91"/>
        <v>0.71497982574392849</v>
      </c>
      <c r="AD312" s="32">
        <f t="shared" si="92"/>
        <v>3.3739001986033174E-3</v>
      </c>
      <c r="AE312" s="38">
        <f t="shared" si="93"/>
        <v>678256.30741528154</v>
      </c>
      <c r="AF312" s="32">
        <f t="shared" si="94"/>
        <v>484939.5764854984</v>
      </c>
      <c r="AG312" s="9">
        <f t="shared" si="95"/>
        <v>14.250026337723746</v>
      </c>
      <c r="AH312" s="10">
        <f t="shared" si="96"/>
        <v>4.7558804947994773</v>
      </c>
      <c r="AI312" s="10">
        <f t="shared" si="97"/>
        <v>4.7874269539323322</v>
      </c>
      <c r="AJ312" s="10">
        <f t="shared" si="98"/>
        <v>4.9949683114277805</v>
      </c>
      <c r="AK312" s="10">
        <f t="shared" si="99"/>
        <v>9.7823952653601118</v>
      </c>
      <c r="AL312" s="9">
        <f t="shared" si="100"/>
        <v>5.2987974354033938</v>
      </c>
      <c r="AM312" s="49">
        <f t="shared" si="84"/>
        <v>33.784559393606486</v>
      </c>
      <c r="AN312" s="29">
        <f t="shared" si="103"/>
        <v>1.630399210893352E-4</v>
      </c>
      <c r="AO312" s="29">
        <f t="shared" si="101"/>
        <v>5.0333333333333332</v>
      </c>
      <c r="AP312"/>
      <c r="AQ312" s="32"/>
      <c r="AR312" s="37"/>
      <c r="AS312" s="32"/>
      <c r="AT312"/>
    </row>
    <row r="313" spans="21:46" x14ac:dyDescent="0.25">
      <c r="U313" s="36">
        <f t="shared" si="104"/>
        <v>18180</v>
      </c>
      <c r="V313" s="49">
        <f t="shared" si="102"/>
        <v>28.486074948249893</v>
      </c>
      <c r="W313" s="32">
        <f t="shared" si="85"/>
        <v>296.39303747412492</v>
      </c>
      <c r="X313" s="8">
        <f t="shared" si="86"/>
        <v>1.1915038832888036</v>
      </c>
      <c r="Y313" s="32">
        <f t="shared" si="87"/>
        <v>1.8360051140539659E-5</v>
      </c>
      <c r="Z313" s="32">
        <f t="shared" si="88"/>
        <v>1.5409140832896005E-5</v>
      </c>
      <c r="AA313" s="10">
        <f t="shared" si="89"/>
        <v>1006.2013459349148</v>
      </c>
      <c r="AB313" s="29">
        <f t="shared" si="90"/>
        <v>2.5838363907051649E-2</v>
      </c>
      <c r="AC313" s="8">
        <f t="shared" si="91"/>
        <v>0.71497979653437294</v>
      </c>
      <c r="AD313" s="32">
        <f t="shared" si="92"/>
        <v>3.3738984171897083E-3</v>
      </c>
      <c r="AE313" s="38">
        <f t="shared" si="93"/>
        <v>678274.9251360487</v>
      </c>
      <c r="AF313" s="32">
        <f t="shared" si="94"/>
        <v>484952.86796813912</v>
      </c>
      <c r="AG313" s="9">
        <f t="shared" si="95"/>
        <v>14.250123979801328</v>
      </c>
      <c r="AH313" s="10">
        <f t="shared" si="96"/>
        <v>4.7559152343466682</v>
      </c>
      <c r="AI313" s="10">
        <f t="shared" si="97"/>
        <v>4.7876048251087315</v>
      </c>
      <c r="AJ313" s="10">
        <f t="shared" si="98"/>
        <v>4.995125410370779</v>
      </c>
      <c r="AK313" s="10">
        <f t="shared" si="99"/>
        <v>9.7827302354795105</v>
      </c>
      <c r="AL313" s="9">
        <f t="shared" si="100"/>
        <v>5.2989788775514013</v>
      </c>
      <c r="AM313" s="49">
        <f t="shared" si="84"/>
        <v>33.785053825801292</v>
      </c>
      <c r="AN313" s="29">
        <f t="shared" si="103"/>
        <v>1.6304550392465852E-4</v>
      </c>
      <c r="AO313" s="29">
        <f t="shared" si="101"/>
        <v>5.05</v>
      </c>
      <c r="AP313"/>
      <c r="AQ313" s="32"/>
      <c r="AR313" s="37"/>
      <c r="AS313" s="32"/>
      <c r="AT313"/>
    </row>
    <row r="314" spans="21:46" x14ac:dyDescent="0.25">
      <c r="U314" s="36">
        <f t="shared" si="104"/>
        <v>18240</v>
      </c>
      <c r="V314" s="49">
        <f t="shared" si="102"/>
        <v>28.486381058749227</v>
      </c>
      <c r="W314" s="32">
        <f t="shared" si="85"/>
        <v>296.39319052937458</v>
      </c>
      <c r="X314" s="8">
        <f t="shared" si="86"/>
        <v>1.1915032659779821</v>
      </c>
      <c r="Y314" s="32">
        <f t="shared" si="87"/>
        <v>1.8360058431950393E-5</v>
      </c>
      <c r="Z314" s="32">
        <f t="shared" si="88"/>
        <v>1.5409154935786529E-5</v>
      </c>
      <c r="AA314" s="10">
        <f t="shared" si="89"/>
        <v>1006.2013514124071</v>
      </c>
      <c r="AB314" s="29">
        <f t="shared" si="90"/>
        <v>2.5838375341405363E-2</v>
      </c>
      <c r="AC314" s="8">
        <f t="shared" si="91"/>
        <v>0.71497976796688334</v>
      </c>
      <c r="AD314" s="32">
        <f t="shared" si="92"/>
        <v>3.3738966749335395E-3</v>
      </c>
      <c r="AE314" s="38">
        <f t="shared" si="93"/>
        <v>678293.13354845322</v>
      </c>
      <c r="AF314" s="32">
        <f t="shared" si="94"/>
        <v>484965.86723800329</v>
      </c>
      <c r="AG314" s="9">
        <f t="shared" si="95"/>
        <v>14.250219473279889</v>
      </c>
      <c r="AH314" s="10">
        <f t="shared" si="96"/>
        <v>4.7559492095367908</v>
      </c>
      <c r="AI314" s="10">
        <f t="shared" si="97"/>
        <v>4.7877787878969569</v>
      </c>
      <c r="AJ314" s="10">
        <f t="shared" si="98"/>
        <v>4.9952790567388687</v>
      </c>
      <c r="AK314" s="10">
        <f t="shared" si="99"/>
        <v>9.7830578446358256</v>
      </c>
      <c r="AL314" s="9">
        <f t="shared" si="100"/>
        <v>5.299156332511072</v>
      </c>
      <c r="AM314" s="49">
        <f t="shared" si="84"/>
        <v>33.785537391260299</v>
      </c>
      <c r="AN314" s="29">
        <f t="shared" si="103"/>
        <v>1.6305096407726375E-4</v>
      </c>
      <c r="AO314" s="29">
        <f t="shared" si="101"/>
        <v>5.0666666666666664</v>
      </c>
      <c r="AP314"/>
      <c r="AQ314" s="32"/>
      <c r="AR314" s="37"/>
      <c r="AS314" s="32"/>
      <c r="AT314"/>
    </row>
    <row r="315" spans="21:46" x14ac:dyDescent="0.25">
      <c r="U315" s="36">
        <f t="shared" si="104"/>
        <v>18300</v>
      </c>
      <c r="V315" s="49">
        <f t="shared" si="102"/>
        <v>28.486680440879041</v>
      </c>
      <c r="W315" s="32">
        <f t="shared" si="85"/>
        <v>296.39334022043948</v>
      </c>
      <c r="X315" s="8">
        <f t="shared" si="86"/>
        <v>1.1915026622363933</v>
      </c>
      <c r="Y315" s="32">
        <f t="shared" si="87"/>
        <v>1.8360065563092733E-5</v>
      </c>
      <c r="Z315" s="32">
        <f t="shared" si="88"/>
        <v>1.54091687286974E-5</v>
      </c>
      <c r="AA315" s="10">
        <f t="shared" si="89"/>
        <v>1006.201356769521</v>
      </c>
      <c r="AB315" s="29">
        <f t="shared" si="90"/>
        <v>2.5838386524427399E-2</v>
      </c>
      <c r="AC315" s="8">
        <f t="shared" si="91"/>
        <v>0.71497974002734932</v>
      </c>
      <c r="AD315" s="32">
        <f t="shared" si="92"/>
        <v>3.3738949709742477E-3</v>
      </c>
      <c r="AE315" s="38">
        <f t="shared" si="93"/>
        <v>678310.94165092113</v>
      </c>
      <c r="AF315" s="32">
        <f t="shared" si="94"/>
        <v>484978.58071928209</v>
      </c>
      <c r="AG315" s="9">
        <f t="shared" si="95"/>
        <v>14.250312865480112</v>
      </c>
      <c r="AH315" s="10">
        <f t="shared" si="96"/>
        <v>4.755982437200486</v>
      </c>
      <c r="AI315" s="10">
        <f t="shared" si="97"/>
        <v>4.7879489281300387</v>
      </c>
      <c r="AJ315" s="10">
        <f t="shared" si="98"/>
        <v>4.9954293263817826</v>
      </c>
      <c r="AK315" s="10">
        <f t="shared" si="99"/>
        <v>9.7833782545118204</v>
      </c>
      <c r="AL315" s="9">
        <f t="shared" si="100"/>
        <v>5.2993298878605692</v>
      </c>
      <c r="AM315" s="49">
        <f t="shared" si="84"/>
        <v>33.786010328739607</v>
      </c>
      <c r="AN315" s="29">
        <f t="shared" si="103"/>
        <v>1.6305630424186365E-4</v>
      </c>
      <c r="AO315" s="29">
        <f t="shared" si="101"/>
        <v>5.083333333333333</v>
      </c>
      <c r="AP315"/>
      <c r="AQ315" s="32"/>
      <c r="AR315" s="37"/>
      <c r="AS315" s="32"/>
      <c r="AT315"/>
    </row>
    <row r="316" spans="21:46" x14ac:dyDescent="0.25">
      <c r="U316" s="36">
        <f t="shared" si="104"/>
        <v>18360</v>
      </c>
      <c r="V316" s="49">
        <f t="shared" si="102"/>
        <v>28.486973242496678</v>
      </c>
      <c r="W316" s="32">
        <f t="shared" si="85"/>
        <v>296.39348662124831</v>
      </c>
      <c r="X316" s="8">
        <f t="shared" si="86"/>
        <v>1.1915020717658242</v>
      </c>
      <c r="Y316" s="32">
        <f t="shared" si="87"/>
        <v>1.836007253748861E-5</v>
      </c>
      <c r="Z316" s="32">
        <f t="shared" si="88"/>
        <v>1.5409182218440211E-5</v>
      </c>
      <c r="AA316" s="10">
        <f t="shared" si="89"/>
        <v>1006.2013620089011</v>
      </c>
      <c r="AB316" s="29">
        <f t="shared" si="90"/>
        <v>2.5838397461640839E-2</v>
      </c>
      <c r="AC316" s="8">
        <f t="shared" si="91"/>
        <v>0.71497971270196936</v>
      </c>
      <c r="AD316" s="32">
        <f t="shared" si="92"/>
        <v>3.3738933044701745E-3</v>
      </c>
      <c r="AE316" s="38">
        <f t="shared" si="93"/>
        <v>678328.35824406857</v>
      </c>
      <c r="AF316" s="32">
        <f t="shared" si="94"/>
        <v>484991.01469494269</v>
      </c>
      <c r="AG316" s="9">
        <f t="shared" si="95"/>
        <v>14.250404202678725</v>
      </c>
      <c r="AH316" s="10">
        <f t="shared" si="96"/>
        <v>4.7560149337972275</v>
      </c>
      <c r="AI316" s="10">
        <f t="shared" si="97"/>
        <v>4.7881153297580292</v>
      </c>
      <c r="AJ316" s="10">
        <f t="shared" si="98"/>
        <v>4.9955762934840875</v>
      </c>
      <c r="AK316" s="10">
        <f t="shared" si="99"/>
        <v>9.7836916232421167</v>
      </c>
      <c r="AL316" s="9">
        <f t="shared" si="100"/>
        <v>5.2994996292561467</v>
      </c>
      <c r="AM316" s="49">
        <f t="shared" si="84"/>
        <v>33.786472871752821</v>
      </c>
      <c r="AN316" s="29">
        <f t="shared" si="103"/>
        <v>1.6306152705403528E-4</v>
      </c>
      <c r="AO316" s="29">
        <f t="shared" si="101"/>
        <v>5.0999999999999996</v>
      </c>
      <c r="AP316"/>
      <c r="AQ316" s="32"/>
      <c r="AR316" s="37"/>
      <c r="AS316" s="32"/>
      <c r="AT316"/>
    </row>
    <row r="317" spans="21:46" x14ac:dyDescent="0.25">
      <c r="U317" s="36">
        <f t="shared" si="104"/>
        <v>18420</v>
      </c>
      <c r="V317" s="49">
        <f t="shared" si="102"/>
        <v>28.487259608211737</v>
      </c>
      <c r="W317" s="32">
        <f t="shared" si="85"/>
        <v>296.39362980410584</v>
      </c>
      <c r="X317" s="8">
        <f t="shared" si="86"/>
        <v>1.1915014942746125</v>
      </c>
      <c r="Y317" s="32">
        <f t="shared" si="87"/>
        <v>1.8360079358582731E-5</v>
      </c>
      <c r="Z317" s="32">
        <f t="shared" si="88"/>
        <v>1.5409195411677068E-5</v>
      </c>
      <c r="AA317" s="10">
        <f t="shared" si="89"/>
        <v>1006.2013671331339</v>
      </c>
      <c r="AB317" s="29">
        <f t="shared" si="90"/>
        <v>2.5838408158447613E-2</v>
      </c>
      <c r="AC317" s="8">
        <f t="shared" si="91"/>
        <v>0.71497968597724559</v>
      </c>
      <c r="AD317" s="32">
        <f t="shared" si="92"/>
        <v>3.3738916745981542E-3</v>
      </c>
      <c r="AE317" s="38">
        <f t="shared" si="93"/>
        <v>678345.39193503081</v>
      </c>
      <c r="AF317" s="32">
        <f t="shared" si="94"/>
        <v>485003.17530981993</v>
      </c>
      <c r="AG317" s="9">
        <f t="shared" si="95"/>
        <v>14.25049353013155</v>
      </c>
      <c r="AH317" s="10">
        <f t="shared" si="96"/>
        <v>4.7560467154235555</v>
      </c>
      <c r="AI317" s="10">
        <f t="shared" si="97"/>
        <v>4.7882780748892371</v>
      </c>
      <c r="AJ317" s="10">
        <f t="shared" si="98"/>
        <v>4.9957200306017011</v>
      </c>
      <c r="AK317" s="10">
        <f t="shared" si="99"/>
        <v>9.7839981054909373</v>
      </c>
      <c r="AL317" s="9">
        <f t="shared" si="100"/>
        <v>5.2996656404742577</v>
      </c>
      <c r="AM317" s="49">
        <f t="shared" si="84"/>
        <v>33.786925248685996</v>
      </c>
      <c r="AN317" s="29">
        <f t="shared" si="103"/>
        <v>1.6306663509151563E-4</v>
      </c>
      <c r="AO317" s="29">
        <f t="shared" si="101"/>
        <v>5.1166666666666663</v>
      </c>
      <c r="AP317"/>
      <c r="AQ317" s="32"/>
      <c r="AR317" s="37"/>
      <c r="AS317" s="32"/>
      <c r="AT317"/>
    </row>
    <row r="318" spans="21:46" x14ac:dyDescent="0.25">
      <c r="U318" s="36">
        <f t="shared" si="104"/>
        <v>18480</v>
      </c>
      <c r="V318" s="49">
        <f t="shared" si="102"/>
        <v>28.48753967945736</v>
      </c>
      <c r="W318" s="32">
        <f t="shared" si="85"/>
        <v>296.39376983972863</v>
      </c>
      <c r="X318" s="8">
        <f t="shared" si="86"/>
        <v>1.1915009294775034</v>
      </c>
      <c r="Y318" s="32">
        <f t="shared" si="87"/>
        <v>1.8360086029744049E-5</v>
      </c>
      <c r="Z318" s="32">
        <f t="shared" si="88"/>
        <v>1.5409208314923689E-5</v>
      </c>
      <c r="AA318" s="10">
        <f t="shared" si="89"/>
        <v>1006.2013721447491</v>
      </c>
      <c r="AB318" s="29">
        <f t="shared" si="90"/>
        <v>2.5838418620130872E-2</v>
      </c>
      <c r="AC318" s="8">
        <f t="shared" si="91"/>
        <v>0.71497965983997702</v>
      </c>
      <c r="AD318" s="32">
        <f t="shared" si="92"/>
        <v>3.3738900805531033E-3</v>
      </c>
      <c r="AE318" s="38">
        <f t="shared" si="93"/>
        <v>678362.05114173121</v>
      </c>
      <c r="AF318" s="32">
        <f t="shared" si="94"/>
        <v>485015.06857366406</v>
      </c>
      <c r="AG318" s="9">
        <f t="shared" si="95"/>
        <v>14.25058089209616</v>
      </c>
      <c r="AH318" s="10">
        <f t="shared" si="96"/>
        <v>4.7560777978210735</v>
      </c>
      <c r="AI318" s="10">
        <f t="shared" si="97"/>
        <v>4.78843724383053</v>
      </c>
      <c r="AJ318" s="10">
        <f t="shared" si="98"/>
        <v>4.9958606086976616</v>
      </c>
      <c r="AK318" s="10">
        <f t="shared" si="99"/>
        <v>9.7842978525281907</v>
      </c>
      <c r="AL318" s="9">
        <f t="shared" si="100"/>
        <v>5.2998280034527703</v>
      </c>
      <c r="AM318" s="49">
        <f t="shared" si="84"/>
        <v>33.78736768291013</v>
      </c>
      <c r="AN318" s="29">
        <f t="shared" si="103"/>
        <v>1.6307163087546985E-4</v>
      </c>
      <c r="AO318" s="29">
        <f t="shared" si="101"/>
        <v>5.1333333333333337</v>
      </c>
      <c r="AP318"/>
      <c r="AQ318" s="32"/>
      <c r="AR318" s="37"/>
      <c r="AS318" s="32"/>
      <c r="AT318"/>
    </row>
    <row r="319" spans="21:46" x14ac:dyDescent="0.25">
      <c r="U319" s="36">
        <f t="shared" si="104"/>
        <v>18540</v>
      </c>
      <c r="V319" s="49">
        <f t="shared" si="102"/>
        <v>28.487813594559938</v>
      </c>
      <c r="W319" s="32">
        <f t="shared" si="85"/>
        <v>296.39390679727995</v>
      </c>
      <c r="X319" s="8">
        <f t="shared" si="86"/>
        <v>1.1915003770955099</v>
      </c>
      <c r="Y319" s="32">
        <f t="shared" si="87"/>
        <v>1.8360092554267534E-5</v>
      </c>
      <c r="Z319" s="32">
        <f t="shared" si="88"/>
        <v>1.540922093455267E-5</v>
      </c>
      <c r="AA319" s="10">
        <f t="shared" si="89"/>
        <v>1006.201377046221</v>
      </c>
      <c r="AB319" s="29">
        <f t="shared" si="90"/>
        <v>2.5838428851857737E-2</v>
      </c>
      <c r="AC319" s="8">
        <f t="shared" si="91"/>
        <v>0.71497963427725275</v>
      </c>
      <c r="AD319" s="32">
        <f t="shared" si="92"/>
        <v>3.3738885215476269E-3</v>
      </c>
      <c r="AE319" s="38">
        <f t="shared" si="93"/>
        <v>678378.34409703582</v>
      </c>
      <c r="AF319" s="32">
        <f t="shared" si="94"/>
        <v>485026.70036410698</v>
      </c>
      <c r="AG319" s="9">
        <f t="shared" si="95"/>
        <v>14.250666331853939</v>
      </c>
      <c r="AH319" s="10">
        <f t="shared" si="96"/>
        <v>4.7561081963843108</v>
      </c>
      <c r="AI319" s="10">
        <f t="shared" si="97"/>
        <v>4.7885929151267828</v>
      </c>
      <c r="AJ319" s="10">
        <f t="shared" si="98"/>
        <v>4.9959980971769546</v>
      </c>
      <c r="AK319" s="10">
        <f t="shared" si="99"/>
        <v>9.7845910123037374</v>
      </c>
      <c r="AL319" s="9">
        <f t="shared" si="100"/>
        <v>5.299986798331191</v>
      </c>
      <c r="AM319" s="49">
        <f t="shared" si="84"/>
        <v>33.787800392891128</v>
      </c>
      <c r="AN319" s="29">
        <f t="shared" si="103"/>
        <v>1.6307651687172897E-4</v>
      </c>
      <c r="AO319" s="29">
        <f t="shared" si="101"/>
        <v>5.15</v>
      </c>
      <c r="AP319"/>
      <c r="AQ319" s="32"/>
      <c r="AR319" s="37"/>
      <c r="AS319" s="32"/>
      <c r="AT319"/>
    </row>
    <row r="320" spans="21:46" x14ac:dyDescent="0.25">
      <c r="U320" s="36">
        <f t="shared" si="104"/>
        <v>18600</v>
      </c>
      <c r="V320" s="49">
        <f t="shared" si="102"/>
        <v>28.4880814888073</v>
      </c>
      <c r="W320" s="32">
        <f t="shared" si="85"/>
        <v>296.39404074440364</v>
      </c>
      <c r="X320" s="8">
        <f t="shared" si="86"/>
        <v>1.1914998368557739</v>
      </c>
      <c r="Y320" s="32">
        <f t="shared" si="87"/>
        <v>1.8360098935375789E-5</v>
      </c>
      <c r="Z320" s="32">
        <f t="shared" si="88"/>
        <v>1.5409233276796664E-5</v>
      </c>
      <c r="AA320" s="10">
        <f t="shared" si="89"/>
        <v>1006.2013818399691</v>
      </c>
      <c r="AB320" s="29">
        <f t="shared" si="90"/>
        <v>2.5838438858681863E-2</v>
      </c>
      <c r="AC320" s="8">
        <f t="shared" si="91"/>
        <v>0.71497960927644477</v>
      </c>
      <c r="AD320" s="32">
        <f t="shared" si="92"/>
        <v>3.3738869968116302E-3</v>
      </c>
      <c r="AE320" s="38">
        <f t="shared" si="93"/>
        <v>678394.278852819</v>
      </c>
      <c r="AF320" s="32">
        <f t="shared" si="94"/>
        <v>485038.07642956404</v>
      </c>
      <c r="AG320" s="9">
        <f t="shared" si="95"/>
        <v>14.250749891731674</v>
      </c>
      <c r="AH320" s="10">
        <f t="shared" si="96"/>
        <v>4.7561379261683987</v>
      </c>
      <c r="AI320" s="10">
        <f t="shared" si="97"/>
        <v>4.7887451655994679</v>
      </c>
      <c r="AJ320" s="10">
        <f t="shared" si="98"/>
        <v>4.9961325639207574</v>
      </c>
      <c r="AK320" s="10">
        <f t="shared" si="99"/>
        <v>9.7848777295202254</v>
      </c>
      <c r="AL320" s="9">
        <f t="shared" si="100"/>
        <v>5.3001421034901224</v>
      </c>
      <c r="AM320" s="49">
        <f t="shared" si="84"/>
        <v>33.78822359229742</v>
      </c>
      <c r="AN320" s="29">
        <f t="shared" si="103"/>
        <v>1.6308129549200376E-4</v>
      </c>
      <c r="AO320" s="29">
        <f t="shared" si="101"/>
        <v>5.166666666666667</v>
      </c>
      <c r="AP320"/>
      <c r="AQ320" s="32"/>
      <c r="AR320" s="37"/>
      <c r="AS320" s="32"/>
      <c r="AT320"/>
    </row>
    <row r="321" spans="21:46" x14ac:dyDescent="0.25">
      <c r="U321" s="36">
        <f t="shared" si="104"/>
        <v>18660</v>
      </c>
      <c r="V321" s="49">
        <f t="shared" si="102"/>
        <v>28.488343494515398</v>
      </c>
      <c r="W321" s="32">
        <f t="shared" si="85"/>
        <v>296.3941717472577</v>
      </c>
      <c r="X321" s="8">
        <f t="shared" si="86"/>
        <v>1.191499308491432</v>
      </c>
      <c r="Y321" s="32">
        <f t="shared" si="87"/>
        <v>1.8360105176220598E-5</v>
      </c>
      <c r="Z321" s="32">
        <f t="shared" si="88"/>
        <v>1.540924534775139E-5</v>
      </c>
      <c r="AA321" s="10">
        <f t="shared" si="89"/>
        <v>1006.2013865283608</v>
      </c>
      <c r="AB321" s="29">
        <f t="shared" si="90"/>
        <v>2.5838448645545853E-2</v>
      </c>
      <c r="AC321" s="8">
        <f t="shared" si="91"/>
        <v>0.71497958482520285</v>
      </c>
      <c r="AD321" s="32">
        <f t="shared" si="92"/>
        <v>3.3738855055919373E-3</v>
      </c>
      <c r="AE321" s="38">
        <f t="shared" si="93"/>
        <v>678409.86328394501</v>
      </c>
      <c r="AF321" s="32">
        <f t="shared" si="94"/>
        <v>485049.20239207766</v>
      </c>
      <c r="AG321" s="9">
        <f t="shared" si="95"/>
        <v>14.250831613122717</v>
      </c>
      <c r="AH321" s="10">
        <f t="shared" si="96"/>
        <v>4.7561670018965723</v>
      </c>
      <c r="AI321" s="10">
        <f t="shared" si="97"/>
        <v>4.788894070384389</v>
      </c>
      <c r="AJ321" s="10">
        <f t="shared" si="98"/>
        <v>4.996264075319762</v>
      </c>
      <c r="AK321" s="10">
        <f t="shared" si="99"/>
        <v>9.7851581457041519</v>
      </c>
      <c r="AL321" s="9">
        <f t="shared" si="100"/>
        <v>5.3002939955897483</v>
      </c>
      <c r="AM321" s="49">
        <f t="shared" si="84"/>
        <v>33.788637490105145</v>
      </c>
      <c r="AN321" s="29">
        <f t="shared" si="103"/>
        <v>1.6308596909506921E-4</v>
      </c>
      <c r="AO321" s="29">
        <f t="shared" si="101"/>
        <v>5.1833333333333336</v>
      </c>
      <c r="AP321"/>
      <c r="AQ321" s="32"/>
      <c r="AR321" s="37"/>
      <c r="AS321" s="32"/>
      <c r="AT321"/>
    </row>
    <row r="322" spans="21:46" x14ac:dyDescent="0.25">
      <c r="U322" s="36">
        <f t="shared" si="104"/>
        <v>18720</v>
      </c>
      <c r="V322" s="49">
        <f t="shared" si="102"/>
        <v>28.488599741093545</v>
      </c>
      <c r="W322" s="32">
        <f t="shared" si="85"/>
        <v>296.39429987054677</v>
      </c>
      <c r="X322" s="8">
        <f t="shared" si="86"/>
        <v>1.191498791741485</v>
      </c>
      <c r="Y322" s="32">
        <f t="shared" si="87"/>
        <v>1.8360111279884515E-5</v>
      </c>
      <c r="Z322" s="32">
        <f t="shared" si="88"/>
        <v>1.5409257153378667E-5</v>
      </c>
      <c r="AA322" s="10">
        <f t="shared" si="89"/>
        <v>1006.2013911137102</v>
      </c>
      <c r="AB322" s="29">
        <f t="shared" si="90"/>
        <v>2.5838458217283707E-2</v>
      </c>
      <c r="AC322" s="8">
        <f t="shared" si="91"/>
        <v>0.71497956091144887</v>
      </c>
      <c r="AD322" s="32">
        <f t="shared" si="92"/>
        <v>3.3738840471519197E-3</v>
      </c>
      <c r="AE322" s="38">
        <f t="shared" si="93"/>
        <v>678425.10509215936</v>
      </c>
      <c r="AF322" s="32">
        <f t="shared" si="94"/>
        <v>485060.08375009563</v>
      </c>
      <c r="AG322" s="9">
        <f t="shared" si="95"/>
        <v>14.250911536507582</v>
      </c>
      <c r="AH322" s="10">
        <f t="shared" si="96"/>
        <v>4.7561954379674924</v>
      </c>
      <c r="AI322" s="10">
        <f t="shared" si="97"/>
        <v>4.7890397029685898</v>
      </c>
      <c r="AJ322" s="10">
        <f t="shared" si="98"/>
        <v>4.9963926963069927</v>
      </c>
      <c r="AK322" s="10">
        <f t="shared" si="99"/>
        <v>9.7854323992755816</v>
      </c>
      <c r="AL322" s="9">
        <f t="shared" si="100"/>
        <v>5.300442549607606</v>
      </c>
      <c r="AM322" s="49">
        <f t="shared" si="84"/>
        <v>33.789042290701147</v>
      </c>
      <c r="AN322" s="29">
        <f t="shared" si="103"/>
        <v>1.6309053998792637E-4</v>
      </c>
      <c r="AO322" s="29">
        <f t="shared" si="101"/>
        <v>5.2</v>
      </c>
      <c r="AP322"/>
      <c r="AQ322" s="32"/>
      <c r="AR322" s="37"/>
      <c r="AS322" s="32"/>
      <c r="AT322"/>
    </row>
    <row r="323" spans="21:46" x14ac:dyDescent="0.25">
      <c r="U323" s="36">
        <f t="shared" si="104"/>
        <v>18780</v>
      </c>
      <c r="V323" s="49">
        <f t="shared" si="102"/>
        <v>28.488850355108209</v>
      </c>
      <c r="W323" s="32">
        <f t="shared" si="85"/>
        <v>296.39442517755407</v>
      </c>
      <c r="X323" s="8">
        <f t="shared" si="86"/>
        <v>1.1914982863506671</v>
      </c>
      <c r="Y323" s="32">
        <f t="shared" si="87"/>
        <v>1.836011724938238E-5</v>
      </c>
      <c r="Z323" s="32">
        <f t="shared" si="88"/>
        <v>1.5409268699509363E-5</v>
      </c>
      <c r="AA323" s="10">
        <f t="shared" si="89"/>
        <v>1006.2013955982816</v>
      </c>
      <c r="AB323" s="29">
        <f t="shared" si="90"/>
        <v>2.5838467578623271E-2</v>
      </c>
      <c r="AC323" s="8">
        <f t="shared" si="91"/>
        <v>0.71497953752336918</v>
      </c>
      <c r="AD323" s="32">
        <f t="shared" si="92"/>
        <v>3.3738826207711345E-3</v>
      </c>
      <c r="AE323" s="38">
        <f t="shared" si="93"/>
        <v>678440.01180989156</v>
      </c>
      <c r="AF323" s="32">
        <f t="shared" si="94"/>
        <v>485070.72588118538</v>
      </c>
      <c r="AG323" s="9">
        <f t="shared" si="95"/>
        <v>14.250989701474174</v>
      </c>
      <c r="AH323" s="10">
        <f t="shared" si="96"/>
        <v>4.7562232484624456</v>
      </c>
      <c r="AI323" s="10">
        <f t="shared" si="97"/>
        <v>4.7891821352264872</v>
      </c>
      <c r="AJ323" s="10">
        <f t="shared" si="98"/>
        <v>4.996518490389632</v>
      </c>
      <c r="AK323" s="10">
        <f t="shared" si="99"/>
        <v>9.7857006256161192</v>
      </c>
      <c r="AL323" s="9">
        <f t="shared" si="100"/>
        <v>5.3005878388753978</v>
      </c>
      <c r="AM323" s="49">
        <f t="shared" si="84"/>
        <v>33.789438193983607</v>
      </c>
      <c r="AN323" s="29">
        <f t="shared" si="103"/>
        <v>1.6309501042693531E-4</v>
      </c>
      <c r="AO323" s="29">
        <f t="shared" si="101"/>
        <v>5.2166666666666668</v>
      </c>
      <c r="AP323"/>
      <c r="AQ323" s="32"/>
      <c r="AR323" s="37"/>
      <c r="AS323" s="32"/>
      <c r="AT323"/>
    </row>
    <row r="324" spans="21:46" x14ac:dyDescent="0.25">
      <c r="U324" s="36">
        <f t="shared" si="104"/>
        <v>18840</v>
      </c>
      <c r="V324" s="49">
        <f t="shared" si="102"/>
        <v>28.489095460345418</v>
      </c>
      <c r="W324" s="32">
        <f t="shared" si="85"/>
        <v>296.39454773017269</v>
      </c>
      <c r="X324" s="8">
        <f t="shared" si="86"/>
        <v>1.1914977920693215</v>
      </c>
      <c r="Y324" s="32">
        <f t="shared" si="87"/>
        <v>1.8360123087662787E-5</v>
      </c>
      <c r="Z324" s="32">
        <f t="shared" si="88"/>
        <v>1.5409279991846258E-5</v>
      </c>
      <c r="AA324" s="10">
        <f t="shared" si="89"/>
        <v>1006.2013999842892</v>
      </c>
      <c r="AB324" s="29">
        <f t="shared" si="90"/>
        <v>2.5838476734188522E-2</v>
      </c>
      <c r="AC324" s="8">
        <f t="shared" si="91"/>
        <v>0.71497951464940934</v>
      </c>
      <c r="AD324" s="32">
        <f t="shared" si="92"/>
        <v>3.3738812257449666E-3</v>
      </c>
      <c r="AE324" s="38">
        <f t="shared" si="93"/>
        <v>678454.59080397873</v>
      </c>
      <c r="AF324" s="32">
        <f t="shared" si="94"/>
        <v>485081.13404469233</v>
      </c>
      <c r="AG324" s="9">
        <f t="shared" si="95"/>
        <v>14.251066146737488</v>
      </c>
      <c r="AH324" s="10">
        <f t="shared" si="96"/>
        <v>4.7562504471523352</v>
      </c>
      <c r="AI324" s="10">
        <f t="shared" si="97"/>
        <v>4.7893214374551771</v>
      </c>
      <c r="AJ324" s="10">
        <f t="shared" si="98"/>
        <v>4.9966415196803835</v>
      </c>
      <c r="AK324" s="10">
        <f t="shared" si="99"/>
        <v>9.7859629571355597</v>
      </c>
      <c r="AL324" s="9">
        <f t="shared" si="100"/>
        <v>5.3007299351150943</v>
      </c>
      <c r="AM324" s="49">
        <f t="shared" si="84"/>
        <v>33.789825395460511</v>
      </c>
      <c r="AN324" s="29">
        <f t="shared" si="103"/>
        <v>1.6309938261892601E-4</v>
      </c>
      <c r="AO324" s="29">
        <f t="shared" si="101"/>
        <v>5.2333333333333334</v>
      </c>
      <c r="AP324"/>
      <c r="AQ324" s="32"/>
      <c r="AR324" s="37"/>
      <c r="AS324" s="32"/>
      <c r="AT324"/>
    </row>
    <row r="325" spans="21:46" x14ac:dyDescent="0.25">
      <c r="U325" s="36">
        <f t="shared" si="104"/>
        <v>18900</v>
      </c>
      <c r="V325" s="49">
        <f t="shared" si="102"/>
        <v>28.489335177871798</v>
      </c>
      <c r="W325" s="32">
        <f t="shared" si="85"/>
        <v>296.39466758893587</v>
      </c>
      <c r="X325" s="8">
        <f t="shared" si="86"/>
        <v>1.191497308653277</v>
      </c>
      <c r="Y325" s="32">
        <f t="shared" si="87"/>
        <v>1.8360128797609534E-5</v>
      </c>
      <c r="Z325" s="32">
        <f t="shared" si="88"/>
        <v>1.5409291035966822E-5</v>
      </c>
      <c r="AA325" s="10">
        <f t="shared" si="89"/>
        <v>1006.2014042738984</v>
      </c>
      <c r="AB325" s="29">
        <f t="shared" si="90"/>
        <v>2.5838485688501757E-2</v>
      </c>
      <c r="AC325" s="8">
        <f t="shared" si="91"/>
        <v>0.71497949227827096</v>
      </c>
      <c r="AD325" s="32">
        <f t="shared" si="92"/>
        <v>3.3738798613842844E-3</v>
      </c>
      <c r="AE325" s="38">
        <f t="shared" si="93"/>
        <v>678468.84927930951</v>
      </c>
      <c r="AF325" s="32">
        <f t="shared" si="94"/>
        <v>485091.31338434346</v>
      </c>
      <c r="AG325" s="9">
        <f t="shared" si="95"/>
        <v>14.251140910158989</v>
      </c>
      <c r="AH325" s="10">
        <f t="shared" si="96"/>
        <v>4.7562770475045468</v>
      </c>
      <c r="AI325" s="10">
        <f t="shared" si="97"/>
        <v>4.7894576784089908</v>
      </c>
      <c r="AJ325" s="10">
        <f t="shared" si="98"/>
        <v>4.9967618449279634</v>
      </c>
      <c r="AK325" s="10">
        <f t="shared" si="99"/>
        <v>9.7862195233369533</v>
      </c>
      <c r="AL325" s="9">
        <f t="shared" si="100"/>
        <v>5.3008689084741825</v>
      </c>
      <c r="AM325" s="49">
        <f t="shared" si="84"/>
        <v>33.79020408634598</v>
      </c>
      <c r="AN325" s="29">
        <f t="shared" si="103"/>
        <v>1.6310365872228253E-4</v>
      </c>
      <c r="AO325" s="29">
        <f t="shared" si="101"/>
        <v>5.25</v>
      </c>
      <c r="AP325"/>
      <c r="AQ325" s="32"/>
      <c r="AR325" s="37"/>
      <c r="AS325" s="32"/>
      <c r="AT325"/>
    </row>
    <row r="326" spans="21:46" x14ac:dyDescent="0.25">
      <c r="U326" s="36">
        <f t="shared" si="104"/>
        <v>18960</v>
      </c>
      <c r="V326" s="49">
        <f t="shared" si="102"/>
        <v>28.489569626094266</v>
      </c>
      <c r="W326" s="32">
        <f t="shared" si="85"/>
        <v>296.39478481304712</v>
      </c>
      <c r="X326" s="8">
        <f t="shared" si="86"/>
        <v>1.191496835863727</v>
      </c>
      <c r="Y326" s="32">
        <f t="shared" si="87"/>
        <v>1.8360134382043162E-5</v>
      </c>
      <c r="Z326" s="32">
        <f t="shared" si="88"/>
        <v>1.54093018373261E-5</v>
      </c>
      <c r="AA326" s="10">
        <f t="shared" si="89"/>
        <v>1006.2014084692275</v>
      </c>
      <c r="AB326" s="29">
        <f t="shared" si="90"/>
        <v>2.5838494445986147E-2</v>
      </c>
      <c r="AC326" s="8">
        <f t="shared" si="91"/>
        <v>0.71497947039890108</v>
      </c>
      <c r="AD326" s="32">
        <f t="shared" si="92"/>
        <v>3.3738785270150968E-3</v>
      </c>
      <c r="AE326" s="38">
        <f t="shared" si="93"/>
        <v>678482.7942823706</v>
      </c>
      <c r="AF326" s="32">
        <f t="shared" si="94"/>
        <v>485101.26893077587</v>
      </c>
      <c r="AG326" s="9">
        <f t="shared" si="95"/>
        <v>14.251214028765341</v>
      </c>
      <c r="AH326" s="10">
        <f t="shared" si="96"/>
        <v>4.7563030626896694</v>
      </c>
      <c r="AI326" s="10">
        <f t="shared" si="97"/>
        <v>4.7895909253333135</v>
      </c>
      <c r="AJ326" s="10">
        <f t="shared" si="98"/>
        <v>4.9968795255471683</v>
      </c>
      <c r="AK326" s="10">
        <f t="shared" si="99"/>
        <v>9.7864704508804827</v>
      </c>
      <c r="AL326" s="9">
        <f t="shared" si="100"/>
        <v>5.301004827560261</v>
      </c>
      <c r="AM326" s="49">
        <f t="shared" si="84"/>
        <v>33.790574453654528</v>
      </c>
      <c r="AN326" s="29">
        <f t="shared" si="103"/>
        <v>1.6310784084800807E-4</v>
      </c>
      <c r="AO326" s="29">
        <f t="shared" si="101"/>
        <v>5.2666666666666666</v>
      </c>
      <c r="AP326"/>
      <c r="AQ326" s="32"/>
      <c r="AR326" s="37"/>
      <c r="AS326" s="32"/>
      <c r="AT326"/>
    </row>
    <row r="327" spans="21:46" x14ac:dyDescent="0.25">
      <c r="U327" s="36">
        <f t="shared" si="104"/>
        <v>19020</v>
      </c>
      <c r="V327" s="49">
        <f t="shared" si="102"/>
        <v>28.489798920818416</v>
      </c>
      <c r="W327" s="32">
        <f t="shared" si="85"/>
        <v>296.39489946040919</v>
      </c>
      <c r="X327" s="8">
        <f t="shared" si="86"/>
        <v>1.1914963734671125</v>
      </c>
      <c r="Y327" s="32">
        <f t="shared" si="87"/>
        <v>1.8360139843722106E-5</v>
      </c>
      <c r="Z327" s="32">
        <f t="shared" si="88"/>
        <v>1.5409312401259173E-5</v>
      </c>
      <c r="AA327" s="10">
        <f t="shared" si="89"/>
        <v>1006.2014125723481</v>
      </c>
      <c r="AB327" s="29">
        <f t="shared" si="90"/>
        <v>2.5838503010967438E-2</v>
      </c>
      <c r="AC327" s="8">
        <f t="shared" si="91"/>
        <v>0.71497944900049126</v>
      </c>
      <c r="AD327" s="32">
        <f t="shared" si="92"/>
        <v>3.3738772219782226E-3</v>
      </c>
      <c r="AE327" s="38">
        <f t="shared" si="93"/>
        <v>678496.43270475045</v>
      </c>
      <c r="AF327" s="32">
        <f t="shared" si="94"/>
        <v>485111.00560404139</v>
      </c>
      <c r="AG327" s="9">
        <f t="shared" si="95"/>
        <v>14.25128553876702</v>
      </c>
      <c r="AH327" s="10">
        <f t="shared" si="96"/>
        <v>4.7563285055880158</v>
      </c>
      <c r="AI327" s="10">
        <f t="shared" si="97"/>
        <v>4.7897212439976036</v>
      </c>
      <c r="AJ327" s="10">
        <f t="shared" si="98"/>
        <v>4.9969946196479249</v>
      </c>
      <c r="AK327" s="10">
        <f t="shared" si="99"/>
        <v>9.7867158636455294</v>
      </c>
      <c r="AL327" s="9">
        <f t="shared" si="100"/>
        <v>5.3011377594746607</v>
      </c>
      <c r="AM327" s="49">
        <f t="shared" si="84"/>
        <v>33.790936680293079</v>
      </c>
      <c r="AN327" s="29">
        <f t="shared" si="103"/>
        <v>1.6311193106075884E-4</v>
      </c>
      <c r="AO327" s="29">
        <f t="shared" si="101"/>
        <v>5.2833333333333332</v>
      </c>
      <c r="AP327"/>
      <c r="AQ327" s="32"/>
      <c r="AR327" s="37"/>
      <c r="AS327" s="32"/>
      <c r="AT327"/>
    </row>
    <row r="328" spans="21:46" x14ac:dyDescent="0.25">
      <c r="U328" s="36">
        <f t="shared" si="104"/>
        <v>19080</v>
      </c>
      <c r="V328" s="49">
        <f t="shared" si="102"/>
        <v>28.490023175305637</v>
      </c>
      <c r="W328" s="32">
        <f t="shared" si="85"/>
        <v>296.39501158765279</v>
      </c>
      <c r="X328" s="8">
        <f t="shared" si="86"/>
        <v>1.191495921235006</v>
      </c>
      <c r="Y328" s="32">
        <f t="shared" si="87"/>
        <v>1.8360145185344284E-5</v>
      </c>
      <c r="Z328" s="32">
        <f t="shared" si="88"/>
        <v>1.5409322732983995E-5</v>
      </c>
      <c r="AA328" s="10">
        <f t="shared" si="89"/>
        <v>1006.2014165852861</v>
      </c>
      <c r="AB328" s="29">
        <f t="shared" si="90"/>
        <v>2.5838511387676462E-2</v>
      </c>
      <c r="AC328" s="8">
        <f t="shared" si="91"/>
        <v>0.71497942807247072</v>
      </c>
      <c r="AD328" s="32">
        <f t="shared" si="92"/>
        <v>3.3738759456289646E-3</v>
      </c>
      <c r="AE328" s="38">
        <f t="shared" si="93"/>
        <v>678509.7712865253</v>
      </c>
      <c r="AF328" s="32">
        <f t="shared" si="94"/>
        <v>485120.52821602277</v>
      </c>
      <c r="AG328" s="9">
        <f t="shared" si="95"/>
        <v>14.25135547557627</v>
      </c>
      <c r="AH328" s="10">
        <f t="shared" si="96"/>
        <v>4.7563533887960769</v>
      </c>
      <c r="AI328" s="10">
        <f t="shared" si="97"/>
        <v>4.789848698727778</v>
      </c>
      <c r="AJ328" s="10">
        <f t="shared" si="98"/>
        <v>4.997107184064105</v>
      </c>
      <c r="AK328" s="10">
        <f t="shared" si="99"/>
        <v>9.786955882791883</v>
      </c>
      <c r="AL328" s="9">
        <f t="shared" si="100"/>
        <v>5.3012677698456034</v>
      </c>
      <c r="AM328" s="49">
        <f t="shared" si="84"/>
        <v>33.791290945151239</v>
      </c>
      <c r="AN328" s="29">
        <f t="shared" si="103"/>
        <v>1.6311593137986472E-4</v>
      </c>
      <c r="AO328" s="29">
        <f t="shared" si="101"/>
        <v>5.3</v>
      </c>
      <c r="AP328"/>
      <c r="AQ328" s="32"/>
      <c r="AR328" s="37"/>
      <c r="AS328" s="32"/>
      <c r="AT328"/>
    </row>
    <row r="329" spans="21:46" x14ac:dyDescent="0.25">
      <c r="U329" s="36">
        <f t="shared" si="104"/>
        <v>19140</v>
      </c>
      <c r="V329" s="49">
        <f t="shared" si="102"/>
        <v>28.490242500328964</v>
      </c>
      <c r="W329" s="32">
        <f t="shared" si="85"/>
        <v>296.39512125016444</v>
      </c>
      <c r="X329" s="8">
        <f t="shared" si="86"/>
        <v>1.191495478944</v>
      </c>
      <c r="Y329" s="32">
        <f t="shared" si="87"/>
        <v>1.8360150409548291E-5</v>
      </c>
      <c r="Z329" s="32">
        <f t="shared" si="88"/>
        <v>1.5409332837603837E-5</v>
      </c>
      <c r="AA329" s="10">
        <f t="shared" si="89"/>
        <v>1006.2014205100231</v>
      </c>
      <c r="AB329" s="29">
        <f t="shared" si="90"/>
        <v>2.5838519580251053E-2</v>
      </c>
      <c r="AC329" s="8">
        <f t="shared" si="91"/>
        <v>0.71497940760450007</v>
      </c>
      <c r="AD329" s="32">
        <f t="shared" si="92"/>
        <v>3.373874697336791E-3</v>
      </c>
      <c r="AE329" s="38">
        <f t="shared" si="93"/>
        <v>678522.81661960157</v>
      </c>
      <c r="AF329" s="32">
        <f t="shared" si="94"/>
        <v>485129.84147281956</v>
      </c>
      <c r="AG329" s="9">
        <f t="shared" si="95"/>
        <v>14.251423873824757</v>
      </c>
      <c r="AH329" s="10">
        <f t="shared" si="96"/>
        <v>4.7563777246327614</v>
      </c>
      <c r="AI329" s="10">
        <f t="shared" si="97"/>
        <v>4.7899733524378147</v>
      </c>
      <c r="AJ329" s="10">
        <f t="shared" si="98"/>
        <v>4.9972172743814749</v>
      </c>
      <c r="AK329" s="10">
        <f t="shared" si="99"/>
        <v>9.7871906268192888</v>
      </c>
      <c r="AL329" s="9">
        <f t="shared" si="100"/>
        <v>5.3013949228604478</v>
      </c>
      <c r="AM329" s="49">
        <f t="shared" si="84"/>
        <v>33.791637423189414</v>
      </c>
      <c r="AN329" s="29">
        <f t="shared" si="103"/>
        <v>1.6311984378032147E-4</v>
      </c>
      <c r="AO329" s="29">
        <f t="shared" si="101"/>
        <v>5.3166666666666664</v>
      </c>
      <c r="AP329"/>
      <c r="AQ329" s="32"/>
      <c r="AR329" s="37"/>
      <c r="AS329" s="32"/>
      <c r="AT329"/>
    </row>
    <row r="330" spans="21:46" x14ac:dyDescent="0.25">
      <c r="U330" s="36">
        <f t="shared" si="104"/>
        <v>19200</v>
      </c>
      <c r="V330" s="49">
        <f t="shared" si="102"/>
        <v>28.4904570042277</v>
      </c>
      <c r="W330" s="32">
        <f t="shared" si="85"/>
        <v>296.39522850211381</v>
      </c>
      <c r="X330" s="8">
        <f t="shared" si="86"/>
        <v>1.1914950463755949</v>
      </c>
      <c r="Y330" s="32">
        <f t="shared" si="87"/>
        <v>1.8360155518914834E-5</v>
      </c>
      <c r="Z330" s="32">
        <f t="shared" si="88"/>
        <v>1.5409342720109946E-5</v>
      </c>
      <c r="AA330" s="10">
        <f t="shared" si="89"/>
        <v>1006.2014243484972</v>
      </c>
      <c r="AB330" s="29">
        <f t="shared" si="90"/>
        <v>2.5838527592738237E-2</v>
      </c>
      <c r="AC330" s="8">
        <f t="shared" si="91"/>
        <v>0.71497938758646762</v>
      </c>
      <c r="AD330" s="32">
        <f t="shared" si="92"/>
        <v>3.3738734764850245E-3</v>
      </c>
      <c r="AE330" s="38">
        <f t="shared" si="93"/>
        <v>678535.57515095989</v>
      </c>
      <c r="AF330" s="32">
        <f t="shared" si="94"/>
        <v>485138.94997706485</v>
      </c>
      <c r="AG330" s="9">
        <f t="shared" si="95"/>
        <v>14.251490767380776</v>
      </c>
      <c r="AH330" s="10">
        <f t="shared" si="96"/>
        <v>4.7564015251455398</v>
      </c>
      <c r="AI330" s="10">
        <f t="shared" si="97"/>
        <v>4.7900952666607051</v>
      </c>
      <c r="AJ330" s="10">
        <f t="shared" si="98"/>
        <v>4.9973249449649462</v>
      </c>
      <c r="AK330" s="10">
        <f t="shared" si="99"/>
        <v>9.7874202116256512</v>
      </c>
      <c r="AL330" s="9">
        <f t="shared" si="100"/>
        <v>5.3015192812972272</v>
      </c>
      <c r="AM330" s="49">
        <f t="shared" ref="AM330:AM393" si="105">V330+AL330</f>
        <v>33.791976285524925</v>
      </c>
      <c r="AN330" s="29">
        <f t="shared" si="103"/>
        <v>1.6312367019376086E-4</v>
      </c>
      <c r="AO330" s="29">
        <f t="shared" si="101"/>
        <v>5.333333333333333</v>
      </c>
      <c r="AP330"/>
      <c r="AQ330" s="32"/>
      <c r="AR330" s="37"/>
      <c r="AS330" s="32"/>
      <c r="AT330"/>
    </row>
    <row r="331" spans="21:46" x14ac:dyDescent="0.25">
      <c r="U331" s="36">
        <f t="shared" si="104"/>
        <v>19260</v>
      </c>
      <c r="V331" s="49">
        <f t="shared" si="102"/>
        <v>28.490666792960869</v>
      </c>
      <c r="W331" s="32">
        <f t="shared" ref="W331:W394" si="106">((V331+$W$4)/2)+273.15</f>
        <v>296.3953333964804</v>
      </c>
      <c r="X331" s="8">
        <f t="shared" ref="X331:X394" si="107">(351.99/W331)+344.84/(W331^2)</f>
        <v>1.1914946233160928</v>
      </c>
      <c r="Y331" s="32">
        <f t="shared" ref="Y331:Y394" si="108">((1.459*10^-6)*W331^1.5)/(W331+109.1)</f>
        <v>1.8360160515967794E-5</v>
      </c>
      <c r="Z331" s="32">
        <f t="shared" ref="Z331:Z394" si="109">Y331/X331</f>
        <v>1.540935238538379E-5</v>
      </c>
      <c r="AA331" s="10">
        <f t="shared" ref="AA331:AA394" si="110">1030.5-0.19975*W331+(3.9734*10^-4)*W331^2</f>
        <v>1006.2014281026038</v>
      </c>
      <c r="AB331" s="29">
        <f t="shared" ref="AB331:AB394" si="111">((2.334*10^-3)*(W331^1.5))/(W331+164.54)</f>
        <v>2.5838535429095942E-2</v>
      </c>
      <c r="AC331" s="8">
        <f t="shared" ref="AC331:AC394" si="112">AA331*Y331/AB331</f>
        <v>0.71497936800848372</v>
      </c>
      <c r="AD331" s="32">
        <f t="shared" ref="AD331:AD394" si="113">1/W331</f>
        <v>3.37387228247054E-3</v>
      </c>
      <c r="AE331" s="38">
        <f t="shared" ref="AE331:AE394" si="114">$H$15*AD331*(V331-$W$4)*($C$34^3)/(Z331^2)</f>
        <v>678548.05318586144</v>
      </c>
      <c r="AF331" s="32">
        <f t="shared" ref="AF331:AF394" si="115">AE331*AC331</f>
        <v>485147.85823021422</v>
      </c>
      <c r="AG331" s="9">
        <f t="shared" ref="AG331:AG394" si="116">0.54*POWER(AF331,1/4)</f>
        <v>14.251556189366232</v>
      </c>
      <c r="AH331" s="10">
        <f t="shared" ref="AH331:AH394" si="117">AG331*AB331/$C$34</f>
        <v>4.7564248021164239</v>
      </c>
      <c r="AI331" s="10">
        <f t="shared" ref="AI331:AI394" si="118">AH331*$C$19*(V331-$W$4)</f>
        <v>4.7902145015787116</v>
      </c>
      <c r="AJ331" s="10">
        <f t="shared" ref="AJ331:AJ394" si="119">$W$3*$C$19*$C$3*(POWER(V331+273.15,4)-POWER($W$4+273.15,4))</f>
        <v>4.9974302489855233</v>
      </c>
      <c r="AK331" s="10">
        <f t="shared" ref="AK331:AK394" si="120">AJ331+AI331</f>
        <v>9.787644750564235</v>
      </c>
      <c r="AL331" s="9">
        <f t="shared" ref="AL331:AL394" si="121">AK331*$C$17/($C$2*$C$19)</f>
        <v>5.3016409065556269</v>
      </c>
      <c r="AM331" s="49">
        <f t="shared" si="105"/>
        <v>33.792307699516499</v>
      </c>
      <c r="AN331" s="29">
        <f t="shared" si="103"/>
        <v>1.6312741250940394E-4</v>
      </c>
      <c r="AO331" s="29">
        <f t="shared" ref="AO331:AO394" si="122">U331/3600</f>
        <v>5.35</v>
      </c>
      <c r="AP331"/>
      <c r="AQ331" s="32"/>
      <c r="AR331" s="37"/>
      <c r="AS331" s="32"/>
      <c r="AT331"/>
    </row>
    <row r="332" spans="21:46" x14ac:dyDescent="0.25">
      <c r="U332" s="36">
        <f t="shared" si="104"/>
        <v>19320</v>
      </c>
      <c r="V332" s="49">
        <f t="shared" ref="V332:V395" si="123">V331+$W$2*($R$10-AH331*$C$19*(V331-$W$4)-$W$3*$C$3*$C$19*(POWER(V331+273.15,4)-POWER($W$4+273.15,4)))/($C$29*$C$4)</f>
        <v>28.490871970159468</v>
      </c>
      <c r="W332" s="32">
        <f t="shared" si="106"/>
        <v>296.3954359850797</v>
      </c>
      <c r="X332" s="8">
        <f t="shared" si="107"/>
        <v>1.1914942095564918</v>
      </c>
      <c r="Y332" s="32">
        <f t="shared" si="108"/>
        <v>1.8360165403175714E-5</v>
      </c>
      <c r="Z332" s="32">
        <f t="shared" si="109"/>
        <v>1.5409361838199693E-5</v>
      </c>
      <c r="AA332" s="10">
        <f t="shared" si="110"/>
        <v>1006.2014317741969</v>
      </c>
      <c r="AB332" s="29">
        <f t="shared" si="111"/>
        <v>2.5838543093195308E-2</v>
      </c>
      <c r="AC332" s="8">
        <f t="shared" si="112"/>
        <v>0.71497934886087644</v>
      </c>
      <c r="AD332" s="32">
        <f t="shared" si="113"/>
        <v>3.3738711147034638E-3</v>
      </c>
      <c r="AE332" s="38">
        <f t="shared" si="114"/>
        <v>678560.25689094199</v>
      </c>
      <c r="AF332" s="32">
        <f t="shared" si="115"/>
        <v>485156.57063475472</v>
      </c>
      <c r="AG332" s="9">
        <f t="shared" si="116"/>
        <v>14.251620172173011</v>
      </c>
      <c r="AH332" s="10">
        <f t="shared" si="117"/>
        <v>4.7564475670678581</v>
      </c>
      <c r="AI332" s="10">
        <f t="shared" si="118"/>
        <v>4.7903311160529976</v>
      </c>
      <c r="AJ332" s="10">
        <f t="shared" si="119"/>
        <v>4.9975332384463718</v>
      </c>
      <c r="AK332" s="10">
        <f t="shared" si="120"/>
        <v>9.7878643544993693</v>
      </c>
      <c r="AL332" s="9">
        <f t="shared" si="121"/>
        <v>5.3017598586871584</v>
      </c>
      <c r="AM332" s="49">
        <f t="shared" si="105"/>
        <v>33.792631828846623</v>
      </c>
      <c r="AN332" s="29">
        <f t="shared" ref="AN332:AN395" si="124">AK332*$W$2/(3.6*10^6)</f>
        <v>1.6313107257498951E-4</v>
      </c>
      <c r="AO332" s="29">
        <f t="shared" si="122"/>
        <v>5.3666666666666663</v>
      </c>
      <c r="AP332"/>
      <c r="AQ332" s="32"/>
      <c r="AR332" s="37"/>
      <c r="AS332" s="32"/>
      <c r="AT332"/>
    </row>
    <row r="333" spans="21:46" x14ac:dyDescent="0.25">
      <c r="U333" s="36">
        <f t="shared" si="104"/>
        <v>19380</v>
      </c>
      <c r="V333" s="49">
        <f t="shared" si="123"/>
        <v>28.491072637177581</v>
      </c>
      <c r="W333" s="32">
        <f t="shared" si="106"/>
        <v>296.39553631858877</v>
      </c>
      <c r="X333" s="8">
        <f t="shared" si="107"/>
        <v>1.1914938048923829</v>
      </c>
      <c r="Y333" s="32">
        <f t="shared" si="108"/>
        <v>1.836017018295278E-5</v>
      </c>
      <c r="Z333" s="32">
        <f t="shared" si="109"/>
        <v>1.5409371083226983E-5</v>
      </c>
      <c r="AA333" s="10">
        <f t="shared" si="110"/>
        <v>1006.2014353650895</v>
      </c>
      <c r="AB333" s="29">
        <f t="shared" si="111"/>
        <v>2.5838550588822257E-2</v>
      </c>
      <c r="AC333" s="8">
        <f t="shared" si="112"/>
        <v>0.71497933013418558</v>
      </c>
      <c r="AD333" s="32">
        <f t="shared" si="113"/>
        <v>3.3738699726068846E-3</v>
      </c>
      <c r="AE333" s="38">
        <f t="shared" si="114"/>
        <v>678572.19229727762</v>
      </c>
      <c r="AF333" s="32">
        <f t="shared" si="115"/>
        <v>485165.09149639332</v>
      </c>
      <c r="AG333" s="9">
        <f t="shared" si="116"/>
        <v>14.251682747479199</v>
      </c>
      <c r="AH333" s="10">
        <f t="shared" si="117"/>
        <v>4.7564698312684106</v>
      </c>
      <c r="AI333" s="10">
        <f t="shared" si="118"/>
        <v>4.7904451676525461</v>
      </c>
      <c r="AJ333" s="10">
        <f t="shared" si="119"/>
        <v>4.9976339642086103</v>
      </c>
      <c r="AK333" s="10">
        <f t="shared" si="120"/>
        <v>9.7880791318611564</v>
      </c>
      <c r="AL333" s="9">
        <f t="shared" si="121"/>
        <v>5.301876196424792</v>
      </c>
      <c r="AM333" s="49">
        <f t="shared" si="105"/>
        <v>33.792948833602374</v>
      </c>
      <c r="AN333" s="29">
        <f t="shared" si="124"/>
        <v>1.6313465219768594E-4</v>
      </c>
      <c r="AO333" s="29">
        <f t="shared" si="122"/>
        <v>5.3833333333333337</v>
      </c>
      <c r="AP333"/>
      <c r="AQ333" s="32"/>
      <c r="AR333" s="37"/>
      <c r="AS333" s="32"/>
      <c r="AT333"/>
    </row>
    <row r="334" spans="21:46" x14ac:dyDescent="0.25">
      <c r="U334" s="36">
        <f t="shared" si="104"/>
        <v>19440</v>
      </c>
      <c r="V334" s="49">
        <f t="shared" si="123"/>
        <v>28.491268893142383</v>
      </c>
      <c r="W334" s="32">
        <f t="shared" si="106"/>
        <v>296.39563444657119</v>
      </c>
      <c r="X334" s="8">
        <f t="shared" si="107"/>
        <v>1.1914934091238476</v>
      </c>
      <c r="Y334" s="32">
        <f t="shared" si="108"/>
        <v>1.836017485766027E-5</v>
      </c>
      <c r="Z334" s="32">
        <f t="shared" si="109"/>
        <v>1.5409380125032529E-5</v>
      </c>
      <c r="AA334" s="10">
        <f t="shared" si="110"/>
        <v>1006.201438877055</v>
      </c>
      <c r="AB334" s="29">
        <f t="shared" si="111"/>
        <v>2.5838557919679709E-2</v>
      </c>
      <c r="AC334" s="8">
        <f t="shared" si="112"/>
        <v>0.71497931181915952</v>
      </c>
      <c r="AD334" s="32">
        <f t="shared" si="113"/>
        <v>3.3738688556165688E-3</v>
      </c>
      <c r="AE334" s="38">
        <f t="shared" si="114"/>
        <v>678583.86530334561</v>
      </c>
      <c r="AF334" s="32">
        <f t="shared" si="115"/>
        <v>485173.42502617126</v>
      </c>
      <c r="AG334" s="9">
        <f t="shared" si="116"/>
        <v>14.251743946264749</v>
      </c>
      <c r="AH334" s="10">
        <f t="shared" si="117"/>
        <v>4.7564916057384155</v>
      </c>
      <c r="AI334" s="10">
        <f t="shared" si="118"/>
        <v>4.790556712682525</v>
      </c>
      <c r="AJ334" s="10">
        <f t="shared" si="119"/>
        <v>4.9977324760161288</v>
      </c>
      <c r="AK334" s="10">
        <f t="shared" si="120"/>
        <v>9.7882891886986538</v>
      </c>
      <c r="AL334" s="9">
        <f t="shared" si="121"/>
        <v>5.3019899772117709</v>
      </c>
      <c r="AM334" s="49">
        <f t="shared" si="105"/>
        <v>33.793258870354151</v>
      </c>
      <c r="AN334" s="29">
        <f t="shared" si="124"/>
        <v>1.6313815314497756E-4</v>
      </c>
      <c r="AO334" s="29">
        <f t="shared" si="122"/>
        <v>5.4</v>
      </c>
      <c r="AP334"/>
      <c r="AQ334" s="32"/>
      <c r="AR334" s="37"/>
      <c r="AS334" s="32"/>
      <c r="AT334"/>
    </row>
    <row r="335" spans="21:46" x14ac:dyDescent="0.25">
      <c r="U335" s="36">
        <f t="shared" si="104"/>
        <v>19500</v>
      </c>
      <c r="V335" s="49">
        <f t="shared" si="123"/>
        <v>28.491460835003029</v>
      </c>
      <c r="W335" s="32">
        <f t="shared" si="106"/>
        <v>296.39573041750151</v>
      </c>
      <c r="X335" s="8">
        <f t="shared" si="107"/>
        <v>1.1914930220553619</v>
      </c>
      <c r="Y335" s="32">
        <f t="shared" si="108"/>
        <v>1.8360179429607464E-5</v>
      </c>
      <c r="Z335" s="32">
        <f t="shared" si="109"/>
        <v>1.5409388968082743E-5</v>
      </c>
      <c r="AA335" s="10">
        <f t="shared" si="110"/>
        <v>1006.2014423118279</v>
      </c>
      <c r="AB335" s="29">
        <f t="shared" si="111"/>
        <v>2.5838565089389053E-2</v>
      </c>
      <c r="AC335" s="8">
        <f t="shared" si="112"/>
        <v>0.71497929390674997</v>
      </c>
      <c r="AD335" s="32">
        <f t="shared" si="113"/>
        <v>3.373867763180681E-3</v>
      </c>
      <c r="AE335" s="38">
        <f t="shared" si="114"/>
        <v>678595.28167795937</v>
      </c>
      <c r="AF335" s="32">
        <f t="shared" si="115"/>
        <v>485181.57534255949</v>
      </c>
      <c r="AG335" s="9">
        <f t="shared" si="116"/>
        <v>14.251803798827016</v>
      </c>
      <c r="AH335" s="10">
        <f t="shared" si="117"/>
        <v>4.7565129012554221</v>
      </c>
      <c r="AI335" s="10">
        <f t="shared" si="118"/>
        <v>4.7906658062119574</v>
      </c>
      <c r="AJ335" s="10">
        <f t="shared" si="119"/>
        <v>4.9978288225203107</v>
      </c>
      <c r="AK335" s="10">
        <f t="shared" si="120"/>
        <v>9.7884946287322681</v>
      </c>
      <c r="AL335" s="9">
        <f t="shared" si="121"/>
        <v>5.3021012572299782</v>
      </c>
      <c r="AM335" s="49">
        <f t="shared" si="105"/>
        <v>33.793562092233003</v>
      </c>
      <c r="AN335" s="29">
        <f t="shared" si="124"/>
        <v>1.631415771455378E-4</v>
      </c>
      <c r="AO335" s="29">
        <f t="shared" si="122"/>
        <v>5.416666666666667</v>
      </c>
      <c r="AP335"/>
      <c r="AQ335" s="32"/>
      <c r="AR335" s="37"/>
      <c r="AS335" s="32"/>
      <c r="AT335"/>
    </row>
    <row r="336" spans="21:46" x14ac:dyDescent="0.25">
      <c r="U336" s="36">
        <f t="shared" ref="U336:U382" si="125">U335+$W$2</f>
        <v>19560</v>
      </c>
      <c r="V336" s="49">
        <f t="shared" si="123"/>
        <v>28.491648557578486</v>
      </c>
      <c r="W336" s="32">
        <f t="shared" si="106"/>
        <v>296.39582427878923</v>
      </c>
      <c r="X336" s="8">
        <f t="shared" si="107"/>
        <v>1.1914926434956976</v>
      </c>
      <c r="Y336" s="32">
        <f t="shared" si="108"/>
        <v>1.8360183901052966E-5</v>
      </c>
      <c r="Z336" s="32">
        <f t="shared" si="109"/>
        <v>1.5409397616745977E-5</v>
      </c>
      <c r="AA336" s="10">
        <f t="shared" si="110"/>
        <v>1006.2014456711042</v>
      </c>
      <c r="AB336" s="29">
        <f t="shared" si="111"/>
        <v>2.5838572101492211E-2</v>
      </c>
      <c r="AC336" s="8">
        <f t="shared" si="112"/>
        <v>0.71497927638810699</v>
      </c>
      <c r="AD336" s="32">
        <f t="shared" si="113"/>
        <v>3.3738666947595126E-3</v>
      </c>
      <c r="AE336" s="38">
        <f t="shared" si="114"/>
        <v>678606.44706310262</v>
      </c>
      <c r="AF336" s="32">
        <f t="shared" si="115"/>
        <v>485189.54647348134</v>
      </c>
      <c r="AG336" s="9">
        <f t="shared" si="116"/>
        <v>14.251862334795728</v>
      </c>
      <c r="AH336" s="10">
        <f t="shared" si="117"/>
        <v>4.7565337283595737</v>
      </c>
      <c r="AI336" s="10">
        <f t="shared" si="118"/>
        <v>4.7907725021008458</v>
      </c>
      <c r="AJ336" s="10">
        <f t="shared" si="119"/>
        <v>4.9979230513039141</v>
      </c>
      <c r="AK336" s="10">
        <f t="shared" si="120"/>
        <v>9.7886955534047608</v>
      </c>
      <c r="AL336" s="9">
        <f t="shared" si="121"/>
        <v>5.3022100914275789</v>
      </c>
      <c r="AM336" s="49">
        <f t="shared" si="105"/>
        <v>33.793858649006069</v>
      </c>
      <c r="AN336" s="29">
        <f t="shared" si="124"/>
        <v>1.6314492589007936E-4</v>
      </c>
      <c r="AO336" s="29">
        <f t="shared" si="122"/>
        <v>5.4333333333333336</v>
      </c>
      <c r="AP336"/>
      <c r="AQ336" s="32"/>
      <c r="AR336" s="37"/>
      <c r="AS336" s="32"/>
      <c r="AT336"/>
    </row>
    <row r="337" spans="21:46" x14ac:dyDescent="0.25">
      <c r="U337" s="36">
        <f t="shared" si="125"/>
        <v>19620</v>
      </c>
      <c r="V337" s="49">
        <f t="shared" si="123"/>
        <v>28.491832153604317</v>
      </c>
      <c r="W337" s="32">
        <f t="shared" si="106"/>
        <v>296.39591607680211</v>
      </c>
      <c r="X337" s="8">
        <f t="shared" si="107"/>
        <v>1.1914922732578295</v>
      </c>
      <c r="Y337" s="32">
        <f t="shared" si="108"/>
        <v>1.8360188274205742E-5</v>
      </c>
      <c r="Z337" s="32">
        <f t="shared" si="109"/>
        <v>1.5409406075294576E-5</v>
      </c>
      <c r="AA337" s="10">
        <f t="shared" si="110"/>
        <v>1006.2014489565432</v>
      </c>
      <c r="AB337" s="29">
        <f t="shared" si="111"/>
        <v>2.5838578959453282E-2</v>
      </c>
      <c r="AC337" s="8">
        <f t="shared" si="112"/>
        <v>0.71497925925457484</v>
      </c>
      <c r="AD337" s="32">
        <f t="shared" si="113"/>
        <v>3.3738656498252155E-3</v>
      </c>
      <c r="AE337" s="38">
        <f t="shared" si="114"/>
        <v>678617.3669767268</v>
      </c>
      <c r="AF337" s="32">
        <f t="shared" si="115"/>
        <v>485197.34235831012</v>
      </c>
      <c r="AG337" s="9">
        <f t="shared" si="116"/>
        <v>14.251919583147796</v>
      </c>
      <c r="AH337" s="10">
        <f t="shared" si="117"/>
        <v>4.756554097358844</v>
      </c>
      <c r="AI337" s="10">
        <f t="shared" si="118"/>
        <v>4.7908768530266768</v>
      </c>
      <c r="AJ337" s="10">
        <f t="shared" si="119"/>
        <v>4.9980152089044934</v>
      </c>
      <c r="AK337" s="10">
        <f t="shared" si="120"/>
        <v>9.7888920619311701</v>
      </c>
      <c r="AL337" s="9">
        <f t="shared" si="121"/>
        <v>5.3023165335460503</v>
      </c>
      <c r="AM337" s="49">
        <f t="shared" si="105"/>
        <v>33.794148687150368</v>
      </c>
      <c r="AN337" s="29">
        <f t="shared" si="124"/>
        <v>1.6314820103218618E-4</v>
      </c>
      <c r="AO337" s="29">
        <f t="shared" si="122"/>
        <v>5.45</v>
      </c>
      <c r="AP337"/>
      <c r="AQ337" s="32"/>
      <c r="AR337" s="37"/>
      <c r="AS337" s="32"/>
      <c r="AT337"/>
    </row>
    <row r="338" spans="21:46" x14ac:dyDescent="0.25">
      <c r="U338" s="36">
        <f t="shared" si="125"/>
        <v>19680</v>
      </c>
      <c r="V338" s="49">
        <f t="shared" si="123"/>
        <v>28.492011713778421</v>
      </c>
      <c r="W338" s="32">
        <f t="shared" si="106"/>
        <v>296.39600585688919</v>
      </c>
      <c r="X338" s="8">
        <f t="shared" si="107"/>
        <v>1.1914919111588405</v>
      </c>
      <c r="Y338" s="32">
        <f t="shared" si="108"/>
        <v>1.8360192551226161E-5</v>
      </c>
      <c r="Z338" s="32">
        <f t="shared" si="109"/>
        <v>1.5409414347906993E-5</v>
      </c>
      <c r="AA338" s="10">
        <f t="shared" si="110"/>
        <v>1006.2014521697673</v>
      </c>
      <c r="AB338" s="29">
        <f t="shared" si="111"/>
        <v>2.583858566666011E-2</v>
      </c>
      <c r="AC338" s="8">
        <f t="shared" si="112"/>
        <v>0.71497924249768963</v>
      </c>
      <c r="AD338" s="32">
        <f t="shared" si="113"/>
        <v>3.3738646278615391E-3</v>
      </c>
      <c r="AE338" s="38">
        <f t="shared" si="114"/>
        <v>678628.04681547696</v>
      </c>
      <c r="AF338" s="32">
        <f t="shared" si="115"/>
        <v>485204.96684981638</v>
      </c>
      <c r="AG338" s="9">
        <f t="shared" si="116"/>
        <v>14.251975572221721</v>
      </c>
      <c r="AH338" s="10">
        <f t="shared" si="117"/>
        <v>4.7565740183341427</v>
      </c>
      <c r="AI338" s="10">
        <f t="shared" si="118"/>
        <v>4.7909789105103284</v>
      </c>
      <c r="AJ338" s="10">
        <f t="shared" si="119"/>
        <v>4.9981053408374398</v>
      </c>
      <c r="AK338" s="10">
        <f t="shared" si="120"/>
        <v>9.7890842513477683</v>
      </c>
      <c r="AL338" s="9">
        <f t="shared" si="121"/>
        <v>5.3024206361467083</v>
      </c>
      <c r="AM338" s="49">
        <f t="shared" si="105"/>
        <v>33.794432349925131</v>
      </c>
      <c r="AN338" s="29">
        <f t="shared" si="124"/>
        <v>1.6315140418912948E-4</v>
      </c>
      <c r="AO338" s="29">
        <f t="shared" si="122"/>
        <v>5.4666666666666668</v>
      </c>
      <c r="AP338"/>
      <c r="AQ338" s="32"/>
      <c r="AR338" s="37"/>
      <c r="AS338" s="32"/>
      <c r="AT338"/>
    </row>
    <row r="339" spans="21:46" x14ac:dyDescent="0.25">
      <c r="U339" s="36">
        <f t="shared" si="125"/>
        <v>19740</v>
      </c>
      <c r="V339" s="49">
        <f t="shared" si="123"/>
        <v>28.492187326805787</v>
      </c>
      <c r="W339" s="32">
        <f t="shared" si="106"/>
        <v>296.39609366340289</v>
      </c>
      <c r="X339" s="8">
        <f t="shared" si="107"/>
        <v>1.1914915570198354</v>
      </c>
      <c r="Y339" s="32">
        <f t="shared" si="108"/>
        <v>1.8360196734227224E-5</v>
      </c>
      <c r="Z339" s="32">
        <f t="shared" si="109"/>
        <v>1.5409422438669929E-5</v>
      </c>
      <c r="AA339" s="10">
        <f t="shared" si="110"/>
        <v>1006.2014553123636</v>
      </c>
      <c r="AB339" s="29">
        <f t="shared" si="111"/>
        <v>2.5838592226426305E-2</v>
      </c>
      <c r="AC339" s="8">
        <f t="shared" si="112"/>
        <v>0.71497922610917164</v>
      </c>
      <c r="AD339" s="32">
        <f t="shared" si="113"/>
        <v>3.3738636283635799E-3</v>
      </c>
      <c r="AE339" s="38">
        <f t="shared" si="114"/>
        <v>678638.49185735162</v>
      </c>
      <c r="AF339" s="32">
        <f t="shared" si="115"/>
        <v>485212.42371606466</v>
      </c>
      <c r="AG339" s="9">
        <f t="shared" si="116"/>
        <v>14.252030329731637</v>
      </c>
      <c r="AH339" s="10">
        <f t="shared" si="117"/>
        <v>4.756593501144363</v>
      </c>
      <c r="AI339" s="10">
        <f t="shared" si="118"/>
        <v>4.791078724941471</v>
      </c>
      <c r="AJ339" s="10">
        <f t="shared" si="119"/>
        <v>4.9981934916183111</v>
      </c>
      <c r="AK339" s="10">
        <f t="shared" si="120"/>
        <v>9.7892722165597821</v>
      </c>
      <c r="AL339" s="9">
        <f t="shared" si="121"/>
        <v>5.3025224506365483</v>
      </c>
      <c r="AM339" s="49">
        <f t="shared" si="105"/>
        <v>33.794709777442336</v>
      </c>
      <c r="AN339" s="29">
        <f t="shared" si="124"/>
        <v>1.6315453694266301E-4</v>
      </c>
      <c r="AO339" s="29">
        <f t="shared" si="122"/>
        <v>5.4833333333333334</v>
      </c>
      <c r="AP339"/>
      <c r="AQ339" s="32"/>
      <c r="AR339" s="37"/>
      <c r="AS339" s="32"/>
      <c r="AT339"/>
    </row>
    <row r="340" spans="21:46" x14ac:dyDescent="0.25">
      <c r="U340" s="36">
        <f t="shared" si="125"/>
        <v>19800</v>
      </c>
      <c r="V340" s="49">
        <f t="shared" si="123"/>
        <v>28.492359079442263</v>
      </c>
      <c r="W340" s="32">
        <f t="shared" si="106"/>
        <v>296.39617953972112</v>
      </c>
      <c r="X340" s="8">
        <f t="shared" si="107"/>
        <v>1.1914912106658495</v>
      </c>
      <c r="Y340" s="32">
        <f t="shared" si="108"/>
        <v>1.8360200825275396E-5</v>
      </c>
      <c r="Z340" s="32">
        <f t="shared" si="109"/>
        <v>1.5409430351580212E-5</v>
      </c>
      <c r="AA340" s="10">
        <f t="shared" si="110"/>
        <v>1006.2014583858841</v>
      </c>
      <c r="AB340" s="29">
        <f t="shared" si="111"/>
        <v>2.5838598641992467E-2</v>
      </c>
      <c r="AC340" s="8">
        <f t="shared" si="112"/>
        <v>0.71497921008092424</v>
      </c>
      <c r="AD340" s="32">
        <f t="shared" si="113"/>
        <v>3.3738626508375302E-3</v>
      </c>
      <c r="AE340" s="38">
        <f t="shared" si="114"/>
        <v>678648.70726432279</v>
      </c>
      <c r="AF340" s="32">
        <f t="shared" si="115"/>
        <v>485219.71664228593</v>
      </c>
      <c r="AG340" s="9">
        <f t="shared" si="116"/>
        <v>14.25208388278118</v>
      </c>
      <c r="AH340" s="10">
        <f t="shared" si="117"/>
        <v>4.7566125554312366</v>
      </c>
      <c r="AI340" s="10">
        <f t="shared" si="118"/>
        <v>4.7911763456033283</v>
      </c>
      <c r="AJ340" s="10">
        <f t="shared" si="119"/>
        <v>4.9982797047848839</v>
      </c>
      <c r="AK340" s="10">
        <f t="shared" si="120"/>
        <v>9.7894560503882122</v>
      </c>
      <c r="AL340" s="9">
        <f t="shared" si="121"/>
        <v>5.3026220272936149</v>
      </c>
      <c r="AM340" s="49">
        <f t="shared" si="105"/>
        <v>33.794981106735875</v>
      </c>
      <c r="AN340" s="29">
        <f t="shared" si="124"/>
        <v>1.6315760083980351E-4</v>
      </c>
      <c r="AO340" s="29">
        <f t="shared" si="122"/>
        <v>5.5</v>
      </c>
      <c r="AP340"/>
      <c r="AQ340" s="32"/>
      <c r="AR340" s="37"/>
      <c r="AS340" s="32"/>
      <c r="AT340"/>
    </row>
    <row r="341" spans="21:46" x14ac:dyDescent="0.25">
      <c r="U341" s="36">
        <f t="shared" si="125"/>
        <v>19860</v>
      </c>
      <c r="V341" s="49">
        <f t="shared" si="123"/>
        <v>28.492527056537352</v>
      </c>
      <c r="W341" s="32">
        <f t="shared" si="106"/>
        <v>296.39626352826866</v>
      </c>
      <c r="X341" s="8">
        <f t="shared" si="107"/>
        <v>1.1914908719257626</v>
      </c>
      <c r="Y341" s="32">
        <f t="shared" si="108"/>
        <v>1.8360204826391817E-5</v>
      </c>
      <c r="Z341" s="32">
        <f t="shared" si="109"/>
        <v>1.5409438090546927E-5</v>
      </c>
      <c r="AA341" s="10">
        <f t="shared" si="110"/>
        <v>1006.2014613918467</v>
      </c>
      <c r="AB341" s="29">
        <f t="shared" si="111"/>
        <v>2.5838604916528132E-2</v>
      </c>
      <c r="AC341" s="8">
        <f t="shared" si="112"/>
        <v>0.71497919440502811</v>
      </c>
      <c r="AD341" s="32">
        <f t="shared" si="113"/>
        <v>3.3738616948004322E-3</v>
      </c>
      <c r="AE341" s="38">
        <f t="shared" si="114"/>
        <v>678658.6980848721</v>
      </c>
      <c r="AF341" s="32">
        <f t="shared" si="115"/>
        <v>485226.84923268703</v>
      </c>
      <c r="AG341" s="9">
        <f t="shared" si="116"/>
        <v>14.252136257876861</v>
      </c>
      <c r="AH341" s="10">
        <f t="shared" si="117"/>
        <v>4.7566311906241596</v>
      </c>
      <c r="AI341" s="10">
        <f t="shared" si="118"/>
        <v>4.7912718206969735</v>
      </c>
      <c r="AJ341" s="10">
        <f t="shared" si="119"/>
        <v>4.9983640229184507</v>
      </c>
      <c r="AK341" s="10">
        <f t="shared" si="120"/>
        <v>9.7896358436154252</v>
      </c>
      <c r="AL341" s="9">
        <f t="shared" si="121"/>
        <v>5.3027194152916888</v>
      </c>
      <c r="AM341" s="49">
        <f t="shared" si="105"/>
        <v>33.795246471829039</v>
      </c>
      <c r="AN341" s="29">
        <f t="shared" si="124"/>
        <v>1.6316059739359041E-4</v>
      </c>
      <c r="AO341" s="29">
        <f t="shared" si="122"/>
        <v>5.5166666666666666</v>
      </c>
      <c r="AP341"/>
      <c r="AQ341" s="32"/>
      <c r="AR341" s="37"/>
      <c r="AS341" s="32"/>
      <c r="AT341"/>
    </row>
    <row r="342" spans="21:46" x14ac:dyDescent="0.25">
      <c r="U342" s="36">
        <f t="shared" si="125"/>
        <v>19920</v>
      </c>
      <c r="V342" s="49">
        <f t="shared" si="123"/>
        <v>28.492691341076092</v>
      </c>
      <c r="W342" s="32">
        <f t="shared" si="106"/>
        <v>296.39634567053804</v>
      </c>
      <c r="X342" s="8">
        <f t="shared" si="107"/>
        <v>1.1914905406322158</v>
      </c>
      <c r="Y342" s="32">
        <f t="shared" si="108"/>
        <v>1.836020873955316E-5</v>
      </c>
      <c r="Z342" s="32">
        <f t="shared" si="109"/>
        <v>1.5409445659393203E-5</v>
      </c>
      <c r="AA342" s="10">
        <f t="shared" si="110"/>
        <v>1006.2014643317362</v>
      </c>
      <c r="AB342" s="29">
        <f t="shared" si="111"/>
        <v>2.583861105313312E-2</v>
      </c>
      <c r="AC342" s="8">
        <f t="shared" si="112"/>
        <v>0.71497917907373787</v>
      </c>
      <c r="AD342" s="32">
        <f t="shared" si="113"/>
        <v>3.3738607597799427E-3</v>
      </c>
      <c r="AE342" s="38">
        <f t="shared" si="114"/>
        <v>678668.46925649978</v>
      </c>
      <c r="AF342" s="32">
        <f t="shared" si="115"/>
        <v>485233.82501224254</v>
      </c>
      <c r="AG342" s="9">
        <f t="shared" si="116"/>
        <v>14.252187480941348</v>
      </c>
      <c r="AH342" s="10">
        <f t="shared" si="117"/>
        <v>4.7566494159448647</v>
      </c>
      <c r="AI342" s="10">
        <f t="shared" si="118"/>
        <v>4.7913651973650557</v>
      </c>
      <c r="AJ342" s="10">
        <f t="shared" si="119"/>
        <v>4.9984464876649373</v>
      </c>
      <c r="AK342" s="10">
        <f t="shared" si="120"/>
        <v>9.7898116850299921</v>
      </c>
      <c r="AL342" s="9">
        <f t="shared" si="121"/>
        <v>5.302814662724578</v>
      </c>
      <c r="AM342" s="49">
        <f t="shared" si="105"/>
        <v>33.795506003800668</v>
      </c>
      <c r="AN342" s="29">
        <f t="shared" si="124"/>
        <v>1.631635280838332E-4</v>
      </c>
      <c r="AO342" s="29">
        <f t="shared" si="122"/>
        <v>5.5333333333333332</v>
      </c>
      <c r="AP342"/>
      <c r="AQ342" s="32"/>
      <c r="AR342" s="37"/>
      <c r="AS342" s="32"/>
      <c r="AT342"/>
    </row>
    <row r="343" spans="21:46" x14ac:dyDescent="0.25">
      <c r="U343" s="36">
        <f t="shared" si="125"/>
        <v>19980</v>
      </c>
      <c r="V343" s="49">
        <f t="shared" si="123"/>
        <v>28.492852014220002</v>
      </c>
      <c r="W343" s="32">
        <f t="shared" si="106"/>
        <v>296.39642600710999</v>
      </c>
      <c r="X343" s="8">
        <f t="shared" si="107"/>
        <v>1.1914902166215278</v>
      </c>
      <c r="Y343" s="32">
        <f t="shared" si="108"/>
        <v>1.8360212566692686E-5</v>
      </c>
      <c r="Z343" s="32">
        <f t="shared" si="109"/>
        <v>1.5409453061858196E-5</v>
      </c>
      <c r="AA343" s="10">
        <f t="shared" si="110"/>
        <v>1006.2014672070046</v>
      </c>
      <c r="AB343" s="29">
        <f t="shared" si="111"/>
        <v>2.5838617054839131E-2</v>
      </c>
      <c r="AC343" s="8">
        <f t="shared" si="112"/>
        <v>0.71497916407947948</v>
      </c>
      <c r="AD343" s="32">
        <f t="shared" si="113"/>
        <v>3.3738598453140994E-3</v>
      </c>
      <c r="AE343" s="38">
        <f t="shared" si="114"/>
        <v>678678.02560815483</v>
      </c>
      <c r="AF343" s="32">
        <f t="shared" si="115"/>
        <v>485240.64742843009</v>
      </c>
      <c r="AG343" s="9">
        <f t="shared" si="116"/>
        <v>14.252237577326277</v>
      </c>
      <c r="AH343" s="10">
        <f t="shared" si="117"/>
        <v>4.7566672404119901</v>
      </c>
      <c r="AI343" s="10">
        <f t="shared" si="118"/>
        <v>4.7914565217150002</v>
      </c>
      <c r="AJ343" s="10">
        <f t="shared" si="119"/>
        <v>4.9985271397554927</v>
      </c>
      <c r="AK343" s="10">
        <f t="shared" si="120"/>
        <v>9.7899836614704938</v>
      </c>
      <c r="AL343" s="9">
        <f t="shared" si="121"/>
        <v>5.3029078166298502</v>
      </c>
      <c r="AM343" s="49">
        <f t="shared" si="105"/>
        <v>33.795759830849853</v>
      </c>
      <c r="AN343" s="29">
        <f t="shared" si="124"/>
        <v>1.6316639435784156E-4</v>
      </c>
      <c r="AO343" s="29">
        <f t="shared" si="122"/>
        <v>5.55</v>
      </c>
      <c r="AP343"/>
      <c r="AQ343" s="32"/>
      <c r="AR343" s="37"/>
      <c r="AS343" s="32"/>
      <c r="AT343"/>
    </row>
    <row r="344" spans="21:46" x14ac:dyDescent="0.25">
      <c r="U344" s="36">
        <f t="shared" si="125"/>
        <v>20040</v>
      </c>
      <c r="V344" s="49">
        <f t="shared" si="123"/>
        <v>28.493009155347124</v>
      </c>
      <c r="W344" s="32">
        <f t="shared" si="106"/>
        <v>296.39650457767357</v>
      </c>
      <c r="X344" s="8">
        <f t="shared" si="107"/>
        <v>1.1914898997336141</v>
      </c>
      <c r="Y344" s="32">
        <f t="shared" si="108"/>
        <v>1.8360216309701173E-5</v>
      </c>
      <c r="Z344" s="32">
        <f t="shared" si="109"/>
        <v>1.5409460301598894E-5</v>
      </c>
      <c r="AA344" s="10">
        <f t="shared" si="110"/>
        <v>1006.201470019072</v>
      </c>
      <c r="AB344" s="29">
        <f t="shared" si="111"/>
        <v>2.5838622924611282E-2</v>
      </c>
      <c r="AC344" s="8">
        <f t="shared" si="112"/>
        <v>0.71497914941484397</v>
      </c>
      <c r="AD344" s="32">
        <f t="shared" si="113"/>
        <v>3.3738589509510909E-3</v>
      </c>
      <c r="AE344" s="38">
        <f t="shared" si="114"/>
        <v>678687.37186262512</v>
      </c>
      <c r="AF344" s="32">
        <f t="shared" si="115"/>
        <v>485247.31985293562</v>
      </c>
      <c r="AG344" s="9">
        <f t="shared" si="116"/>
        <v>14.252286571824886</v>
      </c>
      <c r="AH344" s="10">
        <f t="shared" si="117"/>
        <v>4.7566846728455854</v>
      </c>
      <c r="AI344" s="10">
        <f t="shared" si="118"/>
        <v>4.7915458388417349</v>
      </c>
      <c r="AJ344" s="10">
        <f t="shared" si="119"/>
        <v>4.9986060190263961</v>
      </c>
      <c r="AK344" s="10">
        <f t="shared" si="120"/>
        <v>9.7901518578681319</v>
      </c>
      <c r="AL344" s="9">
        <f t="shared" si="121"/>
        <v>5.3029989230119048</v>
      </c>
      <c r="AM344" s="49">
        <f t="shared" si="105"/>
        <v>33.79600807835903</v>
      </c>
      <c r="AN344" s="29">
        <f t="shared" si="124"/>
        <v>1.6316919763113553E-4</v>
      </c>
      <c r="AO344" s="29">
        <f t="shared" si="122"/>
        <v>5.5666666666666664</v>
      </c>
      <c r="AP344"/>
      <c r="AQ344" s="32"/>
      <c r="AR344" s="37"/>
      <c r="AS344" s="32"/>
      <c r="AT344"/>
    </row>
    <row r="345" spans="21:46" x14ac:dyDescent="0.25">
      <c r="U345" s="36">
        <f t="shared" si="125"/>
        <v>20100</v>
      </c>
      <c r="V345" s="49">
        <f t="shared" si="123"/>
        <v>28.493162842091198</v>
      </c>
      <c r="W345" s="32">
        <f t="shared" si="106"/>
        <v>296.3965814210456</v>
      </c>
      <c r="X345" s="8">
        <f t="shared" si="107"/>
        <v>1.1914895898119091</v>
      </c>
      <c r="Y345" s="32">
        <f t="shared" si="108"/>
        <v>1.8360219970427836E-5</v>
      </c>
      <c r="Z345" s="32">
        <f t="shared" si="109"/>
        <v>1.5409467382191913E-5</v>
      </c>
      <c r="AA345" s="10">
        <f t="shared" si="110"/>
        <v>1006.2014727693274</v>
      </c>
      <c r="AB345" s="29">
        <f t="shared" si="111"/>
        <v>2.5838628665349479E-2</v>
      </c>
      <c r="AC345" s="8">
        <f t="shared" si="112"/>
        <v>0.71497913507258637</v>
      </c>
      <c r="AD345" s="32">
        <f t="shared" si="113"/>
        <v>3.373858076249037E-3</v>
      </c>
      <c r="AE345" s="38">
        <f t="shared" si="114"/>
        <v>678696.51263887086</v>
      </c>
      <c r="AF345" s="32">
        <f t="shared" si="115"/>
        <v>485253.8455833206</v>
      </c>
      <c r="AG345" s="9">
        <f t="shared" si="116"/>
        <v>14.252334488684339</v>
      </c>
      <c r="AH345" s="10">
        <f t="shared" si="117"/>
        <v>4.7567017218714636</v>
      </c>
      <c r="AI345" s="10">
        <f t="shared" si="118"/>
        <v>4.7916331928498748</v>
      </c>
      <c r="AJ345" s="10">
        <f t="shared" si="119"/>
        <v>4.9986831644388037</v>
      </c>
      <c r="AK345" s="10">
        <f t="shared" si="120"/>
        <v>9.7903163572886776</v>
      </c>
      <c r="AL345" s="9">
        <f t="shared" si="121"/>
        <v>5.3030880268646996</v>
      </c>
      <c r="AM345" s="49">
        <f t="shared" si="105"/>
        <v>33.796250868955894</v>
      </c>
      <c r="AN345" s="29">
        <f t="shared" si="124"/>
        <v>1.6317193928814462E-4</v>
      </c>
      <c r="AO345" s="29">
        <f t="shared" si="122"/>
        <v>5.583333333333333</v>
      </c>
      <c r="AP345"/>
      <c r="AQ345" s="32"/>
      <c r="AR345" s="37"/>
      <c r="AS345" s="32"/>
      <c r="AT345"/>
    </row>
    <row r="346" spans="21:46" x14ac:dyDescent="0.25">
      <c r="U346" s="36">
        <f t="shared" si="125"/>
        <v>20160</v>
      </c>
      <c r="V346" s="49">
        <f t="shared" si="123"/>
        <v>28.493313150379983</v>
      </c>
      <c r="W346" s="32">
        <f t="shared" si="106"/>
        <v>296.39665657518998</v>
      </c>
      <c r="X346" s="8">
        <f t="shared" si="107"/>
        <v>1.1914892867032874</v>
      </c>
      <c r="Y346" s="32">
        <f t="shared" si="108"/>
        <v>1.8360223550681266E-5</v>
      </c>
      <c r="Z346" s="32">
        <f t="shared" si="109"/>
        <v>1.5409474307135296E-5</v>
      </c>
      <c r="AA346" s="10">
        <f t="shared" si="110"/>
        <v>1006.2014754591293</v>
      </c>
      <c r="AB346" s="29">
        <f t="shared" si="111"/>
        <v>2.5838634279889965E-2</v>
      </c>
      <c r="AC346" s="8">
        <f t="shared" si="112"/>
        <v>0.71497912104561967</v>
      </c>
      <c r="AD346" s="32">
        <f t="shared" si="113"/>
        <v>3.3738572207757671E-3</v>
      </c>
      <c r="AE346" s="38">
        <f t="shared" si="114"/>
        <v>678705.45245430688</v>
      </c>
      <c r="AF346" s="32">
        <f t="shared" si="115"/>
        <v>485260.22784464993</v>
      </c>
      <c r="AG346" s="9">
        <f t="shared" si="116"/>
        <v>14.252381351617753</v>
      </c>
      <c r="AH346" s="10">
        <f t="shared" si="117"/>
        <v>4.7567183959255095</v>
      </c>
      <c r="AI346" s="10">
        <f t="shared" si="118"/>
        <v>4.7917186268754746</v>
      </c>
      <c r="AJ346" s="10">
        <f t="shared" si="119"/>
        <v>4.9987586140979596</v>
      </c>
      <c r="AK346" s="10">
        <f t="shared" si="120"/>
        <v>9.7904772409734342</v>
      </c>
      <c r="AL346" s="9">
        <f t="shared" si="121"/>
        <v>5.3031751721939431</v>
      </c>
      <c r="AM346" s="49">
        <f t="shared" si="105"/>
        <v>33.796488322573929</v>
      </c>
      <c r="AN346" s="29">
        <f t="shared" si="124"/>
        <v>1.6317462068289056E-4</v>
      </c>
      <c r="AO346" s="29">
        <f t="shared" si="122"/>
        <v>5.6</v>
      </c>
      <c r="AP346"/>
      <c r="AQ346" s="32"/>
      <c r="AR346" s="37"/>
      <c r="AS346" s="32"/>
      <c r="AT346"/>
    </row>
    <row r="347" spans="21:46" x14ac:dyDescent="0.25">
      <c r="U347" s="36">
        <f t="shared" si="125"/>
        <v>20220</v>
      </c>
      <c r="V347" s="49">
        <f t="shared" si="123"/>
        <v>28.493460154472718</v>
      </c>
      <c r="W347" s="32">
        <f t="shared" si="106"/>
        <v>296.39673007723633</v>
      </c>
      <c r="X347" s="8">
        <f t="shared" si="107"/>
        <v>1.191488990257989</v>
      </c>
      <c r="Y347" s="32">
        <f t="shared" si="108"/>
        <v>1.8360227052230306E-5</v>
      </c>
      <c r="Z347" s="32">
        <f t="shared" si="109"/>
        <v>1.5409481079850203E-5</v>
      </c>
      <c r="AA347" s="10">
        <f t="shared" si="110"/>
        <v>1006.201478089806</v>
      </c>
      <c r="AB347" s="29">
        <f t="shared" si="111"/>
        <v>2.5838639771006616E-2</v>
      </c>
      <c r="AC347" s="8">
        <f t="shared" si="112"/>
        <v>0.71497910732701342</v>
      </c>
      <c r="AD347" s="32">
        <f t="shared" si="113"/>
        <v>3.3738563841086092E-3</v>
      </c>
      <c r="AE347" s="38">
        <f t="shared" si="114"/>
        <v>678714.19572703505</v>
      </c>
      <c r="AF347" s="32">
        <f t="shared" si="115"/>
        <v>485266.46979108738</v>
      </c>
      <c r="AG347" s="9">
        <f t="shared" si="116"/>
        <v>14.252427183816014</v>
      </c>
      <c r="AH347" s="10">
        <f t="shared" si="117"/>
        <v>4.7567347032578553</v>
      </c>
      <c r="AI347" s="10">
        <f t="shared" si="118"/>
        <v>4.7918021831072561</v>
      </c>
      <c r="AJ347" s="10">
        <f t="shared" si="119"/>
        <v>4.9988324052719033</v>
      </c>
      <c r="AK347" s="10">
        <f t="shared" si="120"/>
        <v>9.7906345883791595</v>
      </c>
      <c r="AL347" s="9">
        <f t="shared" si="121"/>
        <v>5.3032604020387106</v>
      </c>
      <c r="AM347" s="49">
        <f t="shared" si="105"/>
        <v>33.796720556511431</v>
      </c>
      <c r="AN347" s="29">
        <f t="shared" si="124"/>
        <v>1.6317724313965264E-4</v>
      </c>
      <c r="AO347" s="29">
        <f t="shared" si="122"/>
        <v>5.6166666666666663</v>
      </c>
      <c r="AP347"/>
      <c r="AQ347" s="32"/>
      <c r="AR347" s="37"/>
      <c r="AS347" s="32"/>
      <c r="AT347"/>
    </row>
    <row r="348" spans="21:46" x14ac:dyDescent="0.25">
      <c r="U348" s="36">
        <f t="shared" si="125"/>
        <v>20280</v>
      </c>
      <c r="V348" s="49">
        <f t="shared" si="123"/>
        <v>28.493603926996773</v>
      </c>
      <c r="W348" s="32">
        <f t="shared" si="106"/>
        <v>296.39680196349838</v>
      </c>
      <c r="X348" s="8">
        <f t="shared" si="107"/>
        <v>1.1914887003295451</v>
      </c>
      <c r="Y348" s="32">
        <f t="shared" si="108"/>
        <v>1.8360230476804898E-5</v>
      </c>
      <c r="Z348" s="32">
        <f t="shared" si="109"/>
        <v>1.5409487703682609E-5</v>
      </c>
      <c r="AA348" s="10">
        <f t="shared" si="110"/>
        <v>1006.2014806626571</v>
      </c>
      <c r="AB348" s="29">
        <f t="shared" si="111"/>
        <v>2.5838645141412316E-2</v>
      </c>
      <c r="AC348" s="8">
        <f t="shared" si="112"/>
        <v>0.71497909390998948</v>
      </c>
      <c r="AD348" s="32">
        <f t="shared" si="113"/>
        <v>3.3738555658341792E-3</v>
      </c>
      <c r="AE348" s="38">
        <f t="shared" si="114"/>
        <v>678722.74677802844</v>
      </c>
      <c r="AF348" s="32">
        <f t="shared" si="115"/>
        <v>485272.574507454</v>
      </c>
      <c r="AG348" s="9">
        <f t="shared" si="116"/>
        <v>14.252472007959271</v>
      </c>
      <c r="AH348" s="10">
        <f t="shared" si="117"/>
        <v>4.7567506519369696</v>
      </c>
      <c r="AI348" s="10">
        <f t="shared" si="118"/>
        <v>4.7918839028073839</v>
      </c>
      <c r="AJ348" s="10">
        <f t="shared" si="119"/>
        <v>4.9989045744100622</v>
      </c>
      <c r="AK348" s="10">
        <f t="shared" si="120"/>
        <v>9.7907884772174469</v>
      </c>
      <c r="AL348" s="9">
        <f t="shared" si="121"/>
        <v>5.3033437584927832</v>
      </c>
      <c r="AM348" s="49">
        <f t="shared" si="105"/>
        <v>33.796947685489556</v>
      </c>
      <c r="AN348" s="29">
        <f t="shared" si="124"/>
        <v>1.6317980795362409E-4</v>
      </c>
      <c r="AO348" s="29">
        <f t="shared" si="122"/>
        <v>5.6333333333333337</v>
      </c>
      <c r="AP348"/>
      <c r="AQ348" s="32"/>
      <c r="AR348" s="37"/>
      <c r="AS348" s="32"/>
      <c r="AT348"/>
    </row>
    <row r="349" spans="21:46" x14ac:dyDescent="0.25">
      <c r="U349" s="36">
        <f t="shared" si="125"/>
        <v>20340</v>
      </c>
      <c r="V349" s="49">
        <f t="shared" si="123"/>
        <v>28.493744538983496</v>
      </c>
      <c r="W349" s="32">
        <f t="shared" si="106"/>
        <v>296.39687226949172</v>
      </c>
      <c r="X349" s="8">
        <f t="shared" si="107"/>
        <v>1.1914884167747066</v>
      </c>
      <c r="Y349" s="32">
        <f t="shared" si="108"/>
        <v>1.8360233826096981E-5</v>
      </c>
      <c r="Z349" s="32">
        <f t="shared" si="109"/>
        <v>1.5409494181904949E-5</v>
      </c>
      <c r="AA349" s="10">
        <f t="shared" si="110"/>
        <v>1006.2014831789536</v>
      </c>
      <c r="AB349" s="29">
        <f t="shared" si="111"/>
        <v>2.5838650393760355E-2</v>
      </c>
      <c r="AC349" s="8">
        <f t="shared" si="112"/>
        <v>0.71497908078791883</v>
      </c>
      <c r="AD349" s="32">
        <f t="shared" si="113"/>
        <v>3.3738547655481803E-3</v>
      </c>
      <c r="AE349" s="38">
        <f t="shared" si="114"/>
        <v>678731.10983326694</v>
      </c>
      <c r="AF349" s="32">
        <f t="shared" si="115"/>
        <v>485278.54501075315</v>
      </c>
      <c r="AG349" s="9">
        <f t="shared" si="116"/>
        <v>14.252515846228219</v>
      </c>
      <c r="AH349" s="10">
        <f t="shared" si="117"/>
        <v>4.7567662498536807</v>
      </c>
      <c r="AI349" s="10">
        <f t="shared" si="118"/>
        <v>4.7919638263318145</v>
      </c>
      <c r="AJ349" s="10">
        <f t="shared" si="119"/>
        <v>4.9989751571609071</v>
      </c>
      <c r="AK349" s="10">
        <f t="shared" si="120"/>
        <v>9.7909389834927225</v>
      </c>
      <c r="AL349" s="9">
        <f t="shared" si="121"/>
        <v>5.3034252827252244</v>
      </c>
      <c r="AM349" s="49">
        <f t="shared" si="105"/>
        <v>33.797169821708721</v>
      </c>
      <c r="AN349" s="29">
        <f t="shared" si="124"/>
        <v>1.6318231639154539E-4</v>
      </c>
      <c r="AO349" s="29">
        <f t="shared" si="122"/>
        <v>5.65</v>
      </c>
      <c r="AP349"/>
      <c r="AQ349" s="32"/>
      <c r="AR349" s="37"/>
      <c r="AS349" s="32"/>
      <c r="AT349"/>
    </row>
    <row r="350" spans="21:46" x14ac:dyDescent="0.25">
      <c r="U350" s="36">
        <f t="shared" si="125"/>
        <v>20400</v>
      </c>
      <c r="V350" s="49">
        <f t="shared" si="123"/>
        <v>28.493882059903271</v>
      </c>
      <c r="W350" s="32">
        <f t="shared" si="106"/>
        <v>296.39694102995162</v>
      </c>
      <c r="X350" s="8">
        <f t="shared" si="107"/>
        <v>1.1914881394533718</v>
      </c>
      <c r="Y350" s="32">
        <f t="shared" si="108"/>
        <v>1.8360237101761402E-5</v>
      </c>
      <c r="Z350" s="32">
        <f t="shared" si="109"/>
        <v>1.5409500517717842E-5</v>
      </c>
      <c r="AA350" s="10">
        <f t="shared" si="110"/>
        <v>1006.2014856399381</v>
      </c>
      <c r="AB350" s="29">
        <f t="shared" si="111"/>
        <v>2.5838655530645828E-2</v>
      </c>
      <c r="AC350" s="8">
        <f t="shared" si="112"/>
        <v>0.71497906795431787</v>
      </c>
      <c r="AD350" s="32">
        <f t="shared" si="113"/>
        <v>3.3738539828551996E-3</v>
      </c>
      <c r="AE350" s="38">
        <f t="shared" si="114"/>
        <v>678739.28902581532</v>
      </c>
      <c r="AF350" s="32">
        <f t="shared" si="115"/>
        <v>485284.3842516538</v>
      </c>
      <c r="AG350" s="9">
        <f t="shared" si="116"/>
        <v>14.25255872031507</v>
      </c>
      <c r="AH350" s="10">
        <f t="shared" si="117"/>
        <v>4.7567815047250939</v>
      </c>
      <c r="AI350" s="10">
        <f t="shared" si="118"/>
        <v>4.7920419931501774</v>
      </c>
      <c r="AJ350" s="10">
        <f t="shared" si="119"/>
        <v>4.9990441883898136</v>
      </c>
      <c r="AK350" s="10">
        <f t="shared" si="120"/>
        <v>9.7910861815399919</v>
      </c>
      <c r="AL350" s="9">
        <f t="shared" si="121"/>
        <v>5.3035050150008276</v>
      </c>
      <c r="AM350" s="49">
        <f t="shared" si="105"/>
        <v>33.797387074904101</v>
      </c>
      <c r="AN350" s="29">
        <f t="shared" si="124"/>
        <v>1.631847696923332E-4</v>
      </c>
      <c r="AO350" s="29">
        <f t="shared" si="122"/>
        <v>5.666666666666667</v>
      </c>
      <c r="AP350"/>
      <c r="AQ350" s="32"/>
      <c r="AR350" s="37"/>
      <c r="AS350" s="32"/>
      <c r="AT350"/>
    </row>
    <row r="351" spans="21:46" x14ac:dyDescent="0.25">
      <c r="U351" s="36">
        <f t="shared" si="125"/>
        <v>20460</v>
      </c>
      <c r="V351" s="49">
        <f t="shared" si="123"/>
        <v>28.494016557699805</v>
      </c>
      <c r="W351" s="32">
        <f t="shared" si="106"/>
        <v>296.39700827884985</v>
      </c>
      <c r="X351" s="8">
        <f t="shared" si="107"/>
        <v>1.1914878682285186</v>
      </c>
      <c r="Y351" s="32">
        <f t="shared" si="108"/>
        <v>1.8360240305416503E-5</v>
      </c>
      <c r="Z351" s="32">
        <f t="shared" si="109"/>
        <v>1.5409506714251448E-5</v>
      </c>
      <c r="AA351" s="10">
        <f t="shared" si="110"/>
        <v>1006.2014880468265</v>
      </c>
      <c r="AB351" s="29">
        <f t="shared" si="111"/>
        <v>2.5838660554606641E-2</v>
      </c>
      <c r="AC351" s="8">
        <f t="shared" si="112"/>
        <v>0.7149790554028449</v>
      </c>
      <c r="AD351" s="32">
        <f t="shared" si="113"/>
        <v>3.3738532173685151E-3</v>
      </c>
      <c r="AE351" s="38">
        <f t="shared" si="114"/>
        <v>678747.28839788644</v>
      </c>
      <c r="AF351" s="32">
        <f t="shared" si="115"/>
        <v>485290.09511596319</v>
      </c>
      <c r="AG351" s="9">
        <f t="shared" si="116"/>
        <v>14.252600651434413</v>
      </c>
      <c r="AH351" s="10">
        <f t="shared" si="117"/>
        <v>4.7567964240983986</v>
      </c>
      <c r="AI351" s="10">
        <f t="shared" si="118"/>
        <v>4.792118441865199</v>
      </c>
      <c r="AJ351" s="10">
        <f t="shared" si="119"/>
        <v>4.9991117021960996</v>
      </c>
      <c r="AK351" s="10">
        <f t="shared" si="120"/>
        <v>9.7912301440612985</v>
      </c>
      <c r="AL351" s="9">
        <f t="shared" si="121"/>
        <v>5.3035829946998696</v>
      </c>
      <c r="AM351" s="49">
        <f t="shared" si="105"/>
        <v>33.797599552399674</v>
      </c>
      <c r="AN351" s="29">
        <f t="shared" si="124"/>
        <v>1.6318716906768831E-4</v>
      </c>
      <c r="AO351" s="29">
        <f t="shared" si="122"/>
        <v>5.6833333333333336</v>
      </c>
      <c r="AP351"/>
      <c r="AQ351" s="32"/>
      <c r="AR351" s="37"/>
      <c r="AS351" s="32"/>
      <c r="AT351"/>
    </row>
    <row r="352" spans="21:46" x14ac:dyDescent="0.25">
      <c r="U352" s="36">
        <f t="shared" si="125"/>
        <v>20520</v>
      </c>
      <c r="V352" s="49">
        <f t="shared" si="123"/>
        <v>28.494148098823665</v>
      </c>
      <c r="W352" s="32">
        <f t="shared" si="106"/>
        <v>296.3970740494118</v>
      </c>
      <c r="X352" s="8">
        <f t="shared" si="107"/>
        <v>1.1914876029661359</v>
      </c>
      <c r="Y352" s="32">
        <f t="shared" si="108"/>
        <v>1.8360243438645104E-5</v>
      </c>
      <c r="Z352" s="32">
        <f t="shared" si="109"/>
        <v>1.5409512774567183E-5</v>
      </c>
      <c r="AA352" s="10">
        <f t="shared" si="110"/>
        <v>1006.2014904008075</v>
      </c>
      <c r="AB352" s="29">
        <f t="shared" si="111"/>
        <v>2.5838665468124938E-2</v>
      </c>
      <c r="AC352" s="8">
        <f t="shared" si="112"/>
        <v>0.71497904312729899</v>
      </c>
      <c r="AD352" s="32">
        <f t="shared" si="113"/>
        <v>3.3738524687099035E-3</v>
      </c>
      <c r="AE352" s="38">
        <f t="shared" si="114"/>
        <v>678755.11190282227</v>
      </c>
      <c r="AF352" s="32">
        <f t="shared" si="115"/>
        <v>485295.68042604264</v>
      </c>
      <c r="AG352" s="9">
        <f t="shared" si="116"/>
        <v>14.25264166033368</v>
      </c>
      <c r="AH352" s="10">
        <f t="shared" si="117"/>
        <v>4.7568110153546268</v>
      </c>
      <c r="AI352" s="10">
        <f t="shared" si="118"/>
        <v>4.7921932102317335</v>
      </c>
      <c r="AJ352" s="10">
        <f t="shared" si="119"/>
        <v>4.9991777319299135</v>
      </c>
      <c r="AK352" s="10">
        <f t="shared" si="120"/>
        <v>9.7913709421616471</v>
      </c>
      <c r="AL352" s="9">
        <f t="shared" si="121"/>
        <v>5.3036592603375583</v>
      </c>
      <c r="AM352" s="49">
        <f t="shared" si="105"/>
        <v>33.797807359161226</v>
      </c>
      <c r="AN352" s="29">
        <f t="shared" si="124"/>
        <v>1.6318951570269412E-4</v>
      </c>
      <c r="AO352" s="29">
        <f t="shared" si="122"/>
        <v>5.7</v>
      </c>
      <c r="AP352"/>
      <c r="AQ352" s="32"/>
      <c r="AR352" s="37"/>
      <c r="AS352" s="32"/>
      <c r="AT352"/>
    </row>
    <row r="353" spans="21:46" x14ac:dyDescent="0.25">
      <c r="U353" s="36">
        <f t="shared" si="125"/>
        <v>20580</v>
      </c>
      <c r="V353" s="49">
        <f t="shared" si="123"/>
        <v>28.494276748265076</v>
      </c>
      <c r="W353" s="32">
        <f t="shared" si="106"/>
        <v>296.39713837413251</v>
      </c>
      <c r="X353" s="8">
        <f t="shared" si="107"/>
        <v>1.1914873435351585</v>
      </c>
      <c r="Y353" s="32">
        <f t="shared" si="108"/>
        <v>1.836024650299531E-5</v>
      </c>
      <c r="Z353" s="32">
        <f t="shared" si="109"/>
        <v>1.5409518701659239E-5</v>
      </c>
      <c r="AA353" s="10">
        <f t="shared" si="110"/>
        <v>1006.2014927030442</v>
      </c>
      <c r="AB353" s="29">
        <f t="shared" si="111"/>
        <v>2.5838670273628451E-2</v>
      </c>
      <c r="AC353" s="8">
        <f t="shared" si="112"/>
        <v>0.71497903112161443</v>
      </c>
      <c r="AD353" s="32">
        <f t="shared" si="113"/>
        <v>3.3738517365094543E-3</v>
      </c>
      <c r="AE353" s="38">
        <f t="shared" si="114"/>
        <v>678762.76340704772</v>
      </c>
      <c r="AF353" s="32">
        <f t="shared" si="115"/>
        <v>485301.14294220059</v>
      </c>
      <c r="AG353" s="9">
        <f t="shared" si="116"/>
        <v>14.252681767303445</v>
      </c>
      <c r="AH353" s="10">
        <f t="shared" si="117"/>
        <v>4.7568252857123339</v>
      </c>
      <c r="AI353" s="10">
        <f t="shared" si="118"/>
        <v>4.7922663351753911</v>
      </c>
      <c r="AJ353" s="10">
        <f t="shared" si="119"/>
        <v>4.9992423102086674</v>
      </c>
      <c r="AK353" s="10">
        <f t="shared" si="120"/>
        <v>9.7915086453840594</v>
      </c>
      <c r="AL353" s="9">
        <f t="shared" si="121"/>
        <v>5.3037338495830317</v>
      </c>
      <c r="AM353" s="49">
        <f t="shared" si="105"/>
        <v>33.798010597848105</v>
      </c>
      <c r="AN353" s="29">
        <f t="shared" si="124"/>
        <v>1.6319181075640098E-4</v>
      </c>
      <c r="AO353" s="29">
        <f t="shared" si="122"/>
        <v>5.7166666666666668</v>
      </c>
      <c r="AP353"/>
      <c r="AQ353" s="32"/>
      <c r="AR353" s="37"/>
      <c r="AS353" s="32"/>
      <c r="AT353"/>
    </row>
    <row r="354" spans="21:46" x14ac:dyDescent="0.25">
      <c r="U354" s="36">
        <f t="shared" si="125"/>
        <v>20640</v>
      </c>
      <c r="V354" s="49">
        <f t="shared" si="123"/>
        <v>28.494402569586008</v>
      </c>
      <c r="W354" s="32">
        <f t="shared" si="106"/>
        <v>296.39720128479297</v>
      </c>
      <c r="X354" s="8">
        <f t="shared" si="107"/>
        <v>1.1914870898074017</v>
      </c>
      <c r="Y354" s="32">
        <f t="shared" si="108"/>
        <v>1.8360249499981104E-5</v>
      </c>
      <c r="Z354" s="32">
        <f t="shared" si="109"/>
        <v>1.5409524498455919E-5</v>
      </c>
      <c r="AA354" s="10">
        <f t="shared" si="110"/>
        <v>1006.2014949546734</v>
      </c>
      <c r="AB354" s="29">
        <f t="shared" si="111"/>
        <v>2.5838674973491394E-2</v>
      </c>
      <c r="AC354" s="8">
        <f t="shared" si="112"/>
        <v>0.71497901937985908</v>
      </c>
      <c r="AD354" s="32">
        <f t="shared" si="113"/>
        <v>3.3738510204053881E-3</v>
      </c>
      <c r="AE354" s="38">
        <f t="shared" si="114"/>
        <v>678770.24669199449</v>
      </c>
      <c r="AF354" s="32">
        <f t="shared" si="115"/>
        <v>485306.48536406725</v>
      </c>
      <c r="AG354" s="9">
        <f t="shared" si="116"/>
        <v>14.252720992187577</v>
      </c>
      <c r="AH354" s="10">
        <f t="shared" si="117"/>
        <v>4.7568392422311536</v>
      </c>
      <c r="AI354" s="10">
        <f t="shared" si="118"/>
        <v>4.7923378528107046</v>
      </c>
      <c r="AJ354" s="10">
        <f t="shared" si="119"/>
        <v>4.9993054689330858</v>
      </c>
      <c r="AK354" s="10">
        <f t="shared" si="120"/>
        <v>9.7916433217437913</v>
      </c>
      <c r="AL354" s="9">
        <f t="shared" si="121"/>
        <v>5.3038067992778872</v>
      </c>
      <c r="AM354" s="49">
        <f t="shared" si="105"/>
        <v>33.798209368863894</v>
      </c>
      <c r="AN354" s="29">
        <f t="shared" si="124"/>
        <v>1.6319405536239655E-4</v>
      </c>
      <c r="AO354" s="29">
        <f t="shared" si="122"/>
        <v>5.7333333333333334</v>
      </c>
      <c r="AP354"/>
      <c r="AQ354" s="32"/>
      <c r="AR354" s="37"/>
      <c r="AS354" s="32"/>
      <c r="AT354"/>
    </row>
    <row r="355" spans="21:46" x14ac:dyDescent="0.25">
      <c r="U355" s="36">
        <f t="shared" si="125"/>
        <v>20700</v>
      </c>
      <c r="V355" s="49">
        <f t="shared" si="123"/>
        <v>28.494525624951542</v>
      </c>
      <c r="W355" s="32">
        <f t="shared" si="106"/>
        <v>296.39726281247573</v>
      </c>
      <c r="X355" s="8">
        <f t="shared" si="107"/>
        <v>1.1914868416574975</v>
      </c>
      <c r="Y355" s="32">
        <f t="shared" si="108"/>
        <v>1.836025243108328E-5</v>
      </c>
      <c r="Z355" s="32">
        <f t="shared" si="109"/>
        <v>1.540953016782126E-5</v>
      </c>
      <c r="AA355" s="10">
        <f t="shared" si="110"/>
        <v>1006.2014971568078</v>
      </c>
      <c r="AB355" s="29">
        <f t="shared" si="111"/>
        <v>2.5838679570035945E-2</v>
      </c>
      <c r="AC355" s="8">
        <f t="shared" si="112"/>
        <v>0.71497900789623114</v>
      </c>
      <c r="AD355" s="32">
        <f t="shared" si="113"/>
        <v>3.3738503200438758E-3</v>
      </c>
      <c r="AE355" s="38">
        <f t="shared" si="114"/>
        <v>678777.56545595243</v>
      </c>
      <c r="AF355" s="32">
        <f t="shared" si="115"/>
        <v>485311.71033191594</v>
      </c>
      <c r="AG355" s="9">
        <f t="shared" si="116"/>
        <v>14.252759354392971</v>
      </c>
      <c r="AH355" s="10">
        <f t="shared" si="117"/>
        <v>4.7568528918153179</v>
      </c>
      <c r="AI355" s="10">
        <f t="shared" si="118"/>
        <v>4.7924077984589468</v>
      </c>
      <c r="AJ355" s="10">
        <f t="shared" si="119"/>
        <v>4.9993672393030399</v>
      </c>
      <c r="AK355" s="10">
        <f t="shared" si="120"/>
        <v>9.7917750377619868</v>
      </c>
      <c r="AL355" s="9">
        <f t="shared" si="121"/>
        <v>5.3038781454544095</v>
      </c>
      <c r="AM355" s="49">
        <f t="shared" si="105"/>
        <v>33.798403770405955</v>
      </c>
      <c r="AN355" s="29">
        <f t="shared" si="124"/>
        <v>1.6319625062936644E-4</v>
      </c>
      <c r="AO355" s="29">
        <f t="shared" si="122"/>
        <v>5.75</v>
      </c>
      <c r="AP355"/>
      <c r="AQ355" s="32"/>
      <c r="AR355" s="37"/>
      <c r="AS355" s="32"/>
      <c r="AT355"/>
    </row>
    <row r="356" spans="21:46" x14ac:dyDescent="0.25">
      <c r="U356" s="36">
        <f t="shared" si="125"/>
        <v>20760</v>
      </c>
      <c r="V356" s="49">
        <f t="shared" si="123"/>
        <v>28.494645975160569</v>
      </c>
      <c r="W356" s="32">
        <f t="shared" si="106"/>
        <v>296.39732298758025</v>
      </c>
      <c r="X356" s="8">
        <f t="shared" si="107"/>
        <v>1.191486598962834</v>
      </c>
      <c r="Y356" s="32">
        <f t="shared" si="108"/>
        <v>1.8360255297750039E-5</v>
      </c>
      <c r="Z356" s="32">
        <f t="shared" si="109"/>
        <v>1.54095357125563E-5</v>
      </c>
      <c r="AA356" s="10">
        <f t="shared" si="110"/>
        <v>1006.201499310535</v>
      </c>
      <c r="AB356" s="29">
        <f t="shared" si="111"/>
        <v>2.5838684065533166E-2</v>
      </c>
      <c r="AC356" s="8">
        <f t="shared" si="112"/>
        <v>0.71497899666505638</v>
      </c>
      <c r="AD356" s="32">
        <f t="shared" si="113"/>
        <v>3.3738496350788644E-3</v>
      </c>
      <c r="AE356" s="38">
        <f t="shared" si="114"/>
        <v>678784.7233159116</v>
      </c>
      <c r="AF356" s="32">
        <f t="shared" si="115"/>
        <v>485316.82042797835</v>
      </c>
      <c r="AG356" s="9">
        <f t="shared" si="116"/>
        <v>14.252796872899284</v>
      </c>
      <c r="AH356" s="10">
        <f t="shared" si="117"/>
        <v>4.7568662412170726</v>
      </c>
      <c r="AI356" s="10">
        <f t="shared" si="118"/>
        <v>4.7924762066655298</v>
      </c>
      <c r="AJ356" s="10">
        <f t="shared" si="119"/>
        <v>4.9994276518327725</v>
      </c>
      <c r="AK356" s="10">
        <f t="shared" si="120"/>
        <v>9.7919038584983014</v>
      </c>
      <c r="AL356" s="9">
        <f t="shared" si="121"/>
        <v>5.3039479233532463</v>
      </c>
      <c r="AM356" s="49">
        <f t="shared" si="105"/>
        <v>33.798593898513815</v>
      </c>
      <c r="AN356" s="29">
        <f t="shared" si="124"/>
        <v>1.6319839764163834E-4</v>
      </c>
      <c r="AO356" s="29">
        <f t="shared" si="122"/>
        <v>5.7666666666666666</v>
      </c>
      <c r="AP356"/>
      <c r="AQ356" s="32"/>
      <c r="AR356" s="37"/>
      <c r="AS356" s="32"/>
      <c r="AT356"/>
    </row>
    <row r="357" spans="21:46" x14ac:dyDescent="0.25">
      <c r="U357" s="36">
        <f t="shared" si="125"/>
        <v>20820</v>
      </c>
      <c r="V357" s="49">
        <f t="shared" si="123"/>
        <v>28.494763679675788</v>
      </c>
      <c r="W357" s="32">
        <f t="shared" si="106"/>
        <v>296.39738183983786</v>
      </c>
      <c r="X357" s="8">
        <f t="shared" si="107"/>
        <v>1.1914863616034939</v>
      </c>
      <c r="Y357" s="32">
        <f t="shared" si="108"/>
        <v>1.83602581013977E-5</v>
      </c>
      <c r="Z357" s="32">
        <f t="shared" si="109"/>
        <v>1.5409541135400488E-5</v>
      </c>
      <c r="AA357" s="10">
        <f t="shared" si="110"/>
        <v>1006.2015014169191</v>
      </c>
      <c r="AB357" s="29">
        <f t="shared" si="111"/>
        <v>2.5838688462204135E-2</v>
      </c>
      <c r="AC357" s="8">
        <f t="shared" si="112"/>
        <v>0.71497898568078511</v>
      </c>
      <c r="AD357" s="32">
        <f t="shared" si="113"/>
        <v>3.3738489651719086E-3</v>
      </c>
      <c r="AE357" s="38">
        <f t="shared" si="114"/>
        <v>678791.72380934597</v>
      </c>
      <c r="AF357" s="32">
        <f t="shared" si="115"/>
        <v>485321.8181777178</v>
      </c>
      <c r="AG357" s="9">
        <f t="shared" si="116"/>
        <v>14.252833566268329</v>
      </c>
      <c r="AH357" s="10">
        <f t="shared" si="117"/>
        <v>4.7568792970400215</v>
      </c>
      <c r="AI357" s="10">
        <f t="shared" si="118"/>
        <v>4.7925431112170216</v>
      </c>
      <c r="AJ357" s="10">
        <f t="shared" si="119"/>
        <v>4.9994867363661726</v>
      </c>
      <c r="AK357" s="10">
        <f t="shared" si="120"/>
        <v>9.7920298475831942</v>
      </c>
      <c r="AL357" s="9">
        <f t="shared" si="121"/>
        <v>5.3040161674408957</v>
      </c>
      <c r="AM357" s="49">
        <f t="shared" si="105"/>
        <v>33.798779847116684</v>
      </c>
      <c r="AN357" s="29">
        <f t="shared" si="124"/>
        <v>1.6320049745971991E-4</v>
      </c>
      <c r="AO357" s="29">
        <f t="shared" si="122"/>
        <v>5.7833333333333332</v>
      </c>
      <c r="AP357"/>
      <c r="AQ357" s="32"/>
      <c r="AR357" s="37"/>
      <c r="AS357" s="32"/>
      <c r="AT357"/>
    </row>
    <row r="358" spans="21:46" x14ac:dyDescent="0.25">
      <c r="U358" s="36">
        <f t="shared" si="125"/>
        <v>20880</v>
      </c>
      <c r="V358" s="49">
        <f t="shared" si="123"/>
        <v>28.494878796653076</v>
      </c>
      <c r="W358" s="32">
        <f t="shared" si="106"/>
        <v>296.39743939832653</v>
      </c>
      <c r="X358" s="8">
        <f t="shared" si="107"/>
        <v>1.1914861294621952</v>
      </c>
      <c r="Y358" s="32">
        <f t="shared" si="108"/>
        <v>1.8360260843411592E-5</v>
      </c>
      <c r="Z358" s="32">
        <f t="shared" si="109"/>
        <v>1.5409546439033177E-5</v>
      </c>
      <c r="AA358" s="10">
        <f t="shared" si="110"/>
        <v>1006.2015034770003</v>
      </c>
      <c r="AB358" s="29">
        <f t="shared" si="111"/>
        <v>2.5838692762221269E-2</v>
      </c>
      <c r="AC358" s="8">
        <f t="shared" si="112"/>
        <v>0.71497897493799067</v>
      </c>
      <c r="AD358" s="32">
        <f t="shared" si="113"/>
        <v>3.3738483099919996E-3</v>
      </c>
      <c r="AE358" s="38">
        <f t="shared" si="114"/>
        <v>678798.57039595023</v>
      </c>
      <c r="AF358" s="32">
        <f t="shared" si="115"/>
        <v>485326.70605107001</v>
      </c>
      <c r="AG358" s="9">
        <f t="shared" si="116"/>
        <v>14.252869452653227</v>
      </c>
      <c r="AH358" s="10">
        <f t="shared" si="117"/>
        <v>4.7568920657424263</v>
      </c>
      <c r="AI358" s="10">
        <f t="shared" si="118"/>
        <v>4.792608545157834</v>
      </c>
      <c r="AJ358" s="10">
        <f t="shared" si="119"/>
        <v>4.9995445220913366</v>
      </c>
      <c r="AK358" s="10">
        <f t="shared" si="120"/>
        <v>9.7921530672491706</v>
      </c>
      <c r="AL358" s="9">
        <f t="shared" si="121"/>
        <v>5.3040829114266339</v>
      </c>
      <c r="AM358" s="49">
        <f t="shared" si="105"/>
        <v>33.798961708079709</v>
      </c>
      <c r="AN358" s="29">
        <f t="shared" si="124"/>
        <v>1.6320255112081951E-4</v>
      </c>
      <c r="AO358" s="29">
        <f t="shared" si="122"/>
        <v>5.8</v>
      </c>
      <c r="AP358"/>
      <c r="AQ358" s="32"/>
      <c r="AR358" s="37"/>
      <c r="AS358" s="32"/>
      <c r="AT358"/>
    </row>
    <row r="359" spans="21:46" x14ac:dyDescent="0.25">
      <c r="U359" s="36">
        <f t="shared" si="125"/>
        <v>20940</v>
      </c>
      <c r="V359" s="49">
        <f t="shared" si="123"/>
        <v>28.494991382970191</v>
      </c>
      <c r="W359" s="32">
        <f t="shared" si="106"/>
        <v>296.39749569148506</v>
      </c>
      <c r="X359" s="8">
        <f t="shared" si="107"/>
        <v>1.1914859024242344</v>
      </c>
      <c r="Y359" s="32">
        <f t="shared" si="108"/>
        <v>1.8360263525146532E-5</v>
      </c>
      <c r="Z359" s="32">
        <f t="shared" si="109"/>
        <v>1.5409551626074776E-5</v>
      </c>
      <c r="AA359" s="10">
        <f t="shared" si="110"/>
        <v>1006.2015054917965</v>
      </c>
      <c r="AB359" s="29">
        <f t="shared" si="111"/>
        <v>2.5838696967709216E-2</v>
      </c>
      <c r="AC359" s="8">
        <f t="shared" si="112"/>
        <v>0.71497896443136388</v>
      </c>
      <c r="AD359" s="32">
        <f t="shared" si="113"/>
        <v>3.3738476692154054E-3</v>
      </c>
      <c r="AE359" s="38">
        <f t="shared" si="114"/>
        <v>678805.26645936444</v>
      </c>
      <c r="AF359" s="32">
        <f t="shared" si="115"/>
        <v>485331.48646367242</v>
      </c>
      <c r="AG359" s="9">
        <f t="shared" si="116"/>
        <v>14.252904549807488</v>
      </c>
      <c r="AH359" s="10">
        <f t="shared" si="117"/>
        <v>4.7569045536403953</v>
      </c>
      <c r="AI359" s="10">
        <f t="shared" si="118"/>
        <v>4.7926725408064907</v>
      </c>
      <c r="AJ359" s="10">
        <f t="shared" si="119"/>
        <v>4.9996010375549318</v>
      </c>
      <c r="AK359" s="10">
        <f t="shared" si="120"/>
        <v>9.7922735783614225</v>
      </c>
      <c r="AL359" s="9">
        <f t="shared" si="121"/>
        <v>5.3041481882791031</v>
      </c>
      <c r="AM359" s="49">
        <f t="shared" si="105"/>
        <v>33.799139571249292</v>
      </c>
      <c r="AN359" s="29">
        <f t="shared" si="124"/>
        <v>1.6320455963935704E-4</v>
      </c>
      <c r="AO359" s="29">
        <f t="shared" si="122"/>
        <v>5.8166666666666664</v>
      </c>
      <c r="AP359"/>
      <c r="AQ359" s="32"/>
      <c r="AR359" s="37"/>
      <c r="AS359" s="32"/>
      <c r="AT359"/>
    </row>
    <row r="360" spans="21:46" x14ac:dyDescent="0.25">
      <c r="U360" s="36">
        <f t="shared" si="125"/>
        <v>21000</v>
      </c>
      <c r="V360" s="49">
        <f t="shared" si="123"/>
        <v>28.49510149425485</v>
      </c>
      <c r="W360" s="32">
        <f t="shared" si="106"/>
        <v>296.39755074712741</v>
      </c>
      <c r="X360" s="8">
        <f t="shared" si="107"/>
        <v>1.1914856803774287</v>
      </c>
      <c r="Y360" s="32">
        <f t="shared" si="108"/>
        <v>1.8360266147927502E-5</v>
      </c>
      <c r="Z360" s="32">
        <f t="shared" si="109"/>
        <v>1.540955669908806E-5</v>
      </c>
      <c r="AA360" s="10">
        <f t="shared" si="110"/>
        <v>1006.2015074623032</v>
      </c>
      <c r="AB360" s="29">
        <f t="shared" si="111"/>
        <v>2.5838701080745808E-2</v>
      </c>
      <c r="AC360" s="8">
        <f t="shared" si="112"/>
        <v>0.71497895415571366</v>
      </c>
      <c r="AD360" s="32">
        <f t="shared" si="113"/>
        <v>3.373847042525508E-3</v>
      </c>
      <c r="AE360" s="38">
        <f t="shared" si="114"/>
        <v>678811.81530884304</v>
      </c>
      <c r="AF360" s="32">
        <f t="shared" si="115"/>
        <v>485336.16177805804</v>
      </c>
      <c r="AG360" s="9">
        <f t="shared" si="116"/>
        <v>14.252938875093825</v>
      </c>
      <c r="AH360" s="10">
        <f t="shared" si="117"/>
        <v>4.7569167669110053</v>
      </c>
      <c r="AI360" s="10">
        <f t="shared" si="118"/>
        <v>4.7927351297715495</v>
      </c>
      <c r="AJ360" s="10">
        <f t="shared" si="119"/>
        <v>4.9996563106765342</v>
      </c>
      <c r="AK360" s="10">
        <f t="shared" si="120"/>
        <v>9.7923914404480836</v>
      </c>
      <c r="AL360" s="9">
        <f t="shared" si="121"/>
        <v>5.3042120302427112</v>
      </c>
      <c r="AM360" s="49">
        <f t="shared" si="105"/>
        <v>33.799313524497563</v>
      </c>
      <c r="AN360" s="29">
        <f t="shared" si="124"/>
        <v>1.6320652400746805E-4</v>
      </c>
      <c r="AO360" s="29">
        <f t="shared" si="122"/>
        <v>5.833333333333333</v>
      </c>
      <c r="AP360"/>
      <c r="AQ360" s="32"/>
      <c r="AR360" s="37"/>
      <c r="AS360" s="32"/>
      <c r="AT360"/>
    </row>
    <row r="361" spans="21:46" x14ac:dyDescent="0.25">
      <c r="U361" s="36">
        <f t="shared" si="125"/>
        <v>21060</v>
      </c>
      <c r="V361" s="49">
        <f t="shared" si="123"/>
        <v>28.495209184912198</v>
      </c>
      <c r="W361" s="32">
        <f t="shared" si="106"/>
        <v>296.3976045924561</v>
      </c>
      <c r="X361" s="8">
        <f t="shared" si="107"/>
        <v>1.1914854632120604</v>
      </c>
      <c r="Y361" s="32">
        <f t="shared" si="108"/>
        <v>1.836026871305038E-5</v>
      </c>
      <c r="Z361" s="32">
        <f t="shared" si="109"/>
        <v>1.5409561660579507E-5</v>
      </c>
      <c r="AA361" s="10">
        <f t="shared" si="110"/>
        <v>1006.2015093894936</v>
      </c>
      <c r="AB361" s="29">
        <f t="shared" si="111"/>
        <v>2.5838705103363224E-2</v>
      </c>
      <c r="AC361" s="8">
        <f t="shared" si="112"/>
        <v>0.71497894410596263</v>
      </c>
      <c r="AD361" s="32">
        <f t="shared" si="113"/>
        <v>3.3738464296126499E-3</v>
      </c>
      <c r="AE361" s="38">
        <f t="shared" si="114"/>
        <v>678818.22018088715</v>
      </c>
      <c r="AF361" s="32">
        <f t="shared" si="115"/>
        <v>485340.73430481955</v>
      </c>
      <c r="AG361" s="9">
        <f t="shared" si="116"/>
        <v>14.252972445492714</v>
      </c>
      <c r="AH361" s="10">
        <f t="shared" si="117"/>
        <v>4.7569287115953696</v>
      </c>
      <c r="AI361" s="10">
        <f t="shared" si="118"/>
        <v>4.7927963429671943</v>
      </c>
      <c r="AJ361" s="10">
        <f t="shared" si="119"/>
        <v>4.9997103687620479</v>
      </c>
      <c r="AK361" s="10">
        <f t="shared" si="120"/>
        <v>9.7925067117292421</v>
      </c>
      <c r="AL361" s="9">
        <f t="shared" si="121"/>
        <v>5.3042744688533388</v>
      </c>
      <c r="AM361" s="49">
        <f t="shared" si="105"/>
        <v>33.799483653765535</v>
      </c>
      <c r="AN361" s="29">
        <f t="shared" si="124"/>
        <v>1.6320844519548738E-4</v>
      </c>
      <c r="AO361" s="29">
        <f t="shared" si="122"/>
        <v>5.85</v>
      </c>
      <c r="AP361"/>
      <c r="AQ361" s="32"/>
      <c r="AR361" s="37"/>
      <c r="AS361" s="32"/>
      <c r="AT361"/>
    </row>
    <row r="362" spans="21:46" x14ac:dyDescent="0.25">
      <c r="U362" s="36">
        <f t="shared" si="125"/>
        <v>21120</v>
      </c>
      <c r="V362" s="49">
        <f t="shared" si="123"/>
        <v>28.495314508151665</v>
      </c>
      <c r="W362" s="32">
        <f t="shared" si="106"/>
        <v>296.3976572540758</v>
      </c>
      <c r="X362" s="8">
        <f t="shared" si="107"/>
        <v>1.1914852508208242</v>
      </c>
      <c r="Y362" s="32">
        <f t="shared" si="108"/>
        <v>1.8360271221782748E-5</v>
      </c>
      <c r="Z362" s="32">
        <f t="shared" si="109"/>
        <v>1.5409566513000645E-5</v>
      </c>
      <c r="AA362" s="10">
        <f t="shared" si="110"/>
        <v>1006.2015112743198</v>
      </c>
      <c r="AB362" s="29">
        <f t="shared" si="111"/>
        <v>2.583870903754926E-2</v>
      </c>
      <c r="AC362" s="8">
        <f t="shared" si="112"/>
        <v>0.71497893427714498</v>
      </c>
      <c r="AD362" s="32">
        <f t="shared" si="113"/>
        <v>3.3738458301739794E-3</v>
      </c>
      <c r="AE362" s="38">
        <f t="shared" si="114"/>
        <v>678824.48424083088</v>
      </c>
      <c r="AF362" s="32">
        <f t="shared" si="115"/>
        <v>485345.20630374184</v>
      </c>
      <c r="AG362" s="9">
        <f t="shared" si="116"/>
        <v>14.253005277610788</v>
      </c>
      <c r="AH362" s="10">
        <f t="shared" si="117"/>
        <v>4.7569403936016723</v>
      </c>
      <c r="AI362" s="10">
        <f t="shared" si="118"/>
        <v>4.7928562106285115</v>
      </c>
      <c r="AJ362" s="10">
        <f t="shared" si="119"/>
        <v>4.9997632385174775</v>
      </c>
      <c r="AK362" s="10">
        <f t="shared" si="120"/>
        <v>9.7926194491459881</v>
      </c>
      <c r="AL362" s="9">
        <f t="shared" si="121"/>
        <v>5.3043355349540766</v>
      </c>
      <c r="AM362" s="49">
        <f t="shared" si="105"/>
        <v>33.799650043105743</v>
      </c>
      <c r="AN362" s="29">
        <f t="shared" si="124"/>
        <v>1.6321032415243312E-4</v>
      </c>
      <c r="AO362" s="29">
        <f t="shared" si="122"/>
        <v>5.8666666666666663</v>
      </c>
      <c r="AP362"/>
      <c r="AQ362" s="32"/>
      <c r="AR362" s="37"/>
      <c r="AS362" s="32"/>
      <c r="AT362"/>
    </row>
    <row r="363" spans="21:46" x14ac:dyDescent="0.25">
      <c r="U363" s="36">
        <f t="shared" si="125"/>
        <v>21180</v>
      </c>
      <c r="V363" s="49">
        <f t="shared" si="123"/>
        <v>28.495417516013237</v>
      </c>
      <c r="W363" s="32">
        <f t="shared" si="106"/>
        <v>296.39770875800662</v>
      </c>
      <c r="X363" s="8">
        <f t="shared" si="107"/>
        <v>1.1914850430987729</v>
      </c>
      <c r="Y363" s="32">
        <f t="shared" si="108"/>
        <v>1.8360273675364008E-5</v>
      </c>
      <c r="Z363" s="32">
        <f t="shared" si="109"/>
        <v>1.540957125874887E-5</v>
      </c>
      <c r="AA363" s="10">
        <f t="shared" si="110"/>
        <v>1006.201513117713</v>
      </c>
      <c r="AB363" s="29">
        <f t="shared" si="111"/>
        <v>2.5838712885247583E-2</v>
      </c>
      <c r="AC363" s="8">
        <f t="shared" si="112"/>
        <v>0.71497892466440327</v>
      </c>
      <c r="AD363" s="32">
        <f t="shared" si="113"/>
        <v>3.3738452439132996E-3</v>
      </c>
      <c r="AE363" s="38">
        <f t="shared" si="114"/>
        <v>678830.61058444215</v>
      </c>
      <c r="AF363" s="32">
        <f t="shared" si="115"/>
        <v>485349.57998494472</v>
      </c>
      <c r="AG363" s="9">
        <f t="shared" si="116"/>
        <v>14.253037387689243</v>
      </c>
      <c r="AH363" s="10">
        <f t="shared" si="117"/>
        <v>4.7569518187080204</v>
      </c>
      <c r="AI363" s="10">
        <f t="shared" si="118"/>
        <v>4.7929147623263217</v>
      </c>
      <c r="AJ363" s="10">
        <f t="shared" si="119"/>
        <v>4.9998149460619903</v>
      </c>
      <c r="AK363" s="10">
        <f t="shared" si="120"/>
        <v>9.7927297083883111</v>
      </c>
      <c r="AL363" s="9">
        <f t="shared" si="121"/>
        <v>5.3043952587103353</v>
      </c>
      <c r="AM363" s="49">
        <f t="shared" si="105"/>
        <v>33.79981277472357</v>
      </c>
      <c r="AN363" s="29">
        <f t="shared" si="124"/>
        <v>1.6321216180647185E-4</v>
      </c>
      <c r="AO363" s="29">
        <f t="shared" si="122"/>
        <v>5.8833333333333337</v>
      </c>
      <c r="AP363"/>
      <c r="AQ363" s="32"/>
      <c r="AR363" s="37"/>
      <c r="AS363" s="32"/>
      <c r="AT363"/>
    </row>
    <row r="364" spans="21:46" x14ac:dyDescent="0.25">
      <c r="U364" s="36">
        <f t="shared" si="125"/>
        <v>21240</v>
      </c>
      <c r="V364" s="49">
        <f t="shared" si="123"/>
        <v>28.495518259393151</v>
      </c>
      <c r="W364" s="32">
        <f t="shared" si="106"/>
        <v>296.39775912969657</v>
      </c>
      <c r="X364" s="8">
        <f t="shared" si="107"/>
        <v>1.1914848399432663</v>
      </c>
      <c r="Y364" s="32">
        <f t="shared" si="108"/>
        <v>1.8360276075006596E-5</v>
      </c>
      <c r="Z364" s="32">
        <f t="shared" si="109"/>
        <v>1.5409575900169103E-5</v>
      </c>
      <c r="AA364" s="10">
        <f t="shared" si="110"/>
        <v>1006.2015149205838</v>
      </c>
      <c r="AB364" s="29">
        <f t="shared" si="111"/>
        <v>2.5838716648359478E-2</v>
      </c>
      <c r="AC364" s="8">
        <f t="shared" si="112"/>
        <v>0.71497891526298873</v>
      </c>
      <c r="AD364" s="32">
        <f t="shared" si="113"/>
        <v>3.3738446705409266E-3</v>
      </c>
      <c r="AE364" s="38">
        <f t="shared" si="114"/>
        <v>678836.60223941016</v>
      </c>
      <c r="AF364" s="32">
        <f t="shared" si="115"/>
        <v>485353.85750994645</v>
      </c>
      <c r="AG364" s="9">
        <f t="shared" si="116"/>
        <v>14.253068791611691</v>
      </c>
      <c r="AH364" s="10">
        <f t="shared" si="117"/>
        <v>4.756962992565386</v>
      </c>
      <c r="AI364" s="10">
        <f t="shared" si="118"/>
        <v>4.7929720269818397</v>
      </c>
      <c r="AJ364" s="10">
        <f t="shared" si="119"/>
        <v>4.9998655169407673</v>
      </c>
      <c r="AK364" s="10">
        <f t="shared" si="120"/>
        <v>9.792837543922607</v>
      </c>
      <c r="AL364" s="9">
        <f t="shared" si="121"/>
        <v>5.3044536696247455</v>
      </c>
      <c r="AM364" s="49">
        <f t="shared" si="105"/>
        <v>33.7999719290179</v>
      </c>
      <c r="AN364" s="29">
        <f t="shared" si="124"/>
        <v>1.6321395906537678E-4</v>
      </c>
      <c r="AO364" s="29">
        <f t="shared" si="122"/>
        <v>5.9</v>
      </c>
      <c r="AP364"/>
      <c r="AQ364" s="32"/>
      <c r="AR364" s="37"/>
      <c r="AS364" s="32"/>
      <c r="AT364"/>
    </row>
    <row r="365" spans="21:46" x14ac:dyDescent="0.25">
      <c r="U365" s="36">
        <f t="shared" si="125"/>
        <v>21300</v>
      </c>
      <c r="V365" s="49">
        <f t="shared" si="123"/>
        <v>28.495616788069025</v>
      </c>
      <c r="W365" s="32">
        <f t="shared" si="106"/>
        <v>296.39780839403448</v>
      </c>
      <c r="X365" s="8">
        <f t="shared" si="107"/>
        <v>1.19148464125392</v>
      </c>
      <c r="Y365" s="32">
        <f t="shared" si="108"/>
        <v>1.8360278421896155E-5</v>
      </c>
      <c r="Z365" s="32">
        <f t="shared" si="109"/>
        <v>1.5409580439554617E-5</v>
      </c>
      <c r="AA365" s="10">
        <f t="shared" si="110"/>
        <v>1006.201516683823</v>
      </c>
      <c r="AB365" s="29">
        <f t="shared" si="111"/>
        <v>2.5838720328744298E-2</v>
      </c>
      <c r="AC365" s="8">
        <f t="shared" si="112"/>
        <v>0.71497890606825498</v>
      </c>
      <c r="AD365" s="32">
        <f t="shared" si="113"/>
        <v>3.3738441097735414E-3</v>
      </c>
      <c r="AE365" s="38">
        <f t="shared" si="114"/>
        <v>678842.46216687106</v>
      </c>
      <c r="AF365" s="32">
        <f t="shared" si="115"/>
        <v>485358.04099275026</v>
      </c>
      <c r="AG365" s="9">
        <f t="shared" si="116"/>
        <v>14.25309950491217</v>
      </c>
      <c r="AH365" s="10">
        <f t="shared" si="117"/>
        <v>4.7569739207003625</v>
      </c>
      <c r="AI365" s="10">
        <f t="shared" si="118"/>
        <v>4.7930280328808887</v>
      </c>
      <c r="AJ365" s="10">
        <f t="shared" si="119"/>
        <v>4.9999149761376085</v>
      </c>
      <c r="AK365" s="10">
        <f t="shared" si="120"/>
        <v>9.7929430090184972</v>
      </c>
      <c r="AL365" s="9">
        <f t="shared" si="121"/>
        <v>5.3045107965516856</v>
      </c>
      <c r="AM365" s="49">
        <f t="shared" si="105"/>
        <v>33.800127584620711</v>
      </c>
      <c r="AN365" s="29">
        <f t="shared" si="124"/>
        <v>1.6321571681697495E-4</v>
      </c>
      <c r="AO365" s="29">
        <f t="shared" si="122"/>
        <v>5.916666666666667</v>
      </c>
      <c r="AP365"/>
      <c r="AQ365" s="32"/>
      <c r="AR365" s="37"/>
      <c r="AS365" s="32"/>
      <c r="AT365"/>
    </row>
    <row r="366" spans="21:46" x14ac:dyDescent="0.25">
      <c r="U366" s="36">
        <f t="shared" si="125"/>
        <v>21360</v>
      </c>
      <c r="V366" s="49">
        <f t="shared" si="123"/>
        <v>28.495713150724438</v>
      </c>
      <c r="W366" s="32">
        <f t="shared" si="106"/>
        <v>296.3978565753622</v>
      </c>
      <c r="X366" s="8">
        <f t="shared" si="107"/>
        <v>1.1914844469325558</v>
      </c>
      <c r="Y366" s="32">
        <f t="shared" si="108"/>
        <v>1.8360280717192307E-5</v>
      </c>
      <c r="Z366" s="32">
        <f t="shared" si="109"/>
        <v>1.5409584879148315E-5</v>
      </c>
      <c r="AA366" s="10">
        <f t="shared" si="110"/>
        <v>1006.2015184083017</v>
      </c>
      <c r="AB366" s="29">
        <f t="shared" si="111"/>
        <v>2.5838723928220553E-2</v>
      </c>
      <c r="AC366" s="8">
        <f t="shared" si="112"/>
        <v>0.71497889707565865</v>
      </c>
      <c r="AD366" s="32">
        <f t="shared" si="113"/>
        <v>3.3738435613340535E-3</v>
      </c>
      <c r="AE366" s="38">
        <f t="shared" si="114"/>
        <v>678848.19326285878</v>
      </c>
      <c r="AF366" s="32">
        <f t="shared" si="115"/>
        <v>485362.13250088232</v>
      </c>
      <c r="AG366" s="9">
        <f t="shared" si="116"/>
        <v>14.253129542782801</v>
      </c>
      <c r="AH366" s="10">
        <f t="shared" si="117"/>
        <v>4.7569846085179188</v>
      </c>
      <c r="AI366" s="10">
        <f t="shared" si="118"/>
        <v>4.7930828076878651</v>
      </c>
      <c r="AJ366" s="10">
        <f t="shared" si="119"/>
        <v>4.9999633480874088</v>
      </c>
      <c r="AK366" s="10">
        <f t="shared" si="120"/>
        <v>9.7930461557752739</v>
      </c>
      <c r="AL366" s="9">
        <f t="shared" si="121"/>
        <v>5.3045666677116063</v>
      </c>
      <c r="AM366" s="49">
        <f t="shared" si="105"/>
        <v>33.800279818436046</v>
      </c>
      <c r="AN366" s="29">
        <f t="shared" si="124"/>
        <v>1.632174359295879E-4</v>
      </c>
      <c r="AO366" s="29">
        <f t="shared" si="122"/>
        <v>5.9333333333333336</v>
      </c>
      <c r="AP366"/>
      <c r="AQ366" s="32"/>
      <c r="AR366" s="37"/>
      <c r="AS366" s="32"/>
      <c r="AT366"/>
    </row>
    <row r="367" spans="21:46" x14ac:dyDescent="0.25">
      <c r="U367" s="36">
        <f t="shared" si="125"/>
        <v>21420</v>
      </c>
      <c r="V367" s="49">
        <f t="shared" si="123"/>
        <v>28.49580739497296</v>
      </c>
      <c r="W367" s="32">
        <f t="shared" si="106"/>
        <v>296.39790369748647</v>
      </c>
      <c r="X367" s="8">
        <f t="shared" si="107"/>
        <v>1.1914842568831538</v>
      </c>
      <c r="Y367" s="32">
        <f t="shared" si="108"/>
        <v>1.8360282962029252E-5</v>
      </c>
      <c r="Z367" s="32">
        <f t="shared" si="109"/>
        <v>1.5409589221143862E-5</v>
      </c>
      <c r="AA367" s="10">
        <f t="shared" si="110"/>
        <v>1006.2015200948716</v>
      </c>
      <c r="AB367" s="29">
        <f t="shared" si="111"/>
        <v>2.583872744856686E-2</v>
      </c>
      <c r="AC367" s="8">
        <f t="shared" si="112"/>
        <v>0.71497888828075662</v>
      </c>
      <c r="AD367" s="32">
        <f t="shared" si="113"/>
        <v>3.3738430249514624E-3</v>
      </c>
      <c r="AE367" s="38">
        <f t="shared" si="114"/>
        <v>678853.79835973284</v>
      </c>
      <c r="AF367" s="32">
        <f t="shared" si="115"/>
        <v>485366.13405641069</v>
      </c>
      <c r="AG367" s="9">
        <f t="shared" si="116"/>
        <v>14.253158920081301</v>
      </c>
      <c r="AH367" s="10">
        <f t="shared" si="117"/>
        <v>4.7569950613040834</v>
      </c>
      <c r="AI367" s="10">
        <f t="shared" si="118"/>
        <v>4.7931363784593835</v>
      </c>
      <c r="AJ367" s="10">
        <f t="shared" si="119"/>
        <v>5.0000106566880236</v>
      </c>
      <c r="AK367" s="10">
        <f t="shared" si="120"/>
        <v>9.7931470351474061</v>
      </c>
      <c r="AL367" s="9">
        <f t="shared" si="121"/>
        <v>5.304621310704845</v>
      </c>
      <c r="AM367" s="49">
        <f t="shared" si="105"/>
        <v>33.800428705677803</v>
      </c>
      <c r="AN367" s="29">
        <f t="shared" si="124"/>
        <v>1.6321911725245678E-4</v>
      </c>
      <c r="AO367" s="29">
        <f t="shared" si="122"/>
        <v>5.95</v>
      </c>
      <c r="AP367"/>
      <c r="AQ367" s="32"/>
      <c r="AR367" s="37"/>
      <c r="AS367" s="32"/>
      <c r="AT367"/>
    </row>
    <row r="368" spans="21:46" x14ac:dyDescent="0.25">
      <c r="U368" s="36">
        <f t="shared" si="125"/>
        <v>21480</v>
      </c>
      <c r="V368" s="49">
        <f t="shared" si="123"/>
        <v>28.49589956738167</v>
      </c>
      <c r="W368" s="32">
        <f t="shared" si="106"/>
        <v>296.39794978369082</v>
      </c>
      <c r="X368" s="8">
        <f t="shared" si="107"/>
        <v>1.1914840710118046</v>
      </c>
      <c r="Y368" s="32">
        <f t="shared" si="108"/>
        <v>1.836028515751609E-5</v>
      </c>
      <c r="Z368" s="32">
        <f t="shared" si="109"/>
        <v>1.5409593467686555E-5</v>
      </c>
      <c r="AA368" s="10">
        <f t="shared" si="110"/>
        <v>1006.2015217443661</v>
      </c>
      <c r="AB368" s="29">
        <f t="shared" si="111"/>
        <v>2.5838730891522541E-2</v>
      </c>
      <c r="AC368" s="8">
        <f t="shared" si="112"/>
        <v>0.71497887967920259</v>
      </c>
      <c r="AD368" s="32">
        <f t="shared" si="113"/>
        <v>3.3738425003607248E-3</v>
      </c>
      <c r="AE368" s="38">
        <f t="shared" si="114"/>
        <v>678859.28022759792</v>
      </c>
      <c r="AF368" s="32">
        <f t="shared" si="115"/>
        <v>485370.04763695778</v>
      </c>
      <c r="AG368" s="9">
        <f t="shared" si="116"/>
        <v>14.253187651338441</v>
      </c>
      <c r="AH368" s="10">
        <f t="shared" si="117"/>
        <v>4.757005284228538</v>
      </c>
      <c r="AI368" s="10">
        <f t="shared" si="118"/>
        <v>4.7931887716575972</v>
      </c>
      <c r="AJ368" s="10">
        <f t="shared" si="119"/>
        <v>5.0000569253121752</v>
      </c>
      <c r="AK368" s="10">
        <f t="shared" si="120"/>
        <v>9.7932456969697732</v>
      </c>
      <c r="AL368" s="9">
        <f t="shared" si="121"/>
        <v>5.3046747525252931</v>
      </c>
      <c r="AM368" s="49">
        <f t="shared" si="105"/>
        <v>33.800574319906964</v>
      </c>
      <c r="AN368" s="29">
        <f t="shared" si="124"/>
        <v>1.632207616161629E-4</v>
      </c>
      <c r="AO368" s="29">
        <f t="shared" si="122"/>
        <v>5.9666666666666668</v>
      </c>
      <c r="AP368"/>
      <c r="AQ368" s="32"/>
      <c r="AR368" s="37"/>
      <c r="AS368" s="32"/>
      <c r="AT368"/>
    </row>
    <row r="369" spans="21:46" x14ac:dyDescent="0.25">
      <c r="U369" s="36">
        <f t="shared" si="125"/>
        <v>21540</v>
      </c>
      <c r="V369" s="49">
        <f t="shared" si="123"/>
        <v>28.495989713494151</v>
      </c>
      <c r="W369" s="32">
        <f t="shared" si="106"/>
        <v>296.39799485674706</v>
      </c>
      <c r="X369" s="8">
        <f t="shared" si="107"/>
        <v>1.191483889226663</v>
      </c>
      <c r="Y369" s="32">
        <f t="shared" si="108"/>
        <v>1.8360287304737744E-5</v>
      </c>
      <c r="Z369" s="32">
        <f t="shared" si="109"/>
        <v>1.5409597620874717E-5</v>
      </c>
      <c r="AA369" s="10">
        <f t="shared" si="110"/>
        <v>1006.2015233576003</v>
      </c>
      <c r="AB369" s="29">
        <f t="shared" si="111"/>
        <v>2.5838734258788933E-2</v>
      </c>
      <c r="AC369" s="8">
        <f t="shared" si="112"/>
        <v>0.71497887126674664</v>
      </c>
      <c r="AD369" s="32">
        <f t="shared" si="113"/>
        <v>3.3738419873026227E-3</v>
      </c>
      <c r="AE369" s="38">
        <f t="shared" si="114"/>
        <v>678864.64157564251</v>
      </c>
      <c r="AF369" s="32">
        <f t="shared" si="115"/>
        <v>485373.8751766574</v>
      </c>
      <c r="AG369" s="9">
        <f t="shared" si="116"/>
        <v>14.253215750765117</v>
      </c>
      <c r="AH369" s="10">
        <f t="shared" si="117"/>
        <v>4.7570152823472265</v>
      </c>
      <c r="AI369" s="10">
        <f t="shared" si="118"/>
        <v>4.7932400131632926</v>
      </c>
      <c r="AJ369" s="10">
        <f t="shared" si="119"/>
        <v>5.0001021768189666</v>
      </c>
      <c r="AK369" s="10">
        <f t="shared" si="120"/>
        <v>9.7933421899822584</v>
      </c>
      <c r="AL369" s="9">
        <f t="shared" si="121"/>
        <v>5.3047270195737228</v>
      </c>
      <c r="AM369" s="49">
        <f t="shared" si="105"/>
        <v>33.800716733067873</v>
      </c>
      <c r="AN369" s="29">
        <f t="shared" si="124"/>
        <v>1.6322236983303762E-4</v>
      </c>
      <c r="AO369" s="29">
        <f t="shared" si="122"/>
        <v>5.9833333333333334</v>
      </c>
      <c r="AP369"/>
      <c r="AQ369" s="32"/>
      <c r="AR369" s="37"/>
      <c r="AS369" s="32"/>
      <c r="AT369"/>
    </row>
    <row r="370" spans="21:46" x14ac:dyDescent="0.25">
      <c r="U370" s="36">
        <f t="shared" si="125"/>
        <v>21600</v>
      </c>
      <c r="V370" s="49">
        <f t="shared" si="123"/>
        <v>28.496077877852972</v>
      </c>
      <c r="W370" s="32">
        <f t="shared" si="106"/>
        <v>296.39803893892645</v>
      </c>
      <c r="X370" s="8">
        <f t="shared" si="107"/>
        <v>1.1914837114379024</v>
      </c>
      <c r="Y370" s="32">
        <f t="shared" si="108"/>
        <v>1.8360289404755159E-5</v>
      </c>
      <c r="Z370" s="32">
        <f t="shared" si="109"/>
        <v>1.5409601682760443E-5</v>
      </c>
      <c r="AA370" s="10">
        <f t="shared" si="110"/>
        <v>1006.201524935371</v>
      </c>
      <c r="AB370" s="29">
        <f t="shared" si="111"/>
        <v>2.5838737552029839E-2</v>
      </c>
      <c r="AC370" s="8">
        <f t="shared" si="112"/>
        <v>0.71497886303923097</v>
      </c>
      <c r="AD370" s="32">
        <f t="shared" si="113"/>
        <v>3.3738414855236354E-3</v>
      </c>
      <c r="AE370" s="38">
        <f t="shared" si="114"/>
        <v>678869.88505350403</v>
      </c>
      <c r="AF370" s="32">
        <f t="shared" si="115"/>
        <v>485377.61856712773</v>
      </c>
      <c r="AG370" s="9">
        <f t="shared" si="116"/>
        <v>14.2532432322595</v>
      </c>
      <c r="AH370" s="10">
        <f t="shared" si="117"/>
        <v>4.7570250606048168</v>
      </c>
      <c r="AI370" s="10">
        <f t="shared" si="118"/>
        <v>4.7932901282886151</v>
      </c>
      <c r="AJ370" s="10">
        <f t="shared" si="119"/>
        <v>5.0001464335651482</v>
      </c>
      <c r="AK370" s="10">
        <f t="shared" si="120"/>
        <v>9.7934365618537633</v>
      </c>
      <c r="AL370" s="9">
        <f t="shared" si="121"/>
        <v>5.3047781376707883</v>
      </c>
      <c r="AM370" s="49">
        <f t="shared" si="105"/>
        <v>33.800856015523763</v>
      </c>
      <c r="AN370" s="29">
        <f t="shared" si="124"/>
        <v>1.6322394269756274E-4</v>
      </c>
      <c r="AO370" s="29">
        <f t="shared" si="122"/>
        <v>6</v>
      </c>
      <c r="AP370"/>
      <c r="AQ370" s="32"/>
      <c r="AR370" s="37"/>
      <c r="AS370" s="32"/>
      <c r="AT370"/>
    </row>
    <row r="371" spans="21:46" x14ac:dyDescent="0.25">
      <c r="U371" s="36">
        <f t="shared" si="125"/>
        <v>21660</v>
      </c>
      <c r="V371" s="49">
        <f t="shared" si="123"/>
        <v>28.496164104021695</v>
      </c>
      <c r="W371" s="32">
        <f t="shared" si="106"/>
        <v>296.39808205201081</v>
      </c>
      <c r="X371" s="8">
        <f t="shared" si="107"/>
        <v>1.1914835375576704</v>
      </c>
      <c r="Y371" s="32">
        <f t="shared" si="108"/>
        <v>1.8360291458605989E-5</v>
      </c>
      <c r="Z371" s="32">
        <f t="shared" si="109"/>
        <v>1.5409605655350742E-5</v>
      </c>
      <c r="AA371" s="10">
        <f t="shared" si="110"/>
        <v>1006.2015264784577</v>
      </c>
      <c r="AB371" s="29">
        <f t="shared" si="111"/>
        <v>2.5838740772872463E-2</v>
      </c>
      <c r="AC371" s="8">
        <f t="shared" si="112"/>
        <v>0.71497885499259117</v>
      </c>
      <c r="AD371" s="32">
        <f t="shared" si="113"/>
        <v>3.3738409947758159E-3</v>
      </c>
      <c r="AE371" s="38">
        <f t="shared" si="114"/>
        <v>678875.0132525675</v>
      </c>
      <c r="AF371" s="32">
        <f t="shared" si="115"/>
        <v>485381.27965840086</v>
      </c>
      <c r="AG371" s="9">
        <f t="shared" si="116"/>
        <v>14.253270109413915</v>
      </c>
      <c r="AH371" s="10">
        <f t="shared" si="117"/>
        <v>4.7570346238371695</v>
      </c>
      <c r="AI371" s="10">
        <f t="shared" si="118"/>
        <v>4.7933391417895725</v>
      </c>
      <c r="AJ371" s="10">
        <f t="shared" si="119"/>
        <v>5.0001897174161618</v>
      </c>
      <c r="AK371" s="10">
        <f t="shared" si="120"/>
        <v>9.7935288592057343</v>
      </c>
      <c r="AL371" s="9">
        <f t="shared" si="121"/>
        <v>5.3048281320697726</v>
      </c>
      <c r="AM371" s="49">
        <f t="shared" si="105"/>
        <v>33.800992236091467</v>
      </c>
      <c r="AN371" s="29">
        <f t="shared" si="124"/>
        <v>1.6322548098676224E-4</v>
      </c>
      <c r="AO371" s="29">
        <f t="shared" si="122"/>
        <v>6.0166666666666666</v>
      </c>
      <c r="AP371"/>
      <c r="AQ371" s="32"/>
      <c r="AR371" s="37"/>
      <c r="AS371" s="32"/>
      <c r="AT371"/>
    </row>
    <row r="372" spans="21:46" x14ac:dyDescent="0.25">
      <c r="U372" s="36">
        <f t="shared" si="125"/>
        <v>21720</v>
      </c>
      <c r="V372" s="49">
        <f t="shared" si="123"/>
        <v>28.496248434606372</v>
      </c>
      <c r="W372" s="32">
        <f t="shared" si="106"/>
        <v>296.39812421730318</v>
      </c>
      <c r="X372" s="8">
        <f t="shared" si="107"/>
        <v>1.1914833675000462</v>
      </c>
      <c r="Y372" s="32">
        <f t="shared" si="108"/>
        <v>1.8360293467305124E-5</v>
      </c>
      <c r="Z372" s="32">
        <f t="shared" si="109"/>
        <v>1.5409609540608557E-5</v>
      </c>
      <c r="AA372" s="10">
        <f t="shared" si="110"/>
        <v>1006.2015279876229</v>
      </c>
      <c r="AB372" s="29">
        <f t="shared" si="111"/>
        <v>2.5838743922908382E-2</v>
      </c>
      <c r="AC372" s="8">
        <f t="shared" si="112"/>
        <v>0.71497884712285009</v>
      </c>
      <c r="AD372" s="32">
        <f t="shared" si="113"/>
        <v>3.3738405148166649E-3</v>
      </c>
      <c r="AE372" s="38">
        <f t="shared" si="114"/>
        <v>678880.02870724117</v>
      </c>
      <c r="AF372" s="32">
        <f t="shared" si="115"/>
        <v>485384.86025983066</v>
      </c>
      <c r="AG372" s="9">
        <f t="shared" si="116"/>
        <v>14.253296395521502</v>
      </c>
      <c r="AH372" s="10">
        <f t="shared" si="117"/>
        <v>4.7570439767737449</v>
      </c>
      <c r="AI372" s="10">
        <f t="shared" si="118"/>
        <v>4.7933870778782488</v>
      </c>
      <c r="AJ372" s="10">
        <f t="shared" si="119"/>
        <v>5.0002320497569572</v>
      </c>
      <c r="AK372" s="10">
        <f t="shared" si="120"/>
        <v>9.7936191276352069</v>
      </c>
      <c r="AL372" s="9">
        <f t="shared" si="121"/>
        <v>5.30487702746907</v>
      </c>
      <c r="AM372" s="49">
        <f t="shared" si="105"/>
        <v>33.80112546207544</v>
      </c>
      <c r="AN372" s="29">
        <f t="shared" si="124"/>
        <v>1.6322698546058679E-4</v>
      </c>
      <c r="AO372" s="29">
        <f t="shared" si="122"/>
        <v>6.0333333333333332</v>
      </c>
      <c r="AP372"/>
      <c r="AQ372" s="32"/>
      <c r="AR372" s="37"/>
      <c r="AS372" s="32"/>
      <c r="AT372"/>
    </row>
    <row r="373" spans="21:46" x14ac:dyDescent="0.25">
      <c r="U373" s="36">
        <f t="shared" si="125"/>
        <v>21780</v>
      </c>
      <c r="V373" s="49">
        <f t="shared" si="123"/>
        <v>28.496330911276598</v>
      </c>
      <c r="W373" s="32">
        <f t="shared" si="106"/>
        <v>296.39816545563826</v>
      </c>
      <c r="X373" s="8">
        <f t="shared" si="107"/>
        <v>1.1914832011809975</v>
      </c>
      <c r="Y373" s="32">
        <f t="shared" si="108"/>
        <v>1.8360295431845075E-5</v>
      </c>
      <c r="Z373" s="32">
        <f t="shared" si="109"/>
        <v>1.5409613340453612E-5</v>
      </c>
      <c r="AA373" s="10">
        <f t="shared" si="110"/>
        <v>1006.2015294636121</v>
      </c>
      <c r="AB373" s="29">
        <f t="shared" si="111"/>
        <v>2.583874700369404E-2</v>
      </c>
      <c r="AC373" s="8">
        <f t="shared" si="112"/>
        <v>0.71497883942611951</v>
      </c>
      <c r="AD373" s="32">
        <f t="shared" si="113"/>
        <v>3.3738400454090172E-3</v>
      </c>
      <c r="AE373" s="38">
        <f t="shared" si="114"/>
        <v>678884.93389622238</v>
      </c>
      <c r="AF373" s="32">
        <f t="shared" si="115"/>
        <v>485388.36214099894</v>
      </c>
      <c r="AG373" s="9">
        <f t="shared" si="116"/>
        <v>14.253322103582921</v>
      </c>
      <c r="AH373" s="10">
        <f t="shared" si="117"/>
        <v>4.7570531240399232</v>
      </c>
      <c r="AI373" s="10">
        <f t="shared" si="118"/>
        <v>4.7934339602347347</v>
      </c>
      <c r="AJ373" s="10">
        <f t="shared" si="119"/>
        <v>5.0002734515024665</v>
      </c>
      <c r="AK373" s="10">
        <f t="shared" si="120"/>
        <v>9.7937074117372021</v>
      </c>
      <c r="AL373" s="9">
        <f t="shared" si="121"/>
        <v>5.3049248480243172</v>
      </c>
      <c r="AM373" s="49">
        <f t="shared" si="105"/>
        <v>33.801255759300915</v>
      </c>
      <c r="AN373" s="29">
        <f t="shared" si="124"/>
        <v>1.6322845686228668E-4</v>
      </c>
      <c r="AO373" s="29">
        <f t="shared" si="122"/>
        <v>6.05</v>
      </c>
      <c r="AP373"/>
      <c r="AQ373" s="32"/>
      <c r="AR373" s="37"/>
      <c r="AS373" s="32"/>
      <c r="AT373"/>
    </row>
    <row r="374" spans="21:46" x14ac:dyDescent="0.25">
      <c r="U374" s="36">
        <f t="shared" si="125"/>
        <v>21840</v>
      </c>
      <c r="V374" s="49">
        <f t="shared" si="123"/>
        <v>28.49641157478608</v>
      </c>
      <c r="W374" s="32">
        <f t="shared" si="106"/>
        <v>296.39820578739301</v>
      </c>
      <c r="X374" s="8">
        <f t="shared" si="107"/>
        <v>1.1914830385183388</v>
      </c>
      <c r="Y374" s="32">
        <f t="shared" si="108"/>
        <v>1.8360297353196618E-5</v>
      </c>
      <c r="Z374" s="32">
        <f t="shared" si="109"/>
        <v>1.5409617056763519E-5</v>
      </c>
      <c r="AA374" s="10">
        <f t="shared" si="110"/>
        <v>1006.2015309071546</v>
      </c>
      <c r="AB374" s="29">
        <f t="shared" si="111"/>
        <v>2.5838750016751785E-2</v>
      </c>
      <c r="AC374" s="8">
        <f t="shared" si="112"/>
        <v>0.71497883189859579</v>
      </c>
      <c r="AD374" s="32">
        <f t="shared" si="113"/>
        <v>3.3738395863209167E-3</v>
      </c>
      <c r="AE374" s="38">
        <f t="shared" si="114"/>
        <v>678889.73124370724</v>
      </c>
      <c r="AF374" s="32">
        <f t="shared" si="115"/>
        <v>485391.78703257744</v>
      </c>
      <c r="AG374" s="9">
        <f t="shared" si="116"/>
        <v>14.25334724631268</v>
      </c>
      <c r="AH374" s="10">
        <f t="shared" si="117"/>
        <v>4.7570620701593134</v>
      </c>
      <c r="AI374" s="10">
        <f t="shared" si="118"/>
        <v>4.7934798120188207</v>
      </c>
      <c r="AJ374" s="10">
        <f t="shared" si="119"/>
        <v>5.0003139431080816</v>
      </c>
      <c r="AK374" s="10">
        <f t="shared" si="120"/>
        <v>9.7937937551269023</v>
      </c>
      <c r="AL374" s="9">
        <f t="shared" si="121"/>
        <v>5.3049716173604056</v>
      </c>
      <c r="AM374" s="49">
        <f t="shared" si="105"/>
        <v>33.801383192146488</v>
      </c>
      <c r="AN374" s="29">
        <f t="shared" si="124"/>
        <v>1.6322989591878171E-4</v>
      </c>
      <c r="AO374" s="29">
        <f t="shared" si="122"/>
        <v>6.0666666666666664</v>
      </c>
      <c r="AP374"/>
      <c r="AQ374" s="32"/>
      <c r="AR374" s="37"/>
      <c r="AS374" s="32"/>
      <c r="AT374"/>
    </row>
    <row r="375" spans="21:46" x14ac:dyDescent="0.25">
      <c r="U375" s="36">
        <f t="shared" si="125"/>
        <v>21900</v>
      </c>
      <c r="V375" s="49">
        <f t="shared" si="123"/>
        <v>28.496490464992771</v>
      </c>
      <c r="W375" s="32">
        <f t="shared" si="106"/>
        <v>296.39824523249638</v>
      </c>
      <c r="X375" s="8">
        <f t="shared" si="107"/>
        <v>1.1914828794316914</v>
      </c>
      <c r="Y375" s="32">
        <f t="shared" si="108"/>
        <v>1.8360299232309148E-5</v>
      </c>
      <c r="Z375" s="32">
        <f t="shared" si="109"/>
        <v>1.5409620691374574E-5</v>
      </c>
      <c r="AA375" s="10">
        <f t="shared" si="110"/>
        <v>1006.2015323189636</v>
      </c>
      <c r="AB375" s="29">
        <f t="shared" si="111"/>
        <v>2.5838752963570483E-2</v>
      </c>
      <c r="AC375" s="8">
        <f t="shared" si="112"/>
        <v>0.71497882453655914</v>
      </c>
      <c r="AD375" s="32">
        <f t="shared" si="113"/>
        <v>3.3738391373255082E-3</v>
      </c>
      <c r="AE375" s="38">
        <f t="shared" si="114"/>
        <v>678894.42312059982</v>
      </c>
      <c r="AF375" s="32">
        <f t="shared" si="115"/>
        <v>485395.13662719185</v>
      </c>
      <c r="AG375" s="9">
        <f t="shared" si="116"/>
        <v>14.25337183614552</v>
      </c>
      <c r="AH375" s="10">
        <f t="shared" si="117"/>
        <v>4.7570708195559961</v>
      </c>
      <c r="AI375" s="10">
        <f t="shared" si="118"/>
        <v>4.7935246558814271</v>
      </c>
      <c r="AJ375" s="10">
        <f t="shared" si="119"/>
        <v>5.0003535445795606</v>
      </c>
      <c r="AK375" s="10">
        <f t="shared" si="120"/>
        <v>9.7938782004609877</v>
      </c>
      <c r="AL375" s="9">
        <f t="shared" si="121"/>
        <v>5.3050173585830347</v>
      </c>
      <c r="AM375" s="49">
        <f t="shared" si="105"/>
        <v>33.801507823575804</v>
      </c>
      <c r="AN375" s="29">
        <f t="shared" si="124"/>
        <v>1.6323130334101646E-4</v>
      </c>
      <c r="AO375" s="29">
        <f t="shared" si="122"/>
        <v>6.083333333333333</v>
      </c>
      <c r="AP375"/>
      <c r="AQ375" s="32"/>
      <c r="AR375" s="37"/>
      <c r="AS375" s="32"/>
      <c r="AT375"/>
    </row>
    <row r="376" spans="21:46" x14ac:dyDescent="0.25">
      <c r="U376" s="36">
        <f t="shared" si="125"/>
        <v>21960</v>
      </c>
      <c r="V376" s="49">
        <f t="shared" si="123"/>
        <v>28.496567620878547</v>
      </c>
      <c r="W376" s="32">
        <f t="shared" si="106"/>
        <v>296.39828381043924</v>
      </c>
      <c r="X376" s="8">
        <f t="shared" si="107"/>
        <v>1.191482723842443</v>
      </c>
      <c r="Y376" s="32">
        <f t="shared" si="108"/>
        <v>1.8360301070111181E-5</v>
      </c>
      <c r="Z376" s="32">
        <f t="shared" si="109"/>
        <v>1.540962424608271E-5</v>
      </c>
      <c r="AA376" s="10">
        <f t="shared" si="110"/>
        <v>1006.2015336997365</v>
      </c>
      <c r="AB376" s="29">
        <f t="shared" si="111"/>
        <v>2.5838755845606198E-2</v>
      </c>
      <c r="AC376" s="8">
        <f t="shared" si="112"/>
        <v>0.71497881733637181</v>
      </c>
      <c r="AD376" s="32">
        <f t="shared" si="113"/>
        <v>3.373838698200923E-3</v>
      </c>
      <c r="AE376" s="38">
        <f t="shared" si="114"/>
        <v>678899.01184568147</v>
      </c>
      <c r="AF376" s="32">
        <f t="shared" si="115"/>
        <v>485398.41258025682</v>
      </c>
      <c r="AG376" s="9">
        <f t="shared" si="116"/>
        <v>14.253395885242565</v>
      </c>
      <c r="AH376" s="10">
        <f t="shared" si="117"/>
        <v>4.7570793765566961</v>
      </c>
      <c r="AI376" s="10">
        <f t="shared" si="118"/>
        <v>4.7935685139757558</v>
      </c>
      <c r="AJ376" s="10">
        <f t="shared" si="119"/>
        <v>5.0003922754830326</v>
      </c>
      <c r="AK376" s="10">
        <f t="shared" si="120"/>
        <v>9.7939607894587883</v>
      </c>
      <c r="AL376" s="9">
        <f t="shared" si="121"/>
        <v>5.3050620942901769</v>
      </c>
      <c r="AM376" s="49">
        <f t="shared" si="105"/>
        <v>33.801629715168723</v>
      </c>
      <c r="AN376" s="29">
        <f t="shared" si="124"/>
        <v>1.6323267982431313E-4</v>
      </c>
      <c r="AO376" s="29">
        <f t="shared" si="122"/>
        <v>6.1</v>
      </c>
      <c r="AP376"/>
      <c r="AQ376" s="32"/>
      <c r="AR376" s="37"/>
      <c r="AS376" s="32"/>
      <c r="AT376"/>
    </row>
    <row r="377" spans="21:46" x14ac:dyDescent="0.25">
      <c r="U377" s="36">
        <f t="shared" si="125"/>
        <v>22020</v>
      </c>
      <c r="V377" s="49">
        <f t="shared" si="123"/>
        <v>28.496643080568461</v>
      </c>
      <c r="W377" s="32">
        <f t="shared" si="106"/>
        <v>296.3983215402842</v>
      </c>
      <c r="X377" s="8">
        <f t="shared" si="107"/>
        <v>1.1914825716737096</v>
      </c>
      <c r="Y377" s="32">
        <f t="shared" si="108"/>
        <v>1.8360302867510826E-5</v>
      </c>
      <c r="Z377" s="32">
        <f t="shared" si="109"/>
        <v>1.540962772264439E-5</v>
      </c>
      <c r="AA377" s="10">
        <f t="shared" si="110"/>
        <v>1006.2015350501556</v>
      </c>
      <c r="AB377" s="29">
        <f t="shared" si="111"/>
        <v>2.5838758664283038E-2</v>
      </c>
      <c r="AC377" s="8">
        <f t="shared" si="112"/>
        <v>0.71497881029447574</v>
      </c>
      <c r="AD377" s="32">
        <f t="shared" si="113"/>
        <v>3.3738382687301676E-3</v>
      </c>
      <c r="AE377" s="38">
        <f t="shared" si="114"/>
        <v>678903.49968675419</v>
      </c>
      <c r="AF377" s="32">
        <f t="shared" si="115"/>
        <v>485401.61651079147</v>
      </c>
      <c r="AG377" s="9">
        <f t="shared" si="116"/>
        <v>14.253419405497306</v>
      </c>
      <c r="AH377" s="10">
        <f t="shared" si="117"/>
        <v>4.7570877453929405</v>
      </c>
      <c r="AI377" s="10">
        <f t="shared" si="118"/>
        <v>4.7936114079682399</v>
      </c>
      <c r="AJ377" s="10">
        <f t="shared" si="119"/>
        <v>5.0004301549546488</v>
      </c>
      <c r="AK377" s="10">
        <f t="shared" si="120"/>
        <v>9.7940415629228887</v>
      </c>
      <c r="AL377" s="9">
        <f t="shared" si="121"/>
        <v>5.3051058465832313</v>
      </c>
      <c r="AM377" s="49">
        <f t="shared" si="105"/>
        <v>33.801748927151692</v>
      </c>
      <c r="AN377" s="29">
        <f t="shared" si="124"/>
        <v>1.6323402604871481E-4</v>
      </c>
      <c r="AO377" s="29">
        <f t="shared" si="122"/>
        <v>6.1166666666666663</v>
      </c>
      <c r="AP377"/>
      <c r="AQ377" s="32"/>
      <c r="AR377" s="37"/>
      <c r="AS377" s="32"/>
      <c r="AT377"/>
    </row>
    <row r="378" spans="21:46" x14ac:dyDescent="0.25">
      <c r="U378" s="36">
        <f t="shared" si="125"/>
        <v>22080</v>
      </c>
      <c r="V378" s="49">
        <f t="shared" si="123"/>
        <v>28.49671688134957</v>
      </c>
      <c r="W378" s="32">
        <f t="shared" si="106"/>
        <v>296.39835844067477</v>
      </c>
      <c r="X378" s="8">
        <f t="shared" si="107"/>
        <v>1.1914824228502974</v>
      </c>
      <c r="Y378" s="32">
        <f t="shared" si="108"/>
        <v>1.8360304625396265E-5</v>
      </c>
      <c r="Z378" s="32">
        <f t="shared" si="109"/>
        <v>1.5409631122777484E-5</v>
      </c>
      <c r="AA378" s="10">
        <f t="shared" si="110"/>
        <v>1006.2015363708882</v>
      </c>
      <c r="AB378" s="29">
        <f t="shared" si="111"/>
        <v>2.5838761420993839E-2</v>
      </c>
      <c r="AC378" s="8">
        <f t="shared" si="112"/>
        <v>0.71497880340739151</v>
      </c>
      <c r="AD378" s="32">
        <f t="shared" si="113"/>
        <v>3.3738378487010202E-3</v>
      </c>
      <c r="AE378" s="38">
        <f t="shared" si="114"/>
        <v>678907.88886176154</v>
      </c>
      <c r="AF378" s="32">
        <f t="shared" si="115"/>
        <v>485404.75000222062</v>
      </c>
      <c r="AG378" s="9">
        <f t="shared" si="116"/>
        <v>14.253442408541542</v>
      </c>
      <c r="AH378" s="10">
        <f t="shared" si="117"/>
        <v>4.7570959302031666</v>
      </c>
      <c r="AI378" s="10">
        <f t="shared" si="118"/>
        <v>4.7936533590492401</v>
      </c>
      <c r="AJ378" s="10">
        <f t="shared" si="119"/>
        <v>5.0004672017099745</v>
      </c>
      <c r="AK378" s="10">
        <f t="shared" si="120"/>
        <v>9.7941205607592146</v>
      </c>
      <c r="AL378" s="9">
        <f t="shared" si="121"/>
        <v>5.3051486370779077</v>
      </c>
      <c r="AM378" s="49">
        <f t="shared" si="105"/>
        <v>33.801865518427476</v>
      </c>
      <c r="AN378" s="29">
        <f t="shared" si="124"/>
        <v>1.6323534267932024E-4</v>
      </c>
      <c r="AO378" s="29">
        <f t="shared" si="122"/>
        <v>6.1333333333333337</v>
      </c>
      <c r="AP378"/>
      <c r="AQ378" s="32"/>
      <c r="AR378" s="37"/>
      <c r="AS378" s="32"/>
      <c r="AT378"/>
    </row>
    <row r="379" spans="21:46" x14ac:dyDescent="0.25">
      <c r="U379" s="36">
        <f t="shared" si="125"/>
        <v>22140</v>
      </c>
      <c r="V379" s="49">
        <f t="shared" si="123"/>
        <v>28.496789059689352</v>
      </c>
      <c r="W379" s="32">
        <f t="shared" si="106"/>
        <v>296.39839452984467</v>
      </c>
      <c r="X379" s="8">
        <f t="shared" si="107"/>
        <v>1.1914822772986651</v>
      </c>
      <c r="Y379" s="32">
        <f t="shared" si="108"/>
        <v>1.8360306344636131E-5</v>
      </c>
      <c r="Z379" s="32">
        <f t="shared" si="109"/>
        <v>1.5409634448162095E-5</v>
      </c>
      <c r="AA379" s="10">
        <f t="shared" si="110"/>
        <v>1006.2015376625868</v>
      </c>
      <c r="AB379" s="29">
        <f t="shared" si="111"/>
        <v>2.5838764117100791E-2</v>
      </c>
      <c r="AC379" s="8">
        <f t="shared" si="112"/>
        <v>0.71497879667171549</v>
      </c>
      <c r="AD379" s="32">
        <f t="shared" si="113"/>
        <v>3.3738374379059227E-3</v>
      </c>
      <c r="AE379" s="38">
        <f t="shared" si="114"/>
        <v>678912.18153988651</v>
      </c>
      <c r="AF379" s="32">
        <f t="shared" si="115"/>
        <v>485407.81460315734</v>
      </c>
      <c r="AG379" s="9">
        <f t="shared" si="116"/>
        <v>14.253464905751107</v>
      </c>
      <c r="AH379" s="10">
        <f t="shared" si="117"/>
        <v>4.7571039350347455</v>
      </c>
      <c r="AI379" s="10">
        <f t="shared" si="118"/>
        <v>4.7936943879434768</v>
      </c>
      <c r="AJ379" s="10">
        <f t="shared" si="119"/>
        <v>5.0005034340532282</v>
      </c>
      <c r="AK379" s="10">
        <f t="shared" si="120"/>
        <v>9.7941978219967041</v>
      </c>
      <c r="AL379" s="9">
        <f t="shared" si="121"/>
        <v>5.3051904869148814</v>
      </c>
      <c r="AM379" s="49">
        <f t="shared" si="105"/>
        <v>33.80197954660423</v>
      </c>
      <c r="AN379" s="29">
        <f t="shared" si="124"/>
        <v>1.6323663036661173E-4</v>
      </c>
      <c r="AO379" s="29">
        <f t="shared" si="122"/>
        <v>6.15</v>
      </c>
      <c r="AP379"/>
      <c r="AQ379" s="32"/>
      <c r="AR379" s="37"/>
      <c r="AS379" s="32"/>
      <c r="AT379"/>
    </row>
    <row r="380" spans="21:46" x14ac:dyDescent="0.25">
      <c r="U380" s="36">
        <f t="shared" si="125"/>
        <v>22200</v>
      </c>
      <c r="V380" s="49">
        <f t="shared" si="123"/>
        <v>28.496859651253718</v>
      </c>
      <c r="W380" s="32">
        <f t="shared" si="106"/>
        <v>296.39842982562686</v>
      </c>
      <c r="X380" s="8">
        <f t="shared" si="107"/>
        <v>1.1914821349468878</v>
      </c>
      <c r="Y380" s="32">
        <f t="shared" si="108"/>
        <v>1.8360308026079968E-5</v>
      </c>
      <c r="Z380" s="32">
        <f t="shared" si="109"/>
        <v>1.5409637700441397E-5</v>
      </c>
      <c r="AA380" s="10">
        <f t="shared" si="110"/>
        <v>1006.2015389258896</v>
      </c>
      <c r="AB380" s="29">
        <f t="shared" si="111"/>
        <v>2.5838766753936152E-2</v>
      </c>
      <c r="AC380" s="8">
        <f t="shared" si="112"/>
        <v>0.71497879008411891</v>
      </c>
      <c r="AD380" s="32">
        <f t="shared" si="113"/>
        <v>3.37383703614188E-3</v>
      </c>
      <c r="AE380" s="38">
        <f t="shared" si="114"/>
        <v>678916.37984262337</v>
      </c>
      <c r="AF380" s="32">
        <f t="shared" si="115"/>
        <v>485410.81182816892</v>
      </c>
      <c r="AG380" s="9">
        <f t="shared" si="116"/>
        <v>14.253486908251539</v>
      </c>
      <c r="AH380" s="10">
        <f t="shared" si="117"/>
        <v>4.757111763846007</v>
      </c>
      <c r="AI380" s="10">
        <f t="shared" si="118"/>
        <v>4.7937345149202777</v>
      </c>
      <c r="AJ380" s="10">
        <f t="shared" si="119"/>
        <v>5.0005388698863769</v>
      </c>
      <c r="AK380" s="10">
        <f t="shared" si="120"/>
        <v>9.7942733848066545</v>
      </c>
      <c r="AL380" s="9">
        <f t="shared" si="121"/>
        <v>5.3052314167702708</v>
      </c>
      <c r="AM380" s="49">
        <f t="shared" si="105"/>
        <v>33.802091068023991</v>
      </c>
      <c r="AN380" s="29">
        <f t="shared" si="124"/>
        <v>1.6323788974677758E-4</v>
      </c>
      <c r="AO380" s="29">
        <f t="shared" si="122"/>
        <v>6.166666666666667</v>
      </c>
      <c r="AP380"/>
      <c r="AQ380" s="32"/>
      <c r="AR380" s="37"/>
      <c r="AS380" s="32"/>
      <c r="AT380"/>
    </row>
    <row r="381" spans="21:46" x14ac:dyDescent="0.25">
      <c r="U381" s="36">
        <f t="shared" si="125"/>
        <v>22260</v>
      </c>
      <c r="V381" s="49">
        <f t="shared" si="123"/>
        <v>28.496928690924623</v>
      </c>
      <c r="W381" s="32">
        <f t="shared" si="106"/>
        <v>296.39846434546229</v>
      </c>
      <c r="X381" s="8">
        <f t="shared" si="107"/>
        <v>1.1914819957246221</v>
      </c>
      <c r="Y381" s="32">
        <f t="shared" si="108"/>
        <v>1.8360309670558646E-5</v>
      </c>
      <c r="Z381" s="32">
        <f t="shared" si="109"/>
        <v>1.5409640881222448E-5</v>
      </c>
      <c r="AA381" s="10">
        <f t="shared" si="110"/>
        <v>1006.2015401614208</v>
      </c>
      <c r="AB381" s="29">
        <f t="shared" si="111"/>
        <v>2.5838769332802873E-2</v>
      </c>
      <c r="AC381" s="8">
        <f t="shared" si="112"/>
        <v>0.71497878364134704</v>
      </c>
      <c r="AD381" s="32">
        <f t="shared" si="113"/>
        <v>3.3738366432103598E-3</v>
      </c>
      <c r="AE381" s="38">
        <f t="shared" si="114"/>
        <v>678920.48584482481</v>
      </c>
      <c r="AF381" s="32">
        <f t="shared" si="115"/>
        <v>485413.74315852521</v>
      </c>
      <c r="AG381" s="9">
        <f t="shared" si="116"/>
        <v>14.253508426923569</v>
      </c>
      <c r="AH381" s="10">
        <f t="shared" si="117"/>
        <v>4.7571194205081833</v>
      </c>
      <c r="AI381" s="10">
        <f t="shared" si="118"/>
        <v>4.7937737598035586</v>
      </c>
      <c r="AJ381" s="10">
        <f t="shared" si="119"/>
        <v>5.0005735267179752</v>
      </c>
      <c r="AK381" s="10">
        <f t="shared" si="120"/>
        <v>9.7943472865215337</v>
      </c>
      <c r="AL381" s="9">
        <f t="shared" si="121"/>
        <v>5.30527144686583</v>
      </c>
      <c r="AM381" s="49">
        <f t="shared" si="105"/>
        <v>33.80220013779045</v>
      </c>
      <c r="AN381" s="29">
        <f t="shared" si="124"/>
        <v>1.6323912144202554E-4</v>
      </c>
      <c r="AO381" s="29">
        <f t="shared" si="122"/>
        <v>6.1833333333333336</v>
      </c>
      <c r="AP381"/>
      <c r="AQ381" s="32"/>
      <c r="AR381" s="37"/>
      <c r="AS381" s="32"/>
      <c r="AT381"/>
    </row>
    <row r="382" spans="21:46" x14ac:dyDescent="0.25">
      <c r="U382" s="36">
        <f t="shared" si="125"/>
        <v>22320</v>
      </c>
      <c r="V382" s="49">
        <f t="shared" si="123"/>
        <v>28.496996212817297</v>
      </c>
      <c r="W382" s="32">
        <f t="shared" si="106"/>
        <v>296.39849810640862</v>
      </c>
      <c r="X382" s="8">
        <f t="shared" si="107"/>
        <v>1.1914818595630705</v>
      </c>
      <c r="Y382" s="32">
        <f t="shared" si="108"/>
        <v>1.8360311278884793E-5</v>
      </c>
      <c r="Z382" s="32">
        <f t="shared" si="109"/>
        <v>1.5409643992076992E-5</v>
      </c>
      <c r="AA382" s="10">
        <f t="shared" si="110"/>
        <v>1006.2015413697907</v>
      </c>
      <c r="AB382" s="29">
        <f t="shared" si="111"/>
        <v>2.5838771854975327E-2</v>
      </c>
      <c r="AC382" s="8">
        <f t="shared" si="112"/>
        <v>0.71497877734021542</v>
      </c>
      <c r="AD382" s="32">
        <f t="shared" si="113"/>
        <v>3.3738362589171918E-3</v>
      </c>
      <c r="AE382" s="38">
        <f t="shared" si="114"/>
        <v>678924.50157572771</v>
      </c>
      <c r="AF382" s="32">
        <f t="shared" si="115"/>
        <v>485416.61004292895</v>
      </c>
      <c r="AG382" s="9">
        <f t="shared" si="116"/>
        <v>14.25352947240852</v>
      </c>
      <c r="AH382" s="10">
        <f t="shared" si="117"/>
        <v>4.7571269088073533</v>
      </c>
      <c r="AI382" s="10">
        <f t="shared" si="118"/>
        <v>4.7938121419816362</v>
      </c>
      <c r="AJ382" s="10">
        <f t="shared" si="119"/>
        <v>5.0006074216717362</v>
      </c>
      <c r="AK382" s="10">
        <f t="shared" si="120"/>
        <v>9.7944195636533724</v>
      </c>
      <c r="AL382" s="9">
        <f t="shared" si="121"/>
        <v>5.3053105969789103</v>
      </c>
      <c r="AM382" s="49">
        <f t="shared" si="105"/>
        <v>33.802306809796207</v>
      </c>
      <c r="AN382" s="29">
        <f t="shared" si="124"/>
        <v>1.6324032606088954E-4</v>
      </c>
      <c r="AO382" s="29">
        <f t="shared" si="122"/>
        <v>6.2</v>
      </c>
      <c r="AP382"/>
      <c r="AQ382" s="32"/>
      <c r="AR382" s="37"/>
      <c r="AS382" s="32"/>
      <c r="AT382"/>
    </row>
    <row r="383" spans="21:46" x14ac:dyDescent="0.25">
      <c r="U383" s="36">
        <f>U382+$W$2</f>
        <v>22380</v>
      </c>
      <c r="V383" s="49">
        <f t="shared" si="123"/>
        <v>28.497062250297095</v>
      </c>
      <c r="W383" s="32">
        <f t="shared" si="106"/>
        <v>296.39853112514851</v>
      </c>
      <c r="X383" s="8">
        <f t="shared" si="107"/>
        <v>1.1914817263949482</v>
      </c>
      <c r="Y383" s="32">
        <f t="shared" si="108"/>
        <v>1.8360312851853104E-5</v>
      </c>
      <c r="Z383" s="32">
        <f t="shared" si="109"/>
        <v>1.5409647034542174E-5</v>
      </c>
      <c r="AA383" s="10">
        <f t="shared" si="110"/>
        <v>1006.2015425515965</v>
      </c>
      <c r="AB383" s="29">
        <f t="shared" si="111"/>
        <v>2.5838774321699731E-2</v>
      </c>
      <c r="AC383" s="8">
        <f t="shared" si="112"/>
        <v>0.71497877117761144</v>
      </c>
      <c r="AD383" s="32">
        <f t="shared" si="113"/>
        <v>3.3738358830724753E-3</v>
      </c>
      <c r="AE383" s="38">
        <f t="shared" si="114"/>
        <v>678928.42901996023</v>
      </c>
      <c r="AF383" s="32">
        <f t="shared" si="115"/>
        <v>485419.41389823734</v>
      </c>
      <c r="AG383" s="9">
        <f t="shared" si="116"/>
        <v>14.253550055113603</v>
      </c>
      <c r="AH383" s="10">
        <f t="shared" si="117"/>
        <v>4.7571342324462771</v>
      </c>
      <c r="AI383" s="10">
        <f t="shared" si="118"/>
        <v>4.7938496804167547</v>
      </c>
      <c r="AJ383" s="10">
        <f t="shared" si="119"/>
        <v>5.0006405714950466</v>
      </c>
      <c r="AK383" s="10">
        <f t="shared" si="120"/>
        <v>9.7944902519118013</v>
      </c>
      <c r="AL383" s="9">
        <f t="shared" si="121"/>
        <v>5.3053488864522258</v>
      </c>
      <c r="AM383" s="49">
        <f t="shared" si="105"/>
        <v>33.802411136749321</v>
      </c>
      <c r="AN383" s="29">
        <f t="shared" si="124"/>
        <v>1.6324150419853002E-4</v>
      </c>
      <c r="AO383" s="29">
        <f t="shared" si="122"/>
        <v>6.2166666666666668</v>
      </c>
      <c r="AP383"/>
      <c r="AQ383" s="32"/>
      <c r="AR383" s="37"/>
      <c r="AS383" s="32"/>
      <c r="AT383"/>
    </row>
    <row r="384" spans="21:46" x14ac:dyDescent="0.25">
      <c r="U384" s="36">
        <f t="shared" ref="U384:U447" si="126">U383+$W$2</f>
        <v>22440</v>
      </c>
      <c r="V384" s="49">
        <f t="shared" si="123"/>
        <v>28.497126835995967</v>
      </c>
      <c r="W384" s="32">
        <f t="shared" si="106"/>
        <v>296.39856341799793</v>
      </c>
      <c r="X384" s="8">
        <f t="shared" si="107"/>
        <v>1.1914815961544485</v>
      </c>
      <c r="Y384" s="32">
        <f t="shared" si="108"/>
        <v>1.8360314390240906E-5</v>
      </c>
      <c r="Z384" s="32">
        <f t="shared" si="109"/>
        <v>1.540965001012144E-5</v>
      </c>
      <c r="AA384" s="10">
        <f t="shared" si="110"/>
        <v>1006.201543707422</v>
      </c>
      <c r="AB384" s="29">
        <f t="shared" si="111"/>
        <v>2.5838776734195112E-2</v>
      </c>
      <c r="AC384" s="8">
        <f t="shared" si="112"/>
        <v>0.71497876515048864</v>
      </c>
      <c r="AD384" s="32">
        <f t="shared" si="113"/>
        <v>3.373835515490484E-3</v>
      </c>
      <c r="AE384" s="38">
        <f t="shared" si="114"/>
        <v>678932.27011851117</v>
      </c>
      <c r="AF384" s="32">
        <f t="shared" si="115"/>
        <v>485422.15611015109</v>
      </c>
      <c r="AG384" s="9">
        <f t="shared" si="116"/>
        <v>14.253570185216999</v>
      </c>
      <c r="AH384" s="10">
        <f t="shared" si="117"/>
        <v>4.7571413950462764</v>
      </c>
      <c r="AI384" s="10">
        <f t="shared" si="118"/>
        <v>4.7938863936544855</v>
      </c>
      <c r="AJ384" s="10">
        <f t="shared" si="119"/>
        <v>5.0006729925671642</v>
      </c>
      <c r="AK384" s="10">
        <f t="shared" si="120"/>
        <v>9.7945593862216498</v>
      </c>
      <c r="AL384" s="9">
        <f t="shared" si="121"/>
        <v>5.3053863342033925</v>
      </c>
      <c r="AM384" s="49">
        <f t="shared" si="105"/>
        <v>33.802513170199362</v>
      </c>
      <c r="AN384" s="29">
        <f t="shared" si="124"/>
        <v>1.632426564370275E-4</v>
      </c>
      <c r="AO384" s="29">
        <f t="shared" si="122"/>
        <v>6.2333333333333334</v>
      </c>
      <c r="AP384"/>
      <c r="AQ384" s="32"/>
      <c r="AR384" s="37"/>
      <c r="AS384" s="32"/>
      <c r="AT384"/>
    </row>
    <row r="385" spans="21:46" x14ac:dyDescent="0.25">
      <c r="U385" s="36">
        <f t="shared" si="126"/>
        <v>22500</v>
      </c>
      <c r="V385" s="49">
        <f t="shared" si="123"/>
        <v>28.497190001828592</v>
      </c>
      <c r="W385" s="32">
        <f t="shared" si="106"/>
        <v>296.39859500091427</v>
      </c>
      <c r="X385" s="8">
        <f t="shared" si="107"/>
        <v>1.1914814687772124</v>
      </c>
      <c r="Y385" s="32">
        <f t="shared" si="108"/>
        <v>1.8360315894808349E-5</v>
      </c>
      <c r="Z385" s="32">
        <f t="shared" si="109"/>
        <v>1.5409652920285096E-5</v>
      </c>
      <c r="AA385" s="10">
        <f t="shared" si="110"/>
        <v>1006.2015448378385</v>
      </c>
      <c r="AB385" s="29">
        <f t="shared" si="111"/>
        <v>2.5838779093653525E-2</v>
      </c>
      <c r="AC385" s="8">
        <f t="shared" si="112"/>
        <v>0.71497875925586873</v>
      </c>
      <c r="AD385" s="32">
        <f t="shared" si="113"/>
        <v>3.3738351559895736E-3</v>
      </c>
      <c r="AE385" s="38">
        <f t="shared" si="114"/>
        <v>678936.02676970488</v>
      </c>
      <c r="AF385" s="32">
        <f t="shared" si="115"/>
        <v>485424.83803391288</v>
      </c>
      <c r="AG385" s="9">
        <f t="shared" si="116"/>
        <v>14.253589872673002</v>
      </c>
      <c r="AH385" s="10">
        <f t="shared" si="117"/>
        <v>4.7571484001489912</v>
      </c>
      <c r="AI385" s="10">
        <f t="shared" si="118"/>
        <v>4.7939222998328521</v>
      </c>
      <c r="AJ385" s="10">
        <f t="shared" si="119"/>
        <v>5.000704700907435</v>
      </c>
      <c r="AK385" s="10">
        <f t="shared" si="120"/>
        <v>9.794627000740288</v>
      </c>
      <c r="AL385" s="9">
        <f t="shared" si="121"/>
        <v>5.3054229587343231</v>
      </c>
      <c r="AM385" s="49">
        <f t="shared" si="105"/>
        <v>33.802612960562918</v>
      </c>
      <c r="AN385" s="29">
        <f t="shared" si="124"/>
        <v>1.6324378334567146E-4</v>
      </c>
      <c r="AO385" s="29">
        <f t="shared" si="122"/>
        <v>6.25</v>
      </c>
      <c r="AP385"/>
      <c r="AQ385" s="32"/>
      <c r="AR385" s="37"/>
      <c r="AS385" s="32"/>
      <c r="AT385"/>
    </row>
    <row r="386" spans="21:46" x14ac:dyDescent="0.25">
      <c r="U386" s="36">
        <f t="shared" si="126"/>
        <v>22560</v>
      </c>
      <c r="V386" s="49">
        <f t="shared" si="123"/>
        <v>28.497251779008131</v>
      </c>
      <c r="W386" s="32">
        <f t="shared" si="106"/>
        <v>296.39862588950405</v>
      </c>
      <c r="X386" s="8">
        <f t="shared" si="107"/>
        <v>1.1914813442002947</v>
      </c>
      <c r="Y386" s="32">
        <f t="shared" si="108"/>
        <v>1.8360317366298982E-5</v>
      </c>
      <c r="Z386" s="32">
        <f t="shared" si="109"/>
        <v>1.5409655766471247E-5</v>
      </c>
      <c r="AA386" s="10">
        <f t="shared" si="110"/>
        <v>1006.2015459434043</v>
      </c>
      <c r="AB386" s="29">
        <f t="shared" si="111"/>
        <v>2.5838781401240993E-2</v>
      </c>
      <c r="AC386" s="8">
        <f t="shared" si="112"/>
        <v>0.71497875349083939</v>
      </c>
      <c r="AD386" s="32">
        <f t="shared" si="113"/>
        <v>3.3738348043920929E-3</v>
      </c>
      <c r="AE386" s="38">
        <f t="shared" si="114"/>
        <v>678939.70083012118</v>
      </c>
      <c r="AF386" s="32">
        <f t="shared" si="115"/>
        <v>485427.46099496348</v>
      </c>
      <c r="AG386" s="9">
        <f t="shared" si="116"/>
        <v>14.253609127216849</v>
      </c>
      <c r="AH386" s="10">
        <f t="shared" si="117"/>
        <v>4.7571552512181574</v>
      </c>
      <c r="AI386" s="10">
        <f t="shared" si="118"/>
        <v>4.7939574166912973</v>
      </c>
      <c r="AJ386" s="10">
        <f t="shared" si="119"/>
        <v>5.0007357121830793</v>
      </c>
      <c r="AK386" s="10">
        <f t="shared" si="120"/>
        <v>9.7946931288743766</v>
      </c>
      <c r="AL386" s="9">
        <f t="shared" si="121"/>
        <v>5.3054587781402871</v>
      </c>
      <c r="AM386" s="49">
        <f t="shared" si="105"/>
        <v>33.802710557148416</v>
      </c>
      <c r="AN386" s="29">
        <f t="shared" si="124"/>
        <v>1.6324488548123963E-4</v>
      </c>
      <c r="AO386" s="29">
        <f t="shared" si="122"/>
        <v>6.2666666666666666</v>
      </c>
      <c r="AP386"/>
      <c r="AQ386" s="32"/>
      <c r="AR386" s="37"/>
      <c r="AS386" s="32"/>
      <c r="AT386"/>
    </row>
    <row r="387" spans="21:46" x14ac:dyDescent="0.25">
      <c r="U387" s="36">
        <f t="shared" si="126"/>
        <v>22620</v>
      </c>
      <c r="V387" s="49">
        <f t="shared" si="123"/>
        <v>28.497312198061643</v>
      </c>
      <c r="W387" s="32">
        <f t="shared" si="106"/>
        <v>296.3986560990308</v>
      </c>
      <c r="X387" s="8">
        <f t="shared" si="107"/>
        <v>1.1914812223621345</v>
      </c>
      <c r="Y387" s="32">
        <f t="shared" si="108"/>
        <v>1.8360318805439896E-5</v>
      </c>
      <c r="Z387" s="32">
        <f t="shared" si="109"/>
        <v>1.540965855008626E-5</v>
      </c>
      <c r="AA387" s="10">
        <f t="shared" si="110"/>
        <v>1006.201547024666</v>
      </c>
      <c r="AB387" s="29">
        <f t="shared" si="111"/>
        <v>2.5838783658097726E-2</v>
      </c>
      <c r="AC387" s="8">
        <f t="shared" si="112"/>
        <v>0.71497874785255178</v>
      </c>
      <c r="AD387" s="32">
        <f t="shared" si="113"/>
        <v>3.3738344605242962E-3</v>
      </c>
      <c r="AE387" s="38">
        <f t="shared" si="114"/>
        <v>678943.2941155337</v>
      </c>
      <c r="AF387" s="32">
        <f t="shared" si="115"/>
        <v>485430.02628961107</v>
      </c>
      <c r="AG387" s="9">
        <f t="shared" si="116"/>
        <v>14.253627958369638</v>
      </c>
      <c r="AH387" s="10">
        <f t="shared" si="117"/>
        <v>4.7571619516412973</v>
      </c>
      <c r="AI387" s="10">
        <f t="shared" si="118"/>
        <v>4.7939917615794165</v>
      </c>
      <c r="AJ387" s="10">
        <f t="shared" si="119"/>
        <v>5.0007660417169806</v>
      </c>
      <c r="AK387" s="10">
        <f t="shared" si="120"/>
        <v>9.7947578032963971</v>
      </c>
      <c r="AL387" s="9">
        <f t="shared" si="121"/>
        <v>5.3054938101188815</v>
      </c>
      <c r="AM387" s="49">
        <f t="shared" si="105"/>
        <v>33.802806008180525</v>
      </c>
      <c r="AN387" s="29">
        <f t="shared" si="124"/>
        <v>1.632459633882733E-4</v>
      </c>
      <c r="AO387" s="29">
        <f t="shared" si="122"/>
        <v>6.2833333333333332</v>
      </c>
      <c r="AP387"/>
      <c r="AQ387" s="32"/>
      <c r="AR387" s="37"/>
      <c r="AS387" s="32"/>
      <c r="AT387"/>
    </row>
    <row r="388" spans="21:46" x14ac:dyDescent="0.25">
      <c r="U388" s="36">
        <f t="shared" si="126"/>
        <v>22680</v>
      </c>
      <c r="V388" s="49">
        <f t="shared" si="123"/>
        <v>28.497371288845169</v>
      </c>
      <c r="W388" s="32">
        <f t="shared" si="106"/>
        <v>296.39868564442259</v>
      </c>
      <c r="X388" s="8">
        <f t="shared" si="107"/>
        <v>1.1914811032025241</v>
      </c>
      <c r="Y388" s="32">
        <f t="shared" si="108"/>
        <v>1.8360320212942205E-5</v>
      </c>
      <c r="Z388" s="32">
        <f t="shared" si="109"/>
        <v>1.540966127250562E-5</v>
      </c>
      <c r="AA388" s="10">
        <f t="shared" si="110"/>
        <v>1006.2015480821575</v>
      </c>
      <c r="AB388" s="29">
        <f t="shared" si="111"/>
        <v>2.5838785865338929E-2</v>
      </c>
      <c r="AC388" s="8">
        <f t="shared" si="112"/>
        <v>0.7149787423382189</v>
      </c>
      <c r="AD388" s="32">
        <f t="shared" si="113"/>
        <v>3.3738341242162567E-3</v>
      </c>
      <c r="AE388" s="38">
        <f t="shared" si="114"/>
        <v>678946.80840179452</v>
      </c>
      <c r="AF388" s="32">
        <f t="shared" si="115"/>
        <v>485432.53518566274</v>
      </c>
      <c r="AG388" s="9">
        <f t="shared" si="116"/>
        <v>14.253646375442985</v>
      </c>
      <c r="AH388" s="10">
        <f t="shared" si="117"/>
        <v>4.7571685047314185</v>
      </c>
      <c r="AI388" s="10">
        <f t="shared" si="118"/>
        <v>4.7940253514655451</v>
      </c>
      <c r="AJ388" s="10">
        <f t="shared" si="119"/>
        <v>5.0007957044952454</v>
      </c>
      <c r="AK388" s="10">
        <f t="shared" si="120"/>
        <v>9.7948210559607904</v>
      </c>
      <c r="AL388" s="9">
        <f t="shared" si="121"/>
        <v>5.3055280719787614</v>
      </c>
      <c r="AM388" s="49">
        <f t="shared" si="105"/>
        <v>33.802899360823929</v>
      </c>
      <c r="AN388" s="29">
        <f t="shared" si="124"/>
        <v>1.632470175993465E-4</v>
      </c>
      <c r="AO388" s="29">
        <f t="shared" si="122"/>
        <v>6.3</v>
      </c>
      <c r="AP388"/>
      <c r="AQ388" s="32"/>
      <c r="AR388" s="37"/>
      <c r="AS388" s="32"/>
      <c r="AT388"/>
    </row>
    <row r="389" spans="21:46" x14ac:dyDescent="0.25">
      <c r="U389" s="36">
        <f t="shared" si="126"/>
        <v>22740</v>
      </c>
      <c r="V389" s="49">
        <f t="shared" si="123"/>
        <v>28.497429080558472</v>
      </c>
      <c r="W389" s="32">
        <f t="shared" si="106"/>
        <v>296.39871454027923</v>
      </c>
      <c r="X389" s="8">
        <f t="shared" si="107"/>
        <v>1.1914809866625784</v>
      </c>
      <c r="Y389" s="32">
        <f t="shared" si="108"/>
        <v>1.8360321589501519E-5</v>
      </c>
      <c r="Z389" s="32">
        <f t="shared" si="109"/>
        <v>1.5409663935074671E-5</v>
      </c>
      <c r="AA389" s="10">
        <f t="shared" si="110"/>
        <v>1006.2015491164015</v>
      </c>
      <c r="AB389" s="29">
        <f t="shared" si="111"/>
        <v>2.5838788024055419E-2</v>
      </c>
      <c r="AC389" s="8">
        <f t="shared" si="112"/>
        <v>0.71497873694511616</v>
      </c>
      <c r="AD389" s="32">
        <f t="shared" si="113"/>
        <v>3.3738337953017829E-3</v>
      </c>
      <c r="AE389" s="38">
        <f t="shared" si="114"/>
        <v>678950.24542570382</v>
      </c>
      <c r="AF389" s="32">
        <f t="shared" si="115"/>
        <v>485434.98892304633</v>
      </c>
      <c r="AG389" s="9">
        <f t="shared" si="116"/>
        <v>14.253664387543605</v>
      </c>
      <c r="AH389" s="10">
        <f t="shared" si="117"/>
        <v>4.7571749137286563</v>
      </c>
      <c r="AI389" s="10">
        <f t="shared" si="118"/>
        <v>4.7940582029451297</v>
      </c>
      <c r="AJ389" s="10">
        <f t="shared" si="119"/>
        <v>5.0008247151745948</v>
      </c>
      <c r="AK389" s="10">
        <f t="shared" si="120"/>
        <v>9.7948829181197254</v>
      </c>
      <c r="AL389" s="9">
        <f t="shared" si="121"/>
        <v>5.3055615806481846</v>
      </c>
      <c r="AM389" s="49">
        <f t="shared" si="105"/>
        <v>33.802990661206657</v>
      </c>
      <c r="AN389" s="29">
        <f t="shared" si="124"/>
        <v>1.6324804863532876E-4</v>
      </c>
      <c r="AO389" s="29">
        <f t="shared" si="122"/>
        <v>6.3166666666666664</v>
      </c>
      <c r="AP389"/>
      <c r="AQ389" s="32"/>
      <c r="AR389" s="37"/>
      <c r="AS389" s="32"/>
      <c r="AT389"/>
    </row>
    <row r="390" spans="21:46" x14ac:dyDescent="0.25">
      <c r="U390" s="36">
        <f t="shared" si="126"/>
        <v>22800</v>
      </c>
      <c r="V390" s="49">
        <f t="shared" si="123"/>
        <v>28.497485601759472</v>
      </c>
      <c r="W390" s="32">
        <f t="shared" si="106"/>
        <v>296.39874280087969</v>
      </c>
      <c r="X390" s="8">
        <f t="shared" si="107"/>
        <v>1.1914808726847084</v>
      </c>
      <c r="Y390" s="32">
        <f t="shared" si="108"/>
        <v>1.836032293579802E-5</v>
      </c>
      <c r="Z390" s="32">
        <f t="shared" si="109"/>
        <v>1.5409666539109067E-5</v>
      </c>
      <c r="AA390" s="10">
        <f t="shared" si="110"/>
        <v>1006.2015501279088</v>
      </c>
      <c r="AB390" s="29">
        <f t="shared" si="111"/>
        <v>2.5838790135313847E-2</v>
      </c>
      <c r="AC390" s="8">
        <f t="shared" si="112"/>
        <v>0.71497873167057913</v>
      </c>
      <c r="AD390" s="32">
        <f t="shared" si="113"/>
        <v>3.373833473618337E-3</v>
      </c>
      <c r="AE390" s="38">
        <f t="shared" si="114"/>
        <v>678953.60688589036</v>
      </c>
      <c r="AF390" s="32">
        <f t="shared" si="115"/>
        <v>485437.38871443889</v>
      </c>
      <c r="AG390" s="9">
        <f t="shared" si="116"/>
        <v>14.253682003577925</v>
      </c>
      <c r="AH390" s="10">
        <f t="shared" si="117"/>
        <v>4.757181181801851</v>
      </c>
      <c r="AI390" s="10">
        <f t="shared" si="118"/>
        <v>4.7940903322489001</v>
      </c>
      <c r="AJ390" s="10">
        <f t="shared" si="119"/>
        <v>5.0008530880896398</v>
      </c>
      <c r="AK390" s="10">
        <f t="shared" si="120"/>
        <v>9.7949434203385408</v>
      </c>
      <c r="AL390" s="9">
        <f t="shared" si="121"/>
        <v>5.305594352683376</v>
      </c>
      <c r="AM390" s="49">
        <f t="shared" si="105"/>
        <v>33.80307995444285</v>
      </c>
      <c r="AN390" s="29">
        <f t="shared" si="124"/>
        <v>1.6324905700564233E-4</v>
      </c>
      <c r="AO390" s="29">
        <f t="shared" si="122"/>
        <v>6.333333333333333</v>
      </c>
      <c r="AP390"/>
      <c r="AQ390" s="32"/>
      <c r="AR390" s="37"/>
      <c r="AS390" s="32"/>
      <c r="AT390"/>
    </row>
    <row r="391" spans="21:46" x14ac:dyDescent="0.25">
      <c r="U391" s="36">
        <f t="shared" si="126"/>
        <v>22860</v>
      </c>
      <c r="V391" s="49">
        <f t="shared" si="123"/>
        <v>28.497540880378335</v>
      </c>
      <c r="W391" s="32">
        <f t="shared" si="106"/>
        <v>296.39877044018914</v>
      </c>
      <c r="X391" s="8">
        <f t="shared" si="107"/>
        <v>1.1914807612125891</v>
      </c>
      <c r="Y391" s="32">
        <f t="shared" si="108"/>
        <v>1.8360324252496961E-5</v>
      </c>
      <c r="Z391" s="32">
        <f t="shared" si="109"/>
        <v>1.5409669085895576E-5</v>
      </c>
      <c r="AA391" s="10">
        <f t="shared" si="110"/>
        <v>1006.2015511171795</v>
      </c>
      <c r="AB391" s="29">
        <f t="shared" si="111"/>
        <v>2.5838792200157508E-2</v>
      </c>
      <c r="AC391" s="8">
        <f t="shared" si="112"/>
        <v>0.7149787265119999</v>
      </c>
      <c r="AD391" s="32">
        <f t="shared" si="113"/>
        <v>3.3738331590069531E-3</v>
      </c>
      <c r="AE391" s="38">
        <f t="shared" si="114"/>
        <v>678956.89444363478</v>
      </c>
      <c r="AF391" s="32">
        <f t="shared" si="115"/>
        <v>485439.73574585235</v>
      </c>
      <c r="AG391" s="9">
        <f t="shared" si="116"/>
        <v>14.253699232256402</v>
      </c>
      <c r="AH391" s="10">
        <f t="shared" si="117"/>
        <v>4.7571873120501458</v>
      </c>
      <c r="AI391" s="10">
        <f t="shared" si="118"/>
        <v>4.7941217552508988</v>
      </c>
      <c r="AJ391" s="10">
        <f t="shared" si="119"/>
        <v>5.0008808372598486</v>
      </c>
      <c r="AK391" s="10">
        <f t="shared" si="120"/>
        <v>9.7950025925107482</v>
      </c>
      <c r="AL391" s="9">
        <f t="shared" si="121"/>
        <v>5.3056264042766541</v>
      </c>
      <c r="AM391" s="49">
        <f t="shared" si="105"/>
        <v>33.80316728465499</v>
      </c>
      <c r="AN391" s="29">
        <f t="shared" si="124"/>
        <v>1.6325004320851249E-4</v>
      </c>
      <c r="AO391" s="29">
        <f t="shared" si="122"/>
        <v>6.35</v>
      </c>
      <c r="AP391"/>
      <c r="AQ391" s="32"/>
      <c r="AR391" s="37"/>
      <c r="AS391" s="32"/>
      <c r="AT391"/>
    </row>
    <row r="392" spans="21:46" x14ac:dyDescent="0.25">
      <c r="U392" s="36">
        <f t="shared" si="126"/>
        <v>22920</v>
      </c>
      <c r="V392" s="49">
        <f t="shared" si="123"/>
        <v>28.497594943731286</v>
      </c>
      <c r="W392" s="32">
        <f t="shared" si="106"/>
        <v>296.39879747186563</v>
      </c>
      <c r="X392" s="8">
        <f t="shared" si="107"/>
        <v>1.1914806521911345</v>
      </c>
      <c r="Y392" s="32">
        <f t="shared" si="108"/>
        <v>1.8360325540249089E-5</v>
      </c>
      <c r="Z392" s="32">
        <f t="shared" si="109"/>
        <v>1.540967157669277E-5</v>
      </c>
      <c r="AA392" s="10">
        <f t="shared" si="110"/>
        <v>1006.2015520847023</v>
      </c>
      <c r="AB392" s="29">
        <f t="shared" si="111"/>
        <v>2.5838794219606852E-2</v>
      </c>
      <c r="AC392" s="8">
        <f t="shared" si="112"/>
        <v>0.71497872146683039</v>
      </c>
      <c r="AD392" s="32">
        <f t="shared" si="113"/>
        <v>3.3738328513121603E-3</v>
      </c>
      <c r="AE392" s="38">
        <f t="shared" si="114"/>
        <v>678960.10972368612</v>
      </c>
      <c r="AF392" s="32">
        <f t="shared" si="115"/>
        <v>485442.03117721999</v>
      </c>
      <c r="AG392" s="9">
        <f t="shared" si="116"/>
        <v>14.253716082097844</v>
      </c>
      <c r="AH392" s="10">
        <f t="shared" si="117"/>
        <v>4.7571933075045152</v>
      </c>
      <c r="AI392" s="10">
        <f t="shared" si="118"/>
        <v>4.7941524874763246</v>
      </c>
      <c r="AJ392" s="10">
        <f t="shared" si="119"/>
        <v>5.0009079763966744</v>
      </c>
      <c r="AK392" s="10">
        <f t="shared" si="120"/>
        <v>9.7950604638729999</v>
      </c>
      <c r="AL392" s="9">
        <f t="shared" si="121"/>
        <v>5.3056577512645404</v>
      </c>
      <c r="AM392" s="49">
        <f t="shared" si="105"/>
        <v>33.803252694995827</v>
      </c>
      <c r="AN392" s="29">
        <f t="shared" si="124"/>
        <v>1.6325100773121665E-4</v>
      </c>
      <c r="AO392" s="29">
        <f t="shared" si="122"/>
        <v>6.3666666666666663</v>
      </c>
      <c r="AP392"/>
      <c r="AQ392" s="32"/>
      <c r="AR392" s="37"/>
      <c r="AS392" s="32"/>
      <c r="AT392"/>
    </row>
    <row r="393" spans="21:46" x14ac:dyDescent="0.25">
      <c r="U393" s="36">
        <f t="shared" si="126"/>
        <v>22980</v>
      </c>
      <c r="V393" s="49">
        <f t="shared" si="123"/>
        <v>28.497647818534094</v>
      </c>
      <c r="W393" s="32">
        <f t="shared" si="106"/>
        <v>296.39882390926704</v>
      </c>
      <c r="X393" s="8">
        <f t="shared" si="107"/>
        <v>1.1914805455664703</v>
      </c>
      <c r="Y393" s="32">
        <f t="shared" si="108"/>
        <v>1.8360326799690706E-5</v>
      </c>
      <c r="Z393" s="32">
        <f t="shared" si="109"/>
        <v>1.5409674012731432E-5</v>
      </c>
      <c r="AA393" s="10">
        <f t="shared" si="110"/>
        <v>1006.2015530309552</v>
      </c>
      <c r="AB393" s="29">
        <f t="shared" si="111"/>
        <v>2.5838796194659751E-2</v>
      </c>
      <c r="AC393" s="8">
        <f t="shared" si="112"/>
        <v>0.71497871653257672</v>
      </c>
      <c r="AD393" s="32">
        <f t="shared" si="113"/>
        <v>3.3738325503819065E-3</v>
      </c>
      <c r="AE393" s="38">
        <f t="shared" si="114"/>
        <v>678963.25431508536</v>
      </c>
      <c r="AF393" s="32">
        <f t="shared" si="115"/>
        <v>485444.27614298119</v>
      </c>
      <c r="AG393" s="9">
        <f t="shared" si="116"/>
        <v>14.253732561433701</v>
      </c>
      <c r="AH393" s="10">
        <f t="shared" si="117"/>
        <v>4.7571991711292485</v>
      </c>
      <c r="AI393" s="10">
        <f t="shared" si="118"/>
        <v>4.7941825441091677</v>
      </c>
      <c r="AJ393" s="10">
        <f t="shared" si="119"/>
        <v>5.000934518910082</v>
      </c>
      <c r="AK393" s="10">
        <f t="shared" si="120"/>
        <v>9.7951170630192497</v>
      </c>
      <c r="AL393" s="9">
        <f t="shared" si="121"/>
        <v>5.3056884091354259</v>
      </c>
      <c r="AM393" s="49">
        <f t="shared" si="105"/>
        <v>33.803336227669519</v>
      </c>
      <c r="AN393" s="29">
        <f t="shared" si="124"/>
        <v>1.6325195105032083E-4</v>
      </c>
      <c r="AO393" s="29">
        <f t="shared" si="122"/>
        <v>6.3833333333333337</v>
      </c>
      <c r="AP393"/>
      <c r="AQ393" s="32"/>
      <c r="AR393" s="37"/>
      <c r="AS393" s="32"/>
      <c r="AT393"/>
    </row>
    <row r="394" spans="21:46" x14ac:dyDescent="0.25">
      <c r="U394" s="36">
        <f t="shared" si="126"/>
        <v>23040</v>
      </c>
      <c r="V394" s="49">
        <f t="shared" si="123"/>
        <v>28.49769953091527</v>
      </c>
      <c r="W394" s="32">
        <f t="shared" si="106"/>
        <v>296.39884976545761</v>
      </c>
      <c r="X394" s="8">
        <f t="shared" si="107"/>
        <v>1.1914804412859057</v>
      </c>
      <c r="Y394" s="32">
        <f t="shared" si="108"/>
        <v>1.8360328031444158E-5</v>
      </c>
      <c r="Z394" s="32">
        <f t="shared" si="109"/>
        <v>1.5409676395215324E-5</v>
      </c>
      <c r="AA394" s="10">
        <f t="shared" si="110"/>
        <v>1006.2015539564059</v>
      </c>
      <c r="AB394" s="29">
        <f t="shared" si="111"/>
        <v>2.5838798126292164E-2</v>
      </c>
      <c r="AC394" s="8">
        <f t="shared" si="112"/>
        <v>0.71497871170680083</v>
      </c>
      <c r="AD394" s="32">
        <f t="shared" si="113"/>
        <v>3.3738322560674804E-3</v>
      </c>
      <c r="AE394" s="38">
        <f t="shared" si="114"/>
        <v>678966.32977193489</v>
      </c>
      <c r="AF394" s="32">
        <f t="shared" si="115"/>
        <v>485446.47175263287</v>
      </c>
      <c r="AG394" s="9">
        <f t="shared" si="116"/>
        <v>14.253748678412126</v>
      </c>
      <c r="AH394" s="10">
        <f t="shared" si="117"/>
        <v>4.7572049058234303</v>
      </c>
      <c r="AI394" s="10">
        <f t="shared" si="118"/>
        <v>4.7942119399997232</v>
      </c>
      <c r="AJ394" s="10">
        <f t="shared" si="119"/>
        <v>5.0009604779153163</v>
      </c>
      <c r="AK394" s="10">
        <f t="shared" si="120"/>
        <v>9.7951724179150403</v>
      </c>
      <c r="AL394" s="9">
        <f t="shared" si="121"/>
        <v>5.3057183930373126</v>
      </c>
      <c r="AM394" s="49">
        <f t="shared" ref="AM394:AM457" si="127">V394+AL394</f>
        <v>33.80341792395258</v>
      </c>
      <c r="AN394" s="29">
        <f t="shared" si="124"/>
        <v>1.6325287363191734E-4</v>
      </c>
      <c r="AO394" s="29">
        <f t="shared" si="122"/>
        <v>6.4</v>
      </c>
      <c r="AP394"/>
      <c r="AQ394" s="32"/>
      <c r="AR394" s="37"/>
      <c r="AS394" s="32"/>
      <c r="AT394"/>
    </row>
    <row r="395" spans="21:46" x14ac:dyDescent="0.25">
      <c r="U395" s="36">
        <f t="shared" si="126"/>
        <v>23100</v>
      </c>
      <c r="V395" s="49">
        <f t="shared" si="123"/>
        <v>28.497750106428974</v>
      </c>
      <c r="W395" s="32">
        <f t="shared" ref="W395:W458" si="128">((V395+$W$4)/2)+273.15</f>
        <v>296.39887505321445</v>
      </c>
      <c r="X395" s="8">
        <f t="shared" ref="X395:X458" si="129">(351.99/W395)+344.84/(W395^2)</f>
        <v>1.1914803392979081</v>
      </c>
      <c r="Y395" s="32">
        <f t="shared" ref="Y395:Y458" si="130">((1.459*10^-6)*W395^1.5)/(W395+109.1)</f>
        <v>1.8360329236118173E-5</v>
      </c>
      <c r="Z395" s="32">
        <f t="shared" ref="Z395:Z458" si="131">Y395/X395</f>
        <v>1.54096787253218E-5</v>
      </c>
      <c r="AA395" s="10">
        <f t="shared" ref="AA395:AA458" si="132">1030.5-0.19975*W395+(3.9734*10^-4)*W395^2</f>
        <v>1006.2015548615115</v>
      </c>
      <c r="AB395" s="29">
        <f t="shared" ref="AB395:AB458" si="133">((2.334*10^-3)*(W395^1.5))/(W395+164.54)</f>
        <v>2.5838800015458678E-2</v>
      </c>
      <c r="AC395" s="8">
        <f t="shared" ref="AC395:AC458" si="134">AA395*Y395/AB395</f>
        <v>0.71497870698711807</v>
      </c>
      <c r="AD395" s="32">
        <f t="shared" ref="AD395:AD458" si="135">1/W395</f>
        <v>3.3738319682234401E-3</v>
      </c>
      <c r="AE395" s="38">
        <f t="shared" ref="AE395:AE458" si="136">$H$15*AD395*(V395-$W$4)*($C$34^3)/(Z395^2)</f>
        <v>678969.33761416527</v>
      </c>
      <c r="AF395" s="32">
        <f t="shared" ref="AF395:AF458" si="137">AE395*AC395</f>
        <v>485448.6190912759</v>
      </c>
      <c r="AG395" s="9">
        <f t="shared" ref="AG395:AG458" si="138">0.54*POWER(AF395,1/4)</f>
        <v>14.253764441002005</v>
      </c>
      <c r="AH395" s="10">
        <f t="shared" ref="AH395:AH458" si="139">AG395*AB395/$C$34</f>
        <v>4.7572105144223817</v>
      </c>
      <c r="AI395" s="10">
        <f t="shared" ref="AI395:AI458" si="140">AH395*$C$19*(V395-$W$4)</f>
        <v>4.7942406896719287</v>
      </c>
      <c r="AJ395" s="10">
        <f t="shared" ref="AJ395:AJ458" si="141">$W$3*$C$19*$C$3*(POWER(V395+273.15,4)-POWER($W$4+273.15,4))</f>
        <v>5.0009858662394171</v>
      </c>
      <c r="AK395" s="10">
        <f t="shared" ref="AK395:AK458" si="142">AJ395+AI395</f>
        <v>9.7952265559113449</v>
      </c>
      <c r="AL395" s="9">
        <f t="shared" ref="AL395:AL458" si="143">AK395*$C$17/($C$2*$C$19)</f>
        <v>5.3057477177853105</v>
      </c>
      <c r="AM395" s="49">
        <f t="shared" si="127"/>
        <v>33.803497824214283</v>
      </c>
      <c r="AN395" s="29">
        <f t="shared" si="124"/>
        <v>1.6325377593185575E-4</v>
      </c>
      <c r="AO395" s="29">
        <f t="shared" ref="AO395:AO458" si="144">U395/3600</f>
        <v>6.416666666666667</v>
      </c>
      <c r="AP395"/>
      <c r="AQ395" s="32"/>
      <c r="AR395" s="37"/>
      <c r="AS395" s="32"/>
      <c r="AT395"/>
    </row>
    <row r="396" spans="21:46" x14ac:dyDescent="0.25">
      <c r="U396" s="36">
        <f t="shared" si="126"/>
        <v>23160</v>
      </c>
      <c r="V396" s="49">
        <f t="shared" ref="V396:V459" si="145">V395+$W$2*($R$10-AH395*$C$19*(V395-$W$4)-$W$3*$C$3*$C$19*(POWER(V395+273.15,4)-POWER($W$4+273.15,4)))/($C$29*$C$4)</f>
        <v>28.497799570067635</v>
      </c>
      <c r="W396" s="32">
        <f t="shared" si="128"/>
        <v>296.39889978503379</v>
      </c>
      <c r="X396" s="8">
        <f t="shared" si="129"/>
        <v>1.1914802395520774</v>
      </c>
      <c r="Y396" s="32">
        <f t="shared" si="130"/>
        <v>1.8360330414308033E-5</v>
      </c>
      <c r="Z396" s="32">
        <f t="shared" si="131"/>
        <v>1.5409681004202283E-5</v>
      </c>
      <c r="AA396" s="10">
        <f t="shared" si="132"/>
        <v>1006.2015557467194</v>
      </c>
      <c r="AB396" s="29">
        <f t="shared" si="133"/>
        <v>2.5838801863092835E-2</v>
      </c>
      <c r="AC396" s="8">
        <f t="shared" si="134"/>
        <v>0.71497870237119576</v>
      </c>
      <c r="AD396" s="32">
        <f t="shared" si="135"/>
        <v>3.373831686707541E-3</v>
      </c>
      <c r="AE396" s="38">
        <f t="shared" si="136"/>
        <v>678972.27932829631</v>
      </c>
      <c r="AF396" s="32">
        <f t="shared" si="137"/>
        <v>485450.71922015835</v>
      </c>
      <c r="AG396" s="9">
        <f t="shared" si="138"/>
        <v>14.25377985699695</v>
      </c>
      <c r="AH396" s="10">
        <f t="shared" si="139"/>
        <v>4.757215999699052</v>
      </c>
      <c r="AI396" s="10">
        <f t="shared" si="140"/>
        <v>4.7942688073305195</v>
      </c>
      <c r="AJ396" s="10">
        <f t="shared" si="141"/>
        <v>5.0010106964274499</v>
      </c>
      <c r="AK396" s="10">
        <f t="shared" si="142"/>
        <v>9.7952795037579694</v>
      </c>
      <c r="AL396" s="9">
        <f t="shared" si="143"/>
        <v>5.3057763978689003</v>
      </c>
      <c r="AM396" s="49">
        <f t="shared" si="127"/>
        <v>33.803575967936538</v>
      </c>
      <c r="AN396" s="29">
        <f t="shared" ref="AN396:AN459" si="146">AK396*$W$2/(3.6*10^6)</f>
        <v>1.6325465839596616E-4</v>
      </c>
      <c r="AO396" s="29">
        <f t="shared" si="144"/>
        <v>6.4333333333333336</v>
      </c>
      <c r="AP396"/>
      <c r="AQ396" s="32"/>
      <c r="AR396" s="37"/>
      <c r="AS396" s="32"/>
      <c r="AT396"/>
    </row>
    <row r="397" spans="21:46" x14ac:dyDescent="0.25">
      <c r="U397" s="36">
        <f t="shared" si="126"/>
        <v>23220</v>
      </c>
      <c r="V397" s="49">
        <f t="shared" si="145"/>
        <v>28.497847946274305</v>
      </c>
      <c r="W397" s="32">
        <f t="shared" si="128"/>
        <v>296.39892397313713</v>
      </c>
      <c r="X397" s="8">
        <f t="shared" si="129"/>
        <v>1.1914801419991226</v>
      </c>
      <c r="Y397" s="32">
        <f t="shared" si="130"/>
        <v>1.8360331566595974E-5</v>
      </c>
      <c r="Z397" s="32">
        <f t="shared" si="131"/>
        <v>1.540968323298291E-5</v>
      </c>
      <c r="AA397" s="10">
        <f t="shared" si="132"/>
        <v>1006.2015566124669</v>
      </c>
      <c r="AB397" s="29">
        <f t="shared" si="133"/>
        <v>2.5838803670107675E-2</v>
      </c>
      <c r="AC397" s="8">
        <f t="shared" si="134"/>
        <v>0.71497869785675328</v>
      </c>
      <c r="AD397" s="32">
        <f t="shared" si="135"/>
        <v>3.373831411380666E-3</v>
      </c>
      <c r="AE397" s="38">
        <f t="shared" si="136"/>
        <v>678975.15636816411</v>
      </c>
      <c r="AF397" s="32">
        <f t="shared" si="137"/>
        <v>485452.7731771954</v>
      </c>
      <c r="AG397" s="9">
        <f t="shared" si="138"/>
        <v>14.253794934019096</v>
      </c>
      <c r="AH397" s="10">
        <f t="shared" si="139"/>
        <v>4.7572213643653907</v>
      </c>
      <c r="AI397" s="10">
        <f t="shared" si="140"/>
        <v>4.7942963068680449</v>
      </c>
      <c r="AJ397" s="10">
        <f t="shared" si="141"/>
        <v>5.0010349807487282</v>
      </c>
      <c r="AK397" s="10">
        <f t="shared" si="142"/>
        <v>9.7953312876167722</v>
      </c>
      <c r="AL397" s="9">
        <f t="shared" si="143"/>
        <v>5.3058044474590842</v>
      </c>
      <c r="AM397" s="49">
        <f t="shared" si="127"/>
        <v>33.803652393733387</v>
      </c>
      <c r="AN397" s="29">
        <f t="shared" si="146"/>
        <v>1.6325552146027956E-4</v>
      </c>
      <c r="AO397" s="29">
        <f t="shared" si="144"/>
        <v>6.45</v>
      </c>
      <c r="AP397"/>
      <c r="AQ397" s="32"/>
      <c r="AR397" s="37"/>
      <c r="AS397" s="32"/>
      <c r="AT397"/>
    </row>
    <row r="398" spans="21:46" x14ac:dyDescent="0.25">
      <c r="U398" s="36">
        <f t="shared" si="126"/>
        <v>23280</v>
      </c>
      <c r="V398" s="49">
        <f t="shared" si="145"/>
        <v>28.497895258954728</v>
      </c>
      <c r="W398" s="32">
        <f t="shared" si="128"/>
        <v>296.39894762947733</v>
      </c>
      <c r="X398" s="8">
        <f t="shared" si="129"/>
        <v>1.1914800465908348</v>
      </c>
      <c r="Y398" s="32">
        <f t="shared" si="130"/>
        <v>1.8360332693551396E-5</v>
      </c>
      <c r="Z398" s="32">
        <f t="shared" si="131"/>
        <v>1.5409685412765039E-5</v>
      </c>
      <c r="AA398" s="10">
        <f t="shared" si="132"/>
        <v>1006.2015574591819</v>
      </c>
      <c r="AB398" s="29">
        <f t="shared" si="133"/>
        <v>2.583880543739614E-2</v>
      </c>
      <c r="AC398" s="8">
        <f t="shared" si="134"/>
        <v>0.7149786934415594</v>
      </c>
      <c r="AD398" s="32">
        <f t="shared" si="135"/>
        <v>3.3738311421067559E-3</v>
      </c>
      <c r="AE398" s="38">
        <f t="shared" si="136"/>
        <v>678977.97015564458</v>
      </c>
      <c r="AF398" s="32">
        <f t="shared" si="137"/>
        <v>485454.78197748488</v>
      </c>
      <c r="AG398" s="9">
        <f t="shared" si="138"/>
        <v>14.253809679522954</v>
      </c>
      <c r="AH398" s="10">
        <f t="shared" si="139"/>
        <v>4.7572266110737038</v>
      </c>
      <c r="AI398" s="10">
        <f t="shared" si="140"/>
        <v>4.7943232018717348</v>
      </c>
      <c r="AJ398" s="10">
        <f t="shared" si="141"/>
        <v>5.0010587312028552</v>
      </c>
      <c r="AK398" s="10">
        <f t="shared" si="142"/>
        <v>9.7953819330745908</v>
      </c>
      <c r="AL398" s="9">
        <f t="shared" si="143"/>
        <v>5.3058318804154032</v>
      </c>
      <c r="AM398" s="49">
        <f t="shared" si="127"/>
        <v>33.803727139370132</v>
      </c>
      <c r="AN398" s="29">
        <f t="shared" si="146"/>
        <v>1.6325636555124319E-4</v>
      </c>
      <c r="AO398" s="29">
        <f t="shared" si="144"/>
        <v>6.4666666666666668</v>
      </c>
      <c r="AP398"/>
      <c r="AQ398" s="32"/>
      <c r="AR398" s="37"/>
      <c r="AS398" s="32"/>
      <c r="AT398"/>
    </row>
    <row r="399" spans="21:46" x14ac:dyDescent="0.25">
      <c r="U399" s="36">
        <f t="shared" si="126"/>
        <v>23340</v>
      </c>
      <c r="V399" s="49">
        <f t="shared" si="145"/>
        <v>28.497941531489147</v>
      </c>
      <c r="W399" s="32">
        <f t="shared" si="128"/>
        <v>296.39897076574454</v>
      </c>
      <c r="X399" s="8">
        <f t="shared" si="129"/>
        <v>1.1914799532800664</v>
      </c>
      <c r="Y399" s="32">
        <f t="shared" si="130"/>
        <v>1.8360333795731209E-5</v>
      </c>
      <c r="Z399" s="32">
        <f t="shared" si="131"/>
        <v>1.5409687544625834E-5</v>
      </c>
      <c r="AA399" s="10">
        <f t="shared" si="132"/>
        <v>1006.2015582872828</v>
      </c>
      <c r="AB399" s="29">
        <f t="shared" si="133"/>
        <v>2.5838807165831566E-2</v>
      </c>
      <c r="AC399" s="8">
        <f t="shared" si="134"/>
        <v>0.71497868912343243</v>
      </c>
      <c r="AD399" s="32">
        <f t="shared" si="135"/>
        <v>3.3738308787527416E-3</v>
      </c>
      <c r="AE399" s="38">
        <f t="shared" si="136"/>
        <v>678980.72208135191</v>
      </c>
      <c r="AF399" s="32">
        <f t="shared" si="137"/>
        <v>485456.74661380658</v>
      </c>
      <c r="AG399" s="9">
        <f t="shared" si="138"/>
        <v>14.253824100799028</v>
      </c>
      <c r="AH399" s="10">
        <f t="shared" si="139"/>
        <v>4.7572317424179529</v>
      </c>
      <c r="AI399" s="10">
        <f t="shared" si="140"/>
        <v>4.7943495056301995</v>
      </c>
      <c r="AJ399" s="10">
        <f t="shared" si="141"/>
        <v>5.0010819595257461</v>
      </c>
      <c r="AK399" s="10">
        <f t="shared" si="142"/>
        <v>9.7954314651559464</v>
      </c>
      <c r="AL399" s="9">
        <f t="shared" si="143"/>
        <v>5.3058587102928039</v>
      </c>
      <c r="AM399" s="49">
        <f t="shared" si="127"/>
        <v>33.80380024178195</v>
      </c>
      <c r="AN399" s="29">
        <f t="shared" si="146"/>
        <v>1.6325719108593244E-4</v>
      </c>
      <c r="AO399" s="29">
        <f t="shared" si="144"/>
        <v>6.4833333333333334</v>
      </c>
      <c r="AP399"/>
      <c r="AQ399" s="32"/>
      <c r="AR399" s="37"/>
      <c r="AS399" s="32"/>
      <c r="AT399"/>
    </row>
    <row r="400" spans="21:46" x14ac:dyDescent="0.25">
      <c r="U400" s="36">
        <f t="shared" si="126"/>
        <v>23400</v>
      </c>
      <c r="V400" s="49">
        <f t="shared" si="145"/>
        <v>28.497986786743859</v>
      </c>
      <c r="W400" s="32">
        <f t="shared" si="128"/>
        <v>296.39899339337188</v>
      </c>
      <c r="X400" s="8">
        <f t="shared" si="129"/>
        <v>1.1914798620207052</v>
      </c>
      <c r="Y400" s="32">
        <f t="shared" si="130"/>
        <v>1.836033487368011E-5</v>
      </c>
      <c r="Z400" s="32">
        <f t="shared" si="131"/>
        <v>1.540968962961881E-5</v>
      </c>
      <c r="AA400" s="10">
        <f t="shared" si="132"/>
        <v>1006.2015590971786</v>
      </c>
      <c r="AB400" s="29">
        <f t="shared" si="133"/>
        <v>2.5838808856268158E-2</v>
      </c>
      <c r="AC400" s="8">
        <f t="shared" si="134"/>
        <v>0.71497868490023775</v>
      </c>
      <c r="AD400" s="32">
        <f t="shared" si="135"/>
        <v>3.37383062118848E-3</v>
      </c>
      <c r="AE400" s="38">
        <f t="shared" si="136"/>
        <v>678983.41350532521</v>
      </c>
      <c r="AF400" s="32">
        <f t="shared" si="137"/>
        <v>485458.66805711173</v>
      </c>
      <c r="AG400" s="9">
        <f t="shared" si="138"/>
        <v>14.253838204977425</v>
      </c>
      <c r="AH400" s="10">
        <f t="shared" si="139"/>
        <v>4.7572367609350446</v>
      </c>
      <c r="AI400" s="10">
        <f t="shared" si="140"/>
        <v>4.7943752311399921</v>
      </c>
      <c r="AJ400" s="10">
        <f t="shared" si="141"/>
        <v>5.0011046771953449</v>
      </c>
      <c r="AK400" s="10">
        <f t="shared" si="142"/>
        <v>9.7954799083353379</v>
      </c>
      <c r="AL400" s="9">
        <f t="shared" si="143"/>
        <v>5.3058849503483074</v>
      </c>
      <c r="AM400" s="49">
        <f t="shared" si="127"/>
        <v>33.803871737092166</v>
      </c>
      <c r="AN400" s="29">
        <f t="shared" si="146"/>
        <v>1.6325799847225565E-4</v>
      </c>
      <c r="AO400" s="29">
        <f t="shared" si="144"/>
        <v>6.5</v>
      </c>
      <c r="AP400"/>
      <c r="AQ400" s="32"/>
      <c r="AR400" s="37"/>
      <c r="AS400" s="32"/>
      <c r="AT400"/>
    </row>
    <row r="401" spans="21:46" x14ac:dyDescent="0.25">
      <c r="U401" s="36">
        <f t="shared" si="126"/>
        <v>23460</v>
      </c>
      <c r="V401" s="49">
        <f t="shared" si="145"/>
        <v>28.49803104708251</v>
      </c>
      <c r="W401" s="32">
        <f t="shared" si="128"/>
        <v>296.39901552354121</v>
      </c>
      <c r="X401" s="8">
        <f t="shared" si="129"/>
        <v>1.1914797727676525</v>
      </c>
      <c r="Y401" s="32">
        <f t="shared" si="130"/>
        <v>1.8360335927930737E-5</v>
      </c>
      <c r="Z401" s="32">
        <f t="shared" si="131"/>
        <v>1.5409691668774255E-5</v>
      </c>
      <c r="AA401" s="10">
        <f t="shared" si="132"/>
        <v>1006.2015598892696</v>
      </c>
      <c r="AB401" s="29">
        <f t="shared" si="133"/>
        <v>2.5838810509541187E-2</v>
      </c>
      <c r="AC401" s="8">
        <f t="shared" si="134"/>
        <v>0.71497868076988924</v>
      </c>
      <c r="AD401" s="32">
        <f t="shared" si="135"/>
        <v>3.3738303692866884E-3</v>
      </c>
      <c r="AE401" s="38">
        <f t="shared" si="136"/>
        <v>678986.04575770942</v>
      </c>
      <c r="AF401" s="32">
        <f t="shared" si="137"/>
        <v>485460.54725701071</v>
      </c>
      <c r="AG401" s="9">
        <f t="shared" si="138"/>
        <v>14.253851999031481</v>
      </c>
      <c r="AH401" s="10">
        <f t="shared" si="139"/>
        <v>4.7572416691060821</v>
      </c>
      <c r="AI401" s="10">
        <f t="shared" si="140"/>
        <v>4.7944003911120259</v>
      </c>
      <c r="AJ401" s="10">
        <f t="shared" si="141"/>
        <v>5.0011268954372543</v>
      </c>
      <c r="AK401" s="10">
        <f t="shared" si="142"/>
        <v>9.7955272865492802</v>
      </c>
      <c r="AL401" s="9">
        <f t="shared" si="143"/>
        <v>5.3059106135475265</v>
      </c>
      <c r="AM401" s="49">
        <f t="shared" si="127"/>
        <v>33.803941660630038</v>
      </c>
      <c r="AN401" s="29">
        <f t="shared" si="146"/>
        <v>1.6325878810915465E-4</v>
      </c>
      <c r="AO401" s="29">
        <f t="shared" si="144"/>
        <v>6.5166666666666666</v>
      </c>
      <c r="AP401"/>
      <c r="AQ401" s="32"/>
      <c r="AR401" s="37"/>
      <c r="AS401" s="32"/>
      <c r="AT401"/>
    </row>
    <row r="402" spans="21:46" x14ac:dyDescent="0.25">
      <c r="U402" s="36">
        <f t="shared" si="126"/>
        <v>23520</v>
      </c>
      <c r="V402" s="49">
        <f t="shared" si="145"/>
        <v>28.49807433437714</v>
      </c>
      <c r="W402" s="32">
        <f t="shared" si="128"/>
        <v>296.39903716718857</v>
      </c>
      <c r="X402" s="8">
        <f t="shared" si="129"/>
        <v>1.1914796854768019</v>
      </c>
      <c r="Y402" s="32">
        <f t="shared" si="130"/>
        <v>1.8360336959004072E-5</v>
      </c>
      <c r="Z402" s="32">
        <f t="shared" si="131"/>
        <v>1.5409693663099844E-5</v>
      </c>
      <c r="AA402" s="10">
        <f t="shared" si="132"/>
        <v>1006.2015606639471</v>
      </c>
      <c r="AB402" s="29">
        <f t="shared" si="133"/>
        <v>2.5838812126467672E-2</v>
      </c>
      <c r="AC402" s="8">
        <f t="shared" si="134"/>
        <v>0.71497867673034488</v>
      </c>
      <c r="AD402" s="32">
        <f t="shared" si="135"/>
        <v>3.3738301229228832E-3</v>
      </c>
      <c r="AE402" s="38">
        <f t="shared" si="136"/>
        <v>678988.62013940234</v>
      </c>
      <c r="AF402" s="32">
        <f t="shared" si="137"/>
        <v>485462.3851422327</v>
      </c>
      <c r="AG402" s="9">
        <f t="shared" si="138"/>
        <v>14.25386548978109</v>
      </c>
      <c r="AH402" s="10">
        <f t="shared" si="139"/>
        <v>4.7572464693575975</v>
      </c>
      <c r="AI402" s="10">
        <f t="shared" si="140"/>
        <v>4.794424997977849</v>
      </c>
      <c r="AJ402" s="10">
        <f t="shared" si="141"/>
        <v>5.0011486252303579</v>
      </c>
      <c r="AK402" s="10">
        <f t="shared" si="142"/>
        <v>9.795573623208206</v>
      </c>
      <c r="AL402" s="9">
        <f t="shared" si="143"/>
        <v>5.3059357125711113</v>
      </c>
      <c r="AM402" s="49">
        <f t="shared" si="127"/>
        <v>33.80401004694825</v>
      </c>
      <c r="AN402" s="29">
        <f t="shared" si="146"/>
        <v>1.6325956038680344E-4</v>
      </c>
      <c r="AO402" s="29">
        <f t="shared" si="144"/>
        <v>6.5333333333333332</v>
      </c>
      <c r="AP402"/>
      <c r="AQ402" s="32"/>
      <c r="AR402" s="37"/>
      <c r="AS402" s="32"/>
      <c r="AT402"/>
    </row>
    <row r="403" spans="21:46" x14ac:dyDescent="0.25">
      <c r="U403" s="36">
        <f t="shared" si="126"/>
        <v>23580</v>
      </c>
      <c r="V403" s="49">
        <f t="shared" si="145"/>
        <v>28.498116670018991</v>
      </c>
      <c r="W403" s="32">
        <f t="shared" si="128"/>
        <v>296.3990583350095</v>
      </c>
      <c r="X403" s="8">
        <f t="shared" si="129"/>
        <v>1.1914796001050159</v>
      </c>
      <c r="Y403" s="32">
        <f t="shared" si="130"/>
        <v>1.8360337967409711E-5</v>
      </c>
      <c r="Z403" s="32">
        <f t="shared" si="131"/>
        <v>1.5409695613581172E-5</v>
      </c>
      <c r="AA403" s="10">
        <f t="shared" si="132"/>
        <v>1006.2015614215942</v>
      </c>
      <c r="AB403" s="29">
        <f t="shared" si="133"/>
        <v>2.5838813707846731E-2</v>
      </c>
      <c r="AC403" s="8">
        <f t="shared" si="134"/>
        <v>0.71497867277960925</v>
      </c>
      <c r="AD403" s="32">
        <f t="shared" si="135"/>
        <v>3.3738298819753162E-3</v>
      </c>
      <c r="AE403" s="38">
        <f t="shared" si="136"/>
        <v>678991.13792269561</v>
      </c>
      <c r="AF403" s="32">
        <f t="shared" si="137"/>
        <v>485464.18262108549</v>
      </c>
      <c r="AG403" s="9">
        <f t="shared" si="138"/>
        <v>14.253878683896122</v>
      </c>
      <c r="AH403" s="10">
        <f t="shared" si="139"/>
        <v>4.7572511640627591</v>
      </c>
      <c r="AI403" s="10">
        <f t="shared" si="140"/>
        <v>4.794449063895792</v>
      </c>
      <c r="AJ403" s="10">
        <f t="shared" si="141"/>
        <v>5.0011698773122655</v>
      </c>
      <c r="AK403" s="10">
        <f t="shared" si="142"/>
        <v>9.7956189412080583</v>
      </c>
      <c r="AL403" s="9">
        <f t="shared" si="143"/>
        <v>5.3059602598210311</v>
      </c>
      <c r="AM403" s="49">
        <f t="shared" si="127"/>
        <v>33.804076929840022</v>
      </c>
      <c r="AN403" s="29">
        <f t="shared" si="146"/>
        <v>1.6326031568680098E-4</v>
      </c>
      <c r="AO403" s="29">
        <f t="shared" si="144"/>
        <v>6.55</v>
      </c>
      <c r="AP403"/>
      <c r="AQ403" s="32"/>
      <c r="AR403" s="37"/>
      <c r="AS403" s="32"/>
      <c r="AT403"/>
    </row>
    <row r="404" spans="21:46" x14ac:dyDescent="0.25">
      <c r="U404" s="36">
        <f t="shared" si="126"/>
        <v>23640</v>
      </c>
      <c r="V404" s="49">
        <f t="shared" si="145"/>
        <v>28.498158074929076</v>
      </c>
      <c r="W404" s="32">
        <f t="shared" si="128"/>
        <v>296.3990790374645</v>
      </c>
      <c r="X404" s="8">
        <f t="shared" si="129"/>
        <v>1.1914795166101055</v>
      </c>
      <c r="Y404" s="32">
        <f t="shared" si="130"/>
        <v>1.8360338953645889E-5</v>
      </c>
      <c r="Z404" s="32">
        <f t="shared" si="131"/>
        <v>1.5409697521182016E-5</v>
      </c>
      <c r="AA404" s="10">
        <f t="shared" si="132"/>
        <v>1006.201562162585</v>
      </c>
      <c r="AB404" s="29">
        <f t="shared" si="133"/>
        <v>2.5838815254459704E-2</v>
      </c>
      <c r="AC404" s="8">
        <f t="shared" si="134"/>
        <v>0.71497866891572992</v>
      </c>
      <c r="AD404" s="32">
        <f t="shared" si="135"/>
        <v>3.3738296463249173E-3</v>
      </c>
      <c r="AE404" s="38">
        <f t="shared" si="136"/>
        <v>678993.60035192349</v>
      </c>
      <c r="AF404" s="32">
        <f t="shared" si="137"/>
        <v>485465.94058191736</v>
      </c>
      <c r="AG404" s="9">
        <f t="shared" si="138"/>
        <v>14.253891587899803</v>
      </c>
      <c r="AH404" s="10">
        <f t="shared" si="139"/>
        <v>4.7572557555425199</v>
      </c>
      <c r="AI404" s="10">
        <f t="shared" si="140"/>
        <v>4.7944726007569471</v>
      </c>
      <c r="AJ404" s="10">
        <f t="shared" si="141"/>
        <v>5.0011906621844799</v>
      </c>
      <c r="AK404" s="10">
        <f t="shared" si="142"/>
        <v>9.795663262941428</v>
      </c>
      <c r="AL404" s="9">
        <f t="shared" si="143"/>
        <v>5.3059842674266058</v>
      </c>
      <c r="AM404" s="49">
        <f t="shared" si="127"/>
        <v>33.804142342355682</v>
      </c>
      <c r="AN404" s="29">
        <f t="shared" si="146"/>
        <v>1.6326105438235715E-4</v>
      </c>
      <c r="AO404" s="29">
        <f t="shared" si="144"/>
        <v>6.5666666666666664</v>
      </c>
      <c r="AP404"/>
      <c r="AQ404" s="32"/>
      <c r="AR404" s="37"/>
      <c r="AS404" s="32"/>
      <c r="AT404"/>
    </row>
    <row r="405" spans="21:46" x14ac:dyDescent="0.25">
      <c r="U405" s="36">
        <f t="shared" si="126"/>
        <v>23700</v>
      </c>
      <c r="V405" s="49">
        <f t="shared" si="145"/>
        <v>28.498198569568512</v>
      </c>
      <c r="W405" s="32">
        <f t="shared" si="128"/>
        <v>296.39909928478426</v>
      </c>
      <c r="X405" s="8">
        <f t="shared" si="129"/>
        <v>1.1914794349508091</v>
      </c>
      <c r="Y405" s="32">
        <f t="shared" si="130"/>
        <v>1.836033991820004E-5</v>
      </c>
      <c r="Z405" s="32">
        <f t="shared" si="131"/>
        <v>1.540969938684511E-5</v>
      </c>
      <c r="AA405" s="10">
        <f t="shared" si="132"/>
        <v>1006.2015628872857</v>
      </c>
      <c r="AB405" s="29">
        <f t="shared" si="133"/>
        <v>2.5838816767070998E-2</v>
      </c>
      <c r="AC405" s="8">
        <f t="shared" si="134"/>
        <v>0.71497866513679653</v>
      </c>
      <c r="AD405" s="32">
        <f t="shared" si="135"/>
        <v>3.3738294158552301E-3</v>
      </c>
      <c r="AE405" s="38">
        <f t="shared" si="136"/>
        <v>678996.00864404999</v>
      </c>
      <c r="AF405" s="32">
        <f t="shared" si="137"/>
        <v>485467.6598935356</v>
      </c>
      <c r="AG405" s="9">
        <f t="shared" si="138"/>
        <v>14.253904208171805</v>
      </c>
      <c r="AH405" s="10">
        <f t="shared" si="139"/>
        <v>4.7572602460668074</v>
      </c>
      <c r="AI405" s="10">
        <f t="shared" si="140"/>
        <v>4.7944956201910758</v>
      </c>
      <c r="AJ405" s="10">
        <f t="shared" si="141"/>
        <v>5.0012109901177615</v>
      </c>
      <c r="AK405" s="10">
        <f t="shared" si="142"/>
        <v>9.7957066103088373</v>
      </c>
      <c r="AL405" s="9">
        <f t="shared" si="143"/>
        <v>5.3060077472506206</v>
      </c>
      <c r="AM405" s="49">
        <f t="shared" si="127"/>
        <v>33.804206316819133</v>
      </c>
      <c r="AN405" s="29">
        <f t="shared" si="146"/>
        <v>1.6326177683848064E-4</v>
      </c>
      <c r="AO405" s="29">
        <f t="shared" si="144"/>
        <v>6.583333333333333</v>
      </c>
      <c r="AP405"/>
      <c r="AQ405" s="32"/>
      <c r="AR405" s="37"/>
      <c r="AS405" s="32"/>
      <c r="AT405"/>
    </row>
    <row r="406" spans="21:46" x14ac:dyDescent="0.25">
      <c r="U406" s="36">
        <f t="shared" si="126"/>
        <v>23760</v>
      </c>
      <c r="V406" s="49">
        <f t="shared" si="145"/>
        <v>28.498238173948625</v>
      </c>
      <c r="W406" s="32">
        <f t="shared" si="128"/>
        <v>296.39911908697428</v>
      </c>
      <c r="X406" s="8">
        <f t="shared" si="129"/>
        <v>1.1914793550867724</v>
      </c>
      <c r="Y406" s="32">
        <f t="shared" si="130"/>
        <v>1.8360340861548812E-5</v>
      </c>
      <c r="Z406" s="32">
        <f t="shared" si="131"/>
        <v>1.5409701211492392E-5</v>
      </c>
      <c r="AA406" s="10">
        <f t="shared" si="132"/>
        <v>1006.2015635960545</v>
      </c>
      <c r="AB406" s="29">
        <f t="shared" si="133"/>
        <v>2.5838818246428058E-2</v>
      </c>
      <c r="AC406" s="8">
        <f t="shared" si="134"/>
        <v>0.71497866144094291</v>
      </c>
      <c r="AD406" s="32">
        <f t="shared" si="135"/>
        <v>3.3738291904523631E-3</v>
      </c>
      <c r="AE406" s="38">
        <f t="shared" si="136"/>
        <v>678998.36398929055</v>
      </c>
      <c r="AF406" s="32">
        <f t="shared" si="137"/>
        <v>485469.3414056531</v>
      </c>
      <c r="AG406" s="9">
        <f t="shared" si="138"/>
        <v>14.253916550951509</v>
      </c>
      <c r="AH406" s="10">
        <f t="shared" si="139"/>
        <v>4.7572646378556049</v>
      </c>
      <c r="AI406" s="10">
        <f t="shared" si="140"/>
        <v>4.7945181335723133</v>
      </c>
      <c r="AJ406" s="10">
        <f t="shared" si="141"/>
        <v>5.0012308711570279</v>
      </c>
      <c r="AK406" s="10">
        <f t="shared" si="142"/>
        <v>9.7957490047293412</v>
      </c>
      <c r="AL406" s="9">
        <f t="shared" si="143"/>
        <v>5.3060307108950591</v>
      </c>
      <c r="AM406" s="49">
        <f t="shared" si="127"/>
        <v>33.804268884843687</v>
      </c>
      <c r="AN406" s="29">
        <f t="shared" si="146"/>
        <v>1.6326248341215569E-4</v>
      </c>
      <c r="AO406" s="29">
        <f t="shared" si="144"/>
        <v>6.6</v>
      </c>
      <c r="AP406"/>
      <c r="AQ406" s="32"/>
      <c r="AR406" s="37"/>
      <c r="AS406" s="32"/>
      <c r="AT406"/>
    </row>
    <row r="407" spans="21:46" x14ac:dyDescent="0.25">
      <c r="U407" s="36">
        <f t="shared" si="126"/>
        <v>23820</v>
      </c>
      <c r="V407" s="49">
        <f t="shared" si="145"/>
        <v>28.498276907640843</v>
      </c>
      <c r="W407" s="32">
        <f t="shared" si="128"/>
        <v>296.3991384538204</v>
      </c>
      <c r="X407" s="8">
        <f t="shared" si="129"/>
        <v>1.1914792769785278</v>
      </c>
      <c r="Y407" s="32">
        <f t="shared" si="130"/>
        <v>1.8360341784158362E-5</v>
      </c>
      <c r="Z407" s="32">
        <f t="shared" si="131"/>
        <v>1.5409702996025539E-5</v>
      </c>
      <c r="AA407" s="10">
        <f t="shared" si="132"/>
        <v>1006.2015642892416</v>
      </c>
      <c r="AB407" s="29">
        <f t="shared" si="133"/>
        <v>2.5838819693261957E-2</v>
      </c>
      <c r="AC407" s="8">
        <f t="shared" si="134"/>
        <v>0.71497865782634129</v>
      </c>
      <c r="AD407" s="32">
        <f t="shared" si="135"/>
        <v>3.3738289700049251E-3</v>
      </c>
      <c r="AE407" s="38">
        <f t="shared" si="136"/>
        <v>679000.66755169351</v>
      </c>
      <c r="AF407" s="32">
        <f t="shared" si="137"/>
        <v>485470.98594929959</v>
      </c>
      <c r="AG407" s="9">
        <f t="shared" si="138"/>
        <v>14.253928622341046</v>
      </c>
      <c r="AH407" s="10">
        <f t="shared" si="139"/>
        <v>4.7572689330800744</v>
      </c>
      <c r="AI407" s="10">
        <f t="shared" si="140"/>
        <v>4.7945401520248065</v>
      </c>
      <c r="AJ407" s="10">
        <f t="shared" si="141"/>
        <v>5.0012503151264562</v>
      </c>
      <c r="AK407" s="10">
        <f t="shared" si="142"/>
        <v>9.7957904671512637</v>
      </c>
      <c r="AL407" s="9">
        <f t="shared" si="143"/>
        <v>5.3060531697069342</v>
      </c>
      <c r="AM407" s="49">
        <f t="shared" si="127"/>
        <v>33.804330077347778</v>
      </c>
      <c r="AN407" s="29">
        <f t="shared" si="146"/>
        <v>1.6326317445252106E-4</v>
      </c>
      <c r="AO407" s="29">
        <f t="shared" si="144"/>
        <v>6.6166666666666663</v>
      </c>
      <c r="AP407"/>
      <c r="AQ407" s="32"/>
      <c r="AR407" s="37"/>
      <c r="AS407" s="32"/>
      <c r="AT407"/>
    </row>
    <row r="408" spans="21:46" x14ac:dyDescent="0.25">
      <c r="U408" s="36">
        <f t="shared" si="126"/>
        <v>23880</v>
      </c>
      <c r="V408" s="49">
        <f t="shared" si="145"/>
        <v>28.49831478978636</v>
      </c>
      <c r="W408" s="32">
        <f t="shared" si="128"/>
        <v>296.39915739489317</v>
      </c>
      <c r="X408" s="8">
        <f t="shared" si="129"/>
        <v>1.1914792005874755</v>
      </c>
      <c r="Y408" s="32">
        <f t="shared" si="130"/>
        <v>1.8360342686484628E-5</v>
      </c>
      <c r="Z408" s="32">
        <f t="shared" si="131"/>
        <v>1.5409704741326414E-5</v>
      </c>
      <c r="AA408" s="10">
        <f t="shared" si="132"/>
        <v>1006.2015649671894</v>
      </c>
      <c r="AB408" s="29">
        <f t="shared" si="133"/>
        <v>2.5838821108287658E-2</v>
      </c>
      <c r="AC408" s="8">
        <f t="shared" si="134"/>
        <v>0.71497865429120622</v>
      </c>
      <c r="AD408" s="32">
        <f t="shared" si="135"/>
        <v>3.3738287544039743E-3</v>
      </c>
      <c r="AE408" s="38">
        <f t="shared" si="136"/>
        <v>679002.92046971445</v>
      </c>
      <c r="AF408" s="32">
        <f t="shared" si="137"/>
        <v>485472.59433723538</v>
      </c>
      <c r="AG408" s="9">
        <f t="shared" si="138"/>
        <v>14.253940428308354</v>
      </c>
      <c r="AH408" s="10">
        <f t="shared" si="139"/>
        <v>4.7572731338636292</v>
      </c>
      <c r="AI408" s="10">
        <f t="shared" si="140"/>
        <v>4.7945616864282083</v>
      </c>
      <c r="AJ408" s="10">
        <f t="shared" si="141"/>
        <v>5.0012693316342629</v>
      </c>
      <c r="AK408" s="10">
        <f t="shared" si="142"/>
        <v>9.7958310180624721</v>
      </c>
      <c r="AL408" s="9">
        <f t="shared" si="143"/>
        <v>5.3060751347838382</v>
      </c>
      <c r="AM408" s="49">
        <f t="shared" si="127"/>
        <v>33.804389924570195</v>
      </c>
      <c r="AN408" s="29">
        <f t="shared" si="146"/>
        <v>1.6326385030104119E-4</v>
      </c>
      <c r="AO408" s="29">
        <f t="shared" si="144"/>
        <v>6.6333333333333337</v>
      </c>
      <c r="AP408"/>
      <c r="AQ408" s="32"/>
      <c r="AR408" s="37"/>
      <c r="AS408" s="32"/>
      <c r="AT408"/>
    </row>
    <row r="409" spans="21:46" x14ac:dyDescent="0.25">
      <c r="U409" s="36">
        <f t="shared" si="126"/>
        <v>23940</v>
      </c>
      <c r="V409" s="49">
        <f t="shared" si="145"/>
        <v>28.498351839105595</v>
      </c>
      <c r="W409" s="32">
        <f t="shared" si="128"/>
        <v>296.39917591955276</v>
      </c>
      <c r="X409" s="8">
        <f t="shared" si="129"/>
        <v>1.1914791258758648</v>
      </c>
      <c r="Y409" s="32">
        <f t="shared" si="130"/>
        <v>1.8360343568973541E-5</v>
      </c>
      <c r="Z409" s="32">
        <f t="shared" si="131"/>
        <v>1.5409706448257516E-5</v>
      </c>
      <c r="AA409" s="10">
        <f t="shared" si="132"/>
        <v>1006.2015656302332</v>
      </c>
      <c r="AB409" s="29">
        <f t="shared" si="133"/>
        <v>2.5838822492204479E-2</v>
      </c>
      <c r="AC409" s="8">
        <f t="shared" si="134"/>
        <v>0.71497865083379053</v>
      </c>
      <c r="AD409" s="32">
        <f t="shared" si="135"/>
        <v>3.373828543542966E-3</v>
      </c>
      <c r="AE409" s="38">
        <f t="shared" si="136"/>
        <v>679005.12385677861</v>
      </c>
      <c r="AF409" s="32">
        <f t="shared" si="137"/>
        <v>485474.1673643504</v>
      </c>
      <c r="AG409" s="9">
        <f t="shared" si="138"/>
        <v>14.253951974690072</v>
      </c>
      <c r="AH409" s="10">
        <f t="shared" si="139"/>
        <v>4.7572772422829797</v>
      </c>
      <c r="AI409" s="10">
        <f t="shared" si="140"/>
        <v>4.7945827474230445</v>
      </c>
      <c r="AJ409" s="10">
        <f t="shared" si="141"/>
        <v>5.0012879300774005</v>
      </c>
      <c r="AK409" s="10">
        <f t="shared" si="142"/>
        <v>9.7958706775004458</v>
      </c>
      <c r="AL409" s="9">
        <f t="shared" si="143"/>
        <v>5.3060966169794082</v>
      </c>
      <c r="AM409" s="49">
        <f t="shared" si="127"/>
        <v>33.804448456085005</v>
      </c>
      <c r="AN409" s="29">
        <f t="shared" si="146"/>
        <v>1.6326451129167411E-4</v>
      </c>
      <c r="AO409" s="29">
        <f t="shared" si="144"/>
        <v>6.65</v>
      </c>
      <c r="AP409"/>
      <c r="AQ409" s="32"/>
      <c r="AR409" s="37"/>
      <c r="AS409" s="32"/>
      <c r="AT409"/>
    </row>
    <row r="410" spans="21:46" x14ac:dyDescent="0.25">
      <c r="U410" s="36">
        <f t="shared" si="126"/>
        <v>24000</v>
      </c>
      <c r="V410" s="49">
        <f t="shared" si="145"/>
        <v>28.498388073907446</v>
      </c>
      <c r="W410" s="32">
        <f t="shared" si="128"/>
        <v>296.3991940369537</v>
      </c>
      <c r="X410" s="8">
        <f t="shared" si="129"/>
        <v>1.1914790528067736</v>
      </c>
      <c r="Y410" s="32">
        <f t="shared" si="130"/>
        <v>1.8360344432061184E-5</v>
      </c>
      <c r="Z410" s="32">
        <f t="shared" si="131"/>
        <v>1.5409708117662347E-5</v>
      </c>
      <c r="AA410" s="10">
        <f t="shared" si="132"/>
        <v>1006.2015662787003</v>
      </c>
      <c r="AB410" s="29">
        <f t="shared" si="133"/>
        <v>2.5838823845696295E-2</v>
      </c>
      <c r="AC410" s="8">
        <f t="shared" si="134"/>
        <v>0.71497864745238526</v>
      </c>
      <c r="AD410" s="32">
        <f t="shared" si="135"/>
        <v>3.3738283373176939E-3</v>
      </c>
      <c r="AE410" s="38">
        <f t="shared" si="136"/>
        <v>679007.27880183514</v>
      </c>
      <c r="AF410" s="32">
        <f t="shared" si="137"/>
        <v>485475.70580806077</v>
      </c>
      <c r="AG410" s="9">
        <f t="shared" si="138"/>
        <v>14.253963267194479</v>
      </c>
      <c r="AH410" s="10">
        <f t="shared" si="139"/>
        <v>4.7572812603691563</v>
      </c>
      <c r="AI410" s="10">
        <f t="shared" si="140"/>
        <v>4.794603345415962</v>
      </c>
      <c r="AJ410" s="10">
        <f t="shared" si="141"/>
        <v>5.0013061196464212</v>
      </c>
      <c r="AK410" s="10">
        <f t="shared" si="142"/>
        <v>9.7959094650623832</v>
      </c>
      <c r="AL410" s="9">
        <f t="shared" si="143"/>
        <v>5.3061176269087902</v>
      </c>
      <c r="AM410" s="49">
        <f t="shared" si="127"/>
        <v>33.804505700816236</v>
      </c>
      <c r="AN410" s="29">
        <f t="shared" si="146"/>
        <v>1.6326515775103972E-4</v>
      </c>
      <c r="AO410" s="29">
        <f t="shared" si="144"/>
        <v>6.666666666666667</v>
      </c>
      <c r="AP410"/>
      <c r="AQ410" s="32"/>
      <c r="AR410" s="37"/>
      <c r="AS410" s="32"/>
      <c r="AT410"/>
    </row>
    <row r="411" spans="21:46" x14ac:dyDescent="0.25">
      <c r="U411" s="36">
        <f t="shared" si="126"/>
        <v>24060</v>
      </c>
      <c r="V411" s="49">
        <f t="shared" si="145"/>
        <v>28.49842351209832</v>
      </c>
      <c r="W411" s="32">
        <f t="shared" si="128"/>
        <v>296.39921175604911</v>
      </c>
      <c r="X411" s="8">
        <f t="shared" si="129"/>
        <v>1.1914789813440925</v>
      </c>
      <c r="Y411" s="32">
        <f t="shared" si="130"/>
        <v>1.8360345276174067E-5</v>
      </c>
      <c r="Z411" s="32">
        <f t="shared" si="131"/>
        <v>1.5409709750365878E-5</v>
      </c>
      <c r="AA411" s="10">
        <f t="shared" si="132"/>
        <v>1006.2015669129114</v>
      </c>
      <c r="AB411" s="29">
        <f t="shared" si="133"/>
        <v>2.5838825169431947E-2</v>
      </c>
      <c r="AC411" s="8">
        <f t="shared" si="134"/>
        <v>0.71497864414531975</v>
      </c>
      <c r="AD411" s="32">
        <f t="shared" si="135"/>
        <v>3.3738281356262456E-3</v>
      </c>
      <c r="AE411" s="38">
        <f t="shared" si="136"/>
        <v>679009.38636989205</v>
      </c>
      <c r="AF411" s="32">
        <f t="shared" si="137"/>
        <v>485477.21042869095</v>
      </c>
      <c r="AG411" s="9">
        <f t="shared" si="138"/>
        <v>14.253974311404317</v>
      </c>
      <c r="AH411" s="10">
        <f t="shared" si="139"/>
        <v>4.757285190108524</v>
      </c>
      <c r="AI411" s="10">
        <f t="shared" si="140"/>
        <v>4.7946234905848764</v>
      </c>
      <c r="AJ411" s="10">
        <f t="shared" si="141"/>
        <v>5.001323909329674</v>
      </c>
      <c r="AK411" s="10">
        <f t="shared" si="142"/>
        <v>9.7959473999145494</v>
      </c>
      <c r="AL411" s="9">
        <f t="shared" si="143"/>
        <v>5.3061381749537144</v>
      </c>
      <c r="AM411" s="49">
        <f t="shared" si="127"/>
        <v>33.804561687052036</v>
      </c>
      <c r="AN411" s="29">
        <f t="shared" si="146"/>
        <v>1.6326578999857581E-4</v>
      </c>
      <c r="AO411" s="29">
        <f t="shared" si="144"/>
        <v>6.6833333333333336</v>
      </c>
      <c r="AP411"/>
      <c r="AQ411" s="32"/>
      <c r="AR411" s="37"/>
      <c r="AS411" s="32"/>
      <c r="AT411"/>
    </row>
    <row r="412" spans="21:46" x14ac:dyDescent="0.25">
      <c r="U412" s="36">
        <f t="shared" si="126"/>
        <v>24120</v>
      </c>
      <c r="V412" s="49">
        <f t="shared" si="145"/>
        <v>28.498458171191</v>
      </c>
      <c r="W412" s="32">
        <f t="shared" si="128"/>
        <v>296.39922908559549</v>
      </c>
      <c r="X412" s="8">
        <f t="shared" si="129"/>
        <v>1.1914789114525057</v>
      </c>
      <c r="Y412" s="32">
        <f t="shared" si="130"/>
        <v>1.8360346101729375E-5</v>
      </c>
      <c r="Z412" s="32">
        <f t="shared" si="131"/>
        <v>1.5409711347174982E-5</v>
      </c>
      <c r="AA412" s="10">
        <f t="shared" si="132"/>
        <v>1006.2015675331797</v>
      </c>
      <c r="AB412" s="29">
        <f t="shared" si="133"/>
        <v>2.5838826464065656E-2</v>
      </c>
      <c r="AC412" s="8">
        <f t="shared" si="134"/>
        <v>0.71497864091095975</v>
      </c>
      <c r="AD412" s="32">
        <f t="shared" si="135"/>
        <v>3.3738279383689475E-3</v>
      </c>
      <c r="AE412" s="38">
        <f t="shared" si="136"/>
        <v>679011.44760253944</v>
      </c>
      <c r="AF412" s="32">
        <f t="shared" si="137"/>
        <v>485478.68196984701</v>
      </c>
      <c r="AG412" s="9">
        <f t="shared" si="138"/>
        <v>14.253985112779514</v>
      </c>
      <c r="AH412" s="10">
        <f t="shared" si="139"/>
        <v>4.757289033443767</v>
      </c>
      <c r="AI412" s="10">
        <f t="shared" si="140"/>
        <v>4.7946431928840054</v>
      </c>
      <c r="AJ412" s="10">
        <f t="shared" si="141"/>
        <v>5.0013413079180307</v>
      </c>
      <c r="AK412" s="10">
        <f t="shared" si="142"/>
        <v>9.7959845008020352</v>
      </c>
      <c r="AL412" s="9">
        <f t="shared" si="143"/>
        <v>5.3061582712677691</v>
      </c>
      <c r="AM412" s="49">
        <f t="shared" si="127"/>
        <v>33.804616442458766</v>
      </c>
      <c r="AN412" s="29">
        <f t="shared" si="146"/>
        <v>1.6326640834670057E-4</v>
      </c>
      <c r="AO412" s="29">
        <f t="shared" si="144"/>
        <v>6.7</v>
      </c>
      <c r="AP412"/>
      <c r="AQ412" s="32"/>
      <c r="AR412" s="37"/>
      <c r="AS412" s="32"/>
      <c r="AT412"/>
    </row>
    <row r="413" spans="21:46" x14ac:dyDescent="0.25">
      <c r="U413" s="36">
        <f t="shared" si="126"/>
        <v>24180</v>
      </c>
      <c r="V413" s="49">
        <f t="shared" si="145"/>
        <v>28.498492068313276</v>
      </c>
      <c r="W413" s="32">
        <f t="shared" si="128"/>
        <v>296.39924603415659</v>
      </c>
      <c r="X413" s="8">
        <f t="shared" si="129"/>
        <v>1.1914788430974736</v>
      </c>
      <c r="Y413" s="32">
        <f t="shared" si="130"/>
        <v>1.8360346909135048E-5</v>
      </c>
      <c r="Z413" s="32">
        <f t="shared" si="131"/>
        <v>1.5409712908878741E-5</v>
      </c>
      <c r="AA413" s="10">
        <f t="shared" si="132"/>
        <v>1006.2015681398119</v>
      </c>
      <c r="AB413" s="29">
        <f t="shared" si="133"/>
        <v>2.5838827730237164E-2</v>
      </c>
      <c r="AC413" s="8">
        <f t="shared" si="134"/>
        <v>0.71497863774770665</v>
      </c>
      <c r="AD413" s="32">
        <f t="shared" si="135"/>
        <v>3.3738277454483183E-3</v>
      </c>
      <c r="AE413" s="38">
        <f t="shared" si="136"/>
        <v>679013.4635184725</v>
      </c>
      <c r="AF413" s="32">
        <f t="shared" si="137"/>
        <v>485480.12115878955</v>
      </c>
      <c r="AG413" s="9">
        <f t="shared" si="138"/>
        <v>14.253995676659926</v>
      </c>
      <c r="AH413" s="10">
        <f t="shared" si="139"/>
        <v>4.7572927922748312</v>
      </c>
      <c r="AI413" s="10">
        <f t="shared" si="140"/>
        <v>4.7946624620487581</v>
      </c>
      <c r="AJ413" s="10">
        <f t="shared" si="141"/>
        <v>5.0013583240091464</v>
      </c>
      <c r="AK413" s="10">
        <f t="shared" si="142"/>
        <v>9.7960207860579054</v>
      </c>
      <c r="AL413" s="9">
        <f t="shared" si="143"/>
        <v>5.3061779257813644</v>
      </c>
      <c r="AM413" s="49">
        <f t="shared" si="127"/>
        <v>33.804669994094638</v>
      </c>
      <c r="AN413" s="29">
        <f t="shared" si="146"/>
        <v>1.6326701310096509E-4</v>
      </c>
      <c r="AO413" s="29">
        <f t="shared" si="144"/>
        <v>6.7166666666666668</v>
      </c>
      <c r="AP413"/>
      <c r="AQ413" s="32"/>
      <c r="AR413" s="37"/>
      <c r="AS413" s="32"/>
      <c r="AT413"/>
    </row>
    <row r="414" spans="21:46" x14ac:dyDescent="0.25">
      <c r="U414" s="36">
        <f t="shared" si="126"/>
        <v>24240</v>
      </c>
      <c r="V414" s="49">
        <f t="shared" si="145"/>
        <v>28.498525220216425</v>
      </c>
      <c r="W414" s="32">
        <f t="shared" si="128"/>
        <v>296.39926261010817</v>
      </c>
      <c r="X414" s="8">
        <f t="shared" si="129"/>
        <v>1.1914787762452164</v>
      </c>
      <c r="Y414" s="32">
        <f t="shared" si="130"/>
        <v>1.8360347698790119E-5</v>
      </c>
      <c r="Z414" s="32">
        <f t="shared" si="131"/>
        <v>1.5409714436248931E-5</v>
      </c>
      <c r="AA414" s="10">
        <f t="shared" si="132"/>
        <v>1006.2015687331075</v>
      </c>
      <c r="AB414" s="29">
        <f t="shared" si="133"/>
        <v>2.5838828968572227E-2</v>
      </c>
      <c r="AC414" s="8">
        <f t="shared" si="134"/>
        <v>0.71497863465399702</v>
      </c>
      <c r="AD414" s="32">
        <f t="shared" si="135"/>
        <v>3.3738275567690187E-3</v>
      </c>
      <c r="AE414" s="38">
        <f t="shared" si="136"/>
        <v>679015.43511398719</v>
      </c>
      <c r="AF414" s="32">
        <f t="shared" si="137"/>
        <v>485481.52870678826</v>
      </c>
      <c r="AG414" s="9">
        <f t="shared" si="138"/>
        <v>14.254006008267961</v>
      </c>
      <c r="AH414" s="10">
        <f t="shared" si="139"/>
        <v>4.7572964684598915</v>
      </c>
      <c r="AI414" s="10">
        <f t="shared" si="140"/>
        <v>4.7946813076005803</v>
      </c>
      <c r="AJ414" s="10">
        <f t="shared" si="141"/>
        <v>5.0013749660116051</v>
      </c>
      <c r="AK414" s="10">
        <f t="shared" si="142"/>
        <v>9.7960562736121854</v>
      </c>
      <c r="AL414" s="9">
        <f t="shared" si="143"/>
        <v>5.3061971482066008</v>
      </c>
      <c r="AM414" s="49">
        <f t="shared" si="127"/>
        <v>33.804722368423029</v>
      </c>
      <c r="AN414" s="29">
        <f t="shared" si="146"/>
        <v>1.6326760456020309E-4</v>
      </c>
      <c r="AO414" s="29">
        <f t="shared" si="144"/>
        <v>6.7333333333333334</v>
      </c>
      <c r="AP414"/>
      <c r="AQ414" s="32"/>
      <c r="AR414" s="37"/>
      <c r="AS414" s="32"/>
      <c r="AT414"/>
    </row>
    <row r="415" spans="21:46" x14ac:dyDescent="0.25">
      <c r="U415" s="36">
        <f t="shared" si="126"/>
        <v>24300</v>
      </c>
      <c r="V415" s="49">
        <f t="shared" si="145"/>
        <v>28.49855764328348</v>
      </c>
      <c r="W415" s="32">
        <f t="shared" si="128"/>
        <v>296.3992788216417</v>
      </c>
      <c r="X415" s="8">
        <f t="shared" si="129"/>
        <v>1.1914787108626961</v>
      </c>
      <c r="Y415" s="32">
        <f t="shared" si="130"/>
        <v>1.8360348471084779E-5</v>
      </c>
      <c r="Z415" s="32">
        <f t="shared" si="131"/>
        <v>1.5409715930040309E-5</v>
      </c>
      <c r="AA415" s="10">
        <f t="shared" si="132"/>
        <v>1006.20156931336</v>
      </c>
      <c r="AB415" s="29">
        <f t="shared" si="133"/>
        <v>2.5838830179682745E-2</v>
      </c>
      <c r="AC415" s="8">
        <f t="shared" si="134"/>
        <v>0.71497863162830255</v>
      </c>
      <c r="AD415" s="32">
        <f t="shared" si="135"/>
        <v>3.3738273722378055E-3</v>
      </c>
      <c r="AE415" s="38">
        <f t="shared" si="136"/>
        <v>679017.3633634802</v>
      </c>
      <c r="AF415" s="32">
        <f t="shared" si="137"/>
        <v>485482.90530947899</v>
      </c>
      <c r="AG415" s="9">
        <f t="shared" si="138"/>
        <v>14.254016112711179</v>
      </c>
      <c r="AH415" s="10">
        <f t="shared" si="139"/>
        <v>4.757300063816241</v>
      </c>
      <c r="AI415" s="10">
        <f t="shared" si="140"/>
        <v>4.794699738851615</v>
      </c>
      <c r="AJ415" s="10">
        <f t="shared" si="141"/>
        <v>5.0013912421492215</v>
      </c>
      <c r="AK415" s="10">
        <f t="shared" si="142"/>
        <v>9.7960909810008374</v>
      </c>
      <c r="AL415" s="9">
        <f t="shared" si="143"/>
        <v>5.3062159480421203</v>
      </c>
      <c r="AM415" s="49">
        <f t="shared" si="127"/>
        <v>33.804773591325599</v>
      </c>
      <c r="AN415" s="29">
        <f t="shared" si="146"/>
        <v>1.6326818301668061E-4</v>
      </c>
      <c r="AO415" s="29">
        <f t="shared" si="144"/>
        <v>6.75</v>
      </c>
      <c r="AP415"/>
      <c r="AQ415" s="32"/>
      <c r="AR415" s="37"/>
      <c r="AS415" s="32"/>
      <c r="AT415"/>
    </row>
    <row r="416" spans="21:46" x14ac:dyDescent="0.25">
      <c r="U416" s="36">
        <f t="shared" si="126"/>
        <v>24360</v>
      </c>
      <c r="V416" s="49">
        <f t="shared" si="145"/>
        <v>28.498589353537319</v>
      </c>
      <c r="W416" s="32">
        <f t="shared" si="128"/>
        <v>296.39929467676865</v>
      </c>
      <c r="X416" s="8">
        <f t="shared" si="129"/>
        <v>1.1914786469176015</v>
      </c>
      <c r="Y416" s="32">
        <f t="shared" si="130"/>
        <v>1.8360349226400741E-5</v>
      </c>
      <c r="Z416" s="32">
        <f t="shared" si="131"/>
        <v>1.5409717390991126E-5</v>
      </c>
      <c r="AA416" s="10">
        <f t="shared" si="132"/>
        <v>1006.201569880856</v>
      </c>
      <c r="AB416" s="29">
        <f t="shared" si="133"/>
        <v>2.5838831364167304E-2</v>
      </c>
      <c r="AC416" s="8">
        <f t="shared" si="134"/>
        <v>0.71497862866912787</v>
      </c>
      <c r="AD416" s="32">
        <f t="shared" si="135"/>
        <v>3.3738271917634847E-3</v>
      </c>
      <c r="AE416" s="38">
        <f t="shared" si="136"/>
        <v>679019.24921991839</v>
      </c>
      <c r="AF416" s="32">
        <f t="shared" si="137"/>
        <v>485484.25164719805</v>
      </c>
      <c r="AG416" s="9">
        <f t="shared" si="138"/>
        <v>14.254025994984769</v>
      </c>
      <c r="AH416" s="10">
        <f t="shared" si="139"/>
        <v>4.757303580121218</v>
      </c>
      <c r="AI416" s="10">
        <f t="shared" si="140"/>
        <v>4.7947177649093371</v>
      </c>
      <c r="AJ416" s="10">
        <f t="shared" si="141"/>
        <v>5.0014071604649848</v>
      </c>
      <c r="AK416" s="10">
        <f t="shared" si="142"/>
        <v>9.7961249253743219</v>
      </c>
      <c r="AL416" s="9">
        <f t="shared" si="143"/>
        <v>5.3062343345777574</v>
      </c>
      <c r="AM416" s="49">
        <f t="shared" si="127"/>
        <v>33.804823688115079</v>
      </c>
      <c r="AN416" s="29">
        <f t="shared" si="146"/>
        <v>1.632687487562387E-4</v>
      </c>
      <c r="AO416" s="29">
        <f t="shared" si="144"/>
        <v>6.7666666666666666</v>
      </c>
      <c r="AP416"/>
      <c r="AQ416" s="32"/>
      <c r="AR416" s="37"/>
      <c r="AS416" s="32"/>
      <c r="AT416"/>
    </row>
    <row r="417" spans="21:46" x14ac:dyDescent="0.25">
      <c r="U417" s="36">
        <f t="shared" si="126"/>
        <v>24420</v>
      </c>
      <c r="V417" s="49">
        <f t="shared" si="145"/>
        <v>28.498620366648591</v>
      </c>
      <c r="W417" s="32">
        <f t="shared" si="128"/>
        <v>296.39931018332425</v>
      </c>
      <c r="X417" s="8">
        <f t="shared" si="129"/>
        <v>1.1914785843783318</v>
      </c>
      <c r="Y417" s="32">
        <f t="shared" si="130"/>
        <v>1.8360349965111212E-5</v>
      </c>
      <c r="Z417" s="32">
        <f t="shared" si="131"/>
        <v>1.5409718819823307E-5</v>
      </c>
      <c r="AA417" s="10">
        <f t="shared" si="132"/>
        <v>1006.201570435876</v>
      </c>
      <c r="AB417" s="29">
        <f t="shared" si="133"/>
        <v>2.5838832522611196E-2</v>
      </c>
      <c r="AC417" s="8">
        <f t="shared" si="134"/>
        <v>0.71497862577500981</v>
      </c>
      <c r="AD417" s="32">
        <f t="shared" si="135"/>
        <v>3.3738270152568698E-3</v>
      </c>
      <c r="AE417" s="38">
        <f t="shared" si="136"/>
        <v>679021.09361532633</v>
      </c>
      <c r="AF417" s="32">
        <f t="shared" si="137"/>
        <v>485485.56838533032</v>
      </c>
      <c r="AG417" s="9">
        <f t="shared" si="138"/>
        <v>14.254035659974114</v>
      </c>
      <c r="AH417" s="10">
        <f t="shared" si="139"/>
        <v>4.7573070191130684</v>
      </c>
      <c r="AI417" s="10">
        <f t="shared" si="140"/>
        <v>4.7947353946810329</v>
      </c>
      <c r="AJ417" s="10">
        <f t="shared" si="141"/>
        <v>5.0014227288251192</v>
      </c>
      <c r="AK417" s="10">
        <f t="shared" si="142"/>
        <v>9.796158123506153</v>
      </c>
      <c r="AL417" s="9">
        <f t="shared" si="143"/>
        <v>5.3062523168991662</v>
      </c>
      <c r="AM417" s="49">
        <f t="shared" si="127"/>
        <v>33.804872683547757</v>
      </c>
      <c r="AN417" s="29">
        <f t="shared" si="146"/>
        <v>1.6326930205843587E-4</v>
      </c>
      <c r="AO417" s="29">
        <f t="shared" si="144"/>
        <v>6.7833333333333332</v>
      </c>
      <c r="AP417"/>
      <c r="AQ417" s="32"/>
      <c r="AR417" s="37"/>
      <c r="AS417" s="32"/>
      <c r="AT417"/>
    </row>
    <row r="418" spans="21:46" x14ac:dyDescent="0.25">
      <c r="U418" s="36">
        <f t="shared" si="126"/>
        <v>24480</v>
      </c>
      <c r="V418" s="49">
        <f t="shared" si="145"/>
        <v>28.498650697943457</v>
      </c>
      <c r="W418" s="32">
        <f t="shared" si="128"/>
        <v>296.39932534897173</v>
      </c>
      <c r="X418" s="8">
        <f t="shared" si="129"/>
        <v>1.19147852321398</v>
      </c>
      <c r="Y418" s="32">
        <f t="shared" si="130"/>
        <v>1.83603506875813E-5</v>
      </c>
      <c r="Z418" s="32">
        <f t="shared" si="131"/>
        <v>1.5409720217242999E-5</v>
      </c>
      <c r="AA418" s="10">
        <f t="shared" si="132"/>
        <v>1006.201570978694</v>
      </c>
      <c r="AB418" s="29">
        <f t="shared" si="133"/>
        <v>2.5838833655586958E-2</v>
      </c>
      <c r="AC418" s="8">
        <f t="shared" si="134"/>
        <v>0.71497862294451875</v>
      </c>
      <c r="AD418" s="32">
        <f t="shared" si="135"/>
        <v>3.3738268426307307E-3</v>
      </c>
      <c r="AE418" s="38">
        <f t="shared" si="136"/>
        <v>679022.89746122935</v>
      </c>
      <c r="AF418" s="32">
        <f t="shared" si="137"/>
        <v>485486.85617462691</v>
      </c>
      <c r="AG418" s="9">
        <f t="shared" si="138"/>
        <v>14.254045112457101</v>
      </c>
      <c r="AH418" s="10">
        <f t="shared" si="139"/>
        <v>4.7573103824918128</v>
      </c>
      <c r="AI418" s="10">
        <f t="shared" si="140"/>
        <v>4.794752636878207</v>
      </c>
      <c r="AJ418" s="10">
        <f t="shared" si="141"/>
        <v>5.0014379549229453</v>
      </c>
      <c r="AK418" s="10">
        <f t="shared" si="142"/>
        <v>9.7961905918011531</v>
      </c>
      <c r="AL418" s="9">
        <f t="shared" si="143"/>
        <v>5.3062699038922911</v>
      </c>
      <c r="AM418" s="49">
        <f t="shared" si="127"/>
        <v>33.804920601835747</v>
      </c>
      <c r="AN418" s="29">
        <f t="shared" si="146"/>
        <v>1.6326984319668588E-4</v>
      </c>
      <c r="AO418" s="29">
        <f t="shared" si="144"/>
        <v>6.8</v>
      </c>
      <c r="AP418"/>
      <c r="AQ418" s="32"/>
      <c r="AR418" s="37"/>
      <c r="AS418" s="32"/>
      <c r="AT418"/>
    </row>
    <row r="419" spans="21:46" x14ac:dyDescent="0.25">
      <c r="U419" s="36">
        <f t="shared" si="126"/>
        <v>24540</v>
      </c>
      <c r="V419" s="49">
        <f t="shared" si="145"/>
        <v>28.49868036241115</v>
      </c>
      <c r="W419" s="32">
        <f t="shared" si="128"/>
        <v>296.39934018120556</v>
      </c>
      <c r="X419" s="8">
        <f t="shared" si="129"/>
        <v>1.1914784633943198</v>
      </c>
      <c r="Y419" s="32">
        <f t="shared" si="130"/>
        <v>1.8360351394168009E-5</v>
      </c>
      <c r="Z419" s="32">
        <f t="shared" si="131"/>
        <v>1.540972158394075E-5</v>
      </c>
      <c r="AA419" s="10">
        <f t="shared" si="132"/>
        <v>1006.2015715095786</v>
      </c>
      <c r="AB419" s="29">
        <f t="shared" si="133"/>
        <v>2.5838834763654443E-2</v>
      </c>
      <c r="AC419" s="8">
        <f t="shared" si="134"/>
        <v>0.71497862017625613</v>
      </c>
      <c r="AD419" s="32">
        <f t="shared" si="135"/>
        <v>3.373826673799759E-3</v>
      </c>
      <c r="AE419" s="38">
        <f t="shared" si="136"/>
        <v>679024.66164911981</v>
      </c>
      <c r="AF419" s="32">
        <f t="shared" si="137"/>
        <v>485488.11565153685</v>
      </c>
      <c r="AG419" s="9">
        <f t="shared" si="138"/>
        <v>14.25405435710657</v>
      </c>
      <c r="AH419" s="10">
        <f t="shared" si="139"/>
        <v>4.7573136719200768</v>
      </c>
      <c r="AI419" s="10">
        <f t="shared" si="140"/>
        <v>4.7947695000208697</v>
      </c>
      <c r="AJ419" s="10">
        <f t="shared" si="141"/>
        <v>5.0014528462826595</v>
      </c>
      <c r="AK419" s="10">
        <f t="shared" si="142"/>
        <v>9.7962223463035301</v>
      </c>
      <c r="AL419" s="9">
        <f t="shared" si="143"/>
        <v>5.3062871042477457</v>
      </c>
      <c r="AM419" s="49">
        <f t="shared" si="127"/>
        <v>33.804967466658894</v>
      </c>
      <c r="AN419" s="29">
        <f t="shared" si="146"/>
        <v>1.6327037243839217E-4</v>
      </c>
      <c r="AO419" s="29">
        <f t="shared" si="144"/>
        <v>6.8166666666666664</v>
      </c>
      <c r="AP419"/>
      <c r="AQ419" s="32"/>
      <c r="AR419" s="37"/>
      <c r="AS419" s="32"/>
      <c r="AT419"/>
    </row>
    <row r="420" spans="21:46" x14ac:dyDescent="0.25">
      <c r="U420" s="36">
        <f t="shared" si="126"/>
        <v>24600</v>
      </c>
      <c r="V420" s="49">
        <f t="shared" si="145"/>
        <v>28.498709374711403</v>
      </c>
      <c r="W420" s="32">
        <f t="shared" si="128"/>
        <v>296.3993546873557</v>
      </c>
      <c r="X420" s="8">
        <f t="shared" si="129"/>
        <v>1.1914784048897893</v>
      </c>
      <c r="Y420" s="32">
        <f t="shared" si="130"/>
        <v>1.8360352085220527E-5</v>
      </c>
      <c r="Z420" s="32">
        <f t="shared" si="131"/>
        <v>1.5409722920591954E-5</v>
      </c>
      <c r="AA420" s="10">
        <f t="shared" si="132"/>
        <v>1006.2015720287918</v>
      </c>
      <c r="AB420" s="29">
        <f t="shared" si="133"/>
        <v>2.5838835847361259E-2</v>
      </c>
      <c r="AC420" s="8">
        <f t="shared" si="134"/>
        <v>0.71497861746885327</v>
      </c>
      <c r="AD420" s="32">
        <f t="shared" si="135"/>
        <v>3.3738265086805186E-3</v>
      </c>
      <c r="AE420" s="38">
        <f t="shared" si="136"/>
        <v>679026.38705088827</v>
      </c>
      <c r="AF420" s="32">
        <f t="shared" si="137"/>
        <v>485489.34743851452</v>
      </c>
      <c r="AG420" s="9">
        <f t="shared" si="138"/>
        <v>14.254063398492578</v>
      </c>
      <c r="AH420" s="10">
        <f t="shared" si="139"/>
        <v>4.7573168890239295</v>
      </c>
      <c r="AI420" s="10">
        <f t="shared" si="140"/>
        <v>4.794785992441768</v>
      </c>
      <c r="AJ420" s="10">
        <f t="shared" si="141"/>
        <v>5.0014674102629968</v>
      </c>
      <c r="AK420" s="10">
        <f t="shared" si="142"/>
        <v>9.7962534027047639</v>
      </c>
      <c r="AL420" s="9">
        <f t="shared" si="143"/>
        <v>5.3063039264650795</v>
      </c>
      <c r="AM420" s="49">
        <f t="shared" si="127"/>
        <v>33.80501330117648</v>
      </c>
      <c r="AN420" s="29">
        <f t="shared" si="146"/>
        <v>1.6327089004507939E-4</v>
      </c>
      <c r="AO420" s="29">
        <f t="shared" si="144"/>
        <v>6.833333333333333</v>
      </c>
      <c r="AP420"/>
      <c r="AQ420" s="32"/>
      <c r="AR420" s="37"/>
      <c r="AS420" s="32"/>
      <c r="AT420"/>
    </row>
    <row r="421" spans="21:46" x14ac:dyDescent="0.25">
      <c r="U421" s="36">
        <f t="shared" si="126"/>
        <v>24660</v>
      </c>
      <c r="V421" s="49">
        <f t="shared" si="145"/>
        <v>28.498737749181668</v>
      </c>
      <c r="W421" s="32">
        <f t="shared" si="128"/>
        <v>296.39936887459083</v>
      </c>
      <c r="X421" s="8">
        <f t="shared" si="129"/>
        <v>1.191478347671475</v>
      </c>
      <c r="Y421" s="32">
        <f t="shared" si="130"/>
        <v>1.8360352761080397E-5</v>
      </c>
      <c r="Z421" s="32">
        <f t="shared" si="131"/>
        <v>1.5409724227857204E-5</v>
      </c>
      <c r="AA421" s="10">
        <f t="shared" si="132"/>
        <v>1006.2015725365906</v>
      </c>
      <c r="AB421" s="29">
        <f t="shared" si="133"/>
        <v>2.5838836907243003E-2</v>
      </c>
      <c r="AC421" s="8">
        <f t="shared" si="134"/>
        <v>0.71497861482097269</v>
      </c>
      <c r="AD421" s="32">
        <f t="shared" si="135"/>
        <v>3.3738263471914096E-3</v>
      </c>
      <c r="AE421" s="38">
        <f t="shared" si="136"/>
        <v>679028.07451925217</v>
      </c>
      <c r="AF421" s="32">
        <f t="shared" si="137"/>
        <v>485490.55214432714</v>
      </c>
      <c r="AG421" s="9">
        <f t="shared" si="138"/>
        <v>14.254072241084668</v>
      </c>
      <c r="AH421" s="10">
        <f t="shared" si="139"/>
        <v>4.7573200353936835</v>
      </c>
      <c r="AI421" s="10">
        <f t="shared" si="140"/>
        <v>4.7948021222904895</v>
      </c>
      <c r="AJ421" s="10">
        <f t="shared" si="141"/>
        <v>5.0014816540610418</v>
      </c>
      <c r="AK421" s="10">
        <f t="shared" si="142"/>
        <v>9.7962837763515314</v>
      </c>
      <c r="AL421" s="9">
        <f t="shared" si="143"/>
        <v>5.3063203788570794</v>
      </c>
      <c r="AM421" s="49">
        <f t="shared" si="127"/>
        <v>33.805058128038745</v>
      </c>
      <c r="AN421" s="29">
        <f t="shared" si="146"/>
        <v>1.632713962725255E-4</v>
      </c>
      <c r="AO421" s="29">
        <f t="shared" si="144"/>
        <v>6.85</v>
      </c>
      <c r="AP421"/>
      <c r="AQ421" s="32"/>
      <c r="AR421" s="37"/>
      <c r="AS421" s="32"/>
      <c r="AT421"/>
    </row>
    <row r="422" spans="21:46" x14ac:dyDescent="0.25">
      <c r="U422" s="36">
        <f t="shared" si="126"/>
        <v>24720</v>
      </c>
      <c r="V422" s="49">
        <f t="shared" si="145"/>
        <v>28.498765499844218</v>
      </c>
      <c r="W422" s="32">
        <f t="shared" si="128"/>
        <v>296.3993827499221</v>
      </c>
      <c r="X422" s="8">
        <f t="shared" si="129"/>
        <v>1.1914782917111006</v>
      </c>
      <c r="Y422" s="32">
        <f t="shared" si="130"/>
        <v>1.8360353422081562E-5</v>
      </c>
      <c r="Z422" s="32">
        <f t="shared" si="131"/>
        <v>1.540972550638247E-5</v>
      </c>
      <c r="AA422" s="10">
        <f t="shared" si="132"/>
        <v>1006.2015730332256</v>
      </c>
      <c r="AB422" s="29">
        <f t="shared" si="133"/>
        <v>2.583883794382338E-2</v>
      </c>
      <c r="AC422" s="8">
        <f t="shared" si="134"/>
        <v>0.71497861223130532</v>
      </c>
      <c r="AD422" s="32">
        <f t="shared" si="135"/>
        <v>3.3738261892526252E-3</v>
      </c>
      <c r="AE422" s="38">
        <f t="shared" si="136"/>
        <v>679029.72488819121</v>
      </c>
      <c r="AF422" s="32">
        <f t="shared" si="137"/>
        <v>485491.73036436399</v>
      </c>
      <c r="AG422" s="9">
        <f t="shared" si="138"/>
        <v>14.254080889254112</v>
      </c>
      <c r="AH422" s="10">
        <f t="shared" si="139"/>
        <v>4.7573231125846638</v>
      </c>
      <c r="AI422" s="10">
        <f t="shared" si="140"/>
        <v>4.7948178975374764</v>
      </c>
      <c r="AJ422" s="10">
        <f t="shared" si="141"/>
        <v>5.001495584715606</v>
      </c>
      <c r="AK422" s="10">
        <f t="shared" si="142"/>
        <v>9.7963134822530833</v>
      </c>
      <c r="AL422" s="9">
        <f t="shared" si="143"/>
        <v>5.3063364695537532</v>
      </c>
      <c r="AM422" s="49">
        <f t="shared" si="127"/>
        <v>33.805101969397974</v>
      </c>
      <c r="AN422" s="29">
        <f t="shared" si="146"/>
        <v>1.6327189137088473E-4</v>
      </c>
      <c r="AO422" s="29">
        <f t="shared" si="144"/>
        <v>6.8666666666666663</v>
      </c>
      <c r="AP422"/>
      <c r="AQ422" s="32"/>
      <c r="AR422" s="37"/>
      <c r="AS422" s="32"/>
      <c r="AT422"/>
    </row>
    <row r="423" spans="21:46" x14ac:dyDescent="0.25">
      <c r="U423" s="36">
        <f t="shared" si="126"/>
        <v>24780</v>
      </c>
      <c r="V423" s="49">
        <f t="shared" si="145"/>
        <v>28.498792640413068</v>
      </c>
      <c r="W423" s="32">
        <f t="shared" si="128"/>
        <v>296.39939632020651</v>
      </c>
      <c r="X423" s="8">
        <f t="shared" si="129"/>
        <v>1.1914782369810113</v>
      </c>
      <c r="Y423" s="32">
        <f t="shared" si="130"/>
        <v>1.8360354068550714E-5</v>
      </c>
      <c r="Z423" s="32">
        <f t="shared" si="131"/>
        <v>1.5409726756799609E-5</v>
      </c>
      <c r="AA423" s="10">
        <f t="shared" si="132"/>
        <v>1006.2015735189422</v>
      </c>
      <c r="AB423" s="29">
        <f t="shared" si="133"/>
        <v>2.5838838957614685E-2</v>
      </c>
      <c r="AC423" s="8">
        <f t="shared" si="134"/>
        <v>0.71497860969857174</v>
      </c>
      <c r="AD423" s="32">
        <f t="shared" si="135"/>
        <v>3.3738260347861131E-3</v>
      </c>
      <c r="AE423" s="38">
        <f t="shared" si="136"/>
        <v>679031.33897334163</v>
      </c>
      <c r="AF423" s="32">
        <f t="shared" si="137"/>
        <v>485492.88268091937</v>
      </c>
      <c r="AG423" s="9">
        <f t="shared" si="138"/>
        <v>14.254089347276027</v>
      </c>
      <c r="AH423" s="10">
        <f t="shared" si="139"/>
        <v>4.7573261221180019</v>
      </c>
      <c r="AI423" s="10">
        <f t="shared" si="140"/>
        <v>4.794833325977983</v>
      </c>
      <c r="AJ423" s="10">
        <f t="shared" si="141"/>
        <v>5.0015092091107354</v>
      </c>
      <c r="AK423" s="10">
        <f t="shared" si="142"/>
        <v>9.7963425350887192</v>
      </c>
      <c r="AL423" s="9">
        <f t="shared" si="143"/>
        <v>5.3063522065063893</v>
      </c>
      <c r="AM423" s="49">
        <f t="shared" si="127"/>
        <v>33.805144846919461</v>
      </c>
      <c r="AN423" s="29">
        <f t="shared" si="146"/>
        <v>1.6327237558481201E-4</v>
      </c>
      <c r="AO423" s="29">
        <f t="shared" si="144"/>
        <v>6.8833333333333337</v>
      </c>
      <c r="AP423"/>
      <c r="AQ423" s="32"/>
      <c r="AR423" s="37"/>
      <c r="AS423" s="32"/>
      <c r="AT423"/>
    </row>
    <row r="424" spans="21:46" x14ac:dyDescent="0.25">
      <c r="U424" s="36">
        <f t="shared" si="126"/>
        <v>24840</v>
      </c>
      <c r="V424" s="49">
        <f t="shared" si="145"/>
        <v>28.49881918430075</v>
      </c>
      <c r="W424" s="32">
        <f t="shared" si="128"/>
        <v>296.39940959215033</v>
      </c>
      <c r="X424" s="8">
        <f t="shared" si="129"/>
        <v>1.191478183454159</v>
      </c>
      <c r="Y424" s="32">
        <f t="shared" si="130"/>
        <v>1.8360354700807327E-5</v>
      </c>
      <c r="Z424" s="32">
        <f t="shared" si="131"/>
        <v>1.5409727979726557E-5</v>
      </c>
      <c r="AA424" s="10">
        <f t="shared" si="132"/>
        <v>1006.2015739939806</v>
      </c>
      <c r="AB424" s="29">
        <f t="shared" si="133"/>
        <v>2.5838839949117919E-2</v>
      </c>
      <c r="AC424" s="8">
        <f t="shared" si="134"/>
        <v>0.71497860722152051</v>
      </c>
      <c r="AD424" s="32">
        <f t="shared" si="135"/>
        <v>3.3738258837155369E-3</v>
      </c>
      <c r="AE424" s="38">
        <f t="shared" si="136"/>
        <v>679032.91757241089</v>
      </c>
      <c r="AF424" s="32">
        <f t="shared" si="137"/>
        <v>485494.0096634879</v>
      </c>
      <c r="AG424" s="9">
        <f t="shared" si="138"/>
        <v>14.254097619331505</v>
      </c>
      <c r="AH424" s="10">
        <f t="shared" si="139"/>
        <v>4.7573290654813727</v>
      </c>
      <c r="AI424" s="10">
        <f t="shared" si="140"/>
        <v>4.7948484152359097</v>
      </c>
      <c r="AJ424" s="10">
        <f t="shared" si="141"/>
        <v>5.0015225339792622</v>
      </c>
      <c r="AK424" s="10">
        <f t="shared" si="142"/>
        <v>9.7963709492151718</v>
      </c>
      <c r="AL424" s="9">
        <f t="shared" si="143"/>
        <v>5.3063675974915512</v>
      </c>
      <c r="AM424" s="49">
        <f t="shared" si="127"/>
        <v>33.805186781792301</v>
      </c>
      <c r="AN424" s="29">
        <f t="shared" si="146"/>
        <v>1.6327284915358618E-4</v>
      </c>
      <c r="AO424" s="29">
        <f t="shared" si="144"/>
        <v>6.9</v>
      </c>
      <c r="AP424"/>
      <c r="AQ424" s="32"/>
      <c r="AR424" s="37"/>
      <c r="AS424" s="32"/>
      <c r="AT424"/>
    </row>
    <row r="425" spans="21:46" x14ac:dyDescent="0.25">
      <c r="U425" s="36">
        <f t="shared" si="126"/>
        <v>24900</v>
      </c>
      <c r="V425" s="49">
        <f t="shared" si="145"/>
        <v>28.498845144624944</v>
      </c>
      <c r="W425" s="32">
        <f t="shared" si="128"/>
        <v>296.39942257231246</v>
      </c>
      <c r="X425" s="8">
        <f t="shared" si="129"/>
        <v>1.191478131104091</v>
      </c>
      <c r="Y425" s="32">
        <f t="shared" si="130"/>
        <v>1.8360355319163856E-5</v>
      </c>
      <c r="Z425" s="32">
        <f t="shared" si="131"/>
        <v>1.5409729175767677E-5</v>
      </c>
      <c r="AA425" s="10">
        <f t="shared" si="132"/>
        <v>1006.2015744585755</v>
      </c>
      <c r="AB425" s="29">
        <f t="shared" si="133"/>
        <v>2.5838840918823096E-2</v>
      </c>
      <c r="AC425" s="8">
        <f t="shared" si="134"/>
        <v>0.71497860479892661</v>
      </c>
      <c r="AD425" s="32">
        <f t="shared" si="135"/>
        <v>3.3738257359662376E-3</v>
      </c>
      <c r="AE425" s="38">
        <f t="shared" si="136"/>
        <v>679034.46146556758</v>
      </c>
      <c r="AF425" s="32">
        <f t="shared" si="137"/>
        <v>485495.11186904198</v>
      </c>
      <c r="AG425" s="9">
        <f t="shared" si="138"/>
        <v>14.254105709509691</v>
      </c>
      <c r="AH425" s="10">
        <f t="shared" si="139"/>
        <v>4.7573319441297404</v>
      </c>
      <c r="AI425" s="10">
        <f t="shared" si="140"/>
        <v>4.7948631727675846</v>
      </c>
      <c r="AJ425" s="10">
        <f t="shared" si="141"/>
        <v>5.001535565905872</v>
      </c>
      <c r="AK425" s="10">
        <f t="shared" si="142"/>
        <v>9.7963987386734566</v>
      </c>
      <c r="AL425" s="9">
        <f t="shared" si="143"/>
        <v>5.3063826501147888</v>
      </c>
      <c r="AM425" s="49">
        <f t="shared" si="127"/>
        <v>33.805227794739736</v>
      </c>
      <c r="AN425" s="29">
        <f t="shared" si="146"/>
        <v>1.6327331231122429E-4</v>
      </c>
      <c r="AO425" s="29">
        <f t="shared" si="144"/>
        <v>6.916666666666667</v>
      </c>
      <c r="AP425"/>
      <c r="AQ425" s="32"/>
      <c r="AR425" s="37"/>
      <c r="AS425" s="32"/>
      <c r="AT425"/>
    </row>
    <row r="426" spans="21:46" x14ac:dyDescent="0.25">
      <c r="U426" s="36">
        <f t="shared" si="126"/>
        <v>24960</v>
      </c>
      <c r="V426" s="49">
        <f t="shared" si="145"/>
        <v>28.498870534214955</v>
      </c>
      <c r="W426" s="32">
        <f t="shared" si="128"/>
        <v>296.39943526710744</v>
      </c>
      <c r="X426" s="8">
        <f t="shared" si="129"/>
        <v>1.1914780799049369</v>
      </c>
      <c r="Y426" s="32">
        <f t="shared" si="130"/>
        <v>1.8360355923925902E-5</v>
      </c>
      <c r="Z426" s="32">
        <f t="shared" si="131"/>
        <v>1.5409730345514034E-5</v>
      </c>
      <c r="AA426" s="10">
        <f t="shared" si="132"/>
        <v>1006.2015749129565</v>
      </c>
      <c r="AB426" s="29">
        <f t="shared" si="133"/>
        <v>2.5838841867209417E-2</v>
      </c>
      <c r="AC426" s="8">
        <f t="shared" si="134"/>
        <v>0.7149786024295941</v>
      </c>
      <c r="AD426" s="32">
        <f t="shared" si="135"/>
        <v>3.3738255914652002E-3</v>
      </c>
      <c r="AE426" s="38">
        <f t="shared" si="136"/>
        <v>679035.97141582996</v>
      </c>
      <c r="AF426" s="32">
        <f t="shared" si="137"/>
        <v>485496.1898423119</v>
      </c>
      <c r="AG426" s="9">
        <f t="shared" si="138"/>
        <v>14.254113621809818</v>
      </c>
      <c r="AH426" s="10">
        <f t="shared" si="139"/>
        <v>4.7573347594860689</v>
      </c>
      <c r="AI426" s="10">
        <f t="shared" si="140"/>
        <v>4.7948776058654285</v>
      </c>
      <c r="AJ426" s="10">
        <f t="shared" si="141"/>
        <v>5.0015483113306143</v>
      </c>
      <c r="AK426" s="10">
        <f t="shared" si="142"/>
        <v>9.7964259171960428</v>
      </c>
      <c r="AL426" s="9">
        <f t="shared" si="143"/>
        <v>5.3063973718145236</v>
      </c>
      <c r="AM426" s="49">
        <f t="shared" si="127"/>
        <v>33.805267906029478</v>
      </c>
      <c r="AN426" s="29">
        <f t="shared" si="146"/>
        <v>1.6327376528660071E-4</v>
      </c>
      <c r="AO426" s="29">
        <f t="shared" si="144"/>
        <v>6.9333333333333336</v>
      </c>
      <c r="AP426"/>
      <c r="AQ426" s="32"/>
      <c r="AR426" s="37"/>
      <c r="AS426" s="32"/>
      <c r="AT426"/>
    </row>
    <row r="427" spans="21:46" x14ac:dyDescent="0.25">
      <c r="U427" s="36">
        <f t="shared" si="126"/>
        <v>25020</v>
      </c>
      <c r="V427" s="49">
        <f t="shared" si="145"/>
        <v>28.498895365618054</v>
      </c>
      <c r="W427" s="32">
        <f t="shared" si="128"/>
        <v>296.39944768280901</v>
      </c>
      <c r="X427" s="8">
        <f t="shared" si="129"/>
        <v>1.1914780298313941</v>
      </c>
      <c r="Y427" s="32">
        <f t="shared" si="130"/>
        <v>1.8360356515392299E-5</v>
      </c>
      <c r="Z427" s="32">
        <f t="shared" si="131"/>
        <v>1.5409731489543682E-5</v>
      </c>
      <c r="AA427" s="10">
        <f t="shared" si="132"/>
        <v>1006.201575357348</v>
      </c>
      <c r="AB427" s="29">
        <f t="shared" si="133"/>
        <v>2.5838842794745558E-2</v>
      </c>
      <c r="AC427" s="8">
        <f t="shared" si="134"/>
        <v>0.7149786001123507</v>
      </c>
      <c r="AD427" s="32">
        <f t="shared" si="135"/>
        <v>3.3738254501410104E-3</v>
      </c>
      <c r="AE427" s="38">
        <f t="shared" si="136"/>
        <v>679037.44816944096</v>
      </c>
      <c r="AF427" s="32">
        <f t="shared" si="137"/>
        <v>485497.24411604978</v>
      </c>
      <c r="AG427" s="9">
        <f t="shared" si="138"/>
        <v>14.254121360143165</v>
      </c>
      <c r="AH427" s="10">
        <f t="shared" si="139"/>
        <v>4.7573375129420343</v>
      </c>
      <c r="AI427" s="10">
        <f t="shared" si="140"/>
        <v>4.794891721661573</v>
      </c>
      <c r="AJ427" s="10">
        <f t="shared" si="141"/>
        <v>5.0015607765519308</v>
      </c>
      <c r="AK427" s="10">
        <f t="shared" si="142"/>
        <v>9.7964524982135046</v>
      </c>
      <c r="AL427" s="9">
        <f t="shared" si="143"/>
        <v>5.3064117698656483</v>
      </c>
      <c r="AM427" s="49">
        <f t="shared" si="127"/>
        <v>33.805307135483702</v>
      </c>
      <c r="AN427" s="29">
        <f t="shared" si="146"/>
        <v>1.6327420830355841E-4</v>
      </c>
      <c r="AO427" s="29">
        <f t="shared" si="144"/>
        <v>6.95</v>
      </c>
      <c r="AP427"/>
      <c r="AQ427" s="32"/>
      <c r="AR427" s="37"/>
      <c r="AS427" s="32"/>
      <c r="AT427"/>
    </row>
    <row r="428" spans="21:46" x14ac:dyDescent="0.25">
      <c r="U428" s="36">
        <f t="shared" si="126"/>
        <v>25080</v>
      </c>
      <c r="V428" s="49">
        <f t="shared" si="145"/>
        <v>28.49891965110568</v>
      </c>
      <c r="W428" s="32">
        <f t="shared" si="128"/>
        <v>296.39945982555281</v>
      </c>
      <c r="X428" s="8">
        <f t="shared" si="129"/>
        <v>1.1914779808587161</v>
      </c>
      <c r="Y428" s="32">
        <f t="shared" si="130"/>
        <v>1.8360357093855411E-5</v>
      </c>
      <c r="Z428" s="32">
        <f t="shared" si="131"/>
        <v>1.5409732608422042E-5</v>
      </c>
      <c r="AA428" s="10">
        <f t="shared" si="132"/>
        <v>1006.2015757919698</v>
      </c>
      <c r="AB428" s="29">
        <f t="shared" si="133"/>
        <v>2.5838843701889973E-2</v>
      </c>
      <c r="AC428" s="8">
        <f t="shared" si="134"/>
        <v>0.71497859784605211</v>
      </c>
      <c r="AD428" s="32">
        <f t="shared" si="135"/>
        <v>3.3738253119238283E-3</v>
      </c>
      <c r="AE428" s="38">
        <f t="shared" si="136"/>
        <v>679038.89245623257</v>
      </c>
      <c r="AF428" s="32">
        <f t="shared" si="137"/>
        <v>485498.27521129331</v>
      </c>
      <c r="AG428" s="9">
        <f t="shared" si="138"/>
        <v>14.254128928334953</v>
      </c>
      <c r="AH428" s="10">
        <f t="shared" si="139"/>
        <v>4.7573402058587062</v>
      </c>
      <c r="AI428" s="10">
        <f t="shared" si="140"/>
        <v>4.7949055271313705</v>
      </c>
      <c r="AJ428" s="10">
        <f t="shared" si="141"/>
        <v>5.0015729677297811</v>
      </c>
      <c r="AK428" s="10">
        <f t="shared" si="142"/>
        <v>9.7964784948611516</v>
      </c>
      <c r="AL428" s="9">
        <f t="shared" si="143"/>
        <v>5.3064258513831239</v>
      </c>
      <c r="AM428" s="49">
        <f t="shared" si="127"/>
        <v>33.805345502488805</v>
      </c>
      <c r="AN428" s="29">
        <f t="shared" si="146"/>
        <v>1.6327464158101917E-4</v>
      </c>
      <c r="AO428" s="29">
        <f t="shared" si="144"/>
        <v>6.9666666666666668</v>
      </c>
      <c r="AP428"/>
      <c r="AQ428" s="32"/>
      <c r="AR428" s="37"/>
      <c r="AS428" s="32"/>
      <c r="AT428"/>
    </row>
    <row r="429" spans="21:46" x14ac:dyDescent="0.25">
      <c r="U429" s="36">
        <f t="shared" si="126"/>
        <v>25140</v>
      </c>
      <c r="V429" s="49">
        <f t="shared" si="145"/>
        <v>28.498943402679501</v>
      </c>
      <c r="W429" s="32">
        <f t="shared" si="128"/>
        <v>296.39947170133973</v>
      </c>
      <c r="X429" s="8">
        <f t="shared" si="129"/>
        <v>1.191477932962701</v>
      </c>
      <c r="Y429" s="32">
        <f t="shared" si="130"/>
        <v>1.8360357659601002E-5</v>
      </c>
      <c r="Z429" s="32">
        <f t="shared" si="131"/>
        <v>1.5409733702701961E-5</v>
      </c>
      <c r="AA429" s="10">
        <f t="shared" si="132"/>
        <v>1006.2015762170366</v>
      </c>
      <c r="AB429" s="29">
        <f t="shared" si="133"/>
        <v>2.5838844589090817E-2</v>
      </c>
      <c r="AC429" s="8">
        <f t="shared" si="134"/>
        <v>0.71497859562957777</v>
      </c>
      <c r="AD429" s="32">
        <f t="shared" si="135"/>
        <v>3.3738251767453471E-3</v>
      </c>
      <c r="AE429" s="38">
        <f t="shared" si="136"/>
        <v>679040.30499000277</v>
      </c>
      <c r="AF429" s="32">
        <f t="shared" si="137"/>
        <v>485499.28363763232</v>
      </c>
      <c r="AG429" s="9">
        <f t="shared" si="138"/>
        <v>14.254136330126366</v>
      </c>
      <c r="AH429" s="10">
        <f t="shared" si="139"/>
        <v>4.7573428395672099</v>
      </c>
      <c r="AI429" s="10">
        <f t="shared" si="140"/>
        <v>4.7949190290968371</v>
      </c>
      <c r="AJ429" s="10">
        <f t="shared" si="141"/>
        <v>5.001584890888795</v>
      </c>
      <c r="AK429" s="10">
        <f t="shared" si="142"/>
        <v>9.7965039199856321</v>
      </c>
      <c r="AL429" s="9">
        <f t="shared" si="143"/>
        <v>5.3064396233255504</v>
      </c>
      <c r="AM429" s="49">
        <f t="shared" si="127"/>
        <v>33.805383026005053</v>
      </c>
      <c r="AN429" s="29">
        <f t="shared" si="146"/>
        <v>1.6327506533309386E-4</v>
      </c>
      <c r="AO429" s="29">
        <f t="shared" si="144"/>
        <v>6.9833333333333334</v>
      </c>
      <c r="AP429"/>
      <c r="AQ429" s="32"/>
      <c r="AR429" s="37"/>
      <c r="AS429" s="32"/>
      <c r="AT429"/>
    </row>
    <row r="430" spans="21:46" x14ac:dyDescent="0.25">
      <c r="U430" s="36">
        <f t="shared" si="126"/>
        <v>25200</v>
      </c>
      <c r="V430" s="49">
        <f t="shared" si="145"/>
        <v>28.498966632077341</v>
      </c>
      <c r="W430" s="32">
        <f t="shared" si="128"/>
        <v>296.39948331603864</v>
      </c>
      <c r="X430" s="8">
        <f t="shared" si="129"/>
        <v>1.1914778861196789</v>
      </c>
      <c r="Y430" s="32">
        <f t="shared" si="130"/>
        <v>1.8360358212908748E-5</v>
      </c>
      <c r="Z430" s="32">
        <f t="shared" si="131"/>
        <v>1.5409734772924295E-5</v>
      </c>
      <c r="AA430" s="10">
        <f t="shared" si="132"/>
        <v>1006.2015766327586</v>
      </c>
      <c r="AB430" s="29">
        <f t="shared" si="133"/>
        <v>2.5838845456786663E-2</v>
      </c>
      <c r="AC430" s="8">
        <f t="shared" si="134"/>
        <v>0.7149785934618329</v>
      </c>
      <c r="AD430" s="32">
        <f t="shared" si="135"/>
        <v>3.3738250445387616E-3</v>
      </c>
      <c r="AE430" s="38">
        <f t="shared" si="136"/>
        <v>679041.68646884337</v>
      </c>
      <c r="AF430" s="32">
        <f t="shared" si="137"/>
        <v>485500.26989344455</v>
      </c>
      <c r="AG430" s="9">
        <f t="shared" si="138"/>
        <v>14.254143569176229</v>
      </c>
      <c r="AH430" s="10">
        <f t="shared" si="139"/>
        <v>4.7573454153694223</v>
      </c>
      <c r="AI430" s="10">
        <f t="shared" si="140"/>
        <v>4.7949322342300498</v>
      </c>
      <c r="AJ430" s="10">
        <f t="shared" si="141"/>
        <v>5.001596551921037</v>
      </c>
      <c r="AK430" s="10">
        <f t="shared" si="142"/>
        <v>9.7965287861510859</v>
      </c>
      <c r="AL430" s="9">
        <f t="shared" si="143"/>
        <v>5.3064530924985043</v>
      </c>
      <c r="AM430" s="49">
        <f t="shared" si="127"/>
        <v>33.805419724575842</v>
      </c>
      <c r="AN430" s="29">
        <f t="shared" si="146"/>
        <v>1.6327547976918475E-4</v>
      </c>
      <c r="AO430" s="29">
        <f t="shared" si="144"/>
        <v>7</v>
      </c>
      <c r="AP430"/>
      <c r="AQ430" s="32"/>
      <c r="AR430" s="37"/>
      <c r="AS430" s="32"/>
      <c r="AT430"/>
    </row>
    <row r="431" spans="21:46" x14ac:dyDescent="0.25">
      <c r="U431" s="36">
        <f t="shared" si="126"/>
        <v>25260</v>
      </c>
      <c r="V431" s="49">
        <f t="shared" si="145"/>
        <v>28.498989350778984</v>
      </c>
      <c r="W431" s="32">
        <f t="shared" si="128"/>
        <v>296.39949467538946</v>
      </c>
      <c r="X431" s="8">
        <f t="shared" si="129"/>
        <v>1.1914778403064998</v>
      </c>
      <c r="Y431" s="32">
        <f t="shared" si="130"/>
        <v>1.8360358754052077E-5</v>
      </c>
      <c r="Z431" s="32">
        <f t="shared" si="131"/>
        <v>1.5409735819617925E-5</v>
      </c>
      <c r="AA431" s="10">
        <f t="shared" si="132"/>
        <v>1006.2015770393409</v>
      </c>
      <c r="AB431" s="29">
        <f t="shared" si="133"/>
        <v>2.5838846305406289E-2</v>
      </c>
      <c r="AC431" s="8">
        <f t="shared" si="134"/>
        <v>0.71497859134174613</v>
      </c>
      <c r="AD431" s="32">
        <f t="shared" si="135"/>
        <v>3.373824915238736E-3</v>
      </c>
      <c r="AE431" s="38">
        <f t="shared" si="136"/>
        <v>679043.03757550451</v>
      </c>
      <c r="AF431" s="32">
        <f t="shared" si="137"/>
        <v>485501.23446615459</v>
      </c>
      <c r="AG431" s="9">
        <f t="shared" si="138"/>
        <v>14.254150649062947</v>
      </c>
      <c r="AH431" s="10">
        <f t="shared" si="139"/>
        <v>4.7573479345385783</v>
      </c>
      <c r="AI431" s="10">
        <f t="shared" si="140"/>
        <v>4.7949451490564092</v>
      </c>
      <c r="AJ431" s="10">
        <f t="shared" si="141"/>
        <v>5.0016079565891696</v>
      </c>
      <c r="AK431" s="10">
        <f t="shared" si="142"/>
        <v>9.7965531056455788</v>
      </c>
      <c r="AL431" s="9">
        <f t="shared" si="143"/>
        <v>5.3064662655580213</v>
      </c>
      <c r="AM431" s="49">
        <f t="shared" si="127"/>
        <v>33.805455616337007</v>
      </c>
      <c r="AN431" s="29">
        <f t="shared" si="146"/>
        <v>1.6327588509409296E-4</v>
      </c>
      <c r="AO431" s="29">
        <f t="shared" si="144"/>
        <v>7.0166666666666666</v>
      </c>
      <c r="AP431"/>
      <c r="AQ431" s="32"/>
      <c r="AR431" s="37"/>
      <c r="AS431" s="32"/>
      <c r="AT431"/>
    </row>
    <row r="432" spans="21:46" x14ac:dyDescent="0.25">
      <c r="U432" s="36">
        <f t="shared" si="126"/>
        <v>25320</v>
      </c>
      <c r="V432" s="49">
        <f t="shared" si="145"/>
        <v>28.499011570011849</v>
      </c>
      <c r="W432" s="32">
        <f t="shared" si="128"/>
        <v>296.39950578500589</v>
      </c>
      <c r="X432" s="8">
        <f t="shared" si="129"/>
        <v>1.1914777955005231</v>
      </c>
      <c r="Y432" s="32">
        <f t="shared" si="130"/>
        <v>1.8360359283298398E-5</v>
      </c>
      <c r="Z432" s="32">
        <f t="shared" si="131"/>
        <v>1.5409736843300105E-5</v>
      </c>
      <c r="AA432" s="10">
        <f t="shared" si="132"/>
        <v>1006.2015774369846</v>
      </c>
      <c r="AB432" s="29">
        <f t="shared" si="133"/>
        <v>2.5838847135369068E-2</v>
      </c>
      <c r="AC432" s="8">
        <f t="shared" si="134"/>
        <v>0.71497858926826907</v>
      </c>
      <c r="AD432" s="32">
        <f t="shared" si="135"/>
        <v>3.3738247887813702E-3</v>
      </c>
      <c r="AE432" s="38">
        <f t="shared" si="136"/>
        <v>679044.35897772724</v>
      </c>
      <c r="AF432" s="32">
        <f t="shared" si="137"/>
        <v>485502.1778324715</v>
      </c>
      <c r="AG432" s="9">
        <f t="shared" si="138"/>
        <v>14.254157573286223</v>
      </c>
      <c r="AH432" s="10">
        <f t="shared" si="139"/>
        <v>4.757350398319911</v>
      </c>
      <c r="AI432" s="10">
        <f t="shared" si="140"/>
        <v>4.7949577799578771</v>
      </c>
      <c r="AJ432" s="10">
        <f t="shared" si="141"/>
        <v>5.001619110529135</v>
      </c>
      <c r="AK432" s="10">
        <f t="shared" si="142"/>
        <v>9.7965768904870121</v>
      </c>
      <c r="AL432" s="9">
        <f t="shared" si="143"/>
        <v>5.3064791490137981</v>
      </c>
      <c r="AM432" s="49">
        <f t="shared" si="127"/>
        <v>33.805490719025649</v>
      </c>
      <c r="AN432" s="29">
        <f t="shared" si="146"/>
        <v>1.6327628150811685E-4</v>
      </c>
      <c r="AO432" s="29">
        <f t="shared" si="144"/>
        <v>7.0333333333333332</v>
      </c>
      <c r="AP432"/>
      <c r="AQ432" s="32"/>
      <c r="AR432" s="37"/>
      <c r="AS432" s="32"/>
      <c r="AT432"/>
    </row>
    <row r="433" spans="21:46" x14ac:dyDescent="0.25">
      <c r="U433" s="36">
        <f t="shared" si="126"/>
        <v>25380</v>
      </c>
      <c r="V433" s="49">
        <f t="shared" si="145"/>
        <v>28.49903330075653</v>
      </c>
      <c r="W433" s="32">
        <f t="shared" si="128"/>
        <v>296.39951665037825</v>
      </c>
      <c r="X433" s="8">
        <f t="shared" si="129"/>
        <v>1.1914777516796058</v>
      </c>
      <c r="Y433" s="32">
        <f t="shared" si="130"/>
        <v>1.8360359800909248E-5</v>
      </c>
      <c r="Z433" s="32">
        <f t="shared" si="131"/>
        <v>1.5409737844476711E-5</v>
      </c>
      <c r="AA433" s="10">
        <f t="shared" si="132"/>
        <v>1006.2015778258863</v>
      </c>
      <c r="AB433" s="29">
        <f t="shared" si="133"/>
        <v>2.5838847947085138E-2</v>
      </c>
      <c r="AC433" s="8">
        <f t="shared" si="134"/>
        <v>0.71497858724037755</v>
      </c>
      <c r="AD433" s="32">
        <f t="shared" si="135"/>
        <v>3.3738246651041693E-3</v>
      </c>
      <c r="AE433" s="38">
        <f t="shared" si="136"/>
        <v>679045.6513285723</v>
      </c>
      <c r="AF433" s="32">
        <f t="shared" si="137"/>
        <v>485503.10045862466</v>
      </c>
      <c r="AG433" s="9">
        <f t="shared" si="138"/>
        <v>14.254164345268824</v>
      </c>
      <c r="AH433" s="10">
        <f t="shared" si="139"/>
        <v>4.7573528079312783</v>
      </c>
      <c r="AI433" s="10">
        <f t="shared" si="140"/>
        <v>4.7949701331761352</v>
      </c>
      <c r="AJ433" s="10">
        <f t="shared" si="141"/>
        <v>5.0016300192529028</v>
      </c>
      <c r="AK433" s="10">
        <f t="shared" si="142"/>
        <v>9.796600152429038</v>
      </c>
      <c r="AL433" s="9">
        <f t="shared" si="143"/>
        <v>5.3064917492323946</v>
      </c>
      <c r="AM433" s="49">
        <f t="shared" si="127"/>
        <v>33.805525049988923</v>
      </c>
      <c r="AN433" s="29">
        <f t="shared" si="146"/>
        <v>1.6327666920715062E-4</v>
      </c>
      <c r="AO433" s="29">
        <f t="shared" si="144"/>
        <v>7.05</v>
      </c>
      <c r="AP433"/>
      <c r="AQ433" s="32"/>
      <c r="AR433" s="37"/>
      <c r="AS433" s="32"/>
      <c r="AT433"/>
    </row>
    <row r="434" spans="21:46" x14ac:dyDescent="0.25">
      <c r="U434" s="36">
        <f t="shared" si="126"/>
        <v>25440</v>
      </c>
      <c r="V434" s="49">
        <f t="shared" si="145"/>
        <v>28.499054553752224</v>
      </c>
      <c r="W434" s="32">
        <f t="shared" si="128"/>
        <v>296.39952727687609</v>
      </c>
      <c r="X434" s="8">
        <f t="shared" si="129"/>
        <v>1.1914777088220916</v>
      </c>
      <c r="Y434" s="32">
        <f t="shared" si="130"/>
        <v>1.8360360307140474E-5</v>
      </c>
      <c r="Z434" s="32">
        <f t="shared" si="131"/>
        <v>1.5409738823642563E-5</v>
      </c>
      <c r="AA434" s="10">
        <f t="shared" si="132"/>
        <v>1006.2015782062382</v>
      </c>
      <c r="AB434" s="29">
        <f t="shared" si="133"/>
        <v>2.5838848740955701E-2</v>
      </c>
      <c r="AC434" s="8">
        <f t="shared" si="134"/>
        <v>0.71497858525706948</v>
      </c>
      <c r="AD434" s="32">
        <f t="shared" si="135"/>
        <v>3.3738245441460122E-3</v>
      </c>
      <c r="AE434" s="38">
        <f t="shared" si="136"/>
        <v>679046.91526673676</v>
      </c>
      <c r="AF434" s="32">
        <f t="shared" si="137"/>
        <v>485504.00280058855</v>
      </c>
      <c r="AG434" s="9">
        <f t="shared" si="138"/>
        <v>14.254170968358187</v>
      </c>
      <c r="AH434" s="10">
        <f t="shared" si="139"/>
        <v>4.7573551645637524</v>
      </c>
      <c r="AI434" s="10">
        <f t="shared" si="140"/>
        <v>4.7949822148156533</v>
      </c>
      <c r="AJ434" s="10">
        <f t="shared" si="141"/>
        <v>5.0016406881513804</v>
      </c>
      <c r="AK434" s="10">
        <f t="shared" si="142"/>
        <v>9.7966229029670338</v>
      </c>
      <c r="AL434" s="9">
        <f t="shared" si="143"/>
        <v>5.3065040724404762</v>
      </c>
      <c r="AM434" s="49">
        <f t="shared" si="127"/>
        <v>33.805558626192699</v>
      </c>
      <c r="AN434" s="29">
        <f t="shared" si="146"/>
        <v>1.6327704838278389E-4</v>
      </c>
      <c r="AO434" s="29">
        <f t="shared" si="144"/>
        <v>7.0666666666666664</v>
      </c>
      <c r="AP434"/>
      <c r="AQ434" s="32"/>
      <c r="AR434" s="37"/>
      <c r="AS434" s="32"/>
      <c r="AT434"/>
    </row>
    <row r="435" spans="21:46" x14ac:dyDescent="0.25">
      <c r="U435" s="36">
        <f t="shared" si="126"/>
        <v>25500</v>
      </c>
      <c r="V435" s="49">
        <f t="shared" si="145"/>
        <v>28.499075339502046</v>
      </c>
      <c r="W435" s="32">
        <f t="shared" si="128"/>
        <v>296.399537669751</v>
      </c>
      <c r="X435" s="8">
        <f t="shared" si="129"/>
        <v>1.1914776669068001</v>
      </c>
      <c r="Y435" s="32">
        <f t="shared" si="130"/>
        <v>1.8360360802242223E-5</v>
      </c>
      <c r="Z435" s="32">
        <f t="shared" si="131"/>
        <v>1.5409739781281529E-5</v>
      </c>
      <c r="AA435" s="10">
        <f t="shared" si="132"/>
        <v>1006.2015785782281</v>
      </c>
      <c r="AB435" s="29">
        <f t="shared" si="133"/>
        <v>2.5838849517373058E-2</v>
      </c>
      <c r="AC435" s="8">
        <f t="shared" si="134"/>
        <v>0.71497858331736419</v>
      </c>
      <c r="AD435" s="32">
        <f t="shared" si="135"/>
        <v>3.3738244258471215E-3</v>
      </c>
      <c r="AE435" s="38">
        <f t="shared" si="136"/>
        <v>679048.15141688287</v>
      </c>
      <c r="AF435" s="32">
        <f t="shared" si="137"/>
        <v>485504.88530431793</v>
      </c>
      <c r="AG435" s="9">
        <f t="shared" si="138"/>
        <v>14.254177445828194</v>
      </c>
      <c r="AH435" s="10">
        <f t="shared" si="139"/>
        <v>4.7573574693822165</v>
      </c>
      <c r="AI435" s="10">
        <f t="shared" si="140"/>
        <v>4.7949940308467225</v>
      </c>
      <c r="AJ435" s="10">
        <f t="shared" si="141"/>
        <v>5.0016511224969413</v>
      </c>
      <c r="AK435" s="10">
        <f t="shared" si="142"/>
        <v>9.7966451533436647</v>
      </c>
      <c r="AL435" s="9">
        <f t="shared" si="143"/>
        <v>5.3065161247278176</v>
      </c>
      <c r="AM435" s="49">
        <f t="shared" si="127"/>
        <v>33.805591464229863</v>
      </c>
      <c r="AN435" s="29">
        <f t="shared" si="146"/>
        <v>1.632774192223944E-4</v>
      </c>
      <c r="AO435" s="29">
        <f t="shared" si="144"/>
        <v>7.083333333333333</v>
      </c>
      <c r="AP435"/>
      <c r="AQ435" s="32"/>
      <c r="AR435" s="37"/>
      <c r="AS435" s="32"/>
      <c r="AT435"/>
    </row>
    <row r="436" spans="21:46" x14ac:dyDescent="0.25">
      <c r="U436" s="36">
        <f t="shared" si="126"/>
        <v>25560</v>
      </c>
      <c r="V436" s="49">
        <f t="shared" si="145"/>
        <v>28.499095668278205</v>
      </c>
      <c r="W436" s="32">
        <f t="shared" si="128"/>
        <v>296.39954783413907</v>
      </c>
      <c r="X436" s="8">
        <f t="shared" si="129"/>
        <v>1.1914776259130173</v>
      </c>
      <c r="Y436" s="32">
        <f t="shared" si="130"/>
        <v>1.8360361286459171E-5</v>
      </c>
      <c r="Z436" s="32">
        <f t="shared" si="131"/>
        <v>1.5409740717866869E-5</v>
      </c>
      <c r="AA436" s="10">
        <f t="shared" si="132"/>
        <v>1006.2015789420399</v>
      </c>
      <c r="AB436" s="29">
        <f t="shared" si="133"/>
        <v>2.5838850276720893E-2</v>
      </c>
      <c r="AC436" s="8">
        <f t="shared" si="134"/>
        <v>0.71497858142030357</v>
      </c>
      <c r="AD436" s="32">
        <f t="shared" si="135"/>
        <v>3.3738243101490346E-3</v>
      </c>
      <c r="AE436" s="38">
        <f t="shared" si="136"/>
        <v>679049.36038993695</v>
      </c>
      <c r="AF436" s="32">
        <f t="shared" si="137"/>
        <v>485505.74840596161</v>
      </c>
      <c r="AG436" s="9">
        <f t="shared" si="138"/>
        <v>14.254183780880712</v>
      </c>
      <c r="AH436" s="10">
        <f t="shared" si="139"/>
        <v>4.7573597235259335</v>
      </c>
      <c r="AI436" s="10">
        <f t="shared" si="140"/>
        <v>4.795005587108383</v>
      </c>
      <c r="AJ436" s="10">
        <f t="shared" si="141"/>
        <v>5.0016613274460209</v>
      </c>
      <c r="AK436" s="10">
        <f t="shared" si="142"/>
        <v>9.7966669145544039</v>
      </c>
      <c r="AL436" s="9">
        <f t="shared" si="143"/>
        <v>5.3065279120503019</v>
      </c>
      <c r="AM436" s="49">
        <f t="shared" si="127"/>
        <v>33.805623580328508</v>
      </c>
      <c r="AN436" s="29">
        <f t="shared" si="146"/>
        <v>1.6327778190924005E-4</v>
      </c>
      <c r="AO436" s="29">
        <f t="shared" si="144"/>
        <v>7.1</v>
      </c>
      <c r="AP436"/>
      <c r="AQ436" s="32"/>
      <c r="AR436" s="37"/>
      <c r="AS436" s="32"/>
      <c r="AT436"/>
    </row>
    <row r="437" spans="21:46" x14ac:dyDescent="0.25">
      <c r="U437" s="36">
        <f t="shared" si="126"/>
        <v>25620</v>
      </c>
      <c r="V437" s="49">
        <f t="shared" si="145"/>
        <v>28.49911555012709</v>
      </c>
      <c r="W437" s="32">
        <f t="shared" si="128"/>
        <v>296.3995577750635</v>
      </c>
      <c r="X437" s="8">
        <f t="shared" si="129"/>
        <v>1.1914775858204838</v>
      </c>
      <c r="Y437" s="32">
        <f t="shared" si="130"/>
        <v>1.8360361760030613E-5</v>
      </c>
      <c r="Z437" s="32">
        <f t="shared" si="131"/>
        <v>1.5409741633861431E-5</v>
      </c>
      <c r="AA437" s="10">
        <f t="shared" si="132"/>
        <v>1006.2015792978533</v>
      </c>
      <c r="AB437" s="29">
        <f t="shared" si="133"/>
        <v>2.5838851019374477E-2</v>
      </c>
      <c r="AC437" s="8">
        <f t="shared" si="134"/>
        <v>0.7149785795649497</v>
      </c>
      <c r="AD437" s="32">
        <f t="shared" si="135"/>
        <v>3.3738241969945727E-3</v>
      </c>
      <c r="AE437" s="38">
        <f t="shared" si="136"/>
        <v>679050.54278339457</v>
      </c>
      <c r="AF437" s="32">
        <f t="shared" si="137"/>
        <v>485506.59253207955</v>
      </c>
      <c r="AG437" s="9">
        <f t="shared" si="138"/>
        <v>14.254189976647195</v>
      </c>
      <c r="AH437" s="10">
        <f t="shared" si="139"/>
        <v>4.7573619281091171</v>
      </c>
      <c r="AI437" s="10">
        <f t="shared" si="140"/>
        <v>4.7950168893113307</v>
      </c>
      <c r="AJ437" s="10">
        <f t="shared" si="141"/>
        <v>5.0016713080417556</v>
      </c>
      <c r="AK437" s="10">
        <f t="shared" si="142"/>
        <v>9.7966881973530864</v>
      </c>
      <c r="AL437" s="9">
        <f t="shared" si="143"/>
        <v>5.306539440232922</v>
      </c>
      <c r="AM437" s="49">
        <f t="shared" si="127"/>
        <v>33.805654990360011</v>
      </c>
      <c r="AN437" s="29">
        <f t="shared" si="146"/>
        <v>1.6327813662255142E-4</v>
      </c>
      <c r="AO437" s="29">
        <f t="shared" si="144"/>
        <v>7.1166666666666663</v>
      </c>
      <c r="AP437"/>
      <c r="AQ437" s="32"/>
      <c r="AR437" s="37"/>
      <c r="AS437" s="32"/>
      <c r="AT437"/>
    </row>
    <row r="438" spans="21:46" x14ac:dyDescent="0.25">
      <c r="U438" s="36">
        <f t="shared" si="126"/>
        <v>25680</v>
      </c>
      <c r="V438" s="49">
        <f t="shared" si="145"/>
        <v>28.499134994874233</v>
      </c>
      <c r="W438" s="32">
        <f t="shared" si="128"/>
        <v>296.39956749743709</v>
      </c>
      <c r="X438" s="8">
        <f t="shared" si="129"/>
        <v>1.1914775466093854</v>
      </c>
      <c r="Y438" s="32">
        <f t="shared" si="130"/>
        <v>1.8360362223190617E-5</v>
      </c>
      <c r="Z438" s="32">
        <f t="shared" si="131"/>
        <v>1.5409742529717926E-5</v>
      </c>
      <c r="AA438" s="10">
        <f t="shared" si="132"/>
        <v>1006.2015796458443</v>
      </c>
      <c r="AB438" s="29">
        <f t="shared" si="133"/>
        <v>2.5838851745700858E-2</v>
      </c>
      <c r="AC438" s="8">
        <f t="shared" si="134"/>
        <v>0.71497857775038631</v>
      </c>
      <c r="AD438" s="32">
        <f t="shared" si="135"/>
        <v>3.3738240863278143E-3</v>
      </c>
      <c r="AE438" s="38">
        <f t="shared" si="136"/>
        <v>679051.69918161153</v>
      </c>
      <c r="AF438" s="32">
        <f t="shared" si="137"/>
        <v>485507.41809985175</v>
      </c>
      <c r="AG438" s="9">
        <f t="shared" si="138"/>
        <v>14.254196036190228</v>
      </c>
      <c r="AH438" s="10">
        <f t="shared" si="139"/>
        <v>4.757364084221483</v>
      </c>
      <c r="AI438" s="10">
        <f t="shared" si="140"/>
        <v>4.7950279430407283</v>
      </c>
      <c r="AJ438" s="10">
        <f t="shared" si="141"/>
        <v>5.0016810692163203</v>
      </c>
      <c r="AK438" s="10">
        <f t="shared" si="142"/>
        <v>9.7967090122570486</v>
      </c>
      <c r="AL438" s="9">
        <f t="shared" si="143"/>
        <v>5.306550714972567</v>
      </c>
      <c r="AM438" s="49">
        <f t="shared" si="127"/>
        <v>33.805685709846799</v>
      </c>
      <c r="AN438" s="29">
        <f t="shared" si="146"/>
        <v>1.6327848353761746E-4</v>
      </c>
      <c r="AO438" s="29">
        <f t="shared" si="144"/>
        <v>7.1333333333333337</v>
      </c>
      <c r="AP438"/>
      <c r="AQ438" s="32"/>
      <c r="AR438" s="37"/>
      <c r="AS438" s="32"/>
      <c r="AT438"/>
    </row>
    <row r="439" spans="21:46" x14ac:dyDescent="0.25">
      <c r="U439" s="36">
        <f t="shared" si="126"/>
        <v>25740</v>
      </c>
      <c r="V439" s="49">
        <f t="shared" si="145"/>
        <v>28.499154012129154</v>
      </c>
      <c r="W439" s="32">
        <f t="shared" si="128"/>
        <v>296.39957700606453</v>
      </c>
      <c r="X439" s="8">
        <f t="shared" si="129"/>
        <v>1.1914775082603448</v>
      </c>
      <c r="Y439" s="32">
        <f t="shared" si="130"/>
        <v>1.8360362676168049E-5</v>
      </c>
      <c r="Z439" s="32">
        <f t="shared" si="131"/>
        <v>1.5409743405879049E-5</v>
      </c>
      <c r="AA439" s="10">
        <f t="shared" si="132"/>
        <v>1006.2015799861849</v>
      </c>
      <c r="AB439" s="29">
        <f t="shared" si="133"/>
        <v>2.5838852456058971E-2</v>
      </c>
      <c r="AC439" s="8">
        <f t="shared" si="134"/>
        <v>0.71497857597571579</v>
      </c>
      <c r="AD439" s="32">
        <f t="shared" si="135"/>
        <v>3.373823978094069E-3</v>
      </c>
      <c r="AE439" s="38">
        <f t="shared" si="136"/>
        <v>679052.83015610266</v>
      </c>
      <c r="AF439" s="32">
        <f t="shared" si="137"/>
        <v>485508.22551728989</v>
      </c>
      <c r="AG439" s="9">
        <f t="shared" si="138"/>
        <v>14.254201962505068</v>
      </c>
      <c r="AH439" s="10">
        <f t="shared" si="139"/>
        <v>4.7573661929287807</v>
      </c>
      <c r="AI439" s="10">
        <f t="shared" si="140"/>
        <v>4.7950387537589574</v>
      </c>
      <c r="AJ439" s="10">
        <f t="shared" si="141"/>
        <v>5.0016906157935805</v>
      </c>
      <c r="AK439" s="10">
        <f t="shared" si="142"/>
        <v>9.796729369552537</v>
      </c>
      <c r="AL439" s="9">
        <f t="shared" si="143"/>
        <v>5.306561741840957</v>
      </c>
      <c r="AM439" s="49">
        <f t="shared" si="127"/>
        <v>33.805715753970112</v>
      </c>
      <c r="AN439" s="29">
        <f t="shared" si="146"/>
        <v>1.6327882282587562E-4</v>
      </c>
      <c r="AO439" s="29">
        <f t="shared" si="144"/>
        <v>7.15</v>
      </c>
      <c r="AP439"/>
      <c r="AQ439" s="32"/>
      <c r="AR439" s="37"/>
      <c r="AS439" s="32"/>
      <c r="AT439"/>
    </row>
    <row r="440" spans="21:46" x14ac:dyDescent="0.25">
      <c r="U440" s="36">
        <f t="shared" si="126"/>
        <v>25800</v>
      </c>
      <c r="V440" s="49">
        <f t="shared" si="145"/>
        <v>28.499172611290124</v>
      </c>
      <c r="W440" s="32">
        <f t="shared" si="128"/>
        <v>296.39958630564502</v>
      </c>
      <c r="X440" s="8">
        <f t="shared" si="129"/>
        <v>1.1914774707544096</v>
      </c>
      <c r="Y440" s="32">
        <f t="shared" si="130"/>
        <v>1.8360363119186758E-5</v>
      </c>
      <c r="Z440" s="32">
        <f t="shared" si="131"/>
        <v>1.5409744262777792E-5</v>
      </c>
      <c r="AA440" s="10">
        <f t="shared" si="132"/>
        <v>1006.2015803190432</v>
      </c>
      <c r="AB440" s="29">
        <f t="shared" si="133"/>
        <v>2.5838853150799833E-2</v>
      </c>
      <c r="AC440" s="8">
        <f t="shared" si="134"/>
        <v>0.71497857424006184</v>
      </c>
      <c r="AD440" s="32">
        <f t="shared" si="135"/>
        <v>3.3738238722398469E-3</v>
      </c>
      <c r="AE440" s="38">
        <f t="shared" si="136"/>
        <v>679053.93626581482</v>
      </c>
      <c r="AF440" s="32">
        <f t="shared" si="137"/>
        <v>485509.01518343412</v>
      </c>
      <c r="AG440" s="9">
        <f t="shared" si="138"/>
        <v>14.254207758521101</v>
      </c>
      <c r="AH440" s="10">
        <f t="shared" si="139"/>
        <v>4.7573682552733212</v>
      </c>
      <c r="AI440" s="10">
        <f t="shared" si="140"/>
        <v>4.7950493268083267</v>
      </c>
      <c r="AJ440" s="10">
        <f t="shared" si="141"/>
        <v>5.0016999524912817</v>
      </c>
      <c r="AK440" s="10">
        <f t="shared" si="142"/>
        <v>9.7967492792996076</v>
      </c>
      <c r="AL440" s="9">
        <f t="shared" si="143"/>
        <v>5.3065725262872867</v>
      </c>
      <c r="AM440" s="49">
        <f t="shared" si="127"/>
        <v>33.805745137577411</v>
      </c>
      <c r="AN440" s="29">
        <f t="shared" si="146"/>
        <v>1.6327915465499346E-4</v>
      </c>
      <c r="AO440" s="29">
        <f t="shared" si="144"/>
        <v>7.166666666666667</v>
      </c>
      <c r="AP440"/>
      <c r="AQ440" s="32"/>
      <c r="AR440" s="37"/>
      <c r="AS440" s="32"/>
      <c r="AT440"/>
    </row>
    <row r="441" spans="21:46" x14ac:dyDescent="0.25">
      <c r="U441" s="36">
        <f t="shared" si="126"/>
        <v>25860</v>
      </c>
      <c r="V441" s="49">
        <f t="shared" si="145"/>
        <v>28.499190801548803</v>
      </c>
      <c r="W441" s="32">
        <f t="shared" si="128"/>
        <v>296.39959540077439</v>
      </c>
      <c r="X441" s="8">
        <f t="shared" si="129"/>
        <v>1.1914774340730434</v>
      </c>
      <c r="Y441" s="32">
        <f t="shared" si="130"/>
        <v>1.8360363552465697E-5</v>
      </c>
      <c r="Z441" s="32">
        <f t="shared" si="131"/>
        <v>1.5409745100837652E-5</v>
      </c>
      <c r="AA441" s="10">
        <f t="shared" si="132"/>
        <v>1006.2015806445834</v>
      </c>
      <c r="AB441" s="29">
        <f t="shared" si="133"/>
        <v>2.5838853830266822E-2</v>
      </c>
      <c r="AC441" s="8">
        <f t="shared" si="134"/>
        <v>0.7149785725425658</v>
      </c>
      <c r="AD441" s="32">
        <f t="shared" si="135"/>
        <v>3.3738237687128345E-3</v>
      </c>
      <c r="AE441" s="38">
        <f t="shared" si="136"/>
        <v>679055.01805740467</v>
      </c>
      <c r="AF441" s="32">
        <f t="shared" si="137"/>
        <v>485509.78748854942</v>
      </c>
      <c r="AG441" s="9">
        <f t="shared" si="138"/>
        <v>14.254213427103274</v>
      </c>
      <c r="AH441" s="10">
        <f t="shared" si="139"/>
        <v>4.757370272274497</v>
      </c>
      <c r="AI441" s="10">
        <f t="shared" si="140"/>
        <v>4.7950596674137085</v>
      </c>
      <c r="AJ441" s="10">
        <f t="shared" si="141"/>
        <v>5.0017090839234841</v>
      </c>
      <c r="AK441" s="10">
        <f t="shared" si="142"/>
        <v>9.7967687513371935</v>
      </c>
      <c r="AL441" s="9">
        <f t="shared" si="143"/>
        <v>5.3065830736409803</v>
      </c>
      <c r="AM441" s="49">
        <f t="shared" si="127"/>
        <v>33.805773875189786</v>
      </c>
      <c r="AN441" s="29">
        <f t="shared" si="146"/>
        <v>1.6327947918895323E-4</v>
      </c>
      <c r="AO441" s="29">
        <f t="shared" si="144"/>
        <v>7.1833333333333336</v>
      </c>
      <c r="AP441"/>
      <c r="AQ441" s="32"/>
      <c r="AR441" s="37"/>
      <c r="AS441" s="32"/>
      <c r="AT441"/>
    </row>
    <row r="442" spans="21:46" x14ac:dyDescent="0.25">
      <c r="U442" s="36">
        <f t="shared" si="126"/>
        <v>25920</v>
      </c>
      <c r="V442" s="49">
        <f t="shared" si="145"/>
        <v>28.499208591894774</v>
      </c>
      <c r="W442" s="32">
        <f t="shared" si="128"/>
        <v>296.39960429594737</v>
      </c>
      <c r="X442" s="8">
        <f t="shared" si="129"/>
        <v>1.1914773981981197</v>
      </c>
      <c r="Y442" s="32">
        <f t="shared" si="130"/>
        <v>1.8360363976219018E-5</v>
      </c>
      <c r="Z442" s="32">
        <f t="shared" si="131"/>
        <v>1.5409745920472797E-5</v>
      </c>
      <c r="AA442" s="10">
        <f t="shared" si="132"/>
        <v>1006.2015809629669</v>
      </c>
      <c r="AB442" s="29">
        <f t="shared" si="133"/>
        <v>2.5838854494795751E-2</v>
      </c>
      <c r="AC442" s="8">
        <f t="shared" si="134"/>
        <v>0.71497857088238981</v>
      </c>
      <c r="AD442" s="32">
        <f t="shared" si="135"/>
        <v>3.3738236674618694E-3</v>
      </c>
      <c r="AE442" s="38">
        <f t="shared" si="136"/>
        <v>679056.07606551191</v>
      </c>
      <c r="AF442" s="32">
        <f t="shared" si="137"/>
        <v>485510.5428143231</v>
      </c>
      <c r="AG442" s="9">
        <f t="shared" si="138"/>
        <v>14.254218971053559</v>
      </c>
      <c r="AH442" s="10">
        <f t="shared" si="139"/>
        <v>4.7573722449292966</v>
      </c>
      <c r="AI442" s="10">
        <f t="shared" si="140"/>
        <v>4.795069780685127</v>
      </c>
      <c r="AJ442" s="10">
        <f t="shared" si="141"/>
        <v>5.0017180146028206</v>
      </c>
      <c r="AK442" s="10">
        <f t="shared" si="142"/>
        <v>9.7967877952879476</v>
      </c>
      <c r="AL442" s="9">
        <f t="shared" si="143"/>
        <v>5.3065933891143047</v>
      </c>
      <c r="AM442" s="49">
        <f t="shared" si="127"/>
        <v>33.805801981009083</v>
      </c>
      <c r="AN442" s="29">
        <f t="shared" si="146"/>
        <v>1.6327979658813246E-4</v>
      </c>
      <c r="AO442" s="29">
        <f t="shared" si="144"/>
        <v>7.2</v>
      </c>
      <c r="AP442"/>
      <c r="AQ442" s="32"/>
      <c r="AR442" s="37"/>
      <c r="AS442" s="32"/>
      <c r="AT442"/>
    </row>
    <row r="443" spans="21:46" x14ac:dyDescent="0.25">
      <c r="U443" s="36">
        <f t="shared" si="126"/>
        <v>25980</v>
      </c>
      <c r="V443" s="49">
        <f t="shared" si="145"/>
        <v>28.499225991119999</v>
      </c>
      <c r="W443" s="32">
        <f t="shared" si="128"/>
        <v>296.39961299556001</v>
      </c>
      <c r="X443" s="8">
        <f t="shared" si="129"/>
        <v>1.1914773631119078</v>
      </c>
      <c r="Y443" s="32">
        <f t="shared" si="130"/>
        <v>1.8360364390656104E-5</v>
      </c>
      <c r="Z443" s="32">
        <f t="shared" si="131"/>
        <v>1.5409746722088278E-5</v>
      </c>
      <c r="AA443" s="10">
        <f t="shared" si="132"/>
        <v>1006.2015812743507</v>
      </c>
      <c r="AB443" s="29">
        <f t="shared" si="133"/>
        <v>2.5838855144714991E-2</v>
      </c>
      <c r="AC443" s="8">
        <f t="shared" si="134"/>
        <v>0.71497856925871273</v>
      </c>
      <c r="AD443" s="32">
        <f t="shared" si="135"/>
        <v>3.3738235684369119E-3</v>
      </c>
      <c r="AE443" s="38">
        <f t="shared" si="136"/>
        <v>679057.11081302294</v>
      </c>
      <c r="AF443" s="32">
        <f t="shared" si="137"/>
        <v>485511.2815340503</v>
      </c>
      <c r="AG443" s="9">
        <f t="shared" si="138"/>
        <v>14.25422439311231</v>
      </c>
      <c r="AH443" s="10">
        <f t="shared" si="139"/>
        <v>4.75737417421277</v>
      </c>
      <c r="AI443" s="10">
        <f t="shared" si="140"/>
        <v>4.7950796716202655</v>
      </c>
      <c r="AJ443" s="10">
        <f t="shared" si="141"/>
        <v>5.001726748942688</v>
      </c>
      <c r="AK443" s="10">
        <f t="shared" si="142"/>
        <v>9.7968064205629535</v>
      </c>
      <c r="AL443" s="9">
        <f t="shared" si="143"/>
        <v>5.3066034778049334</v>
      </c>
      <c r="AM443" s="49">
        <f t="shared" si="127"/>
        <v>33.805829468924934</v>
      </c>
      <c r="AN443" s="29">
        <f t="shared" si="146"/>
        <v>1.6328010700938258E-4</v>
      </c>
      <c r="AO443" s="29">
        <f t="shared" si="144"/>
        <v>7.2166666666666668</v>
      </c>
      <c r="AP443"/>
      <c r="AQ443" s="32"/>
      <c r="AR443" s="37"/>
      <c r="AS443" s="32"/>
      <c r="AT443"/>
    </row>
    <row r="444" spans="21:46" x14ac:dyDescent="0.25">
      <c r="U444" s="36">
        <f t="shared" si="126"/>
        <v>26040</v>
      </c>
      <c r="V444" s="49">
        <f t="shared" si="145"/>
        <v>28.499243007823154</v>
      </c>
      <c r="W444" s="32">
        <f t="shared" si="128"/>
        <v>296.39962150391153</v>
      </c>
      <c r="X444" s="8">
        <f t="shared" si="129"/>
        <v>1.1914773287970688</v>
      </c>
      <c r="Y444" s="32">
        <f t="shared" si="130"/>
        <v>1.8360364795981793E-5</v>
      </c>
      <c r="Z444" s="32">
        <f t="shared" si="131"/>
        <v>1.5409747506080252E-5</v>
      </c>
      <c r="AA444" s="10">
        <f t="shared" si="132"/>
        <v>1006.2015815788889</v>
      </c>
      <c r="AB444" s="29">
        <f t="shared" si="133"/>
        <v>2.5838855780345751E-2</v>
      </c>
      <c r="AC444" s="8">
        <f t="shared" si="134"/>
        <v>0.71497856767073265</v>
      </c>
      <c r="AD444" s="32">
        <f t="shared" si="135"/>
        <v>3.3738234715890254E-3</v>
      </c>
      <c r="AE444" s="38">
        <f t="shared" si="136"/>
        <v>679058.12281132815</v>
      </c>
      <c r="AF444" s="32">
        <f t="shared" si="137"/>
        <v>485512.00401281985</v>
      </c>
      <c r="AG444" s="9">
        <f t="shared" si="138"/>
        <v>14.254229695959614</v>
      </c>
      <c r="AH444" s="10">
        <f t="shared" si="139"/>
        <v>4.7573760610785358</v>
      </c>
      <c r="AI444" s="10">
        <f t="shared" si="140"/>
        <v>4.795089345106951</v>
      </c>
      <c r="AJ444" s="10">
        <f t="shared" si="141"/>
        <v>5.0017352912595232</v>
      </c>
      <c r="AK444" s="10">
        <f t="shared" si="142"/>
        <v>9.7968246363664733</v>
      </c>
      <c r="AL444" s="9">
        <f t="shared" si="143"/>
        <v>5.3066133446985067</v>
      </c>
      <c r="AM444" s="49">
        <f t="shared" si="127"/>
        <v>33.805856352521658</v>
      </c>
      <c r="AN444" s="29">
        <f t="shared" si="146"/>
        <v>1.6328041060610789E-4</v>
      </c>
      <c r="AO444" s="29">
        <f t="shared" si="144"/>
        <v>7.2333333333333334</v>
      </c>
      <c r="AP444"/>
      <c r="AQ444" s="32"/>
      <c r="AR444" s="37"/>
      <c r="AS444" s="32"/>
      <c r="AT444"/>
    </row>
    <row r="445" spans="21:46" x14ac:dyDescent="0.25">
      <c r="U445" s="36">
        <f t="shared" si="126"/>
        <v>26100</v>
      </c>
      <c r="V445" s="49">
        <f t="shared" si="145"/>
        <v>28.49925965041388</v>
      </c>
      <c r="W445" s="32">
        <f t="shared" si="128"/>
        <v>296.39962982520694</v>
      </c>
      <c r="X445" s="8">
        <f t="shared" si="129"/>
        <v>1.1914772952366437</v>
      </c>
      <c r="Y445" s="32">
        <f t="shared" si="130"/>
        <v>1.8360365192396367E-5</v>
      </c>
      <c r="Z445" s="32">
        <f t="shared" si="131"/>
        <v>1.5409748272836157E-5</v>
      </c>
      <c r="AA445" s="10">
        <f t="shared" si="132"/>
        <v>1006.2015818767318</v>
      </c>
      <c r="AB445" s="29">
        <f t="shared" si="133"/>
        <v>2.5838856402002137E-2</v>
      </c>
      <c r="AC445" s="8">
        <f t="shared" si="134"/>
        <v>0.71497856611766386</v>
      </c>
      <c r="AD445" s="32">
        <f t="shared" si="135"/>
        <v>3.3738233768703454E-3</v>
      </c>
      <c r="AE445" s="38">
        <f t="shared" si="136"/>
        <v>679059.11256057501</v>
      </c>
      <c r="AF445" s="32">
        <f t="shared" si="137"/>
        <v>485512.71060769324</v>
      </c>
      <c r="AG445" s="9">
        <f t="shared" si="138"/>
        <v>14.25423488221662</v>
      </c>
      <c r="AH445" s="10">
        <f t="shared" si="139"/>
        <v>4.7573779064592321</v>
      </c>
      <c r="AI445" s="10">
        <f t="shared" si="140"/>
        <v>4.7950988059255559</v>
      </c>
      <c r="AJ445" s="10">
        <f t="shared" si="141"/>
        <v>5.0017436457747975</v>
      </c>
      <c r="AK445" s="10">
        <f t="shared" si="142"/>
        <v>9.7968424517003534</v>
      </c>
      <c r="AL445" s="9">
        <f t="shared" si="143"/>
        <v>5.3066229946710237</v>
      </c>
      <c r="AM445" s="49">
        <f t="shared" si="127"/>
        <v>33.805882645084907</v>
      </c>
      <c r="AN445" s="29">
        <f t="shared" si="146"/>
        <v>1.6328070752833924E-4</v>
      </c>
      <c r="AO445" s="29">
        <f t="shared" si="144"/>
        <v>7.25</v>
      </c>
      <c r="AP445"/>
      <c r="AQ445" s="32"/>
      <c r="AR445" s="37"/>
      <c r="AS445" s="32"/>
      <c r="AT445"/>
    </row>
    <row r="446" spans="21:46" x14ac:dyDescent="0.25">
      <c r="U446" s="36">
        <f t="shared" si="126"/>
        <v>26160</v>
      </c>
      <c r="V446" s="49">
        <f t="shared" si="145"/>
        <v>28.49927592711694</v>
      </c>
      <c r="W446" s="32">
        <f t="shared" si="128"/>
        <v>296.39963796355846</v>
      </c>
      <c r="X446" s="8">
        <f t="shared" si="129"/>
        <v>1.1914772624140471</v>
      </c>
      <c r="Y446" s="32">
        <f t="shared" si="130"/>
        <v>1.8360365580095781E-5</v>
      </c>
      <c r="Z446" s="32">
        <f t="shared" si="131"/>
        <v>1.5409749022734954E-5</v>
      </c>
      <c r="AA446" s="10">
        <f t="shared" si="132"/>
        <v>1006.2015821680267</v>
      </c>
      <c r="AB446" s="29">
        <f t="shared" si="133"/>
        <v>2.5838857009991428E-2</v>
      </c>
      <c r="AC446" s="8">
        <f t="shared" si="134"/>
        <v>0.71497856459873976</v>
      </c>
      <c r="AD446" s="32">
        <f t="shared" si="135"/>
        <v>3.3738232842340627E-3</v>
      </c>
      <c r="AE446" s="38">
        <f t="shared" si="136"/>
        <v>679060.08054991241</v>
      </c>
      <c r="AF446" s="32">
        <f t="shared" si="137"/>
        <v>485513.401667881</v>
      </c>
      <c r="AG446" s="9">
        <f t="shared" si="138"/>
        <v>14.25423995444684</v>
      </c>
      <c r="AH446" s="10">
        <f t="shared" si="139"/>
        <v>4.7573797112670064</v>
      </c>
      <c r="AI446" s="10">
        <f t="shared" si="140"/>
        <v>4.7951080587513815</v>
      </c>
      <c r="AJ446" s="10">
        <f t="shared" si="141"/>
        <v>5.0017518166172543</v>
      </c>
      <c r="AK446" s="10">
        <f t="shared" si="142"/>
        <v>9.7968598753686358</v>
      </c>
      <c r="AL446" s="9">
        <f t="shared" si="143"/>
        <v>5.3066324324913445</v>
      </c>
      <c r="AM446" s="49">
        <f t="shared" si="127"/>
        <v>33.805908359608281</v>
      </c>
      <c r="AN446" s="29">
        <f t="shared" si="146"/>
        <v>1.632809979228106E-4</v>
      </c>
      <c r="AO446" s="29">
        <f t="shared" si="144"/>
        <v>7.2666666666666666</v>
      </c>
      <c r="AP446"/>
      <c r="AQ446" s="32"/>
      <c r="AR446" s="37"/>
      <c r="AS446" s="32"/>
      <c r="AT446"/>
    </row>
    <row r="447" spans="21:46" x14ac:dyDescent="0.25">
      <c r="U447" s="36">
        <f t="shared" si="126"/>
        <v>26220</v>
      </c>
      <c r="V447" s="49">
        <f t="shared" si="145"/>
        <v>28.499291845976284</v>
      </c>
      <c r="W447" s="32">
        <f t="shared" si="128"/>
        <v>296.3996459229881</v>
      </c>
      <c r="X447" s="8">
        <f t="shared" si="129"/>
        <v>1.1914772303130579</v>
      </c>
      <c r="Y447" s="32">
        <f t="shared" si="130"/>
        <v>1.8360365959271629E-5</v>
      </c>
      <c r="Z447" s="32">
        <f t="shared" si="131"/>
        <v>1.5409749756147237E-5</v>
      </c>
      <c r="AA447" s="10">
        <f t="shared" si="132"/>
        <v>1006.2015824529175</v>
      </c>
      <c r="AB447" s="29">
        <f t="shared" si="133"/>
        <v>2.5838857604614063E-2</v>
      </c>
      <c r="AC447" s="8">
        <f t="shared" si="134"/>
        <v>0.71497856311320951</v>
      </c>
      <c r="AD447" s="32">
        <f t="shared" si="135"/>
        <v>3.3738231936343965E-3</v>
      </c>
      <c r="AE447" s="38">
        <f t="shared" si="136"/>
        <v>679061.02725773747</v>
      </c>
      <c r="AF447" s="32">
        <f t="shared" si="137"/>
        <v>485514.07753491716</v>
      </c>
      <c r="AG447" s="9">
        <f t="shared" si="138"/>
        <v>14.254244915157422</v>
      </c>
      <c r="AH447" s="10">
        <f t="shared" si="139"/>
        <v>4.7573814763939364</v>
      </c>
      <c r="AI447" s="10">
        <f t="shared" si="140"/>
        <v>4.7951171081569415</v>
      </c>
      <c r="AJ447" s="10">
        <f t="shared" si="141"/>
        <v>5.0017598078248025</v>
      </c>
      <c r="AK447" s="10">
        <f t="shared" si="142"/>
        <v>9.7968769159817448</v>
      </c>
      <c r="AL447" s="9">
        <f t="shared" si="143"/>
        <v>5.306641662823445</v>
      </c>
      <c r="AM447" s="49">
        <f t="shared" si="127"/>
        <v>33.805933508799725</v>
      </c>
      <c r="AN447" s="29">
        <f t="shared" si="146"/>
        <v>1.6328128193302907E-4</v>
      </c>
      <c r="AO447" s="29">
        <f t="shared" si="144"/>
        <v>7.2833333333333332</v>
      </c>
      <c r="AP447"/>
      <c r="AQ447" s="32"/>
      <c r="AR447" s="37"/>
      <c r="AS447" s="32"/>
      <c r="AT447"/>
    </row>
    <row r="448" spans="21:46" x14ac:dyDescent="0.25">
      <c r="U448" s="36">
        <f t="shared" ref="U448:U490" si="147">U447+$W$2</f>
        <v>26280</v>
      </c>
      <c r="V448" s="49">
        <f t="shared" si="145"/>
        <v>28.499307414859018</v>
      </c>
      <c r="W448" s="32">
        <f t="shared" si="128"/>
        <v>296.39965370742948</v>
      </c>
      <c r="X448" s="8">
        <f t="shared" si="129"/>
        <v>1.1914771989178115</v>
      </c>
      <c r="Y448" s="32">
        <f t="shared" si="130"/>
        <v>1.8360366330111232E-5</v>
      </c>
      <c r="Z448" s="32">
        <f t="shared" si="131"/>
        <v>1.5409750473435401E-5</v>
      </c>
      <c r="AA448" s="10">
        <f t="shared" si="132"/>
        <v>1006.201582731545</v>
      </c>
      <c r="AB448" s="29">
        <f t="shared" si="133"/>
        <v>2.5838858186163851E-2</v>
      </c>
      <c r="AC448" s="8">
        <f t="shared" si="134"/>
        <v>0.71497856166033835</v>
      </c>
      <c r="AD448" s="32">
        <f t="shared" si="135"/>
        <v>3.3738231050265705E-3</v>
      </c>
      <c r="AE448" s="38">
        <f t="shared" si="136"/>
        <v>679061.95315193408</v>
      </c>
      <c r="AF448" s="32">
        <f t="shared" si="137"/>
        <v>485514.73854282987</v>
      </c>
      <c r="AG448" s="9">
        <f t="shared" si="138"/>
        <v>14.254249766800408</v>
      </c>
      <c r="AH448" s="10">
        <f t="shared" si="139"/>
        <v>4.757383202712484</v>
      </c>
      <c r="AI448" s="10">
        <f t="shared" si="140"/>
        <v>4.795125958614233</v>
      </c>
      <c r="AJ448" s="10">
        <f t="shared" si="141"/>
        <v>5.0017676233466224</v>
      </c>
      <c r="AK448" s="10">
        <f t="shared" si="142"/>
        <v>9.7968935819608554</v>
      </c>
      <c r="AL448" s="9">
        <f t="shared" si="143"/>
        <v>5.3066506902287962</v>
      </c>
      <c r="AM448" s="49">
        <f t="shared" si="127"/>
        <v>33.805958105087811</v>
      </c>
      <c r="AN448" s="29">
        <f t="shared" si="146"/>
        <v>1.6328155969934759E-4</v>
      </c>
      <c r="AO448" s="29">
        <f t="shared" si="144"/>
        <v>7.3</v>
      </c>
      <c r="AP448"/>
      <c r="AQ448" s="32"/>
      <c r="AR448" s="37"/>
      <c r="AS448" s="32"/>
      <c r="AT448"/>
    </row>
    <row r="449" spans="21:46" x14ac:dyDescent="0.25">
      <c r="U449" s="36">
        <f t="shared" si="147"/>
        <v>26340</v>
      </c>
      <c r="V449" s="49">
        <f t="shared" si="145"/>
        <v>28.499322641459298</v>
      </c>
      <c r="W449" s="32">
        <f t="shared" si="128"/>
        <v>296.39966132072965</v>
      </c>
      <c r="X449" s="8">
        <f t="shared" si="129"/>
        <v>1.1914771682127923</v>
      </c>
      <c r="Y449" s="32">
        <f t="shared" si="130"/>
        <v>1.8360366692797902E-5</v>
      </c>
      <c r="Z449" s="32">
        <f t="shared" si="131"/>
        <v>1.540975117495397E-5</v>
      </c>
      <c r="AA449" s="10">
        <f t="shared" si="132"/>
        <v>1006.2015830040469</v>
      </c>
      <c r="AB449" s="29">
        <f t="shared" si="133"/>
        <v>2.5838858754928213E-2</v>
      </c>
      <c r="AC449" s="8">
        <f t="shared" si="134"/>
        <v>0.71497856023940909</v>
      </c>
      <c r="AD449" s="32">
        <f t="shared" si="135"/>
        <v>3.3738230183667953E-3</v>
      </c>
      <c r="AE449" s="38">
        <f t="shared" si="136"/>
        <v>679062.85869009257</v>
      </c>
      <c r="AF449" s="32">
        <f t="shared" si="137"/>
        <v>485515.38501829968</v>
      </c>
      <c r="AG449" s="9">
        <f t="shared" si="138"/>
        <v>14.254254511773876</v>
      </c>
      <c r="AH449" s="10">
        <f t="shared" si="139"/>
        <v>4.7573848910759269</v>
      </c>
      <c r="AI449" s="10">
        <f t="shared" si="140"/>
        <v>4.7951346144969458</v>
      </c>
      <c r="AJ449" s="10">
        <f t="shared" si="141"/>
        <v>5.0017752670450957</v>
      </c>
      <c r="AK449" s="10">
        <f t="shared" si="142"/>
        <v>9.7969098815420423</v>
      </c>
      <c r="AL449" s="9">
        <f t="shared" si="143"/>
        <v>5.3066595191686057</v>
      </c>
      <c r="AM449" s="49">
        <f t="shared" si="127"/>
        <v>33.805982160627906</v>
      </c>
      <c r="AN449" s="29">
        <f t="shared" si="146"/>
        <v>1.6328183135903403E-4</v>
      </c>
      <c r="AO449" s="29">
        <f t="shared" si="144"/>
        <v>7.3166666666666664</v>
      </c>
      <c r="AP449"/>
      <c r="AQ449" s="32"/>
      <c r="AR449" s="37"/>
      <c r="AS449" s="32"/>
      <c r="AT449"/>
    </row>
    <row r="450" spans="21:46" x14ac:dyDescent="0.25">
      <c r="U450" s="36">
        <f t="shared" si="147"/>
        <v>26400</v>
      </c>
      <c r="V450" s="49">
        <f t="shared" si="145"/>
        <v>28.499337533302128</v>
      </c>
      <c r="W450" s="32">
        <f t="shared" si="128"/>
        <v>296.39966876665102</v>
      </c>
      <c r="X450" s="8">
        <f t="shared" si="129"/>
        <v>1.1914771381828257</v>
      </c>
      <c r="Y450" s="32">
        <f t="shared" si="130"/>
        <v>1.8360367047510906E-5</v>
      </c>
      <c r="Z450" s="32">
        <f t="shared" si="131"/>
        <v>1.5409751861049647E-5</v>
      </c>
      <c r="AA450" s="10">
        <f t="shared" si="132"/>
        <v>1006.2015832705579</v>
      </c>
      <c r="AB450" s="29">
        <f t="shared" si="133"/>
        <v>2.5838859311188296E-2</v>
      </c>
      <c r="AC450" s="8">
        <f t="shared" si="134"/>
        <v>0.71497855884971906</v>
      </c>
      <c r="AD450" s="32">
        <f t="shared" si="135"/>
        <v>3.3738229336122442E-3</v>
      </c>
      <c r="AE450" s="38">
        <f t="shared" si="136"/>
        <v>679063.74431974429</v>
      </c>
      <c r="AF450" s="32">
        <f t="shared" si="137"/>
        <v>485516.01728082489</v>
      </c>
      <c r="AG450" s="9">
        <f t="shared" si="138"/>
        <v>14.254259152423188</v>
      </c>
      <c r="AH450" s="10">
        <f t="shared" si="139"/>
        <v>4.7573865423187947</v>
      </c>
      <c r="AI450" s="10">
        <f t="shared" si="140"/>
        <v>4.7951430800826387</v>
      </c>
      <c r="AJ450" s="10">
        <f t="shared" si="141"/>
        <v>5.0017827426976682</v>
      </c>
      <c r="AK450" s="10">
        <f t="shared" si="142"/>
        <v>9.796925822780306</v>
      </c>
      <c r="AL450" s="9">
        <f t="shared" si="143"/>
        <v>5.3066681540059983</v>
      </c>
      <c r="AM450" s="49">
        <f t="shared" si="127"/>
        <v>33.806005687308129</v>
      </c>
      <c r="AN450" s="29">
        <f t="shared" si="146"/>
        <v>1.6328209704633844E-4</v>
      </c>
      <c r="AO450" s="29">
        <f t="shared" si="144"/>
        <v>7.333333333333333</v>
      </c>
      <c r="AP450"/>
      <c r="AQ450" s="32"/>
      <c r="AR450" s="37"/>
      <c r="AS450" s="32"/>
      <c r="AT450"/>
    </row>
    <row r="451" spans="21:46" x14ac:dyDescent="0.25">
      <c r="U451" s="36">
        <f t="shared" si="147"/>
        <v>26460</v>
      </c>
      <c r="V451" s="49">
        <f t="shared" si="145"/>
        <v>28.499352097747085</v>
      </c>
      <c r="W451" s="32">
        <f t="shared" si="128"/>
        <v>296.39967604887352</v>
      </c>
      <c r="X451" s="8">
        <f t="shared" si="129"/>
        <v>1.1914771088130711</v>
      </c>
      <c r="Y451" s="32">
        <f t="shared" si="130"/>
        <v>1.8360367394425518E-5</v>
      </c>
      <c r="Z451" s="32">
        <f t="shared" si="131"/>
        <v>1.5409752532061484E-5</v>
      </c>
      <c r="AA451" s="10">
        <f t="shared" si="132"/>
        <v>1006.2015835312097</v>
      </c>
      <c r="AB451" s="29">
        <f t="shared" si="133"/>
        <v>2.5838859855218971E-2</v>
      </c>
      <c r="AC451" s="8">
        <f t="shared" si="134"/>
        <v>0.71497855749058115</v>
      </c>
      <c r="AD451" s="32">
        <f t="shared" si="135"/>
        <v>3.3738228507210291E-3</v>
      </c>
      <c r="AE451" s="38">
        <f t="shared" si="136"/>
        <v>679064.61047858384</v>
      </c>
      <c r="AF451" s="32">
        <f t="shared" si="137"/>
        <v>485516.63564288127</v>
      </c>
      <c r="AG451" s="9">
        <f t="shared" si="138"/>
        <v>14.254263691042139</v>
      </c>
      <c r="AH451" s="10">
        <f t="shared" si="139"/>
        <v>4.7573881572572487</v>
      </c>
      <c r="AI451" s="10">
        <f t="shared" si="140"/>
        <v>4.7951513595548194</v>
      </c>
      <c r="AJ451" s="10">
        <f t="shared" si="141"/>
        <v>5.0017900539987146</v>
      </c>
      <c r="AK451" s="10">
        <f t="shared" si="142"/>
        <v>9.7969414135535331</v>
      </c>
      <c r="AL451" s="9">
        <f t="shared" si="143"/>
        <v>5.3066765990081635</v>
      </c>
      <c r="AM451" s="49">
        <f t="shared" si="127"/>
        <v>33.806028696755249</v>
      </c>
      <c r="AN451" s="29">
        <f t="shared" si="146"/>
        <v>1.6328235689255888E-4</v>
      </c>
      <c r="AO451" s="29">
        <f t="shared" si="144"/>
        <v>7.35</v>
      </c>
      <c r="AP451"/>
      <c r="AQ451" s="32"/>
      <c r="AR451" s="37"/>
      <c r="AS451" s="32"/>
      <c r="AT451"/>
    </row>
    <row r="452" spans="21:46" x14ac:dyDescent="0.25">
      <c r="U452" s="36">
        <f t="shared" si="147"/>
        <v>26520</v>
      </c>
      <c r="V452" s="49">
        <f t="shared" si="145"/>
        <v>28.499366341991944</v>
      </c>
      <c r="W452" s="32">
        <f t="shared" si="128"/>
        <v>296.39968317099596</v>
      </c>
      <c r="X452" s="8">
        <f t="shared" si="129"/>
        <v>1.1914770800890131</v>
      </c>
      <c r="Y452" s="32">
        <f t="shared" si="130"/>
        <v>1.8360367733713191E-5</v>
      </c>
      <c r="Z452" s="32">
        <f t="shared" si="131"/>
        <v>1.5409753188321107E-5</v>
      </c>
      <c r="AA452" s="10">
        <f t="shared" si="132"/>
        <v>1006.2015837861311</v>
      </c>
      <c r="AB452" s="29">
        <f t="shared" si="133"/>
        <v>2.5838860387289084E-2</v>
      </c>
      <c r="AC452" s="8">
        <f t="shared" si="134"/>
        <v>0.71497855616132444</v>
      </c>
      <c r="AD452" s="32">
        <f t="shared" si="135"/>
        <v>3.373822769652186E-3</v>
      </c>
      <c r="AE452" s="38">
        <f t="shared" si="136"/>
        <v>679065.45759468165</v>
      </c>
      <c r="AF452" s="32">
        <f t="shared" si="137"/>
        <v>485517.24041007459</v>
      </c>
      <c r="AG452" s="9">
        <f t="shared" si="138"/>
        <v>14.254268129874092</v>
      </c>
      <c r="AH452" s="10">
        <f t="shared" si="139"/>
        <v>4.7573897366895119</v>
      </c>
      <c r="AI452" s="10">
        <f t="shared" si="140"/>
        <v>4.7951594570050355</v>
      </c>
      <c r="AJ452" s="10">
        <f t="shared" si="141"/>
        <v>5.0017972045614609</v>
      </c>
      <c r="AK452" s="10">
        <f t="shared" si="142"/>
        <v>9.7969566615664974</v>
      </c>
      <c r="AL452" s="9">
        <f t="shared" si="143"/>
        <v>5.3066848583485182</v>
      </c>
      <c r="AM452" s="49">
        <f t="shared" si="127"/>
        <v>33.806051200340463</v>
      </c>
      <c r="AN452" s="29">
        <f t="shared" si="146"/>
        <v>1.6328261102610829E-4</v>
      </c>
      <c r="AO452" s="29">
        <f t="shared" si="144"/>
        <v>7.3666666666666663</v>
      </c>
      <c r="AP452"/>
      <c r="AQ452" s="32"/>
      <c r="AR452" s="37"/>
      <c r="AS452" s="32"/>
      <c r="AT452"/>
    </row>
    <row r="453" spans="21:46" x14ac:dyDescent="0.25">
      <c r="U453" s="36">
        <f t="shared" si="147"/>
        <v>26580</v>
      </c>
      <c r="V453" s="49">
        <f t="shared" si="145"/>
        <v>28.499380273076248</v>
      </c>
      <c r="W453" s="32">
        <f t="shared" si="128"/>
        <v>296.39969013653808</v>
      </c>
      <c r="X453" s="8">
        <f t="shared" si="129"/>
        <v>1.191477051996457</v>
      </c>
      <c r="Y453" s="32">
        <f t="shared" si="130"/>
        <v>1.8360368065541611E-5</v>
      </c>
      <c r="Z453" s="32">
        <f t="shared" si="131"/>
        <v>1.5409753830152835E-5</v>
      </c>
      <c r="AA453" s="10">
        <f t="shared" si="132"/>
        <v>1006.2015840354481</v>
      </c>
      <c r="AB453" s="29">
        <f t="shared" si="133"/>
        <v>2.5838860907661621E-2</v>
      </c>
      <c r="AC453" s="8">
        <f t="shared" si="134"/>
        <v>0.71497855486129158</v>
      </c>
      <c r="AD453" s="32">
        <f t="shared" si="135"/>
        <v>3.3738226903656503E-3</v>
      </c>
      <c r="AE453" s="38">
        <f t="shared" si="136"/>
        <v>679066.28608669736</v>
      </c>
      <c r="AF453" s="32">
        <f t="shared" si="137"/>
        <v>485517.83188129129</v>
      </c>
      <c r="AG453" s="9">
        <f t="shared" si="138"/>
        <v>14.254272471113064</v>
      </c>
      <c r="AH453" s="10">
        <f t="shared" si="139"/>
        <v>4.7573912813962567</v>
      </c>
      <c r="AI453" s="10">
        <f t="shared" si="140"/>
        <v>4.7951673764348923</v>
      </c>
      <c r="AJ453" s="10">
        <f t="shared" si="141"/>
        <v>5.0018041979196397</v>
      </c>
      <c r="AK453" s="10">
        <f t="shared" si="142"/>
        <v>9.7969715743545329</v>
      </c>
      <c r="AL453" s="9">
        <f t="shared" si="143"/>
        <v>5.3066929361087052</v>
      </c>
      <c r="AM453" s="49">
        <f t="shared" si="127"/>
        <v>33.806073209184952</v>
      </c>
      <c r="AN453" s="29">
        <f t="shared" si="146"/>
        <v>1.6328285957257555E-4</v>
      </c>
      <c r="AO453" s="29">
        <f t="shared" si="144"/>
        <v>7.3833333333333337</v>
      </c>
      <c r="AP453"/>
      <c r="AQ453" s="32"/>
      <c r="AR453" s="37"/>
      <c r="AS453" s="32"/>
      <c r="AT453"/>
    </row>
    <row r="454" spans="21:46" x14ac:dyDescent="0.25">
      <c r="U454" s="36">
        <f t="shared" si="147"/>
        <v>26640</v>
      </c>
      <c r="V454" s="49">
        <f t="shared" si="145"/>
        <v>28.499393897884776</v>
      </c>
      <c r="W454" s="32">
        <f t="shared" si="128"/>
        <v>296.39969694894239</v>
      </c>
      <c r="X454" s="8">
        <f t="shared" si="129"/>
        <v>1.1914770245215183</v>
      </c>
      <c r="Y454" s="32">
        <f t="shared" si="130"/>
        <v>1.8360368390074759E-5</v>
      </c>
      <c r="Z454" s="32">
        <f t="shared" si="131"/>
        <v>1.5409754457873868E-5</v>
      </c>
      <c r="AA454" s="10">
        <f t="shared" si="132"/>
        <v>1006.2015842792839</v>
      </c>
      <c r="AB454" s="29">
        <f t="shared" si="133"/>
        <v>2.5838861416593729E-2</v>
      </c>
      <c r="AC454" s="8">
        <f t="shared" si="134"/>
        <v>0.71497855358983997</v>
      </c>
      <c r="AD454" s="32">
        <f t="shared" si="135"/>
        <v>3.3738226128222368E-3</v>
      </c>
      <c r="AE454" s="38">
        <f t="shared" si="136"/>
        <v>679067.0963640858</v>
      </c>
      <c r="AF454" s="32">
        <f t="shared" si="137"/>
        <v>485518.41034884652</v>
      </c>
      <c r="AG454" s="9">
        <f t="shared" si="138"/>
        <v>14.254276716904837</v>
      </c>
      <c r="AH454" s="10">
        <f t="shared" si="139"/>
        <v>4.7573927921409851</v>
      </c>
      <c r="AI454" s="10">
        <f t="shared" si="140"/>
        <v>4.7951751217580227</v>
      </c>
      <c r="AJ454" s="10">
        <f t="shared" si="141"/>
        <v>5.0018110375293157</v>
      </c>
      <c r="AK454" s="10">
        <f t="shared" si="142"/>
        <v>9.7969861592873393</v>
      </c>
      <c r="AL454" s="9">
        <f t="shared" si="143"/>
        <v>5.3067008362806414</v>
      </c>
      <c r="AM454" s="49">
        <f t="shared" si="127"/>
        <v>33.80609473416542</v>
      </c>
      <c r="AN454" s="29">
        <f t="shared" si="146"/>
        <v>1.6328310265478898E-4</v>
      </c>
      <c r="AO454" s="29">
        <f t="shared" si="144"/>
        <v>7.4</v>
      </c>
      <c r="AP454"/>
      <c r="AQ454" s="32"/>
      <c r="AR454" s="37"/>
      <c r="AS454" s="32"/>
      <c r="AT454"/>
    </row>
    <row r="455" spans="21:46" x14ac:dyDescent="0.25">
      <c r="U455" s="36">
        <f t="shared" si="147"/>
        <v>26700</v>
      </c>
      <c r="V455" s="49">
        <f t="shared" si="145"/>
        <v>28.49940722315095</v>
      </c>
      <c r="W455" s="32">
        <f t="shared" si="128"/>
        <v>296.39970361157543</v>
      </c>
      <c r="X455" s="8">
        <f t="shared" si="129"/>
        <v>1.1914769976506197</v>
      </c>
      <c r="Y455" s="32">
        <f t="shared" si="130"/>
        <v>1.8360368707473011E-5</v>
      </c>
      <c r="Z455" s="32">
        <f t="shared" si="131"/>
        <v>1.5409755071794407E-5</v>
      </c>
      <c r="AA455" s="10">
        <f t="shared" si="132"/>
        <v>1006.201584517759</v>
      </c>
      <c r="AB455" s="29">
        <f t="shared" si="133"/>
        <v>2.5838861914336916E-2</v>
      </c>
      <c r="AC455" s="8">
        <f t="shared" si="134"/>
        <v>0.71497855234634133</v>
      </c>
      <c r="AD455" s="32">
        <f t="shared" si="135"/>
        <v>3.3738225369836254E-3</v>
      </c>
      <c r="AE455" s="38">
        <f t="shared" si="136"/>
        <v>679067.88882730226</v>
      </c>
      <c r="AF455" s="32">
        <f t="shared" si="137"/>
        <v>485518.97609863081</v>
      </c>
      <c r="AG455" s="9">
        <f t="shared" si="138"/>
        <v>14.254280869348021</v>
      </c>
      <c r="AH455" s="10">
        <f t="shared" si="139"/>
        <v>4.7573942696704146</v>
      </c>
      <c r="AI455" s="10">
        <f t="shared" si="140"/>
        <v>4.7951826968020317</v>
      </c>
      <c r="AJ455" s="10">
        <f t="shared" si="141"/>
        <v>5.0018177267706214</v>
      </c>
      <c r="AK455" s="10">
        <f t="shared" si="142"/>
        <v>9.7970004235726531</v>
      </c>
      <c r="AL455" s="9">
        <f t="shared" si="143"/>
        <v>5.3067085627685202</v>
      </c>
      <c r="AM455" s="49">
        <f t="shared" si="127"/>
        <v>33.806115785919474</v>
      </c>
      <c r="AN455" s="29">
        <f t="shared" si="146"/>
        <v>1.6328334039287756E-4</v>
      </c>
      <c r="AO455" s="29">
        <f t="shared" si="144"/>
        <v>7.416666666666667</v>
      </c>
      <c r="AP455"/>
      <c r="AQ455" s="32"/>
      <c r="AR455" s="37"/>
      <c r="AS455" s="32"/>
      <c r="AT455"/>
    </row>
    <row r="456" spans="21:46" x14ac:dyDescent="0.25">
      <c r="U456" s="36">
        <f t="shared" si="147"/>
        <v>26760</v>
      </c>
      <c r="V456" s="49">
        <f t="shared" si="145"/>
        <v>28.499420255460166</v>
      </c>
      <c r="W456" s="32">
        <f t="shared" si="128"/>
        <v>296.39971012773003</v>
      </c>
      <c r="X456" s="8">
        <f t="shared" si="129"/>
        <v>1.1914769713704809</v>
      </c>
      <c r="Y456" s="32">
        <f t="shared" si="130"/>
        <v>1.8360369017893225E-5</v>
      </c>
      <c r="Z456" s="32">
        <f t="shared" si="131"/>
        <v>1.5409755672217859E-5</v>
      </c>
      <c r="AA456" s="10">
        <f t="shared" si="132"/>
        <v>1006.2015847509912</v>
      </c>
      <c r="AB456" s="29">
        <f t="shared" si="133"/>
        <v>2.5838862401137159E-2</v>
      </c>
      <c r="AC456" s="8">
        <f t="shared" si="134"/>
        <v>0.71497855113018127</v>
      </c>
      <c r="AD456" s="32">
        <f t="shared" si="135"/>
        <v>3.3738224628123339E-3</v>
      </c>
      <c r="AE456" s="38">
        <f t="shared" si="136"/>
        <v>679068.66386799526</v>
      </c>
      <c r="AF456" s="32">
        <f t="shared" si="137"/>
        <v>485519.52941024734</v>
      </c>
      <c r="AG456" s="9">
        <f t="shared" si="138"/>
        <v>14.254284930495066</v>
      </c>
      <c r="AH456" s="10">
        <f t="shared" si="139"/>
        <v>4.7573957147148391</v>
      </c>
      <c r="AI456" s="10">
        <f t="shared" si="140"/>
        <v>4.7951901053103718</v>
      </c>
      <c r="AJ456" s="10">
        <f t="shared" si="141"/>
        <v>5.0018242689492949</v>
      </c>
      <c r="AK456" s="10">
        <f t="shared" si="142"/>
        <v>9.7970143742596676</v>
      </c>
      <c r="AL456" s="9">
        <f t="shared" si="143"/>
        <v>5.3067161193906527</v>
      </c>
      <c r="AM456" s="49">
        <f t="shared" si="127"/>
        <v>33.806136374850816</v>
      </c>
      <c r="AN456" s="29">
        <f t="shared" si="146"/>
        <v>1.6328357290432778E-4</v>
      </c>
      <c r="AO456" s="29">
        <f t="shared" si="144"/>
        <v>7.4333333333333336</v>
      </c>
      <c r="AP456"/>
      <c r="AQ456" s="32"/>
      <c r="AR456" s="37"/>
      <c r="AS456" s="32"/>
      <c r="AT456"/>
    </row>
    <row r="457" spans="21:46" x14ac:dyDescent="0.25">
      <c r="U457" s="36">
        <f t="shared" si="147"/>
        <v>26820</v>
      </c>
      <c r="V457" s="49">
        <f t="shared" si="145"/>
        <v>28.499433001253038</v>
      </c>
      <c r="W457" s="32">
        <f t="shared" si="128"/>
        <v>296.39971650062648</v>
      </c>
      <c r="X457" s="8">
        <f t="shared" si="129"/>
        <v>1.1914769456681138</v>
      </c>
      <c r="Y457" s="32">
        <f t="shared" si="130"/>
        <v>1.8360369321488865E-5</v>
      </c>
      <c r="Z457" s="32">
        <f t="shared" si="131"/>
        <v>1.5409756259441004E-5</v>
      </c>
      <c r="AA457" s="10">
        <f t="shared" si="132"/>
        <v>1006.2015849790957</v>
      </c>
      <c r="AB457" s="29">
        <f t="shared" si="133"/>
        <v>2.5838862877235115E-2</v>
      </c>
      <c r="AC457" s="8">
        <f t="shared" si="134"/>
        <v>0.7149785499407586</v>
      </c>
      <c r="AD457" s="32">
        <f t="shared" si="135"/>
        <v>3.3738223902717072E-3</v>
      </c>
      <c r="AE457" s="38">
        <f t="shared" si="136"/>
        <v>679069.42186919926</v>
      </c>
      <c r="AF457" s="32">
        <f t="shared" si="137"/>
        <v>485520.07055714936</v>
      </c>
      <c r="AG457" s="9">
        <f t="shared" si="138"/>
        <v>14.254288902353268</v>
      </c>
      <c r="AH457" s="10">
        <f t="shared" si="139"/>
        <v>4.7573971279885043</v>
      </c>
      <c r="AI457" s="10">
        <f t="shared" si="140"/>
        <v>4.7951973509442176</v>
      </c>
      <c r="AJ457" s="10">
        <f t="shared" si="141"/>
        <v>5.0018306672984814</v>
      </c>
      <c r="AK457" s="10">
        <f t="shared" si="142"/>
        <v>9.797028018242699</v>
      </c>
      <c r="AL457" s="9">
        <f t="shared" si="143"/>
        <v>5.3067235098814614</v>
      </c>
      <c r="AM457" s="49">
        <f t="shared" si="127"/>
        <v>33.806156511134503</v>
      </c>
      <c r="AN457" s="29">
        <f t="shared" si="146"/>
        <v>1.6328380030404497E-4</v>
      </c>
      <c r="AO457" s="29">
        <f t="shared" si="144"/>
        <v>7.45</v>
      </c>
      <c r="AP457"/>
      <c r="AQ457" s="32"/>
      <c r="AR457" s="37"/>
      <c r="AS457" s="32"/>
      <c r="AT457"/>
    </row>
    <row r="458" spans="21:46" x14ac:dyDescent="0.25">
      <c r="U458" s="36">
        <f t="shared" si="147"/>
        <v>26880</v>
      </c>
      <c r="V458" s="49">
        <f t="shared" si="145"/>
        <v>28.499445466828593</v>
      </c>
      <c r="W458" s="32">
        <f t="shared" si="128"/>
        <v>296.39972273341425</v>
      </c>
      <c r="X458" s="8">
        <f t="shared" si="129"/>
        <v>1.1914769205308167</v>
      </c>
      <c r="Y458" s="32">
        <f t="shared" si="130"/>
        <v>1.8360369618409878E-5</v>
      </c>
      <c r="Z458" s="32">
        <f t="shared" si="131"/>
        <v>1.540975683375396E-5</v>
      </c>
      <c r="AA458" s="10">
        <f t="shared" si="132"/>
        <v>1006.2015852021855</v>
      </c>
      <c r="AB458" s="29">
        <f t="shared" si="133"/>
        <v>2.5838863342865951E-2</v>
      </c>
      <c r="AC458" s="8">
        <f t="shared" si="134"/>
        <v>0.71497854877748546</v>
      </c>
      <c r="AD458" s="32">
        <f t="shared" si="135"/>
        <v>3.3738223193258954E-3</v>
      </c>
      <c r="AE458" s="38">
        <f t="shared" si="136"/>
        <v>679070.16320553957</v>
      </c>
      <c r="AF458" s="32">
        <f t="shared" si="137"/>
        <v>485520.59980678686</v>
      </c>
      <c r="AG458" s="9">
        <f t="shared" si="138"/>
        <v>14.254292786885859</v>
      </c>
      <c r="AH458" s="10">
        <f t="shared" si="139"/>
        <v>4.7573985101899376</v>
      </c>
      <c r="AI458" s="10">
        <f t="shared" si="140"/>
        <v>4.7952044372842408</v>
      </c>
      <c r="AJ458" s="10">
        <f t="shared" si="141"/>
        <v>5.0018369249802372</v>
      </c>
      <c r="AK458" s="10">
        <f t="shared" si="142"/>
        <v>9.7970413622644781</v>
      </c>
      <c r="AL458" s="9">
        <f t="shared" si="143"/>
        <v>5.3067307378932584</v>
      </c>
      <c r="AM458" s="49">
        <f t="shared" ref="AM458:AM490" si="148">V458+AL458</f>
        <v>33.806176204721851</v>
      </c>
      <c r="AN458" s="29">
        <f t="shared" si="146"/>
        <v>1.6328402270440796E-4</v>
      </c>
      <c r="AO458" s="29">
        <f t="shared" si="144"/>
        <v>7.4666666666666668</v>
      </c>
      <c r="AP458"/>
      <c r="AQ458" s="32"/>
      <c r="AR458" s="37"/>
      <c r="AS458" s="32"/>
      <c r="AT458"/>
    </row>
    <row r="459" spans="21:46" x14ac:dyDescent="0.25">
      <c r="U459" s="36">
        <f t="shared" si="147"/>
        <v>26940</v>
      </c>
      <c r="V459" s="49">
        <f t="shared" si="145"/>
        <v>28.499457658347371</v>
      </c>
      <c r="W459" s="32">
        <f t="shared" ref="W459:W490" si="149">((V459+$W$4)/2)+273.15</f>
        <v>296.39972882917368</v>
      </c>
      <c r="X459" s="8">
        <f t="shared" ref="X459:X490" si="150">(351.99/W459)+344.84/(W459^2)</f>
        <v>1.1914768959461661</v>
      </c>
      <c r="Y459" s="32">
        <f t="shared" ref="Y459:Y490" si="151">((1.459*10^-6)*W459^1.5)/(W459+109.1)</f>
        <v>1.8360369908803082E-5</v>
      </c>
      <c r="Z459" s="32">
        <f t="shared" ref="Z459:Z490" si="152">Y459/X459</f>
        <v>1.5409757395440633E-5</v>
      </c>
      <c r="AA459" s="10">
        <f t="shared" ref="AA459:AA490" si="153">1030.5-0.19975*W459+(3.9734*10^-4)*W459^2</f>
        <v>1006.2015854203706</v>
      </c>
      <c r="AB459" s="29">
        <f t="shared" ref="AB459:AB490" si="154">((2.334*10^-3)*(W459^1.5))/(W459+164.54)</f>
        <v>2.5838863798259882E-2</v>
      </c>
      <c r="AC459" s="8">
        <f t="shared" ref="AC459:AC490" si="155">AA459*Y459/AB459</f>
        <v>0.71497854763978719</v>
      </c>
      <c r="AD459" s="32">
        <f t="shared" ref="AD459:AD490" si="156">1/W459</f>
        <v>3.373822249939836E-3</v>
      </c>
      <c r="AE459" s="38">
        <f t="shared" ref="AE459:AE490" si="157">$H$15*AD459*(V459-$W$4)*($C$34^3)/(Z459^2)</f>
        <v>679070.88824339106</v>
      </c>
      <c r="AF459" s="32">
        <f t="shared" ref="AF459:AF490" si="158">AE459*AC459</f>
        <v>485521.11742071999</v>
      </c>
      <c r="AG459" s="9">
        <f t="shared" ref="AG459:AG490" si="159">0.54*POWER(AF459,1/4)</f>
        <v>14.254296586012819</v>
      </c>
      <c r="AH459" s="10">
        <f t="shared" ref="AH459:AH490" si="160">AG459*AB459/$C$34</f>
        <v>4.7573998620023197</v>
      </c>
      <c r="AI459" s="10">
        <f t="shared" ref="AI459:AI490" si="161">AH459*$C$19*(V459-$W$4)</f>
        <v>4.7952113678324144</v>
      </c>
      <c r="AJ459" s="10">
        <f t="shared" ref="AJ459:AJ490" si="162">$W$3*$C$19*$C$3*(POWER(V459+273.15,4)-POWER($W$4+273.15,4))</f>
        <v>5.0018430450870266</v>
      </c>
      <c r="AK459" s="10">
        <f t="shared" ref="AK459:AK490" si="163">AJ459+AI459</f>
        <v>9.7970544129194401</v>
      </c>
      <c r="AL459" s="9">
        <f t="shared" ref="AL459:AL490" si="164">AK459*$C$17/($C$2*$C$19)</f>
        <v>5.3067378069980293</v>
      </c>
      <c r="AM459" s="49">
        <f t="shared" si="148"/>
        <v>33.806195465345397</v>
      </c>
      <c r="AN459" s="29">
        <f t="shared" si="146"/>
        <v>1.6328424021532401E-4</v>
      </c>
      <c r="AO459" s="29">
        <f t="shared" ref="AO459:AO490" si="165">U459/3600</f>
        <v>7.4833333333333334</v>
      </c>
      <c r="AP459"/>
      <c r="AQ459" s="32"/>
      <c r="AR459" s="37"/>
      <c r="AS459" s="32"/>
      <c r="AT459"/>
    </row>
    <row r="460" spans="21:46" x14ac:dyDescent="0.25">
      <c r="U460" s="36">
        <f t="shared" si="147"/>
        <v>27000</v>
      </c>
      <c r="V460" s="49">
        <f t="shared" ref="V460:V490" si="166">V459+$W$2*($R$10-AH459*$C$19*(V459-$W$4)-$W$3*$C$3*$C$19*(POWER(V459+273.15,4)-POWER($W$4+273.15,4)))/($C$29*$C$4)</f>
        <v>28.499469581834479</v>
      </c>
      <c r="W460" s="32">
        <f t="shared" si="149"/>
        <v>296.39973479091719</v>
      </c>
      <c r="X460" s="8">
        <f t="shared" si="150"/>
        <v>1.1914768719020128</v>
      </c>
      <c r="Y460" s="32">
        <f t="shared" si="151"/>
        <v>1.8360370192811952E-5</v>
      </c>
      <c r="Z460" s="32">
        <f t="shared" si="152"/>
        <v>1.5409757944778562E-5</v>
      </c>
      <c r="AA460" s="10">
        <f t="shared" si="153"/>
        <v>1006.2015856337589</v>
      </c>
      <c r="AB460" s="29">
        <f t="shared" si="154"/>
        <v>2.5838864243641912E-2</v>
      </c>
      <c r="AC460" s="8">
        <f t="shared" si="155"/>
        <v>0.71497854652710158</v>
      </c>
      <c r="AD460" s="32">
        <f t="shared" si="156"/>
        <v>3.3738221820792391E-3</v>
      </c>
      <c r="AE460" s="38">
        <f t="shared" si="157"/>
        <v>679071.59734108415</v>
      </c>
      <c r="AF460" s="32">
        <f t="shared" si="158"/>
        <v>485521.62365476554</v>
      </c>
      <c r="AG460" s="9">
        <f t="shared" si="159"/>
        <v>14.254300301611968</v>
      </c>
      <c r="AH460" s="10">
        <f t="shared" si="160"/>
        <v>4.7574011840938013</v>
      </c>
      <c r="AI460" s="10">
        <f t="shared" si="161"/>
        <v>4.7952181460137151</v>
      </c>
      <c r="AJ460" s="10">
        <f t="shared" si="162"/>
        <v>5.0018490306434567</v>
      </c>
      <c r="AK460" s="10">
        <f t="shared" si="163"/>
        <v>9.7970671766571726</v>
      </c>
      <c r="AL460" s="9">
        <f t="shared" si="164"/>
        <v>5.3067447206893021</v>
      </c>
      <c r="AM460" s="49">
        <f t="shared" si="148"/>
        <v>33.806214302523784</v>
      </c>
      <c r="AN460" s="29">
        <f t="shared" ref="AN460:AN490" si="167">AK460*$W$2/(3.6*10^6)</f>
        <v>1.6328445294428619E-4</v>
      </c>
      <c r="AO460" s="29">
        <f t="shared" si="165"/>
        <v>7.5</v>
      </c>
      <c r="AP460"/>
      <c r="AQ460" s="32"/>
      <c r="AR460" s="37"/>
      <c r="AS460" s="32"/>
      <c r="AT460"/>
    </row>
    <row r="461" spans="21:46" x14ac:dyDescent="0.25">
      <c r="U461" s="36">
        <f t="shared" si="147"/>
        <v>27060</v>
      </c>
      <c r="V461" s="49">
        <f t="shared" si="166"/>
        <v>28.499481243182565</v>
      </c>
      <c r="W461" s="32">
        <f t="shared" si="149"/>
        <v>296.39974062159126</v>
      </c>
      <c r="X461" s="8">
        <f t="shared" si="150"/>
        <v>1.1914768483864731</v>
      </c>
      <c r="Y461" s="32">
        <f t="shared" si="151"/>
        <v>1.8360370470576861E-5</v>
      </c>
      <c r="Z461" s="32">
        <f t="shared" si="152"/>
        <v>1.5409758482039262E-5</v>
      </c>
      <c r="AA461" s="10">
        <f t="shared" si="153"/>
        <v>1006.2015858424559</v>
      </c>
      <c r="AB461" s="29">
        <f t="shared" si="154"/>
        <v>2.5838864679232194E-2</v>
      </c>
      <c r="AC461" s="8">
        <f t="shared" si="155"/>
        <v>0.71497854543887795</v>
      </c>
      <c r="AD461" s="32">
        <f t="shared" si="156"/>
        <v>3.373822115710566E-3</v>
      </c>
      <c r="AE461" s="38">
        <f t="shared" si="157"/>
        <v>679072.29084906506</v>
      </c>
      <c r="AF461" s="32">
        <f t="shared" si="158"/>
        <v>485522.11875911121</v>
      </c>
      <c r="AG461" s="9">
        <f t="shared" si="159"/>
        <v>14.254303935519804</v>
      </c>
      <c r="AH461" s="10">
        <f t="shared" si="160"/>
        <v>4.7574024771178482</v>
      </c>
      <c r="AI461" s="10">
        <f t="shared" si="161"/>
        <v>4.7952247751778359</v>
      </c>
      <c r="AJ461" s="10">
        <f t="shared" si="162"/>
        <v>5.0018548846075035</v>
      </c>
      <c r="AK461" s="10">
        <f t="shared" si="163"/>
        <v>9.7970796597853393</v>
      </c>
      <c r="AL461" s="9">
        <f t="shared" si="164"/>
        <v>5.3067514823837252</v>
      </c>
      <c r="AM461" s="49">
        <f t="shared" si="148"/>
        <v>33.806232725566289</v>
      </c>
      <c r="AN461" s="29">
        <f t="shared" si="167"/>
        <v>1.6328466099642231E-4</v>
      </c>
      <c r="AO461" s="29">
        <f t="shared" si="165"/>
        <v>7.5166666666666666</v>
      </c>
      <c r="AP461"/>
      <c r="AQ461" s="32"/>
      <c r="AR461" s="37"/>
      <c r="AS461" s="32"/>
      <c r="AT461"/>
    </row>
    <row r="462" spans="21:46" x14ac:dyDescent="0.25">
      <c r="U462" s="36">
        <f t="shared" si="147"/>
        <v>27120</v>
      </c>
      <c r="V462" s="49">
        <f t="shared" si="166"/>
        <v>28.499492648154728</v>
      </c>
      <c r="W462" s="32">
        <f t="shared" si="149"/>
        <v>296.39974632407734</v>
      </c>
      <c r="X462" s="8">
        <f t="shared" si="150"/>
        <v>1.191476825387926</v>
      </c>
      <c r="Y462" s="32">
        <f t="shared" si="151"/>
        <v>1.8360370742235049E-5</v>
      </c>
      <c r="Z462" s="32">
        <f t="shared" si="152"/>
        <v>1.5409759007488209E-5</v>
      </c>
      <c r="AA462" s="10">
        <f t="shared" si="153"/>
        <v>1006.2015860465648</v>
      </c>
      <c r="AB462" s="29">
        <f t="shared" si="154"/>
        <v>2.5838865105245926E-2</v>
      </c>
      <c r="AC462" s="8">
        <f t="shared" si="155"/>
        <v>0.71497854437457964</v>
      </c>
      <c r="AD462" s="32">
        <f t="shared" si="156"/>
        <v>3.3738220508010178E-3</v>
      </c>
      <c r="AE462" s="38">
        <f t="shared" si="157"/>
        <v>679072.96911008132</v>
      </c>
      <c r="AF462" s="32">
        <f t="shared" si="158"/>
        <v>485522.60297844984</v>
      </c>
      <c r="AG462" s="9">
        <f t="shared" si="159"/>
        <v>14.254307489532474</v>
      </c>
      <c r="AH462" s="10">
        <f t="shared" si="160"/>
        <v>4.7574037417135475</v>
      </c>
      <c r="AI462" s="10">
        <f t="shared" si="161"/>
        <v>4.7952312586008174</v>
      </c>
      <c r="AJ462" s="10">
        <f t="shared" si="162"/>
        <v>5.0018606098722236</v>
      </c>
      <c r="AK462" s="10">
        <f t="shared" si="163"/>
        <v>9.797091868473041</v>
      </c>
      <c r="AL462" s="9">
        <f t="shared" si="164"/>
        <v>5.3067580954228966</v>
      </c>
      <c r="AM462" s="49">
        <f t="shared" si="148"/>
        <v>33.806250743577621</v>
      </c>
      <c r="AN462" s="29">
        <f t="shared" si="167"/>
        <v>1.6328486447455068E-4</v>
      </c>
      <c r="AO462" s="29">
        <f t="shared" si="165"/>
        <v>7.5333333333333332</v>
      </c>
      <c r="AP462"/>
      <c r="AQ462" s="32"/>
      <c r="AR462" s="37"/>
      <c r="AS462" s="32"/>
      <c r="AT462"/>
    </row>
    <row r="463" spans="21:46" x14ac:dyDescent="0.25">
      <c r="U463" s="36">
        <f t="shared" si="147"/>
        <v>27180</v>
      </c>
      <c r="V463" s="49">
        <f t="shared" si="166"/>
        <v>28.499503802387373</v>
      </c>
      <c r="W463" s="32">
        <f t="shared" si="149"/>
        <v>296.39975190119367</v>
      </c>
      <c r="X463" s="8">
        <f t="shared" si="150"/>
        <v>1.1914768028950051</v>
      </c>
      <c r="Y463" s="32">
        <f t="shared" si="151"/>
        <v>1.8360371007920841E-5</v>
      </c>
      <c r="Z463" s="32">
        <f t="shared" si="152"/>
        <v>1.5409759521385148E-5</v>
      </c>
      <c r="AA463" s="10">
        <f t="shared" si="153"/>
        <v>1006.2015862461861</v>
      </c>
      <c r="AB463" s="29">
        <f t="shared" si="154"/>
        <v>2.5838865521893753E-2</v>
      </c>
      <c r="AC463" s="8">
        <f t="shared" si="155"/>
        <v>0.71497854333367983</v>
      </c>
      <c r="AD463" s="32">
        <f t="shared" si="156"/>
        <v>3.3738219873185151E-3</v>
      </c>
      <c r="AE463" s="38">
        <f t="shared" si="157"/>
        <v>679073.63245933549</v>
      </c>
      <c r="AF463" s="32">
        <f t="shared" si="158"/>
        <v>485523.07655208639</v>
      </c>
      <c r="AG463" s="9">
        <f t="shared" si="159"/>
        <v>14.254310965406573</v>
      </c>
      <c r="AH463" s="10">
        <f t="shared" si="160"/>
        <v>4.7574049785059476</v>
      </c>
      <c r="AI463" s="10">
        <f t="shared" si="161"/>
        <v>4.7952375994867031</v>
      </c>
      <c r="AJ463" s="10">
        <f t="shared" si="162"/>
        <v>5.0018662092670185</v>
      </c>
      <c r="AK463" s="10">
        <f t="shared" si="163"/>
        <v>9.7971038087537217</v>
      </c>
      <c r="AL463" s="9">
        <f t="shared" si="164"/>
        <v>5.3067645630749327</v>
      </c>
      <c r="AM463" s="49">
        <f t="shared" si="148"/>
        <v>33.806268365462309</v>
      </c>
      <c r="AN463" s="29">
        <f t="shared" si="167"/>
        <v>1.632850634792287E-4</v>
      </c>
      <c r="AO463" s="29">
        <f t="shared" si="165"/>
        <v>7.55</v>
      </c>
      <c r="AP463"/>
      <c r="AQ463" s="32"/>
      <c r="AR463" s="37"/>
      <c r="AS463" s="32"/>
      <c r="AT463"/>
    </row>
    <row r="464" spans="21:46" x14ac:dyDescent="0.25">
      <c r="U464" s="36">
        <f t="shared" si="147"/>
        <v>27240</v>
      </c>
      <c r="V464" s="49">
        <f t="shared" si="166"/>
        <v>28.49951471139299</v>
      </c>
      <c r="W464" s="32">
        <f t="shared" si="149"/>
        <v>296.39975735569647</v>
      </c>
      <c r="X464" s="8">
        <f t="shared" si="150"/>
        <v>1.1914767808965943</v>
      </c>
      <c r="Y464" s="32">
        <f t="shared" si="151"/>
        <v>1.836037126776549E-5</v>
      </c>
      <c r="Z464" s="32">
        <f t="shared" si="152"/>
        <v>1.5409760023984009E-5</v>
      </c>
      <c r="AA464" s="10">
        <f t="shared" si="153"/>
        <v>1006.201586441419</v>
      </c>
      <c r="AB464" s="29">
        <f t="shared" si="154"/>
        <v>2.5838865929381522E-2</v>
      </c>
      <c r="AC464" s="8">
        <f t="shared" si="155"/>
        <v>0.71497854231566438</v>
      </c>
      <c r="AD464" s="32">
        <f t="shared" si="156"/>
        <v>3.3738219252316846E-3</v>
      </c>
      <c r="AE464" s="38">
        <f t="shared" si="157"/>
        <v>679074.28122467035</v>
      </c>
      <c r="AF464" s="32">
        <f t="shared" si="158"/>
        <v>485523.53971407237</v>
      </c>
      <c r="AG464" s="9">
        <f t="shared" si="159"/>
        <v>14.254314364860138</v>
      </c>
      <c r="AH464" s="10">
        <f t="shared" si="160"/>
        <v>4.7574061881063434</v>
      </c>
      <c r="AI464" s="10">
        <f t="shared" si="161"/>
        <v>4.7952438009690814</v>
      </c>
      <c r="AJ464" s="10">
        <f t="shared" si="162"/>
        <v>5.0018716855590979</v>
      </c>
      <c r="AK464" s="10">
        <f t="shared" si="163"/>
        <v>9.7971154865281793</v>
      </c>
      <c r="AL464" s="9">
        <f t="shared" si="164"/>
        <v>5.3067708885360965</v>
      </c>
      <c r="AM464" s="49">
        <f t="shared" si="148"/>
        <v>33.806285599929083</v>
      </c>
      <c r="AN464" s="29">
        <f t="shared" si="167"/>
        <v>1.6328525810880299E-4</v>
      </c>
      <c r="AO464" s="29">
        <f t="shared" si="165"/>
        <v>7.5666666666666664</v>
      </c>
      <c r="AP464"/>
      <c r="AQ464" s="32"/>
      <c r="AR464" s="37"/>
      <c r="AS464" s="32"/>
      <c r="AT464"/>
    </row>
    <row r="465" spans="21:46" x14ac:dyDescent="0.25">
      <c r="U465" s="36">
        <f t="shared" si="147"/>
        <v>27300</v>
      </c>
      <c r="V465" s="49">
        <f t="shared" si="166"/>
        <v>28.499525380562876</v>
      </c>
      <c r="W465" s="32">
        <f t="shared" si="149"/>
        <v>296.39976269028142</v>
      </c>
      <c r="X465" s="8">
        <f t="shared" si="150"/>
        <v>1.1914767593818221</v>
      </c>
      <c r="Y465" s="32">
        <f t="shared" si="151"/>
        <v>1.8360371521897394E-5</v>
      </c>
      <c r="Z465" s="32">
        <f t="shared" si="152"/>
        <v>1.5409760515533149E-5</v>
      </c>
      <c r="AA465" s="10">
        <f t="shared" si="153"/>
        <v>1006.2015866323595</v>
      </c>
      <c r="AB465" s="29">
        <f t="shared" si="154"/>
        <v>2.5838866327910569E-2</v>
      </c>
      <c r="AC465" s="8">
        <f t="shared" si="155"/>
        <v>0.71497854132003036</v>
      </c>
      <c r="AD465" s="32">
        <f t="shared" si="156"/>
        <v>3.3738218645098421E-3</v>
      </c>
      <c r="AE465" s="38">
        <f t="shared" si="157"/>
        <v>679074.91572672012</v>
      </c>
      <c r="AF465" s="32">
        <f t="shared" si="158"/>
        <v>485523.99269331287</v>
      </c>
      <c r="AG465" s="9">
        <f t="shared" si="159"/>
        <v>14.254317689573417</v>
      </c>
      <c r="AH465" s="10">
        <f t="shared" si="160"/>
        <v>4.7574073711125893</v>
      </c>
      <c r="AI465" s="10">
        <f t="shared" si="161"/>
        <v>4.7952498661126599</v>
      </c>
      <c r="AJ465" s="10">
        <f t="shared" si="162"/>
        <v>5.0018770414548772</v>
      </c>
      <c r="AK465" s="10">
        <f t="shared" si="163"/>
        <v>9.797126907567538</v>
      </c>
      <c r="AL465" s="9">
        <f t="shared" si="164"/>
        <v>5.3067770749324161</v>
      </c>
      <c r="AM465" s="49">
        <f t="shared" si="148"/>
        <v>33.806302455495292</v>
      </c>
      <c r="AN465" s="29">
        <f t="shared" si="167"/>
        <v>1.6328544845945899E-4</v>
      </c>
      <c r="AO465" s="29">
        <f t="shared" si="165"/>
        <v>7.583333333333333</v>
      </c>
      <c r="AP465"/>
      <c r="AQ465" s="32"/>
      <c r="AR465" s="37"/>
      <c r="AS465" s="32"/>
      <c r="AT465"/>
    </row>
    <row r="466" spans="21:46" x14ac:dyDescent="0.25">
      <c r="U466" s="36">
        <f t="shared" si="147"/>
        <v>27360</v>
      </c>
      <c r="V466" s="49">
        <f t="shared" si="166"/>
        <v>28.4995358151698</v>
      </c>
      <c r="W466" s="32">
        <f t="shared" si="149"/>
        <v>296.39976790758487</v>
      </c>
      <c r="X466" s="8">
        <f t="shared" si="150"/>
        <v>1.1914767383400553</v>
      </c>
      <c r="Y466" s="32">
        <f t="shared" si="151"/>
        <v>1.8360371770442238E-5</v>
      </c>
      <c r="Z466" s="32">
        <f t="shared" si="152"/>
        <v>1.5409760996275589E-5</v>
      </c>
      <c r="AA466" s="10">
        <f t="shared" si="153"/>
        <v>1006.2015868191022</v>
      </c>
      <c r="AB466" s="29">
        <f t="shared" si="154"/>
        <v>2.5838866717678009E-2</v>
      </c>
      <c r="AC466" s="8">
        <f t="shared" si="155"/>
        <v>0.71497854034628505</v>
      </c>
      <c r="AD466" s="32">
        <f t="shared" si="156"/>
        <v>3.3738218051229791E-3</v>
      </c>
      <c r="AE466" s="38">
        <f t="shared" si="157"/>
        <v>679075.53627905832</v>
      </c>
      <c r="AF466" s="32">
        <f t="shared" si="158"/>
        <v>485524.43571367185</v>
      </c>
      <c r="AG466" s="9">
        <f t="shared" si="159"/>
        <v>14.254320941189647</v>
      </c>
      <c r="AH466" s="10">
        <f t="shared" si="160"/>
        <v>4.7574085281094085</v>
      </c>
      <c r="AI466" s="10">
        <f t="shared" si="161"/>
        <v>4.7952557979147823</v>
      </c>
      <c r="AJ466" s="10">
        <f t="shared" si="162"/>
        <v>5.0018822796011717</v>
      </c>
      <c r="AK466" s="10">
        <f t="shared" si="163"/>
        <v>9.7971380775159531</v>
      </c>
      <c r="AL466" s="9">
        <f t="shared" si="164"/>
        <v>5.3067831253211413</v>
      </c>
      <c r="AM466" s="49">
        <f t="shared" si="148"/>
        <v>33.806318940490939</v>
      </c>
      <c r="AN466" s="29">
        <f t="shared" si="167"/>
        <v>1.6328563462526588E-4</v>
      </c>
      <c r="AO466" s="29">
        <f t="shared" si="165"/>
        <v>7.6</v>
      </c>
      <c r="AP466"/>
      <c r="AQ466" s="32"/>
      <c r="AR466" s="37"/>
      <c r="AS466" s="32"/>
      <c r="AT466"/>
    </row>
    <row r="467" spans="21:46" x14ac:dyDescent="0.25">
      <c r="U467" s="36">
        <f t="shared" si="147"/>
        <v>27420</v>
      </c>
      <c r="V467" s="49">
        <f t="shared" si="166"/>
        <v>28.499546020370619</v>
      </c>
      <c r="W467" s="32">
        <f t="shared" si="149"/>
        <v>296.3997730101853</v>
      </c>
      <c r="X467" s="8">
        <f t="shared" si="150"/>
        <v>1.1914767177608949</v>
      </c>
      <c r="Y467" s="32">
        <f t="shared" si="151"/>
        <v>1.8360372013522737E-5</v>
      </c>
      <c r="Z467" s="32">
        <f t="shared" si="152"/>
        <v>1.5409761466448806E-5</v>
      </c>
      <c r="AA467" s="10">
        <f t="shared" si="153"/>
        <v>1006.2015870017394</v>
      </c>
      <c r="AB467" s="29">
        <f t="shared" si="154"/>
        <v>2.583886709887628E-2</v>
      </c>
      <c r="AC467" s="8">
        <f t="shared" si="155"/>
        <v>0.71497853939394795</v>
      </c>
      <c r="AD467" s="32">
        <f t="shared" si="156"/>
        <v>3.3738217470417448E-3</v>
      </c>
      <c r="AE467" s="38">
        <f t="shared" si="157"/>
        <v>679076.14318838262</v>
      </c>
      <c r="AF467" s="32">
        <f t="shared" si="158"/>
        <v>485524.86899410526</v>
      </c>
      <c r="AG467" s="9">
        <f t="shared" si="159"/>
        <v>14.254324121316037</v>
      </c>
      <c r="AH467" s="10">
        <f t="shared" si="160"/>
        <v>4.7574096596686397</v>
      </c>
      <c r="AI467" s="10">
        <f t="shared" si="161"/>
        <v>4.7952615993068743</v>
      </c>
      <c r="AJ467" s="10">
        <f t="shared" si="162"/>
        <v>5.0018874025867257</v>
      </c>
      <c r="AK467" s="10">
        <f t="shared" si="163"/>
        <v>9.7971490018936009</v>
      </c>
      <c r="AL467" s="9">
        <f t="shared" si="164"/>
        <v>5.3067890426923672</v>
      </c>
      <c r="AM467" s="49">
        <f t="shared" si="148"/>
        <v>33.806335063062988</v>
      </c>
      <c r="AN467" s="29">
        <f t="shared" si="167"/>
        <v>1.6328581669822667E-4</v>
      </c>
      <c r="AO467" s="29">
        <f t="shared" si="165"/>
        <v>7.6166666666666663</v>
      </c>
      <c r="AP467"/>
      <c r="AQ467" s="32"/>
      <c r="AR467" s="37"/>
      <c r="AS467" s="32"/>
      <c r="AT467"/>
    </row>
    <row r="468" spans="21:46" x14ac:dyDescent="0.25">
      <c r="U468" s="36">
        <f t="shared" si="147"/>
        <v>27480</v>
      </c>
      <c r="V468" s="49">
        <f t="shared" si="166"/>
        <v>28.499556001208816</v>
      </c>
      <c r="W468" s="32">
        <f t="shared" si="149"/>
        <v>296.39977800060439</v>
      </c>
      <c r="X468" s="8">
        <f t="shared" si="150"/>
        <v>1.1914766976341711</v>
      </c>
      <c r="Y468" s="32">
        <f t="shared" si="151"/>
        <v>1.8360372251259081E-5</v>
      </c>
      <c r="Z468" s="32">
        <f t="shared" si="152"/>
        <v>1.5409761926285208E-5</v>
      </c>
      <c r="AA468" s="10">
        <f t="shared" si="153"/>
        <v>1006.2015871803615</v>
      </c>
      <c r="AB468" s="29">
        <f t="shared" si="154"/>
        <v>2.5838867471693852E-2</v>
      </c>
      <c r="AC468" s="8">
        <f t="shared" si="155"/>
        <v>0.71497853846254833</v>
      </c>
      <c r="AD468" s="32">
        <f t="shared" si="156"/>
        <v>3.3738216902374366E-3</v>
      </c>
      <c r="AE468" s="38">
        <f t="shared" si="157"/>
        <v>679076.73675463453</v>
      </c>
      <c r="AF468" s="32">
        <f t="shared" si="158"/>
        <v>485525.2927487453</v>
      </c>
      <c r="AG468" s="9">
        <f t="shared" si="159"/>
        <v>14.254327231524391</v>
      </c>
      <c r="AH468" s="10">
        <f t="shared" si="160"/>
        <v>4.7574107663495742</v>
      </c>
      <c r="AI468" s="10">
        <f t="shared" si="161"/>
        <v>4.7952672731559458</v>
      </c>
      <c r="AJ468" s="10">
        <f t="shared" si="162"/>
        <v>5.0018924129432909</v>
      </c>
      <c r="AK468" s="10">
        <f t="shared" si="163"/>
        <v>9.7971596860992367</v>
      </c>
      <c r="AL468" s="9">
        <f t="shared" si="164"/>
        <v>5.3067948299704195</v>
      </c>
      <c r="AM468" s="49">
        <f t="shared" si="148"/>
        <v>33.806350831179238</v>
      </c>
      <c r="AN468" s="29">
        <f t="shared" si="167"/>
        <v>1.6328599476832061E-4</v>
      </c>
      <c r="AO468" s="29">
        <f t="shared" si="165"/>
        <v>7.6333333333333337</v>
      </c>
      <c r="AP468"/>
      <c r="AQ468" s="32"/>
      <c r="AR468" s="37"/>
      <c r="AS468" s="32"/>
      <c r="AT468"/>
    </row>
    <row r="469" spans="21:46" x14ac:dyDescent="0.25">
      <c r="U469" s="36">
        <f t="shared" si="147"/>
        <v>27540</v>
      </c>
      <c r="V469" s="49">
        <f t="shared" si="166"/>
        <v>28.499565762616992</v>
      </c>
      <c r="W469" s="32">
        <f t="shared" si="149"/>
        <v>296.39978288130845</v>
      </c>
      <c r="X469" s="8">
        <f t="shared" si="150"/>
        <v>1.1914766779499362</v>
      </c>
      <c r="Y469" s="32">
        <f t="shared" si="151"/>
        <v>1.8360372483768781E-5</v>
      </c>
      <c r="Z469" s="32">
        <f t="shared" si="152"/>
        <v>1.5409762376012073E-5</v>
      </c>
      <c r="AA469" s="10">
        <f t="shared" si="153"/>
        <v>1006.2015873550564</v>
      </c>
      <c r="AB469" s="29">
        <f t="shared" si="154"/>
        <v>2.5838867836315015E-2</v>
      </c>
      <c r="AC469" s="8">
        <f t="shared" si="155"/>
        <v>0.71497853755162566</v>
      </c>
      <c r="AD469" s="32">
        <f t="shared" si="156"/>
        <v>3.3738216346819797E-3</v>
      </c>
      <c r="AE469" s="38">
        <f t="shared" si="157"/>
        <v>679077.31727116276</v>
      </c>
      <c r="AF469" s="32">
        <f t="shared" si="158"/>
        <v>485525.70718701725</v>
      </c>
      <c r="AG469" s="9">
        <f t="shared" si="159"/>
        <v>14.254330273351947</v>
      </c>
      <c r="AH469" s="10">
        <f t="shared" si="160"/>
        <v>4.7574118486991983</v>
      </c>
      <c r="AI469" s="10">
        <f t="shared" si="161"/>
        <v>4.7952728222659697</v>
      </c>
      <c r="AJ469" s="10">
        <f t="shared" si="162"/>
        <v>5.0018973131470092</v>
      </c>
      <c r="AK469" s="10">
        <f t="shared" si="163"/>
        <v>9.7971701354129799</v>
      </c>
      <c r="AL469" s="9">
        <f t="shared" si="164"/>
        <v>5.3068004900153642</v>
      </c>
      <c r="AM469" s="49">
        <f t="shared" si="148"/>
        <v>33.806366252632358</v>
      </c>
      <c r="AN469" s="29">
        <f t="shared" si="167"/>
        <v>1.6328616892354966E-4</v>
      </c>
      <c r="AO469" s="29">
        <f t="shared" si="165"/>
        <v>7.65</v>
      </c>
      <c r="AP469"/>
      <c r="AQ469" s="32"/>
      <c r="AR469" s="37"/>
      <c r="AS469" s="32"/>
      <c r="AT469"/>
    </row>
    <row r="470" spans="21:46" x14ac:dyDescent="0.25">
      <c r="U470" s="36">
        <f t="shared" si="147"/>
        <v>27600</v>
      </c>
      <c r="V470" s="49">
        <f t="shared" si="166"/>
        <v>28.499575309419313</v>
      </c>
      <c r="W470" s="32">
        <f t="shared" si="149"/>
        <v>296.39978765470966</v>
      </c>
      <c r="X470" s="8">
        <f t="shared" si="150"/>
        <v>1.1914766586984624</v>
      </c>
      <c r="Y470" s="32">
        <f t="shared" si="151"/>
        <v>1.8360372711166706E-5</v>
      </c>
      <c r="Z470" s="32">
        <f t="shared" si="152"/>
        <v>1.5409762815851627E-5</v>
      </c>
      <c r="AA470" s="10">
        <f t="shared" si="153"/>
        <v>1006.2015875259106</v>
      </c>
      <c r="AB470" s="29">
        <f t="shared" si="154"/>
        <v>2.583886819291991E-2</v>
      </c>
      <c r="AC470" s="8">
        <f t="shared" si="155"/>
        <v>0.71497853666072952</v>
      </c>
      <c r="AD470" s="32">
        <f t="shared" si="156"/>
        <v>3.3738215803479185E-3</v>
      </c>
      <c r="AE470" s="38">
        <f t="shared" si="157"/>
        <v>679077.88502487214</v>
      </c>
      <c r="AF470" s="32">
        <f t="shared" si="158"/>
        <v>485526.11251374619</v>
      </c>
      <c r="AG470" s="9">
        <f t="shared" si="159"/>
        <v>14.254333248302173</v>
      </c>
      <c r="AH470" s="10">
        <f t="shared" si="160"/>
        <v>4.7574129072524611</v>
      </c>
      <c r="AI470" s="10">
        <f t="shared" si="161"/>
        <v>4.7952782493792672</v>
      </c>
      <c r="AJ470" s="10">
        <f t="shared" si="162"/>
        <v>5.001902105619533</v>
      </c>
      <c r="AK470" s="10">
        <f t="shared" si="163"/>
        <v>9.797180354998801</v>
      </c>
      <c r="AL470" s="9">
        <f t="shared" si="164"/>
        <v>5.3068060256243506</v>
      </c>
      <c r="AM470" s="49">
        <f t="shared" si="148"/>
        <v>33.806381335043667</v>
      </c>
      <c r="AN470" s="29">
        <f t="shared" si="167"/>
        <v>1.6328633924998E-4</v>
      </c>
      <c r="AO470" s="29">
        <f t="shared" si="165"/>
        <v>7.666666666666667</v>
      </c>
      <c r="AP470"/>
      <c r="AQ470" s="32"/>
      <c r="AR470" s="37"/>
      <c r="AS470" s="32"/>
      <c r="AT470"/>
    </row>
    <row r="471" spans="21:46" x14ac:dyDescent="0.25">
      <c r="U471" s="36">
        <f t="shared" si="147"/>
        <v>27660</v>
      </c>
      <c r="V471" s="49">
        <f t="shared" si="166"/>
        <v>28.499584646333879</v>
      </c>
      <c r="W471" s="32">
        <f t="shared" si="149"/>
        <v>296.39979232316693</v>
      </c>
      <c r="X471" s="8">
        <f t="shared" si="150"/>
        <v>1.1914766398702354</v>
      </c>
      <c r="Y471" s="32">
        <f t="shared" si="151"/>
        <v>1.8360372933565286E-5</v>
      </c>
      <c r="Z471" s="32">
        <f t="shared" si="152"/>
        <v>1.540976324602128E-5</v>
      </c>
      <c r="AA471" s="10">
        <f t="shared" si="153"/>
        <v>1006.2015876930087</v>
      </c>
      <c r="AB471" s="29">
        <f t="shared" si="154"/>
        <v>2.5838868541684844E-2</v>
      </c>
      <c r="AC471" s="8">
        <f t="shared" si="155"/>
        <v>0.71497853578941994</v>
      </c>
      <c r="AD471" s="32">
        <f t="shared" si="156"/>
        <v>3.373821527208401E-3</v>
      </c>
      <c r="AE471" s="38">
        <f t="shared" si="157"/>
        <v>679078.44029635296</v>
      </c>
      <c r="AF471" s="32">
        <f t="shared" si="158"/>
        <v>485526.50892924948</v>
      </c>
      <c r="AG471" s="9">
        <f t="shared" si="159"/>
        <v>14.254336157845458</v>
      </c>
      <c r="AH471" s="10">
        <f t="shared" si="160"/>
        <v>4.7574139425325699</v>
      </c>
      <c r="AI471" s="10">
        <f t="shared" si="161"/>
        <v>4.7952835571778918</v>
      </c>
      <c r="AJ471" s="10">
        <f t="shared" si="162"/>
        <v>5.0019067927293515</v>
      </c>
      <c r="AK471" s="10">
        <f t="shared" si="163"/>
        <v>9.7971903499072432</v>
      </c>
      <c r="AL471" s="9">
        <f t="shared" si="164"/>
        <v>5.3068114395330896</v>
      </c>
      <c r="AM471" s="49">
        <f t="shared" si="148"/>
        <v>33.806396085866972</v>
      </c>
      <c r="AN471" s="29">
        <f t="shared" si="167"/>
        <v>1.6328650583178738E-4</v>
      </c>
      <c r="AO471" s="29">
        <f t="shared" si="165"/>
        <v>7.6833333333333336</v>
      </c>
      <c r="AP471"/>
      <c r="AQ471" s="32"/>
      <c r="AR471" s="37"/>
      <c r="AS471" s="32"/>
      <c r="AT471"/>
    </row>
    <row r="472" spans="21:46" x14ac:dyDescent="0.25">
      <c r="U472" s="36">
        <f t="shared" si="147"/>
        <v>27720</v>
      </c>
      <c r="V472" s="49">
        <f t="shared" si="166"/>
        <v>28.499593777975072</v>
      </c>
      <c r="W472" s="32">
        <f t="shared" si="149"/>
        <v>296.39979688898751</v>
      </c>
      <c r="X472" s="8">
        <f t="shared" si="150"/>
        <v>1.1914766214559507</v>
      </c>
      <c r="Y472" s="32">
        <f t="shared" si="151"/>
        <v>1.8360373151074371E-5</v>
      </c>
      <c r="Z472" s="32">
        <f t="shared" si="152"/>
        <v>1.5409763666733566E-5</v>
      </c>
      <c r="AA472" s="10">
        <f t="shared" si="153"/>
        <v>1006.201587856433</v>
      </c>
      <c r="AB472" s="29">
        <f t="shared" si="154"/>
        <v>2.5838868882782074E-2</v>
      </c>
      <c r="AC472" s="8">
        <f t="shared" si="155"/>
        <v>0.7149785349372666</v>
      </c>
      <c r="AD472" s="32">
        <f t="shared" si="156"/>
        <v>3.3738214752371651E-3</v>
      </c>
      <c r="AE472" s="38">
        <f t="shared" si="157"/>
        <v>679078.98336003616</v>
      </c>
      <c r="AF472" s="32">
        <f t="shared" si="158"/>
        <v>485526.89662944712</v>
      </c>
      <c r="AG472" s="9">
        <f t="shared" si="159"/>
        <v>14.254339003419892</v>
      </c>
      <c r="AH472" s="10">
        <f t="shared" si="160"/>
        <v>4.7574149550512015</v>
      </c>
      <c r="AI472" s="10">
        <f t="shared" si="161"/>
        <v>4.7952887482849107</v>
      </c>
      <c r="AJ472" s="10">
        <f t="shared" si="162"/>
        <v>5.0019113767928323</v>
      </c>
      <c r="AK472" s="10">
        <f t="shared" si="163"/>
        <v>9.7972001250777438</v>
      </c>
      <c r="AL472" s="9">
        <f t="shared" si="164"/>
        <v>5.3068167344171107</v>
      </c>
      <c r="AM472" s="49">
        <f t="shared" si="148"/>
        <v>33.806410512392183</v>
      </c>
      <c r="AN472" s="29">
        <f t="shared" si="167"/>
        <v>1.6328666875129572E-4</v>
      </c>
      <c r="AO472" s="29">
        <f t="shared" si="165"/>
        <v>7.7</v>
      </c>
      <c r="AP472"/>
      <c r="AQ472" s="32"/>
      <c r="AR472" s="37"/>
      <c r="AS472" s="32"/>
      <c r="AT472"/>
    </row>
    <row r="473" spans="21:46" x14ac:dyDescent="0.25">
      <c r="U473" s="36">
        <f t="shared" si="147"/>
        <v>27780</v>
      </c>
      <c r="V473" s="49">
        <f t="shared" si="166"/>
        <v>28.499602708855821</v>
      </c>
      <c r="W473" s="32">
        <f t="shared" si="149"/>
        <v>296.39980135442789</v>
      </c>
      <c r="X473" s="8">
        <f t="shared" si="150"/>
        <v>1.1914766034465065</v>
      </c>
      <c r="Y473" s="32">
        <f t="shared" si="151"/>
        <v>1.8360373363801492E-5</v>
      </c>
      <c r="Z473" s="32">
        <f t="shared" si="152"/>
        <v>1.540976407819645E-5</v>
      </c>
      <c r="AA473" s="10">
        <f t="shared" si="153"/>
        <v>1006.2015880162645</v>
      </c>
      <c r="AB473" s="29">
        <f t="shared" si="154"/>
        <v>2.5838869216380251E-2</v>
      </c>
      <c r="AC473" s="8">
        <f t="shared" si="155"/>
        <v>0.7149785341038476</v>
      </c>
      <c r="AD473" s="32">
        <f t="shared" si="156"/>
        <v>3.3738214244085256E-3</v>
      </c>
      <c r="AE473" s="38">
        <f t="shared" si="157"/>
        <v>679079.51448430913</v>
      </c>
      <c r="AF473" s="32">
        <f t="shared" si="158"/>
        <v>485527.27580594388</v>
      </c>
      <c r="AG473" s="9">
        <f t="shared" si="159"/>
        <v>14.254341786431908</v>
      </c>
      <c r="AH473" s="10">
        <f t="shared" si="160"/>
        <v>4.757415945308809</v>
      </c>
      <c r="AI473" s="10">
        <f t="shared" si="161"/>
        <v>4.7952938252657518</v>
      </c>
      <c r="AJ473" s="10">
        <f t="shared" si="162"/>
        <v>5.001915860075429</v>
      </c>
      <c r="AK473" s="10">
        <f t="shared" si="163"/>
        <v>9.7972096853411799</v>
      </c>
      <c r="AL473" s="9">
        <f t="shared" si="164"/>
        <v>5.3068219128931391</v>
      </c>
      <c r="AM473" s="49">
        <f t="shared" si="148"/>
        <v>33.80642462174896</v>
      </c>
      <c r="AN473" s="29">
        <f t="shared" si="167"/>
        <v>1.6328682808901965E-4</v>
      </c>
      <c r="AO473" s="29">
        <f t="shared" si="165"/>
        <v>7.7166666666666668</v>
      </c>
      <c r="AP473"/>
      <c r="AQ473" s="32"/>
      <c r="AR473" s="37"/>
      <c r="AS473" s="32"/>
      <c r="AT473"/>
    </row>
    <row r="474" spans="21:46" x14ac:dyDescent="0.25">
      <c r="U474" s="36">
        <f t="shared" si="147"/>
        <v>27840</v>
      </c>
      <c r="V474" s="49">
        <f t="shared" si="166"/>
        <v>28.499611443389846</v>
      </c>
      <c r="W474" s="32">
        <f t="shared" si="149"/>
        <v>296.39980572169492</v>
      </c>
      <c r="X474" s="8">
        <f t="shared" si="150"/>
        <v>1.1914765858330039</v>
      </c>
      <c r="Y474" s="32">
        <f t="shared" si="151"/>
        <v>1.8360373571851747E-5</v>
      </c>
      <c r="Z474" s="32">
        <f t="shared" si="152"/>
        <v>1.5409764480613234E-5</v>
      </c>
      <c r="AA474" s="10">
        <f t="shared" si="153"/>
        <v>1006.2015881725821</v>
      </c>
      <c r="AB474" s="29">
        <f t="shared" si="154"/>
        <v>2.5838869542644177E-2</v>
      </c>
      <c r="AC474" s="8">
        <f t="shared" si="155"/>
        <v>0.71497853328875161</v>
      </c>
      <c r="AD474" s="32">
        <f t="shared" si="156"/>
        <v>3.3738213746973629E-3</v>
      </c>
      <c r="AE474" s="38">
        <f t="shared" si="157"/>
        <v>679080.03393166675</v>
      </c>
      <c r="AF474" s="32">
        <f t="shared" si="158"/>
        <v>485527.64664613875</v>
      </c>
      <c r="AG474" s="9">
        <f t="shared" si="159"/>
        <v>14.254344508257045</v>
      </c>
      <c r="AH474" s="10">
        <f t="shared" si="160"/>
        <v>4.7574169137948195</v>
      </c>
      <c r="AI474" s="10">
        <f t="shared" si="161"/>
        <v>4.7952987906294231</v>
      </c>
      <c r="AJ474" s="10">
        <f t="shared" si="162"/>
        <v>5.0019202447927498</v>
      </c>
      <c r="AK474" s="10">
        <f t="shared" si="163"/>
        <v>9.7972190354221738</v>
      </c>
      <c r="AL474" s="9">
        <f t="shared" si="164"/>
        <v>5.3068269775203438</v>
      </c>
      <c r="AM474" s="49">
        <f t="shared" si="148"/>
        <v>33.80643842091019</v>
      </c>
      <c r="AN474" s="29">
        <f t="shared" si="167"/>
        <v>1.6328698392370288E-4</v>
      </c>
      <c r="AO474" s="29">
        <f t="shared" si="165"/>
        <v>7.7333333333333334</v>
      </c>
      <c r="AP474"/>
      <c r="AQ474" s="32"/>
      <c r="AR474" s="37"/>
      <c r="AS474" s="32"/>
      <c r="AT474"/>
    </row>
    <row r="475" spans="21:46" x14ac:dyDescent="0.25">
      <c r="U475" s="36">
        <f t="shared" si="147"/>
        <v>27900</v>
      </c>
      <c r="V475" s="49">
        <f t="shared" si="166"/>
        <v>28.499619985893826</v>
      </c>
      <c r="W475" s="32">
        <f t="shared" si="149"/>
        <v>296.39980999294687</v>
      </c>
      <c r="X475" s="8">
        <f t="shared" si="150"/>
        <v>1.191476568606737</v>
      </c>
      <c r="Y475" s="32">
        <f t="shared" si="151"/>
        <v>1.8360373775328014E-5</v>
      </c>
      <c r="Z475" s="32">
        <f t="shared" si="152"/>
        <v>1.5409764874182855E-5</v>
      </c>
      <c r="AA475" s="10">
        <f t="shared" si="153"/>
        <v>1006.201588325463</v>
      </c>
      <c r="AB475" s="29">
        <f t="shared" si="154"/>
        <v>2.5838869861735187E-2</v>
      </c>
      <c r="AC475" s="8">
        <f t="shared" si="155"/>
        <v>0.71497853249157561</v>
      </c>
      <c r="AD475" s="32">
        <f t="shared" si="156"/>
        <v>3.373821326079109E-3</v>
      </c>
      <c r="AE475" s="38">
        <f t="shared" si="157"/>
        <v>679080.5419588245</v>
      </c>
      <c r="AF475" s="32">
        <f t="shared" si="158"/>
        <v>485528.00933330419</v>
      </c>
      <c r="AG475" s="9">
        <f t="shared" si="159"/>
        <v>14.254347170240552</v>
      </c>
      <c r="AH475" s="10">
        <f t="shared" si="160"/>
        <v>4.7574178609879176</v>
      </c>
      <c r="AI475" s="10">
        <f t="shared" si="161"/>
        <v>4.795303646829792</v>
      </c>
      <c r="AJ475" s="10">
        <f t="shared" si="162"/>
        <v>5.0019245331118158</v>
      </c>
      <c r="AK475" s="10">
        <f t="shared" si="163"/>
        <v>9.7972281799416088</v>
      </c>
      <c r="AL475" s="9">
        <f t="shared" si="164"/>
        <v>5.306831930801704</v>
      </c>
      <c r="AM475" s="49">
        <f t="shared" si="148"/>
        <v>33.806451916695529</v>
      </c>
      <c r="AN475" s="29">
        <f t="shared" si="167"/>
        <v>1.6328713633236014E-4</v>
      </c>
      <c r="AO475" s="29">
        <f t="shared" si="165"/>
        <v>7.75</v>
      </c>
      <c r="AP475"/>
      <c r="AQ475" s="32"/>
      <c r="AR475" s="37"/>
      <c r="AS475" s="32"/>
      <c r="AT475"/>
    </row>
    <row r="476" spans="21:46" x14ac:dyDescent="0.25">
      <c r="U476" s="36">
        <f t="shared" si="147"/>
        <v>27960</v>
      </c>
      <c r="V476" s="49">
        <f t="shared" si="166"/>
        <v>28.499628340589545</v>
      </c>
      <c r="W476" s="32">
        <f t="shared" si="149"/>
        <v>296.39981417029475</v>
      </c>
      <c r="X476" s="8">
        <f t="shared" si="150"/>
        <v>1.1914765517591925</v>
      </c>
      <c r="Y476" s="32">
        <f t="shared" si="151"/>
        <v>1.8360373974330839E-5</v>
      </c>
      <c r="Z476" s="32">
        <f t="shared" si="152"/>
        <v>1.5409765259099806E-5</v>
      </c>
      <c r="AA476" s="10">
        <f t="shared" si="153"/>
        <v>1006.2015884749828</v>
      </c>
      <c r="AB476" s="29">
        <f t="shared" si="154"/>
        <v>2.5838870173810945E-2</v>
      </c>
      <c r="AC476" s="8">
        <f t="shared" si="155"/>
        <v>0.71497853171192582</v>
      </c>
      <c r="AD476" s="32">
        <f t="shared" si="156"/>
        <v>3.3738212785297361E-3</v>
      </c>
      <c r="AE476" s="38">
        <f t="shared" si="157"/>
        <v>679081.03881685936</v>
      </c>
      <c r="AF476" s="32">
        <f t="shared" si="158"/>
        <v>485528.36404668743</v>
      </c>
      <c r="AG476" s="9">
        <f t="shared" si="159"/>
        <v>14.254349773698141</v>
      </c>
      <c r="AH476" s="10">
        <f t="shared" si="160"/>
        <v>4.7574187873562535</v>
      </c>
      <c r="AI476" s="10">
        <f t="shared" si="161"/>
        <v>4.7953083962667717</v>
      </c>
      <c r="AJ476" s="10">
        <f t="shared" si="162"/>
        <v>5.0019287271518387</v>
      </c>
      <c r="AK476" s="10">
        <f t="shared" si="163"/>
        <v>9.7972371234186113</v>
      </c>
      <c r="AL476" s="9">
        <f t="shared" si="164"/>
        <v>5.3068367751850802</v>
      </c>
      <c r="AM476" s="49">
        <f t="shared" si="148"/>
        <v>33.806465115774628</v>
      </c>
      <c r="AN476" s="29">
        <f t="shared" si="167"/>
        <v>1.632872853903102E-4</v>
      </c>
      <c r="AO476" s="29">
        <f t="shared" si="165"/>
        <v>7.7666666666666666</v>
      </c>
      <c r="AP476"/>
      <c r="AQ476" s="32"/>
      <c r="AR476" s="37"/>
      <c r="AS476" s="32"/>
      <c r="AT476"/>
    </row>
    <row r="477" spans="21:46" x14ac:dyDescent="0.25">
      <c r="U477" s="36">
        <f t="shared" si="147"/>
        <v>28020</v>
      </c>
      <c r="V477" s="49">
        <f t="shared" si="166"/>
        <v>28.499636511605974</v>
      </c>
      <c r="W477" s="32">
        <f t="shared" si="149"/>
        <v>296.39981825580298</v>
      </c>
      <c r="X477" s="8">
        <f t="shared" si="150"/>
        <v>1.1914765352820442</v>
      </c>
      <c r="Y477" s="32">
        <f t="shared" si="151"/>
        <v>1.8360374168958506E-5</v>
      </c>
      <c r="Z477" s="32">
        <f t="shared" si="152"/>
        <v>1.5409765635554266E-5</v>
      </c>
      <c r="AA477" s="10">
        <f t="shared" si="153"/>
        <v>1006.2015886212155</v>
      </c>
      <c r="AB477" s="29">
        <f t="shared" si="154"/>
        <v>2.5838870479025611E-2</v>
      </c>
      <c r="AC477" s="8">
        <f t="shared" si="155"/>
        <v>0.71497853094941655</v>
      </c>
      <c r="AD477" s="32">
        <f t="shared" si="156"/>
        <v>3.3738212320257445E-3</v>
      </c>
      <c r="AE477" s="38">
        <f t="shared" si="157"/>
        <v>679081.52475133189</v>
      </c>
      <c r="AF477" s="32">
        <f t="shared" si="158"/>
        <v>485528.7109615971</v>
      </c>
      <c r="AG477" s="9">
        <f t="shared" si="159"/>
        <v>14.254352319916606</v>
      </c>
      <c r="AH477" s="10">
        <f t="shared" si="160"/>
        <v>4.7574196933576776</v>
      </c>
      <c r="AI477" s="10">
        <f t="shared" si="161"/>
        <v>4.7953130412875105</v>
      </c>
      <c r="AJ477" s="10">
        <f t="shared" si="162"/>
        <v>5.0019328289855824</v>
      </c>
      <c r="AK477" s="10">
        <f t="shared" si="163"/>
        <v>9.7972458702730929</v>
      </c>
      <c r="AL477" s="9">
        <f t="shared" si="164"/>
        <v>5.3068415130645912</v>
      </c>
      <c r="AM477" s="49">
        <f t="shared" si="148"/>
        <v>33.806478024670568</v>
      </c>
      <c r="AN477" s="29">
        <f t="shared" si="167"/>
        <v>1.6328743117121822E-4</v>
      </c>
      <c r="AO477" s="29">
        <f t="shared" si="165"/>
        <v>7.7833333333333332</v>
      </c>
      <c r="AP477"/>
      <c r="AQ477" s="32"/>
      <c r="AR477" s="37"/>
      <c r="AS477" s="32"/>
      <c r="AT477"/>
    </row>
    <row r="478" spans="21:46" x14ac:dyDescent="0.25">
      <c r="U478" s="36">
        <f t="shared" si="147"/>
        <v>28080</v>
      </c>
      <c r="V478" s="49">
        <f t="shared" si="166"/>
        <v>28.499644502981301</v>
      </c>
      <c r="W478" s="32">
        <f t="shared" si="149"/>
        <v>296.3998222514906</v>
      </c>
      <c r="X478" s="8">
        <f t="shared" si="150"/>
        <v>1.1914765191671495</v>
      </c>
      <c r="Y478" s="32">
        <f t="shared" si="151"/>
        <v>1.836037435930727E-5</v>
      </c>
      <c r="Z478" s="32">
        <f t="shared" si="152"/>
        <v>1.5409766003732328E-5</v>
      </c>
      <c r="AA478" s="10">
        <f t="shared" si="153"/>
        <v>1006.2015887642332</v>
      </c>
      <c r="AB478" s="29">
        <f t="shared" si="154"/>
        <v>2.5838870777530099E-2</v>
      </c>
      <c r="AC478" s="8">
        <f t="shared" si="155"/>
        <v>0.71497853020367141</v>
      </c>
      <c r="AD478" s="32">
        <f t="shared" si="156"/>
        <v>3.3738211865441529E-3</v>
      </c>
      <c r="AE478" s="38">
        <f t="shared" si="157"/>
        <v>679082.00000239594</v>
      </c>
      <c r="AF478" s="32">
        <f t="shared" si="158"/>
        <v>485529.05024948262</v>
      </c>
      <c r="AG478" s="9">
        <f t="shared" si="159"/>
        <v>14.254354810154405</v>
      </c>
      <c r="AH478" s="10">
        <f t="shared" si="160"/>
        <v>4.7574205794399882</v>
      </c>
      <c r="AI478" s="10">
        <f t="shared" si="161"/>
        <v>4.7953175841875701</v>
      </c>
      <c r="AJ478" s="10">
        <f t="shared" si="162"/>
        <v>5.0019368406402016</v>
      </c>
      <c r="AK478" s="10">
        <f t="shared" si="163"/>
        <v>9.7972544248277718</v>
      </c>
      <c r="AL478" s="9">
        <f t="shared" si="164"/>
        <v>5.3068461467817096</v>
      </c>
      <c r="AM478" s="49">
        <f t="shared" si="148"/>
        <v>33.806490649763013</v>
      </c>
      <c r="AN478" s="29">
        <f t="shared" si="167"/>
        <v>1.6328757374712953E-4</v>
      </c>
      <c r="AO478" s="29">
        <f t="shared" si="165"/>
        <v>7.8</v>
      </c>
      <c r="AP478"/>
      <c r="AQ478" s="32"/>
      <c r="AR478" s="37"/>
      <c r="AS478" s="32"/>
      <c r="AT478"/>
    </row>
    <row r="479" spans="21:46" x14ac:dyDescent="0.25">
      <c r="U479" s="36">
        <f t="shared" si="147"/>
        <v>28140</v>
      </c>
      <c r="V479" s="49">
        <f t="shared" si="166"/>
        <v>28.499652318664943</v>
      </c>
      <c r="W479" s="32">
        <f t="shared" si="149"/>
        <v>296.39982615933246</v>
      </c>
      <c r="X479" s="8">
        <f t="shared" si="150"/>
        <v>1.1914765034065438</v>
      </c>
      <c r="Y479" s="32">
        <f t="shared" si="151"/>
        <v>1.8360374545471234E-5</v>
      </c>
      <c r="Z479" s="32">
        <f t="shared" si="152"/>
        <v>1.5409766363815978E-5</v>
      </c>
      <c r="AA479" s="10">
        <f t="shared" si="153"/>
        <v>1006.2015889041065</v>
      </c>
      <c r="AB479" s="29">
        <f t="shared" si="154"/>
        <v>2.583887106947198E-2</v>
      </c>
      <c r="AC479" s="8">
        <f t="shared" si="155"/>
        <v>0.71497852947432161</v>
      </c>
      <c r="AD479" s="32">
        <f t="shared" si="156"/>
        <v>3.3738211420624815E-3</v>
      </c>
      <c r="AE479" s="38">
        <f t="shared" si="157"/>
        <v>679082.46480492631</v>
      </c>
      <c r="AF479" s="32">
        <f t="shared" si="158"/>
        <v>485529.38207802398</v>
      </c>
      <c r="AG479" s="9">
        <f t="shared" si="159"/>
        <v>14.254357245642325</v>
      </c>
      <c r="AH479" s="10">
        <f t="shared" si="160"/>
        <v>4.7574214460411319</v>
      </c>
      <c r="AI479" s="10">
        <f t="shared" si="161"/>
        <v>4.7953220272120411</v>
      </c>
      <c r="AJ479" s="10">
        <f t="shared" si="162"/>
        <v>5.001940764098241</v>
      </c>
      <c r="AK479" s="10">
        <f t="shared" si="163"/>
        <v>9.7972627913102812</v>
      </c>
      <c r="AL479" s="9">
        <f t="shared" si="164"/>
        <v>5.306850678626402</v>
      </c>
      <c r="AM479" s="49">
        <f t="shared" si="148"/>
        <v>33.806502997291346</v>
      </c>
      <c r="AN479" s="29">
        <f t="shared" si="167"/>
        <v>1.6328771318850467E-4</v>
      </c>
      <c r="AO479" s="29">
        <f t="shared" si="165"/>
        <v>7.8166666666666664</v>
      </c>
      <c r="AP479"/>
      <c r="AQ479" s="32"/>
      <c r="AR479" s="37"/>
      <c r="AS479" s="32"/>
      <c r="AT479"/>
    </row>
    <row r="480" spans="21:46" x14ac:dyDescent="0.25">
      <c r="U480" s="36">
        <f t="shared" si="147"/>
        <v>28200</v>
      </c>
      <c r="V480" s="49">
        <f t="shared" si="166"/>
        <v>28.499659962519488</v>
      </c>
      <c r="W480" s="32">
        <f t="shared" si="149"/>
        <v>296.3998299812597</v>
      </c>
      <c r="X480" s="8">
        <f t="shared" si="150"/>
        <v>1.191476487992438</v>
      </c>
      <c r="Y480" s="32">
        <f t="shared" si="151"/>
        <v>1.8360374727542298E-5</v>
      </c>
      <c r="Z480" s="32">
        <f t="shared" si="152"/>
        <v>1.5409766715983089E-5</v>
      </c>
      <c r="AA480" s="10">
        <f t="shared" si="153"/>
        <v>1006.2015890409049</v>
      </c>
      <c r="AB480" s="29">
        <f t="shared" si="154"/>
        <v>2.5838871354995407E-2</v>
      </c>
      <c r="AC480" s="8">
        <f t="shared" si="155"/>
        <v>0.71497852876100654</v>
      </c>
      <c r="AD480" s="32">
        <f t="shared" si="156"/>
        <v>3.3738210985587488E-3</v>
      </c>
      <c r="AE480" s="38">
        <f t="shared" si="157"/>
        <v>679082.9193886444</v>
      </c>
      <c r="AF480" s="32">
        <f t="shared" si="158"/>
        <v>485529.70661122218</v>
      </c>
      <c r="AG480" s="9">
        <f t="shared" si="159"/>
        <v>14.25435962758416</v>
      </c>
      <c r="AH480" s="10">
        <f t="shared" si="160"/>
        <v>4.7574222935894195</v>
      </c>
      <c r="AI480" s="10">
        <f t="shared" si="161"/>
        <v>4.7953263725566524</v>
      </c>
      <c r="AJ480" s="10">
        <f t="shared" si="162"/>
        <v>5.0019446012986943</v>
      </c>
      <c r="AK480" s="10">
        <f t="shared" si="163"/>
        <v>9.7972709738553476</v>
      </c>
      <c r="AL480" s="9">
        <f t="shared" si="164"/>
        <v>5.3068551108383133</v>
      </c>
      <c r="AM480" s="49">
        <f t="shared" si="148"/>
        <v>33.806515073357801</v>
      </c>
      <c r="AN480" s="29">
        <f t="shared" si="167"/>
        <v>1.632878495642558E-4</v>
      </c>
      <c r="AO480" s="29">
        <f t="shared" si="165"/>
        <v>7.833333333333333</v>
      </c>
      <c r="AP480"/>
      <c r="AQ480" s="32"/>
      <c r="AR480" s="37"/>
      <c r="AS480" s="32"/>
      <c r="AT480"/>
    </row>
    <row r="481" spans="21:46" x14ac:dyDescent="0.25">
      <c r="U481" s="36">
        <f t="shared" si="147"/>
        <v>28260</v>
      </c>
      <c r="V481" s="49">
        <f t="shared" si="166"/>
        <v>28.499667438322604</v>
      </c>
      <c r="W481" s="32">
        <f t="shared" si="149"/>
        <v>296.39983371916128</v>
      </c>
      <c r="X481" s="8">
        <f t="shared" si="150"/>
        <v>1.191476472917214</v>
      </c>
      <c r="Y481" s="32">
        <f t="shared" si="151"/>
        <v>1.8360374905610507E-5</v>
      </c>
      <c r="Z481" s="32">
        <f t="shared" si="152"/>
        <v>1.5409767060407763E-5</v>
      </c>
      <c r="AA481" s="10">
        <f t="shared" si="153"/>
        <v>1006.2015891746956</v>
      </c>
      <c r="AB481" s="29">
        <f t="shared" si="154"/>
        <v>2.5838871634241558E-2</v>
      </c>
      <c r="AC481" s="8">
        <f t="shared" si="155"/>
        <v>0.71497852806337392</v>
      </c>
      <c r="AD481" s="32">
        <f t="shared" si="156"/>
        <v>3.3738210560114537E-3</v>
      </c>
      <c r="AE481" s="38">
        <f t="shared" si="157"/>
        <v>679083.36397820851</v>
      </c>
      <c r="AF481" s="32">
        <f t="shared" si="158"/>
        <v>485530.0240094639</v>
      </c>
      <c r="AG481" s="9">
        <f t="shared" si="159"/>
        <v>14.254361957157153</v>
      </c>
      <c r="AH481" s="10">
        <f t="shared" si="160"/>
        <v>4.7574231225037495</v>
      </c>
      <c r="AI481" s="10">
        <f t="shared" si="161"/>
        <v>4.7953306223688639</v>
      </c>
      <c r="AJ481" s="10">
        <f t="shared" si="162"/>
        <v>5.0019483541379195</v>
      </c>
      <c r="AK481" s="10">
        <f t="shared" si="163"/>
        <v>9.7972789765067834</v>
      </c>
      <c r="AL481" s="9">
        <f t="shared" si="164"/>
        <v>5.3068594456078406</v>
      </c>
      <c r="AM481" s="49">
        <f t="shared" si="148"/>
        <v>33.806526883930445</v>
      </c>
      <c r="AN481" s="29">
        <f t="shared" si="167"/>
        <v>1.6328798294177973E-4</v>
      </c>
      <c r="AO481" s="29">
        <f t="shared" si="165"/>
        <v>7.85</v>
      </c>
      <c r="AP481"/>
      <c r="AQ481" s="32"/>
      <c r="AR481" s="37"/>
      <c r="AS481" s="32"/>
      <c r="AT481"/>
    </row>
    <row r="482" spans="21:46" x14ac:dyDescent="0.25">
      <c r="U482" s="36">
        <f t="shared" si="147"/>
        <v>28320</v>
      </c>
      <c r="V482" s="49">
        <f t="shared" si="166"/>
        <v>28.499674749768907</v>
      </c>
      <c r="W482" s="32">
        <f t="shared" si="149"/>
        <v>296.39983737488444</v>
      </c>
      <c r="X482" s="8">
        <f t="shared" si="150"/>
        <v>1.1914764581734218</v>
      </c>
      <c r="Y482" s="32">
        <f t="shared" si="151"/>
        <v>1.8360375079763866E-5</v>
      </c>
      <c r="Z482" s="32">
        <f t="shared" si="152"/>
        <v>1.540976739726021E-5</v>
      </c>
      <c r="AA482" s="10">
        <f t="shared" si="153"/>
        <v>1006.2015893055451</v>
      </c>
      <c r="AB482" s="29">
        <f t="shared" si="154"/>
        <v>2.5838871907348453E-2</v>
      </c>
      <c r="AC482" s="8">
        <f t="shared" si="155"/>
        <v>0.71497852738107892</v>
      </c>
      <c r="AD482" s="32">
        <f t="shared" si="156"/>
        <v>3.3738210143995691E-3</v>
      </c>
      <c r="AE482" s="38">
        <f t="shared" si="157"/>
        <v>679083.79879334348</v>
      </c>
      <c r="AF482" s="32">
        <f t="shared" si="158"/>
        <v>485530.33442961361</v>
      </c>
      <c r="AG482" s="9">
        <f t="shared" si="159"/>
        <v>14.25436423551271</v>
      </c>
      <c r="AH482" s="10">
        <f t="shared" si="160"/>
        <v>4.7574239331938157</v>
      </c>
      <c r="AI482" s="10">
        <f t="shared" si="161"/>
        <v>4.7953347787489333</v>
      </c>
      <c r="AJ482" s="10">
        <f t="shared" si="162"/>
        <v>5.0019520244706266</v>
      </c>
      <c r="AK482" s="10">
        <f t="shared" si="163"/>
        <v>9.7972868032195599</v>
      </c>
      <c r="AL482" s="9">
        <f t="shared" si="164"/>
        <v>5.3068636850772615</v>
      </c>
      <c r="AM482" s="49">
        <f t="shared" si="148"/>
        <v>33.806538434846168</v>
      </c>
      <c r="AN482" s="29">
        <f t="shared" si="167"/>
        <v>1.6328811338699268E-4</v>
      </c>
      <c r="AO482" s="29">
        <f t="shared" si="165"/>
        <v>7.8666666666666663</v>
      </c>
      <c r="AP482"/>
      <c r="AQ482" s="32"/>
      <c r="AR482" s="37"/>
      <c r="AS482" s="32"/>
      <c r="AT482"/>
    </row>
    <row r="483" spans="21:46" x14ac:dyDescent="0.25">
      <c r="U483" s="36">
        <f t="shared" si="147"/>
        <v>28380</v>
      </c>
      <c r="V483" s="49">
        <f t="shared" si="166"/>
        <v>28.499681900471796</v>
      </c>
      <c r="W483" s="32">
        <f t="shared" si="149"/>
        <v>296.3998409502359</v>
      </c>
      <c r="X483" s="8">
        <f t="shared" si="150"/>
        <v>1.191476443753775</v>
      </c>
      <c r="Y483" s="32">
        <f t="shared" si="151"/>
        <v>1.8360375250088439E-5</v>
      </c>
      <c r="Z483" s="32">
        <f t="shared" si="152"/>
        <v>1.5409767726706905E-5</v>
      </c>
      <c r="AA483" s="10">
        <f t="shared" si="153"/>
        <v>1006.2015894335176</v>
      </c>
      <c r="AB483" s="29">
        <f t="shared" si="154"/>
        <v>2.5838872174451053E-2</v>
      </c>
      <c r="AC483" s="8">
        <f t="shared" si="155"/>
        <v>0.71497852671378403</v>
      </c>
      <c r="AD483" s="32">
        <f t="shared" si="156"/>
        <v>3.3738209737025305E-3</v>
      </c>
      <c r="AE483" s="38">
        <f t="shared" si="157"/>
        <v>679084.22404894314</v>
      </c>
      <c r="AF483" s="32">
        <f t="shared" si="158"/>
        <v>485530.63802508661</v>
      </c>
      <c r="AG483" s="9">
        <f t="shared" si="159"/>
        <v>14.254366463776909</v>
      </c>
      <c r="AH483" s="10">
        <f t="shared" si="160"/>
        <v>4.7574247260602984</v>
      </c>
      <c r="AI483" s="10">
        <f t="shared" si="161"/>
        <v>4.7953388437509412</v>
      </c>
      <c r="AJ483" s="10">
        <f t="shared" si="162"/>
        <v>5.0019556141106705</v>
      </c>
      <c r="AK483" s="10">
        <f t="shared" si="163"/>
        <v>9.7972944578616108</v>
      </c>
      <c r="AL483" s="9">
        <f t="shared" si="164"/>
        <v>5.3068678313417061</v>
      </c>
      <c r="AM483" s="49">
        <f t="shared" si="148"/>
        <v>33.806549731813504</v>
      </c>
      <c r="AN483" s="29">
        <f t="shared" si="167"/>
        <v>1.6328824096436019E-4</v>
      </c>
      <c r="AO483" s="29">
        <f t="shared" si="165"/>
        <v>7.8833333333333337</v>
      </c>
      <c r="AP483"/>
      <c r="AQ483" s="32"/>
      <c r="AR483" s="37"/>
      <c r="AS483" s="32"/>
      <c r="AT483"/>
    </row>
    <row r="484" spans="21:46" x14ac:dyDescent="0.25">
      <c r="U484" s="36">
        <f t="shared" si="147"/>
        <v>28440</v>
      </c>
      <c r="V484" s="49">
        <f t="shared" si="166"/>
        <v>28.499688893965217</v>
      </c>
      <c r="W484" s="32">
        <f t="shared" si="149"/>
        <v>296.39984444698257</v>
      </c>
      <c r="X484" s="8">
        <f t="shared" si="150"/>
        <v>1.1914764296511471</v>
      </c>
      <c r="Y484" s="32">
        <f t="shared" si="151"/>
        <v>1.8360375416668371E-5</v>
      </c>
      <c r="Z484" s="32">
        <f t="shared" si="152"/>
        <v>1.5409768048910639E-5</v>
      </c>
      <c r="AA484" s="10">
        <f t="shared" si="153"/>
        <v>1006.2015895586768</v>
      </c>
      <c r="AB484" s="29">
        <f t="shared" si="154"/>
        <v>2.5838872435681313E-2</v>
      </c>
      <c r="AC484" s="8">
        <f t="shared" si="155"/>
        <v>0.7149785260611603</v>
      </c>
      <c r="AD484" s="32">
        <f t="shared" si="156"/>
        <v>3.3738209339002245E-3</v>
      </c>
      <c r="AE484" s="38">
        <f t="shared" si="157"/>
        <v>679084.63995517849</v>
      </c>
      <c r="AF484" s="32">
        <f t="shared" si="158"/>
        <v>485530.93494592723</v>
      </c>
      <c r="AG484" s="9">
        <f t="shared" si="159"/>
        <v>14.254368643051071</v>
      </c>
      <c r="AH484" s="10">
        <f t="shared" si="160"/>
        <v>4.7574255014950593</v>
      </c>
      <c r="AI484" s="10">
        <f t="shared" si="161"/>
        <v>4.7953428193837997</v>
      </c>
      <c r="AJ484" s="10">
        <f t="shared" si="162"/>
        <v>5.001959124832112</v>
      </c>
      <c r="AK484" s="10">
        <f t="shared" si="163"/>
        <v>9.7973019442159117</v>
      </c>
      <c r="AL484" s="9">
        <f t="shared" si="164"/>
        <v>5.3068718864502848</v>
      </c>
      <c r="AM484" s="49">
        <f t="shared" si="148"/>
        <v>33.806560780415502</v>
      </c>
      <c r="AN484" s="29">
        <f t="shared" si="167"/>
        <v>1.6328836573693186E-4</v>
      </c>
      <c r="AO484" s="29">
        <f t="shared" si="165"/>
        <v>7.9</v>
      </c>
      <c r="AP484"/>
      <c r="AQ484" s="32"/>
      <c r="AR484" s="37"/>
      <c r="AS484" s="32"/>
      <c r="AT484"/>
    </row>
    <row r="485" spans="21:46" x14ac:dyDescent="0.25">
      <c r="U485" s="36">
        <f t="shared" si="147"/>
        <v>28500</v>
      </c>
      <c r="V485" s="49">
        <f t="shared" si="166"/>
        <v>28.499695733705433</v>
      </c>
      <c r="W485" s="32">
        <f t="shared" si="149"/>
        <v>296.39984786685272</v>
      </c>
      <c r="X485" s="8">
        <f t="shared" si="150"/>
        <v>1.1914764158585678</v>
      </c>
      <c r="Y485" s="32">
        <f t="shared" si="151"/>
        <v>1.8360375579586034E-5</v>
      </c>
      <c r="Z485" s="32">
        <f t="shared" si="152"/>
        <v>1.5409768364030693E-5</v>
      </c>
      <c r="AA485" s="10">
        <f t="shared" si="153"/>
        <v>1006.2015896810843</v>
      </c>
      <c r="AB485" s="29">
        <f t="shared" si="154"/>
        <v>2.5838872691168413E-2</v>
      </c>
      <c r="AC485" s="8">
        <f t="shared" si="155"/>
        <v>0.71497852542288431</v>
      </c>
      <c r="AD485" s="32">
        <f t="shared" si="156"/>
        <v>3.3738208949729794E-3</v>
      </c>
      <c r="AE485" s="38">
        <f t="shared" si="157"/>
        <v>679085.0467175938</v>
      </c>
      <c r="AF485" s="32">
        <f t="shared" si="158"/>
        <v>485531.22533887572</v>
      </c>
      <c r="AG485" s="9">
        <f t="shared" si="159"/>
        <v>14.254370774412287</v>
      </c>
      <c r="AH485" s="10">
        <f t="shared" si="160"/>
        <v>4.7574262598813641</v>
      </c>
      <c r="AI485" s="10">
        <f t="shared" si="161"/>
        <v>4.7953467076122775</v>
      </c>
      <c r="AJ485" s="10">
        <f t="shared" si="162"/>
        <v>5.0019625583699252</v>
      </c>
      <c r="AK485" s="10">
        <f t="shared" si="163"/>
        <v>9.7973092659822036</v>
      </c>
      <c r="AL485" s="9">
        <f t="shared" si="164"/>
        <v>5.3068758524070274</v>
      </c>
      <c r="AM485" s="49">
        <f t="shared" si="148"/>
        <v>33.806571586112462</v>
      </c>
      <c r="AN485" s="29">
        <f t="shared" si="167"/>
        <v>1.6328848776637009E-4</v>
      </c>
      <c r="AO485" s="29">
        <f t="shared" si="165"/>
        <v>7.916666666666667</v>
      </c>
      <c r="AP485"/>
      <c r="AQ485" s="32"/>
      <c r="AR485" s="37"/>
      <c r="AS485" s="32"/>
      <c r="AT485"/>
    </row>
    <row r="486" spans="21:46" x14ac:dyDescent="0.25">
      <c r="U486" s="36">
        <f t="shared" si="147"/>
        <v>28560</v>
      </c>
      <c r="V486" s="49">
        <f t="shared" si="166"/>
        <v>28.499702423072719</v>
      </c>
      <c r="W486" s="32">
        <f t="shared" si="149"/>
        <v>296.39985121153632</v>
      </c>
      <c r="X486" s="8">
        <f t="shared" si="150"/>
        <v>1.1914764023692219</v>
      </c>
      <c r="Y486" s="32">
        <f t="shared" si="151"/>
        <v>1.8360375738921886E-5</v>
      </c>
      <c r="Z486" s="32">
        <f t="shared" si="152"/>
        <v>1.5409768672222737E-5</v>
      </c>
      <c r="AA486" s="10">
        <f t="shared" si="153"/>
        <v>1006.2015898008008</v>
      </c>
      <c r="AB486" s="29">
        <f t="shared" si="154"/>
        <v>2.5838872941038531E-2</v>
      </c>
      <c r="AC486" s="8">
        <f t="shared" si="155"/>
        <v>0.7149785247986411</v>
      </c>
      <c r="AD486" s="32">
        <f t="shared" si="156"/>
        <v>3.3738208569015589E-3</v>
      </c>
      <c r="AE486" s="38">
        <f t="shared" si="157"/>
        <v>679085.44453722471</v>
      </c>
      <c r="AF486" s="32">
        <f t="shared" si="158"/>
        <v>485531.50934745435</v>
      </c>
      <c r="AG486" s="9">
        <f t="shared" si="159"/>
        <v>14.254372858914005</v>
      </c>
      <c r="AH486" s="10">
        <f t="shared" si="160"/>
        <v>4.7574270015940332</v>
      </c>
      <c r="AI486" s="10">
        <f t="shared" si="161"/>
        <v>4.795350510357931</v>
      </c>
      <c r="AJ486" s="10">
        <f t="shared" si="162"/>
        <v>5.0019659164210291</v>
      </c>
      <c r="AK486" s="10">
        <f t="shared" si="163"/>
        <v>9.7973164267789592</v>
      </c>
      <c r="AL486" s="9">
        <f t="shared" si="164"/>
        <v>5.3068797311719358</v>
      </c>
      <c r="AM486" s="49">
        <f t="shared" si="148"/>
        <v>33.806582154244651</v>
      </c>
      <c r="AN486" s="29">
        <f t="shared" si="167"/>
        <v>1.6328860711298265E-4</v>
      </c>
      <c r="AO486" s="29">
        <f t="shared" si="165"/>
        <v>7.9333333333333336</v>
      </c>
      <c r="AP486"/>
      <c r="AQ486" s="32"/>
      <c r="AR486" s="37"/>
      <c r="AS486" s="32"/>
      <c r="AT486"/>
    </row>
    <row r="487" spans="21:46" x14ac:dyDescent="0.25">
      <c r="U487" s="36">
        <f t="shared" si="147"/>
        <v>28620</v>
      </c>
      <c r="V487" s="49">
        <f t="shared" si="166"/>
        <v>28.499708965373031</v>
      </c>
      <c r="W487" s="32">
        <f t="shared" si="149"/>
        <v>296.39985448268646</v>
      </c>
      <c r="X487" s="8">
        <f t="shared" si="150"/>
        <v>1.1914763891764417</v>
      </c>
      <c r="Y487" s="32">
        <f t="shared" si="151"/>
        <v>1.8360375894754756E-5</v>
      </c>
      <c r="Z487" s="32">
        <f t="shared" si="152"/>
        <v>1.5409768973639167E-5</v>
      </c>
      <c r="AA487" s="10">
        <f t="shared" si="153"/>
        <v>1006.2015899178851</v>
      </c>
      <c r="AB487" s="29">
        <f t="shared" si="154"/>
        <v>2.5838873185415272E-2</v>
      </c>
      <c r="AC487" s="8">
        <f t="shared" si="155"/>
        <v>0.71497852418812202</v>
      </c>
      <c r="AD487" s="32">
        <f t="shared" si="156"/>
        <v>3.3738208196671458E-3</v>
      </c>
      <c r="AE487" s="38">
        <f t="shared" si="157"/>
        <v>679085.8336106732</v>
      </c>
      <c r="AF487" s="32">
        <f t="shared" si="158"/>
        <v>485531.78711201972</v>
      </c>
      <c r="AG487" s="9">
        <f t="shared" si="159"/>
        <v>14.254374897586443</v>
      </c>
      <c r="AH487" s="10">
        <f t="shared" si="160"/>
        <v>4.7574277269996621</v>
      </c>
      <c r="AI487" s="10">
        <f t="shared" si="161"/>
        <v>4.7953542295000888</v>
      </c>
      <c r="AJ487" s="10">
        <f t="shared" si="162"/>
        <v>5.0019692006449716</v>
      </c>
      <c r="AK487" s="10">
        <f t="shared" si="163"/>
        <v>9.7973234301450596</v>
      </c>
      <c r="AL487" s="9">
        <f t="shared" si="164"/>
        <v>5.3068835246619068</v>
      </c>
      <c r="AM487" s="49">
        <f t="shared" si="148"/>
        <v>33.806592490034937</v>
      </c>
      <c r="AN487" s="29">
        <f t="shared" si="167"/>
        <v>1.6328872383575098E-4</v>
      </c>
      <c r="AO487" s="29">
        <f t="shared" si="165"/>
        <v>7.95</v>
      </c>
      <c r="AP487"/>
      <c r="AQ487" s="32"/>
      <c r="AR487" s="37"/>
      <c r="AS487" s="32"/>
      <c r="AT487"/>
    </row>
    <row r="488" spans="21:46" x14ac:dyDescent="0.25">
      <c r="U488" s="36">
        <f t="shared" si="147"/>
        <v>28680</v>
      </c>
      <c r="V488" s="49">
        <f t="shared" si="166"/>
        <v>28.499715363839648</v>
      </c>
      <c r="W488" s="32">
        <f t="shared" si="149"/>
        <v>296.3998576819198</v>
      </c>
      <c r="X488" s="8">
        <f t="shared" si="150"/>
        <v>1.1914763762737073</v>
      </c>
      <c r="Y488" s="32">
        <f t="shared" si="151"/>
        <v>1.8360376047161567E-5</v>
      </c>
      <c r="Z488" s="32">
        <f t="shared" si="152"/>
        <v>1.5409769268428869E-5</v>
      </c>
      <c r="AA488" s="10">
        <f t="shared" si="153"/>
        <v>1006.2015900323954</v>
      </c>
      <c r="AB488" s="29">
        <f t="shared" si="154"/>
        <v>2.5838873424419283E-2</v>
      </c>
      <c r="AC488" s="8">
        <f t="shared" si="155"/>
        <v>0.71497852359102521</v>
      </c>
      <c r="AD488" s="32">
        <f t="shared" si="156"/>
        <v>3.3738207832513388E-3</v>
      </c>
      <c r="AE488" s="38">
        <f t="shared" si="157"/>
        <v>679086.21413023281</v>
      </c>
      <c r="AF488" s="32">
        <f t="shared" si="158"/>
        <v>485532.05876985268</v>
      </c>
      <c r="AG488" s="9">
        <f t="shared" si="159"/>
        <v>14.254376891437257</v>
      </c>
      <c r="AH488" s="10">
        <f t="shared" si="160"/>
        <v>4.7574284364567703</v>
      </c>
      <c r="AI488" s="10">
        <f t="shared" si="161"/>
        <v>4.7953578668767474</v>
      </c>
      <c r="AJ488" s="10">
        <f t="shared" si="162"/>
        <v>5.0019724126648377</v>
      </c>
      <c r="AK488" s="10">
        <f t="shared" si="163"/>
        <v>9.7973302795415851</v>
      </c>
      <c r="AL488" s="9">
        <f t="shared" si="164"/>
        <v>5.3068872347516907</v>
      </c>
      <c r="AM488" s="49">
        <f t="shared" si="148"/>
        <v>33.80660259859134</v>
      </c>
      <c r="AN488" s="29">
        <f t="shared" si="167"/>
        <v>1.6328883799235973E-4</v>
      </c>
      <c r="AO488" s="29">
        <f t="shared" si="165"/>
        <v>7.9666666666666668</v>
      </c>
      <c r="AP488"/>
      <c r="AQ488" s="32"/>
      <c r="AR488" s="37"/>
      <c r="AS488" s="32"/>
      <c r="AT488"/>
    </row>
    <row r="489" spans="21:46" x14ac:dyDescent="0.25">
      <c r="U489" s="36">
        <f t="shared" si="147"/>
        <v>28740</v>
      </c>
      <c r="V489" s="49">
        <f t="shared" si="166"/>
        <v>28.49972162163477</v>
      </c>
      <c r="W489" s="32">
        <f t="shared" si="149"/>
        <v>296.39986081081736</v>
      </c>
      <c r="X489" s="8">
        <f t="shared" si="150"/>
        <v>1.1914763636546426</v>
      </c>
      <c r="Y489" s="32">
        <f t="shared" si="151"/>
        <v>1.8360376196217729E-5</v>
      </c>
      <c r="Z489" s="32">
        <f t="shared" si="152"/>
        <v>1.54097695567376E-5</v>
      </c>
      <c r="AA489" s="10">
        <f t="shared" si="153"/>
        <v>1006.2015901443882</v>
      </c>
      <c r="AB489" s="29">
        <f t="shared" si="154"/>
        <v>2.5838873658168809E-2</v>
      </c>
      <c r="AC489" s="8">
        <f t="shared" si="155"/>
        <v>0.71497852300705567</v>
      </c>
      <c r="AD489" s="32">
        <f t="shared" si="156"/>
        <v>3.373820747636141E-3</v>
      </c>
      <c r="AE489" s="38">
        <f t="shared" si="157"/>
        <v>679086.58628395805</v>
      </c>
      <c r="AF489" s="32">
        <f t="shared" si="158"/>
        <v>485532.3244552078</v>
      </c>
      <c r="AG489" s="9">
        <f t="shared" si="159"/>
        <v>14.254378841451851</v>
      </c>
      <c r="AH489" s="10">
        <f t="shared" si="160"/>
        <v>4.7574291303160088</v>
      </c>
      <c r="AI489" s="10">
        <f t="shared" si="161"/>
        <v>4.7953614242855132</v>
      </c>
      <c r="AJ489" s="10">
        <f t="shared" si="162"/>
        <v>5.0019755540680375</v>
      </c>
      <c r="AK489" s="10">
        <f t="shared" si="163"/>
        <v>9.7973369783535507</v>
      </c>
      <c r="AL489" s="9">
        <f t="shared" si="164"/>
        <v>5.3068908632748393</v>
      </c>
      <c r="AM489" s="49">
        <f t="shared" si="148"/>
        <v>33.806612484909607</v>
      </c>
      <c r="AN489" s="29">
        <f t="shared" si="167"/>
        <v>1.6328894963922586E-4</v>
      </c>
      <c r="AO489" s="29">
        <f t="shared" si="165"/>
        <v>7.9833333333333334</v>
      </c>
      <c r="AP489"/>
      <c r="AQ489" s="32"/>
      <c r="AR489" s="37"/>
      <c r="AS489" s="32"/>
      <c r="AT489"/>
    </row>
    <row r="490" spans="21:46" x14ac:dyDescent="0.25">
      <c r="U490" s="36">
        <f t="shared" si="147"/>
        <v>28800</v>
      </c>
      <c r="V490" s="49">
        <f t="shared" si="166"/>
        <v>28.499727741851068</v>
      </c>
      <c r="W490" s="32">
        <f t="shared" si="149"/>
        <v>296.39986387092551</v>
      </c>
      <c r="X490" s="8">
        <f t="shared" si="150"/>
        <v>1.1914763513130104</v>
      </c>
      <c r="Y490" s="32">
        <f t="shared" si="151"/>
        <v>1.8360376341996826E-5</v>
      </c>
      <c r="Z490" s="32">
        <f t="shared" si="152"/>
        <v>1.5409769838707784E-5</v>
      </c>
      <c r="AA490" s="10">
        <f t="shared" si="153"/>
        <v>1006.2015902539188</v>
      </c>
      <c r="AB490" s="29">
        <f t="shared" si="154"/>
        <v>2.5838873886779249E-2</v>
      </c>
      <c r="AC490" s="8">
        <f t="shared" si="155"/>
        <v>0.71497852243592508</v>
      </c>
      <c r="AD490" s="32">
        <f t="shared" si="156"/>
        <v>3.3738207128039513E-3</v>
      </c>
      <c r="AE490" s="38">
        <f t="shared" si="157"/>
        <v>679086.9502557792</v>
      </c>
      <c r="AF490" s="32">
        <f t="shared" si="158"/>
        <v>485532.58429939556</v>
      </c>
      <c r="AG490" s="9">
        <f t="shared" si="159"/>
        <v>14.254380748594054</v>
      </c>
      <c r="AH490" s="10">
        <f t="shared" si="160"/>
        <v>4.7574298089203024</v>
      </c>
      <c r="AI490" s="10">
        <f t="shared" si="161"/>
        <v>4.7953649034844537</v>
      </c>
      <c r="AJ490" s="10">
        <f t="shared" si="162"/>
        <v>5.0019786264070989</v>
      </c>
      <c r="AK490" s="10">
        <f t="shared" si="163"/>
        <v>9.7973435298915525</v>
      </c>
      <c r="AL490" s="9">
        <f t="shared" si="164"/>
        <v>5.3068944120245911</v>
      </c>
      <c r="AM490" s="49">
        <f t="shared" si="148"/>
        <v>33.806622153875658</v>
      </c>
      <c r="AN490" s="29">
        <f t="shared" si="167"/>
        <v>1.6328905883152589E-4</v>
      </c>
      <c r="AO490" s="29">
        <f t="shared" si="165"/>
        <v>8</v>
      </c>
      <c r="AP490"/>
      <c r="AQ490" s="32"/>
      <c r="AR490" s="37"/>
      <c r="AS490" s="32"/>
      <c r="AT490"/>
    </row>
    <row r="491" spans="21:46" x14ac:dyDescent="0.25">
      <c r="U491" s="36"/>
      <c r="V491" s="36"/>
      <c r="W491" s="32"/>
      <c r="X491" s="8"/>
      <c r="Y491" s="32"/>
      <c r="Z491" s="32"/>
      <c r="AA491" s="10"/>
      <c r="AB491" s="29"/>
      <c r="AC491" s="8"/>
      <c r="AD491" s="32"/>
      <c r="AE491" s="38"/>
      <c r="AF491" s="32"/>
      <c r="AG491" s="9"/>
      <c r="AH491" s="10"/>
      <c r="AI491" s="10"/>
      <c r="AJ491" s="10"/>
      <c r="AK491" s="10"/>
      <c r="AL491" s="9"/>
      <c r="AM491" s="49"/>
      <c r="AN491" s="29"/>
      <c r="AO491" s="29"/>
      <c r="AP491"/>
      <c r="AQ491" s="32"/>
      <c r="AR491" s="37"/>
      <c r="AS491" s="32"/>
      <c r="AT491"/>
    </row>
    <row r="492" spans="21:46" x14ac:dyDescent="0.25">
      <c r="U492" s="36"/>
      <c r="V492" s="36"/>
      <c r="W492" s="32"/>
      <c r="X492" s="8"/>
      <c r="Y492" s="32"/>
      <c r="Z492" s="32"/>
      <c r="AA492" s="10"/>
      <c r="AB492" s="29"/>
      <c r="AC492" s="8"/>
      <c r="AD492" s="32"/>
      <c r="AE492" s="38"/>
      <c r="AF492" s="32"/>
      <c r="AG492" s="9"/>
      <c r="AH492" s="10"/>
      <c r="AI492" s="10"/>
      <c r="AJ492" s="10"/>
      <c r="AK492" s="10"/>
      <c r="AL492" s="9"/>
      <c r="AM492" s="49"/>
      <c r="AN492" s="29"/>
      <c r="AO492" s="29"/>
      <c r="AP492"/>
      <c r="AQ492" s="32"/>
      <c r="AR492" s="37"/>
      <c r="AS492" s="32"/>
      <c r="AT492"/>
    </row>
    <row r="493" spans="21:46" x14ac:dyDescent="0.25">
      <c r="U493" s="36"/>
      <c r="V493" s="36"/>
      <c r="W493" s="32"/>
      <c r="X493" s="8"/>
      <c r="Y493" s="32"/>
      <c r="Z493" s="32"/>
      <c r="AA493" s="10"/>
      <c r="AB493" s="29"/>
      <c r="AC493" s="8"/>
      <c r="AD493" s="32"/>
      <c r="AE493" s="38"/>
      <c r="AF493" s="32"/>
      <c r="AG493" s="9"/>
      <c r="AH493" s="10"/>
      <c r="AI493" s="10"/>
      <c r="AJ493" s="10"/>
      <c r="AK493" s="10"/>
      <c r="AL493" s="9"/>
      <c r="AM493" s="49"/>
      <c r="AN493" s="29"/>
      <c r="AO493" s="29"/>
      <c r="AP493"/>
      <c r="AQ493" s="32"/>
      <c r="AR493" s="37"/>
      <c r="AS493" s="32"/>
      <c r="AT493"/>
    </row>
    <row r="494" spans="21:46" x14ac:dyDescent="0.25">
      <c r="U494" s="36"/>
      <c r="V494" s="36"/>
      <c r="W494" s="32"/>
      <c r="X494" s="8"/>
      <c r="Y494" s="32"/>
      <c r="Z494" s="32"/>
      <c r="AA494" s="10"/>
      <c r="AB494" s="29"/>
      <c r="AC494" s="8"/>
      <c r="AD494" s="32"/>
      <c r="AE494" s="38"/>
      <c r="AF494" s="32"/>
      <c r="AG494" s="9"/>
      <c r="AH494" s="10"/>
      <c r="AI494" s="10"/>
      <c r="AJ494" s="10"/>
      <c r="AK494" s="10"/>
      <c r="AL494" s="9"/>
      <c r="AM494" s="49"/>
      <c r="AN494" s="29"/>
      <c r="AO494" s="29"/>
      <c r="AP494"/>
      <c r="AQ494" s="32"/>
      <c r="AR494" s="37"/>
      <c r="AS494" s="32"/>
      <c r="AT494"/>
    </row>
    <row r="495" spans="21:46" x14ac:dyDescent="0.25">
      <c r="U495" s="36"/>
      <c r="V495" s="36"/>
      <c r="W495" s="32"/>
      <c r="X495" s="8"/>
      <c r="Y495" s="32"/>
      <c r="Z495" s="32"/>
      <c r="AA495" s="10"/>
      <c r="AB495" s="29"/>
      <c r="AC495" s="8"/>
      <c r="AD495" s="32"/>
      <c r="AE495" s="38"/>
      <c r="AF495" s="32"/>
      <c r="AG495" s="9"/>
      <c r="AH495" s="10"/>
      <c r="AI495" s="10"/>
      <c r="AJ495" s="10"/>
      <c r="AK495" s="10"/>
      <c r="AL495" s="9"/>
      <c r="AM495" s="49"/>
      <c r="AN495" s="29"/>
      <c r="AO495" s="29"/>
      <c r="AP495"/>
      <c r="AQ495" s="32"/>
      <c r="AR495" s="37"/>
      <c r="AS495" s="32"/>
      <c r="AT495"/>
    </row>
    <row r="496" spans="21:46" x14ac:dyDescent="0.25">
      <c r="U496" s="36"/>
      <c r="V496" s="36"/>
      <c r="W496" s="32"/>
      <c r="X496" s="8"/>
      <c r="Y496" s="32"/>
      <c r="Z496" s="32"/>
      <c r="AA496" s="10"/>
      <c r="AB496" s="29"/>
      <c r="AC496" s="8"/>
      <c r="AD496" s="32"/>
      <c r="AE496" s="38"/>
      <c r="AF496" s="32"/>
      <c r="AG496" s="9"/>
      <c r="AH496" s="10"/>
      <c r="AI496" s="10"/>
      <c r="AJ496" s="10"/>
      <c r="AK496" s="10"/>
      <c r="AL496" s="9"/>
      <c r="AM496" s="49"/>
      <c r="AN496" s="29"/>
      <c r="AO496" s="29"/>
      <c r="AP496"/>
      <c r="AQ496" s="32"/>
      <c r="AR496" s="37"/>
      <c r="AS496" s="32"/>
      <c r="AT496"/>
    </row>
    <row r="497" spans="21:46" x14ac:dyDescent="0.25">
      <c r="U497" s="36"/>
      <c r="V497" s="36"/>
      <c r="W497" s="32"/>
      <c r="X497" s="8"/>
      <c r="Y497" s="32"/>
      <c r="Z497" s="32"/>
      <c r="AA497" s="10"/>
      <c r="AB497" s="29"/>
      <c r="AC497" s="8"/>
      <c r="AD497" s="32"/>
      <c r="AE497" s="38"/>
      <c r="AF497" s="32"/>
      <c r="AG497" s="9"/>
      <c r="AH497" s="10"/>
      <c r="AI497" s="10"/>
      <c r="AJ497" s="10"/>
      <c r="AK497" s="10"/>
      <c r="AL497" s="9"/>
      <c r="AM497" s="49"/>
      <c r="AN497" s="29"/>
      <c r="AO497" s="29"/>
      <c r="AP497"/>
      <c r="AQ497" s="32"/>
      <c r="AR497" s="37"/>
      <c r="AS497" s="32"/>
      <c r="AT497"/>
    </row>
    <row r="498" spans="21:46" x14ac:dyDescent="0.25">
      <c r="U498" s="36"/>
      <c r="V498" s="36"/>
      <c r="W498" s="32"/>
      <c r="X498" s="8"/>
      <c r="Y498" s="32"/>
      <c r="Z498" s="32"/>
      <c r="AA498" s="10"/>
      <c r="AB498" s="29"/>
      <c r="AC498" s="8"/>
      <c r="AD498" s="32"/>
      <c r="AE498" s="38"/>
      <c r="AF498" s="32"/>
      <c r="AG498" s="9"/>
      <c r="AH498" s="10"/>
      <c r="AI498" s="10"/>
      <c r="AJ498" s="10"/>
      <c r="AK498" s="10"/>
      <c r="AL498" s="9"/>
      <c r="AM498" s="49"/>
      <c r="AN498" s="29"/>
      <c r="AO498" s="29"/>
      <c r="AP498"/>
      <c r="AQ498" s="32"/>
      <c r="AR498" s="37"/>
      <c r="AS498" s="32"/>
      <c r="AT498"/>
    </row>
    <row r="499" spans="21:46" x14ac:dyDescent="0.25">
      <c r="U499" s="36"/>
      <c r="V499" s="36"/>
      <c r="W499" s="32"/>
      <c r="X499" s="8"/>
      <c r="Y499" s="32"/>
      <c r="Z499" s="32"/>
      <c r="AA499" s="10"/>
      <c r="AB499" s="29"/>
      <c r="AC499" s="8"/>
      <c r="AD499" s="32"/>
      <c r="AE499" s="38"/>
      <c r="AF499" s="32"/>
      <c r="AG499" s="9"/>
      <c r="AH499" s="10"/>
      <c r="AI499" s="10"/>
      <c r="AJ499" s="10"/>
      <c r="AK499" s="10"/>
      <c r="AL499" s="9"/>
      <c r="AM499" s="49"/>
      <c r="AN499" s="29"/>
      <c r="AO499" s="29"/>
      <c r="AP499"/>
      <c r="AQ499" s="32"/>
      <c r="AR499" s="37"/>
      <c r="AS499" s="32"/>
      <c r="AT499"/>
    </row>
    <row r="500" spans="21:46" x14ac:dyDescent="0.25">
      <c r="U500" s="36"/>
      <c r="V500" s="36"/>
      <c r="W500" s="32"/>
      <c r="X500" s="8"/>
      <c r="Y500" s="32"/>
      <c r="Z500" s="32"/>
      <c r="AA500" s="10"/>
      <c r="AB500" s="29"/>
      <c r="AC500" s="8"/>
      <c r="AD500" s="32"/>
      <c r="AE500" s="38"/>
      <c r="AF500" s="32"/>
      <c r="AG500" s="9"/>
      <c r="AH500" s="10"/>
      <c r="AI500" s="10"/>
      <c r="AJ500" s="10"/>
      <c r="AK500" s="10"/>
      <c r="AL500" s="9"/>
      <c r="AM500" s="49"/>
      <c r="AN500" s="29"/>
      <c r="AO500" s="29"/>
      <c r="AP500"/>
      <c r="AQ500" s="32"/>
      <c r="AR500" s="37"/>
      <c r="AS500" s="32"/>
      <c r="AT500"/>
    </row>
    <row r="501" spans="21:46" x14ac:dyDescent="0.25">
      <c r="U501" s="36"/>
      <c r="V501" s="36"/>
      <c r="W501" s="32"/>
      <c r="X501" s="8"/>
      <c r="Y501" s="32"/>
      <c r="Z501" s="32"/>
      <c r="AA501" s="10"/>
      <c r="AB501" s="29"/>
      <c r="AC501" s="8"/>
      <c r="AD501" s="32"/>
      <c r="AE501" s="38"/>
      <c r="AF501" s="32"/>
      <c r="AG501" s="9"/>
      <c r="AH501" s="10"/>
      <c r="AI501" s="10"/>
      <c r="AJ501" s="10"/>
      <c r="AK501" s="10"/>
      <c r="AL501" s="9"/>
      <c r="AM501" s="49"/>
      <c r="AN501" s="29"/>
      <c r="AO501" s="29"/>
      <c r="AP501"/>
      <c r="AQ501" s="32"/>
      <c r="AR501" s="37"/>
      <c r="AS501" s="32"/>
      <c r="AT501"/>
    </row>
    <row r="502" spans="21:46" x14ac:dyDescent="0.25">
      <c r="U502" s="36"/>
      <c r="V502" s="36"/>
      <c r="W502" s="32"/>
      <c r="X502" s="8"/>
      <c r="Y502" s="32"/>
      <c r="Z502" s="32"/>
      <c r="AA502" s="10"/>
      <c r="AB502" s="29"/>
      <c r="AC502" s="8"/>
      <c r="AD502" s="32"/>
      <c r="AE502" s="38"/>
      <c r="AF502" s="32"/>
      <c r="AG502" s="9"/>
      <c r="AH502" s="10"/>
      <c r="AI502" s="10"/>
      <c r="AJ502" s="10"/>
      <c r="AK502" s="10"/>
      <c r="AL502" s="9"/>
      <c r="AM502" s="49"/>
      <c r="AN502" s="29"/>
      <c r="AO502" s="29"/>
      <c r="AP502"/>
      <c r="AQ502" s="32"/>
      <c r="AR502" s="37"/>
      <c r="AS502" s="32"/>
      <c r="AT502"/>
    </row>
    <row r="503" spans="21:46" x14ac:dyDescent="0.25">
      <c r="U503" s="36"/>
      <c r="V503" s="36"/>
      <c r="W503" s="32"/>
      <c r="X503" s="8"/>
      <c r="Y503" s="32"/>
      <c r="Z503" s="32"/>
      <c r="AA503" s="10"/>
      <c r="AB503" s="29"/>
      <c r="AC503" s="8"/>
      <c r="AD503" s="32"/>
      <c r="AE503" s="38"/>
      <c r="AF503" s="32"/>
      <c r="AG503" s="9"/>
      <c r="AH503" s="10"/>
      <c r="AI503" s="10"/>
      <c r="AJ503" s="10"/>
      <c r="AK503" s="10"/>
      <c r="AL503" s="9"/>
      <c r="AM503" s="49"/>
      <c r="AN503" s="29"/>
      <c r="AO503" s="29"/>
      <c r="AP503"/>
      <c r="AQ503" s="32"/>
      <c r="AR503" s="37"/>
      <c r="AS503" s="32"/>
      <c r="AT503"/>
    </row>
    <row r="504" spans="21:46" x14ac:dyDescent="0.25">
      <c r="U504" s="36"/>
      <c r="V504" s="36"/>
      <c r="W504" s="32"/>
      <c r="X504" s="8"/>
      <c r="Y504" s="32"/>
      <c r="Z504" s="32"/>
      <c r="AA504" s="10"/>
      <c r="AB504" s="29"/>
      <c r="AC504" s="8"/>
      <c r="AD504" s="32"/>
      <c r="AE504" s="38"/>
      <c r="AF504" s="32"/>
      <c r="AG504" s="9"/>
      <c r="AH504" s="10"/>
      <c r="AI504" s="10"/>
      <c r="AJ504" s="10"/>
      <c r="AK504" s="10"/>
      <c r="AL504" s="9"/>
      <c r="AM504" s="49"/>
      <c r="AN504" s="29"/>
      <c r="AO504" s="29"/>
      <c r="AP504"/>
      <c r="AQ504" s="32"/>
      <c r="AR504" s="37"/>
      <c r="AS504" s="32"/>
      <c r="AT504"/>
    </row>
    <row r="505" spans="21:46" x14ac:dyDescent="0.25">
      <c r="U505" s="36"/>
      <c r="V505" s="36"/>
      <c r="W505" s="32"/>
      <c r="X505" s="8"/>
      <c r="Y505" s="32"/>
      <c r="Z505" s="32"/>
      <c r="AA505" s="10"/>
      <c r="AB505" s="29"/>
      <c r="AC505" s="8"/>
      <c r="AD505" s="32"/>
      <c r="AE505" s="38"/>
      <c r="AF505" s="32"/>
      <c r="AG505" s="9"/>
      <c r="AH505" s="10"/>
      <c r="AI505" s="10"/>
      <c r="AJ505" s="10"/>
      <c r="AK505" s="10"/>
      <c r="AL505" s="9"/>
      <c r="AM505" s="49"/>
      <c r="AN505" s="29"/>
      <c r="AO505" s="29"/>
      <c r="AP505"/>
      <c r="AQ505" s="32"/>
      <c r="AR505" s="37"/>
      <c r="AS505" s="32"/>
      <c r="AT505"/>
    </row>
    <row r="506" spans="21:46" x14ac:dyDescent="0.25">
      <c r="U506" s="36"/>
      <c r="V506" s="36"/>
      <c r="W506" s="32"/>
      <c r="X506" s="8"/>
      <c r="Y506" s="32"/>
      <c r="Z506" s="32"/>
      <c r="AA506" s="10"/>
      <c r="AB506" s="29"/>
      <c r="AC506" s="8"/>
      <c r="AD506" s="32"/>
      <c r="AE506" s="38"/>
      <c r="AF506" s="32"/>
      <c r="AG506" s="9"/>
      <c r="AH506" s="10"/>
      <c r="AI506" s="10"/>
      <c r="AJ506" s="10"/>
      <c r="AK506" s="10"/>
      <c r="AL506" s="9"/>
      <c r="AM506" s="49"/>
      <c r="AN506" s="29"/>
      <c r="AO506" s="29"/>
      <c r="AP506"/>
      <c r="AQ506" s="32"/>
      <c r="AR506" s="37"/>
      <c r="AS506" s="32"/>
      <c r="AT506"/>
    </row>
    <row r="507" spans="21:46" x14ac:dyDescent="0.25">
      <c r="U507" s="36"/>
      <c r="V507" s="36"/>
      <c r="W507" s="32"/>
      <c r="X507" s="8"/>
      <c r="Y507" s="32"/>
      <c r="Z507" s="32"/>
      <c r="AA507" s="10"/>
      <c r="AB507" s="29"/>
      <c r="AC507" s="8"/>
      <c r="AD507" s="32"/>
      <c r="AE507" s="38"/>
      <c r="AF507" s="32"/>
      <c r="AG507" s="9"/>
      <c r="AH507" s="10"/>
      <c r="AI507" s="10"/>
      <c r="AJ507" s="10"/>
      <c r="AK507" s="10"/>
      <c r="AL507" s="9"/>
      <c r="AM507" s="49"/>
      <c r="AN507" s="29"/>
      <c r="AO507" s="29"/>
      <c r="AP507"/>
      <c r="AQ507" s="32"/>
      <c r="AR507" s="37"/>
      <c r="AS507" s="32"/>
      <c r="AT507"/>
    </row>
    <row r="508" spans="21:46" x14ac:dyDescent="0.25">
      <c r="U508" s="36"/>
      <c r="V508" s="36"/>
      <c r="W508" s="32"/>
      <c r="X508" s="8"/>
      <c r="Y508" s="32"/>
      <c r="Z508" s="32"/>
      <c r="AA508" s="10"/>
      <c r="AB508" s="29"/>
      <c r="AC508" s="8"/>
      <c r="AD508" s="32"/>
      <c r="AE508" s="38"/>
      <c r="AF508" s="32"/>
      <c r="AG508" s="9"/>
      <c r="AH508" s="10"/>
      <c r="AI508" s="10"/>
      <c r="AJ508" s="10"/>
      <c r="AK508" s="10"/>
      <c r="AL508" s="9"/>
      <c r="AM508" s="49"/>
      <c r="AN508" s="29"/>
      <c r="AO508" s="29"/>
      <c r="AP508"/>
      <c r="AQ508" s="32"/>
      <c r="AR508" s="37"/>
      <c r="AS508" s="32"/>
      <c r="AT508"/>
    </row>
    <row r="509" spans="21:46" x14ac:dyDescent="0.25">
      <c r="U509" s="36"/>
      <c r="V509" s="36"/>
      <c r="W509" s="32"/>
      <c r="X509" s="8"/>
      <c r="Y509" s="32"/>
      <c r="Z509" s="32"/>
      <c r="AA509" s="10"/>
      <c r="AB509" s="29"/>
      <c r="AC509" s="8"/>
      <c r="AD509" s="32"/>
      <c r="AE509" s="38"/>
      <c r="AF509" s="32"/>
      <c r="AG509" s="9"/>
      <c r="AH509" s="10"/>
      <c r="AI509" s="10"/>
      <c r="AJ509" s="10"/>
      <c r="AK509" s="10"/>
      <c r="AL509" s="9"/>
      <c r="AM509" s="49"/>
      <c r="AN509" s="29"/>
      <c r="AO509" s="29"/>
      <c r="AP509"/>
      <c r="AQ509" s="32"/>
      <c r="AR509" s="37"/>
      <c r="AS509" s="32"/>
      <c r="AT509"/>
    </row>
    <row r="510" spans="21:46" x14ac:dyDescent="0.25">
      <c r="U510" s="36"/>
      <c r="V510" s="36"/>
      <c r="W510" s="32"/>
      <c r="X510" s="8"/>
      <c r="Y510" s="32"/>
      <c r="Z510" s="32"/>
      <c r="AA510" s="10"/>
      <c r="AB510" s="29"/>
      <c r="AC510" s="8"/>
      <c r="AD510" s="32"/>
      <c r="AE510" s="38"/>
      <c r="AF510" s="32"/>
      <c r="AG510" s="9"/>
      <c r="AH510" s="10"/>
      <c r="AI510" s="10"/>
      <c r="AJ510" s="10"/>
      <c r="AK510" s="10"/>
      <c r="AL510" s="9"/>
      <c r="AM510" s="49"/>
      <c r="AN510" s="29"/>
      <c r="AO510" s="29"/>
      <c r="AP510"/>
      <c r="AQ510" s="32"/>
      <c r="AR510" s="37"/>
      <c r="AS510" s="32"/>
      <c r="AT510"/>
    </row>
    <row r="511" spans="21:46" x14ac:dyDescent="0.25">
      <c r="U511" s="36"/>
      <c r="V511" s="36"/>
      <c r="W511" s="32"/>
      <c r="X511" s="8"/>
      <c r="Y511" s="32"/>
      <c r="Z511" s="32"/>
      <c r="AA511" s="10"/>
      <c r="AB511" s="29"/>
      <c r="AC511" s="8"/>
      <c r="AD511" s="32"/>
      <c r="AE511" s="38"/>
      <c r="AF511" s="32"/>
      <c r="AG511" s="9"/>
      <c r="AH511" s="10"/>
      <c r="AI511" s="10"/>
      <c r="AJ511" s="10"/>
      <c r="AK511" s="10"/>
      <c r="AL511" s="9"/>
      <c r="AM511" s="49"/>
      <c r="AN511" s="29"/>
      <c r="AO511" s="29"/>
      <c r="AP511"/>
      <c r="AQ511" s="32"/>
      <c r="AR511" s="37"/>
      <c r="AS511" s="32"/>
      <c r="AT511"/>
    </row>
    <row r="512" spans="21:46" x14ac:dyDescent="0.25">
      <c r="U512" s="36"/>
      <c r="V512" s="36"/>
      <c r="W512" s="32"/>
      <c r="X512" s="8"/>
      <c r="Y512" s="32"/>
      <c r="Z512" s="32"/>
      <c r="AA512" s="10"/>
      <c r="AB512" s="29"/>
      <c r="AC512" s="8"/>
      <c r="AD512" s="32"/>
      <c r="AE512" s="38"/>
      <c r="AF512" s="32"/>
      <c r="AG512" s="9"/>
      <c r="AH512" s="10"/>
      <c r="AI512" s="10"/>
      <c r="AJ512" s="10"/>
      <c r="AK512" s="10"/>
      <c r="AL512" s="9"/>
      <c r="AM512" s="49"/>
      <c r="AN512" s="29"/>
      <c r="AO512" s="29"/>
      <c r="AP512"/>
      <c r="AQ512" s="32"/>
      <c r="AR512" s="37"/>
      <c r="AS512" s="32"/>
      <c r="AT512"/>
    </row>
    <row r="513" spans="21:46" x14ac:dyDescent="0.25">
      <c r="U513" s="36"/>
      <c r="V513" s="36"/>
      <c r="W513" s="32"/>
      <c r="X513" s="8"/>
      <c r="Y513" s="32"/>
      <c r="Z513" s="32"/>
      <c r="AA513" s="10"/>
      <c r="AB513" s="29"/>
      <c r="AC513" s="8"/>
      <c r="AD513" s="32"/>
      <c r="AE513" s="38"/>
      <c r="AF513" s="32"/>
      <c r="AG513" s="9"/>
      <c r="AH513" s="10"/>
      <c r="AI513" s="10"/>
      <c r="AJ513" s="10"/>
      <c r="AK513" s="10"/>
      <c r="AL513" s="9"/>
      <c r="AM513" s="49"/>
      <c r="AN513" s="29"/>
      <c r="AO513" s="29"/>
      <c r="AP513"/>
      <c r="AQ513" s="32"/>
      <c r="AR513" s="37"/>
      <c r="AS513" s="32"/>
      <c r="AT513"/>
    </row>
    <row r="514" spans="21:46" x14ac:dyDescent="0.25">
      <c r="U514" s="36"/>
      <c r="V514" s="36"/>
      <c r="W514" s="32"/>
      <c r="X514" s="8"/>
      <c r="Y514" s="32"/>
      <c r="Z514" s="32"/>
      <c r="AA514" s="10"/>
      <c r="AB514" s="29"/>
      <c r="AC514" s="8"/>
      <c r="AD514" s="32"/>
      <c r="AE514" s="38"/>
      <c r="AF514" s="32"/>
      <c r="AG514" s="9"/>
      <c r="AH514" s="10"/>
      <c r="AI514" s="10"/>
      <c r="AJ514" s="10"/>
      <c r="AK514" s="10"/>
      <c r="AL514" s="9"/>
      <c r="AM514" s="49"/>
      <c r="AN514" s="29"/>
      <c r="AO514" s="29"/>
      <c r="AP514"/>
      <c r="AQ514" s="32"/>
      <c r="AR514" s="37"/>
      <c r="AS514" s="32"/>
      <c r="AT514"/>
    </row>
    <row r="515" spans="21:46" x14ac:dyDescent="0.25">
      <c r="U515" s="36"/>
      <c r="V515" s="36"/>
      <c r="W515" s="32"/>
      <c r="X515" s="8"/>
      <c r="Y515" s="32"/>
      <c r="Z515" s="32"/>
      <c r="AA515" s="10"/>
      <c r="AB515" s="29"/>
      <c r="AC515" s="8"/>
      <c r="AD515" s="32"/>
      <c r="AE515" s="38"/>
      <c r="AF515" s="32"/>
      <c r="AG515" s="9"/>
      <c r="AH515" s="10"/>
      <c r="AI515" s="10"/>
      <c r="AJ515" s="10"/>
      <c r="AK515" s="10"/>
      <c r="AL515" s="9"/>
      <c r="AM515" s="49"/>
      <c r="AN515" s="29"/>
      <c r="AO515" s="29"/>
      <c r="AP515"/>
      <c r="AQ515" s="32"/>
      <c r="AR515" s="37"/>
      <c r="AS515" s="32"/>
      <c r="AT515"/>
    </row>
    <row r="516" spans="21:46" x14ac:dyDescent="0.25">
      <c r="U516" s="36"/>
      <c r="V516" s="36"/>
      <c r="W516" s="32"/>
      <c r="X516" s="8"/>
      <c r="Y516" s="32"/>
      <c r="Z516" s="32"/>
      <c r="AA516" s="10"/>
      <c r="AB516" s="29"/>
      <c r="AC516" s="8"/>
      <c r="AD516" s="32"/>
      <c r="AE516" s="38"/>
      <c r="AF516" s="32"/>
      <c r="AG516" s="9"/>
      <c r="AH516" s="10"/>
      <c r="AI516" s="10"/>
      <c r="AJ516" s="10"/>
      <c r="AK516" s="10"/>
      <c r="AL516" s="9"/>
      <c r="AM516" s="49"/>
      <c r="AN516" s="29"/>
      <c r="AO516" s="29"/>
      <c r="AP516"/>
      <c r="AQ516" s="32"/>
      <c r="AR516" s="37"/>
      <c r="AS516" s="32"/>
      <c r="AT516"/>
    </row>
    <row r="517" spans="21:46" x14ac:dyDescent="0.25">
      <c r="U517" s="36"/>
      <c r="V517" s="36"/>
      <c r="W517" s="32"/>
      <c r="X517" s="8"/>
      <c r="Y517" s="32"/>
      <c r="Z517" s="32"/>
      <c r="AA517" s="10"/>
      <c r="AB517" s="29"/>
      <c r="AC517" s="8"/>
      <c r="AD517" s="32"/>
      <c r="AE517" s="38"/>
      <c r="AF517" s="32"/>
      <c r="AG517" s="9"/>
      <c r="AH517" s="10"/>
      <c r="AI517" s="10"/>
      <c r="AJ517" s="10"/>
      <c r="AK517" s="10"/>
      <c r="AL517" s="9"/>
      <c r="AM517" s="49"/>
      <c r="AN517" s="29"/>
      <c r="AO517" s="29"/>
      <c r="AP517"/>
      <c r="AQ517" s="32"/>
      <c r="AR517" s="37"/>
      <c r="AS517" s="32"/>
      <c r="AT517"/>
    </row>
    <row r="518" spans="21:46" x14ac:dyDescent="0.25">
      <c r="U518" s="36"/>
      <c r="V518" s="36"/>
      <c r="W518" s="32"/>
      <c r="X518" s="8"/>
      <c r="Y518" s="32"/>
      <c r="Z518" s="32"/>
      <c r="AA518" s="10"/>
      <c r="AB518" s="29"/>
      <c r="AC518" s="8"/>
      <c r="AD518" s="32"/>
      <c r="AE518" s="38"/>
      <c r="AF518" s="32"/>
      <c r="AG518" s="9"/>
      <c r="AH518" s="10"/>
      <c r="AI518" s="10"/>
      <c r="AJ518" s="10"/>
      <c r="AK518" s="10"/>
      <c r="AL518" s="9"/>
      <c r="AM518" s="49"/>
      <c r="AN518" s="29"/>
      <c r="AO518" s="29"/>
      <c r="AP518"/>
      <c r="AQ518" s="32"/>
      <c r="AR518" s="37"/>
      <c r="AS518" s="32"/>
      <c r="AT518"/>
    </row>
    <row r="519" spans="21:46" x14ac:dyDescent="0.25">
      <c r="U519" s="36"/>
      <c r="V519" s="36"/>
      <c r="W519" s="32"/>
      <c r="X519" s="8"/>
      <c r="Y519" s="32"/>
      <c r="Z519" s="32"/>
      <c r="AA519" s="10"/>
      <c r="AB519" s="29"/>
      <c r="AC519" s="8"/>
      <c r="AD519" s="32"/>
      <c r="AE519" s="38"/>
      <c r="AF519" s="32"/>
      <c r="AG519" s="9"/>
      <c r="AH519" s="10"/>
      <c r="AI519" s="10"/>
      <c r="AJ519" s="10"/>
      <c r="AK519" s="10"/>
      <c r="AL519" s="9"/>
      <c r="AM519" s="49"/>
      <c r="AN519" s="29"/>
      <c r="AO519" s="29"/>
      <c r="AP519"/>
      <c r="AQ519" s="32"/>
      <c r="AR519" s="37"/>
      <c r="AS519" s="32"/>
      <c r="AT519"/>
    </row>
    <row r="520" spans="21:46" x14ac:dyDescent="0.25">
      <c r="U520" s="36"/>
      <c r="V520" s="36"/>
      <c r="W520" s="32"/>
      <c r="X520" s="8"/>
      <c r="Y520" s="32"/>
      <c r="Z520" s="32"/>
      <c r="AA520" s="10"/>
      <c r="AB520" s="29"/>
      <c r="AC520" s="8"/>
      <c r="AD520" s="32"/>
      <c r="AE520" s="38"/>
      <c r="AF520" s="32"/>
      <c r="AG520" s="9"/>
      <c r="AH520" s="10"/>
      <c r="AI520" s="10"/>
      <c r="AJ520" s="10"/>
      <c r="AK520" s="10"/>
      <c r="AL520" s="9"/>
      <c r="AM520" s="49"/>
      <c r="AN520" s="29"/>
      <c r="AO520" s="29"/>
      <c r="AP520"/>
      <c r="AQ520" s="32"/>
      <c r="AR520" s="37"/>
      <c r="AS520" s="32"/>
      <c r="AT520"/>
    </row>
    <row r="521" spans="21:46" x14ac:dyDescent="0.25">
      <c r="U521" s="36"/>
      <c r="V521" s="36"/>
      <c r="W521" s="32"/>
      <c r="X521" s="8"/>
      <c r="Y521" s="32"/>
      <c r="Z521" s="32"/>
      <c r="AA521" s="10"/>
      <c r="AB521" s="29"/>
      <c r="AC521" s="8"/>
      <c r="AD521" s="32"/>
      <c r="AE521" s="38"/>
      <c r="AF521" s="32"/>
      <c r="AG521" s="9"/>
      <c r="AH521" s="10"/>
      <c r="AI521" s="10"/>
      <c r="AJ521" s="10"/>
      <c r="AK521" s="10"/>
      <c r="AL521" s="9"/>
      <c r="AM521" s="49"/>
      <c r="AN521" s="29"/>
      <c r="AO521" s="29"/>
      <c r="AP521"/>
      <c r="AQ521" s="32"/>
      <c r="AR521" s="37"/>
      <c r="AS521" s="32"/>
      <c r="AT521"/>
    </row>
    <row r="522" spans="21:46" x14ac:dyDescent="0.25">
      <c r="U522" s="36"/>
      <c r="V522" s="36"/>
      <c r="W522" s="32"/>
      <c r="X522" s="8"/>
      <c r="Y522" s="32"/>
      <c r="Z522" s="32"/>
      <c r="AA522" s="10"/>
      <c r="AB522" s="29"/>
      <c r="AC522" s="8"/>
      <c r="AD522" s="32"/>
      <c r="AE522" s="38"/>
      <c r="AF522" s="32"/>
      <c r="AG522" s="9"/>
      <c r="AH522" s="10"/>
      <c r="AI522" s="10"/>
      <c r="AJ522" s="10"/>
      <c r="AK522" s="10"/>
      <c r="AL522" s="9"/>
      <c r="AM522" s="49"/>
      <c r="AN522" s="29"/>
      <c r="AO522" s="29"/>
      <c r="AP522"/>
      <c r="AQ522" s="32"/>
      <c r="AR522" s="37"/>
      <c r="AS522" s="32"/>
      <c r="AT522"/>
    </row>
    <row r="523" spans="21:46" x14ac:dyDescent="0.25">
      <c r="U523" s="36"/>
      <c r="V523" s="36"/>
      <c r="W523" s="32"/>
      <c r="X523" s="8"/>
      <c r="Y523" s="32"/>
      <c r="Z523" s="32"/>
      <c r="AA523" s="10"/>
      <c r="AB523" s="29"/>
      <c r="AC523" s="8"/>
      <c r="AD523" s="32"/>
      <c r="AE523" s="38"/>
      <c r="AF523" s="32"/>
      <c r="AG523" s="9"/>
      <c r="AH523" s="10"/>
      <c r="AI523" s="10"/>
      <c r="AJ523" s="10"/>
      <c r="AK523" s="10"/>
      <c r="AL523" s="9"/>
      <c r="AM523" s="49"/>
      <c r="AN523" s="29"/>
      <c r="AO523" s="29"/>
      <c r="AP523"/>
      <c r="AQ523" s="32"/>
      <c r="AR523" s="37"/>
      <c r="AS523" s="32"/>
      <c r="AT523"/>
    </row>
    <row r="524" spans="21:46" x14ac:dyDescent="0.25">
      <c r="U524" s="36"/>
      <c r="V524" s="36"/>
      <c r="W524" s="32"/>
      <c r="X524" s="8"/>
      <c r="Y524" s="32"/>
      <c r="Z524" s="32"/>
      <c r="AA524" s="10"/>
      <c r="AB524" s="29"/>
      <c r="AC524" s="8"/>
      <c r="AD524" s="32"/>
      <c r="AE524" s="38"/>
      <c r="AF524" s="32"/>
      <c r="AG524" s="9"/>
      <c r="AH524" s="10"/>
      <c r="AI524" s="10"/>
      <c r="AJ524" s="10"/>
      <c r="AK524" s="10"/>
      <c r="AL524" s="9"/>
      <c r="AM524" s="49"/>
      <c r="AN524" s="29"/>
      <c r="AO524" s="29"/>
      <c r="AP524"/>
      <c r="AQ524" s="32"/>
      <c r="AR524" s="37"/>
      <c r="AS524" s="32"/>
      <c r="AT524"/>
    </row>
    <row r="525" spans="21:46" x14ac:dyDescent="0.25">
      <c r="U525" s="36"/>
      <c r="V525" s="36"/>
      <c r="W525" s="32"/>
      <c r="X525" s="8"/>
      <c r="Y525" s="32"/>
      <c r="Z525" s="32"/>
      <c r="AA525" s="10"/>
      <c r="AB525" s="29"/>
      <c r="AC525" s="8"/>
      <c r="AD525" s="32"/>
      <c r="AE525" s="38"/>
      <c r="AF525" s="32"/>
      <c r="AG525" s="9"/>
      <c r="AH525" s="10"/>
      <c r="AI525" s="10"/>
      <c r="AJ525" s="10"/>
      <c r="AK525" s="10"/>
      <c r="AL525" s="9"/>
      <c r="AM525" s="49"/>
      <c r="AN525" s="29"/>
      <c r="AO525" s="29"/>
      <c r="AP525"/>
      <c r="AQ525" s="32"/>
      <c r="AR525" s="37"/>
      <c r="AS525" s="32"/>
      <c r="AT525"/>
    </row>
    <row r="526" spans="21:46" x14ac:dyDescent="0.25">
      <c r="U526" s="36"/>
      <c r="V526" s="36"/>
      <c r="W526" s="32"/>
      <c r="X526" s="8"/>
      <c r="Y526" s="32"/>
      <c r="Z526" s="32"/>
      <c r="AA526" s="10"/>
      <c r="AB526" s="29"/>
      <c r="AC526" s="8"/>
      <c r="AD526" s="32"/>
      <c r="AE526" s="38"/>
      <c r="AF526" s="32"/>
      <c r="AG526" s="9"/>
      <c r="AH526" s="10"/>
      <c r="AI526" s="10"/>
      <c r="AJ526" s="10"/>
      <c r="AK526" s="10"/>
      <c r="AL526" s="9"/>
      <c r="AM526" s="49"/>
      <c r="AN526" s="29"/>
      <c r="AO526" s="29"/>
      <c r="AP526"/>
      <c r="AQ526" s="32"/>
      <c r="AR526" s="37"/>
      <c r="AS526" s="32"/>
      <c r="AT526"/>
    </row>
    <row r="527" spans="21:46" x14ac:dyDescent="0.25">
      <c r="U527" s="36"/>
      <c r="V527" s="36"/>
      <c r="W527" s="32"/>
      <c r="X527" s="8"/>
      <c r="Y527" s="32"/>
      <c r="Z527" s="32"/>
      <c r="AA527" s="10"/>
      <c r="AB527" s="29"/>
      <c r="AC527" s="8"/>
      <c r="AD527" s="32"/>
      <c r="AE527" s="38"/>
      <c r="AF527" s="32"/>
      <c r="AG527" s="9"/>
      <c r="AH527" s="10"/>
      <c r="AI527" s="10"/>
      <c r="AJ527" s="10"/>
      <c r="AK527" s="10"/>
      <c r="AL527" s="9"/>
      <c r="AM527" s="49"/>
      <c r="AN527" s="29"/>
      <c r="AO527" s="29"/>
      <c r="AP527"/>
      <c r="AQ527" s="32"/>
      <c r="AR527" s="37"/>
      <c r="AS527" s="32"/>
      <c r="AT527"/>
    </row>
    <row r="528" spans="21:46" x14ac:dyDescent="0.25">
      <c r="U528" s="36"/>
      <c r="V528" s="36"/>
      <c r="W528" s="32"/>
      <c r="X528" s="8"/>
      <c r="Y528" s="32"/>
      <c r="Z528" s="32"/>
      <c r="AA528" s="10"/>
      <c r="AB528" s="29"/>
      <c r="AC528" s="8"/>
      <c r="AD528" s="32"/>
      <c r="AE528" s="38"/>
      <c r="AF528" s="32"/>
      <c r="AG528" s="9"/>
      <c r="AH528" s="10"/>
      <c r="AI528" s="10"/>
      <c r="AJ528" s="10"/>
      <c r="AK528" s="10"/>
      <c r="AL528" s="9"/>
      <c r="AM528" s="49"/>
      <c r="AN528" s="29"/>
      <c r="AO528" s="29"/>
      <c r="AP528"/>
      <c r="AQ528" s="32"/>
      <c r="AR528" s="37"/>
      <c r="AS528" s="32"/>
      <c r="AT528"/>
    </row>
    <row r="529" spans="21:46" x14ac:dyDescent="0.25">
      <c r="U529" s="36"/>
      <c r="V529" s="36"/>
      <c r="W529" s="32"/>
      <c r="X529" s="8"/>
      <c r="Y529" s="32"/>
      <c r="Z529" s="32"/>
      <c r="AA529" s="10"/>
      <c r="AB529" s="29"/>
      <c r="AC529" s="8"/>
      <c r="AD529" s="32"/>
      <c r="AE529" s="38"/>
      <c r="AF529" s="32"/>
      <c r="AG529" s="9"/>
      <c r="AH529" s="10"/>
      <c r="AI529" s="10"/>
      <c r="AJ529" s="10"/>
      <c r="AK529" s="10"/>
      <c r="AL529" s="9"/>
      <c r="AM529" s="49"/>
      <c r="AN529" s="29"/>
      <c r="AO529" s="29"/>
      <c r="AP529"/>
      <c r="AQ529" s="32"/>
      <c r="AR529" s="37"/>
      <c r="AS529" s="32"/>
      <c r="AT529"/>
    </row>
    <row r="530" spans="21:46" x14ac:dyDescent="0.25">
      <c r="U530" s="36"/>
      <c r="V530" s="36"/>
      <c r="W530" s="32"/>
      <c r="X530" s="8"/>
      <c r="Y530" s="32"/>
      <c r="Z530" s="32"/>
      <c r="AA530" s="10"/>
      <c r="AB530" s="29"/>
      <c r="AC530" s="8"/>
      <c r="AD530" s="32"/>
      <c r="AE530" s="38"/>
      <c r="AF530" s="32"/>
      <c r="AG530" s="9"/>
      <c r="AH530" s="10"/>
      <c r="AI530" s="10"/>
      <c r="AJ530" s="10"/>
      <c r="AK530" s="10"/>
      <c r="AL530" s="9"/>
      <c r="AM530" s="49"/>
      <c r="AN530" s="29"/>
      <c r="AO530" s="29"/>
      <c r="AP530"/>
      <c r="AQ530" s="32"/>
      <c r="AR530" s="37"/>
      <c r="AS530" s="32"/>
      <c r="AT530"/>
    </row>
    <row r="531" spans="21:46" x14ac:dyDescent="0.25">
      <c r="U531" s="36"/>
      <c r="V531" s="36"/>
      <c r="W531" s="32"/>
      <c r="X531" s="8"/>
      <c r="Y531" s="32"/>
      <c r="Z531" s="32"/>
      <c r="AA531" s="10"/>
      <c r="AB531" s="29"/>
      <c r="AC531" s="8"/>
      <c r="AD531" s="32"/>
      <c r="AE531" s="38"/>
      <c r="AF531" s="32"/>
      <c r="AG531" s="9"/>
      <c r="AH531" s="10"/>
      <c r="AI531" s="10"/>
      <c r="AJ531" s="10"/>
      <c r="AK531" s="10"/>
      <c r="AL531" s="9"/>
      <c r="AM531" s="49"/>
      <c r="AN531" s="29"/>
      <c r="AO531" s="29"/>
      <c r="AP531"/>
      <c r="AQ531" s="32"/>
      <c r="AR531" s="37"/>
      <c r="AS531" s="32"/>
      <c r="AT531"/>
    </row>
    <row r="532" spans="21:46" x14ac:dyDescent="0.25">
      <c r="U532" s="36"/>
      <c r="V532" s="36"/>
      <c r="W532" s="32"/>
      <c r="X532" s="8"/>
      <c r="Y532" s="32"/>
      <c r="Z532" s="32"/>
      <c r="AA532" s="10"/>
      <c r="AB532" s="29"/>
      <c r="AC532" s="8"/>
      <c r="AD532" s="32"/>
      <c r="AE532" s="38"/>
      <c r="AF532" s="32"/>
      <c r="AG532" s="9"/>
      <c r="AH532" s="10"/>
      <c r="AI532" s="10"/>
      <c r="AJ532" s="10"/>
      <c r="AK532" s="10"/>
      <c r="AL532" s="9"/>
      <c r="AM532" s="49"/>
      <c r="AN532" s="29"/>
      <c r="AO532" s="29"/>
      <c r="AP532"/>
      <c r="AQ532" s="32"/>
      <c r="AR532" s="37"/>
      <c r="AS532" s="32"/>
      <c r="AT532"/>
    </row>
    <row r="533" spans="21:46" x14ac:dyDescent="0.25">
      <c r="U533" s="36"/>
      <c r="V533" s="36"/>
      <c r="W533" s="32"/>
      <c r="X533" s="8"/>
      <c r="Y533" s="32"/>
      <c r="Z533" s="32"/>
      <c r="AA533" s="10"/>
      <c r="AB533" s="29"/>
      <c r="AC533" s="8"/>
      <c r="AD533" s="32"/>
      <c r="AE533" s="38"/>
      <c r="AF533" s="32"/>
      <c r="AG533" s="9"/>
      <c r="AH533" s="10"/>
      <c r="AI533" s="10"/>
      <c r="AJ533" s="10"/>
      <c r="AK533" s="10"/>
      <c r="AL533" s="9"/>
      <c r="AM533" s="49"/>
      <c r="AN533" s="29"/>
      <c r="AO533" s="29"/>
      <c r="AP533"/>
      <c r="AQ533" s="32"/>
      <c r="AR533" s="37"/>
      <c r="AS533" s="32"/>
      <c r="AT533"/>
    </row>
    <row r="534" spans="21:46" x14ac:dyDescent="0.25">
      <c r="U534" s="36"/>
      <c r="V534" s="36"/>
      <c r="W534" s="32"/>
      <c r="X534" s="8"/>
      <c r="Y534" s="32"/>
      <c r="Z534" s="32"/>
      <c r="AA534" s="10"/>
      <c r="AB534" s="29"/>
      <c r="AC534" s="8"/>
      <c r="AD534" s="32"/>
      <c r="AE534" s="38"/>
      <c r="AF534" s="32"/>
      <c r="AG534" s="9"/>
      <c r="AH534" s="10"/>
      <c r="AI534" s="10"/>
      <c r="AJ534" s="10"/>
      <c r="AK534" s="10"/>
      <c r="AL534" s="9"/>
      <c r="AM534" s="49"/>
      <c r="AN534" s="29"/>
      <c r="AO534" s="29"/>
      <c r="AP534"/>
      <c r="AQ534" s="32"/>
      <c r="AR534" s="37"/>
      <c r="AS534" s="32"/>
      <c r="AT534"/>
    </row>
    <row r="535" spans="21:46" x14ac:dyDescent="0.25">
      <c r="U535" s="36"/>
      <c r="V535" s="36"/>
      <c r="W535" s="32"/>
      <c r="X535" s="8"/>
      <c r="Y535" s="32"/>
      <c r="Z535" s="32"/>
      <c r="AA535" s="10"/>
      <c r="AB535" s="29"/>
      <c r="AC535" s="8"/>
      <c r="AD535" s="32"/>
      <c r="AE535" s="38"/>
      <c r="AF535" s="32"/>
      <c r="AG535" s="9"/>
      <c r="AH535" s="10"/>
      <c r="AI535" s="10"/>
      <c r="AJ535" s="10"/>
      <c r="AK535" s="10"/>
      <c r="AL535" s="9"/>
      <c r="AM535" s="49"/>
      <c r="AN535" s="29"/>
      <c r="AO535" s="29"/>
      <c r="AP535"/>
      <c r="AQ535" s="32"/>
      <c r="AR535" s="37"/>
      <c r="AS535" s="32"/>
      <c r="AT535"/>
    </row>
    <row r="536" spans="21:46" x14ac:dyDescent="0.25">
      <c r="U536" s="36"/>
      <c r="V536" s="36"/>
      <c r="W536" s="32"/>
      <c r="X536" s="8"/>
      <c r="Y536" s="32"/>
      <c r="Z536" s="32"/>
      <c r="AA536" s="10"/>
      <c r="AB536" s="29"/>
      <c r="AC536" s="8"/>
      <c r="AD536" s="32"/>
      <c r="AE536" s="38"/>
      <c r="AF536" s="32"/>
      <c r="AG536" s="9"/>
      <c r="AH536" s="10"/>
      <c r="AI536" s="10"/>
      <c r="AJ536" s="10"/>
      <c r="AK536" s="10"/>
      <c r="AL536" s="9"/>
      <c r="AM536" s="49"/>
      <c r="AN536" s="29"/>
      <c r="AO536" s="29"/>
      <c r="AP536"/>
      <c r="AQ536" s="32"/>
      <c r="AR536" s="37"/>
      <c r="AS536" s="32"/>
      <c r="AT536"/>
    </row>
    <row r="537" spans="21:46" x14ac:dyDescent="0.25">
      <c r="U537" s="36"/>
      <c r="V537" s="36"/>
      <c r="W537" s="32"/>
      <c r="X537" s="8"/>
      <c r="Y537" s="32"/>
      <c r="Z537" s="32"/>
      <c r="AA537" s="10"/>
      <c r="AB537" s="29"/>
      <c r="AC537" s="8"/>
      <c r="AD537" s="32"/>
      <c r="AE537" s="38"/>
      <c r="AF537" s="32"/>
      <c r="AG537" s="9"/>
      <c r="AH537" s="10"/>
      <c r="AI537" s="10"/>
      <c r="AJ537" s="10"/>
      <c r="AK537" s="10"/>
      <c r="AL537" s="9"/>
      <c r="AM537" s="49"/>
      <c r="AN537" s="29"/>
      <c r="AO537" s="29"/>
      <c r="AP537"/>
      <c r="AQ537" s="32"/>
      <c r="AR537" s="37"/>
      <c r="AS537" s="32"/>
      <c r="AT537"/>
    </row>
    <row r="538" spans="21:46" x14ac:dyDescent="0.25">
      <c r="U538" s="36"/>
      <c r="V538" s="36"/>
      <c r="W538" s="32"/>
      <c r="X538" s="8"/>
      <c r="Y538" s="32"/>
      <c r="Z538" s="32"/>
      <c r="AA538" s="10"/>
      <c r="AB538" s="29"/>
      <c r="AC538" s="8"/>
      <c r="AD538" s="32"/>
      <c r="AE538" s="38"/>
      <c r="AF538" s="32"/>
      <c r="AG538" s="9"/>
      <c r="AH538" s="10"/>
      <c r="AI538" s="10"/>
      <c r="AJ538" s="10"/>
      <c r="AK538" s="10"/>
      <c r="AL538" s="9"/>
      <c r="AM538" s="49"/>
      <c r="AN538" s="29"/>
      <c r="AO538" s="29"/>
      <c r="AP538"/>
      <c r="AQ538" s="32"/>
      <c r="AR538" s="37"/>
      <c r="AS538" s="32"/>
      <c r="AT538"/>
    </row>
    <row r="539" spans="21:46" x14ac:dyDescent="0.25">
      <c r="U539" s="36"/>
      <c r="V539" s="36"/>
      <c r="W539" s="32"/>
      <c r="X539" s="8"/>
      <c r="Y539" s="32"/>
      <c r="Z539" s="32"/>
      <c r="AA539" s="10"/>
      <c r="AB539" s="29"/>
      <c r="AC539" s="8"/>
      <c r="AD539" s="32"/>
      <c r="AE539" s="38"/>
      <c r="AF539" s="32"/>
      <c r="AG539" s="9"/>
      <c r="AH539" s="10"/>
      <c r="AI539" s="10"/>
      <c r="AJ539" s="10"/>
      <c r="AK539" s="10"/>
      <c r="AL539" s="9"/>
      <c r="AM539" s="49"/>
      <c r="AN539" s="29"/>
      <c r="AO539" s="29"/>
      <c r="AP539"/>
      <c r="AQ539" s="32"/>
      <c r="AR539" s="37"/>
      <c r="AS539" s="32"/>
      <c r="AT539"/>
    </row>
    <row r="540" spans="21:46" x14ac:dyDescent="0.25">
      <c r="U540" s="36"/>
      <c r="V540" s="36"/>
      <c r="W540" s="32"/>
      <c r="X540" s="8"/>
      <c r="Y540" s="32"/>
      <c r="Z540" s="32"/>
      <c r="AA540" s="10"/>
      <c r="AB540" s="29"/>
      <c r="AC540" s="8"/>
      <c r="AD540" s="32"/>
      <c r="AE540" s="38"/>
      <c r="AF540" s="32"/>
      <c r="AG540" s="9"/>
      <c r="AH540" s="10"/>
      <c r="AI540" s="10"/>
      <c r="AJ540" s="10"/>
      <c r="AK540" s="10"/>
      <c r="AL540" s="9"/>
      <c r="AM540" s="49"/>
      <c r="AN540" s="29"/>
      <c r="AO540" s="29"/>
      <c r="AP540"/>
      <c r="AQ540" s="32"/>
      <c r="AR540" s="37"/>
      <c r="AS540" s="32"/>
      <c r="AT540"/>
    </row>
    <row r="541" spans="21:46" x14ac:dyDescent="0.25">
      <c r="U541" s="36"/>
      <c r="V541" s="36"/>
      <c r="W541" s="32"/>
      <c r="X541" s="8"/>
      <c r="Y541" s="32"/>
      <c r="Z541" s="32"/>
      <c r="AA541" s="10"/>
      <c r="AB541" s="29"/>
      <c r="AC541" s="8"/>
      <c r="AD541" s="32"/>
      <c r="AE541" s="38"/>
      <c r="AF541" s="32"/>
      <c r="AG541" s="9"/>
      <c r="AH541" s="10"/>
      <c r="AI541" s="10"/>
      <c r="AJ541" s="10"/>
      <c r="AK541" s="10"/>
      <c r="AL541" s="9"/>
      <c r="AM541" s="49"/>
      <c r="AN541" s="29"/>
      <c r="AO541" s="29"/>
      <c r="AP541"/>
      <c r="AQ541" s="32"/>
      <c r="AR541" s="37"/>
      <c r="AS541" s="32"/>
      <c r="AT541"/>
    </row>
    <row r="542" spans="21:46" x14ac:dyDescent="0.25">
      <c r="U542" s="36"/>
      <c r="V542" s="36"/>
      <c r="W542" s="32"/>
      <c r="X542" s="8"/>
      <c r="Y542" s="32"/>
      <c r="Z542" s="32"/>
      <c r="AA542" s="10"/>
      <c r="AB542" s="29"/>
      <c r="AC542" s="8"/>
      <c r="AD542" s="32"/>
      <c r="AE542" s="38"/>
      <c r="AF542" s="32"/>
      <c r="AG542" s="9"/>
      <c r="AH542" s="10"/>
      <c r="AI542" s="10"/>
      <c r="AJ542" s="10"/>
      <c r="AK542" s="10"/>
      <c r="AL542" s="9"/>
      <c r="AM542" s="49"/>
      <c r="AN542" s="29"/>
      <c r="AO542" s="29"/>
      <c r="AP542"/>
      <c r="AQ542" s="32"/>
      <c r="AR542" s="37"/>
      <c r="AS542" s="32"/>
      <c r="AT542"/>
    </row>
    <row r="543" spans="21:46" x14ac:dyDescent="0.25">
      <c r="U543" s="36"/>
      <c r="V543" s="36"/>
      <c r="W543" s="32"/>
      <c r="X543" s="8"/>
      <c r="Y543" s="32"/>
      <c r="Z543" s="32"/>
      <c r="AA543" s="10"/>
      <c r="AB543" s="29"/>
      <c r="AC543" s="8"/>
      <c r="AD543" s="32"/>
      <c r="AE543" s="38"/>
      <c r="AF543" s="32"/>
      <c r="AG543" s="9"/>
      <c r="AH543" s="10"/>
      <c r="AI543" s="10"/>
      <c r="AJ543" s="10"/>
      <c r="AK543" s="10"/>
      <c r="AL543" s="9"/>
      <c r="AM543" s="49"/>
      <c r="AN543" s="29"/>
      <c r="AO543" s="29"/>
      <c r="AP543"/>
      <c r="AQ543" s="32"/>
      <c r="AR543" s="37"/>
      <c r="AS543" s="32"/>
      <c r="AT543"/>
    </row>
    <row r="544" spans="21:46" x14ac:dyDescent="0.25">
      <c r="U544" s="36"/>
      <c r="V544" s="36"/>
      <c r="W544" s="32"/>
      <c r="X544" s="8"/>
      <c r="Y544" s="32"/>
      <c r="Z544" s="32"/>
      <c r="AA544" s="10"/>
      <c r="AB544" s="29"/>
      <c r="AC544" s="8"/>
      <c r="AD544" s="32"/>
      <c r="AE544" s="38"/>
      <c r="AF544" s="32"/>
      <c r="AG544" s="9"/>
      <c r="AH544" s="10"/>
      <c r="AI544" s="10"/>
      <c r="AJ544" s="10"/>
      <c r="AK544" s="10"/>
      <c r="AL544" s="9"/>
      <c r="AM544" s="49"/>
      <c r="AN544" s="29"/>
      <c r="AO544" s="29"/>
      <c r="AP544"/>
      <c r="AQ544" s="32"/>
      <c r="AR544" s="37"/>
      <c r="AS544" s="32"/>
      <c r="AT544"/>
    </row>
    <row r="545" spans="21:46" x14ac:dyDescent="0.25">
      <c r="U545" s="36"/>
      <c r="V545" s="36"/>
      <c r="W545" s="32"/>
      <c r="X545" s="8"/>
      <c r="Y545" s="32"/>
      <c r="Z545" s="32"/>
      <c r="AA545" s="10"/>
      <c r="AB545" s="29"/>
      <c r="AC545" s="8"/>
      <c r="AD545" s="32"/>
      <c r="AE545" s="38"/>
      <c r="AF545" s="32"/>
      <c r="AG545" s="9"/>
      <c r="AH545" s="10"/>
      <c r="AI545" s="10"/>
      <c r="AJ545" s="10"/>
      <c r="AK545" s="10"/>
      <c r="AL545" s="9"/>
      <c r="AM545" s="49"/>
      <c r="AN545" s="29"/>
      <c r="AO545" s="29"/>
      <c r="AP545"/>
      <c r="AQ545" s="32"/>
      <c r="AR545" s="37"/>
      <c r="AS545" s="32"/>
      <c r="AT545"/>
    </row>
    <row r="546" spans="21:46" x14ac:dyDescent="0.25">
      <c r="U546" s="36"/>
      <c r="V546" s="36"/>
      <c r="W546" s="32"/>
      <c r="X546" s="8"/>
      <c r="Y546" s="32"/>
      <c r="Z546" s="32"/>
      <c r="AA546" s="10"/>
      <c r="AB546" s="29"/>
      <c r="AC546" s="8"/>
      <c r="AD546" s="32"/>
      <c r="AE546" s="38"/>
      <c r="AF546" s="32"/>
      <c r="AG546" s="9"/>
      <c r="AH546" s="10"/>
      <c r="AI546" s="10"/>
      <c r="AJ546" s="10"/>
      <c r="AK546" s="10"/>
      <c r="AL546" s="9"/>
      <c r="AM546" s="49"/>
      <c r="AN546" s="29"/>
      <c r="AO546" s="29"/>
      <c r="AP546"/>
      <c r="AQ546" s="32"/>
      <c r="AR546" s="37"/>
      <c r="AS546" s="32"/>
      <c r="AT546"/>
    </row>
    <row r="547" spans="21:46" x14ac:dyDescent="0.25">
      <c r="U547" s="36"/>
      <c r="V547" s="36"/>
      <c r="W547" s="32"/>
      <c r="X547" s="8"/>
      <c r="Y547" s="32"/>
      <c r="Z547" s="32"/>
      <c r="AA547" s="10"/>
      <c r="AB547" s="29"/>
      <c r="AC547" s="8"/>
      <c r="AD547" s="32"/>
      <c r="AE547" s="38"/>
      <c r="AF547" s="32"/>
      <c r="AG547" s="9"/>
      <c r="AH547" s="10"/>
      <c r="AI547" s="10"/>
      <c r="AJ547" s="10"/>
      <c r="AK547" s="10"/>
      <c r="AL547" s="9"/>
      <c r="AM547" s="49"/>
      <c r="AN547" s="29"/>
      <c r="AO547" s="29"/>
      <c r="AP547"/>
      <c r="AQ547" s="32"/>
      <c r="AR547" s="37"/>
      <c r="AS547" s="32"/>
      <c r="AT547"/>
    </row>
    <row r="548" spans="21:46" x14ac:dyDescent="0.25">
      <c r="U548" s="36"/>
      <c r="V548" s="36"/>
      <c r="W548" s="32"/>
      <c r="X548" s="8"/>
      <c r="Y548" s="32"/>
      <c r="Z548" s="32"/>
      <c r="AA548" s="10"/>
      <c r="AB548" s="29"/>
      <c r="AC548" s="8"/>
      <c r="AD548" s="32"/>
      <c r="AE548" s="38"/>
      <c r="AF548" s="32"/>
      <c r="AG548" s="9"/>
      <c r="AH548" s="10"/>
      <c r="AI548" s="10"/>
      <c r="AJ548" s="10"/>
      <c r="AK548" s="10"/>
      <c r="AL548" s="9"/>
      <c r="AM548" s="49"/>
      <c r="AN548" s="29"/>
      <c r="AO548" s="29"/>
      <c r="AP548"/>
      <c r="AQ548" s="32"/>
      <c r="AR548" s="37"/>
      <c r="AS548" s="32"/>
      <c r="AT548"/>
    </row>
    <row r="549" spans="21:46" x14ac:dyDescent="0.25">
      <c r="U549" s="36"/>
      <c r="V549" s="36"/>
      <c r="W549" s="32"/>
      <c r="X549" s="8"/>
      <c r="Y549" s="32"/>
      <c r="Z549" s="32"/>
      <c r="AA549" s="10"/>
      <c r="AB549" s="29"/>
      <c r="AC549" s="8"/>
      <c r="AD549" s="32"/>
      <c r="AE549" s="38"/>
      <c r="AF549" s="32"/>
      <c r="AG549" s="9"/>
      <c r="AH549" s="10"/>
      <c r="AI549" s="10"/>
      <c r="AJ549" s="10"/>
      <c r="AK549" s="10"/>
      <c r="AL549" s="9"/>
      <c r="AM549" s="49"/>
      <c r="AN549" s="29"/>
      <c r="AO549" s="29"/>
      <c r="AP549"/>
      <c r="AQ549" s="32"/>
      <c r="AR549" s="37"/>
      <c r="AS549" s="32"/>
      <c r="AT549"/>
    </row>
    <row r="550" spans="21:46" x14ac:dyDescent="0.25">
      <c r="U550" s="36"/>
      <c r="V550" s="36"/>
      <c r="W550" s="32"/>
      <c r="X550" s="8"/>
      <c r="Y550" s="32"/>
      <c r="Z550" s="32"/>
      <c r="AA550" s="10"/>
      <c r="AB550" s="29"/>
      <c r="AC550" s="8"/>
      <c r="AD550" s="32"/>
      <c r="AE550" s="38"/>
      <c r="AF550" s="32"/>
      <c r="AG550" s="9"/>
      <c r="AH550" s="10"/>
      <c r="AI550" s="10"/>
      <c r="AJ550" s="10"/>
      <c r="AK550" s="10"/>
      <c r="AL550" s="9"/>
      <c r="AM550" s="49"/>
      <c r="AN550" s="29"/>
      <c r="AO550" s="29"/>
      <c r="AP550"/>
      <c r="AQ550" s="32"/>
      <c r="AR550" s="37"/>
      <c r="AS550" s="32"/>
      <c r="AT550"/>
    </row>
    <row r="551" spans="21:46" x14ac:dyDescent="0.25">
      <c r="U551" s="36"/>
      <c r="V551" s="36"/>
      <c r="W551" s="32"/>
      <c r="X551" s="8"/>
      <c r="Y551" s="32"/>
      <c r="Z551" s="32"/>
      <c r="AA551" s="10"/>
      <c r="AB551" s="29"/>
      <c r="AC551" s="8"/>
      <c r="AD551" s="32"/>
      <c r="AE551" s="38"/>
      <c r="AF551" s="32"/>
      <c r="AG551" s="9"/>
      <c r="AH551" s="10"/>
      <c r="AI551" s="10"/>
      <c r="AJ551" s="10"/>
      <c r="AK551" s="10"/>
      <c r="AL551" s="9"/>
      <c r="AM551" s="49"/>
      <c r="AN551" s="29"/>
      <c r="AO551" s="29"/>
      <c r="AP551"/>
      <c r="AQ551" s="32"/>
      <c r="AR551" s="37"/>
      <c r="AS551" s="32"/>
      <c r="AT551"/>
    </row>
    <row r="552" spans="21:46" x14ac:dyDescent="0.25">
      <c r="U552" s="36"/>
      <c r="V552" s="36"/>
      <c r="W552" s="32"/>
      <c r="X552" s="8"/>
      <c r="Y552" s="32"/>
      <c r="Z552" s="32"/>
      <c r="AA552" s="10"/>
      <c r="AB552" s="29"/>
      <c r="AC552" s="8"/>
      <c r="AD552" s="32"/>
      <c r="AE552" s="38"/>
      <c r="AF552" s="32"/>
      <c r="AG552" s="9"/>
      <c r="AH552" s="10"/>
      <c r="AI552" s="10"/>
      <c r="AJ552" s="10"/>
      <c r="AK552" s="10"/>
      <c r="AL552" s="9"/>
      <c r="AM552" s="49"/>
      <c r="AN552" s="29"/>
      <c r="AO552" s="29"/>
      <c r="AP552"/>
      <c r="AQ552" s="32"/>
      <c r="AR552" s="37"/>
      <c r="AS552" s="32"/>
      <c r="AT552"/>
    </row>
    <row r="553" spans="21:46" x14ac:dyDescent="0.25">
      <c r="U553" s="36"/>
      <c r="V553" s="36"/>
      <c r="W553" s="32"/>
      <c r="X553" s="8"/>
      <c r="Y553" s="32"/>
      <c r="Z553" s="32"/>
      <c r="AA553" s="10"/>
      <c r="AB553" s="29"/>
      <c r="AC553" s="8"/>
      <c r="AD553" s="32"/>
      <c r="AE553" s="38"/>
      <c r="AF553" s="32"/>
      <c r="AG553" s="9"/>
      <c r="AH553" s="10"/>
      <c r="AI553" s="10"/>
      <c r="AJ553" s="10"/>
      <c r="AK553" s="10"/>
      <c r="AL553" s="9"/>
      <c r="AM553" s="49"/>
      <c r="AN553" s="29"/>
      <c r="AO553" s="29"/>
      <c r="AP553"/>
      <c r="AQ553" s="32"/>
      <c r="AR553" s="37"/>
      <c r="AS553" s="32"/>
      <c r="AT553"/>
    </row>
    <row r="554" spans="21:46" x14ac:dyDescent="0.25">
      <c r="U554" s="36"/>
      <c r="V554" s="36"/>
      <c r="W554" s="32"/>
      <c r="X554" s="8"/>
      <c r="Y554" s="32"/>
      <c r="Z554" s="32"/>
      <c r="AA554" s="10"/>
      <c r="AB554" s="29"/>
      <c r="AC554" s="8"/>
      <c r="AD554" s="32"/>
      <c r="AE554" s="38"/>
      <c r="AF554" s="32"/>
      <c r="AG554" s="9"/>
      <c r="AH554" s="10"/>
      <c r="AI554" s="10"/>
      <c r="AJ554" s="10"/>
      <c r="AK554" s="10"/>
      <c r="AL554" s="9"/>
      <c r="AM554" s="49"/>
      <c r="AN554" s="29"/>
      <c r="AO554" s="29"/>
      <c r="AP554"/>
      <c r="AQ554" s="32"/>
      <c r="AR554" s="37"/>
      <c r="AS554" s="32"/>
      <c r="AT554"/>
    </row>
    <row r="555" spans="21:46" x14ac:dyDescent="0.25">
      <c r="U555" s="36"/>
      <c r="V555" s="36"/>
      <c r="W555" s="32"/>
      <c r="X555" s="8"/>
      <c r="Y555" s="32"/>
      <c r="Z555" s="32"/>
      <c r="AA555" s="10"/>
      <c r="AB555" s="29"/>
      <c r="AC555" s="8"/>
      <c r="AD555" s="32"/>
      <c r="AE555" s="38"/>
      <c r="AF555" s="32"/>
      <c r="AG555" s="9"/>
      <c r="AH555" s="10"/>
      <c r="AI555" s="10"/>
      <c r="AJ555" s="10"/>
      <c r="AK555" s="10"/>
      <c r="AL555" s="9"/>
      <c r="AM555" s="49"/>
      <c r="AN555" s="29"/>
      <c r="AO555" s="29"/>
      <c r="AP555"/>
      <c r="AQ555" s="32"/>
      <c r="AR555" s="37"/>
      <c r="AS555" s="32"/>
      <c r="AT555"/>
    </row>
    <row r="556" spans="21:46" x14ac:dyDescent="0.25">
      <c r="U556" s="36"/>
      <c r="V556" s="36"/>
      <c r="W556" s="32"/>
      <c r="X556" s="8"/>
      <c r="Y556" s="32"/>
      <c r="Z556" s="32"/>
      <c r="AA556" s="10"/>
      <c r="AB556" s="29"/>
      <c r="AC556" s="8"/>
      <c r="AD556" s="32"/>
      <c r="AE556" s="38"/>
      <c r="AF556" s="32"/>
      <c r="AG556" s="9"/>
      <c r="AH556" s="10"/>
      <c r="AI556" s="10"/>
      <c r="AJ556" s="10"/>
      <c r="AK556" s="10"/>
      <c r="AL556" s="9"/>
      <c r="AM556" s="49"/>
      <c r="AN556" s="29"/>
      <c r="AO556" s="29"/>
      <c r="AP556"/>
      <c r="AQ556" s="32"/>
      <c r="AR556" s="37"/>
      <c r="AS556" s="32"/>
      <c r="AT556"/>
    </row>
    <row r="557" spans="21:46" x14ac:dyDescent="0.25">
      <c r="U557" s="36"/>
      <c r="V557" s="36"/>
      <c r="W557" s="32"/>
      <c r="X557" s="8"/>
      <c r="Y557" s="32"/>
      <c r="Z557" s="32"/>
      <c r="AA557" s="10"/>
      <c r="AB557" s="29"/>
      <c r="AC557" s="8"/>
      <c r="AD557" s="32"/>
      <c r="AE557" s="38"/>
      <c r="AF557" s="32"/>
      <c r="AG557" s="9"/>
      <c r="AH557" s="10"/>
      <c r="AI557" s="10"/>
      <c r="AJ557" s="10"/>
      <c r="AK557" s="10"/>
      <c r="AL557" s="9"/>
      <c r="AM557" s="49"/>
      <c r="AN557" s="29"/>
      <c r="AO557" s="29"/>
      <c r="AP557"/>
      <c r="AQ557" s="32"/>
      <c r="AR557" s="37"/>
      <c r="AS557" s="32"/>
      <c r="AT557"/>
    </row>
    <row r="558" spans="21:46" x14ac:dyDescent="0.25">
      <c r="U558" s="36"/>
      <c r="V558" s="36"/>
      <c r="W558" s="32"/>
      <c r="X558" s="8"/>
      <c r="Y558" s="32"/>
      <c r="Z558" s="32"/>
      <c r="AA558" s="10"/>
      <c r="AB558" s="29"/>
      <c r="AC558" s="8"/>
      <c r="AD558" s="32"/>
      <c r="AE558" s="38"/>
      <c r="AF558" s="32"/>
      <c r="AG558" s="9"/>
      <c r="AH558" s="10"/>
      <c r="AI558" s="10"/>
      <c r="AJ558" s="10"/>
      <c r="AK558" s="10"/>
      <c r="AL558" s="9"/>
      <c r="AM558" s="49"/>
      <c r="AN558" s="29"/>
      <c r="AO558" s="29"/>
      <c r="AP558"/>
      <c r="AQ558" s="32"/>
      <c r="AR558" s="37"/>
      <c r="AS558" s="32"/>
      <c r="AT558"/>
    </row>
    <row r="559" spans="21:46" x14ac:dyDescent="0.25">
      <c r="U559" s="36"/>
      <c r="V559" s="36"/>
      <c r="W559" s="32"/>
      <c r="X559" s="8"/>
      <c r="Y559" s="32"/>
      <c r="Z559" s="32"/>
      <c r="AA559" s="10"/>
      <c r="AB559" s="29"/>
      <c r="AC559" s="8"/>
      <c r="AD559" s="32"/>
      <c r="AE559" s="38"/>
      <c r="AF559" s="32"/>
      <c r="AG559" s="9"/>
      <c r="AH559" s="10"/>
      <c r="AI559" s="10"/>
      <c r="AJ559" s="10"/>
      <c r="AK559" s="10"/>
      <c r="AL559" s="9"/>
      <c r="AM559" s="49"/>
      <c r="AN559" s="29"/>
      <c r="AO559" s="29"/>
      <c r="AP559"/>
      <c r="AQ559" s="32"/>
      <c r="AR559" s="37"/>
      <c r="AS559" s="32"/>
      <c r="AT559"/>
    </row>
    <row r="560" spans="21:46" x14ac:dyDescent="0.25">
      <c r="U560" s="36"/>
      <c r="V560" s="36"/>
      <c r="W560" s="32"/>
      <c r="X560" s="8"/>
      <c r="Y560" s="32"/>
      <c r="Z560" s="32"/>
      <c r="AA560" s="10"/>
      <c r="AB560" s="29"/>
      <c r="AC560" s="8"/>
      <c r="AD560" s="32"/>
      <c r="AE560" s="38"/>
      <c r="AF560" s="32"/>
      <c r="AG560" s="9"/>
      <c r="AH560" s="10"/>
      <c r="AI560" s="10"/>
      <c r="AJ560" s="10"/>
      <c r="AK560" s="10"/>
      <c r="AL560" s="9"/>
      <c r="AM560" s="49"/>
      <c r="AN560" s="29"/>
      <c r="AO560" s="29"/>
      <c r="AP560"/>
      <c r="AQ560" s="32"/>
      <c r="AR560" s="37"/>
      <c r="AS560" s="32"/>
      <c r="AT560"/>
    </row>
    <row r="561" spans="21:46" x14ac:dyDescent="0.25">
      <c r="U561" s="36"/>
      <c r="V561" s="36"/>
      <c r="W561" s="32"/>
      <c r="X561" s="8"/>
      <c r="Y561" s="32"/>
      <c r="Z561" s="32"/>
      <c r="AA561" s="10"/>
      <c r="AB561" s="29"/>
      <c r="AC561" s="8"/>
      <c r="AD561" s="32"/>
      <c r="AE561" s="38"/>
      <c r="AF561" s="32"/>
      <c r="AG561" s="9"/>
      <c r="AH561" s="10"/>
      <c r="AI561" s="10"/>
      <c r="AJ561" s="10"/>
      <c r="AK561" s="10"/>
      <c r="AL561" s="9"/>
      <c r="AM561" s="49"/>
      <c r="AN561" s="29"/>
      <c r="AO561" s="29"/>
      <c r="AP561"/>
      <c r="AQ561" s="32"/>
      <c r="AR561" s="37"/>
      <c r="AS561" s="32"/>
      <c r="AT561"/>
    </row>
    <row r="562" spans="21:46" x14ac:dyDescent="0.25">
      <c r="U562" s="36"/>
      <c r="V562" s="36"/>
      <c r="W562" s="32"/>
      <c r="X562" s="8"/>
      <c r="Y562" s="32"/>
      <c r="Z562" s="32"/>
      <c r="AA562" s="10"/>
      <c r="AB562" s="29"/>
      <c r="AC562" s="8"/>
      <c r="AD562" s="32"/>
      <c r="AE562" s="38"/>
      <c r="AF562" s="32"/>
      <c r="AG562" s="9"/>
      <c r="AH562" s="10"/>
      <c r="AI562" s="10"/>
      <c r="AJ562" s="10"/>
      <c r="AK562" s="10"/>
      <c r="AL562" s="9"/>
      <c r="AM562" s="49"/>
      <c r="AN562" s="29"/>
      <c r="AO562" s="29"/>
      <c r="AP562"/>
      <c r="AQ562" s="32"/>
      <c r="AR562" s="37"/>
      <c r="AS562" s="32"/>
      <c r="AT562"/>
    </row>
    <row r="563" spans="21:46" x14ac:dyDescent="0.25">
      <c r="U563" s="36"/>
      <c r="V563" s="36"/>
      <c r="W563" s="32"/>
      <c r="X563" s="8"/>
      <c r="Y563" s="32"/>
      <c r="Z563" s="32"/>
      <c r="AA563" s="10"/>
      <c r="AB563" s="29"/>
      <c r="AC563" s="8"/>
      <c r="AD563" s="32"/>
      <c r="AE563" s="38"/>
      <c r="AF563" s="32"/>
      <c r="AG563" s="9"/>
      <c r="AH563" s="10"/>
      <c r="AI563" s="10"/>
      <c r="AJ563" s="10"/>
      <c r="AK563" s="10"/>
      <c r="AL563" s="9"/>
      <c r="AM563" s="49"/>
      <c r="AN563" s="29"/>
      <c r="AO563" s="29"/>
      <c r="AP563"/>
      <c r="AQ563" s="32"/>
      <c r="AR563" s="37"/>
      <c r="AS563" s="32"/>
      <c r="AT563"/>
    </row>
    <row r="564" spans="21:46" x14ac:dyDescent="0.25">
      <c r="U564" s="36"/>
      <c r="V564" s="36"/>
      <c r="W564" s="32"/>
      <c r="X564" s="8"/>
      <c r="Y564" s="32"/>
      <c r="Z564" s="32"/>
      <c r="AA564" s="10"/>
      <c r="AB564" s="29"/>
      <c r="AC564" s="8"/>
      <c r="AD564" s="32"/>
      <c r="AE564" s="38"/>
      <c r="AF564" s="32"/>
      <c r="AG564" s="9"/>
      <c r="AH564" s="10"/>
      <c r="AI564" s="10"/>
      <c r="AJ564" s="10"/>
      <c r="AK564" s="10"/>
      <c r="AL564" s="9"/>
      <c r="AM564" s="49"/>
      <c r="AN564" s="29"/>
      <c r="AO564" s="29"/>
      <c r="AP564"/>
      <c r="AQ564" s="32"/>
      <c r="AR564" s="37"/>
      <c r="AS564" s="32"/>
      <c r="AT564"/>
    </row>
    <row r="565" spans="21:46" x14ac:dyDescent="0.25">
      <c r="U565" s="36"/>
      <c r="V565" s="36"/>
      <c r="W565" s="32"/>
      <c r="X565" s="8"/>
      <c r="Y565" s="32"/>
      <c r="Z565" s="32"/>
      <c r="AA565" s="10"/>
      <c r="AB565" s="29"/>
      <c r="AC565" s="8"/>
      <c r="AD565" s="32"/>
      <c r="AE565" s="38"/>
      <c r="AF565" s="32"/>
      <c r="AG565" s="9"/>
      <c r="AH565" s="10"/>
      <c r="AI565" s="10"/>
      <c r="AJ565" s="10"/>
      <c r="AK565" s="10"/>
      <c r="AL565" s="9"/>
      <c r="AM565" s="49"/>
      <c r="AN565" s="29"/>
      <c r="AO565" s="29"/>
      <c r="AP565"/>
      <c r="AQ565" s="32"/>
      <c r="AR565" s="37"/>
      <c r="AS565" s="32"/>
      <c r="AT565"/>
    </row>
    <row r="566" spans="21:46" x14ac:dyDescent="0.25">
      <c r="U566" s="36"/>
      <c r="V566" s="36"/>
      <c r="W566" s="32"/>
      <c r="X566" s="8"/>
      <c r="Y566" s="32"/>
      <c r="Z566" s="32"/>
      <c r="AA566" s="10"/>
      <c r="AB566" s="29"/>
      <c r="AC566" s="8"/>
      <c r="AD566" s="32"/>
      <c r="AE566" s="38"/>
      <c r="AF566" s="32"/>
      <c r="AG566" s="9"/>
      <c r="AH566" s="10"/>
      <c r="AI566" s="10"/>
      <c r="AJ566" s="10"/>
      <c r="AK566" s="10"/>
      <c r="AL566" s="9"/>
      <c r="AM566" s="49"/>
      <c r="AN566" s="29"/>
      <c r="AO566" s="29"/>
      <c r="AP566"/>
      <c r="AQ566" s="32"/>
      <c r="AR566" s="37"/>
      <c r="AS566" s="32"/>
      <c r="AT566"/>
    </row>
    <row r="567" spans="21:46" x14ac:dyDescent="0.25">
      <c r="U567" s="36"/>
      <c r="V567" s="36"/>
      <c r="W567" s="32"/>
      <c r="X567" s="8"/>
      <c r="Y567" s="32"/>
      <c r="Z567" s="32"/>
      <c r="AA567" s="10"/>
      <c r="AB567" s="29"/>
      <c r="AC567" s="8"/>
      <c r="AD567" s="32"/>
      <c r="AE567" s="38"/>
      <c r="AF567" s="32"/>
      <c r="AG567" s="9"/>
      <c r="AH567" s="10"/>
      <c r="AI567" s="10"/>
      <c r="AJ567" s="10"/>
      <c r="AK567" s="10"/>
      <c r="AL567" s="9"/>
      <c r="AM567" s="49"/>
      <c r="AN567" s="29"/>
      <c r="AO567" s="29"/>
      <c r="AP567"/>
      <c r="AQ567" s="32"/>
      <c r="AR567" s="37"/>
      <c r="AS567" s="32"/>
      <c r="AT567"/>
    </row>
    <row r="568" spans="21:46" x14ac:dyDescent="0.25">
      <c r="U568" s="36"/>
      <c r="V568" s="36"/>
      <c r="W568" s="32"/>
      <c r="X568" s="8"/>
      <c r="Y568" s="32"/>
      <c r="Z568" s="32"/>
      <c r="AA568" s="10"/>
      <c r="AB568" s="29"/>
      <c r="AC568" s="8"/>
      <c r="AD568" s="32"/>
      <c r="AE568" s="38"/>
      <c r="AF568" s="32"/>
      <c r="AG568" s="9"/>
      <c r="AH568" s="10"/>
      <c r="AI568" s="10"/>
      <c r="AJ568" s="10"/>
      <c r="AK568" s="10"/>
      <c r="AL568" s="9"/>
      <c r="AM568" s="49"/>
      <c r="AN568" s="29"/>
      <c r="AO568" s="29"/>
      <c r="AP568"/>
      <c r="AQ568" s="32"/>
      <c r="AR568" s="37"/>
      <c r="AS568" s="32"/>
      <c r="AT568"/>
    </row>
    <row r="569" spans="21:46" x14ac:dyDescent="0.25">
      <c r="U569" s="36"/>
      <c r="V569" s="36"/>
      <c r="W569" s="32"/>
      <c r="X569" s="8"/>
      <c r="Y569" s="32"/>
      <c r="Z569" s="32"/>
      <c r="AA569" s="10"/>
      <c r="AB569" s="29"/>
      <c r="AC569" s="8"/>
      <c r="AD569" s="32"/>
      <c r="AE569" s="38"/>
      <c r="AF569" s="32"/>
      <c r="AG569" s="9"/>
      <c r="AH569" s="10"/>
      <c r="AI569" s="10"/>
      <c r="AJ569" s="10"/>
      <c r="AK569" s="10"/>
      <c r="AL569" s="9"/>
      <c r="AM569" s="49"/>
      <c r="AN569" s="29"/>
      <c r="AO569" s="29"/>
      <c r="AP569"/>
      <c r="AQ569" s="32"/>
      <c r="AR569" s="37"/>
      <c r="AS569" s="32"/>
      <c r="AT569"/>
    </row>
    <row r="570" spans="21:46" x14ac:dyDescent="0.25">
      <c r="U570" s="36"/>
      <c r="V570" s="36"/>
      <c r="W570" s="32"/>
      <c r="X570" s="8"/>
      <c r="Y570" s="32"/>
      <c r="Z570" s="32"/>
      <c r="AA570" s="10"/>
      <c r="AB570" s="29"/>
      <c r="AC570" s="8"/>
      <c r="AD570" s="32"/>
      <c r="AE570" s="38"/>
      <c r="AF570" s="32"/>
      <c r="AG570" s="9"/>
      <c r="AH570" s="10"/>
      <c r="AI570" s="10"/>
      <c r="AJ570" s="10"/>
      <c r="AK570" s="10"/>
      <c r="AL570" s="9"/>
      <c r="AM570" s="49"/>
      <c r="AN570" s="29"/>
      <c r="AO570" s="29"/>
      <c r="AP570"/>
      <c r="AQ570" s="32"/>
      <c r="AR570" s="37"/>
      <c r="AS570" s="32"/>
      <c r="AT570"/>
    </row>
    <row r="571" spans="21:46" x14ac:dyDescent="0.25">
      <c r="U571" s="36"/>
      <c r="V571" s="36"/>
      <c r="W571" s="32"/>
      <c r="X571" s="8"/>
      <c r="Y571" s="32"/>
      <c r="Z571" s="32"/>
      <c r="AA571" s="10"/>
      <c r="AB571" s="29"/>
      <c r="AC571" s="8"/>
      <c r="AD571" s="32"/>
      <c r="AE571" s="38"/>
      <c r="AF571" s="32"/>
      <c r="AG571" s="9"/>
      <c r="AH571" s="10"/>
      <c r="AI571" s="10"/>
      <c r="AJ571" s="10"/>
      <c r="AK571" s="10"/>
      <c r="AL571" s="9"/>
      <c r="AM571" s="49"/>
      <c r="AN571" s="29"/>
      <c r="AO571" s="29"/>
      <c r="AP571"/>
      <c r="AQ571" s="32"/>
      <c r="AR571" s="37"/>
      <c r="AS571" s="32"/>
      <c r="AT571"/>
    </row>
    <row r="572" spans="21:46" x14ac:dyDescent="0.25">
      <c r="U572" s="36"/>
      <c r="V572" s="36"/>
      <c r="W572" s="32"/>
      <c r="X572" s="8"/>
      <c r="Y572" s="32"/>
      <c r="Z572" s="32"/>
      <c r="AA572" s="10"/>
      <c r="AB572" s="29"/>
      <c r="AC572" s="8"/>
      <c r="AD572" s="32"/>
      <c r="AE572" s="38"/>
      <c r="AF572" s="32"/>
      <c r="AG572" s="9"/>
      <c r="AH572" s="10"/>
      <c r="AI572" s="10"/>
      <c r="AJ572" s="10"/>
      <c r="AK572" s="10"/>
      <c r="AL572" s="9"/>
      <c r="AM572" s="49"/>
      <c r="AN572" s="29"/>
      <c r="AO572" s="29"/>
      <c r="AP572"/>
      <c r="AQ572" s="32"/>
      <c r="AR572" s="37"/>
      <c r="AS572" s="32"/>
      <c r="AT572"/>
    </row>
    <row r="573" spans="21:46" x14ac:dyDescent="0.25">
      <c r="U573" s="36"/>
      <c r="V573" s="36"/>
      <c r="W573" s="32"/>
      <c r="X573" s="8"/>
      <c r="Y573" s="32"/>
      <c r="Z573" s="32"/>
      <c r="AA573" s="10"/>
      <c r="AB573" s="29"/>
      <c r="AC573" s="8"/>
      <c r="AD573" s="32"/>
      <c r="AE573" s="38"/>
      <c r="AF573" s="32"/>
      <c r="AG573" s="9"/>
      <c r="AH573" s="10"/>
      <c r="AI573" s="10"/>
      <c r="AJ573" s="10"/>
      <c r="AK573" s="10"/>
      <c r="AL573" s="9"/>
      <c r="AM573" s="49"/>
      <c r="AN573" s="29"/>
      <c r="AO573" s="29"/>
      <c r="AP573"/>
      <c r="AQ573" s="32"/>
      <c r="AR573" s="37"/>
      <c r="AS573" s="32"/>
      <c r="AT573"/>
    </row>
    <row r="574" spans="21:46" x14ac:dyDescent="0.25">
      <c r="U574" s="36"/>
      <c r="V574" s="36"/>
      <c r="W574" s="32"/>
      <c r="X574" s="8"/>
      <c r="Y574" s="32"/>
      <c r="Z574" s="32"/>
      <c r="AA574" s="10"/>
      <c r="AB574" s="29"/>
      <c r="AC574" s="8"/>
      <c r="AD574" s="32"/>
      <c r="AE574" s="38"/>
      <c r="AF574" s="32"/>
      <c r="AG574" s="9"/>
      <c r="AH574" s="10"/>
      <c r="AI574" s="10"/>
      <c r="AJ574" s="10"/>
      <c r="AK574" s="10"/>
      <c r="AL574" s="9"/>
      <c r="AM574" s="49"/>
      <c r="AN574" s="29"/>
      <c r="AO574" s="29"/>
      <c r="AP574"/>
      <c r="AQ574" s="32"/>
      <c r="AR574" s="37"/>
      <c r="AS574" s="32"/>
      <c r="AT574"/>
    </row>
    <row r="575" spans="21:46" x14ac:dyDescent="0.25">
      <c r="U575" s="36"/>
      <c r="V575" s="36"/>
      <c r="W575" s="32"/>
      <c r="X575" s="8"/>
      <c r="Y575" s="32"/>
      <c r="Z575" s="32"/>
      <c r="AA575" s="10"/>
      <c r="AB575" s="29"/>
      <c r="AC575" s="8"/>
      <c r="AD575" s="32"/>
      <c r="AE575" s="38"/>
      <c r="AF575" s="32"/>
      <c r="AG575" s="9"/>
      <c r="AH575" s="10"/>
      <c r="AI575" s="10"/>
      <c r="AJ575" s="10"/>
      <c r="AK575" s="10"/>
      <c r="AL575" s="9"/>
      <c r="AM575" s="49"/>
      <c r="AN575" s="29"/>
      <c r="AO575" s="29"/>
      <c r="AP575"/>
      <c r="AQ575" s="32"/>
      <c r="AR575" s="37"/>
      <c r="AS575" s="32"/>
      <c r="AT575"/>
    </row>
    <row r="576" spans="21:46" x14ac:dyDescent="0.25">
      <c r="U576" s="36"/>
      <c r="V576" s="36"/>
      <c r="W576" s="32"/>
      <c r="X576" s="8"/>
      <c r="Y576" s="32"/>
      <c r="Z576" s="32"/>
      <c r="AA576" s="10"/>
      <c r="AB576" s="29"/>
      <c r="AC576" s="8"/>
      <c r="AD576" s="32"/>
      <c r="AE576" s="38"/>
      <c r="AF576" s="32"/>
      <c r="AG576" s="9"/>
      <c r="AH576" s="10"/>
      <c r="AI576" s="10"/>
      <c r="AJ576" s="10"/>
      <c r="AK576" s="10"/>
      <c r="AL576" s="9"/>
      <c r="AM576" s="49"/>
      <c r="AN576" s="29"/>
      <c r="AO576" s="29"/>
      <c r="AP576"/>
      <c r="AQ576" s="32"/>
      <c r="AR576" s="37"/>
      <c r="AS576" s="32"/>
      <c r="AT576"/>
    </row>
    <row r="577" spans="21:46" x14ac:dyDescent="0.25">
      <c r="U577" s="36"/>
      <c r="V577" s="36"/>
      <c r="W577" s="32"/>
      <c r="X577" s="8"/>
      <c r="Y577" s="32"/>
      <c r="Z577" s="32"/>
      <c r="AA577" s="10"/>
      <c r="AB577" s="29"/>
      <c r="AC577" s="8"/>
      <c r="AD577" s="32"/>
      <c r="AE577" s="38"/>
      <c r="AF577" s="32"/>
      <c r="AG577" s="9"/>
      <c r="AH577" s="10"/>
      <c r="AI577" s="10"/>
      <c r="AJ577" s="10"/>
      <c r="AK577" s="10"/>
      <c r="AL577" s="9"/>
      <c r="AM577" s="49"/>
      <c r="AN577" s="29"/>
      <c r="AO577" s="29"/>
      <c r="AP577"/>
      <c r="AQ577" s="32"/>
      <c r="AR577" s="37"/>
      <c r="AS577" s="32"/>
      <c r="AT577"/>
    </row>
    <row r="578" spans="21:46" x14ac:dyDescent="0.25">
      <c r="U578" s="36"/>
      <c r="V578" s="36"/>
      <c r="W578" s="32"/>
      <c r="X578" s="8"/>
      <c r="Y578" s="32"/>
      <c r="Z578" s="32"/>
      <c r="AA578" s="10"/>
      <c r="AB578" s="29"/>
      <c r="AC578" s="8"/>
      <c r="AD578" s="32"/>
      <c r="AE578" s="38"/>
      <c r="AF578" s="32"/>
      <c r="AG578" s="9"/>
      <c r="AH578" s="10"/>
      <c r="AI578" s="10"/>
      <c r="AJ578" s="10"/>
      <c r="AK578" s="10"/>
      <c r="AL578" s="9"/>
      <c r="AM578" s="49"/>
      <c r="AN578" s="29"/>
      <c r="AO578" s="29"/>
      <c r="AP578"/>
      <c r="AQ578" s="32"/>
      <c r="AR578" s="37"/>
      <c r="AS578" s="32"/>
      <c r="AT578"/>
    </row>
    <row r="579" spans="21:46" x14ac:dyDescent="0.25">
      <c r="U579" s="36"/>
      <c r="V579" s="36"/>
      <c r="W579" s="32"/>
      <c r="X579" s="8"/>
      <c r="Y579" s="32"/>
      <c r="Z579" s="32"/>
      <c r="AA579" s="10"/>
      <c r="AB579" s="29"/>
      <c r="AC579" s="8"/>
      <c r="AD579" s="32"/>
      <c r="AE579" s="38"/>
      <c r="AF579" s="32"/>
      <c r="AG579" s="9"/>
      <c r="AH579" s="10"/>
      <c r="AI579" s="10"/>
      <c r="AJ579" s="10"/>
      <c r="AK579" s="10"/>
      <c r="AL579" s="9"/>
      <c r="AM579" s="49"/>
      <c r="AN579" s="29"/>
      <c r="AO579" s="29"/>
      <c r="AP579"/>
      <c r="AQ579" s="32"/>
      <c r="AR579" s="37"/>
      <c r="AS579" s="32"/>
      <c r="AT579"/>
    </row>
    <row r="580" spans="21:46" x14ac:dyDescent="0.25">
      <c r="U580" s="36"/>
      <c r="V580" s="36"/>
      <c r="W580" s="32"/>
      <c r="X580" s="8"/>
      <c r="Y580" s="32"/>
      <c r="Z580" s="32"/>
      <c r="AA580" s="10"/>
      <c r="AB580" s="29"/>
      <c r="AC580" s="8"/>
      <c r="AD580" s="32"/>
      <c r="AE580" s="38"/>
      <c r="AF580" s="32"/>
      <c r="AG580" s="9"/>
      <c r="AH580" s="10"/>
      <c r="AI580" s="10"/>
      <c r="AJ580" s="10"/>
      <c r="AK580" s="10"/>
      <c r="AL580" s="9"/>
      <c r="AM580" s="49"/>
      <c r="AN580" s="29"/>
      <c r="AO580" s="29"/>
      <c r="AP580"/>
      <c r="AQ580" s="32"/>
      <c r="AR580" s="37"/>
      <c r="AS580" s="32"/>
      <c r="AT580"/>
    </row>
    <row r="581" spans="21:46" x14ac:dyDescent="0.25">
      <c r="U581" s="36"/>
      <c r="V581" s="36"/>
      <c r="W581" s="32"/>
      <c r="X581" s="8"/>
      <c r="Y581" s="32"/>
      <c r="Z581" s="32"/>
      <c r="AA581" s="10"/>
      <c r="AB581" s="29"/>
      <c r="AC581" s="8"/>
      <c r="AD581" s="32"/>
      <c r="AE581" s="38"/>
      <c r="AF581" s="32"/>
      <c r="AG581" s="9"/>
      <c r="AH581" s="10"/>
      <c r="AI581" s="10"/>
      <c r="AJ581" s="10"/>
      <c r="AK581" s="10"/>
      <c r="AL581" s="9"/>
      <c r="AM581" s="49"/>
      <c r="AN581" s="29"/>
      <c r="AO581" s="29"/>
      <c r="AP581"/>
      <c r="AQ581" s="32"/>
      <c r="AR581" s="37"/>
      <c r="AS581" s="32"/>
      <c r="AT581"/>
    </row>
    <row r="582" spans="21:46" x14ac:dyDescent="0.25">
      <c r="U582" s="36"/>
      <c r="V582" s="36"/>
      <c r="W582" s="32"/>
      <c r="X582" s="8"/>
      <c r="Y582" s="32"/>
      <c r="Z582" s="32"/>
      <c r="AA582" s="10"/>
      <c r="AB582" s="29"/>
      <c r="AC582" s="8"/>
      <c r="AD582" s="32"/>
      <c r="AE582" s="38"/>
      <c r="AF582" s="32"/>
      <c r="AG582" s="9"/>
      <c r="AH582" s="10"/>
      <c r="AI582" s="10"/>
      <c r="AJ582" s="10"/>
      <c r="AK582" s="10"/>
      <c r="AL582" s="9"/>
      <c r="AM582" s="49"/>
      <c r="AN582" s="29"/>
      <c r="AO582" s="29"/>
      <c r="AP582"/>
      <c r="AQ582" s="32"/>
      <c r="AR582" s="37"/>
      <c r="AS582" s="32"/>
      <c r="AT582"/>
    </row>
    <row r="583" spans="21:46" x14ac:dyDescent="0.25">
      <c r="U583" s="36"/>
      <c r="V583" s="36"/>
      <c r="W583" s="32"/>
      <c r="X583" s="8"/>
      <c r="Y583" s="32"/>
      <c r="Z583" s="32"/>
      <c r="AA583" s="10"/>
      <c r="AB583" s="29"/>
      <c r="AC583" s="8"/>
      <c r="AD583" s="32"/>
      <c r="AE583" s="38"/>
      <c r="AF583" s="32"/>
      <c r="AG583" s="9"/>
      <c r="AH583" s="10"/>
      <c r="AI583" s="10"/>
      <c r="AJ583" s="10"/>
      <c r="AK583" s="10"/>
      <c r="AL583" s="9"/>
      <c r="AM583" s="49"/>
      <c r="AN583" s="29"/>
      <c r="AO583" s="29"/>
      <c r="AP583"/>
      <c r="AQ583" s="32"/>
      <c r="AR583" s="37"/>
      <c r="AS583" s="32"/>
      <c r="AT583"/>
    </row>
    <row r="584" spans="21:46" x14ac:dyDescent="0.25">
      <c r="U584" s="36"/>
      <c r="V584" s="36"/>
      <c r="W584" s="32"/>
      <c r="X584" s="8"/>
      <c r="Y584" s="32"/>
      <c r="Z584" s="32"/>
      <c r="AA584" s="10"/>
      <c r="AB584" s="29"/>
      <c r="AC584" s="8"/>
      <c r="AD584" s="32"/>
      <c r="AE584" s="38"/>
      <c r="AF584" s="32"/>
      <c r="AG584" s="9"/>
      <c r="AH584" s="10"/>
      <c r="AI584" s="10"/>
      <c r="AJ584" s="10"/>
      <c r="AK584" s="10"/>
      <c r="AL584" s="9"/>
      <c r="AM584" s="49"/>
      <c r="AN584" s="29"/>
      <c r="AO584" s="29"/>
      <c r="AP584"/>
      <c r="AQ584" s="32"/>
      <c r="AR584" s="37"/>
      <c r="AS584" s="32"/>
      <c r="AT584"/>
    </row>
    <row r="585" spans="21:46" x14ac:dyDescent="0.25">
      <c r="U585" s="36"/>
      <c r="V585" s="36"/>
      <c r="W585" s="32"/>
      <c r="X585" s="8"/>
      <c r="Y585" s="32"/>
      <c r="Z585" s="32"/>
      <c r="AA585" s="10"/>
      <c r="AB585" s="29"/>
      <c r="AC585" s="8"/>
      <c r="AD585" s="32"/>
      <c r="AE585" s="38"/>
      <c r="AF585" s="32"/>
      <c r="AG585" s="9"/>
      <c r="AH585" s="10"/>
      <c r="AI585" s="10"/>
      <c r="AJ585" s="10"/>
      <c r="AK585" s="10"/>
      <c r="AL585" s="9"/>
      <c r="AM585" s="49"/>
      <c r="AN585" s="29"/>
      <c r="AO585" s="29"/>
      <c r="AP585"/>
      <c r="AQ585" s="32"/>
      <c r="AR585" s="37"/>
      <c r="AS585" s="32"/>
      <c r="AT585"/>
    </row>
    <row r="586" spans="21:46" x14ac:dyDescent="0.25">
      <c r="U586" s="36"/>
      <c r="V586" s="36"/>
      <c r="W586" s="32"/>
      <c r="X586" s="8"/>
      <c r="Y586" s="32"/>
      <c r="Z586" s="32"/>
      <c r="AA586" s="10"/>
      <c r="AB586" s="29"/>
      <c r="AC586" s="8"/>
      <c r="AD586" s="32"/>
      <c r="AE586" s="38"/>
      <c r="AF586" s="32"/>
      <c r="AG586" s="9"/>
      <c r="AH586" s="10"/>
      <c r="AI586" s="10"/>
      <c r="AJ586" s="10"/>
      <c r="AK586" s="10"/>
      <c r="AL586" s="9"/>
      <c r="AM586" s="49"/>
      <c r="AN586" s="29"/>
      <c r="AO586" s="29"/>
      <c r="AP586"/>
      <c r="AQ586" s="32"/>
      <c r="AR586" s="37"/>
      <c r="AS586" s="32"/>
      <c r="AT586"/>
    </row>
    <row r="587" spans="21:46" x14ac:dyDescent="0.25">
      <c r="U587" s="36"/>
      <c r="V587" s="36"/>
      <c r="W587" s="32"/>
      <c r="X587" s="8"/>
      <c r="Y587" s="32"/>
      <c r="Z587" s="32"/>
      <c r="AA587" s="10"/>
      <c r="AB587" s="29"/>
      <c r="AC587" s="8"/>
      <c r="AD587" s="32"/>
      <c r="AE587" s="38"/>
      <c r="AF587" s="32"/>
      <c r="AG587" s="9"/>
      <c r="AH587" s="10"/>
      <c r="AI587" s="10"/>
      <c r="AJ587" s="10"/>
      <c r="AK587" s="10"/>
      <c r="AL587" s="9"/>
      <c r="AM587" s="49"/>
      <c r="AN587" s="29"/>
      <c r="AO587" s="29"/>
      <c r="AP587"/>
      <c r="AQ587" s="32"/>
      <c r="AR587" s="37"/>
      <c r="AS587" s="32"/>
      <c r="AT587"/>
    </row>
    <row r="588" spans="21:46" x14ac:dyDescent="0.25">
      <c r="U588" s="36"/>
      <c r="V588" s="36"/>
      <c r="W588" s="32"/>
      <c r="X588" s="8"/>
      <c r="Y588" s="32"/>
      <c r="Z588" s="32"/>
      <c r="AA588" s="10"/>
      <c r="AB588" s="29"/>
      <c r="AC588" s="8"/>
      <c r="AD588" s="32"/>
      <c r="AE588" s="38"/>
      <c r="AF588" s="32"/>
      <c r="AG588" s="9"/>
      <c r="AH588" s="10"/>
      <c r="AI588" s="10"/>
      <c r="AJ588" s="10"/>
      <c r="AK588" s="10"/>
      <c r="AL588" s="9"/>
      <c r="AM588" s="49"/>
      <c r="AN588" s="29"/>
      <c r="AO588" s="29"/>
      <c r="AP588"/>
      <c r="AQ588" s="32"/>
      <c r="AR588" s="37"/>
      <c r="AS588" s="32"/>
      <c r="AT588"/>
    </row>
    <row r="589" spans="21:46" x14ac:dyDescent="0.25">
      <c r="U589" s="36"/>
      <c r="V589" s="36"/>
      <c r="W589" s="32"/>
      <c r="X589" s="8"/>
      <c r="Y589" s="32"/>
      <c r="Z589" s="32"/>
      <c r="AA589" s="10"/>
      <c r="AB589" s="29"/>
      <c r="AC589" s="8"/>
      <c r="AD589" s="32"/>
      <c r="AE589" s="38"/>
      <c r="AF589" s="32"/>
      <c r="AG589" s="9"/>
      <c r="AH589" s="10"/>
      <c r="AI589" s="10"/>
      <c r="AJ589" s="10"/>
      <c r="AK589" s="10"/>
      <c r="AL589" s="9"/>
      <c r="AM589" s="49"/>
      <c r="AN589" s="29"/>
      <c r="AO589" s="29"/>
      <c r="AP589"/>
      <c r="AQ589" s="32"/>
      <c r="AR589" s="37"/>
      <c r="AS589" s="32"/>
      <c r="AT589"/>
    </row>
    <row r="590" spans="21:46" x14ac:dyDescent="0.25">
      <c r="U590" s="36"/>
      <c r="V590" s="36"/>
      <c r="W590" s="32"/>
      <c r="X590" s="8"/>
      <c r="Y590" s="32"/>
      <c r="Z590" s="32"/>
      <c r="AA590" s="10"/>
      <c r="AB590" s="29"/>
      <c r="AC590" s="8"/>
      <c r="AD590" s="32"/>
      <c r="AE590" s="38"/>
      <c r="AF590" s="32"/>
      <c r="AG590" s="9"/>
      <c r="AH590" s="10"/>
      <c r="AI590" s="10"/>
      <c r="AJ590" s="10"/>
      <c r="AK590" s="10"/>
      <c r="AL590" s="9"/>
      <c r="AM590" s="49"/>
      <c r="AN590" s="29"/>
      <c r="AO590" s="29"/>
      <c r="AP590"/>
      <c r="AQ590" s="32"/>
      <c r="AR590" s="37"/>
      <c r="AS590" s="32"/>
      <c r="AT590"/>
    </row>
    <row r="591" spans="21:46" x14ac:dyDescent="0.25">
      <c r="U591" s="36"/>
      <c r="V591" s="36"/>
      <c r="W591" s="32"/>
      <c r="X591" s="8"/>
      <c r="Y591" s="32"/>
      <c r="Z591" s="32"/>
      <c r="AA591" s="10"/>
      <c r="AB591" s="29"/>
      <c r="AC591" s="8"/>
      <c r="AD591" s="32"/>
      <c r="AE591" s="38"/>
      <c r="AF591" s="32"/>
      <c r="AG591" s="9"/>
      <c r="AH591" s="10"/>
      <c r="AI591" s="10"/>
      <c r="AJ591" s="10"/>
      <c r="AK591" s="10"/>
      <c r="AL591" s="9"/>
      <c r="AM591" s="49"/>
      <c r="AN591" s="29"/>
      <c r="AO591" s="29"/>
      <c r="AP591"/>
      <c r="AQ591" s="32"/>
      <c r="AR591" s="37"/>
      <c r="AS591" s="32"/>
      <c r="AT591"/>
    </row>
    <row r="592" spans="21:46" x14ac:dyDescent="0.25">
      <c r="U592" s="36"/>
      <c r="V592" s="36"/>
      <c r="W592" s="32"/>
      <c r="X592" s="8"/>
      <c r="Y592" s="32"/>
      <c r="Z592" s="32"/>
      <c r="AA592" s="10"/>
      <c r="AB592" s="29"/>
      <c r="AC592" s="8"/>
      <c r="AD592" s="32"/>
      <c r="AE592" s="38"/>
      <c r="AF592" s="32"/>
      <c r="AG592" s="9"/>
      <c r="AH592" s="10"/>
      <c r="AI592" s="10"/>
      <c r="AJ592" s="10"/>
      <c r="AK592" s="10"/>
      <c r="AL592" s="9"/>
      <c r="AM592" s="49"/>
      <c r="AN592" s="29"/>
      <c r="AO592" s="29"/>
      <c r="AP592"/>
      <c r="AQ592" s="32"/>
      <c r="AR592" s="37"/>
      <c r="AS592" s="32"/>
      <c r="AT592"/>
    </row>
    <row r="593" spans="21:46" x14ac:dyDescent="0.25">
      <c r="U593" s="36"/>
      <c r="V593" s="36"/>
      <c r="W593" s="32"/>
      <c r="X593" s="8"/>
      <c r="Y593" s="32"/>
      <c r="Z593" s="32"/>
      <c r="AA593" s="10"/>
      <c r="AB593" s="29"/>
      <c r="AC593" s="8"/>
      <c r="AD593" s="32"/>
      <c r="AE593" s="38"/>
      <c r="AF593" s="32"/>
      <c r="AG593" s="9"/>
      <c r="AH593" s="10"/>
      <c r="AI593" s="10"/>
      <c r="AJ593" s="10"/>
      <c r="AK593" s="10"/>
      <c r="AL593" s="9"/>
      <c r="AM593" s="49"/>
      <c r="AN593" s="29"/>
      <c r="AO593" s="29"/>
      <c r="AP593"/>
      <c r="AQ593" s="32"/>
      <c r="AR593" s="37"/>
      <c r="AS593" s="32"/>
      <c r="AT593"/>
    </row>
    <row r="594" spans="21:46" x14ac:dyDescent="0.25">
      <c r="U594" s="36"/>
      <c r="V594" s="36"/>
      <c r="W594" s="32"/>
      <c r="X594" s="8"/>
      <c r="Y594" s="32"/>
      <c r="Z594" s="32"/>
      <c r="AA594" s="10"/>
      <c r="AB594" s="29"/>
      <c r="AC594" s="8"/>
      <c r="AD594" s="32"/>
      <c r="AE594" s="38"/>
      <c r="AF594" s="32"/>
      <c r="AG594" s="9"/>
      <c r="AH594" s="10"/>
      <c r="AI594" s="10"/>
      <c r="AJ594" s="10"/>
      <c r="AK594" s="10"/>
      <c r="AL594" s="9"/>
      <c r="AM594" s="49"/>
      <c r="AN594" s="29"/>
      <c r="AO594" s="29"/>
      <c r="AP594"/>
      <c r="AQ594" s="32"/>
      <c r="AR594" s="37"/>
      <c r="AS594" s="32"/>
      <c r="AT594"/>
    </row>
    <row r="595" spans="21:46" x14ac:dyDescent="0.25">
      <c r="U595" s="36"/>
      <c r="V595" s="36"/>
      <c r="W595" s="32"/>
      <c r="X595" s="8"/>
      <c r="Y595" s="32"/>
      <c r="Z595" s="32"/>
      <c r="AA595" s="10"/>
      <c r="AB595" s="29"/>
      <c r="AC595" s="8"/>
      <c r="AD595" s="32"/>
      <c r="AE595" s="38"/>
      <c r="AF595" s="32"/>
      <c r="AG595" s="9"/>
      <c r="AH595" s="10"/>
      <c r="AI595" s="10"/>
      <c r="AJ595" s="10"/>
      <c r="AK595" s="10"/>
      <c r="AL595" s="9"/>
      <c r="AM595" s="49"/>
      <c r="AN595" s="29"/>
      <c r="AO595" s="29"/>
      <c r="AP595"/>
      <c r="AQ595" s="32"/>
      <c r="AR595" s="37"/>
      <c r="AS595" s="32"/>
      <c r="AT595"/>
    </row>
    <row r="596" spans="21:46" x14ac:dyDescent="0.25">
      <c r="U596" s="36"/>
      <c r="V596" s="36"/>
      <c r="W596" s="32"/>
      <c r="X596" s="8"/>
      <c r="Y596" s="32"/>
      <c r="Z596" s="32"/>
      <c r="AA596" s="10"/>
      <c r="AB596" s="29"/>
      <c r="AC596" s="8"/>
      <c r="AD596" s="32"/>
      <c r="AE596" s="38"/>
      <c r="AF596" s="32"/>
      <c r="AG596" s="9"/>
      <c r="AH596" s="10"/>
      <c r="AI596" s="10"/>
      <c r="AJ596" s="10"/>
      <c r="AK596" s="10"/>
      <c r="AL596" s="9"/>
      <c r="AM596" s="49"/>
      <c r="AN596" s="29"/>
      <c r="AO596" s="29"/>
      <c r="AP596"/>
      <c r="AQ596" s="32"/>
      <c r="AR596" s="37"/>
      <c r="AS596" s="32"/>
      <c r="AT596"/>
    </row>
    <row r="597" spans="21:46" x14ac:dyDescent="0.25">
      <c r="U597" s="36"/>
      <c r="V597" s="36"/>
      <c r="W597" s="32"/>
      <c r="X597" s="8"/>
      <c r="Y597" s="32"/>
      <c r="Z597" s="32"/>
      <c r="AA597" s="10"/>
      <c r="AB597" s="29"/>
      <c r="AC597" s="8"/>
      <c r="AD597" s="32"/>
      <c r="AE597" s="38"/>
      <c r="AF597" s="32"/>
      <c r="AG597" s="9"/>
      <c r="AH597" s="10"/>
      <c r="AI597" s="10"/>
      <c r="AJ597" s="10"/>
      <c r="AK597" s="10"/>
      <c r="AL597" s="9"/>
      <c r="AM597" s="49"/>
      <c r="AN597" s="29"/>
      <c r="AO597" s="29"/>
      <c r="AP597"/>
      <c r="AQ597" s="32"/>
      <c r="AR597" s="37"/>
      <c r="AS597" s="32"/>
      <c r="AT597"/>
    </row>
    <row r="598" spans="21:46" x14ac:dyDescent="0.25">
      <c r="U598" s="36"/>
      <c r="V598" s="36"/>
      <c r="W598" s="32"/>
      <c r="X598" s="8"/>
      <c r="Y598" s="32"/>
      <c r="Z598" s="32"/>
      <c r="AA598" s="10"/>
      <c r="AB598" s="29"/>
      <c r="AC598" s="8"/>
      <c r="AD598" s="32"/>
      <c r="AE598" s="38"/>
      <c r="AF598" s="32"/>
      <c r="AG598" s="9"/>
      <c r="AH598" s="10"/>
      <c r="AI598" s="10"/>
      <c r="AJ598" s="10"/>
      <c r="AK598" s="10"/>
      <c r="AL598" s="9"/>
      <c r="AM598" s="49"/>
      <c r="AN598" s="29"/>
      <c r="AO598" s="29"/>
      <c r="AP598"/>
      <c r="AQ598" s="32"/>
      <c r="AR598" s="37"/>
      <c r="AS598" s="32"/>
      <c r="AT598"/>
    </row>
    <row r="599" spans="21:46" x14ac:dyDescent="0.25">
      <c r="U599" s="36"/>
      <c r="V599" s="36"/>
      <c r="W599" s="32"/>
      <c r="X599" s="8"/>
      <c r="Y599" s="32"/>
      <c r="Z599" s="32"/>
      <c r="AA599" s="10"/>
      <c r="AB599" s="29"/>
      <c r="AC599" s="8"/>
      <c r="AD599" s="32"/>
      <c r="AE599" s="38"/>
      <c r="AF599" s="32"/>
      <c r="AG599" s="9"/>
      <c r="AH599" s="10"/>
      <c r="AI599" s="10"/>
      <c r="AJ599" s="10"/>
      <c r="AK599" s="10"/>
      <c r="AL599" s="9"/>
      <c r="AM599" s="49"/>
      <c r="AN599" s="29"/>
      <c r="AO599" s="29"/>
      <c r="AP599"/>
      <c r="AQ599" s="32"/>
      <c r="AR599" s="37"/>
      <c r="AS599" s="32"/>
      <c r="AT599"/>
    </row>
    <row r="600" spans="21:46" x14ac:dyDescent="0.25">
      <c r="U600" s="36"/>
      <c r="V600" s="36"/>
      <c r="W600" s="32"/>
      <c r="X600" s="8"/>
      <c r="Y600" s="32"/>
      <c r="Z600" s="32"/>
      <c r="AA600" s="10"/>
      <c r="AB600" s="29"/>
      <c r="AC600" s="8"/>
      <c r="AD600" s="32"/>
      <c r="AE600" s="38"/>
      <c r="AF600" s="32"/>
      <c r="AG600" s="9"/>
      <c r="AH600" s="10"/>
      <c r="AI600" s="10"/>
      <c r="AJ600" s="10"/>
      <c r="AK600" s="10"/>
      <c r="AL600" s="9"/>
      <c r="AM600" s="49"/>
      <c r="AN600" s="29"/>
      <c r="AO600" s="29"/>
      <c r="AP600"/>
      <c r="AQ600" s="32"/>
      <c r="AR600" s="37"/>
      <c r="AS600" s="32"/>
      <c r="AT600"/>
    </row>
    <row r="601" spans="21:46" x14ac:dyDescent="0.25">
      <c r="U601" s="36"/>
      <c r="V601" s="36"/>
      <c r="W601" s="32"/>
      <c r="X601" s="8"/>
      <c r="Y601" s="32"/>
      <c r="Z601" s="32"/>
      <c r="AA601" s="10"/>
      <c r="AB601" s="29"/>
      <c r="AC601" s="8"/>
      <c r="AD601" s="32"/>
      <c r="AE601" s="38"/>
      <c r="AF601" s="32"/>
      <c r="AG601" s="9"/>
      <c r="AH601" s="10"/>
      <c r="AI601" s="10"/>
      <c r="AJ601" s="10"/>
      <c r="AK601" s="10"/>
      <c r="AL601" s="9"/>
      <c r="AM601" s="49"/>
      <c r="AN601" s="29"/>
      <c r="AO601" s="29"/>
      <c r="AP601"/>
      <c r="AQ601" s="32"/>
      <c r="AR601" s="37"/>
      <c r="AS601" s="32"/>
      <c r="AT601"/>
    </row>
    <row r="602" spans="21:46" x14ac:dyDescent="0.25">
      <c r="U602" s="36"/>
      <c r="V602" s="36"/>
      <c r="W602" s="32"/>
      <c r="X602" s="8"/>
      <c r="Y602" s="32"/>
      <c r="Z602" s="32"/>
      <c r="AA602" s="10"/>
      <c r="AB602" s="29"/>
      <c r="AC602" s="8"/>
      <c r="AD602" s="32"/>
      <c r="AE602" s="38"/>
      <c r="AF602" s="32"/>
      <c r="AG602" s="9"/>
      <c r="AH602" s="10"/>
      <c r="AI602" s="10"/>
      <c r="AJ602" s="10"/>
      <c r="AK602" s="10"/>
      <c r="AL602" s="9"/>
      <c r="AM602" s="49"/>
      <c r="AN602" s="29"/>
      <c r="AO602" s="29"/>
      <c r="AP602"/>
      <c r="AQ602" s="32"/>
      <c r="AR602" s="37"/>
      <c r="AS602" s="32"/>
      <c r="AT602"/>
    </row>
    <row r="603" spans="21:46" x14ac:dyDescent="0.25">
      <c r="U603" s="36"/>
      <c r="V603" s="36"/>
      <c r="W603" s="32"/>
      <c r="X603" s="8"/>
      <c r="Y603" s="32"/>
      <c r="Z603" s="32"/>
      <c r="AA603" s="10"/>
      <c r="AB603" s="29"/>
      <c r="AC603" s="8"/>
      <c r="AD603" s="32"/>
      <c r="AE603" s="38"/>
      <c r="AF603" s="32"/>
      <c r="AG603" s="9"/>
      <c r="AH603" s="10"/>
      <c r="AI603" s="10"/>
      <c r="AJ603" s="10"/>
      <c r="AK603" s="10"/>
      <c r="AL603" s="9"/>
      <c r="AM603" s="49"/>
      <c r="AN603" s="29"/>
      <c r="AO603" s="29"/>
      <c r="AP603"/>
      <c r="AQ603" s="32"/>
      <c r="AR603" s="37"/>
      <c r="AS603" s="32"/>
      <c r="AT603"/>
    </row>
    <row r="604" spans="21:46" x14ac:dyDescent="0.25">
      <c r="U604" s="36"/>
      <c r="V604" s="36"/>
      <c r="W604" s="32"/>
      <c r="X604" s="8"/>
      <c r="Y604" s="32"/>
      <c r="Z604" s="32"/>
      <c r="AA604" s="10"/>
      <c r="AB604" s="29"/>
      <c r="AC604" s="8"/>
      <c r="AD604" s="32"/>
      <c r="AE604" s="38"/>
      <c r="AF604" s="32"/>
      <c r="AG604" s="9"/>
      <c r="AH604" s="10"/>
      <c r="AI604" s="10"/>
      <c r="AJ604" s="10"/>
      <c r="AK604" s="10"/>
      <c r="AL604" s="9"/>
      <c r="AM604" s="49"/>
      <c r="AN604" s="29"/>
      <c r="AO604" s="29"/>
      <c r="AP604"/>
      <c r="AQ604" s="32"/>
      <c r="AR604" s="37"/>
      <c r="AS604" s="32"/>
      <c r="AT604"/>
    </row>
    <row r="605" spans="21:46" x14ac:dyDescent="0.25">
      <c r="U605" s="36"/>
      <c r="V605" s="36"/>
      <c r="W605" s="32"/>
      <c r="X605" s="8"/>
      <c r="Y605" s="32"/>
      <c r="Z605" s="32"/>
      <c r="AA605" s="10"/>
      <c r="AB605" s="29"/>
      <c r="AC605" s="8"/>
      <c r="AD605" s="32"/>
      <c r="AE605" s="38"/>
      <c r="AF605" s="32"/>
      <c r="AG605" s="9"/>
      <c r="AH605" s="10"/>
      <c r="AI605" s="10"/>
      <c r="AJ605" s="10"/>
      <c r="AK605" s="10"/>
      <c r="AL605" s="9"/>
      <c r="AM605" s="49"/>
      <c r="AN605" s="29"/>
      <c r="AO605" s="29"/>
      <c r="AP605"/>
      <c r="AQ605" s="32"/>
      <c r="AR605" s="37"/>
      <c r="AS605" s="32"/>
      <c r="AT605"/>
    </row>
    <row r="606" spans="21:46" x14ac:dyDescent="0.25">
      <c r="U606" s="36"/>
      <c r="V606" s="36"/>
      <c r="W606" s="32"/>
      <c r="X606" s="8"/>
      <c r="Y606" s="32"/>
      <c r="Z606" s="32"/>
      <c r="AA606" s="10"/>
      <c r="AB606" s="29"/>
      <c r="AC606" s="8"/>
      <c r="AD606" s="32"/>
      <c r="AE606" s="38"/>
      <c r="AF606" s="32"/>
      <c r="AG606" s="9"/>
      <c r="AH606" s="10"/>
      <c r="AI606" s="10"/>
      <c r="AJ606" s="10"/>
      <c r="AK606" s="10"/>
      <c r="AL606" s="9"/>
      <c r="AM606" s="49"/>
      <c r="AN606" s="29"/>
      <c r="AO606" s="29"/>
      <c r="AP606"/>
      <c r="AQ606" s="32"/>
      <c r="AR606" s="37"/>
      <c r="AS606" s="32"/>
      <c r="AT606"/>
    </row>
    <row r="607" spans="21:46" x14ac:dyDescent="0.25">
      <c r="U607" s="36"/>
      <c r="V607" s="36"/>
      <c r="W607" s="32"/>
      <c r="X607" s="8"/>
      <c r="Y607" s="32"/>
      <c r="Z607" s="32"/>
      <c r="AA607" s="10"/>
      <c r="AB607" s="29"/>
      <c r="AC607" s="8"/>
      <c r="AD607" s="32"/>
      <c r="AE607" s="38"/>
      <c r="AF607" s="32"/>
      <c r="AG607" s="9"/>
      <c r="AH607" s="10"/>
      <c r="AI607" s="10"/>
      <c r="AJ607" s="10"/>
      <c r="AK607" s="10"/>
      <c r="AL607" s="9"/>
      <c r="AM607" s="49"/>
      <c r="AN607" s="29"/>
      <c r="AO607" s="29"/>
      <c r="AP607"/>
      <c r="AQ607" s="32"/>
      <c r="AR607" s="37"/>
      <c r="AS607" s="32"/>
      <c r="AT607"/>
    </row>
    <row r="608" spans="21:46" x14ac:dyDescent="0.25">
      <c r="U608" s="36"/>
      <c r="V608" s="36"/>
      <c r="W608" s="32"/>
      <c r="X608" s="8"/>
      <c r="Y608" s="32"/>
      <c r="Z608" s="32"/>
      <c r="AA608" s="10"/>
      <c r="AB608" s="29"/>
      <c r="AC608" s="8"/>
      <c r="AD608" s="32"/>
      <c r="AE608" s="38"/>
      <c r="AF608" s="32"/>
      <c r="AG608" s="9"/>
      <c r="AH608" s="10"/>
      <c r="AI608" s="10"/>
      <c r="AJ608" s="10"/>
      <c r="AK608" s="10"/>
      <c r="AL608" s="9"/>
      <c r="AM608" s="49"/>
      <c r="AN608" s="29"/>
      <c r="AO608" s="29"/>
      <c r="AP608"/>
      <c r="AQ608" s="32"/>
      <c r="AR608" s="37"/>
      <c r="AS608" s="32"/>
      <c r="AT608"/>
    </row>
    <row r="609" spans="21:46" x14ac:dyDescent="0.25">
      <c r="U609" s="36"/>
      <c r="V609" s="36"/>
      <c r="W609" s="32"/>
      <c r="X609" s="8"/>
      <c r="Y609" s="32"/>
      <c r="Z609" s="32"/>
      <c r="AA609" s="10"/>
      <c r="AB609" s="29"/>
      <c r="AC609" s="8"/>
      <c r="AD609" s="32"/>
      <c r="AE609" s="38"/>
      <c r="AF609" s="32"/>
      <c r="AG609" s="9"/>
      <c r="AH609" s="10"/>
      <c r="AI609" s="10"/>
      <c r="AJ609" s="10"/>
      <c r="AK609" s="10"/>
      <c r="AL609" s="9"/>
      <c r="AM609" s="49"/>
      <c r="AN609" s="29"/>
      <c r="AO609" s="29"/>
      <c r="AP609"/>
      <c r="AQ609" s="32"/>
      <c r="AR609" s="37"/>
      <c r="AS609" s="32"/>
      <c r="AT609"/>
    </row>
    <row r="610" spans="21:46" x14ac:dyDescent="0.25">
      <c r="U610" s="36"/>
      <c r="V610" s="36"/>
      <c r="W610" s="32"/>
      <c r="X610" s="8"/>
      <c r="Y610" s="32"/>
      <c r="Z610" s="32"/>
      <c r="AA610" s="10"/>
      <c r="AB610" s="29"/>
      <c r="AC610" s="8"/>
      <c r="AD610" s="32"/>
      <c r="AE610" s="38"/>
      <c r="AF610" s="32"/>
      <c r="AG610" s="9"/>
      <c r="AH610" s="10"/>
      <c r="AI610" s="10"/>
      <c r="AJ610" s="10"/>
      <c r="AK610" s="10"/>
      <c r="AL610" s="9"/>
      <c r="AM610" s="49"/>
      <c r="AN610" s="29"/>
      <c r="AO610" s="29"/>
      <c r="AP610"/>
      <c r="AQ610" s="32"/>
      <c r="AR610" s="37"/>
      <c r="AS610" s="32"/>
      <c r="AT610"/>
    </row>
  </sheetData>
  <mergeCells count="27">
    <mergeCell ref="U1:Z1"/>
    <mergeCell ref="A1:D1"/>
    <mergeCell ref="K1:N1"/>
    <mergeCell ref="T1:T4"/>
    <mergeCell ref="K2:N2"/>
    <mergeCell ref="P2:S2"/>
    <mergeCell ref="A22:D22"/>
    <mergeCell ref="F6:I6"/>
    <mergeCell ref="A7:D7"/>
    <mergeCell ref="F7:I7"/>
    <mergeCell ref="AQ5:AS5"/>
    <mergeCell ref="A13:D13"/>
    <mergeCell ref="K13:N13"/>
    <mergeCell ref="P13:S13"/>
    <mergeCell ref="F16:I16"/>
    <mergeCell ref="F18:G18"/>
    <mergeCell ref="U6:AO6"/>
    <mergeCell ref="P25:S25"/>
    <mergeCell ref="F27:I27"/>
    <mergeCell ref="A28:D28"/>
    <mergeCell ref="A33:D33"/>
    <mergeCell ref="F35:I35"/>
    <mergeCell ref="A37:D37"/>
    <mergeCell ref="F43:I43"/>
    <mergeCell ref="F51:I51"/>
    <mergeCell ref="F59:I59"/>
    <mergeCell ref="K24:N24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F813A-0208-4688-B1F6-DF8F5C1F702F}">
  <sheetPr codeName="Sheet5"/>
  <dimension ref="A1:AS491"/>
  <sheetViews>
    <sheetView tabSelected="1" zoomScale="85" zoomScaleNormal="85" workbookViewId="0">
      <selection activeCell="AL13" sqref="AL13"/>
    </sheetView>
  </sheetViews>
  <sheetFormatPr defaultRowHeight="13.8" x14ac:dyDescent="0.25"/>
  <cols>
    <col min="3" max="3" width="22.21875" customWidth="1"/>
    <col min="8" max="8" width="13.44140625" customWidth="1"/>
    <col min="9" max="9" width="11.21875" customWidth="1"/>
    <col min="10" max="10" width="9.109375" customWidth="1"/>
    <col min="11" max="11" width="13.21875" style="32" customWidth="1"/>
    <col min="12" max="12" width="8.88671875" style="39"/>
    <col min="13" max="13" width="11.33203125" style="39" customWidth="1"/>
    <col min="14" max="15" width="8.88671875" style="39"/>
    <col min="22" max="22" width="17" customWidth="1"/>
    <col min="45" max="45" width="8.88671875" style="66"/>
  </cols>
  <sheetData>
    <row r="1" spans="2:45" x14ac:dyDescent="0.25">
      <c r="B1" s="86" t="s">
        <v>241</v>
      </c>
      <c r="C1" s="86"/>
      <c r="D1" s="86"/>
      <c r="E1" s="86"/>
      <c r="AS1" s="66" t="s">
        <v>260</v>
      </c>
    </row>
    <row r="2" spans="2:45" x14ac:dyDescent="0.25">
      <c r="B2" s="87" t="s">
        <v>242</v>
      </c>
      <c r="C2" s="87"/>
      <c r="D2" s="60">
        <f>'25W'!AS10</f>
        <v>0.2</v>
      </c>
      <c r="E2" s="61" t="s">
        <v>151</v>
      </c>
    </row>
    <row r="3" spans="2:45" x14ac:dyDescent="0.25">
      <c r="B3" s="88" t="s">
        <v>243</v>
      </c>
      <c r="C3" s="88"/>
      <c r="D3" s="59">
        <f>'25W'!AS7</f>
        <v>4.7402938852576106E-2</v>
      </c>
      <c r="E3" s="58" t="s">
        <v>151</v>
      </c>
    </row>
    <row r="4" spans="2:45" x14ac:dyDescent="0.25">
      <c r="B4" s="88" t="s">
        <v>245</v>
      </c>
      <c r="C4" s="88"/>
      <c r="D4" s="59">
        <f>'25W for Bottom'!AB6</f>
        <v>7.6449348259160135E-3</v>
      </c>
      <c r="E4" s="58" t="s">
        <v>151</v>
      </c>
    </row>
    <row r="5" spans="2:45" x14ac:dyDescent="0.25">
      <c r="B5" s="88" t="s">
        <v>244</v>
      </c>
      <c r="C5" s="88"/>
      <c r="D5" s="59">
        <f>'25W for Front'!AB6</f>
        <v>1.1959883590937789E-2</v>
      </c>
      <c r="E5" s="58" t="s">
        <v>151</v>
      </c>
      <c r="H5" s="90" t="s">
        <v>261</v>
      </c>
      <c r="I5" s="90"/>
      <c r="J5" s="90"/>
      <c r="K5" s="90"/>
      <c r="L5" s="90"/>
      <c r="M5" s="90"/>
      <c r="V5" s="89" t="s">
        <v>259</v>
      </c>
      <c r="W5" s="89"/>
      <c r="X5" s="89"/>
      <c r="Y5" s="89"/>
      <c r="Z5" s="89"/>
    </row>
    <row r="6" spans="2:45" x14ac:dyDescent="0.25">
      <c r="B6" s="88" t="s">
        <v>246</v>
      </c>
      <c r="C6" s="88"/>
      <c r="D6" s="59">
        <f>'25W for Back'!AB6</f>
        <v>3.3987208562959691E-2</v>
      </c>
      <c r="E6" s="58" t="s">
        <v>151</v>
      </c>
      <c r="H6" s="44" t="s">
        <v>219</v>
      </c>
      <c r="I6" s="45" t="s">
        <v>256</v>
      </c>
      <c r="J6" s="45" t="s">
        <v>229</v>
      </c>
      <c r="K6" s="45" t="s">
        <v>228</v>
      </c>
      <c r="L6" s="45" t="s">
        <v>230</v>
      </c>
      <c r="M6" s="45" t="s">
        <v>231</v>
      </c>
      <c r="V6" s="44" t="s">
        <v>219</v>
      </c>
      <c r="W6" s="45" t="s">
        <v>154</v>
      </c>
      <c r="X6" s="45" t="s">
        <v>155</v>
      </c>
      <c r="Y6" s="45" t="s">
        <v>156</v>
      </c>
      <c r="Z6" s="45" t="s">
        <v>157</v>
      </c>
    </row>
    <row r="7" spans="2:45" x14ac:dyDescent="0.25">
      <c r="B7" s="88" t="s">
        <v>247</v>
      </c>
      <c r="C7" s="88"/>
      <c r="D7" s="59">
        <f>'25W for Right &amp; Left'!AB6</f>
        <v>3.9470391762371992E-2</v>
      </c>
      <c r="E7" s="58" t="s">
        <v>151</v>
      </c>
      <c r="H7" s="67">
        <v>1</v>
      </c>
      <c r="I7" s="68">
        <f>'25W'!V10</f>
        <v>18</v>
      </c>
      <c r="J7" s="69">
        <f>'25W for Bottom'!G13</f>
        <v>18</v>
      </c>
      <c r="K7" s="68">
        <f>'25W for Front'!G13</f>
        <v>18</v>
      </c>
      <c r="L7" s="69">
        <f>'25W for Back'!G13</f>
        <v>18</v>
      </c>
      <c r="M7" s="69">
        <f>'25W for Right &amp; Left'!G13</f>
        <v>18</v>
      </c>
      <c r="V7" s="43">
        <f>'25W'!U10/60</f>
        <v>0</v>
      </c>
      <c r="W7" s="46">
        <f>'25W'!V10</f>
        <v>18</v>
      </c>
      <c r="X7" s="46">
        <f>'30W'!V10</f>
        <v>18</v>
      </c>
      <c r="Y7" s="46">
        <f>'35W'!V10</f>
        <v>18</v>
      </c>
      <c r="Z7" s="46">
        <f>'40W'!V10</f>
        <v>18</v>
      </c>
    </row>
    <row r="8" spans="2:45" x14ac:dyDescent="0.25">
      <c r="B8" s="94" t="s">
        <v>248</v>
      </c>
      <c r="C8" s="95"/>
      <c r="D8" s="60">
        <f>D2-SUM(D3:D7)-D7</f>
        <v>2.0064250642866432E-2</v>
      </c>
      <c r="E8" s="61" t="s">
        <v>151</v>
      </c>
      <c r="H8" s="67">
        <f>H7+1</f>
        <v>2</v>
      </c>
      <c r="I8" s="68">
        <f>'25W'!V11</f>
        <v>18.13703277743511</v>
      </c>
      <c r="J8" s="69">
        <f>'25W for Bottom'!G14</f>
        <v>18.022702919800022</v>
      </c>
      <c r="K8" s="68">
        <f>'25W for Front'!G14</f>
        <v>18.100801537212625</v>
      </c>
      <c r="L8" s="69">
        <f>'25W for Back'!G14</f>
        <v>18.138712081536159</v>
      </c>
      <c r="M8" s="69">
        <f>'25W for Right &amp; Left'!G14</f>
        <v>18.15086267519159</v>
      </c>
      <c r="V8" s="43">
        <f>'25W'!U11/60</f>
        <v>1</v>
      </c>
      <c r="W8" s="46">
        <f>'25W'!V11</f>
        <v>18.13703277743511</v>
      </c>
      <c r="X8" s="46">
        <f>'30W'!V11</f>
        <v>18.158019880621193</v>
      </c>
      <c r="Y8" s="46">
        <f>'35W'!V11</f>
        <v>18.17942492711915</v>
      </c>
      <c r="Z8" s="46">
        <f>'40W'!V11</f>
        <v>18.201221813439844</v>
      </c>
    </row>
    <row r="9" spans="2:45" x14ac:dyDescent="0.25">
      <c r="D9" s="60">
        <f>D8*3600</f>
        <v>72.231302314319151</v>
      </c>
      <c r="E9" s="62" t="s">
        <v>222</v>
      </c>
      <c r="H9" s="67">
        <f t="shared" ref="H9:H72" si="0">H8+1</f>
        <v>3</v>
      </c>
      <c r="I9" s="68">
        <f>'25W'!V12</f>
        <v>18.272357580993546</v>
      </c>
      <c r="J9" s="69">
        <f>'25W for Bottom'!G15</f>
        <v>18.045149185475754</v>
      </c>
      <c r="K9" s="68">
        <f>'25W for Front'!G15</f>
        <v>18.198200879972575</v>
      </c>
      <c r="L9" s="69">
        <f>'25W for Back'!G15</f>
        <v>18.275280272205514</v>
      </c>
      <c r="M9" s="69">
        <f>'25W for Right &amp; Left'!G15</f>
        <v>18.299383812586651</v>
      </c>
      <c r="V9" s="43">
        <f>'25W'!U12/60</f>
        <v>2</v>
      </c>
      <c r="W9" s="46">
        <f>'25W'!V12</f>
        <v>18.272357580993546</v>
      </c>
      <c r="X9" s="46">
        <f>'30W'!V12</f>
        <v>18.314051786738528</v>
      </c>
      <c r="Y9" s="46">
        <f>'35W'!V12</f>
        <v>18.356573294488957</v>
      </c>
      <c r="Z9" s="46">
        <f>'40W'!V12</f>
        <v>18.399870357527231</v>
      </c>
    </row>
    <row r="10" spans="2:45" x14ac:dyDescent="0.25">
      <c r="H10" s="67">
        <f t="shared" si="0"/>
        <v>4</v>
      </c>
      <c r="I10" s="68">
        <f>'25W'!V13</f>
        <v>18.405831384952588</v>
      </c>
      <c r="J10" s="69">
        <f>'25W for Bottom'!G16</f>
        <v>18.067324435284402</v>
      </c>
      <c r="K10" s="68">
        <f>'25W for Front'!G16</f>
        <v>18.292087314986698</v>
      </c>
      <c r="L10" s="69">
        <f>'25W for Back'!G16</f>
        <v>18.40957656182513</v>
      </c>
      <c r="M10" s="69">
        <f>'25W for Right &amp; Left'!G16</f>
        <v>18.445419926881776</v>
      </c>
      <c r="V10" s="43">
        <f>'25W'!U13/60</f>
        <v>3</v>
      </c>
      <c r="W10" s="46">
        <f>'25W'!V13</f>
        <v>18.405831384952588</v>
      </c>
      <c r="X10" s="46">
        <f>'30W'!V13</f>
        <v>18.467924184133558</v>
      </c>
      <c r="Y10" s="46">
        <f>'35W'!V13</f>
        <v>18.531243393923653</v>
      </c>
      <c r="Z10" s="46">
        <f>'40W'!V13</f>
        <v>18.59571215622632</v>
      </c>
    </row>
    <row r="11" spans="2:45" x14ac:dyDescent="0.25">
      <c r="H11" s="67">
        <f t="shared" si="0"/>
        <v>5</v>
      </c>
      <c r="I11" s="68">
        <f>'25W'!V14</f>
        <v>18.537397570628688</v>
      </c>
      <c r="J11" s="69">
        <f>'25W for Bottom'!G17</f>
        <v>18.089223370645229</v>
      </c>
      <c r="K11" s="68">
        <f>'25W for Front'!G17</f>
        <v>18.382474033391905</v>
      </c>
      <c r="L11" s="69">
        <f>'25W for Back'!G17</f>
        <v>18.541554426093299</v>
      </c>
      <c r="M11" s="69">
        <f>'25W for Right &amp; Left'!G17</f>
        <v>18.588918415330841</v>
      </c>
      <c r="V11" s="43">
        <f>'25W'!U14/60</f>
        <v>4</v>
      </c>
      <c r="W11" s="46">
        <f>'25W'!V14</f>
        <v>18.537397570628688</v>
      </c>
      <c r="X11" s="46">
        <f>'30W'!V14</f>
        <v>18.619568875445161</v>
      </c>
      <c r="Y11" s="46">
        <f>'35W'!V14</f>
        <v>18.703354728427026</v>
      </c>
      <c r="Z11" s="46">
        <f>'40W'!V14</f>
        <v>18.788653720451343</v>
      </c>
    </row>
    <row r="12" spans="2:45" x14ac:dyDescent="0.25">
      <c r="B12" s="86" t="s">
        <v>257</v>
      </c>
      <c r="C12" s="86"/>
      <c r="D12" s="86"/>
      <c r="E12" s="86"/>
      <c r="H12" s="67">
        <f t="shared" si="0"/>
        <v>6</v>
      </c>
      <c r="I12" s="68">
        <f>'25W'!V15</f>
        <v>18.667024951796034</v>
      </c>
      <c r="J12" s="69">
        <f>'25W for Bottom'!G18</f>
        <v>18.110843333662356</v>
      </c>
      <c r="K12" s="68">
        <f>'25W for Front'!G18</f>
        <v>18.46941195022649</v>
      </c>
      <c r="L12" s="69">
        <f>'25W for Back'!G18</f>
        <v>18.671192582665174</v>
      </c>
      <c r="M12" s="69">
        <f>'25W for Right &amp; Left'!G18</f>
        <v>18.729854866550987</v>
      </c>
      <c r="V12" s="43">
        <f>'25W'!U15/60</f>
        <v>5</v>
      </c>
      <c r="W12" s="46">
        <f>'25W'!V15</f>
        <v>18.667024951796034</v>
      </c>
      <c r="X12" s="46">
        <f>'30W'!V15</f>
        <v>18.768948111008157</v>
      </c>
      <c r="Y12" s="46">
        <f>'35W'!V15</f>
        <v>18.872862550734929</v>
      </c>
      <c r="Z12" s="46">
        <f>'40W'!V15</f>
        <v>18.978642887257216</v>
      </c>
    </row>
    <row r="13" spans="2:45" ht="21.6" customHeight="1" x14ac:dyDescent="0.25">
      <c r="B13" s="96" t="s">
        <v>256</v>
      </c>
      <c r="C13" s="96"/>
      <c r="D13" s="65">
        <f>'25W'!AS6</f>
        <v>25.499649743955128</v>
      </c>
      <c r="E13" s="50" t="s">
        <v>258</v>
      </c>
      <c r="H13" s="67">
        <f t="shared" si="0"/>
        <v>7</v>
      </c>
      <c r="I13" s="68">
        <f>'25W'!V16</f>
        <v>18.794696098599172</v>
      </c>
      <c r="J13" s="69">
        <f>'25W for Bottom'!G19</f>
        <v>18.132183082570311</v>
      </c>
      <c r="K13" s="68">
        <f>'25W for Front'!G19</f>
        <v>18.552971630876215</v>
      </c>
      <c r="L13" s="69">
        <f>'25W for Back'!G19</f>
        <v>18.798483691451906</v>
      </c>
      <c r="M13" s="69">
        <f>'25W for Right &amp; Left'!G19</f>
        <v>18.868220456002163</v>
      </c>
      <c r="V13" s="43">
        <f>'25W'!U16/60</f>
        <v>6</v>
      </c>
      <c r="W13" s="46">
        <f>'25W'!V16</f>
        <v>18.794696098599172</v>
      </c>
      <c r="X13" s="46">
        <f>'30W'!V16</f>
        <v>18.916040624981534</v>
      </c>
      <c r="Y13" s="46">
        <f>'35W'!V16</f>
        <v>19.039741484077123</v>
      </c>
      <c r="Z13" s="46">
        <f>'40W'!V16</f>
        <v>19.165649903500128</v>
      </c>
    </row>
    <row r="14" spans="2:45" ht="16.2" customHeight="1" x14ac:dyDescent="0.25">
      <c r="B14" s="96" t="s">
        <v>229</v>
      </c>
      <c r="C14" s="96"/>
      <c r="D14" s="63">
        <f>'25W for Bottom'!AB5</f>
        <v>19.499489918603604</v>
      </c>
      <c r="E14" s="50" t="s">
        <v>258</v>
      </c>
      <c r="H14" s="67">
        <f t="shared" si="0"/>
        <v>8</v>
      </c>
      <c r="I14" s="68">
        <f>'25W'!V17</f>
        <v>18.920402460912122</v>
      </c>
      <c r="J14" s="69">
        <f>'25W for Bottom'!G20</f>
        <v>18.153242282416336</v>
      </c>
      <c r="K14" s="68">
        <f>'25W for Front'!G20</f>
        <v>18.633235317451344</v>
      </c>
      <c r="L14" s="69">
        <f>'25W for Back'!G20</f>
        <v>18.923429521614107</v>
      </c>
      <c r="M14" s="69">
        <f>'25W for Right &amp; Left'!G20</f>
        <v>19.004016552221859</v>
      </c>
      <c r="V14" s="43">
        <f>'25W'!U17/60</f>
        <v>7</v>
      </c>
      <c r="W14" s="46">
        <f>'25W'!V17</f>
        <v>18.920402460912122</v>
      </c>
      <c r="X14" s="46">
        <f>'30W'!V17</f>
        <v>19.060835800613379</v>
      </c>
      <c r="Y14" s="46">
        <f>'35W'!V17</f>
        <v>19.203978675373815</v>
      </c>
      <c r="Z14" s="46">
        <f>'40W'!V17</f>
        <v>19.349659515420008</v>
      </c>
    </row>
    <row r="15" spans="2:45" ht="19.2" customHeight="1" x14ac:dyDescent="0.25">
      <c r="B15" s="96" t="s">
        <v>228</v>
      </c>
      <c r="C15" s="96"/>
      <c r="D15" s="63">
        <f>'25W for Front'!AB5</f>
        <v>20.400019907366147</v>
      </c>
      <c r="E15" s="50" t="s">
        <v>258</v>
      </c>
      <c r="H15" s="67">
        <f t="shared" si="0"/>
        <v>9</v>
      </c>
      <c r="I15" s="68">
        <f>'25W'!V18</f>
        <v>19.044141777718828</v>
      </c>
      <c r="J15" s="69">
        <f>'25W for Bottom'!G21</f>
        <v>18.174021235732926</v>
      </c>
      <c r="K15" s="68">
        <f>'25W for Front'!G21</f>
        <v>18.71029251130205</v>
      </c>
      <c r="L15" s="69">
        <f>'25W for Back'!G21</f>
        <v>19.046038334524965</v>
      </c>
      <c r="M15" s="69">
        <f>'25W for Right &amp; Left'!G21</f>
        <v>19.137251794679063</v>
      </c>
      <c r="V15" s="43">
        <f>'25W'!U18/60</f>
        <v>8</v>
      </c>
      <c r="W15" s="46">
        <f>'25W'!V18</f>
        <v>19.044141777718828</v>
      </c>
      <c r="X15" s="46">
        <f>'30W'!V18</f>
        <v>19.203330569124326</v>
      </c>
      <c r="Y15" s="46">
        <f>'35W'!V18</f>
        <v>19.365570154533753</v>
      </c>
      <c r="Z15" s="46">
        <f>'40W'!V18</f>
        <v>19.530666760544989</v>
      </c>
    </row>
    <row r="16" spans="2:45" x14ac:dyDescent="0.25">
      <c r="B16" s="96" t="s">
        <v>230</v>
      </c>
      <c r="C16" s="96"/>
      <c r="D16" s="63">
        <f>'25W for Back'!AB5</f>
        <v>24.499942411252544</v>
      </c>
      <c r="E16" s="50" t="s">
        <v>258</v>
      </c>
      <c r="H16" s="67">
        <f t="shared" si="0"/>
        <v>10</v>
      </c>
      <c r="I16" s="68">
        <f>'25W'!V19</f>
        <v>19.16591650362701</v>
      </c>
      <c r="J16" s="69">
        <f>'25W for Bottom'!G22</f>
        <v>18.194520719763393</v>
      </c>
      <c r="K16" s="68">
        <f>'25W for Front'!G22</f>
        <v>18.784237207580663</v>
      </c>
      <c r="L16" s="69">
        <f>'25W for Back'!G22</f>
        <v>19.166323267709927</v>
      </c>
      <c r="M16" s="69">
        <f>'25W for Right &amp; Left'!G22</f>
        <v>19.267940288361888</v>
      </c>
      <c r="V16" s="43">
        <f>'25W'!U19/60</f>
        <v>9</v>
      </c>
      <c r="W16" s="46">
        <f>'25W'!V19</f>
        <v>19.16591650362701</v>
      </c>
      <c r="X16" s="46">
        <f>'30W'!V19</f>
        <v>19.343527525138654</v>
      </c>
      <c r="Y16" s="46">
        <f>'35W'!V19</f>
        <v>19.524518620853634</v>
      </c>
      <c r="Z16" s="46">
        <f>'40W'!V19</f>
        <v>19.708674407879677</v>
      </c>
    </row>
    <row r="17" spans="1:26" ht="16.2" customHeight="1" x14ac:dyDescent="0.25">
      <c r="B17" s="96" t="s">
        <v>231</v>
      </c>
      <c r="C17" s="96"/>
      <c r="D17" s="63">
        <f>'25W for Right &amp; Left'!AB5</f>
        <v>24.99994628042116</v>
      </c>
      <c r="E17" s="50" t="s">
        <v>258</v>
      </c>
      <c r="H17" s="67">
        <f t="shared" si="0"/>
        <v>11</v>
      </c>
      <c r="I17" s="68">
        <f>'25W'!V20</f>
        <v>19.285732766184449</v>
      </c>
      <c r="J17" s="69">
        <f>'25W for Bottom'!G23</f>
        <v>18.214741879163437</v>
      </c>
      <c r="K17" s="68">
        <f>'25W for Front'!G23</f>
        <v>18.855166028818893</v>
      </c>
      <c r="L17" s="69">
        <f>'25W for Back'!G23</f>
        <v>19.284301248117664</v>
      </c>
      <c r="M17" s="69">
        <f>'25W for Right &amp; Left'!G23</f>
        <v>19.396100389059029</v>
      </c>
      <c r="V17" s="43">
        <f>'25W'!U20/60</f>
        <v>10</v>
      </c>
      <c r="W17" s="46">
        <f>'25W'!V20</f>
        <v>19.285732766184449</v>
      </c>
      <c r="X17" s="46">
        <f>'30W'!V20</f>
        <v>19.481433677135971</v>
      </c>
      <c r="Y17" s="46">
        <f>'35W'!V20</f>
        <v>19.680831974508475</v>
      </c>
      <c r="Z17" s="46">
        <f>'40W'!V20</f>
        <v>19.883691258840813</v>
      </c>
    </row>
    <row r="18" spans="1:26" x14ac:dyDescent="0.25">
      <c r="H18" s="67">
        <f t="shared" si="0"/>
        <v>12</v>
      </c>
      <c r="I18" s="68">
        <f>'25W'!V21</f>
        <v>19.403599631079757</v>
      </c>
      <c r="J18" s="69">
        <f>'25W for Bottom'!G24</f>
        <v>18.234686150798151</v>
      </c>
      <c r="K18" s="68">
        <f>'25W for Front'!G24</f>
        <v>18.923176901579581</v>
      </c>
      <c r="L18" s="69">
        <f>'25W for Back'!G24</f>
        <v>19.399992216178756</v>
      </c>
      <c r="M18" s="69">
        <f>'25W for Right &amp; Left'!G24</f>
        <v>19.521753835549397</v>
      </c>
      <c r="V18" s="43">
        <f>'25W'!U21/60</f>
        <v>11</v>
      </c>
      <c r="W18" s="46">
        <f>'25W'!V21</f>
        <v>19.403599631079757</v>
      </c>
      <c r="X18" s="46">
        <f>'30W'!V21</f>
        <v>19.617059566335726</v>
      </c>
      <c r="Y18" s="46">
        <f>'35W'!V21</f>
        <v>19.834522280443178</v>
      </c>
      <c r="Z18" s="46">
        <f>'40W'!V21</f>
        <v>20.05573094782843</v>
      </c>
    </row>
    <row r="19" spans="1:26" x14ac:dyDescent="0.25">
      <c r="H19" s="67">
        <f t="shared" si="0"/>
        <v>13</v>
      </c>
      <c r="I19" s="68">
        <f>'25W'!V22</f>
        <v>19.519528560032757</v>
      </c>
      <c r="J19" s="69">
        <f>'25W for Bottom'!G25</f>
        <v>18.25435520856918</v>
      </c>
      <c r="K19" s="68">
        <f>'25W for Front'!G25</f>
        <v>18.988368086447096</v>
      </c>
      <c r="L19" s="69">
        <f>'25W for Back'!G25</f>
        <v>19.513418546617494</v>
      </c>
      <c r="M19" s="69">
        <f>'25W for Right &amp; Left'!G25</f>
        <v>19.644925101475387</v>
      </c>
      <c r="V19" s="43">
        <f>'25W'!U22/60</f>
        <v>12</v>
      </c>
      <c r="W19" s="46">
        <f>'25W'!V22</f>
        <v>19.519528560032757</v>
      </c>
      <c r="X19" s="46">
        <f>'30W'!V22</f>
        <v>19.750418616233883</v>
      </c>
      <c r="Y19" s="46">
        <f>'35W'!V22</f>
        <v>19.9856050030373</v>
      </c>
      <c r="Z19" s="46">
        <f>'40W'!V22</f>
        <v>20.224811055753662</v>
      </c>
    </row>
    <row r="20" spans="1:26" x14ac:dyDescent="0.25">
      <c r="H20" s="67">
        <f t="shared" si="0"/>
        <v>14</v>
      </c>
      <c r="I20" s="68">
        <f>'25W'!V23</f>
        <v>19.633532996435321</v>
      </c>
      <c r="J20" s="69">
        <f>'25W for Bottom'!G26</f>
        <v>18.273750921480666</v>
      </c>
      <c r="K20" s="68">
        <f>'25W for Front'!G26</f>
        <v>19.050837450945899</v>
      </c>
      <c r="L20" s="69">
        <f>'25W for Back'!G26</f>
        <v>19.62460460115453</v>
      </c>
      <c r="M20" s="69">
        <f>'25W for Right &amp; Left'!G26</f>
        <v>19.765640894524577</v>
      </c>
      <c r="V20" s="43">
        <f>'25W'!U23/60</f>
        <v>13</v>
      </c>
      <c r="W20" s="46">
        <f>'25W'!V23</f>
        <v>19.633532996435321</v>
      </c>
      <c r="X20" s="46">
        <f>'30W'!V23</f>
        <v>19.881526635109047</v>
      </c>
      <c r="Y20" s="46">
        <f>'35W'!V23</f>
        <v>20.134098420402779</v>
      </c>
      <c r="Z20" s="46">
        <f>'40W'!V23</f>
        <v>20.39095243124396</v>
      </c>
    </row>
    <row r="21" spans="1:26" x14ac:dyDescent="0.25">
      <c r="H21" s="67">
        <f t="shared" si="0"/>
        <v>15</v>
      </c>
      <c r="I21" s="68">
        <f>'25W'!V24</f>
        <v>19.745628039619987</v>
      </c>
      <c r="J21" s="69">
        <f>'25W for Bottom'!G27</f>
        <v>18.292875320858865</v>
      </c>
      <c r="K21" s="68">
        <f>'25W for Front'!G27</f>
        <v>19.110681916668732</v>
      </c>
      <c r="L21" s="69">
        <f>'25W for Back'!G27</f>
        <v>19.733576373693467</v>
      </c>
      <c r="M21" s="69">
        <f>'25W for Right &amp; Left'!G27</f>
        <v>19.883929758941697</v>
      </c>
      <c r="V21" s="43">
        <f>'25W'!U24/60</f>
        <v>14</v>
      </c>
      <c r="W21" s="46">
        <f>'25W'!V24</f>
        <v>19.745628039619987</v>
      </c>
      <c r="X21" s="46">
        <f>'30W'!V24</f>
        <v>20.010401424690578</v>
      </c>
      <c r="Y21" s="46">
        <f>'35W'!V24</f>
        <v>20.280023163390503</v>
      </c>
      <c r="Z21" s="46">
        <f>'40W'!V24</f>
        <v>20.55417865607285</v>
      </c>
    </row>
    <row r="22" spans="1:26" x14ac:dyDescent="0.25">
      <c r="H22" s="67">
        <f t="shared" si="0"/>
        <v>16</v>
      </c>
      <c r="I22" s="68">
        <f>'25W'!V25</f>
        <v>19.855830182914104</v>
      </c>
      <c r="J22" s="69">
        <f>'25W for Bottom'!G28</f>
        <v>18.311730574135876</v>
      </c>
      <c r="K22" s="68">
        <f>'25W for Front'!G28</f>
        <v>19.16799703550187</v>
      </c>
      <c r="L22" s="69">
        <f>'25W for Back'!G28</f>
        <v>19.840361202765848</v>
      </c>
      <c r="M22" s="69">
        <f>'25W for Right &amp; Left'!G28</f>
        <v>19.999821753214846</v>
      </c>
      <c r="V22" s="43">
        <f>'25W'!U25/60</f>
        <v>15</v>
      </c>
      <c r="W22" s="46">
        <f>'25W'!V25</f>
        <v>19.855830182914104</v>
      </c>
      <c r="X22" s="46">
        <f>'30W'!V25</f>
        <v>20.137062465261899</v>
      </c>
      <c r="Y22" s="46">
        <f>'35W'!V25</f>
        <v>20.423401844418869</v>
      </c>
      <c r="Z22" s="46">
        <f>'40W'!V25</f>
        <v>20.714515614504247</v>
      </c>
    </row>
    <row r="23" spans="1:26" x14ac:dyDescent="0.25">
      <c r="H23" s="67">
        <f t="shared" si="0"/>
        <v>17</v>
      </c>
      <c r="I23" s="68">
        <f>'25W'!V26</f>
        <v>19.964157099015654</v>
      </c>
      <c r="J23" s="69">
        <f>'25W for Bottom'!G29</f>
        <v>18.330318963484363</v>
      </c>
      <c r="K23" s="68">
        <f>'25W for Front'!G29</f>
        <v>19.222876664021236</v>
      </c>
      <c r="L23" s="69">
        <f>'25W for Back'!G29</f>
        <v>19.944987534385263</v>
      </c>
      <c r="M23" s="69">
        <f>'25W for Right &amp; Left'!G29</f>
        <v>20.113348184125897</v>
      </c>
      <c r="V23" s="43">
        <f>'25W'!U26/60</f>
        <v>16</v>
      </c>
      <c r="W23" s="46">
        <f>'25W'!V26</f>
        <v>19.964157099015654</v>
      </c>
      <c r="X23" s="46">
        <f>'30W'!V26</f>
        <v>20.261530657494465</v>
      </c>
      <c r="Y23" s="46">
        <f>'35W'!V26</f>
        <v>20.564258752995581</v>
      </c>
      <c r="Z23" s="46">
        <f>'40W'!V26</f>
        <v>20.871991139823237</v>
      </c>
    </row>
    <row r="24" spans="1:26" x14ac:dyDescent="0.25">
      <c r="H24" s="67">
        <f t="shared" si="0"/>
        <v>18</v>
      </c>
      <c r="I24" s="68">
        <f>'25W'!V27</f>
        <v>20.070627461384849</v>
      </c>
      <c r="J24" s="69">
        <f>'25W for Bottom'!G30</f>
        <v>18.348642868129119</v>
      </c>
      <c r="K24" s="68">
        <f>'25W for Front'!G30</f>
        <v>19.275412714086258</v>
      </c>
      <c r="L24" s="69">
        <f>'25W for Back'!G30</f>
        <v>20.047484723650594</v>
      </c>
      <c r="M24" s="69">
        <f>'25W for Right &amp; Left'!G30</f>
        <v>20.224541384146004</v>
      </c>
      <c r="V24" s="43">
        <f>'25W'!U27/60</f>
        <v>17</v>
      </c>
      <c r="W24" s="46">
        <f>'25W'!V27</f>
        <v>20.070627461384849</v>
      </c>
      <c r="X24" s="46">
        <f>'30W'!V27</f>
        <v>20.383828107478308</v>
      </c>
      <c r="Y24" s="46">
        <f>'35W'!V27</f>
        <v>20.70261960204391</v>
      </c>
      <c r="Z24" s="46">
        <f>'40W'!V27</f>
        <v>21.026634719688861</v>
      </c>
    </row>
    <row r="25" spans="1:26" x14ac:dyDescent="0.25">
      <c r="A25" s="92"/>
      <c r="B25" s="93"/>
      <c r="C25" s="30" t="s">
        <v>154</v>
      </c>
      <c r="D25" s="30" t="s">
        <v>155</v>
      </c>
      <c r="E25" s="30" t="s">
        <v>156</v>
      </c>
      <c r="F25" s="30" t="s">
        <v>157</v>
      </c>
      <c r="H25" s="67">
        <f t="shared" si="0"/>
        <v>19</v>
      </c>
      <c r="I25" s="68">
        <f>'25W'!V28</f>
        <v>20.175260793650573</v>
      </c>
      <c r="J25" s="69">
        <f>'25W for Bottom'!G31</f>
        <v>18.366704749506276</v>
      </c>
      <c r="K25" s="68">
        <f>'25W for Front'!G31</f>
        <v>19.325694963545953</v>
      </c>
      <c r="L25" s="69">
        <f>'25W for Back'!G31</f>
        <v>20.147882866784066</v>
      </c>
      <c r="M25" s="69">
        <f>'25W for Right &amp; Left'!G31</f>
        <v>20.333434522890691</v>
      </c>
      <c r="V25" s="43">
        <f>'25W'!U28/60</f>
        <v>18</v>
      </c>
      <c r="W25" s="46">
        <f>'25W'!V28</f>
        <v>20.175260793650573</v>
      </c>
      <c r="X25" s="46">
        <f>'30W'!V28</f>
        <v>20.503977945369545</v>
      </c>
      <c r="Y25" s="46">
        <f>'35W'!V28</f>
        <v>20.83851131378486</v>
      </c>
      <c r="Z25" s="46">
        <f>'40W'!V28</f>
        <v>21.178477247305306</v>
      </c>
    </row>
    <row r="26" spans="1:26" ht="45" customHeight="1" x14ac:dyDescent="0.25">
      <c r="A26" s="91" t="s">
        <v>159</v>
      </c>
      <c r="B26" s="91"/>
      <c r="C26" s="31">
        <f>'25W'!AS8</f>
        <v>170.65057986927397</v>
      </c>
      <c r="D26" s="31">
        <f>'30W'!AR10</f>
        <v>197.22043049709407</v>
      </c>
      <c r="E26" s="31">
        <f>'35W'!AR10</f>
        <v>224.37758754512404</v>
      </c>
      <c r="F26" s="31">
        <f>'40W'!AR10</f>
        <v>252.08536970995004</v>
      </c>
      <c r="H26" s="67">
        <f t="shared" si="0"/>
        <v>20</v>
      </c>
      <c r="I26" s="68">
        <f>'25W'!V29</f>
        <v>20.278077341221902</v>
      </c>
      <c r="J26" s="69">
        <f>'25W for Bottom'!G32</f>
        <v>18.384507138669388</v>
      </c>
      <c r="K26" s="68">
        <f>'25W for Front'!G32</f>
        <v>19.373810914981</v>
      </c>
      <c r="L26" s="69">
        <f>'25W for Back'!G32</f>
        <v>20.246212657520665</v>
      </c>
      <c r="M26" s="69">
        <f>'25W for Right &amp; Left'!G32</f>
        <v>20.440061445839223</v>
      </c>
      <c r="V26" s="43">
        <f>'25W'!U29/60</f>
        <v>19</v>
      </c>
      <c r="W26" s="46">
        <f>'25W'!V29</f>
        <v>20.278077341221902</v>
      </c>
      <c r="X26" s="46">
        <f>'30W'!V29</f>
        <v>20.622004170697011</v>
      </c>
      <c r="Y26" s="46">
        <f>'35W'!V29</f>
        <v>20.971961837003523</v>
      </c>
      <c r="Z26" s="46">
        <f>'40W'!V29</f>
        <v>21.327550808962929</v>
      </c>
    </row>
    <row r="27" spans="1:26" ht="48" customHeight="1" x14ac:dyDescent="0.25">
      <c r="A27" s="91" t="s">
        <v>160</v>
      </c>
      <c r="B27" s="91"/>
      <c r="C27" s="31">
        <f>'25W'!AS11</f>
        <v>720</v>
      </c>
      <c r="D27" s="31">
        <f>'30W'!AR13</f>
        <v>864</v>
      </c>
      <c r="E27" s="31">
        <f>'35W'!AR13</f>
        <v>1008.0000000000001</v>
      </c>
      <c r="F27" s="31">
        <f>'40W'!AR13</f>
        <v>1152</v>
      </c>
      <c r="H27" s="67">
        <f t="shared" si="0"/>
        <v>21</v>
      </c>
      <c r="I27" s="68">
        <f>'25W'!V30</f>
        <v>20.379097960790407</v>
      </c>
      <c r="J27" s="69">
        <f>'25W for Bottom'!G33</f>
        <v>18.402052625497301</v>
      </c>
      <c r="K27" s="68">
        <f>'25W for Front'!G33</f>
        <v>19.419845693220037</v>
      </c>
      <c r="L27" s="69">
        <f>'25W for Back'!G33</f>
        <v>20.342505263297308</v>
      </c>
      <c r="M27" s="69">
        <f>'25W for Right &amp; Left'!G33</f>
        <v>20.544456535232577</v>
      </c>
      <c r="V27" s="43">
        <f>'25W'!U30/60</f>
        <v>20</v>
      </c>
      <c r="W27" s="46">
        <f>'25W'!V30</f>
        <v>20.379097960790407</v>
      </c>
      <c r="X27" s="46">
        <f>'30W'!V30</f>
        <v>20.737931519159979</v>
      </c>
      <c r="Y27" s="46">
        <f>'35W'!V30</f>
        <v>21.10299998962854</v>
      </c>
      <c r="Z27" s="46">
        <f>'40W'!V30</f>
        <v>21.473888500927941</v>
      </c>
    </row>
    <row r="28" spans="1:26" ht="50.4" customHeight="1" x14ac:dyDescent="0.25">
      <c r="A28" s="91" t="s">
        <v>180</v>
      </c>
      <c r="B28" s="91"/>
      <c r="C28" s="33">
        <f>C26/C27</f>
        <v>0.23701469426288052</v>
      </c>
      <c r="D28" s="33">
        <f t="shared" ref="D28:F28" si="1">D26/D27</f>
        <v>0.22826438714941444</v>
      </c>
      <c r="E28" s="33">
        <f t="shared" si="1"/>
        <v>0.22259681304079765</v>
      </c>
      <c r="F28" s="33">
        <f t="shared" si="1"/>
        <v>0.2188241056509983</v>
      </c>
      <c r="H28" s="67">
        <f t="shared" si="0"/>
        <v>22</v>
      </c>
      <c r="I28" s="68">
        <f>'25W'!V31</f>
        <v>20.478344024456131</v>
      </c>
      <c r="J28" s="69">
        <f>'25W for Bottom'!G34</f>
        <v>18.419343849367671</v>
      </c>
      <c r="K28" s="68">
        <f>'25W for Front'!G34</f>
        <v>19.463881974396379</v>
      </c>
      <c r="L28" s="69">
        <f>'25W for Back'!G34</f>
        <v>20.436792217768353</v>
      </c>
      <c r="M28" s="69">
        <f>'25W for Right &amp; Left'!G34</f>
        <v>20.646654589268206</v>
      </c>
      <c r="V28" s="43">
        <f>'25W'!U31/60</f>
        <v>21</v>
      </c>
      <c r="W28" s="46">
        <f>'25W'!V31</f>
        <v>20.478344024456131</v>
      </c>
      <c r="X28" s="46">
        <f>'30W'!V31</f>
        <v>20.851785347002203</v>
      </c>
      <c r="Y28" s="46">
        <f>'35W'!V31</f>
        <v>21.23165532202469</v>
      </c>
      <c r="Z28" s="46">
        <f>'40W'!V31</f>
        <v>21.61752427035956</v>
      </c>
    </row>
    <row r="29" spans="1:26" x14ac:dyDescent="0.25">
      <c r="H29" s="67">
        <f t="shared" si="0"/>
        <v>23</v>
      </c>
      <c r="I29" s="68">
        <f>'25W'!V32</f>
        <v>20.575837335959662</v>
      </c>
      <c r="J29" s="69">
        <f>'25W for Bottom'!G35</f>
        <v>18.436383491037756</v>
      </c>
      <c r="K29" s="68">
        <f>'25W for Front'!G35</f>
        <v>19.505999940807289</v>
      </c>
      <c r="L29" s="69">
        <f>'25W for Back'!G35</f>
        <v>20.529105326950496</v>
      </c>
      <c r="M29" s="69">
        <f>'25W for Right &amp; Left'!G35</f>
        <v>20.746690716576612</v>
      </c>
      <c r="V29" s="43">
        <f>'25W'!U32/60</f>
        <v>22</v>
      </c>
      <c r="W29" s="46">
        <f>'25W'!V32</f>
        <v>20.575837335959662</v>
      </c>
      <c r="X29" s="46">
        <f>'30W'!V32</f>
        <v>20.963591529944775</v>
      </c>
      <c r="Y29" s="46">
        <f>'35W'!V32</f>
        <v>21.357957997451983</v>
      </c>
      <c r="Z29" s="46">
        <f>'40W'!V32</f>
        <v>21.758492776150966</v>
      </c>
    </row>
    <row r="30" spans="1:26" x14ac:dyDescent="0.25">
      <c r="H30" s="67">
        <f t="shared" si="0"/>
        <v>24</v>
      </c>
      <c r="I30" s="68">
        <f>'25W'!V33</f>
        <v>20.671600057050114</v>
      </c>
      <c r="J30" s="69">
        <f>'25W for Bottom'!G36</f>
        <v>18.453174265530894</v>
      </c>
      <c r="K30" s="68">
        <f>'25W for Front'!G36</f>
        <v>19.54627725696372</v>
      </c>
      <c r="L30" s="69">
        <f>'25W for Back'!G36</f>
        <v>20.619476586870061</v>
      </c>
      <c r="M30" s="69">
        <f>'25W for Right &amp; Left'!G36</f>
        <v>20.84460024360115</v>
      </c>
      <c r="V30" s="43">
        <f>'25W'!U33/60</f>
        <v>23</v>
      </c>
      <c r="W30" s="46">
        <f>'25W'!V33</f>
        <v>20.671600057050114</v>
      </c>
      <c r="X30" s="46">
        <f>'30W'!V33</f>
        <v>21.073376374315625</v>
      </c>
      <c r="Y30" s="46">
        <f>'35W'!V33</f>
        <v>21.481938686914003</v>
      </c>
      <c r="Z30" s="46">
        <f>'40W'!V33</f>
        <v>21.896829266479635</v>
      </c>
    </row>
    <row r="31" spans="1:26" x14ac:dyDescent="0.25">
      <c r="H31" s="67">
        <f t="shared" si="0"/>
        <v>25</v>
      </c>
      <c r="I31" s="68">
        <f>'25W'!V34</f>
        <v>20.765654642425542</v>
      </c>
      <c r="J31" s="69">
        <f>'25W for Bottom'!G37</f>
        <v>18.469718915869215</v>
      </c>
      <c r="K31" s="68">
        <f>'25W for Front'!G37</f>
        <v>19.584789063081598</v>
      </c>
      <c r="L31" s="69">
        <f>'25W for Back'!G37</f>
        <v>20.707938111011639</v>
      </c>
      <c r="M31" s="69">
        <f>'25W for Right &amp; Left'!G37</f>
        <v>20.940418632978247</v>
      </c>
      <c r="V31" s="43">
        <f>'25W'!U34/60</f>
        <v>24</v>
      </c>
      <c r="W31" s="46">
        <f>'25W'!V34</f>
        <v>20.765654642425542</v>
      </c>
      <c r="X31" s="46">
        <f>'30W'!V34</f>
        <v>21.181166538500484</v>
      </c>
      <c r="Y31" s="46">
        <f>'35W'!V34</f>
        <v>21.603628476190128</v>
      </c>
      <c r="Z31" s="46">
        <f>'40W'!V34</f>
        <v>22.032569470513803</v>
      </c>
    </row>
    <row r="32" spans="1:26" x14ac:dyDescent="0.25">
      <c r="H32" s="67">
        <f t="shared" si="0"/>
        <v>26</v>
      </c>
      <c r="I32" s="68">
        <f>'25W'!V35</f>
        <v>20.858023781989463</v>
      </c>
      <c r="J32" s="69">
        <f>'25W for Bottom'!G38</f>
        <v>18.486020207524863</v>
      </c>
      <c r="K32" s="68">
        <f>'25W for Front'!G38</f>
        <v>19.621607982937743</v>
      </c>
      <c r="L32" s="69">
        <f>'25W for Back'!G38</f>
        <v>20.794522066190435</v>
      </c>
      <c r="M32" s="69">
        <f>'25W for Right &amp; Left'!G38</f>
        <v>21.034181411376391</v>
      </c>
      <c r="V32" s="43">
        <f>'25W'!U35/60</f>
        <v>25</v>
      </c>
      <c r="W32" s="46">
        <f>'25W'!V35</f>
        <v>20.858023781989463</v>
      </c>
      <c r="X32" s="46">
        <f>'30W'!V35</f>
        <v>21.286988963207911</v>
      </c>
      <c r="Y32" s="46">
        <f>'35W'!V35</f>
        <v>21.723058783278223</v>
      </c>
      <c r="Z32" s="46">
        <f>'40W'!V35</f>
        <v>22.165749502221161</v>
      </c>
    </row>
    <row r="33" spans="1:26" x14ac:dyDescent="0.25">
      <c r="H33" s="67">
        <f t="shared" si="0"/>
        <v>27</v>
      </c>
      <c r="I33" s="68">
        <f>'25W'!V36</f>
        <v>20.948730349402304</v>
      </c>
      <c r="J33" s="69">
        <f>'25W for Bottom'!G39</f>
        <v>18.502080923486247</v>
      </c>
      <c r="K33" s="68">
        <f>'25W for Front'!G39</f>
        <v>19.656804143544701</v>
      </c>
      <c r="L33" s="69">
        <f>'25W for Back'!G39</f>
        <v>20.879260615719716</v>
      </c>
      <c r="M33" s="69">
        <f>'25W for Right &amp; Left'!G39</f>
        <v>21.125924105530448</v>
      </c>
      <c r="V33" s="43">
        <f>'25W'!U36/60</f>
        <v>26</v>
      </c>
      <c r="W33" s="46">
        <f>'25W'!V36</f>
        <v>20.948730349402304</v>
      </c>
      <c r="X33" s="46">
        <f>'30W'!V36</f>
        <v>21.390870809322706</v>
      </c>
      <c r="Y33" s="46">
        <f>'35W'!V36</f>
        <v>21.840261284805177</v>
      </c>
      <c r="Z33" s="46">
        <f>'40W'!V36</f>
        <v>22.296405774608523</v>
      </c>
    </row>
    <row r="34" spans="1:26" x14ac:dyDescent="0.25">
      <c r="H34" s="67">
        <f t="shared" si="0"/>
        <v>28</v>
      </c>
      <c r="I34" s="68">
        <f>'25W'!V37</f>
        <v>21.037797356089118</v>
      </c>
      <c r="J34" s="69">
        <f>'25W for Bottom'!G40</f>
        <v>18.517903859854705</v>
      </c>
      <c r="K34" s="68">
        <f>'25W for Front'!G40</f>
        <v>19.690445204523709</v>
      </c>
      <c r="L34" s="69">
        <f>'25W for Back'!G40</f>
        <v>20.962185868939123</v>
      </c>
      <c r="M34" s="69">
        <f>'25W for Right &amp; Left'!G40</f>
        <v>21.215682185425081</v>
      </c>
      <c r="V34" s="43">
        <f>'25W'!U37/60</f>
        <v>27</v>
      </c>
      <c r="W34" s="46">
        <f>'25W'!V37</f>
        <v>21.037797356089118</v>
      </c>
      <c r="X34" s="46">
        <f>'30W'!V37</f>
        <v>21.492839402340632</v>
      </c>
      <c r="Y34" s="46">
        <f>'35W'!V37</f>
        <v>21.95526785021962</v>
      </c>
      <c r="Z34" s="46">
        <f>'40W'!V37</f>
        <v>22.424574923018163</v>
      </c>
    </row>
    <row r="35" spans="1:26" ht="27" customHeight="1" x14ac:dyDescent="0.25">
      <c r="H35" s="67">
        <f t="shared" si="0"/>
        <v>29</v>
      </c>
      <c r="I35" s="68">
        <f>'25W'!V38</f>
        <v>21.125247910008174</v>
      </c>
      <c r="J35" s="69">
        <f>'25W for Bottom'!G41</f>
        <v>18.533491821901642</v>
      </c>
      <c r="K35" s="68">
        <f>'25W for Front'!G41</f>
        <v>19.722596395398948</v>
      </c>
      <c r="L35" s="69">
        <f>'25W for Back'!G41</f>
        <v>21.043329836323068</v>
      </c>
      <c r="M35" s="69">
        <f>'25W for Right &amp; Left'!G41</f>
        <v>21.303491013752442</v>
      </c>
      <c r="V35" s="43">
        <f>'25W'!U38/60</f>
        <v>28</v>
      </c>
      <c r="W35" s="46">
        <f>'25W'!V38</f>
        <v>21.125247910008174</v>
      </c>
      <c r="X35" s="46">
        <f>'30W'!V38</f>
        <v>21.592922182549035</v>
      </c>
      <c r="Y35" s="46">
        <f>'35W'!V38</f>
        <v>22.068110482782743</v>
      </c>
      <c r="Z35" s="46">
        <f>'40W'!V38</f>
        <v>22.55029373633996</v>
      </c>
    </row>
    <row r="36" spans="1:26" x14ac:dyDescent="0.25">
      <c r="H36" s="67">
        <f t="shared" si="0"/>
        <v>30</v>
      </c>
      <c r="I36" s="68">
        <f>'25W'!V39</f>
        <v>21.211105178598789</v>
      </c>
      <c r="J36" s="69">
        <f>'25W for Bottom'!G42</f>
        <v>18.548847620527908</v>
      </c>
      <c r="K36" s="68">
        <f>'25W for Front'!G42</f>
        <v>19.753320559317377</v>
      </c>
      <c r="L36" s="69">
        <f>'25W for Back'!G42</f>
        <v>21.122724389510957</v>
      </c>
      <c r="M36" s="69">
        <f>'25W for Right &amp; Left'!G42</f>
        <v>21.3893858009064</v>
      </c>
      <c r="V36" s="43">
        <f>'25W'!U39/60</f>
        <v>29</v>
      </c>
      <c r="W36" s="46">
        <f>'25W'!V39</f>
        <v>21.211105178598789</v>
      </c>
      <c r="X36" s="46">
        <f>'30W'!V39</f>
        <v>21.691146660254308</v>
      </c>
      <c r="Y36" s="46">
        <f>'35W'!V39</f>
        <v>22.178821266533436</v>
      </c>
      <c r="Z36" s="46">
        <f>'40W'!V39</f>
        <v>22.67359909518369</v>
      </c>
    </row>
    <row r="37" spans="1:26" x14ac:dyDescent="0.25">
      <c r="H37" s="67">
        <f t="shared" si="0"/>
        <v>31</v>
      </c>
      <c r="I37" s="68">
        <f>'25W'!V40</f>
        <v>21.295392355417935</v>
      </c>
      <c r="J37" s="69">
        <f>'25W for Bottom'!G43</f>
        <v>18.563974069076494</v>
      </c>
      <c r="K37" s="68">
        <f>'25W for Front'!G43</f>
        <v>19.782678201930327</v>
      </c>
      <c r="L37" s="69">
        <f>'25W for Back'!G43</f>
        <v>21.200401225699874</v>
      </c>
      <c r="M37" s="69">
        <f>'25W for Right &amp; Left'!G43</f>
        <v>21.473401564885947</v>
      </c>
      <c r="V37" s="43">
        <f>'25W'!U40/60</f>
        <v>30</v>
      </c>
      <c r="W37" s="46">
        <f>'25W'!V40</f>
        <v>21.295392355417935</v>
      </c>
      <c r="X37" s="46">
        <f>'30W'!V40</f>
        <v>21.787540375466381</v>
      </c>
      <c r="Y37" s="46">
        <f>'35W'!V40</f>
        <v>22.287432318532371</v>
      </c>
      <c r="Z37" s="46">
        <f>'40W'!V40</f>
        <v>22.794527916204554</v>
      </c>
    </row>
    <row r="38" spans="1:26" x14ac:dyDescent="0.25">
      <c r="H38" s="67">
        <f t="shared" si="0"/>
        <v>32</v>
      </c>
      <c r="I38" s="68">
        <f>'25W'!V41</f>
        <v>21.378132630048924</v>
      </c>
      <c r="J38" s="69">
        <f>'25W for Bottom'!G44</f>
        <v>18.5788739804572</v>
      </c>
      <c r="K38" s="68">
        <f>'25W for Front'!G44</f>
        <v>19.810727544365864</v>
      </c>
      <c r="L38" s="69">
        <f>'25W for Back'!G44</f>
        <v>21.276391835920752</v>
      </c>
      <c r="M38" s="69">
        <f>'25W for Right &amp; Left'!G44</f>
        <v>21.555573095570502</v>
      </c>
      <c r="V38" s="43">
        <f>'25W'!U41/60</f>
        <v>31</v>
      </c>
      <c r="W38" s="46">
        <f>'25W'!V41</f>
        <v>21.378132630048924</v>
      </c>
      <c r="X38" s="46">
        <f>'30W'!V41</f>
        <v>21.882130861538961</v>
      </c>
      <c r="Y38" s="46">
        <f>'35W'!V41</f>
        <v>22.393975745793693</v>
      </c>
      <c r="Z38" s="46">
        <f>'40W'!V41</f>
        <v>22.913117101895381</v>
      </c>
    </row>
    <row r="39" spans="1:26" x14ac:dyDescent="0.25">
      <c r="H39" s="67">
        <f t="shared" si="0"/>
        <v>33</v>
      </c>
      <c r="I39" s="68">
        <f>'25W'!V42</f>
        <v>21.459349160925779</v>
      </c>
      <c r="J39" s="69">
        <f>'25W for Bottom'!G45</f>
        <v>18.593550164548017</v>
      </c>
      <c r="K39" s="68">
        <f>'25W for Front'!G45</f>
        <v>19.837524579382205</v>
      </c>
      <c r="L39" s="69">
        <f>'25W for Back'!G45</f>
        <v>21.35072747678521</v>
      </c>
      <c r="M39" s="69">
        <f>'25W for Right &amp; Left'!G45</f>
        <v>21.635934922903722</v>
      </c>
      <c r="V39" s="43">
        <f>'25W'!U42/60</f>
        <v>32</v>
      </c>
      <c r="W39" s="46">
        <f>'25W'!V42</f>
        <v>21.459349160925779</v>
      </c>
      <c r="X39" s="46">
        <f>'30W'!V42</f>
        <v>21.974945612336423</v>
      </c>
      <c r="Y39" s="46">
        <f>'35W'!V42</f>
        <v>22.498483606397965</v>
      </c>
      <c r="Z39" s="46">
        <f>'40W'!V42</f>
        <v>23.029403495257302</v>
      </c>
    </row>
    <row r="40" spans="1:26" x14ac:dyDescent="0.25">
      <c r="H40" s="67">
        <f t="shared" si="0"/>
        <v>34</v>
      </c>
      <c r="I40" s="68">
        <f>'25W'!V43</f>
        <v>21.539065050766393</v>
      </c>
      <c r="J40" s="69">
        <f>'25W for Bottom'!G46</f>
        <v>18.608005425843075</v>
      </c>
      <c r="K40" s="68">
        <f>'25W for Front'!G46</f>
        <v>19.863123129928479</v>
      </c>
      <c r="L40" s="69">
        <f>'25W for Back'!G46</f>
        <v>21.42343914534495</v>
      </c>
      <c r="M40" s="69">
        <f>'25W for Right &amp; Left'!G46</f>
        <v>21.714521288583654</v>
      </c>
      <c r="V40" s="43">
        <f>'25W'!U43/60</f>
        <v>33</v>
      </c>
      <c r="W40" s="46">
        <f>'25W'!V43</f>
        <v>21.539065050766393</v>
      </c>
      <c r="X40" s="46">
        <f>'30W'!V43</f>
        <v>22.066012052557777</v>
      </c>
      <c r="Y40" s="46">
        <f>'35W'!V43</f>
        <v>22.600987874349922</v>
      </c>
      <c r="Z40" s="46">
        <f>'40W'!V43</f>
        <v>23.14342383884166</v>
      </c>
    </row>
    <row r="41" spans="1:26" x14ac:dyDescent="0.25">
      <c r="H41" s="67">
        <f t="shared" si="0"/>
        <v>35</v>
      </c>
      <c r="I41" s="68">
        <f>'25W'!V44</f>
        <v>21.617303324348683</v>
      </c>
      <c r="J41" s="69">
        <f>'25W for Bottom'!G47</f>
        <v>18.622242561321098</v>
      </c>
      <c r="K41" s="68">
        <f>'25W for Front'!G47</f>
        <v>19.887574909454187</v>
      </c>
      <c r="L41" s="69">
        <f>'25W for Back'!G47</f>
        <v>21.494557556751257</v>
      </c>
      <c r="M41" s="69">
        <f>'25W for Right &amp; Left'!G47</f>
        <v>21.791366120908208</v>
      </c>
      <c r="V41" s="43">
        <f>'25W'!U44/60</f>
        <v>34</v>
      </c>
      <c r="W41" s="46">
        <f>'25W'!V44</f>
        <v>21.617303324348683</v>
      </c>
      <c r="X41" s="46">
        <f>'30W'!V44</f>
        <v>22.155357510897371</v>
      </c>
      <c r="Y41" s="46">
        <f>'35W'!V44</f>
        <v>22.70152040780259</v>
      </c>
      <c r="Z41" s="46">
        <f>'40W'!V44</f>
        <v>23.255214737723126</v>
      </c>
    </row>
    <row r="42" spans="1:26" x14ac:dyDescent="0.25">
      <c r="H42" s="67">
        <f t="shared" si="0"/>
        <v>36</v>
      </c>
      <c r="I42" s="68">
        <f>'25W'!V45</f>
        <v>21.694086908398294</v>
      </c>
      <c r="J42" s="69">
        <f>'25W for Bottom'!G48</f>
        <v>18.636264358511841</v>
      </c>
      <c r="K42" s="68">
        <f>'25W for Front'!G48</f>
        <v>19.910929583406645</v>
      </c>
      <c r="L42" s="69">
        <f>'25W for Back'!G48</f>
        <v>21.564113124440528</v>
      </c>
      <c r="M42" s="69">
        <f>'25W for Right &amp; Left'!G48</f>
        <v>21.866503012467888</v>
      </c>
      <c r="V42" s="43">
        <f>'25W'!U45/60</f>
        <v>35</v>
      </c>
      <c r="W42" s="46">
        <f>'25W'!V45</f>
        <v>21.694086908398294</v>
      </c>
      <c r="X42" s="46">
        <f>'30W'!V45</f>
        <v>22.243009195763221</v>
      </c>
      <c r="Y42" s="46">
        <f>'35W'!V45</f>
        <v>22.800112920317815</v>
      </c>
      <c r="Z42" s="46">
        <f>'40W'!V45</f>
        <v>23.364812626020104</v>
      </c>
    </row>
    <row r="43" spans="1:26" x14ac:dyDescent="0.25">
      <c r="H43" s="67">
        <f t="shared" si="0"/>
        <v>37</v>
      </c>
      <c r="I43" s="68">
        <f>'25W'!V46</f>
        <v>21.769438613385141</v>
      </c>
      <c r="J43" s="69">
        <f>'25W for Bottom'!G49</f>
        <v>18.650073593740846</v>
      </c>
      <c r="K43" s="68">
        <f>'25W for Front'!G49</f>
        <v>19.933234831439382</v>
      </c>
      <c r="L43" s="69">
        <f>'25W for Back'!G49</f>
        <v>21.632135942604272</v>
      </c>
      <c r="M43" s="69">
        <f>'25W for Right &amp; Left'!G49</f>
        <v>21.939965200414051</v>
      </c>
      <c r="V43" s="43">
        <f>'25W'!U46/60</f>
        <v>36</v>
      </c>
      <c r="W43" s="46">
        <f>'25W'!V46</f>
        <v>21.769438613385141</v>
      </c>
      <c r="X43" s="46">
        <f>'30W'!V46</f>
        <v>22.328994173308423</v>
      </c>
      <c r="Y43" s="46">
        <f>'35W'!V46</f>
        <v>22.896796954873956</v>
      </c>
      <c r="Z43" s="46">
        <f>'40W'!V46</f>
        <v>23.472253736625756</v>
      </c>
    </row>
    <row r="44" spans="1:26" x14ac:dyDescent="0.25">
      <c r="H44" s="67">
        <f t="shared" si="0"/>
        <v>38</v>
      </c>
      <c r="I44" s="68">
        <f>'25W'!V47</f>
        <v>21.843381117050541</v>
      </c>
      <c r="J44" s="69">
        <f>'25W for Bottom'!G50</f>
        <v>18.663673030535332</v>
      </c>
      <c r="K44" s="68">
        <f>'25W for Front'!G50</f>
        <v>19.954536409926146</v>
      </c>
      <c r="L44" s="69">
        <f>'25W for Back'!G50</f>
        <v>21.698655770729562</v>
      </c>
      <c r="M44" s="69">
        <f>'25W for Right &amp; Left'!G50</f>
        <v>22.011785549061994</v>
      </c>
      <c r="V44" s="43">
        <f>'25W'!U47/60</f>
        <v>37</v>
      </c>
      <c r="W44" s="46">
        <f>'25W'!V47</f>
        <v>21.843381117050541</v>
      </c>
      <c r="X44" s="46">
        <f>'30W'!V47</f>
        <v>22.413339347560417</v>
      </c>
      <c r="Y44" s="46">
        <f>'35W'!V47</f>
        <v>22.991603860366052</v>
      </c>
      <c r="Z44" s="46">
        <f>'40W'!V47</f>
        <v>23.57757407385294</v>
      </c>
    </row>
    <row r="45" spans="1:26" x14ac:dyDescent="0.25">
      <c r="H45" s="67">
        <f t="shared" si="0"/>
        <v>39</v>
      </c>
      <c r="I45" s="68">
        <f>'25W'!V48</f>
        <v>21.915936949507355</v>
      </c>
      <c r="J45" s="69">
        <f>'25W for Bottom'!G51</f>
        <v>18.677065418176088</v>
      </c>
      <c r="K45" s="68">
        <f>'25W for Front'!G51</f>
        <v>19.974878214436885</v>
      </c>
      <c r="L45" s="69">
        <f>'25W for Back'!G51</f>
        <v>21.763702020019711</v>
      </c>
      <c r="M45" s="69">
        <f>'25W for Right &amp; Left'!G51</f>
        <v>22.081996534614635</v>
      </c>
      <c r="V45" s="43">
        <f>'25W'!U48/60</f>
        <v>38</v>
      </c>
      <c r="W45" s="46">
        <f>'25W'!V48</f>
        <v>21.915936949507355</v>
      </c>
      <c r="X45" s="46">
        <f>'30W'!V48</f>
        <v>22.496071442457747</v>
      </c>
      <c r="Y45" s="46">
        <f>'35W'!V48</f>
        <v>23.084564770372996</v>
      </c>
      <c r="Z45" s="46">
        <f>'40W'!V48</f>
        <v>23.680809388730399</v>
      </c>
    </row>
    <row r="46" spans="1:26" x14ac:dyDescent="0.25">
      <c r="H46" s="67">
        <f t="shared" si="0"/>
        <v>40</v>
      </c>
      <c r="I46" s="68">
        <f>'25W'!V49</f>
        <v>21.987128479773318</v>
      </c>
      <c r="J46" s="69">
        <f>'25W for Bottom'!G52</f>
        <v>18.690253490382041</v>
      </c>
      <c r="K46" s="68">
        <f>'25W for Front'!G52</f>
        <v>19.994302341885209</v>
      </c>
      <c r="L46" s="69">
        <f>'25W for Back'!G52</f>
        <v>21.827303741525235</v>
      </c>
      <c r="M46" s="69">
        <f>'25W for Right &amp; Left'!G52</f>
        <v>22.150630231815487</v>
      </c>
      <c r="V46" s="43">
        <f>'25W'!U49/60</f>
        <v>39</v>
      </c>
      <c r="W46" s="46">
        <f>'25W'!V49</f>
        <v>21.987128479773318</v>
      </c>
      <c r="X46" s="46">
        <f>'30W'!V49</f>
        <v>22.577216985625331</v>
      </c>
      <c r="Y46" s="46">
        <f>'35W'!V49</f>
        <v>23.175710583991513</v>
      </c>
      <c r="Z46" s="46">
        <f>'40W'!V49</f>
        <v>23.781995156716651</v>
      </c>
    </row>
    <row r="47" spans="1:26" x14ac:dyDescent="0.25">
      <c r="A47" s="92"/>
      <c r="B47" s="93"/>
      <c r="C47" s="30" t="s">
        <v>154</v>
      </c>
      <c r="D47" s="30" t="s">
        <v>155</v>
      </c>
      <c r="E47" s="30" t="s">
        <v>156</v>
      </c>
      <c r="F47" s="30" t="s">
        <v>157</v>
      </c>
      <c r="H47" s="67">
        <f t="shared" si="0"/>
        <v>41</v>
      </c>
      <c r="I47" s="68">
        <f>'25W'!V50</f>
        <v>22.056977903612971</v>
      </c>
      <c r="J47" s="69">
        <f>'25W for Bottom'!G53</f>
        <v>18.703239964115632</v>
      </c>
      <c r="K47" s="68">
        <f>'25W for Front'!G53</f>
        <v>20.012849152102728</v>
      </c>
      <c r="L47" s="69">
        <f>'25W for Back'!G53</f>
        <v>21.889489615832893</v>
      </c>
      <c r="M47" s="69">
        <f>'25W for Right &amp; Left'!G53</f>
        <v>22.217718302359366</v>
      </c>
      <c r="V47" s="43">
        <f>'25W'!U50/60</f>
        <v>40</v>
      </c>
      <c r="W47" s="46">
        <f>'25W'!V50</f>
        <v>22.056977903612971</v>
      </c>
      <c r="X47" s="46">
        <f>'30W'!V50</f>
        <v>22.656802293737464</v>
      </c>
      <c r="Y47" s="46">
        <f>'35W'!V50</f>
        <v>23.265071948558223</v>
      </c>
      <c r="Z47" s="46">
        <f>'40W'!V50</f>
        <v>23.881166557623136</v>
      </c>
    </row>
    <row r="48" spans="1:26" ht="51.6" customHeight="1" x14ac:dyDescent="0.25">
      <c r="A48" s="91" t="s">
        <v>255</v>
      </c>
      <c r="B48" s="91"/>
      <c r="C48" s="31">
        <f>'25W'!AS6</f>
        <v>25.499649743955128</v>
      </c>
      <c r="D48" s="31">
        <f>'30W'!AR8</f>
        <v>26.499677967936165</v>
      </c>
      <c r="E48" s="31">
        <f>'35W'!AR8</f>
        <v>27.499703933211602</v>
      </c>
      <c r="F48" s="31">
        <f>'40W'!AR8</f>
        <v>28.499727741851068</v>
      </c>
      <c r="H48" s="67">
        <f t="shared" si="0"/>
        <v>42</v>
      </c>
      <c r="I48" s="68">
        <f>'25W'!V51</f>
        <v>22.125507232576751</v>
      </c>
      <c r="J48" s="69">
        <f>'25W for Bottom'!G54</f>
        <v>18.716027538498505</v>
      </c>
      <c r="K48" s="68">
        <f>'25W for Front'!G54</f>
        <v>20.030557328635457</v>
      </c>
      <c r="L48" s="69">
        <f>'25W for Back'!G54</f>
        <v>21.950287944175894</v>
      </c>
      <c r="M48" s="69">
        <f>'25W for Right &amp; Left'!G54</f>
        <v>22.283291984906548</v>
      </c>
      <c r="V48" s="43">
        <f>'25W'!U51/60</f>
        <v>41</v>
      </c>
      <c r="W48" s="46">
        <f>'25W'!V51</f>
        <v>22.125507232576751</v>
      </c>
      <c r="X48" s="46">
        <f>'30W'!V51</f>
        <v>22.734853459333806</v>
      </c>
      <c r="Y48" s="46">
        <f>'35W'!V51</f>
        <v>23.352679244099832</v>
      </c>
      <c r="Z48" s="46">
        <f>'40W'!V51</f>
        <v>23.978358457559867</v>
      </c>
    </row>
    <row r="49" spans="8:26" x14ac:dyDescent="0.25">
      <c r="H49" s="67">
        <f t="shared" si="0"/>
        <v>43</v>
      </c>
      <c r="I49" s="68">
        <f>'25W'!V52</f>
        <v>22.192738284137249</v>
      </c>
      <c r="J49" s="69">
        <f>'25W for Bottom'!G55</f>
        <v>18.728618893828074</v>
      </c>
      <c r="K49" s="68">
        <f>'25W for Front'!G55</f>
        <v>20.047463938591846</v>
      </c>
      <c r="L49" s="69">
        <f>'25W for Back'!G55</f>
        <v>22.009726640841826</v>
      </c>
      <c r="M49" s="69">
        <f>'25W for Right &amp; Left'!G55</f>
        <v>22.347382086561158</v>
      </c>
      <c r="V49" s="43">
        <f>'25W'!U52/60</f>
        <v>42</v>
      </c>
      <c r="W49" s="46">
        <f>'25W'!V52</f>
        <v>22.192738284137249</v>
      </c>
      <c r="X49" s="46">
        <f>'30W'!V52</f>
        <v>22.811396338967153</v>
      </c>
      <c r="Y49" s="46">
        <f>'35W'!V52</f>
        <v>23.438562569367718</v>
      </c>
      <c r="Z49" s="46">
        <f>'40W'!V52</f>
        <v>24.07360539273569</v>
      </c>
    </row>
    <row r="50" spans="8:26" x14ac:dyDescent="0.25">
      <c r="H50" s="67">
        <f t="shared" si="0"/>
        <v>44</v>
      </c>
      <c r="I50" s="68">
        <f>'25W'!V53</f>
        <v>22.258692672832602</v>
      </c>
      <c r="J50" s="69">
        <f>'25W for Bottom'!G56</f>
        <v>18.741016690686582</v>
      </c>
      <c r="K50" s="68">
        <f>'25W for Front'!G56</f>
        <v>20.063604491401843</v>
      </c>
      <c r="L50" s="69">
        <f>'25W for Back'!G56</f>
        <v>22.067833226766648</v>
      </c>
      <c r="M50" s="69">
        <f>'25W for Right &amp; Left'!G56</f>
        <v>22.41001897568783</v>
      </c>
      <c r="V50" s="43">
        <f>'25W'!U53/60</f>
        <v>43</v>
      </c>
      <c r="W50" s="46">
        <f>'25W'!V53</f>
        <v>22.258692672832602</v>
      </c>
      <c r="X50" s="46">
        <f>'30W'!V53</f>
        <v>22.886456542573935</v>
      </c>
      <c r="Y50" s="46">
        <f>'35W'!V53</f>
        <v>23.522751729327315</v>
      </c>
      <c r="Z50" s="46">
        <f>'40W'!V53</f>
        <v>24.166941554961706</v>
      </c>
    </row>
    <row r="51" spans="8:26" x14ac:dyDescent="0.25">
      <c r="H51" s="67">
        <f t="shared" si="0"/>
        <v>45</v>
      </c>
      <c r="I51" s="68">
        <f>'25W'!V54</f>
        <v>22.323391802335692</v>
      </c>
      <c r="J51" s="69">
        <f>'25W for Bottom'!G57</f>
        <v>18.753223569135052</v>
      </c>
      <c r="K51" s="68">
        <f>'25W for Front'!G57</f>
        <v>20.079012996372292</v>
      </c>
      <c r="L51" s="69">
        <f>'25W for Back'!G57</f>
        <v>22.124634824213462</v>
      </c>
      <c r="M51" s="69">
        <f>'25W for Right &amp; Left'!G57</f>
        <v>22.471232575952317</v>
      </c>
      <c r="V51" s="43">
        <f>'25W'!U54/60</f>
        <v>44</v>
      </c>
      <c r="W51" s="46">
        <f>'25W'!V54</f>
        <v>22.323391802335692</v>
      </c>
      <c r="X51" s="46">
        <f>'30W'!V54</f>
        <v>22.960059423968858</v>
      </c>
      <c r="Y51" s="46">
        <f>'35W'!V54</f>
        <v>23.605276223985147</v>
      </c>
      <c r="Z51" s="46">
        <f>'40W'!V54</f>
        <v>24.258400778720883</v>
      </c>
    </row>
    <row r="52" spans="8:26" x14ac:dyDescent="0.25">
      <c r="H52" s="67">
        <f t="shared" si="0"/>
        <v>46</v>
      </c>
      <c r="I52" s="68">
        <f>'25W'!V55</f>
        <v>22.386856858375527</v>
      </c>
      <c r="J52" s="69">
        <f>'25W for Bottom'!G58</f>
        <v>18.765242147985322</v>
      </c>
      <c r="K52" s="68">
        <f>'25W for Front'!G58</f>
        <v>20.093722018946412</v>
      </c>
      <c r="L52" s="69">
        <f>'25W for Back'!G58</f>
        <v>22.180158152444019</v>
      </c>
      <c r="M52" s="69">
        <f>'25W for Right &amp; Left'!G58</f>
        <v>22.531052361482168</v>
      </c>
      <c r="V52" s="43">
        <f>'25W'!U55/60</f>
        <v>45</v>
      </c>
      <c r="W52" s="46">
        <f>'25W'!V55</f>
        <v>22.386856858375527</v>
      </c>
      <c r="X52" s="46">
        <f>'30W'!V55</f>
        <v>23.032230072374315</v>
      </c>
      <c r="Y52" s="46">
        <f>'35W'!V55</f>
        <v>23.686165238447273</v>
      </c>
      <c r="Z52" s="46">
        <f>'40W'!V55</f>
        <v>24.34801652967953</v>
      </c>
    </row>
    <row r="53" spans="8:26" x14ac:dyDescent="0.25">
      <c r="H53" s="67">
        <f t="shared" si="0"/>
        <v>47</v>
      </c>
      <c r="I53" s="68">
        <f>'25W'!V56</f>
        <v>22.449108802443867</v>
      </c>
      <c r="J53" s="69">
        <f>'25W for Bottom'!G59</f>
        <v>18.777075024144008</v>
      </c>
      <c r="K53" s="68">
        <f>'25W for Front'!G59</f>
        <v>20.107762735594601</v>
      </c>
      <c r="L53" s="69">
        <f>'25W for Back'!G59</f>
        <v>22.23442952429906</v>
      </c>
      <c r="M53" s="69">
        <f>'25W for Right &amp; Left'!G59</f>
        <v>22.589507353052692</v>
      </c>
      <c r="V53" s="43">
        <f>'25W'!U56/60</f>
        <v>46</v>
      </c>
      <c r="W53" s="46">
        <f>'25W'!V56</f>
        <v>22.449108802443867</v>
      </c>
      <c r="X53" s="46">
        <f>'30W'!V56</f>
        <v>23.102993304903379</v>
      </c>
      <c r="Y53" s="46">
        <f>'35W'!V56</f>
        <v>23.765447634112558</v>
      </c>
      <c r="Z53" s="46">
        <f>'40W'!V56</f>
        <v>24.435821894527621</v>
      </c>
    </row>
    <row r="54" spans="8:26" x14ac:dyDescent="0.25">
      <c r="H54" s="67">
        <f t="shared" si="0"/>
        <v>48</v>
      </c>
      <c r="I54" s="68">
        <f>'25W'!V57</f>
        <v>22.510168366226267</v>
      </c>
      <c r="J54" s="69">
        <f>'25W for Bottom'!G60</f>
        <v>18.788724772022778</v>
      </c>
      <c r="K54" s="68">
        <f>'25W for Front'!G60</f>
        <v>20.121164987280675</v>
      </c>
      <c r="L54" s="69">
        <f>'25W for Back'!G60</f>
        <v>22.287474843610909</v>
      </c>
      <c r="M54" s="69">
        <f>'25W for Right &amp; Left'!G60</f>
        <v>22.646626115211717</v>
      </c>
      <c r="V54" s="43">
        <f>'25W'!U57/60</f>
        <v>47</v>
      </c>
      <c r="W54" s="46">
        <f>'25W'!V57</f>
        <v>22.510168366226267</v>
      </c>
      <c r="X54" s="46">
        <f>'30W'!V57</f>
        <v>23.172373659922446</v>
      </c>
      <c r="Y54" s="46">
        <f>'35W'!V57</f>
        <v>23.84315194091274</v>
      </c>
      <c r="Z54" s="46">
        <f>'40W'!V57</f>
        <v>24.521849572044836</v>
      </c>
    </row>
    <row r="55" spans="8:26" x14ac:dyDescent="0.25">
      <c r="H55" s="67">
        <f t="shared" si="0"/>
        <v>49</v>
      </c>
      <c r="I55" s="68">
        <f>'25W'!V58</f>
        <v>22.570056046701914</v>
      </c>
      <c r="J55" s="69">
        <f>'25W for Bottom'!G61</f>
        <v>18.800193943009905</v>
      </c>
      <c r="K55" s="68">
        <f>'25W for Front'!G61</f>
        <v>20.13395733146227</v>
      </c>
      <c r="L55" s="69">
        <f>'25W for Back'!G61</f>
        <v>22.339319603378261</v>
      </c>
      <c r="M55" s="69">
        <f>'25W for Right &amp; Left'!G61</f>
        <v>22.702436754263967</v>
      </c>
      <c r="V55" s="43">
        <f>'25W'!U58/60</f>
        <v>48</v>
      </c>
      <c r="W55" s="46">
        <f>'25W'!V58</f>
        <v>22.570056046701914</v>
      </c>
      <c r="X55" s="46">
        <f>'30W'!V58</f>
        <v>23.24039539122596</v>
      </c>
      <c r="Y55" s="46">
        <f>'35W'!V58</f>
        <v>23.919306350518891</v>
      </c>
      <c r="Z55" s="46">
        <f>'40W'!V58</f>
        <v>24.606131865298142</v>
      </c>
    </row>
    <row r="56" spans="8:26" x14ac:dyDescent="0.25">
      <c r="H56" s="67">
        <f t="shared" si="0"/>
        <v>50</v>
      </c>
      <c r="I56" s="68">
        <f>'25W'!V59</f>
        <v>22.628792101861457</v>
      </c>
      <c r="J56" s="69">
        <f>'25W for Bottom'!G62</f>
        <v>18.81148506499844</v>
      </c>
      <c r="K56" s="68">
        <f>'25W for Front'!G62</f>
        <v>20.146167092596801</v>
      </c>
      <c r="L56" s="69">
        <f>'25W for Back'!G62</f>
        <v>22.389988884638967</v>
      </c>
      <c r="M56" s="69">
        <f>'25W for Right &amp; Left'!G62</f>
        <v>22.756966917042487</v>
      </c>
      <c r="V56" s="43">
        <f>'25W'!U59/60</f>
        <v>49</v>
      </c>
      <c r="W56" s="46">
        <f>'25W'!V59</f>
        <v>22.628792101861457</v>
      </c>
      <c r="X56" s="46">
        <f>'30W'!V59</f>
        <v>23.307082462961471</v>
      </c>
      <c r="Y56" s="46">
        <f>'35W'!V59</f>
        <v>23.993938710440638</v>
      </c>
      <c r="Z56" s="46">
        <f>'40W'!V59</f>
        <v>24.688700674884572</v>
      </c>
    </row>
    <row r="57" spans="8:26" x14ac:dyDescent="0.25">
      <c r="H57" s="67">
        <f t="shared" si="0"/>
        <v>51</v>
      </c>
      <c r="I57" s="68">
        <f>'25W'!V60</f>
        <v>22.686396546996235</v>
      </c>
      <c r="J57" s="69">
        <f>'25W for Bottom'!G63</f>
        <v>18.822600641966801</v>
      </c>
      <c r="K57" s="68">
        <f>'25W for Front'!G63</f>
        <v>20.157820411135265</v>
      </c>
      <c r="L57" s="69">
        <f>'25W for Back'!G63</f>
        <v>22.439507355981867</v>
      </c>
      <c r="M57" s="69">
        <f>'25W for Right &amp; Left'!G63</f>
        <v>22.810243790400499</v>
      </c>
      <c r="V57" s="43">
        <f>'25W'!U60/60</f>
        <v>50</v>
      </c>
      <c r="W57" s="46">
        <f>'25W'!V60</f>
        <v>22.686396546996235</v>
      </c>
      <c r="X57" s="46">
        <f>'30W'!V60</f>
        <v>23.372458545248335</v>
      </c>
      <c r="Y57" s="46">
        <f>'35W'!V60</f>
        <v>24.067076518950618</v>
      </c>
      <c r="Z57" s="46">
        <f>'40W'!V60</f>
        <v>24.769587493140026</v>
      </c>
    </row>
    <row r="58" spans="8:26" x14ac:dyDescent="0.25">
      <c r="H58" s="67">
        <f t="shared" si="0"/>
        <v>52</v>
      </c>
      <c r="I58" s="68">
        <f>'25W'!V61</f>
        <v>22.742889151516163</v>
      </c>
      <c r="J58" s="69">
        <f>'25W for Bottom'!G64</f>
        <v>18.833543153607931</v>
      </c>
      <c r="K58" s="68">
        <f>'25W for Front'!G64</f>
        <v>20.168942290995567</v>
      </c>
      <c r="L58" s="69">
        <f>'25W for Back'!G64</f>
        <v>22.487899273643535</v>
      </c>
      <c r="M58" s="69">
        <f>'25W for Right &amp; Left'!G64</f>
        <v>22.862294101362433</v>
      </c>
      <c r="V58" s="43">
        <f>'25W'!U61/60</f>
        <v>51</v>
      </c>
      <c r="W58" s="46">
        <f>'25W'!V61</f>
        <v>22.742889151516163</v>
      </c>
      <c r="X58" s="46">
        <f>'30W'!V61</f>
        <v>23.436547010438023</v>
      </c>
      <c r="Y58" s="46">
        <f>'35W'!V61</f>
        <v>24.138746920772093</v>
      </c>
      <c r="Z58" s="46">
        <f>'40W'!V61</f>
        <v>24.848823399241272</v>
      </c>
    </row>
    <row r="59" spans="8:26" x14ac:dyDescent="0.25">
      <c r="H59" s="67">
        <f t="shared" si="0"/>
        <v>53</v>
      </c>
      <c r="I59" s="68">
        <f>'25W'!V62</f>
        <v>22.798289436256876</v>
      </c>
      <c r="J59" s="69">
        <f>'25W for Bottom'!G65</f>
        <v>18.844315055003467</v>
      </c>
      <c r="K59" s="68">
        <f>'25W for Front'!G65</f>
        <v>20.179556645515117</v>
      </c>
      <c r="L59" s="69">
        <f>'25W for Back'!G65</f>
        <v>22.535188482140068</v>
      </c>
      <c r="M59" s="69">
        <f>'25W for Right &amp; Left'!G65</f>
        <v>22.91314411787776</v>
      </c>
      <c r="V59" s="43">
        <f>'25W'!U62/60</f>
        <v>52</v>
      </c>
      <c r="W59" s="46">
        <f>'25W'!V62</f>
        <v>22.798289436256876</v>
      </c>
      <c r="X59" s="46">
        <f>'30W'!V62</f>
        <v>23.499370929968133</v>
      </c>
      <c r="Y59" s="46">
        <f>'35W'!V62</f>
        <v>24.208976703472594</v>
      </c>
      <c r="Z59" s="46">
        <f>'40W'!V62</f>
        <v>24.926439055134075</v>
      </c>
    </row>
    <row r="60" spans="8:26" x14ac:dyDescent="0.25">
      <c r="H60" s="67">
        <f t="shared" si="0"/>
        <v>54</v>
      </c>
      <c r="I60" s="68">
        <f>'25W'!V63</f>
        <v>22.85261667123995</v>
      </c>
      <c r="J60" s="69">
        <f>'25W for Bottom'!G66</f>
        <v>18.854918776339712</v>
      </c>
      <c r="K60" s="68">
        <f>'25W for Front'!G66</f>
        <v>20.189686341889381</v>
      </c>
      <c r="L60" s="69">
        <f>'25W for Back'!G66</f>
        <v>22.581398415387966</v>
      </c>
      <c r="M60" s="69">
        <f>'25W for Right &amp; Left'!G66</f>
        <v>22.962819650125645</v>
      </c>
      <c r="V60" s="43">
        <f>'25W'!U63/60</f>
        <v>53</v>
      </c>
      <c r="W60" s="46">
        <f>'25W'!V63</f>
        <v>22.85261667123995</v>
      </c>
      <c r="X60" s="46">
        <f>'30W'!V63</f>
        <v>23.560953071765955</v>
      </c>
      <c r="Y60" s="46">
        <f>'35W'!V63</f>
        <v>24.277792294510871</v>
      </c>
      <c r="Z60" s="46">
        <f>'40W'!V63</f>
        <v>25.002464702225573</v>
      </c>
    </row>
    <row r="61" spans="8:26" x14ac:dyDescent="0.25">
      <c r="H61" s="67">
        <f t="shared" si="0"/>
        <v>55</v>
      </c>
      <c r="I61" s="68">
        <f>'25W'!V64</f>
        <v>22.905889873852654</v>
      </c>
      <c r="J61" s="69">
        <f>'25W for Bottom'!G67</f>
        <v>18.865356722662373</v>
      </c>
      <c r="K61" s="68">
        <f>'25W for Front'!G67</f>
        <v>20.199353244108863</v>
      </c>
      <c r="L61" s="69">
        <f>'25W for Back'!G67</f>
        <v>22.626552098271763</v>
      </c>
      <c r="M61" s="69">
        <f>'25W for Right &amp; Left'!G67</f>
        <v>23.011346052322494</v>
      </c>
      <c r="V61" s="43">
        <f>'25W'!U64/60</f>
        <v>54</v>
      </c>
      <c r="W61" s="46">
        <f>'25W'!V64</f>
        <v>22.905889873852654</v>
      </c>
      <c r="X61" s="46">
        <f>'30W'!V64</f>
        <v>23.621315898160805</v>
      </c>
      <c r="Y61" s="46">
        <f>'35W'!V64</f>
        <v>24.345219758888511</v>
      </c>
      <c r="Z61" s="46">
        <f>'40W'!V64</f>
        <v>25.076930158783753</v>
      </c>
    </row>
    <row r="62" spans="8:26" x14ac:dyDescent="0.25">
      <c r="H62" s="67">
        <f t="shared" si="0"/>
        <v>56</v>
      </c>
      <c r="I62" s="68">
        <f>'25W'!V65</f>
        <v>22.958127807416393</v>
      </c>
      <c r="J62" s="69">
        <f>'25W for Bottom'!G68</f>
        <v>18.875631273667377</v>
      </c>
      <c r="K62" s="68">
        <f>'25W for Front'!G68</f>
        <v>20.20857825441205</v>
      </c>
      <c r="L62" s="69">
        <f>'25W for Back'!G68</f>
        <v>22.670672148619214</v>
      </c>
      <c r="M62" s="69">
        <f>'25W for Right &amp; Left'!G68</f>
        <v>23.058748224988086</v>
      </c>
      <c r="V62" s="43">
        <f>'25W'!U65/60</f>
        <v>55</v>
      </c>
      <c r="W62" s="46">
        <f>'25W'!V65</f>
        <v>22.958127807416393</v>
      </c>
      <c r="X62" s="46">
        <f>'30W'!V65</f>
        <v>23.680481564267467</v>
      </c>
      <c r="Y62" s="46">
        <f>'35W'!V65</f>
        <v>24.411284797361201</v>
      </c>
      <c r="Z62" s="46">
        <f>'40W'!V65</f>
        <v>25.149864817991116</v>
      </c>
    </row>
    <row r="63" spans="8:26" x14ac:dyDescent="0.25">
      <c r="H63" s="67">
        <f t="shared" si="0"/>
        <v>57</v>
      </c>
      <c r="I63" s="68">
        <f>'25W'!V66</f>
        <v>23.009348980115156</v>
      </c>
      <c r="J63" s="69">
        <f>'25W for Bottom'!G69</f>
        <v>18.885744783525173</v>
      </c>
      <c r="K63" s="68">
        <f>'25W for Front'!G69</f>
        <v>20.217381353276</v>
      </c>
      <c r="L63" s="69">
        <f>'25W for Back'!G69</f>
        <v>22.713780779547921</v>
      </c>
      <c r="M63" s="69">
        <f>'25W for Right &amp; Left'!G69</f>
        <v>23.105050617629388</v>
      </c>
      <c r="V63" s="43">
        <f>'25W'!U66/60</f>
        <v>56</v>
      </c>
      <c r="W63" s="46">
        <f>'25W'!V66</f>
        <v>23.009348980115156</v>
      </c>
      <c r="X63" s="46">
        <f>'30W'!V66</f>
        <v>23.73847191680581</v>
      </c>
      <c r="Y63" s="46">
        <f>'35W'!V66</f>
        <v>24.476012745167925</v>
      </c>
      <c r="Z63" s="46">
        <f>'40W'!V66</f>
        <v>25.221297646603585</v>
      </c>
    </row>
    <row r="64" spans="8:26" x14ac:dyDescent="0.25">
      <c r="H64" s="67">
        <f t="shared" si="0"/>
        <v>58</v>
      </c>
      <c r="I64" s="68">
        <f>'25W'!V67</f>
        <v>23.059571644257492</v>
      </c>
      <c r="J64" s="69">
        <f>'25W for Bottom'!G70</f>
        <v>18.895699580736203</v>
      </c>
      <c r="K64" s="68">
        <f>'25W for Front'!G70</f>
        <v>20.225781637969746</v>
      </c>
      <c r="L64" s="69">
        <f>'25W for Back'!G70</f>
        <v>22.755899802149891</v>
      </c>
      <c r="M64" s="69">
        <f>'25W for Right &amp; Left'!G70</f>
        <v>23.150277231804161</v>
      </c>
      <c r="V64" s="43">
        <f>'25W'!U67/60</f>
        <v>57</v>
      </c>
      <c r="W64" s="46">
        <f>'25W'!V67</f>
        <v>23.059571644257492</v>
      </c>
      <c r="X64" s="46">
        <f>'30W'!V67</f>
        <v>23.795308493324274</v>
      </c>
      <c r="Y64" s="46">
        <f>'35W'!V67</f>
        <v>24.539428571239473</v>
      </c>
      <c r="Z64" s="46">
        <f>'40W'!V67</f>
        <v>25.291257184169172</v>
      </c>
    </row>
    <row r="65" spans="8:26" x14ac:dyDescent="0.25">
      <c r="H65" s="67">
        <f t="shared" si="0"/>
        <v>59</v>
      </c>
      <c r="I65" s="68">
        <f>'25W'!V68</f>
        <v>23.108813795847357</v>
      </c>
      <c r="J65" s="69">
        <f>'25W for Bottom'!G71</f>
        <v>18.905497968015389</v>
      </c>
      <c r="K65" s="68">
        <f>'25W for Front'!G71</f>
        <v>20.233797359698588</v>
      </c>
      <c r="L65" s="69">
        <f>'25W for Back'!G71</f>
        <v>22.797050628483088</v>
      </c>
      <c r="M65" s="69">
        <f>'25W for Right &amp; Left'!G71</f>
        <v>23.194451624529343</v>
      </c>
      <c r="V65" s="43">
        <f>'25W'!U68/60</f>
        <v>58</v>
      </c>
      <c r="W65" s="46">
        <f>'25W'!V68</f>
        <v>23.108813795847357</v>
      </c>
      <c r="X65" s="46">
        <f>'30W'!V68</f>
        <v>23.851012521797156</v>
      </c>
      <c r="Y65" s="46">
        <f>'35W'!V68</f>
        <v>24.601556877850388</v>
      </c>
      <c r="Z65" s="46">
        <f>'40W'!V68</f>
        <v>25.359771542764257</v>
      </c>
    </row>
    <row r="66" spans="8:26" x14ac:dyDescent="0.25">
      <c r="H66" s="67">
        <f t="shared" si="0"/>
        <v>60</v>
      </c>
      <c r="I66" s="68">
        <f>'25W'!V69</f>
        <v>23.157093174441044</v>
      </c>
      <c r="J66" s="69">
        <f>'25W for Bottom'!G72</f>
        <v>18.915142222203581</v>
      </c>
      <c r="K66" s="68">
        <f>'25W for Front'!G72</f>
        <v>20.241445959369681</v>
      </c>
      <c r="L66" s="69">
        <f>'25W for Back'!G72</f>
        <v>22.837254274841278</v>
      </c>
      <c r="M66" s="69">
        <f>'25W for Right &amp; Left'!G72</f>
        <v>23.237596912001734</v>
      </c>
      <c r="V66" s="43">
        <f>'25W'!U69/60</f>
        <v>59</v>
      </c>
      <c r="W66" s="46">
        <f>'25W'!V69</f>
        <v>23.157093174441044</v>
      </c>
      <c r="X66" s="46">
        <f>'30W'!V69</f>
        <v>23.905604920567868</v>
      </c>
      <c r="Y66" s="46">
        <f>'35W'!V69</f>
        <v>24.662421900680993</v>
      </c>
      <c r="Z66" s="46">
        <f>'40W'!V69</f>
        <v>25.42686840720825</v>
      </c>
    </row>
    <row r="67" spans="8:26" x14ac:dyDescent="0.25">
      <c r="H67" s="67">
        <f t="shared" si="0"/>
        <v>61</v>
      </c>
      <c r="I67" s="68">
        <f>'25W'!V70</f>
        <v>23.204427263268869</v>
      </c>
      <c r="J67" s="69">
        <f>'25W for Bottom'!G73</f>
        <v>18.924634594204129</v>
      </c>
      <c r="K67" s="68">
        <f>'25W for Front'!G73</f>
        <v>20.248744102011216</v>
      </c>
      <c r="L67" s="69">
        <f>'25W for Back'!G73</f>
        <v>22.876531365275572</v>
      </c>
      <c r="M67" s="69">
        <f>'25W for Right &amp; Left'!G73</f>
        <v>23.279735773600891</v>
      </c>
      <c r="V67" s="43">
        <f>'25W'!U70/60</f>
        <v>60</v>
      </c>
      <c r="W67" s="46">
        <f>'25W'!V70</f>
        <v>23.204427263268869</v>
      </c>
      <c r="X67" s="46">
        <f>'30W'!V70</f>
        <v>23.959106298612191</v>
      </c>
      <c r="Y67" s="46">
        <f>'35W'!V70</f>
        <v>24.722047509258491</v>
      </c>
      <c r="Z67" s="46">
        <f>'40W'!V70</f>
        <v>25.49257503572019</v>
      </c>
    </row>
    <row r="68" spans="8:26" x14ac:dyDescent="0.25">
      <c r="H68" s="67">
        <f t="shared" si="0"/>
        <v>62</v>
      </c>
      <c r="I68" s="68">
        <f>'25W'!V71</f>
        <v>23.250833289601893</v>
      </c>
      <c r="J68" s="69">
        <f>'25W for Bottom'!G74</f>
        <v>18.933977308942847</v>
      </c>
      <c r="K68" s="68">
        <f>'25W for Front'!G74</f>
        <v>20.255707709879005</v>
      </c>
      <c r="L68" s="69">
        <f>'25W for Back'!G74</f>
        <v>22.914902135343048</v>
      </c>
      <c r="M68" s="69">
        <f>'25W for Right &amp; Left'!G74</f>
        <v>23.320890456146355</v>
      </c>
      <c r="V68" s="43">
        <f>'25W'!U71/60</f>
        <v>61</v>
      </c>
      <c r="W68" s="46">
        <f>'25W'!V71</f>
        <v>23.250833289601893</v>
      </c>
      <c r="X68" s="46">
        <f>'30W'!V71</f>
        <v>24.011536956097395</v>
      </c>
      <c r="Y68" s="46">
        <f>'35W'!V71</f>
        <v>24.780457207748302</v>
      </c>
      <c r="Z68" s="46">
        <f>'40W'!V71</f>
        <v>25.55691826098332</v>
      </c>
    </row>
    <row r="69" spans="8:26" x14ac:dyDescent="0.25">
      <c r="H69" s="67">
        <f t="shared" si="0"/>
        <v>63</v>
      </c>
      <c r="I69" s="68">
        <f>'25W'!V72</f>
        <v>23.296328225345249</v>
      </c>
      <c r="J69" s="69">
        <f>'25W for Bottom'!G75</f>
        <v>18.943172565349759</v>
      </c>
      <c r="K69" s="68">
        <f>'25W for Front'!G75</f>
        <v>20.262351994285318</v>
      </c>
      <c r="L69" s="69">
        <f>'25W for Back'!G75</f>
        <v>22.952386436059566</v>
      </c>
      <c r="M69" s="69">
        <f>'25W for Right &amp; Left'!G75</f>
        <v>23.361082778383381</v>
      </c>
      <c r="V69" s="43">
        <f>'25W'!U72/60</f>
        <v>62</v>
      </c>
      <c r="W69" s="46">
        <f>'25W'!V72</f>
        <v>23.296328225345249</v>
      </c>
      <c r="X69" s="46">
        <f>'30W'!V72</f>
        <v>24.062916885214765</v>
      </c>
      <c r="Y69" s="46">
        <f>'35W'!V72</f>
        <v>24.837674136068721</v>
      </c>
      <c r="Z69" s="46">
        <f>'40W'!V72</f>
        <v>25.619924491585987</v>
      </c>
    </row>
    <row r="70" spans="8:26" x14ac:dyDescent="0.25">
      <c r="H70" s="67">
        <f t="shared" si="0"/>
        <v>64</v>
      </c>
      <c r="I70" s="68">
        <f>'25W'!V73</f>
        <v>23.34092878784088</v>
      </c>
      <c r="J70" s="69">
        <f>'25W for Bottom'!G76</f>
        <v>18.952222536361091</v>
      </c>
      <c r="K70" s="68">
        <f>'25W for Front'!G76</f>
        <v>20.268691486185723</v>
      </c>
      <c r="L70" s="69">
        <f>'25W for Back'!G76</f>
        <v>22.989003738035578</v>
      </c>
      <c r="M70" s="69">
        <f>'25W for Right &amp; Left'!G76</f>
        <v>23.400334135673123</v>
      </c>
      <c r="V70" s="43">
        <f>'25W'!U73/60</f>
        <v>63</v>
      </c>
      <c r="W70" s="46">
        <f>'25W'!V73</f>
        <v>23.34092878784088</v>
      </c>
      <c r="X70" s="46">
        <f>'30W'!V73</f>
        <v>24.113265771264537</v>
      </c>
      <c r="Y70" s="46">
        <f>'35W'!V73</f>
        <v>24.893721071303844</v>
      </c>
      <c r="Z70" s="46">
        <f>'40W'!V73</f>
        <v>25.681619713809408</v>
      </c>
    </row>
    <row r="71" spans="8:26" x14ac:dyDescent="0.25">
      <c r="H71" s="67">
        <f t="shared" si="0"/>
        <v>65</v>
      </c>
      <c r="I71" s="68">
        <f>'25W'!V74</f>
        <v>23.384651440863699</v>
      </c>
      <c r="J71" s="69">
        <f>'25W for Bottom'!G77</f>
        <v>18.961129368940163</v>
      </c>
      <c r="K71" s="68">
        <f>'25W for Front'!G77</f>
        <v>20.274740065560156</v>
      </c>
      <c r="L71" s="69">
        <f>'25W for Back'!G77</f>
        <v>23.02477313577527</v>
      </c>
      <c r="M71" s="69">
        <f>'25W for Right &amp; Left'!G77</f>
        <v>23.438665504865085</v>
      </c>
      <c r="V71" s="43">
        <f>'25W'!U74/60</f>
        <v>64</v>
      </c>
      <c r="W71" s="46">
        <f>'25W'!V74</f>
        <v>23.384651440863699</v>
      </c>
      <c r="X71" s="46">
        <f>'30W'!V74</f>
        <v>24.16260299397371</v>
      </c>
      <c r="Y71" s="46">
        <f>'35W'!V74</f>
        <v>24.948620429391347</v>
      </c>
      <c r="Z71" s="46">
        <f>'40W'!V74</f>
        <v>25.742029493734755</v>
      </c>
    </row>
    <row r="72" spans="8:26" x14ac:dyDescent="0.25">
      <c r="H72" s="67">
        <f t="shared" si="0"/>
        <v>66</v>
      </c>
      <c r="I72" s="68">
        <f>'25W'!V75</f>
        <v>23.427512395796199</v>
      </c>
      <c r="J72" s="69">
        <f>'25W for Bottom'!G78</f>
        <v>18.969895184115835</v>
      </c>
      <c r="K72" s="68">
        <f>'25W for Front'!G78</f>
        <v>20.28051098962478</v>
      </c>
      <c r="L72" s="69">
        <f>'25W for Back'!G78</f>
        <v>23.059713352120738</v>
      </c>
      <c r="M72" s="69">
        <f>'25W for Right &amp; Left'!G78</f>
        <v>23.476097449331139</v>
      </c>
      <c r="V72" s="43">
        <f>'25W'!U75/60</f>
        <v>65</v>
      </c>
      <c r="W72" s="46">
        <f>'25W'!V75</f>
        <v>23.427512395796199</v>
      </c>
      <c r="X72" s="46">
        <f>'30W'!V75</f>
        <v>24.210947629028489</v>
      </c>
      <c r="Y72" s="46">
        <f>'35W'!V75</f>
        <v>25.002394267063334</v>
      </c>
      <c r="Z72" s="46">
        <f>'40W'!V75</f>
        <v>25.801178979643886</v>
      </c>
    </row>
    <row r="73" spans="8:26" x14ac:dyDescent="0.25">
      <c r="H73" s="67">
        <f t="shared" ref="H73:H136" si="2">H72+1</f>
        <v>67</v>
      </c>
      <c r="I73" s="68">
        <f>'25W'!V76</f>
        <v>23.469527612967564</v>
      </c>
      <c r="J73" s="69">
        <f>'25W for Bottom'!G79</f>
        <v>18.978522077037304</v>
      </c>
      <c r="K73" s="68">
        <f>'25W for Front'!G79</f>
        <v>20.286016919911273</v>
      </c>
      <c r="L73" s="69">
        <f>'25W for Back'!G79</f>
        <v>23.09384274282429</v>
      </c>
      <c r="M73" s="69">
        <f>'25W for Right &amp; Left'!G79</f>
        <v>23.512650124141967</v>
      </c>
      <c r="V73" s="43">
        <f>'25W'!U76/60</f>
        <v>66</v>
      </c>
      <c r="W73" s="46">
        <f>'25W'!V76</f>
        <v>23.469527612967564</v>
      </c>
      <c r="X73" s="46">
        <f>'30W'!V76</f>
        <v>24.258318449804278</v>
      </c>
      <c r="Y73" s="46">
        <f>'35W'!V76</f>
        <v>25.055064284019807</v>
      </c>
      <c r="Z73" s="46">
        <f>'40W'!V76</f>
        <v>25.859092904689728</v>
      </c>
    </row>
    <row r="74" spans="8:26" x14ac:dyDescent="0.25">
      <c r="H74" s="67">
        <f t="shared" si="2"/>
        <v>68</v>
      </c>
      <c r="I74" s="68">
        <f>'25W'!V77</f>
        <v>23.510712803144205</v>
      </c>
      <c r="J74" s="69">
        <f>'25W for Bottom'!G80</f>
        <v>18.987012117044127</v>
      </c>
      <c r="K74" s="68">
        <f>'25W for Front'!G80</f>
        <v>20.29126994825015</v>
      </c>
      <c r="L74" s="69">
        <f>'25W for Back'!G80</f>
        <v>23.127179301233085</v>
      </c>
      <c r="M74" s="69">
        <f>'25W for Right &amp; Left'!G80</f>
        <v>23.548343281368151</v>
      </c>
      <c r="V74" s="43">
        <f>'25W'!U77/60</f>
        <v>67</v>
      </c>
      <c r="W74" s="46">
        <f>'25W'!V77</f>
        <v>23.510712803144205</v>
      </c>
      <c r="X74" s="46">
        <f>'30W'!V77</f>
        <v>24.304733929277312</v>
      </c>
      <c r="Y74" s="46">
        <f>'35W'!V77</f>
        <v>25.106651825315744</v>
      </c>
      <c r="Z74" s="46">
        <f>'40W'!V77</f>
        <v>25.915795589813911</v>
      </c>
    </row>
    <row r="75" spans="8:26" x14ac:dyDescent="0.25">
      <c r="H75" s="67">
        <f t="shared" si="2"/>
        <v>69</v>
      </c>
      <c r="I75" s="68">
        <f>'25W'!V78</f>
        <v>23.551083429159554</v>
      </c>
      <c r="J75" s="69">
        <f>'25W for Bottom'!G81</f>
        <v>18.995367347750364</v>
      </c>
      <c r="K75" s="68">
        <f>'25W for Front'!G81</f>
        <v>20.296281621694451</v>
      </c>
      <c r="L75" s="69">
        <f>'25W for Back'!G81</f>
        <v>23.15974066307157</v>
      </c>
      <c r="M75" s="69">
        <f>'25W for Right &amp; Left'!G81</f>
        <v>23.583196275489403</v>
      </c>
      <c r="V75" s="43">
        <f>'25W'!U78/60</f>
        <v>68</v>
      </c>
      <c r="W75" s="46">
        <f>'25W'!V78</f>
        <v>23.551083429159554</v>
      </c>
      <c r="X75" s="46">
        <f>'30W'!V78</f>
        <v>24.350212242103037</v>
      </c>
      <c r="Y75" s="46">
        <f>'35W'!V78</f>
        <v>25.157177883943962</v>
      </c>
      <c r="Z75" s="46">
        <f>'40W'!V78</f>
        <v>25.971310946890664</v>
      </c>
    </row>
    <row r="76" spans="8:26" x14ac:dyDescent="0.25">
      <c r="H76" s="67">
        <f t="shared" si="2"/>
        <v>70</v>
      </c>
      <c r="I76" s="68">
        <f>'25W'!V79</f>
        <v>23.59065470767165</v>
      </c>
      <c r="J76" s="69">
        <f>'25W for Bottom'!G82</f>
        <v>19.00358978714188</v>
      </c>
      <c r="K76" s="68">
        <f>'25W for Front'!G82</f>
        <v>20.301062966419792</v>
      </c>
      <c r="L76" s="69">
        <f>'25W for Back'!G82</f>
        <v>23.191544111308115</v>
      </c>
      <c r="M76" s="69">
        <f>'25W for Right &amp; Left'!G82</f>
        <v>23.61722806889663</v>
      </c>
      <c r="V76" s="43">
        <f>'25W'!U79/60</f>
        <v>69</v>
      </c>
      <c r="W76" s="46">
        <f>'25W'!V79</f>
        <v>23.59065470767165</v>
      </c>
      <c r="X76" s="46">
        <f>'30W'!V79</f>
        <v>24.39477126684729</v>
      </c>
      <c r="Y76" s="46">
        <f>'35W'!V79</f>
        <v>25.206663103597101</v>
      </c>
      <c r="Z76" s="46">
        <f>'40W'!V79</f>
        <v>26.025662482077454</v>
      </c>
    </row>
    <row r="77" spans="8:26" x14ac:dyDescent="0.25">
      <c r="H77" s="67">
        <f t="shared" si="2"/>
        <v>71</v>
      </c>
      <c r="I77" s="68">
        <f>'25W'!V80</f>
        <v>23.629441611037883</v>
      </c>
      <c r="J77" s="69">
        <f>'25W for Bottom'!G83</f>
        <v>19.011681427685872</v>
      </c>
      <c r="K77" s="68">
        <f>'25W for Front'!G83</f>
        <v>20.305624510636338</v>
      </c>
      <c r="L77" s="69">
        <f>'25W for Back'!G83</f>
        <v>23.222606581093277</v>
      </c>
      <c r="M77" s="69">
        <f>'25W for Right &amp; Left'!G83</f>
        <v>23.650457237472651</v>
      </c>
      <c r="V77" s="43">
        <f>'25W'!U80/60</f>
        <v>70</v>
      </c>
      <c r="W77" s="46">
        <f>'25W'!V80</f>
        <v>23.629441611037883</v>
      </c>
      <c r="X77" s="46">
        <f>'30W'!V80</f>
        <v>24.438428588357251</v>
      </c>
      <c r="Y77" s="46">
        <f>'35W'!V80</f>
        <v>25.255127781593139</v>
      </c>
      <c r="Z77" s="46">
        <f>'40W'!V80</f>
        <v>26.078873299353958</v>
      </c>
    </row>
    <row r="78" spans="8:26" x14ac:dyDescent="0.25">
      <c r="H78" s="67">
        <f t="shared" si="2"/>
        <v>72</v>
      </c>
      <c r="I78" s="68">
        <f>'25W'!V81</f>
        <v>23.667458869296865</v>
      </c>
      <c r="J78" s="69">
        <f>'25W for Bottom'!G84</f>
        <v>19.019644236451725</v>
      </c>
      <c r="K78" s="68">
        <f>'25W for Front'!G84</f>
        <v>20.309976306547689</v>
      </c>
      <c r="L78" s="69">
        <f>'25W for Back'!G84</f>
        <v>23.252944664758065</v>
      </c>
      <c r="M78" s="69">
        <f>'25W for Right &amp; Left'!G84</f>
        <v>23.682901976238387</v>
      </c>
      <c r="V78" s="43">
        <f>'25W'!U81/60</f>
        <v>71</v>
      </c>
      <c r="W78" s="46">
        <f>'25W'!V81</f>
        <v>23.667458869296865</v>
      </c>
      <c r="X78" s="46">
        <f>'30W'!V81</f>
        <v>24.481201500259971</v>
      </c>
      <c r="Y78" s="46">
        <f>'35W'!V81</f>
        <v>25.302591871949893</v>
      </c>
      <c r="Z78" s="46">
        <f>'40W'!V81</f>
        <v>26.130966104232296</v>
      </c>
    </row>
    <row r="79" spans="8:26" x14ac:dyDescent="0.25">
      <c r="H79" s="67">
        <f t="shared" si="2"/>
        <v>73</v>
      </c>
      <c r="I79" s="68">
        <f>'25W'!V82</f>
        <v>23.704720972248065</v>
      </c>
      <c r="J79" s="69">
        <f>'25W for Bottom'!G85</f>
        <v>19.027480155242376</v>
      </c>
      <c r="K79" s="68">
        <f>'25W for Front'!G85</f>
        <v>20.314127951391004</v>
      </c>
      <c r="L79" s="69">
        <f>'25W for Back'!G85</f>
        <v>23.282574616861346</v>
      </c>
      <c r="M79" s="69">
        <f>'25W for Right &amp; Left'!G85</f>
        <v>23.714580105052356</v>
      </c>
      <c r="V79" s="43">
        <f>'25W'!U82/60</f>
        <v>72</v>
      </c>
      <c r="W79" s="46">
        <f>'25W'!V82</f>
        <v>23.704720972248065</v>
      </c>
      <c r="X79" s="46">
        <f>'30W'!V82</f>
        <v>24.523107007577039</v>
      </c>
      <c r="Y79" s="46">
        <f>'35W'!V82</f>
        <v>25.349074988594825</v>
      </c>
      <c r="Z79" s="46">
        <f>'40W'!V82</f>
        <v>26.181963207622477</v>
      </c>
    </row>
    <row r="80" spans="8:26" x14ac:dyDescent="0.25">
      <c r="H80" s="67">
        <f t="shared" si="2"/>
        <v>74</v>
      </c>
      <c r="I80" s="68">
        <f>'25W'!V83</f>
        <v>23.741242171620456</v>
      </c>
      <c r="J80" s="69">
        <f>'25W for Bottom'!G86</f>
        <v>19.035191100735442</v>
      </c>
      <c r="K80" s="68">
        <f>'25W for Front'!G86</f>
        <v>20.31808860759206</v>
      </c>
      <c r="L80" s="69">
        <f>'25W for Back'!G86</f>
        <v>23.311512359276406</v>
      </c>
      <c r="M80" s="69">
        <f>'25W for Right &amp; Left'!G86</f>
        <v>23.745509074352125</v>
      </c>
      <c r="V80" s="43">
        <f>'25W'!U83/60</f>
        <v>73</v>
      </c>
      <c r="W80" s="46">
        <f>'25W'!V83</f>
        <v>23.741242171620456</v>
      </c>
      <c r="X80" s="46">
        <f>'30W'!V83</f>
        <v>24.564161829444725</v>
      </c>
      <c r="Y80" s="46">
        <f>'35W'!V83</f>
        <v>25.394596408697396</v>
      </c>
      <c r="Z80" s="46">
        <f>'40W'!V83</f>
        <v>26.231886529838004</v>
      </c>
    </row>
    <row r="81" spans="8:26" x14ac:dyDescent="0.25">
      <c r="H81" s="67">
        <f t="shared" si="2"/>
        <v>75</v>
      </c>
      <c r="I81" s="68">
        <f>'25W'!V84</f>
        <v>23.777036483321936</v>
      </c>
      <c r="J81" s="69">
        <f>'25W for Bottom'!G87</f>
        <v>19.04277896463336</v>
      </c>
      <c r="K81" s="68">
        <f>'25W for Front'!G87</f>
        <v>20.321867022068144</v>
      </c>
      <c r="L81" s="69">
        <f>'25W for Back'!G87</f>
        <v>23.339773486307351</v>
      </c>
      <c r="M81" s="69">
        <f>'25W for Right &amp; Left'!G87</f>
        <v>23.775705970927312</v>
      </c>
      <c r="V81" s="43">
        <f>'25W'!U84/60</f>
        <v>74</v>
      </c>
      <c r="W81" s="46">
        <f>'25W'!V84</f>
        <v>23.777036483321936</v>
      </c>
      <c r="X81" s="46">
        <f>'30W'!V84</f>
        <v>24.604382401929545</v>
      </c>
      <c r="Y81" s="46">
        <f>'35W'!V84</f>
        <v>25.439175076111997</v>
      </c>
      <c r="Z81" s="46">
        <f>'40W'!V84</f>
        <v>26.280757604727661</v>
      </c>
    </row>
    <row r="82" spans="8:26" x14ac:dyDescent="0.25">
      <c r="H82" s="67">
        <f t="shared" si="2"/>
        <v>76</v>
      </c>
      <c r="I82" s="68">
        <f>'25W'!V85</f>
        <v>23.812117689761834</v>
      </c>
      <c r="J82" s="69">
        <f>'25W for Bottom'!G88</f>
        <v>19.050245613821883</v>
      </c>
      <c r="K82" s="68">
        <f>'25W for Front'!G88</f>
        <v>20.325471544710936</v>
      </c>
      <c r="L82" s="69">
        <f>'25W for Back'!G88</f>
        <v>23.367373269826782</v>
      </c>
      <c r="M82" s="69">
        <f>'25W for Right &amp; Left'!G88</f>
        <v>23.805187523714409</v>
      </c>
      <c r="V82" s="43">
        <f>'25W'!U85/60</f>
        <v>75</v>
      </c>
      <c r="W82" s="46">
        <f>'25W'!V85</f>
        <v>23.812117689761834</v>
      </c>
      <c r="X82" s="46">
        <f>'30W'!V85</f>
        <v>24.643784880929907</v>
      </c>
      <c r="Y82" s="46">
        <f>'35W'!V85</f>
        <v>25.482829604920301</v>
      </c>
      <c r="Z82" s="46">
        <f>'40W'!V85</f>
        <v>26.328597583920303</v>
      </c>
    </row>
    <row r="83" spans="8:26" x14ac:dyDescent="0.25">
      <c r="H83" s="67">
        <f t="shared" si="2"/>
        <v>77</v>
      </c>
      <c r="I83" s="68">
        <f>'25W'!V86</f>
        <v>23.846499342239291</v>
      </c>
      <c r="J83" s="69">
        <f>'25W for Bottom'!G89</f>
        <v>19.057592890536259</v>
      </c>
      <c r="K83" s="68">
        <f>'25W for Front'!G89</f>
        <v>20.328910146080663</v>
      </c>
      <c r="L83" s="69">
        <f>'25W for Back'!G89</f>
        <v>23.394326664426753</v>
      </c>
      <c r="M83" s="69">
        <f>'25W for Right &amp; Left'!G89</f>
        <v>23.8339701096045</v>
      </c>
      <c r="V83" s="43">
        <f>'25W'!U86/60</f>
        <v>76</v>
      </c>
      <c r="W83" s="46">
        <f>'25W'!V86</f>
        <v>23.846499342239291</v>
      </c>
      <c r="X83" s="46">
        <f>'30W'!V86</f>
        <v>24.68238514515502</v>
      </c>
      <c r="Y83" s="46">
        <f>'35W'!V86</f>
        <v>25.525578283062497</v>
      </c>
      <c r="Z83" s="46">
        <f>'40W'!V86</f>
        <v>26.375427241170346</v>
      </c>
    </row>
    <row r="84" spans="8:26" x14ac:dyDescent="0.25">
      <c r="H84" s="67">
        <f t="shared" si="2"/>
        <v>78</v>
      </c>
      <c r="I84" s="68">
        <f>'25W'!V87</f>
        <v>23.880194763390747</v>
      </c>
      <c r="J84" s="69">
        <f>'25W for Bottom'!G90</f>
        <v>19.064822612534538</v>
      </c>
      <c r="K84" s="68">
        <f>'25W for Front'!G90</f>
        <v>20.332190434342024</v>
      </c>
      <c r="L84" s="69">
        <f>'25W for Back'!G90</f>
        <v>23.420648312575683</v>
      </c>
      <c r="M84" s="69">
        <f>'25W for Right &amp; Left'!G90</f>
        <v>23.862069759255608</v>
      </c>
      <c r="V84" s="43">
        <f>'25W'!U87/60</f>
        <v>77</v>
      </c>
      <c r="W84" s="46">
        <f>'25W'!V87</f>
        <v>23.880194763390747</v>
      </c>
      <c r="X84" s="46">
        <f>'30W'!V87</f>
        <v>24.72019879917287</v>
      </c>
      <c r="Y84" s="46">
        <f>'35W'!V87</f>
        <v>25.567439076047656</v>
      </c>
      <c r="Z84" s="46">
        <f>'40W'!V87</f>
        <v>26.421266976792463</v>
      </c>
    </row>
    <row r="85" spans="8:26" x14ac:dyDescent="0.25">
      <c r="H85" s="67">
        <f t="shared" si="2"/>
        <v>79</v>
      </c>
      <c r="I85" s="68">
        <f>'25W'!V88</f>
        <v>23.9132170496902</v>
      </c>
      <c r="J85" s="69">
        <f>'25W for Bottom'!G91</f>
        <v>19.071936573277412</v>
      </c>
      <c r="K85" s="68">
        <f>'25W for Front'!G91</f>
        <v>20.335319671471495</v>
      </c>
      <c r="L85" s="69">
        <f>'25W for Back'!G91</f>
        <v>23.446352549774424</v>
      </c>
      <c r="M85" s="69">
        <f>'25W for Right &amp; Left'!G91</f>
        <v>23.889502162901991</v>
      </c>
      <c r="V85" s="43">
        <f>'25W'!U88/60</f>
        <v>78</v>
      </c>
      <c r="W85" s="46">
        <f>'25W'!V88</f>
        <v>23.9132170496902</v>
      </c>
      <c r="X85" s="46">
        <f>'30W'!V88</f>
        <v>24.757241176519521</v>
      </c>
      <c r="Y85" s="46">
        <f>'35W'!V88</f>
        <v>25.608429630733987</v>
      </c>
      <c r="Z85" s="46">
        <f>'40W'!V88</f>
        <v>26.466136822174718</v>
      </c>
    </row>
    <row r="86" spans="8:26" x14ac:dyDescent="0.25">
      <c r="H86" s="67">
        <f t="shared" si="2"/>
        <v>80</v>
      </c>
      <c r="I86" s="68">
        <f>'25W'!V89</f>
        <v>23.945579073996303</v>
      </c>
      <c r="J86" s="69">
        <f>'25W for Bottom'!G92</f>
        <v>19.078936542114054</v>
      </c>
      <c r="K86" s="68">
        <f>'25W for Front'!G92</f>
        <v>20.338304788764741</v>
      </c>
      <c r="L86" s="69">
        <f>'25W for Back'!G92</f>
        <v>23.471453409705202</v>
      </c>
      <c r="M86" s="69">
        <f>'25W for Right &amp; Left'!G92</f>
        <v>23.916282676153418</v>
      </c>
      <c r="V86" s="43">
        <f>'25W'!U89/60</f>
        <v>79</v>
      </c>
      <c r="W86" s="46">
        <f>'25W'!V89</f>
        <v>23.945579073996303</v>
      </c>
      <c r="X86" s="46">
        <f>'30W'!V89</f>
        <v>24.793527342862561</v>
      </c>
      <c r="Y86" s="46">
        <f>'35W'!V89</f>
        <v>25.648567279170429</v>
      </c>
      <c r="Z86" s="46">
        <f>'40W'!V89</f>
        <v>26.510056444360046</v>
      </c>
    </row>
    <row r="87" spans="8:26" x14ac:dyDescent="0.25">
      <c r="H87" s="67">
        <f t="shared" si="2"/>
        <v>81</v>
      </c>
      <c r="I87" s="68">
        <f>'25W'!V90</f>
        <v>23.977293488140749</v>
      </c>
      <c r="J87" s="69">
        <f>'25W for Bottom'!G93</f>
        <v>19.085824264473473</v>
      </c>
      <c r="K87" s="68">
        <f>'25W for Front'!G93</f>
        <v>20.341152401672026</v>
      </c>
      <c r="L87" s="69">
        <f>'25W for Back'!G93</f>
        <v>23.495964629367673</v>
      </c>
      <c r="M87" s="69">
        <f>'25W for Right &amp; Left'!G93</f>
        <v>23.942426325777877</v>
      </c>
      <c r="V87" s="43">
        <f>'25W'!U90/60</f>
        <v>80</v>
      </c>
      <c r="W87" s="46">
        <f>'25W'!V90</f>
        <v>23.977293488140749</v>
      </c>
      <c r="X87" s="46">
        <f>'30W'!V90</f>
        <v>24.82907209921191</v>
      </c>
      <c r="Y87" s="46">
        <f>'35W'!V90</f>
        <v>25.687869042491513</v>
      </c>
      <c r="Z87" s="46">
        <f>'40W'!V90</f>
        <v>26.553045150686678</v>
      </c>
    </row>
    <row r="88" spans="8:26" x14ac:dyDescent="0.25">
      <c r="H88" s="67">
        <f t="shared" si="2"/>
        <v>82</v>
      </c>
      <c r="I88" s="68">
        <f>'25W'!V91</f>
        <v>24.008372725552704</v>
      </c>
      <c r="J88" s="69">
        <f>'25W for Bottom'!G94</f>
        <v>19.092601462060909</v>
      </c>
      <c r="K88" s="68">
        <f>'25W for Front'!G94</f>
        <v>20.34386882398859</v>
      </c>
      <c r="L88" s="69">
        <f>'25W for Back'!G94</f>
        <v>23.519899654196745</v>
      </c>
      <c r="M88" s="69">
        <f>'25W for Right &amp; Left'!G94</f>
        <v>23.967947815461777</v>
      </c>
      <c r="V88" s="43">
        <f>'25W'!U91/60</f>
        <v>81</v>
      </c>
      <c r="W88" s="46">
        <f>'25W'!V91</f>
        <v>24.008372725552704</v>
      </c>
      <c r="X88" s="46">
        <f>'30W'!V91</f>
        <v>24.863889985171657</v>
      </c>
      <c r="Y88" s="46">
        <f>'35W'!V91</f>
        <v>25.726351634857977</v>
      </c>
      <c r="Z88" s="46">
        <f>'40W'!V91</f>
        <v>26.595121893478687</v>
      </c>
    </row>
    <row r="89" spans="8:26" x14ac:dyDescent="0.25">
      <c r="H89" s="67">
        <f t="shared" si="2"/>
        <v>83</v>
      </c>
      <c r="I89" s="68">
        <f>'25W'!V92</f>
        <v>24.038829003914433</v>
      </c>
      <c r="J89" s="69">
        <f>'25W for Bottom'!G95</f>
        <v>19.09926983305882</v>
      </c>
      <c r="K89" s="68">
        <f>'25W for Front'!G95</f>
        <v>20.346460081426109</v>
      </c>
      <c r="L89" s="69">
        <f>'25W for Back'!G95</f>
        <v>23.54327164315729</v>
      </c>
      <c r="M89" s="69">
        <f>'25W for Right &amp; Left'!G95</f>
        <v>23.992861531542168</v>
      </c>
      <c r="V89" s="43">
        <f>'25W'!U92/60</f>
        <v>82</v>
      </c>
      <c r="W89" s="46">
        <f>'25W'!V92</f>
        <v>24.038829003914433</v>
      </c>
      <c r="X89" s="46">
        <f>'30W'!V92</f>
        <v>24.897995282227029</v>
      </c>
      <c r="Y89" s="46">
        <f>'35W'!V92</f>
        <v>25.764031467436066</v>
      </c>
      <c r="Z89" s="46">
        <f>'40W'!V92</f>
        <v>26.63630527477844</v>
      </c>
    </row>
    <row r="90" spans="8:26" x14ac:dyDescent="0.25">
      <c r="H90" s="67">
        <f t="shared" si="2"/>
        <v>84</v>
      </c>
      <c r="I90" s="68">
        <f>'25W'!V93</f>
        <v>24.068674327843539</v>
      </c>
      <c r="J90" s="69">
        <f>'25W for Bottom'!G96</f>
        <v>19.105831052332043</v>
      </c>
      <c r="K90" s="68">
        <f>'25W for Front'!G96</f>
        <v>20.348931924590492</v>
      </c>
      <c r="L90" s="69">
        <f>'25W for Back'!G96</f>
        <v>23.56609347381124</v>
      </c>
      <c r="M90" s="69">
        <f>'25W for Right &amp; Left'!G96</f>
        <v>24.017181548705931</v>
      </c>
      <c r="V90" s="43">
        <f>'25W'!U93/60</f>
        <v>83</v>
      </c>
      <c r="W90" s="46">
        <f>'25W'!V93</f>
        <v>24.068674327843539</v>
      </c>
      <c r="X90" s="46">
        <f>'30W'!V93</f>
        <v>24.931402017060929</v>
      </c>
      <c r="Y90" s="46">
        <f>'35W'!V93</f>
        <v>25.800924652408977</v>
      </c>
      <c r="Z90" s="46">
        <f>'40W'!V93</f>
        <v>26.676613551113221</v>
      </c>
    </row>
    <row r="91" spans="8:26" x14ac:dyDescent="0.25">
      <c r="H91" s="67">
        <f t="shared" si="2"/>
        <v>85</v>
      </c>
      <c r="I91" s="68">
        <f>'25W'!V94</f>
        <v>24.09792049159751</v>
      </c>
      <c r="J91" s="69">
        <f>'25W for Bottom'!G97</f>
        <v>19.112286771636736</v>
      </c>
      <c r="K91" s="68">
        <f>'25W for Front'!G97</f>
        <v>20.3512898413904</v>
      </c>
      <c r="L91" s="69">
        <f>'25W for Back'!G97</f>
        <v>23.588377747352965</v>
      </c>
      <c r="M91" s="69">
        <f>'25W for Right &amp; Left'!G97</f>
        <v>24.040921635651355</v>
      </c>
      <c r="V91" s="43">
        <f>'25W'!U94/60</f>
        <v>84</v>
      </c>
      <c r="W91" s="46">
        <f>'25W'!V94</f>
        <v>24.09792049159751</v>
      </c>
      <c r="X91" s="46">
        <f>'30W'!V94</f>
        <v>24.964123964894849</v>
      </c>
      <c r="Y91" s="46">
        <f>'35W'!V94</f>
        <v>25.837047007014252</v>
      </c>
      <c r="Z91" s="46">
        <f>'40W'!V94</f>
        <v>26.716064638288891</v>
      </c>
    </row>
    <row r="92" spans="8:26" x14ac:dyDescent="0.25">
      <c r="H92" s="67">
        <f t="shared" si="2"/>
        <v>86</v>
      </c>
      <c r="I92" s="68">
        <f>'25W'!V95</f>
        <v>24.126579081796624</v>
      </c>
      <c r="J92" s="69">
        <f>'25W for Bottom'!G98</f>
        <v>19.118638619832748</v>
      </c>
      <c r="K92" s="68">
        <f>'25W for Front'!G98</f>
        <v>20.353539068900005</v>
      </c>
      <c r="L92" s="69">
        <f>'25W for Back'!G98</f>
        <v>23.610136793609136</v>
      </c>
      <c r="M92" s="69">
        <f>'25W for Right &amp; Left'!G98</f>
        <v>24.064095260707902</v>
      </c>
      <c r="V92" s="43">
        <f>'25W'!U95/60</f>
        <v>85</v>
      </c>
      <c r="W92" s="46">
        <f>'25W'!V95</f>
        <v>24.126579081796624</v>
      </c>
      <c r="X92" s="46">
        <f>'30W'!V95</f>
        <v>24.996174652849341</v>
      </c>
      <c r="Y92" s="46">
        <f>'35W'!V95</f>
        <v>25.8724140576014</v>
      </c>
      <c r="Z92" s="46">
        <f>'40W'!V95</f>
        <v>26.754676116203839</v>
      </c>
    </row>
    <row r="93" spans="8:26" x14ac:dyDescent="0.25">
      <c r="H93" s="67">
        <f t="shared" si="2"/>
        <v>87</v>
      </c>
      <c r="I93" s="68">
        <f>'25W'!V96</f>
        <v>24.154661480161387</v>
      </c>
      <c r="J93" s="69">
        <f>'25W for Bottom'!G99</f>
        <v>19.124888203099029</v>
      </c>
      <c r="K93" s="68">
        <f>'25W for Front'!G99</f>
        <v>20.355684604698716</v>
      </c>
      <c r="L93" s="69">
        <f>'25W for Back'!G99</f>
        <v>23.631382675999664</v>
      </c>
      <c r="M93" s="69">
        <f>'25W for Right &amp; Left'!G99</f>
        <v>24.086715597410286</v>
      </c>
      <c r="V93" s="43">
        <f>'25W'!U96/60</f>
        <v>86</v>
      </c>
      <c r="W93" s="46">
        <f>'25W'!V96</f>
        <v>24.154661480161387</v>
      </c>
      <c r="X93" s="46">
        <f>'30W'!V96</f>
        <v>25.027567363319477</v>
      </c>
      <c r="Y93" s="46">
        <f>'35W'!V96</f>
        <v>25.907041043704339</v>
      </c>
      <c r="Z93" s="46">
        <f>'40W'!V96</f>
        <v>26.792465233676968</v>
      </c>
    </row>
    <row r="94" spans="8:26" x14ac:dyDescent="0.25">
      <c r="H94" s="67">
        <f t="shared" si="2"/>
        <v>88</v>
      </c>
      <c r="I94" s="68">
        <f>'25W'!V97</f>
        <v>24.182178866261072</v>
      </c>
      <c r="J94" s="69">
        <f>'25W for Bottom'!G100</f>
        <v>19.131037105151798</v>
      </c>
      <c r="K94" s="68">
        <f>'25W for Front'!G100</f>
        <v>20.357731217709745</v>
      </c>
      <c r="L94" s="69">
        <f>'25W for Back'!G100</f>
        <v>23.652127196456533</v>
      </c>
      <c r="M94" s="69">
        <f>'25W for Right &amp; Left'!G100</f>
        <v>24.108795530023436</v>
      </c>
      <c r="V94" s="43">
        <f>'25W'!U97/60</f>
        <v>87</v>
      </c>
      <c r="W94" s="46">
        <f>'25W'!V97</f>
        <v>24.182178866261072</v>
      </c>
      <c r="X94" s="46">
        <f>'30W'!V97</f>
        <v>25.058315137361099</v>
      </c>
      <c r="Y94" s="46">
        <f>'35W'!V97</f>
        <v>25.940942922123707</v>
      </c>
      <c r="Z94" s="46">
        <f>'40W'!V97</f>
        <v>26.829448913283905</v>
      </c>
    </row>
    <row r="95" spans="8:26" x14ac:dyDescent="0.25">
      <c r="H95" s="67">
        <f t="shared" si="2"/>
        <v>89</v>
      </c>
      <c r="I95" s="68">
        <f>'25W'!V98</f>
        <v>24.209142220270021</v>
      </c>
      <c r="J95" s="69">
        <f>'25W for Bottom'!G101</f>
        <v>19.137086887465117</v>
      </c>
      <c r="K95" s="68">
        <f>'25W for Front'!G101</f>
        <v>20.359683458558578</v>
      </c>
      <c r="L95" s="69">
        <f>'25W for Back'!G101</f>
        <v>23.672381900297744</v>
      </c>
      <c r="M95" s="69">
        <f>'25W for Right &amp; Left'!G101</f>
        <v>24.130347659015133</v>
      </c>
      <c r="V95" s="43">
        <f>'25W'!U98/60</f>
        <v>88</v>
      </c>
      <c r="W95" s="46">
        <f>'25W'!V98</f>
        <v>24.209142220270021</v>
      </c>
      <c r="X95" s="46">
        <f>'30W'!V98</f>
        <v>25.088430778083854</v>
      </c>
      <c r="Y95" s="46">
        <f>'35W'!V98</f>
        <v>25.974134371014287</v>
      </c>
      <c r="Z95" s="46">
        <f>'40W'!V98</f>
        <v>26.865643756195968</v>
      </c>
    </row>
    <row r="96" spans="8:26" x14ac:dyDescent="0.25">
      <c r="H96" s="67">
        <f t="shared" si="2"/>
        <v>90</v>
      </c>
      <c r="I96" s="68">
        <f>'25W'!V99</f>
        <v>24.235562325728679</v>
      </c>
      <c r="J96" s="69">
        <f>'25W for Bottom'!G102</f>
        <v>19.143039089493612</v>
      </c>
      <c r="K96" s="68">
        <f>'25W for Front'!G102</f>
        <v>20.361545669471678</v>
      </c>
      <c r="L96" s="69">
        <f>'25W for Back'!G102</f>
        <v>23.692158081053716</v>
      </c>
      <c r="M96" s="69">
        <f>'25W for Right &amp; Left'!G102</f>
        <v>24.151384306473474</v>
      </c>
      <c r="V96" s="43">
        <f>'25W'!U99/60</f>
        <v>89</v>
      </c>
      <c r="W96" s="46">
        <f>'25W'!V99</f>
        <v>24.235562325728679</v>
      </c>
      <c r="X96" s="46">
        <f>'30W'!V99</f>
        <v>25.117926854047376</v>
      </c>
      <c r="Y96" s="46">
        <f>'35W'!V99</f>
        <v>26.006629793973271</v>
      </c>
      <c r="Z96" s="46">
        <f>'40W'!V99</f>
        <v>26.90106604701684</v>
      </c>
    </row>
    <row r="97" spans="8:26" x14ac:dyDescent="0.25">
      <c r="H97" s="67">
        <f t="shared" si="2"/>
        <v>91</v>
      </c>
      <c r="I97" s="68">
        <f>'25W'!V100</f>
        <v>24.261449772306506</v>
      </c>
      <c r="J97" s="69">
        <f>'25W for Bottom'!G103</f>
        <v>19.148895228897036</v>
      </c>
      <c r="K97" s="68">
        <f>'25W for Front'!G103</f>
        <v>20.363321993734917</v>
      </c>
      <c r="L97" s="69">
        <f>'25W for Back'!G103</f>
        <v>23.711466785243871</v>
      </c>
      <c r="M97" s="69">
        <f>'25W for Right &amp; Left'!G103</f>
        <v>24.171917521466618</v>
      </c>
      <c r="V97" s="43">
        <f>'25W'!U100/60</f>
        <v>90</v>
      </c>
      <c r="W97" s="46">
        <f>'25W'!V100</f>
        <v>24.261449772306506</v>
      </c>
      <c r="X97" s="46">
        <f>'30W'!V100</f>
        <v>25.14681570265714</v>
      </c>
      <c r="Y97" s="46">
        <f>'35W'!V100</f>
        <v>26.038443324125229</v>
      </c>
      <c r="Z97" s="46">
        <f>'40W'!V100</f>
        <v>26.935731758612231</v>
      </c>
    </row>
    <row r="98" spans="8:26" x14ac:dyDescent="0.25">
      <c r="H98" s="67">
        <f t="shared" si="2"/>
        <v>92</v>
      </c>
      <c r="I98" s="68">
        <f>'25W'!V101</f>
        <v>24.286814958564051</v>
      </c>
      <c r="J98" s="69">
        <f>'25W for Bottom'!G104</f>
        <v>19.154656801766443</v>
      </c>
      <c r="K98" s="68">
        <f>'25W for Front'!G104</f>
        <v>20.365016384730556</v>
      </c>
      <c r="L98" s="69">
        <f>'25W for Back'!G104</f>
        <v>23.730318817101274</v>
      </c>
      <c r="M98" s="69">
        <f>'25W for Right &amp; Left'!G104</f>
        <v>24.191959085342443</v>
      </c>
      <c r="V98" s="43">
        <f>'25W'!U101/60</f>
        <v>91</v>
      </c>
      <c r="W98" s="46">
        <f>'25W'!V101</f>
        <v>24.286814958564051</v>
      </c>
      <c r="X98" s="46">
        <f>'30W'!V101</f>
        <v>25.175109433556788</v>
      </c>
      <c r="Y98" s="46">
        <f>'35W'!V101</f>
        <v>26.06958882820005</v>
      </c>
      <c r="Z98" s="46">
        <f>'40W'!V101</f>
        <v>26.969656556928172</v>
      </c>
    </row>
    <row r="99" spans="8:26" x14ac:dyDescent="0.25">
      <c r="H99" s="67">
        <f t="shared" si="2"/>
        <v>93</v>
      </c>
      <c r="I99" s="68">
        <f>'25W'!V102</f>
        <v>24.311668094711759</v>
      </c>
      <c r="J99" s="69">
        <f>'25W for Bottom'!G105</f>
        <v>19.160325282851709</v>
      </c>
      <c r="K99" s="68">
        <f>'25W for Front'!G105</f>
        <v>20.366632614570783</v>
      </c>
      <c r="L99" s="69">
        <f>'25W for Back'!G105</f>
        <v>23.748724743243454</v>
      </c>
      <c r="M99" s="69">
        <f>'25W for Right &amp; Left'!G105</f>
        <v>24.211520516966107</v>
      </c>
      <c r="V99" s="43">
        <f>'25W'!U102/60</f>
        <v>92</v>
      </c>
      <c r="W99" s="46">
        <f>'25W'!V102</f>
        <v>24.311668094711759</v>
      </c>
      <c r="X99" s="46">
        <f>'30W'!V102</f>
        <v>25.202819932013938</v>
      </c>
      <c r="Y99" s="46">
        <f>'35W'!V102</f>
        <v>26.100079910600336</v>
      </c>
      <c r="Z99" s="46">
        <f>'40W'!V102</f>
        <v>27.002855805793839</v>
      </c>
    </row>
    <row r="100" spans="8:26" x14ac:dyDescent="0.25">
      <c r="H100" s="67">
        <f t="shared" si="2"/>
        <v>94</v>
      </c>
      <c r="I100" s="68">
        <f>'25W'!V103</f>
        <v>24.336019205363151</v>
      </c>
      <c r="J100" s="69">
        <f>'25W for Bottom'!G106</f>
        <v>19.165902125790176</v>
      </c>
      <c r="K100" s="68">
        <f>'25W for Front'!G106</f>
        <v>20.368174282345215</v>
      </c>
      <c r="L100" s="69">
        <f>'25W for Back'!G106</f>
        <v>23.766694897287756</v>
      </c>
      <c r="M100" s="69">
        <f>'25W for Right &amp; Left'!G106</f>
        <v>24.230613077893636</v>
      </c>
      <c r="V100" s="43">
        <f>'25W'!U103/60</f>
        <v>93</v>
      </c>
      <c r="W100" s="46">
        <f>'25W'!V103</f>
        <v>24.336019205363151</v>
      </c>
      <c r="X100" s="46">
        <f>'30W'!V103</f>
        <v>25.229958862296701</v>
      </c>
      <c r="Y100" s="46">
        <f>'35W'!V103</f>
        <v>26.129929917454955</v>
      </c>
      <c r="Z100" s="46">
        <f>'40W'!V103</f>
        <v>27.035344571705174</v>
      </c>
    </row>
    <row r="101" spans="8:26" x14ac:dyDescent="0.25">
      <c r="H101" s="67">
        <f t="shared" si="2"/>
        <v>95</v>
      </c>
      <c r="I101" s="68">
        <f>'25W'!V104</f>
        <v>24.359878132280226</v>
      </c>
      <c r="J101" s="69">
        <f>'25W for Bottom'!G107</f>
        <v>19.1713887633362</v>
      </c>
      <c r="K101" s="68">
        <f>'25W for Front'!G107</f>
        <v>20.369644821999</v>
      </c>
      <c r="L101" s="69">
        <f>'25W for Back'!G107</f>
        <v>23.784239384409716</v>
      </c>
      <c r="M101" s="69">
        <f>'25W for Right &amp; Left'!G107</f>
        <v>24.249247777479962</v>
      </c>
      <c r="V101" s="43">
        <f>'25W'!U104/60</f>
        <v>94</v>
      </c>
      <c r="W101" s="46">
        <f>'25W'!V104</f>
        <v>24.359878132280226</v>
      </c>
      <c r="X101" s="46">
        <f>'30W'!V104</f>
        <v>25.256537671038327</v>
      </c>
      <c r="Y101" s="46">
        <f>'35W'!V104</f>
        <v>26.159151940655782</v>
      </c>
      <c r="Z101" s="46">
        <f>'40W'!V104</f>
        <v>27.067137628585776</v>
      </c>
    </row>
    <row r="102" spans="8:26" x14ac:dyDescent="0.25">
      <c r="H102" s="67">
        <f t="shared" si="2"/>
        <v>96</v>
      </c>
      <c r="I102" s="68">
        <f>'25W'!V105</f>
        <v>24.383254537109085</v>
      </c>
      <c r="J102" s="69">
        <f>'25W for Bottom'!G108</f>
        <v>19.176786607591403</v>
      </c>
      <c r="K102" s="68">
        <f>'25W for Front'!G108</f>
        <v>20.371047509857519</v>
      </c>
      <c r="L102" s="69">
        <f>'25W for Back'!G108</f>
        <v>23.801368085843155</v>
      </c>
      <c r="M102" s="69">
        <f>'25W for Right &amp; Left'!G108</f>
        <v>24.267435377919952</v>
      </c>
      <c r="V102" s="43">
        <f>'25W'!U105/60</f>
        <v>95</v>
      </c>
      <c r="W102" s="46">
        <f>'25W'!V105</f>
        <v>24.383254537109085</v>
      </c>
      <c r="X102" s="46">
        <f>'30W'!V105</f>
        <v>25.282567590587544</v>
      </c>
      <c r="Y102" s="46">
        <f>'35W'!V105</f>
        <v>26.187758821874745</v>
      </c>
      <c r="Z102" s="46">
        <f>'40W'!V105</f>
        <v>27.098249462521867</v>
      </c>
    </row>
    <row r="103" spans="8:26" x14ac:dyDescent="0.25">
      <c r="H103" s="67">
        <f t="shared" si="2"/>
        <v>97</v>
      </c>
      <c r="I103" s="68">
        <f>'25W'!V106</f>
        <v>24.4061579041039</v>
      </c>
      <c r="J103" s="69">
        <f>'25W for Bottom'!G109</f>
        <v>19.182097050235431</v>
      </c>
      <c r="K103" s="68">
        <f>'25W for Front'!G109</f>
        <v>20.372385471813082</v>
      </c>
      <c r="L103" s="69">
        <f>'25W for Back'!G109</f>
        <v>23.818090663320888</v>
      </c>
      <c r="M103" s="69">
        <f>'25W for Right &amp; Left'!G109</f>
        <v>24.285186399221242</v>
      </c>
      <c r="V103" s="43">
        <f>'25W'!U106/60</f>
        <v>96</v>
      </c>
      <c r="W103" s="46">
        <f>'25W'!V106</f>
        <v>24.4061579041039</v>
      </c>
      <c r="X103" s="46">
        <f>'30W'!V106</f>
        <v>25.308059642342435</v>
      </c>
      <c r="Y103" s="46">
        <f>'35W'!V106</f>
        <v>26.215763156558658</v>
      </c>
      <c r="Z103" s="46">
        <f>'40W'!V106</f>
        <v>27.128694276468305</v>
      </c>
    </row>
    <row r="104" spans="8:26" x14ac:dyDescent="0.25">
      <c r="H104" s="67">
        <f t="shared" si="2"/>
        <v>98</v>
      </c>
      <c r="I104" s="68">
        <f>'25W'!V107</f>
        <v>24.42859754283749</v>
      </c>
      <c r="J104" s="69">
        <f>'25W for Bottom'!G110</f>
        <v>19.187321462757044</v>
      </c>
      <c r="K104" s="68">
        <f>'25W for Front'!G110</f>
        <v>20.373661690188325</v>
      </c>
      <c r="L104" s="69">
        <f>'25W for Back'!G110</f>
        <v>23.834416563455012</v>
      </c>
      <c r="M104" s="69">
        <f>'25W for Right &amp; Left'!G110</f>
        <v>24.302511124107781</v>
      </c>
      <c r="V104" s="43">
        <f>'25W'!U107/60</f>
        <v>97</v>
      </c>
      <c r="W104" s="46">
        <f>'25W'!V107</f>
        <v>24.42859754283749</v>
      </c>
      <c r="X104" s="46">
        <f>'30W'!V107</f>
        <v>25.33302464006573</v>
      </c>
      <c r="Y104" s="46">
        <f>'35W'!V107</f>
        <v>26.243177297899379</v>
      </c>
      <c r="Z104" s="46">
        <f>'40W'!V107</f>
        <v>27.158485994922934</v>
      </c>
    </row>
    <row r="105" spans="8:26" x14ac:dyDescent="0.25">
      <c r="H105" s="67">
        <f t="shared" si="2"/>
        <v>99</v>
      </c>
      <c r="I105" s="68">
        <f>'25W'!V108</f>
        <v>24.450582590896936</v>
      </c>
      <c r="J105" s="69">
        <f>'25W for Bottom'!G111</f>
        <v>19.192461196685368</v>
      </c>
      <c r="K105" s="68">
        <f>'25W for Front'!G111</f>
        <v>20.374879010290449</v>
      </c>
      <c r="L105" s="69">
        <f>'25W for Back'!G111</f>
        <v>23.850355022055997</v>
      </c>
      <c r="M105" s="69">
        <f>'25W for Right &amp; Left'!G111</f>
        <v>24.319419602853234</v>
      </c>
      <c r="V105" s="43">
        <f>'25W'!U108/60</f>
        <v>98</v>
      </c>
      <c r="W105" s="46">
        <f>'25W'!V108</f>
        <v>24.450582590896936</v>
      </c>
      <c r="X105" s="46">
        <f>'30W'!V108</f>
        <v>25.357473193179636</v>
      </c>
      <c r="Y105" s="46">
        <f>'35W'!V108</f>
        <v>26.270013360777106</v>
      </c>
      <c r="Z105" s="46">
        <f>'40W'!V108</f>
        <v>27.187638268566705</v>
      </c>
    </row>
    <row r="106" spans="8:26" x14ac:dyDescent="0.25">
      <c r="H106" s="67">
        <f t="shared" si="2"/>
        <v>100</v>
      </c>
      <c r="I106" s="68">
        <f>'25W'!V109</f>
        <v>24.472122016562686</v>
      </c>
      <c r="J106" s="69">
        <f>'25W for Bottom'!G112</f>
        <v>19.197517583821124</v>
      </c>
      <c r="K106" s="68">
        <f>'25W for Front'!G112</f>
        <v>20.376040146669904</v>
      </c>
      <c r="L106" s="69">
        <f>'25W for Back'!G112</f>
        <v>23.865915068389835</v>
      </c>
      <c r="M106" s="69">
        <f>'25W for Right &amp; Left'!G112</f>
        <v>24.335921658043468</v>
      </c>
      <c r="V106" s="43">
        <f>'25W'!U109/60</f>
        <v>99</v>
      </c>
      <c r="W106" s="46">
        <f>'25W'!V109</f>
        <v>24.472122016562686</v>
      </c>
      <c r="X106" s="46">
        <f>'30W'!V109</f>
        <v>25.381415710038446</v>
      </c>
      <c r="Y106" s="46">
        <f>'35W'!V109</f>
        <v>26.296283225674781</v>
      </c>
      <c r="Z106" s="46">
        <f>'40W'!V109</f>
        <v>27.21616447886726</v>
      </c>
    </row>
    <row r="107" spans="8:26" x14ac:dyDescent="0.25">
      <c r="H107" s="67">
        <f t="shared" si="2"/>
        <v>101</v>
      </c>
      <c r="I107" s="68">
        <f>'25W'!V110</f>
        <v>24.493224621469839</v>
      </c>
      <c r="J107" s="69">
        <f>'25W for Bottom'!G113</f>
        <v>19.202491936467727</v>
      </c>
      <c r="K107" s="68">
        <f>'25W for Front'!G113</f>
        <v>20.377147689096439</v>
      </c>
      <c r="L107" s="69">
        <f>'25W for Back'!G113</f>
        <v>23.881105529372686</v>
      </c>
      <c r="M107" s="69">
        <f>'25W for Right &amp; Left'!G113</f>
        <v>24.35202688926756</v>
      </c>
      <c r="V107" s="43">
        <f>'25W'!U110/60</f>
        <v>100</v>
      </c>
      <c r="W107" s="46">
        <f>'25W'!V110</f>
        <v>24.493224621469839</v>
      </c>
      <c r="X107" s="46">
        <f>'30W'!V110</f>
        <v>25.404862401177294</v>
      </c>
      <c r="Y107" s="46">
        <f>'35W'!V110</f>
        <v>26.321998542561687</v>
      </c>
      <c r="Z107" s="46">
        <f>'40W'!V110</f>
        <v>27.244077742643835</v>
      </c>
    </row>
    <row r="108" spans="8:26" x14ac:dyDescent="0.25">
      <c r="H108" s="67">
        <f t="shared" si="2"/>
        <v>102</v>
      </c>
      <c r="I108" s="68">
        <f>'25W'!V111</f>
        <v>24.513899043250301</v>
      </c>
      <c r="J108" s="69">
        <f>'25W for Bottom'!G114</f>
        <v>19.207385547662078</v>
      </c>
      <c r="K108" s="68">
        <f>'25W for Front'!G114</f>
        <v>20.378204108265052</v>
      </c>
      <c r="L108" s="69">
        <f>'25W for Back'!G114</f>
        <v>23.895935033702557</v>
      </c>
      <c r="M108" s="69">
        <f>'25W for Right &amp; Left'!G114</f>
        <v>24.367744677736827</v>
      </c>
      <c r="V108" s="43">
        <f>'25W'!U111/60</f>
        <v>101</v>
      </c>
      <c r="W108" s="46">
        <f>'25W'!V111</f>
        <v>24.513899043250301</v>
      </c>
      <c r="X108" s="46">
        <f>'30W'!V111</f>
        <v>25.427823282535581</v>
      </c>
      <c r="Y108" s="46">
        <f>'35W'!V111</f>
        <v>26.347170734744569</v>
      </c>
      <c r="Z108" s="46">
        <f>'40W'!V111</f>
        <v>27.271390916591535</v>
      </c>
    </row>
    <row r="109" spans="8:26" x14ac:dyDescent="0.25">
      <c r="H109" s="67">
        <f t="shared" si="2"/>
        <v>103</v>
      </c>
      <c r="I109" s="68">
        <f>'25W'!V112</f>
        <v>24.534153758154659</v>
      </c>
      <c r="J109" s="69">
        <f>'25W for Bottom'!G115</f>
        <v>19.212199691404923</v>
      </c>
      <c r="K109" s="68">
        <f>'25W for Front'!G115</f>
        <v>20.37921176124372</v>
      </c>
      <c r="L109" s="69">
        <f>'25W for Back'!G115</f>
        <v>23.910412015927676</v>
      </c>
      <c r="M109" s="69">
        <f>'25W for Right &amp; Left'!G115</f>
        <v>24.383084190831564</v>
      </c>
      <c r="V109" s="43">
        <f>'25W'!U112/60</f>
        <v>102</v>
      </c>
      <c r="W109" s="46">
        <f>'25W'!V112</f>
        <v>24.534153758154659</v>
      </c>
      <c r="X109" s="46">
        <f>'30W'!V112</f>
        <v>25.4503081786537</v>
      </c>
      <c r="Y109" s="46">
        <f>'35W'!V112</f>
        <v>26.371811002684669</v>
      </c>
      <c r="Z109" s="46">
        <f>'40W'!V112</f>
        <v>27.298116601763198</v>
      </c>
    </row>
    <row r="110" spans="8:26" x14ac:dyDescent="0.25">
      <c r="H110" s="67">
        <f t="shared" si="2"/>
        <v>104</v>
      </c>
      <c r="I110" s="68">
        <f>'25W'!V113</f>
        <v>24.553997083652703</v>
      </c>
      <c r="J110" s="69">
        <f>'25W for Bottom'!G116</f>
        <v>19.216935622890677</v>
      </c>
      <c r="K110" s="68">
        <f>'25W for Front'!G116</f>
        <v>20.380172896674381</v>
      </c>
      <c r="L110" s="69">
        <f>'25W for Back'!G116</f>
        <v>23.924544720451312</v>
      </c>
      <c r="M110" s="69">
        <f>'25W for Right &amp; Left'!G116</f>
        <v>24.398054386575247</v>
      </c>
      <c r="V110" s="43">
        <f>'25W'!U113/60</f>
        <v>103</v>
      </c>
      <c r="W110" s="46">
        <f>'25W'!V113</f>
        <v>24.553997083652703</v>
      </c>
      <c r="X110" s="46">
        <f>'30W'!V113</f>
        <v>25.472326725841789</v>
      </c>
      <c r="Y110" s="46">
        <f>'35W'!V113</f>
        <v>26.395930327779247</v>
      </c>
      <c r="Z110" s="46">
        <f>'40W'!V113</f>
        <v>27.324267148007234</v>
      </c>
    </row>
    <row r="111" spans="8:26" x14ac:dyDescent="0.25">
      <c r="H111" s="67">
        <f t="shared" si="2"/>
        <v>105</v>
      </c>
      <c r="I111" s="68">
        <f>'25W'!V114</f>
        <v>24.573437181011617</v>
      </c>
      <c r="J111" s="69">
        <f>'25W for Bottom'!G117</f>
        <v>19.221594578736557</v>
      </c>
      <c r="K111" s="68">
        <f>'25W for Front'!G117</f>
        <v>20.381089659738091</v>
      </c>
      <c r="L111" s="69">
        <f>'25W for Back'!G117</f>
        <v>23.938341205472859</v>
      </c>
      <c r="M111" s="69">
        <f>'25W for Right &amp; Left'!G117</f>
        <v>24.412664018036072</v>
      </c>
      <c r="V111" s="43">
        <f>'25W'!U114/60</f>
        <v>104</v>
      </c>
      <c r="W111" s="46">
        <f>'25W'!V114</f>
        <v>24.573437181011617</v>
      </c>
      <c r="X111" s="46">
        <f>'30W'!V114</f>
        <v>25.493888375319393</v>
      </c>
      <c r="Y111" s="46">
        <f>'35W'!V114</f>
        <v>26.419539476106305</v>
      </c>
      <c r="Z111" s="46">
        <f>'40W'!V114</f>
        <v>27.349854658359973</v>
      </c>
    </row>
    <row r="112" spans="8:26" x14ac:dyDescent="0.25">
      <c r="H112" s="67">
        <f t="shared" si="2"/>
        <v>106</v>
      </c>
      <c r="I112" s="68">
        <f>'25W'!V115</f>
        <v>24.59248205785093</v>
      </c>
      <c r="J112" s="69">
        <f>'25W for Bottom'!G118</f>
        <v>19.226177777210943</v>
      </c>
      <c r="K112" s="68">
        <f>'25W for Front'!G118</f>
        <v>20.381964096894858</v>
      </c>
      <c r="L112" s="69">
        <f>'25W for Back'!G118</f>
        <v>23.951809346865158</v>
      </c>
      <c r="M112" s="69">
        <f>'25W for Right &amp; Left'!G118</f>
        <v>24.426921637655809</v>
      </c>
      <c r="V112" s="43">
        <f>'25W'!U115/60</f>
        <v>105</v>
      </c>
      <c r="W112" s="46">
        <f>'25W'!V115</f>
        <v>24.59248205785093</v>
      </c>
      <c r="X112" s="46">
        <f>'30W'!V115</f>
        <v>25.515002396324977</v>
      </c>
      <c r="Y112" s="46">
        <f>'35W'!V115</f>
        <v>26.44264900213129</v>
      </c>
      <c r="Z112" s="46">
        <f>'40W'!V115</f>
        <v>27.374890993391208</v>
      </c>
    </row>
    <row r="113" spans="8:26" x14ac:dyDescent="0.25">
      <c r="H113" s="67">
        <f t="shared" si="2"/>
        <v>107</v>
      </c>
      <c r="I113" s="68">
        <f>'25W'!V116</f>
        <v>24.611139570673405</v>
      </c>
      <c r="J113" s="69">
        <f>'25W for Bottom'!G119</f>
        <v>19.230686418460856</v>
      </c>
      <c r="K113" s="68">
        <f>'25W for Front'!G119</f>
        <v>20.382798160408203</v>
      </c>
      <c r="L113" s="69">
        <f>'25W for Back'!G119</f>
        <v>23.964956841988048</v>
      </c>
      <c r="M113" s="69">
        <f>'25W for Right &amp; Left'!G119</f>
        <v>24.440835601506038</v>
      </c>
      <c r="V113" s="43">
        <f>'25W'!U116/60</f>
        <v>106</v>
      </c>
      <c r="W113" s="46">
        <f>'25W'!V116</f>
        <v>24.611139570673405</v>
      </c>
      <c r="X113" s="46">
        <f>'30W'!V116</f>
        <v>25.535677879194346</v>
      </c>
      <c r="Y113" s="46">
        <f>'35W'!V116</f>
        <v>26.465269252374757</v>
      </c>
      <c r="Z113" s="46">
        <f>'40W'!V116</f>
        <v>27.399387775501737</v>
      </c>
    </row>
    <row r="114" spans="8:26" x14ac:dyDescent="0.25">
      <c r="H114" s="67">
        <f t="shared" si="2"/>
        <v>108</v>
      </c>
      <c r="I114" s="68">
        <f>'25W'!V117</f>
        <v>24.629417427371155</v>
      </c>
      <c r="J114" s="69">
        <f>'25W for Bottom'!G120</f>
        <v>19.235121684738459</v>
      </c>
      <c r="K114" s="68">
        <f>'25W for Front'!G120</f>
        <v>20.383593712664013</v>
      </c>
      <c r="L114" s="69">
        <f>'25W for Back'!G120</f>
        <v>23.97779121343823</v>
      </c>
      <c r="M114" s="69">
        <f>'25W for Right &amp; Left'!G120</f>
        <v>24.454414073471913</v>
      </c>
      <c r="V114" s="43">
        <f>'25W'!U117/60</f>
        <v>107</v>
      </c>
      <c r="W114" s="46">
        <f>'25W'!V117</f>
        <v>24.629417427371155</v>
      </c>
      <c r="X114" s="46">
        <f>'30W'!V117</f>
        <v>25.555923738407131</v>
      </c>
      <c r="Y114" s="46">
        <f>'35W'!V117</f>
        <v>26.487410369039974</v>
      </c>
      <c r="Z114" s="46">
        <f>'40W'!V117</f>
        <v>27.423356393171836</v>
      </c>
    </row>
    <row r="115" spans="8:26" x14ac:dyDescent="0.25">
      <c r="H115" s="67">
        <f t="shared" si="2"/>
        <v>109</v>
      </c>
      <c r="I115" s="68">
        <f>'25W'!V118</f>
        <v>24.647323189706249</v>
      </c>
      <c r="J115" s="69">
        <f>'25W for Bottom'!G121</f>
        <v>19.239484740626477</v>
      </c>
      <c r="K115" s="68">
        <f>'25W for Front'!G121</f>
        <v>20.38435253029294</v>
      </c>
      <c r="L115" s="69">
        <f>'25W for Back'!G121</f>
        <v>23.990319812735621</v>
      </c>
      <c r="M115" s="69">
        <f>'25W for Right &amp; Left'!G121</f>
        <v>24.467665029363669</v>
      </c>
      <c r="V115" s="43">
        <f>'25W'!U118/60</f>
        <v>108</v>
      </c>
      <c r="W115" s="46">
        <f>'25W'!V118</f>
        <v>24.647323189706249</v>
      </c>
      <c r="X115" s="46">
        <f>'30W'!V118</f>
        <v>25.575748715600554</v>
      </c>
      <c r="Y115" s="46">
        <f>'35W'!V118</f>
        <v>26.509082293599686</v>
      </c>
      <c r="Z115" s="46">
        <f>'40W'!V118</f>
        <v>27.446808005159767</v>
      </c>
    </row>
    <row r="116" spans="8:26" x14ac:dyDescent="0.25">
      <c r="H116" s="67">
        <f t="shared" si="2"/>
        <v>110</v>
      </c>
      <c r="I116" s="68">
        <f>'25W'!V119</f>
        <v>24.664864275765282</v>
      </c>
      <c r="J116" s="69">
        <f>'25W for Bottom'!G122</f>
        <v>19.243776733262475</v>
      </c>
      <c r="K116" s="68">
        <f>'25W for Front'!G122</f>
        <v>20.385076308105099</v>
      </c>
      <c r="L116" s="69">
        <f>'25W for Back'!G122</f>
        <v>24.002549823946403</v>
      </c>
      <c r="M116" s="69">
        <f>'25W for Right &amp; Left'!G122</f>
        <v>24.480596260956176</v>
      </c>
      <c r="V116" s="43">
        <f>'25W'!U119/60</f>
        <v>109</v>
      </c>
      <c r="W116" s="46">
        <f>'25W'!V119</f>
        <v>24.664864275765282</v>
      </c>
      <c r="X116" s="46">
        <f>'30W'!V119</f>
        <v>25.595161382549808</v>
      </c>
      <c r="Y116" s="46">
        <f>'35W'!V119</f>
        <v>26.5302947703412</v>
      </c>
      <c r="Z116" s="46">
        <f>'40W'!V119</f>
        <v>27.469753544649421</v>
      </c>
    </row>
    <row r="117" spans="8:26" x14ac:dyDescent="0.25">
      <c r="H117" s="67">
        <f t="shared" si="2"/>
        <v>111</v>
      </c>
      <c r="I117" s="68">
        <f>'25W'!V120</f>
        <v>24.682047962387287</v>
      </c>
      <c r="J117" s="69">
        <f>'25W for Bottom'!G123</f>
        <v>19.247998792561901</v>
      </c>
      <c r="K117" s="68">
        <f>'25W for Front'!G123</f>
        <v>20.385766662845494</v>
      </c>
      <c r="L117" s="69">
        <f>'25W for Back'!G123</f>
        <v>24.014488267243056</v>
      </c>
      <c r="M117" s="69">
        <f>'25W for Right &amp; Left'!G123</f>
        <v>24.493215379956904</v>
      </c>
      <c r="V117" s="43">
        <f>'25W'!U120/60</f>
        <v>110</v>
      </c>
      <c r="W117" s="46">
        <f>'25W'!V120</f>
        <v>24.682047962387287</v>
      </c>
      <c r="X117" s="46">
        <f>'30W'!V120</f>
        <v>25.614170144114404</v>
      </c>
      <c r="Y117" s="46">
        <f>'35W'!V120</f>
        <v>26.551057349869172</v>
      </c>
      <c r="Z117" s="46">
        <f>'40W'!V120</f>
        <v>27.492203723346456</v>
      </c>
    </row>
    <row r="118" spans="8:26" x14ac:dyDescent="0.25">
      <c r="H118" s="67">
        <f t="shared" si="2"/>
        <v>112</v>
      </c>
      <c r="I118" s="68">
        <f>'25W'!V121</f>
        <v>24.698881387564555</v>
      </c>
      <c r="J118" s="69">
        <f>'25W for Bottom'!G124</f>
        <v>19.252152031439799</v>
      </c>
      <c r="K118" s="68">
        <f>'25W for Front'!G124</f>
        <v>20.386425136778257</v>
      </c>
      <c r="L118" s="69">
        <f>'25W for Back'!G124</f>
        <v>24.026142002401723</v>
      </c>
      <c r="M118" s="69">
        <f>'25W for Right &amp; Left'!G124</f>
        <v>24.505529821902719</v>
      </c>
      <c r="V118" s="43">
        <f>'25W'!U121/60</f>
        <v>111</v>
      </c>
      <c r="W118" s="46">
        <f>'25W'!V121</f>
        <v>24.698881387564555</v>
      </c>
      <c r="X118" s="46">
        <f>'30W'!V121</f>
        <v>25.632783241149991</v>
      </c>
      <c r="Y118" s="46">
        <f>'35W'!V121</f>
        <v>26.571379392565486</v>
      </c>
      <c r="Z118" s="46">
        <f>'40W'!V121</f>
        <v>27.514169035522229</v>
      </c>
    </row>
    <row r="119" spans="8:26" x14ac:dyDescent="0.25">
      <c r="H119" s="67">
        <f t="shared" si="2"/>
        <v>113</v>
      </c>
      <c r="I119" s="68">
        <f>'25W'!V122</f>
        <v>24.715371552815924</v>
      </c>
      <c r="J119" s="69">
        <f>'25W for Bottom'!G125</f>
        <v>19.256237546031191</v>
      </c>
      <c r="K119" s="68">
        <f>'25W for Front'!G125</f>
        <v>20.387053201107339</v>
      </c>
      <c r="L119" s="69">
        <f>'25W for Back'!G125</f>
        <v>24.037517732237266</v>
      </c>
      <c r="M119" s="69">
        <f>'25W for Right &amp; Left'!G125</f>
        <v>24.51754684998598</v>
      </c>
      <c r="V119" s="43">
        <f>'25W'!U122/60</f>
        <v>112</v>
      </c>
      <c r="W119" s="46">
        <f>'25W'!V122</f>
        <v>24.715371552815924</v>
      </c>
      <c r="X119" s="46">
        <f>'30W'!V122</f>
        <v>25.651008753385138</v>
      </c>
      <c r="Y119" s="46">
        <f>'35W'!V122</f>
        <v>26.591270072005738</v>
      </c>
      <c r="Z119" s="46">
        <f>'40W'!V122</f>
        <v>27.535659762005061</v>
      </c>
    </row>
    <row r="120" spans="8:26" x14ac:dyDescent="0.25">
      <c r="H120" s="67">
        <f t="shared" si="2"/>
        <v>114</v>
      </c>
      <c r="I120" s="68">
        <f>'25W'!V123</f>
        <v>24.731525325532132</v>
      </c>
      <c r="J120" s="69">
        <f>'25W for Bottom'!G126</f>
        <v>19.260256415909971</v>
      </c>
      <c r="K120" s="68">
        <f>'25W for Front'!G126</f>
        <v>20.387652259241069</v>
      </c>
      <c r="L120" s="69">
        <f>'25W for Back'!G126</f>
        <v>24.048622005976451</v>
      </c>
      <c r="M120" s="69">
        <f>'25W for Right &amp; Left'!G126</f>
        <v>24.529273558810459</v>
      </c>
      <c r="V120" s="43">
        <f>'25W'!U123/60</f>
        <v>113</v>
      </c>
      <c r="W120" s="46">
        <f>'25W'!V123</f>
        <v>24.731525325532132</v>
      </c>
      <c r="X120" s="46">
        <f>'30W'!V123</f>
        <v>25.668854602262698</v>
      </c>
      <c r="Y120" s="46">
        <f>'35W'!V123</f>
        <v>26.610738378331863</v>
      </c>
      <c r="Z120" s="46">
        <f>'40W'!V123</f>
        <v>27.556685974118331</v>
      </c>
    </row>
    <row r="121" spans="8:26" x14ac:dyDescent="0.25">
      <c r="H121" s="67">
        <f t="shared" si="2"/>
        <v>115</v>
      </c>
      <c r="I121" s="68">
        <f>'25W'!V124</f>
        <v>24.747349441292947</v>
      </c>
      <c r="J121" s="69">
        <f>'25W for Bottom'!G127</f>
        <v>19.264209704306346</v>
      </c>
      <c r="K121" s="68">
        <f>'25W for Front'!G127</f>
        <v>20.388223649907601</v>
      </c>
      <c r="L121" s="69">
        <f>'25W for Back'!G127</f>
        <v>24.05946122256978</v>
      </c>
      <c r="M121" s="69">
        <f>'25W for Right &amp; Left'!G127</f>
        <v>24.540716878077696</v>
      </c>
      <c r="V121" s="43">
        <f>'25W'!U124/60</f>
        <v>114</v>
      </c>
      <c r="W121" s="46">
        <f>'25W'!V124</f>
        <v>24.747349441292947</v>
      </c>
      <c r="X121" s="46">
        <f>'30W'!V124</f>
        <v>25.686328553745369</v>
      </c>
      <c r="Y121" s="46">
        <f>'35W'!V124</f>
        <v>26.629793121580569</v>
      </c>
      <c r="Z121" s="46">
        <f>'40W'!V124</f>
        <v>27.577257537565092</v>
      </c>
    </row>
    <row r="122" spans="8:26" x14ac:dyDescent="0.25">
      <c r="H122" s="67">
        <f t="shared" si="2"/>
        <v>116</v>
      </c>
      <c r="I122" s="68">
        <f>'25W'!V125</f>
        <v>24.762850506155754</v>
      </c>
      <c r="J122" s="69">
        <f>'25W for Bottom'!G128</f>
        <v>19.268098458322683</v>
      </c>
      <c r="K122" s="68">
        <f>'25W for Front'!G128</f>
        <v>20.388768650127982</v>
      </c>
      <c r="L122" s="69">
        <f>'25W for Back'!G128</f>
        <v>24.070041633942409</v>
      </c>
      <c r="M122" s="69">
        <f>'25W for Right &amp; Left'!G128</f>
        <v>24.551883576204354</v>
      </c>
      <c r="V122" s="43">
        <f>'25W'!U125/60</f>
        <v>115</v>
      </c>
      <c r="W122" s="46">
        <f>'25W'!V125</f>
        <v>24.762850506155754</v>
      </c>
      <c r="X122" s="46">
        <f>'30W'!V125</f>
        <v>25.703438221085197</v>
      </c>
      <c r="Y122" s="46">
        <f>'35W'!V125</f>
        <v>26.648442934967285</v>
      </c>
      <c r="Z122" s="46">
        <f>'40W'!V125</f>
        <v>27.597384116258883</v>
      </c>
    </row>
    <row r="123" spans="8:26" x14ac:dyDescent="0.25">
      <c r="H123" s="67">
        <f t="shared" si="2"/>
        <v>117</v>
      </c>
      <c r="I123" s="68">
        <f>'25W'!V126</f>
        <v>24.778034998915395</v>
      </c>
      <c r="J123" s="69">
        <f>'25W for Bottom'!G129</f>
        <v>19.271923709147789</v>
      </c>
      <c r="K123" s="68">
        <f>'25W for Front'!G129</f>
        <v>20.389288478053285</v>
      </c>
      <c r="L123" s="69">
        <f>'25W for Back'!G129</f>
        <v>24.08036934818475</v>
      </c>
      <c r="M123" s="69">
        <f>'25W for Right &amp; Left'!G129</f>
        <v>24.562780263871257</v>
      </c>
      <c r="V123" s="43">
        <f>'25W'!U126/60</f>
        <v>116</v>
      </c>
      <c r="W123" s="46">
        <f>'25W'!V126</f>
        <v>24.778034998915395</v>
      </c>
      <c r="X123" s="46">
        <f>'30W'!V126</f>
        <v>25.720191067556758</v>
      </c>
      <c r="Y123" s="46">
        <f>'35W'!V126</f>
        <v>26.666696278125357</v>
      </c>
      <c r="Z123" s="46">
        <f>'40W'!V126</f>
        <v>27.617075176100542</v>
      </c>
    </row>
    <row r="124" spans="8:26" x14ac:dyDescent="0.25">
      <c r="H124" s="67">
        <f t="shared" si="2"/>
        <v>118</v>
      </c>
      <c r="I124" s="68">
        <f>'25W'!V127</f>
        <v>24.792909273335042</v>
      </c>
      <c r="J124" s="69">
        <f>'25W for Bottom'!G130</f>
        <v>19.275686472269516</v>
      </c>
      <c r="K124" s="68">
        <f>'25W for Front'!G130</f>
        <v>20.38978429567193</v>
      </c>
      <c r="L124" s="69">
        <f>'25W for Back'!G130</f>
        <v>24.090450332683332</v>
      </c>
      <c r="M124" s="69">
        <f>'25W for Right &amp; Left'!G130</f>
        <v>24.573413397504801</v>
      </c>
      <c r="V124" s="43">
        <f>'25W'!U127/60</f>
        <v>117</v>
      </c>
      <c r="W124" s="46">
        <f>'25W'!V127</f>
        <v>24.792909273335042</v>
      </c>
      <c r="X124" s="46">
        <f>'30W'!V127</f>
        <v>25.736594409153824</v>
      </c>
      <c r="Y124" s="46">
        <f>'35W'!V127</f>
        <v>26.684561440300371</v>
      </c>
      <c r="Z124" s="46">
        <f>'40W'!V127</f>
        <v>27.636339988700868</v>
      </c>
    </row>
    <row r="125" spans="8:26" x14ac:dyDescent="0.25">
      <c r="H125" s="67">
        <f t="shared" si="2"/>
        <v>119</v>
      </c>
      <c r="I125" s="68">
        <f>'25W'!V128</f>
        <v>24.807479560347943</v>
      </c>
      <c r="J125" s="69">
        <f>'25W for Bottom'!G131</f>
        <v>19.279387747685686</v>
      </c>
      <c r="K125" s="68">
        <f>'25W for Front'!G131</f>
        <v>20.39025721139312</v>
      </c>
      <c r="L125" s="69">
        <f>'25W for Back'!G131</f>
        <v>24.1002904171925</v>
      </c>
      <c r="M125" s="69">
        <f>'25W for Right &amp; Left'!G131</f>
        <v>24.583789282691452</v>
      </c>
      <c r="V125" s="43">
        <f>'25W'!U128/60</f>
        <v>118</v>
      </c>
      <c r="W125" s="46">
        <f>'25W'!V128</f>
        <v>24.807479560347943</v>
      </c>
      <c r="X125" s="46">
        <f>'30W'!V128</f>
        <v>25.752655417249375</v>
      </c>
      <c r="Y125" s="46">
        <f>'35W'!V128</f>
        <v>26.70204654349941</v>
      </c>
      <c r="Z125" s="46">
        <f>'40W'!V128</f>
        <v>27.655187635049067</v>
      </c>
    </row>
    <row r="126" spans="8:26" x14ac:dyDescent="0.25">
      <c r="H126" s="67">
        <f t="shared" si="2"/>
        <v>120</v>
      </c>
      <c r="I126" s="68">
        <f>'25W'!V129</f>
        <v>24.821751970229943</v>
      </c>
      <c r="J126" s="69">
        <f>'25W for Bottom'!G132</f>
        <v>19.28302852011327</v>
      </c>
      <c r="K126" s="68">
        <f>'25W for Front'!G132</f>
        <v>20.390708282511955</v>
      </c>
      <c r="L126" s="69">
        <f>'25W for Back'!G132</f>
        <v>24.109895296847622</v>
      </c>
      <c r="M126" s="69">
        <f>'25W for Right &amp; Left'!G132</f>
        <v>24.593914077526073</v>
      </c>
      <c r="V126" s="43">
        <f>'25W'!U129/60</f>
        <v>119</v>
      </c>
      <c r="W126" s="46">
        <f>'25W'!V129</f>
        <v>24.821751970229943</v>
      </c>
      <c r="X126" s="46">
        <f>'30W'!V129</f>
        <v>25.768381121218869</v>
      </c>
      <c r="Y126" s="46">
        <f>'35W'!V129</f>
        <v>26.719159545595254</v>
      </c>
      <c r="Z126" s="46">
        <f>'40W'!V129</f>
        <v>27.673627009126932</v>
      </c>
    </row>
    <row r="127" spans="8:26" x14ac:dyDescent="0.25">
      <c r="H127" s="67">
        <f t="shared" si="2"/>
        <v>121</v>
      </c>
      <c r="I127" s="68">
        <f>'25W'!V130</f>
        <v>24.835732494742661</v>
      </c>
      <c r="J127" s="69">
        <f>'25W for Bottom'!G133</f>
        <v>19.286609759195816</v>
      </c>
      <c r="K127" s="68">
        <f>'25W for Front'!G133</f>
        <v>20.391138517561643</v>
      </c>
      <c r="L127" s="69">
        <f>'25W for Back'!G133</f>
        <v>24.119270535120439</v>
      </c>
      <c r="M127" s="69">
        <f>'25W for Right &amp; Left'!G133</f>
        <v>24.603793795894873</v>
      </c>
      <c r="V127" s="43">
        <f>'25W'!U130/60</f>
        <v>120</v>
      </c>
      <c r="W127" s="46">
        <f>'25W'!V130</f>
        <v>24.835732494742661</v>
      </c>
      <c r="X127" s="46">
        <f>'30W'!V130</f>
        <v>25.783778411026656</v>
      </c>
      <c r="Y127" s="46">
        <f>'35W'!V130</f>
        <v>26.735908243385435</v>
      </c>
      <c r="Z127" s="46">
        <f>'40W'!V130</f>
        <v>27.691666821468797</v>
      </c>
    </row>
    <row r="128" spans="8:26" x14ac:dyDescent="0.25">
      <c r="H128" s="67">
        <f t="shared" si="2"/>
        <v>122</v>
      </c>
      <c r="I128" s="68">
        <f>'25W'!V131</f>
        <v>24.84942700924729</v>
      </c>
      <c r="J128" s="69">
        <f>'25W for Bottom'!G134</f>
        <v>19.29013241970906</v>
      </c>
      <c r="K128" s="68">
        <f>'25W for Front'!G134</f>
        <v>20.391548878557888</v>
      </c>
      <c r="L128" s="69">
        <f>'25W for Back'!G134</f>
        <v>24.128421566717229</v>
      </c>
      <c r="M128" s="69">
        <f>'25W for Right &amp; Left'!G134</f>
        <v>24.613434310693755</v>
      </c>
      <c r="V128" s="43">
        <f>'25W'!U131/60</f>
        <v>121</v>
      </c>
      <c r="W128" s="46">
        <f>'25W'!V131</f>
        <v>24.84942700924729</v>
      </c>
      <c r="X128" s="46">
        <f>'30W'!V131</f>
        <v>25.798854039775581</v>
      </c>
      <c r="Y128" s="46">
        <f>'35W'!V131</f>
        <v>26.752300275606206</v>
      </c>
      <c r="Z128" s="46">
        <f>'40W'!V131</f>
        <v>27.70931560266736</v>
      </c>
    </row>
    <row r="129" spans="8:26" x14ac:dyDescent="0.25">
      <c r="H129" s="67">
        <f t="shared" si="2"/>
        <v>123</v>
      </c>
      <c r="I129" s="68">
        <f>'25W'!V132</f>
        <v>24.86284127478897</v>
      </c>
      <c r="J129" s="69">
        <f>'25W for Bottom'!G135</f>
        <v>19.293597441764707</v>
      </c>
      <c r="K129" s="68">
        <f>'25W for Front'!G135</f>
        <v>20.391940283140396</v>
      </c>
      <c r="L129" s="69">
        <f>'25W for Back'!G135</f>
        <v>24.137353700420512</v>
      </c>
      <c r="M129" s="69">
        <f>'25W for Right &amp; Left'!G135</f>
        <v>24.622841356982896</v>
      </c>
      <c r="V129" s="43">
        <f>'25W'!U132/60</f>
        <v>122</v>
      </c>
      <c r="W129" s="46">
        <f>'25W'!V132</f>
        <v>24.86284127478897</v>
      </c>
      <c r="X129" s="46">
        <f>'30W'!V132</f>
        <v>25.813614626219742</v>
      </c>
      <c r="Y129" s="46">
        <f>'35W'!V132</f>
        <v>26.768343125901477</v>
      </c>
      <c r="Z129" s="46">
        <f>'40W'!V132</f>
        <v>27.726581706825478</v>
      </c>
    </row>
    <row r="130" spans="8:26" x14ac:dyDescent="0.25">
      <c r="H130" s="67">
        <f t="shared" si="2"/>
        <v>124</v>
      </c>
      <c r="I130" s="68">
        <f>'25W'!V133</f>
        <v>24.87598094015177</v>
      </c>
      <c r="J130" s="69">
        <f>'25W for Bottom'!G136</f>
        <v>19.297005751012353</v>
      </c>
      <c r="K130" s="68">
        <f>'25W for Front'!G136</f>
        <v>20.392313606616149</v>
      </c>
      <c r="L130" s="69">
        <f>'25W for Back'!G136</f>
        <v>24.146072121874983</v>
      </c>
      <c r="M130" s="69">
        <f>'25W for Right &amp; Left'!G136</f>
        <v>24.632020535078372</v>
      </c>
      <c r="V130" s="43">
        <f>'25W'!U133/60</f>
        <v>123</v>
      </c>
      <c r="W130" s="46">
        <f>'25W'!V133</f>
        <v>24.87598094015177</v>
      </c>
      <c r="X130" s="46">
        <f>'30W'!V133</f>
        <v>25.828066657240456</v>
      </c>
      <c r="Y130" s="46">
        <f>'35W'!V133</f>
        <v>26.784044125746803</v>
      </c>
      <c r="Z130" s="46">
        <f>'40W'!V133</f>
        <v>27.743473314954141</v>
      </c>
    </row>
    <row r="131" spans="8:26" x14ac:dyDescent="0.25">
      <c r="H131" s="67">
        <f t="shared" si="2"/>
        <v>125</v>
      </c>
      <c r="I131" s="68">
        <f>'25W'!V134</f>
        <v>24.888851543884268</v>
      </c>
      <c r="J131" s="69">
        <f>'25W for Bottom'!G137</f>
        <v>19.30035825883953</v>
      </c>
      <c r="K131" s="68">
        <f>'25W for Front'!G137</f>
        <v>20.392669683908949</v>
      </c>
      <c r="L131" s="69">
        <f>'25W for Back'!G137</f>
        <v>24.154581896318408</v>
      </c>
      <c r="M131" s="69">
        <f>'25W for Right &amp; Left'!G137</f>
        <v>24.640977313581708</v>
      </c>
      <c r="V131" s="43">
        <f>'25W'!U134/60</f>
        <v>124</v>
      </c>
      <c r="W131" s="46">
        <f>'25W'!V134</f>
        <v>24.888851543884268</v>
      </c>
      <c r="X131" s="46">
        <f>'30W'!V134</f>
        <v>25.842216490285512</v>
      </c>
      <c r="Y131" s="46">
        <f>'35W'!V134</f>
        <v>26.799410457328602</v>
      </c>
      <c r="Z131" s="46">
        <f>'40W'!V134</f>
        <v>27.759998438316806</v>
      </c>
    </row>
    <row r="132" spans="8:26" x14ac:dyDescent="0.25">
      <c r="H132" s="67">
        <f t="shared" si="2"/>
        <v>126</v>
      </c>
      <c r="I132" s="68">
        <f>'25W'!V135</f>
        <v>24.90145851629579</v>
      </c>
      <c r="J132" s="69">
        <f>'25W for Bottom'!G138</f>
        <v>19.303655862569837</v>
      </c>
      <c r="K132" s="68">
        <f>'25W for Front'!G138</f>
        <v>20.393009311419465</v>
      </c>
      <c r="L132" s="69">
        <f>'25W for Back'!G138</f>
        <v>24.162887971258208</v>
      </c>
      <c r="M132" s="69">
        <f>'25W for Right &amp; Left'!G138</f>
        <v>24.649717032348178</v>
      </c>
      <c r="V132" s="43">
        <f>'25W'!U135/60</f>
        <v>125</v>
      </c>
      <c r="W132" s="46">
        <f>'25W'!V135</f>
        <v>24.90145851629579</v>
      </c>
      <c r="X132" s="46">
        <f>'30W'!V135</f>
        <v>25.85607035577182</v>
      </c>
      <c r="Y132" s="46">
        <f>'35W'!V135</f>
        <v>26.814449156378728</v>
      </c>
      <c r="Z132" s="46">
        <f>'40W'!V135</f>
        <v>27.776164921720358</v>
      </c>
    </row>
    <row r="133" spans="8:26" x14ac:dyDescent="0.25">
      <c r="H133" s="67">
        <f t="shared" si="2"/>
        <v>127</v>
      </c>
      <c r="I133" s="68">
        <f>'25W'!V136</f>
        <v>24.913807181423412</v>
      </c>
      <c r="J133" s="69">
        <f>'25W for Bottom'!G139</f>
        <v>19.306899445659138</v>
      </c>
      <c r="K133" s="68">
        <f>'25W for Front'!G139</f>
        <v>20.393333248799902</v>
      </c>
      <c r="L133" s="69">
        <f>'25W for Back'!G139</f>
        <v>24.170995179094522</v>
      </c>
      <c r="M133" s="69">
        <f>'25W for Right &amp; Left'!G139</f>
        <v>24.658244905394756</v>
      </c>
      <c r="V133" s="43">
        <f>'25W'!U136/60</f>
        <v>126</v>
      </c>
      <c r="W133" s="46">
        <f>'25W'!V136</f>
        <v>24.913807181423412</v>
      </c>
      <c r="X133" s="46">
        <f>'30W'!V136</f>
        <v>25.869634359451581</v>
      </c>
      <c r="Y133" s="46">
        <f>'35W'!V136</f>
        <v>26.829167114964651</v>
      </c>
      <c r="Z133" s="46">
        <f>'40W'!V136</f>
        <v>27.791980446753005</v>
      </c>
    </row>
    <row r="134" spans="8:26" x14ac:dyDescent="0.25">
      <c r="H134" s="67">
        <f t="shared" si="2"/>
        <v>128</v>
      </c>
      <c r="I134" s="68">
        <f>'25W'!V137</f>
        <v>24.92590275896978</v>
      </c>
      <c r="J134" s="69">
        <f>'25W for Bottom'!G140</f>
        <v>19.310089877889826</v>
      </c>
      <c r="K134" s="68">
        <f>'25W for Front'!G140</f>
        <v>20.393642220647152</v>
      </c>
      <c r="L134" s="69">
        <f>'25W for Back'!G140</f>
        <v>24.178908239690472</v>
      </c>
      <c r="M134" s="69">
        <f>'25W for Right &amp; Left'!G140</f>
        <v>24.666566023748594</v>
      </c>
      <c r="V134" s="43">
        <f>'25W'!U137/60</f>
        <v>127</v>
      </c>
      <c r="W134" s="46">
        <f>'25W'!V137</f>
        <v>24.92590275896978</v>
      </c>
      <c r="X134" s="46">
        <f>'30W'!V137</f>
        <v>25.882914484742134</v>
      </c>
      <c r="Y134" s="46">
        <f>'35W'!V137</f>
        <v>26.843571084235407</v>
      </c>
      <c r="Z134" s="46">
        <f>'40W'!V137</f>
        <v>27.807452534969389</v>
      </c>
    </row>
    <row r="135" spans="8:26" x14ac:dyDescent="0.25">
      <c r="H135" s="67">
        <f t="shared" si="2"/>
        <v>129</v>
      </c>
      <c r="I135" s="68">
        <f>'25W'!V138</f>
        <v>24.937750366211894</v>
      </c>
      <c r="J135" s="69">
        <f>'25W for Bottom'!G141</f>
        <v>19.313228015563137</v>
      </c>
      <c r="K135" s="68">
        <f>'25W for Front'!G141</f>
        <v>20.393936918118175</v>
      </c>
      <c r="L135" s="69">
        <f>'25W for Back'!G141</f>
        <v>24.186631762890393</v>
      </c>
      <c r="M135" s="69">
        <f>'25W for Right &amp; Left'!G141</f>
        <v>24.674685358236896</v>
      </c>
      <c r="V135" s="43">
        <f>'25W'!U138/60</f>
        <v>128</v>
      </c>
      <c r="W135" s="46">
        <f>'25W'!V138</f>
        <v>24.937750366211894</v>
      </c>
      <c r="X135" s="46">
        <f>'30W'!V138</f>
        <v>25.895916595019671</v>
      </c>
      <c r="Y135" s="46">
        <f>'35W'!V138</f>
        <v>26.857667677123661</v>
      </c>
      <c r="Z135" s="46">
        <f>'40W'!V138</f>
        <v>27.822588551023312</v>
      </c>
    </row>
    <row r="136" spans="8:26" x14ac:dyDescent="0.25">
      <c r="H136" s="67">
        <f t="shared" si="2"/>
        <v>130</v>
      </c>
      <c r="I136" s="68">
        <f>'25W'!V139</f>
        <v>24.949355019880958</v>
      </c>
      <c r="J136" s="69">
        <f>'25W for Bottom'!G142</f>
        <v>19.316314701689461</v>
      </c>
      <c r="K136" s="68">
        <f>'25W for Front'!G142</f>
        <v>20.394218000471152</v>
      </c>
      <c r="L136" s="69">
        <f>'25W for Back'!G142</f>
        <v>24.194170250986833</v>
      </c>
      <c r="M136" s="69">
        <f>'25W for Right &amp; Left'!G142</f>
        <v>24.682607762219128</v>
      </c>
      <c r="V136" s="43">
        <f>'25W'!U139/60</f>
        <v>129</v>
      </c>
      <c r="W136" s="46">
        <f>'25W'!V139</f>
        <v>24.949355019880958</v>
      </c>
      <c r="X136" s="46">
        <f>'30W'!V139</f>
        <v>25.908646435876999</v>
      </c>
      <c r="Y136" s="46">
        <f>'35W'!V139</f>
        <v>26.871463371004097</v>
      </c>
      <c r="Z136" s="46">
        <f>'40W'!V139</f>
        <v>27.837395705748399</v>
      </c>
    </row>
    <row r="137" spans="8:26" x14ac:dyDescent="0.25">
      <c r="H137" s="67">
        <f t="shared" ref="H137:H200" si="3">H136+1</f>
        <v>131</v>
      </c>
      <c r="I137" s="68">
        <f>'25W'!V140</f>
        <v>24.960721638013485</v>
      </c>
      <c r="J137" s="69">
        <f>'25W for Bottom'!G143</f>
        <v>19.319350766176701</v>
      </c>
      <c r="K137" s="68">
        <f>'25W for Front'!G143</f>
        <v>20.394486096535775</v>
      </c>
      <c r="L137" s="69">
        <f>'25W for Back'!G143</f>
        <v>24.201528101137075</v>
      </c>
      <c r="M137" s="69">
        <f>'25W for Right &amp; Left'!G143</f>
        <v>24.690337974262402</v>
      </c>
      <c r="V137" s="43">
        <f>'25W'!U140/60</f>
        <v>130</v>
      </c>
      <c r="W137" s="46">
        <f>'25W'!V140</f>
        <v>24.960721638013485</v>
      </c>
      <c r="X137" s="46">
        <f>'30W'!V140</f>
        <v>25.921109637345598</v>
      </c>
      <c r="Y137" s="46">
        <f>'35W'!V140</f>
        <v>26.884964510308478</v>
      </c>
      <c r="Z137" s="46">
        <f>'40W'!V140</f>
        <v>27.851881059187171</v>
      </c>
    </row>
    <row r="138" spans="8:26" x14ac:dyDescent="0.25">
      <c r="H138" s="67">
        <f t="shared" si="3"/>
        <v>132</v>
      </c>
      <c r="I138" s="68">
        <f>'25W'!V141</f>
        <v>24.971855041773807</v>
      </c>
      <c r="J138" s="69">
        <f>'25W for Bottom'!G144</f>
        <v>19.322337026016623</v>
      </c>
      <c r="K138" s="68">
        <f>'25W for Front'!G144</f>
        <v>20.394741806115984</v>
      </c>
      <c r="L138" s="69">
        <f>'25W for Back'!G144</f>
        <v>24.208709607729975</v>
      </c>
      <c r="M138" s="69">
        <f>'25W for Right &amp; Left'!G144</f>
        <v>24.697880620761005</v>
      </c>
      <c r="V138" s="43">
        <f>'25W'!U141/60</f>
        <v>131</v>
      </c>
      <c r="W138" s="46">
        <f>'25W'!V141</f>
        <v>24.971855041773807</v>
      </c>
      <c r="X138" s="46">
        <f>'30W'!V141</f>
        <v>25.933311716082194</v>
      </c>
      <c r="Y138" s="46">
        <f>'35W'!V141</f>
        <v>26.89817730909769</v>
      </c>
      <c r="Z138" s="46">
        <f>'40W'!V141</f>
        <v>27.866051523568895</v>
      </c>
    </row>
    <row r="139" spans="8:26" x14ac:dyDescent="0.25">
      <c r="H139" s="67">
        <f t="shared" si="3"/>
        <v>133</v>
      </c>
      <c r="I139" s="68">
        <f>'25W'!V142</f>
        <v>24.982759957248149</v>
      </c>
      <c r="J139" s="69">
        <f>'25W for Bottom'!G145</f>
        <v>19.325274285469213</v>
      </c>
      <c r="K139" s="68">
        <f>'25W for Front'!G145</f>
        <v>20.394985701328149</v>
      </c>
      <c r="L139" s="69">
        <f>'25W for Back'!G145</f>
        <v>24.215718964703886</v>
      </c>
      <c r="M139" s="69">
        <f>'25W for Right &amp; Left'!G145</f>
        <v>24.705240218500911</v>
      </c>
      <c r="V139" s="43">
        <f>'25W'!U142/60</f>
        <v>132</v>
      </c>
      <c r="W139" s="46">
        <f>'25W'!V142</f>
        <v>24.982759957248149</v>
      </c>
      <c r="X139" s="46">
        <f>'30W'!V142</f>
        <v>25.945258077520112</v>
      </c>
      <c r="Y139" s="46">
        <f>'35W'!V142</f>
        <v>26.911107853591119</v>
      </c>
      <c r="Z139" s="46">
        <f>'40W'!V142</f>
        <v>27.879913866236709</v>
      </c>
    </row>
    <row r="140" spans="8:26" x14ac:dyDescent="0.25">
      <c r="H140" s="67">
        <f t="shared" si="3"/>
        <v>134</v>
      </c>
      <c r="I140" s="68">
        <f>'25W'!V143</f>
        <v>24.9934410172105</v>
      </c>
      <c r="J140" s="69">
        <f>'25W for Bottom'!G146</f>
        <v>19.328163336245019</v>
      </c>
      <c r="K140" s="68">
        <f>'25W for Front'!G146</f>
        <v>20.395218327877743</v>
      </c>
      <c r="L140" s="69">
        <f>'25W for Back'!G146</f>
        <v>24.222560267816469</v>
      </c>
      <c r="M140" s="69">
        <f>'25W for Right &amp; Left'!G146</f>
        <v>24.712421177170238</v>
      </c>
      <c r="V140" s="43">
        <f>'25W'!U143/60</f>
        <v>133</v>
      </c>
      <c r="W140" s="46">
        <f>'25W'!V143</f>
        <v>24.9934410172105</v>
      </c>
      <c r="X140" s="46">
        <f>'30W'!V143</f>
        <v>25.956954017985694</v>
      </c>
      <c r="Y140" s="46">
        <f>'35W'!V143</f>
        <v>26.923762104653729</v>
      </c>
      <c r="Z140" s="46">
        <f>'40W'!V143</f>
        <v>27.893474712524458</v>
      </c>
    </row>
    <row r="141" spans="8:26" x14ac:dyDescent="0.25">
      <c r="H141" s="67">
        <f t="shared" si="3"/>
        <v>135</v>
      </c>
      <c r="I141" s="68">
        <f>'25W'!V144</f>
        <v>25.003902762860481</v>
      </c>
      <c r="J141" s="69">
        <f>'25W for Bottom'!G147</f>
        <v>19.331004957685487</v>
      </c>
      <c r="K141" s="68">
        <f>'25W for Front'!G147</f>
        <v>20.395440206277236</v>
      </c>
      <c r="L141" s="69">
        <f>'25W for Back'!G147</f>
        <v>24.229237516867165</v>
      </c>
      <c r="M141" s="69">
        <f>'25W for Right &amp; Left'!G147</f>
        <v>24.719427801816511</v>
      </c>
      <c r="V141" s="43">
        <f>'25W'!U144/60</f>
        <v>134</v>
      </c>
      <c r="W141" s="46">
        <f>'25W'!V144</f>
        <v>25.003902762860481</v>
      </c>
      <c r="X141" s="46">
        <f>'30W'!V144</f>
        <v>25.968404726780037</v>
      </c>
      <c r="Y141" s="46">
        <f>'35W'!V144</f>
        <v>26.936145900241215</v>
      </c>
      <c r="Z141" s="46">
        <f>'40W'!V144</f>
        <v>27.906740548583759</v>
      </c>
    </row>
    <row r="142" spans="8:26" x14ac:dyDescent="0.25">
      <c r="H142" s="67">
        <f t="shared" si="3"/>
        <v>136</v>
      </c>
      <c r="I142" s="68">
        <f>'25W'!V145</f>
        <v>25.01414964553339</v>
      </c>
      <c r="J142" s="69">
        <f>'25W for Bottom'!G148</f>
        <v>19.333799916941281</v>
      </c>
      <c r="K142" s="68">
        <f>'25W for Front'!G148</f>
        <v>20.395651833007982</v>
      </c>
      <c r="L142" s="69">
        <f>'25W for Back'!G148</f>
        <v>24.235754617873109</v>
      </c>
      <c r="M142" s="69">
        <f>'25W for Right &amp; Left'!G148</f>
        <v>24.726264295251664</v>
      </c>
      <c r="V142" s="43">
        <f>'25W'!U145/60</f>
        <v>135</v>
      </c>
      <c r="W142" s="46">
        <f>'25W'!V145</f>
        <v>25.01414964553339</v>
      </c>
      <c r="X142" s="46">
        <f>'30W'!V145</f>
        <v>25.979615288226395</v>
      </c>
      <c r="Y142" s="46">
        <f>'35W'!V145</f>
        <v>26.948264957803644</v>
      </c>
      <c r="Z142" s="46">
        <f>'40W'!V145</f>
        <v>27.919717724161764</v>
      </c>
    </row>
    <row r="143" spans="8:26" x14ac:dyDescent="0.25">
      <c r="H143" s="67">
        <f t="shared" si="3"/>
        <v>137</v>
      </c>
      <c r="I143" s="68">
        <f>'25W'!V146</f>
        <v>25.024186028382729</v>
      </c>
      <c r="J143" s="69">
        <f>'25W for Bottom'!G149</f>
        <v>19.336548969148602</v>
      </c>
      <c r="K143" s="68">
        <f>'25W for Front'!G149</f>
        <v>20.395853681628605</v>
      </c>
      <c r="L143" s="69">
        <f>'25W for Back'!G149</f>
        <v>24.242115385199284</v>
      </c>
      <c r="M143" s="69">
        <f>'25W for Right &amp; Left'!G149</f>
        <v>24.732934760405644</v>
      </c>
      <c r="V143" s="43">
        <f>'25W'!U146/60</f>
        <v>136</v>
      </c>
      <c r="W143" s="46">
        <f>'25W'!V146</f>
        <v>25.024186028382729</v>
      </c>
      <c r="X143" s="46">
        <f>'30W'!V146</f>
        <v>25.990590683683518</v>
      </c>
      <c r="Y143" s="46">
        <f>'35W'!V146</f>
        <v>26.960124876647964</v>
      </c>
      <c r="Z143" s="46">
        <f>'40W'!V146</f>
        <v>27.932412455330191</v>
      </c>
    </row>
    <row r="144" spans="8:26" x14ac:dyDescent="0.25">
      <c r="H144" s="67">
        <f t="shared" si="3"/>
        <v>138</v>
      </c>
      <c r="I144" s="68">
        <f>'25W'!V147</f>
        <v>25.034016188035377</v>
      </c>
      <c r="J144" s="69">
        <f>'25W for Bottom'!G150</f>
        <v>19.339252857603459</v>
      </c>
      <c r="K144" s="68">
        <f>'25W for Front'!G150</f>
        <v>20.396046203832373</v>
      </c>
      <c r="L144" s="69">
        <f>'25W for Back'!G150</f>
        <v>24.248323543643679</v>
      </c>
      <c r="M144" s="69">
        <f>'25W for Right &amp; Left'!G150</f>
        <v>24.739443202629573</v>
      </c>
      <c r="V144" s="43">
        <f>'25W'!U147/60</f>
        <v>137</v>
      </c>
      <c r="W144" s="46">
        <f>'25W'!V147</f>
        <v>25.034016188035377</v>
      </c>
      <c r="X144" s="46">
        <f>'30W'!V147</f>
        <v>26.001335793525289</v>
      </c>
      <c r="Y144" s="46">
        <f>'35W'!V147</f>
        <v>26.971731140259831</v>
      </c>
      <c r="Z144" s="46">
        <f>'40W'!V147</f>
        <v>27.944830827166115</v>
      </c>
    </row>
    <row r="145" spans="8:26" x14ac:dyDescent="0.25">
      <c r="H145" s="67">
        <f t="shared" si="3"/>
        <v>139</v>
      </c>
      <c r="I145" s="68">
        <f>'25W'!V148</f>
        <v>25.043644316219705</v>
      </c>
      <c r="J145" s="69">
        <f>'25W for Bottom'!G151</f>
        <v>19.34191231393396</v>
      </c>
      <c r="K145" s="68">
        <f>'25W for Front'!G151</f>
        <v>20.396229830455873</v>
      </c>
      <c r="L145" s="69">
        <f>'25W for Back'!G151</f>
        <v>24.25438273047823</v>
      </c>
      <c r="M145" s="69">
        <f>'25W for Right &amp; Left'!G151</f>
        <v>24.745793531949278</v>
      </c>
      <c r="V145" s="43">
        <f>'25W'!U148/60</f>
        <v>138</v>
      </c>
      <c r="W145" s="46">
        <f>'25W'!V148</f>
        <v>25.043644316219705</v>
      </c>
      <c r="X145" s="46">
        <f>'30W'!V148</f>
        <v>26.011855399086958</v>
      </c>
      <c r="Y145" s="46">
        <f>'35W'!V148</f>
        <v>26.98308911858518</v>
      </c>
      <c r="Z145" s="46">
        <f>'40W'!V148</f>
        <v>27.956978796385073</v>
      </c>
    </row>
    <row r="146" spans="8:26" x14ac:dyDescent="0.25">
      <c r="H146" s="67">
        <f t="shared" si="3"/>
        <v>140</v>
      </c>
      <c r="I146" s="68">
        <f>'25W'!V149</f>
        <v>25.053074521366877</v>
      </c>
      <c r="J146" s="69">
        <f>'25W for Bottom'!G152</f>
        <v>19.344528058270569</v>
      </c>
      <c r="K146" s="68">
        <f>'25W for Front'!G152</f>
        <v>20.396404972441253</v>
      </c>
      <c r="L146" s="69">
        <f>'25W for Back'!G152</f>
        <v>24.26029649744634</v>
      </c>
      <c r="M146" s="69">
        <f>'25W for Right &amp; Left'!G152</f>
        <v>24.751989565270161</v>
      </c>
      <c r="V146" s="43">
        <f>'25W'!U149/60</f>
        <v>139</v>
      </c>
      <c r="W146" s="46">
        <f>'25W'!V149</f>
        <v>25.053074521366877</v>
      </c>
      <c r="X146" s="46">
        <f>'30W'!V149</f>
        <v>26.022154184578341</v>
      </c>
      <c r="Y146" s="46">
        <f>'35W'!V149</f>
        <v>26.994204070271973</v>
      </c>
      <c r="Z146" s="46">
        <f>'40W'!V149</f>
        <v>27.968862193927052</v>
      </c>
    </row>
    <row r="147" spans="8:26" x14ac:dyDescent="0.25">
      <c r="H147" s="67">
        <f t="shared" si="3"/>
        <v>141</v>
      </c>
      <c r="I147" s="68">
        <f>'25W'!V150</f>
        <v>25.062310830185602</v>
      </c>
      <c r="J147" s="69">
        <f>'25W for Bottom'!G153</f>
        <v>19.347100799414367</v>
      </c>
      <c r="K147" s="68">
        <f>'25W for Front'!G153</f>
        <v>20.396572021754128</v>
      </c>
      <c r="L147" s="69">
        <f>'25W for Back'!G153</f>
        <v>24.266068312717692</v>
      </c>
      <c r="M147" s="69">
        <f>'25W for Right &amp; Left'!G153</f>
        <v>24.758035028534223</v>
      </c>
      <c r="V147" s="43">
        <f>'25W'!U150/60</f>
        <v>140</v>
      </c>
      <c r="W147" s="46">
        <f>'25W'!V150</f>
        <v>25.062310830185602</v>
      </c>
      <c r="X147" s="46">
        <f>'30W'!V150</f>
        <v>26.032236738964333</v>
      </c>
      <c r="Y147" s="46">
        <f>'35W'!V150</f>
        <v>27.005081144872584</v>
      </c>
      <c r="Z147" s="46">
        <f>'40W'!V150</f>
        <v>27.980486727495919</v>
      </c>
    </row>
    <row r="148" spans="8:26" x14ac:dyDescent="0.25">
      <c r="H148" s="67">
        <f t="shared" si="3"/>
        <v>142</v>
      </c>
      <c r="I148" s="68">
        <f>'25W'!V151</f>
        <v>25.07135718921062</v>
      </c>
      <c r="J148" s="69">
        <f>'25W for Bottom'!G154</f>
        <v>19.34963123500329</v>
      </c>
      <c r="K148" s="68">
        <f>'25W for Front'!G154</f>
        <v>20.396731352259213</v>
      </c>
      <c r="L148" s="69">
        <f>'25W for Back'!G154</f>
        <v>24.271701562801191</v>
      </c>
      <c r="M148" s="69">
        <f>'25W for Right &amp; Left'!G154</f>
        <v>24.763933558830143</v>
      </c>
      <c r="V148" s="43">
        <f>'25W'!U151/60</f>
        <v>141</v>
      </c>
      <c r="W148" s="46">
        <f>'25W'!V151</f>
        <v>25.07135718921062</v>
      </c>
      <c r="X148" s="46">
        <f>'30W'!V151</f>
        <v>26.042107557813093</v>
      </c>
      <c r="Y148" s="46">
        <f>'35W'!V151</f>
        <v>27.015725385007272</v>
      </c>
      <c r="Z148" s="46">
        <f>'40W'!V151</f>
        <v>27.991857984052853</v>
      </c>
    </row>
    <row r="149" spans="8:26" x14ac:dyDescent="0.25">
      <c r="H149" s="67">
        <f t="shared" si="3"/>
        <v>143</v>
      </c>
      <c r="I149" s="68">
        <f>'25W'!V152</f>
        <v>25.080217466325163</v>
      </c>
      <c r="J149" s="69">
        <f>'25W for Bottom'!G155</f>
        <v>19.35212005167639</v>
      </c>
      <c r="K149" s="68">
        <f>'25W for Front'!G155</f>
        <v>20.396883320555602</v>
      </c>
      <c r="L149" s="69">
        <f>'25W for Back'!G155</f>
        <v>24.277199554416732</v>
      </c>
      <c r="M149" s="69">
        <f>'25W for Right &amp; Left'!G155</f>
        <v>24.769688706457288</v>
      </c>
      <c r="V149" s="43">
        <f>'25W'!U152/60</f>
        <v>142</v>
      </c>
      <c r="W149" s="46">
        <f>'25W'!V152</f>
        <v>25.080217466325163</v>
      </c>
      <c r="X149" s="46">
        <f>'30W'!V152</f>
        <v>26.051771045112247</v>
      </c>
      <c r="Y149" s="46">
        <f>'35W'!V152</f>
        <v>27.026141728489243</v>
      </c>
      <c r="Z149" s="46">
        <f>'40W'!V152</f>
        <v>28.002981432264395</v>
      </c>
    </row>
    <row r="150" spans="8:26" x14ac:dyDescent="0.25">
      <c r="H150" s="67">
        <f t="shared" si="3"/>
        <v>144</v>
      </c>
      <c r="I150" s="68">
        <f>'25W'!V153</f>
        <v>25.088895452257741</v>
      </c>
      <c r="J150" s="69">
        <f>'25W for Bottom'!G156</f>
        <v>19.354567925236086</v>
      </c>
      <c r="K150" s="68">
        <f>'25W for Front'!G156</f>
        <v>20.397028266773571</v>
      </c>
      <c r="L150" s="69">
        <f>'25W for Back'!G156</f>
        <v>24.282565516326581</v>
      </c>
      <c r="M150" s="69">
        <f>'25W for Right &amp; Left'!G156</f>
        <v>24.775303936944503</v>
      </c>
      <c r="V150" s="43">
        <f>'25W'!U153/60</f>
        <v>143</v>
      </c>
      <c r="W150" s="46">
        <f>'25W'!V153</f>
        <v>25.088895452257741</v>
      </c>
      <c r="X150" s="46">
        <f>'30W'!V153</f>
        <v>26.061231515053521</v>
      </c>
      <c r="Y150" s="46">
        <f>'35W'!V153</f>
        <v>27.036335010411712</v>
      </c>
      <c r="Z150" s="46">
        <f>'40W'!V153</f>
        <v>28.013862424905653</v>
      </c>
    </row>
    <row r="151" spans="8:26" x14ac:dyDescent="0.25">
      <c r="H151" s="67">
        <f t="shared" si="3"/>
        <v>145</v>
      </c>
      <c r="I151" s="68">
        <f>'25W'!V154</f>
        <v>25.097394862053459</v>
      </c>
      <c r="J151" s="69">
        <f>'25W for Bottom'!G157</f>
        <v>19.356975520808444</v>
      </c>
      <c r="K151" s="68">
        <f>'25W for Front'!G157</f>
        <v>20.397166515334643</v>
      </c>
      <c r="L151" s="69">
        <f>'25W for Back'!G157</f>
        <v>24.28780260112709</v>
      </c>
      <c r="M151" s="69">
        <f>'25W for Right &amp; Left'!G157</f>
        <v>24.780782633024522</v>
      </c>
      <c r="V151" s="43">
        <f>'25W'!U154/60</f>
        <v>144</v>
      </c>
      <c r="W151" s="46">
        <f>'25W'!V154</f>
        <v>25.097394862053459</v>
      </c>
      <c r="X151" s="46">
        <f>'30W'!V154</f>
        <v>26.070493193786142</v>
      </c>
      <c r="Y151" s="46">
        <f>'35W'!V154</f>
        <v>27.046309965197501</v>
      </c>
      <c r="Z151" s="46">
        <f>'40W'!V154</f>
        <v>28.024506201219303</v>
      </c>
    </row>
    <row r="152" spans="8:26" x14ac:dyDescent="0.25">
      <c r="H152" s="67">
        <f t="shared" si="3"/>
        <v>146</v>
      </c>
      <c r="I152" s="68">
        <f>'25W'!V155</f>
        <v>25.105719336520234</v>
      </c>
      <c r="J152" s="69">
        <f>'25W for Bottom'!G158</f>
        <v>19.359343493001465</v>
      </c>
      <c r="K152" s="68">
        <f>'25W for Front'!G158</f>
        <v>20.397298375676634</v>
      </c>
      <c r="L152" s="69">
        <f>'25W for Back'!G158</f>
        <v>24.292913887001514</v>
      </c>
      <c r="M152" s="69">
        <f>'25W for Right &amp; Left'!G158</f>
        <v>24.786128096564862</v>
      </c>
      <c r="V152" s="43">
        <f>'25W'!U155/60</f>
        <v>145</v>
      </c>
      <c r="W152" s="46">
        <f>'25W'!V155</f>
        <v>25.105719336520234</v>
      </c>
      <c r="X152" s="46">
        <f>'30W'!V155</f>
        <v>26.079560221139413</v>
      </c>
      <c r="Y152" s="46">
        <f>'35W'!V155</f>
        <v>27.056071228611639</v>
      </c>
      <c r="Z152" s="46">
        <f>'40W'!V155</f>
        <v>28.03491788923095</v>
      </c>
    </row>
    <row r="153" spans="8:26" x14ac:dyDescent="0.25">
      <c r="H153" s="67">
        <f t="shared" si="3"/>
        <v>147</v>
      </c>
      <c r="I153" s="68">
        <f>'25W'!V156</f>
        <v>25.113872443650163</v>
      </c>
      <c r="J153" s="69">
        <f>'25W for Bottom'!G159</f>
        <v>19.361672486061401</v>
      </c>
      <c r="K153" s="68">
        <f>'25W for Front'!G159</f>
        <v>20.397424142945269</v>
      </c>
      <c r="L153" s="69">
        <f>'25W for Back'!G159</f>
        <v>24.297902379434628</v>
      </c>
      <c r="M153" s="69">
        <f>'25W for Right &amp; Left'!G159</f>
        <v>24.79134355045603</v>
      </c>
      <c r="V153" s="43">
        <f>'25W'!U156/60</f>
        <v>146</v>
      </c>
      <c r="W153" s="46">
        <f>'25W'!V156</f>
        <v>25.113872443650163</v>
      </c>
      <c r="X153" s="46">
        <f>'30W'!V156</f>
        <v>26.088436652314837</v>
      </c>
      <c r="Y153" s="46">
        <f>'35W'!V156</f>
        <v>27.065623339737421</v>
      </c>
      <c r="Z153" s="46">
        <f>'40W'!V156</f>
        <v>28.045102508021458</v>
      </c>
    </row>
    <row r="154" spans="8:26" x14ac:dyDescent="0.25">
      <c r="H154" s="67">
        <f t="shared" si="3"/>
        <v>148</v>
      </c>
      <c r="I154" s="68">
        <f>'25W'!V157</f>
        <v>25.121857680016337</v>
      </c>
      <c r="J154" s="69">
        <f>'25W for Bottom'!G160</f>
        <v>19.363963134027141</v>
      </c>
      <c r="K154" s="68">
        <f>'25W for Front'!G160</f>
        <v>20.397544098653913</v>
      </c>
      <c r="L154" s="69">
        <f>'25W for Back'!G160</f>
        <v>24.302771012889899</v>
      </c>
      <c r="M154" s="69">
        <f>'25W for Right &amp; Left'!G160</f>
        <v>24.796432140457846</v>
      </c>
      <c r="V154" s="43">
        <f>'25W'!U157/60</f>
        <v>147</v>
      </c>
      <c r="W154" s="46">
        <f>'25W'!V157</f>
        <v>25.121857680016337</v>
      </c>
      <c r="X154" s="46">
        <f>'30W'!V157</f>
        <v>26.097126459548182</v>
      </c>
      <c r="Y154" s="46">
        <f>'35W'!V157</f>
        <v>27.074970742916459</v>
      </c>
      <c r="Z154" s="46">
        <f>'40W'!V157</f>
        <v>28.055064969956852</v>
      </c>
    </row>
    <row r="155" spans="8:26" x14ac:dyDescent="0.25">
      <c r="H155" s="67">
        <f t="shared" si="3"/>
        <v>149</v>
      </c>
      <c r="I155" s="68">
        <f>'25W'!V158</f>
        <v>25.129678472145454</v>
      </c>
      <c r="J155" s="69">
        <f>'25W for Bottom'!G161</f>
        <v>19.366216060882607</v>
      </c>
      <c r="K155" s="68">
        <f>'25W for Front'!G161</f>
        <v>20.397658511312887</v>
      </c>
      <c r="L155" s="69">
        <f>'25W for Back'!G161</f>
        <v>24.307522652449894</v>
      </c>
      <c r="M155" s="69">
        <f>'25W for Right &amp; Left'!G161</f>
        <v>24.801396937004739</v>
      </c>
      <c r="V155" s="43">
        <f>'25W'!U158/60</f>
        <v>148</v>
      </c>
      <c r="W155" s="46">
        <f>'25W'!V158</f>
        <v>25.129678472145454</v>
      </c>
      <c r="X155" s="46">
        <f>'30W'!V158</f>
        <v>26.105633533741884</v>
      </c>
      <c r="Y155" s="46">
        <f>'35W'!V158</f>
        <v>27.084117789653199</v>
      </c>
      <c r="Z155" s="46">
        <f>'40W'!V158</f>
        <v>28.064810082876416</v>
      </c>
    </row>
    <row r="156" spans="8:26" x14ac:dyDescent="0.25">
      <c r="H156" s="67">
        <f t="shared" si="3"/>
        <v>150</v>
      </c>
      <c r="I156" s="68">
        <f>'25W'!V159</f>
        <v>25.137338177866472</v>
      </c>
      <c r="J156" s="69">
        <f>'25W for Bottom'!G162</f>
        <v>19.368431880707234</v>
      </c>
      <c r="K156" s="68">
        <f>'25W for Front'!G162</f>
        <v>20.397767637029755</v>
      </c>
      <c r="L156" s="69">
        <f>'25W for Back'!G162</f>
        <v>24.312160095420662</v>
      </c>
      <c r="M156" s="69">
        <f>'25W for Right &amp; Left'!G162</f>
        <v>24.806240936970781</v>
      </c>
      <c r="V156" s="43">
        <f>'25W'!U159/60</f>
        <v>149</v>
      </c>
      <c r="W156" s="46">
        <f>'25W'!V159</f>
        <v>25.137338177866472</v>
      </c>
      <c r="X156" s="46">
        <f>'30W'!V159</f>
        <v>26.113961686068158</v>
      </c>
      <c r="Y156" s="46">
        <f>'35W'!V159</f>
        <v>27.093068740484373</v>
      </c>
      <c r="Z156" s="46">
        <f>'40W'!V159</f>
        <v>28.074342552239543</v>
      </c>
    </row>
    <row r="157" spans="8:26" x14ac:dyDescent="0.25">
      <c r="H157" s="67">
        <f t="shared" si="3"/>
        <v>151</v>
      </c>
      <c r="I157" s="68">
        <f>'25W'!V160</f>
        <v>25.144840087635661</v>
      </c>
      <c r="J157" s="69">
        <f>'25W for Bottom'!G163</f>
        <v>19.370611197824537</v>
      </c>
      <c r="K157" s="68">
        <f>'25W for Front'!G163</f>
        <v>20.397871720081941</v>
      </c>
      <c r="L157" s="69">
        <f>'25W for Back'!G163</f>
        <v>24.316686072900779</v>
      </c>
      <c r="M157" s="69">
        <f>'25W for Right &amp; Left'!G163</f>
        <v>24.810967065395282</v>
      </c>
      <c r="V157" s="43">
        <f>'25W'!U160/60</f>
        <v>150</v>
      </c>
      <c r="W157" s="46">
        <f>'25W'!V160</f>
        <v>25.144840087635661</v>
      </c>
      <c r="X157" s="46">
        <f>'30W'!V160</f>
        <v>26.122114649543249</v>
      </c>
      <c r="Y157" s="46">
        <f>'35W'!V160</f>
        <v>27.101827766813933</v>
      </c>
      <c r="Z157" s="46">
        <f>'40W'!V160</f>
        <v>28.083666983231982</v>
      </c>
    </row>
    <row r="158" spans="8:26" x14ac:dyDescent="0.25">
      <c r="H158" s="67">
        <f t="shared" si="3"/>
        <v>152</v>
      </c>
      <c r="I158" s="68">
        <f>'25W'!V161</f>
        <v>25.152187425838321</v>
      </c>
      <c r="J158" s="69">
        <f>'25W for Bottom'!G164</f>
        <v>19.372754606948721</v>
      </c>
      <c r="K158" s="68">
        <f>'25W for Front'!G164</f>
        <v>20.397970993462916</v>
      </c>
      <c r="L158" s="69">
        <f>'25W for Back'!G164</f>
        <v>24.321103251315744</v>
      </c>
      <c r="M158" s="69">
        <f>'25W for Right &amp; Left'!G164</f>
        <v>24.815578177169705</v>
      </c>
      <c r="V158" s="43">
        <f>'25W'!U161/60</f>
        <v>151</v>
      </c>
      <c r="W158" s="46">
        <f>'25W'!V161</f>
        <v>25.152187425838321</v>
      </c>
      <c r="X158" s="46">
        <f>'30W'!V161</f>
        <v>26.130096080573185</v>
      </c>
      <c r="Y158" s="46">
        <f>'35W'!V161</f>
        <v>27.110398952713918</v>
      </c>
      <c r="Z158" s="46">
        <f>'40W'!V161</f>
        <v>28.092787882832102</v>
      </c>
    </row>
    <row r="159" spans="8:26" x14ac:dyDescent="0.25">
      <c r="H159" s="67">
        <f t="shared" si="3"/>
        <v>153</v>
      </c>
      <c r="I159" s="68">
        <f>'25W'!V162</f>
        <v>25.159383352067511</v>
      </c>
      <c r="J159" s="69">
        <f>'25W for Bottom'!G165</f>
        <v>19.37486269332943</v>
      </c>
      <c r="K159" s="68">
        <f>'25W for Front'!G165</f>
        <v>20.398065679403217</v>
      </c>
      <c r="L159" s="69">
        <f>'25W for Back'!G165</f>
        <v>24.325414233918398</v>
      </c>
      <c r="M159" s="69">
        <f>'25W for Right &amp; Left'!G165</f>
        <v>24.820077058686717</v>
      </c>
      <c r="V159" s="43">
        <f>'25W'!U162/60</f>
        <v>152</v>
      </c>
      <c r="W159" s="46">
        <f>'25W'!V162</f>
        <v>25.159383352067511</v>
      </c>
      <c r="X159" s="46">
        <f>'30W'!V162</f>
        <v>26.137909560471456</v>
      </c>
      <c r="Y159" s="46">
        <f>'35W'!V162</f>
        <v>27.118786296691756</v>
      </c>
      <c r="Z159" s="46">
        <f>'40W'!V162</f>
        <v>28.10170966183771</v>
      </c>
    </row>
    <row r="160" spans="8:26" x14ac:dyDescent="0.25">
      <c r="H160" s="67">
        <f t="shared" si="3"/>
        <v>154</v>
      </c>
      <c r="I160" s="68">
        <f>'25W'!V163</f>
        <v>25.166430962380073</v>
      </c>
      <c r="J160" s="69">
        <f>'25W for Bottom'!G166</f>
        <v>19.37693603289458</v>
      </c>
      <c r="K160" s="68">
        <f>'25W for Front'!G166</f>
        <v>20.398155989867405</v>
      </c>
      <c r="L160" s="69">
        <f>'25W for Back'!G166</f>
        <v>24.329621562256051</v>
      </c>
      <c r="M160" s="69">
        <f>'25W for Right &amp; Left'!G166</f>
        <v>24.824466429452087</v>
      </c>
      <c r="V160" s="43">
        <f>'25W'!U163/60</f>
        <v>153</v>
      </c>
      <c r="W160" s="46">
        <f>'25W'!V163</f>
        <v>25.166430962380073</v>
      </c>
      <c r="X160" s="46">
        <f>'30W'!V163</f>
        <v>26.145558596948991</v>
      </c>
      <c r="Y160" s="46">
        <f>'35W'!V163</f>
        <v>27.126993713424518</v>
      </c>
      <c r="Z160" s="46">
        <f>'40W'!V163</f>
        <v>28.110436636854107</v>
      </c>
    </row>
    <row r="161" spans="8:26" x14ac:dyDescent="0.25">
      <c r="H161" s="67">
        <f t="shared" si="3"/>
        <v>155</v>
      </c>
      <c r="I161" s="68">
        <f>'25W'!V164</f>
        <v>25.173333290530284</v>
      </c>
      <c r="J161" s="69">
        <f>'25W for Bottom'!G167</f>
        <v>19.378975192391334</v>
      </c>
      <c r="K161" s="68">
        <f>'25W for Front'!G167</f>
        <v>20.398242127028102</v>
      </c>
      <c r="L161" s="69">
        <f>'25W for Back'!G167</f>
        <v>24.333727717604987</v>
      </c>
      <c r="M161" s="69">
        <f>'25W for Right &amp; Left'!G167</f>
        <v>24.828748943660226</v>
      </c>
      <c r="V161" s="43">
        <f>'25W'!U164/60</f>
        <v>154</v>
      </c>
      <c r="W161" s="46">
        <f>'25W'!V164</f>
        <v>25.173333290530284</v>
      </c>
      <c r="X161" s="46">
        <f>'30W'!V164</f>
        <v>26.153046625576859</v>
      </c>
      <c r="Y161" s="46">
        <f>'35W'!V164</f>
        <v>27.135025035460618</v>
      </c>
      <c r="Z161" s="46">
        <f>'40W'!V164</f>
        <v>28.118973032243932</v>
      </c>
    </row>
    <row r="162" spans="8:26" x14ac:dyDescent="0.25">
      <c r="H162" s="67">
        <f t="shared" si="3"/>
        <v>156</v>
      </c>
      <c r="I162" s="68">
        <f>'25W'!V165</f>
        <v>25.180093309181427</v>
      </c>
      <c r="J162" s="69">
        <f>'25W for Bottom'!G168</f>
        <v>19.380980729525195</v>
      </c>
      <c r="K162" s="68">
        <f>'25W for Front'!G168</f>
        <v>20.398324283718178</v>
      </c>
      <c r="L162" s="69">
        <f>'25W for Back'!G168</f>
        <v>24.337735122372987</v>
      </c>
      <c r="M162" s="69">
        <f>'25W for Right &amp; Left'!G168</f>
        <v>24.832927191734104</v>
      </c>
      <c r="V162" s="43">
        <f>'25W'!U165/60</f>
        <v>155</v>
      </c>
      <c r="W162" s="46">
        <f>'25W'!V165</f>
        <v>25.180093309181427</v>
      </c>
      <c r="X162" s="46">
        <f>'30W'!V165</f>
        <v>26.160377011222064</v>
      </c>
      <c r="Y162" s="46">
        <f>'35W'!V165</f>
        <v>27.142884014889397</v>
      </c>
      <c r="Z162" s="46">
        <f>'40W'!V165</f>
        <v>28.127322982039409</v>
      </c>
    </row>
    <row r="163" spans="8:26" x14ac:dyDescent="0.25">
      <c r="H163" s="67">
        <f t="shared" si="3"/>
        <v>157</v>
      </c>
      <c r="I163" s="68">
        <f>'25W'!V166</f>
        <v>25.186713931095603</v>
      </c>
      <c r="J163" s="69">
        <f>'25W for Bottom'!G169</f>
        <v>19.382953193097268</v>
      </c>
      <c r="K163" s="68">
        <f>'25W for Front'!G169</f>
        <v>20.398402643862049</v>
      </c>
      <c r="L163" s="69">
        <f>'25W for Back'!G169</f>
        <v>24.341646141470505</v>
      </c>
      <c r="M163" s="69">
        <f>'25W for Right &amp; Left'!G169</f>
        <v>24.837003701830241</v>
      </c>
      <c r="V163" s="43">
        <f>'25W'!U166/60</f>
        <v>156</v>
      </c>
      <c r="W163" s="46">
        <f>'25W'!V166</f>
        <v>25.186713931095603</v>
      </c>
      <c r="X163" s="46">
        <f>'30W'!V166</f>
        <v>26.167553049456838</v>
      </c>
      <c r="Y163" s="46">
        <f>'35W'!V166</f>
        <v>27.150574324979168</v>
      </c>
      <c r="Z163" s="46">
        <f>'40W'!V166</f>
        <v>28.135490531817588</v>
      </c>
    </row>
    <row r="164" spans="8:26" x14ac:dyDescent="0.25">
      <c r="H164" s="67">
        <f t="shared" si="3"/>
        <v>158</v>
      </c>
      <c r="I164" s="68">
        <f>'25W'!V167</f>
        <v>25.193198010302094</v>
      </c>
      <c r="J164" s="69">
        <f>'25W for Bottom'!G170</f>
        <v>19.384893123139683</v>
      </c>
      <c r="K164" s="68">
        <f>'25W for Front'!G170</f>
        <v>20.398477382887073</v>
      </c>
      <c r="L164" s="69">
        <f>'25W for Back'!G170</f>
        <v>24.345463083651175</v>
      </c>
      <c r="M164" s="69">
        <f>'25W for Right &amp; Left'!G170</f>
        <v>24.840980941309549</v>
      </c>
      <c r="V164" s="43">
        <f>'25W'!U167/60</f>
        <v>157</v>
      </c>
      <c r="W164" s="46">
        <f>'25W'!V167</f>
        <v>25.193198010302094</v>
      </c>
      <c r="X164" s="46">
        <f>'30W'!V167</f>
        <v>26.174577967941861</v>
      </c>
      <c r="Y164" s="46">
        <f>'35W'!V167</f>
        <v>27.158099561784141</v>
      </c>
      <c r="Z164" s="46">
        <f>'40W'!V167</f>
        <v>28.143479640539187</v>
      </c>
    </row>
    <row r="165" spans="8:26" x14ac:dyDescent="0.25">
      <c r="H165" s="67">
        <f t="shared" si="3"/>
        <v>159</v>
      </c>
      <c r="I165" s="68">
        <f>'25W'!V168</f>
        <v>25.199548343244594</v>
      </c>
      <c r="J165" s="69">
        <f>'25W for Bottom'!G171</f>
        <v>19.38680105104919</v>
      </c>
      <c r="K165" s="68">
        <f>'25W for Front'!G171</f>
        <v>20.398548668115975</v>
      </c>
      <c r="L165" s="69">
        <f>'25W for Back'!G171</f>
        <v>24.349188202822212</v>
      </c>
      <c r="M165" s="69">
        <f>'25W for Right &amp; Left'!G171</f>
        <v>24.844861318174694</v>
      </c>
      <c r="V165" s="43">
        <f>'25W'!U168/60</f>
        <v>158</v>
      </c>
      <c r="W165" s="46">
        <f>'25W'!V168</f>
        <v>25.199548343244594</v>
      </c>
      <c r="X165" s="46">
        <f>'30W'!V168</f>
        <v>26.181454927783733</v>
      </c>
      <c r="Y165" s="46">
        <f>'35W'!V168</f>
        <v>27.165463245720758</v>
      </c>
      <c r="Z165" s="46">
        <f>'40W'!V168</f>
        <v>28.15129418235162</v>
      </c>
    </row>
    <row r="166" spans="8:26" x14ac:dyDescent="0.25">
      <c r="H166" s="67">
        <f t="shared" si="3"/>
        <v>160</v>
      </c>
      <c r="I166" s="68">
        <f>'25W'!V169</f>
        <v>25.205767669907598</v>
      </c>
      <c r="J166" s="69">
        <f>'25W for Bottom'!G172</f>
        <v>19.388677499718963</v>
      </c>
      <c r="K166" s="68">
        <f>'25W for Front'!G172</f>
        <v>20.398616659141155</v>
      </c>
      <c r="L166" s="69">
        <f>'25W for Back'!G172</f>
        <v>24.352823699325381</v>
      </c>
      <c r="M166" s="69">
        <f>'25W for Right &amp; Left'!G172</f>
        <v>24.848647182474675</v>
      </c>
      <c r="V166" s="43">
        <f>'25W'!U169/60</f>
        <v>159</v>
      </c>
      <c r="W166" s="46">
        <f>'25W'!V169</f>
        <v>25.205767669907598</v>
      </c>
      <c r="X166" s="46">
        <f>'30W'!V169</f>
        <v>26.188187024867155</v>
      </c>
      <c r="Y166" s="46">
        <f>'35W'!V169</f>
        <v>27.172668823113906</v>
      </c>
      <c r="Z166" s="46">
        <f>'40W'!V169</f>
        <v>28.158937948356776</v>
      </c>
    </row>
    <row r="167" spans="8:26" x14ac:dyDescent="0.25">
      <c r="H167" s="67">
        <f t="shared" si="3"/>
        <v>161</v>
      </c>
      <c r="I167" s="68">
        <f>'25W'!V170</f>
        <v>25.211858674922283</v>
      </c>
      <c r="J167" s="69">
        <f>'25W for Bottom'!G173</f>
        <v>19.390522983668617</v>
      </c>
      <c r="K167" s="68">
        <f>'25W for Front'!G173</f>
        <v>20.398681508181713</v>
      </c>
      <c r="L167" s="69">
        <f>'25W for Back'!G173</f>
        <v>24.356371721189106</v>
      </c>
      <c r="M167" s="69">
        <f>'25W for Right &amp; Left'!G173</f>
        <v>24.852340827677331</v>
      </c>
      <c r="V167" s="43">
        <f>'25W'!U170/60</f>
        <v>160</v>
      </c>
      <c r="W167" s="46">
        <f>'25W'!V170</f>
        <v>25.211858674922283</v>
      </c>
      <c r="X167" s="46">
        <f>'30W'!V170</f>
        <v>26.194777291162183</v>
      </c>
      <c r="Y167" s="46">
        <f>'35W'!V170</f>
        <v>27.179719667713474</v>
      </c>
      <c r="Z167" s="46">
        <f>'40W'!V170</f>
        <v>28.16641464834418</v>
      </c>
    </row>
    <row r="168" spans="8:26" x14ac:dyDescent="0.25">
      <c r="H168" s="67">
        <f t="shared" si="3"/>
        <v>162</v>
      </c>
      <c r="I168" s="68">
        <f>'25W'!V171</f>
        <v>25.217823988652157</v>
      </c>
      <c r="J168" s="69">
        <f>'25W for Bottom'!G174</f>
        <v>19.392338009172441</v>
      </c>
      <c r="K168" s="68">
        <f>'25W for Front'!G174</f>
        <v>20.398743360424007</v>
      </c>
      <c r="L168" s="69">
        <f>'25W for Back'!G174</f>
        <v>24.359834365352334</v>
      </c>
      <c r="M168" s="69">
        <f>'25W for Right &amp; Left'!G174</f>
        <v>24.85594449201043</v>
      </c>
      <c r="V168" s="43">
        <f>'25W'!U171/60</f>
        <v>161</v>
      </c>
      <c r="W168" s="46">
        <f>'25W'!V171</f>
        <v>25.217823988652157</v>
      </c>
      <c r="X168" s="46">
        <f>'30W'!V171</f>
        <v>26.20122869600694</v>
      </c>
      <c r="Y168" s="46">
        <f>'35W'!V171</f>
        <v>27.186619082181778</v>
      </c>
      <c r="Z168" s="46">
        <f>'40W'!V171</f>
        <v>28.173727912490044</v>
      </c>
    </row>
    <row r="169" spans="8:26" x14ac:dyDescent="0.25">
      <c r="H169" s="67">
        <f t="shared" si="3"/>
        <v>163</v>
      </c>
      <c r="I169" s="68">
        <f>'25W'!V172</f>
        <v>25.223666188258825</v>
      </c>
      <c r="J169" s="69">
        <f>'25W for Bottom'!G175</f>
        <v>19.394123074385881</v>
      </c>
      <c r="K169" s="68">
        <f>'25W for Front'!G175</f>
        <v>20.398802354346479</v>
      </c>
      <c r="L169" s="69">
        <f>'25W for Back'!G175</f>
        <v>24.363213678860724</v>
      </c>
      <c r="M169" s="69">
        <f>'25W for Right &amp; Left'!G175</f>
        <v>24.859460359772019</v>
      </c>
      <c r="V169" s="43">
        <f>'25W'!U172/60</f>
        <v>162</v>
      </c>
      <c r="W169" s="46">
        <f>'25W'!V172</f>
        <v>25.223666188258825</v>
      </c>
      <c r="X169" s="46">
        <f>'30W'!V172</f>
        <v>26.207544147366175</v>
      </c>
      <c r="Y169" s="46">
        <f>'35W'!V172</f>
        <v>27.193370299552271</v>
      </c>
      <c r="Z169" s="46">
        <f>'40W'!V172</f>
        <v>28.180881293022864</v>
      </c>
    </row>
    <row r="170" spans="8:26" x14ac:dyDescent="0.25">
      <c r="H170" s="67">
        <f t="shared" si="3"/>
        <v>164</v>
      </c>
      <c r="I170" s="68">
        <f>'25W'!V173</f>
        <v>25.229387798748125</v>
      </c>
      <c r="J170" s="69">
        <f>'25W for Bottom'!G176</f>
        <v>19.395878669470289</v>
      </c>
      <c r="K170" s="68">
        <f>'25W for Front'!G176</f>
        <v>20.398858622029493</v>
      </c>
      <c r="L170" s="69">
        <f>'25W for Back'!G176</f>
        <v>24.366511660035755</v>
      </c>
      <c r="M170" s="69">
        <f>'25W for Right &amp; Left'!G176</f>
        <v>24.862890562610673</v>
      </c>
      <c r="V170" s="43">
        <f>'25W'!U173/60</f>
        <v>163</v>
      </c>
      <c r="W170" s="46">
        <f>'25W'!V173</f>
        <v>25.229387798748125</v>
      </c>
      <c r="X170" s="46">
        <f>'30W'!V173</f>
        <v>26.213726493066062</v>
      </c>
      <c r="Y170" s="46">
        <f>'35W'!V173</f>
        <v>27.19997648466007</v>
      </c>
      <c r="Z170" s="46">
        <f>'40W'!V173</f>
        <v>28.18787826585605</v>
      </c>
    </row>
    <row r="171" spans="8:26" x14ac:dyDescent="0.25">
      <c r="H171" s="67">
        <f t="shared" si="3"/>
        <v>165</v>
      </c>
      <c r="I171" s="68">
        <f>'25W'!V174</f>
        <v>25.23499129399698</v>
      </c>
      <c r="J171" s="69">
        <f>'25W for Bottom'!G177</f>
        <v>19.397605276715939</v>
      </c>
      <c r="K171" s="68">
        <f>'25W for Front'!G177</f>
        <v>20.398912289450866</v>
      </c>
      <c r="L171" s="69">
        <f>'25W for Back'!G177</f>
        <v>24.369730259617302</v>
      </c>
      <c r="M171" s="69">
        <f>'25W for Right &amp; Left'!G177</f>
        <v>24.866237180776302</v>
      </c>
      <c r="V171" s="43">
        <f>'25W'!U174/60</f>
        <v>164</v>
      </c>
      <c r="W171" s="46">
        <f>'25W'!V174</f>
        <v>25.23499129399698</v>
      </c>
      <c r="X171" s="46">
        <f>'30W'!V174</f>
        <v>26.219778522005608</v>
      </c>
      <c r="Y171" s="46">
        <f>'35W'!V174</f>
        <v>27.206440735544717</v>
      </c>
      <c r="Z171" s="46">
        <f>'40W'!V174</f>
        <v>28.194722232188219</v>
      </c>
    </row>
    <row r="172" spans="8:26" x14ac:dyDescent="0.25">
      <c r="H172" s="67">
        <f t="shared" si="3"/>
        <v>166</v>
      </c>
      <c r="I172" s="68">
        <f>'25W'!V175</f>
        <v>25.240479097761249</v>
      </c>
      <c r="J172" s="69">
        <f>'25W for Bottom'!G178</f>
        <v>19.39930337066334</v>
      </c>
      <c r="K172" s="68">
        <f>'25W for Front'!G178</f>
        <v>20.398963476767754</v>
      </c>
      <c r="L172" s="69">
        <f>'25W for Back'!G178</f>
        <v>24.37287138188028</v>
      </c>
      <c r="M172" s="69">
        <f>'25W for Right &amp; Left'!G178</f>
        <v>24.869502244342133</v>
      </c>
      <c r="V172" s="43">
        <f>'25W'!U175/60</f>
        <v>165</v>
      </c>
      <c r="W172" s="46">
        <f>'25W'!V175</f>
        <v>25.240479097761249</v>
      </c>
      <c r="X172" s="46">
        <f>'30W'!V175</f>
        <v>26.225702965345057</v>
      </c>
      <c r="Y172" s="46">
        <f>'35W'!V175</f>
        <v>27.212766084825663</v>
      </c>
      <c r="Z172" s="46">
        <f>'40W'!V175</f>
        <v>28.201416520071668</v>
      </c>
    </row>
    <row r="173" spans="8:26" x14ac:dyDescent="0.25">
      <c r="H173" s="67">
        <f t="shared" si="3"/>
        <v>167</v>
      </c>
      <c r="I173" s="68">
        <f>'25W'!V176</f>
        <v>25.245853584664857</v>
      </c>
      <c r="J173" s="69">
        <f>'25W for Bottom'!G179</f>
        <v>19.400973418222858</v>
      </c>
      <c r="K173" s="68">
        <f>'25W for Front'!G179</f>
        <v>20.399012298585539</v>
      </c>
      <c r="L173" s="69">
        <f>'25W for Back'!G179</f>
        <v>24.375936885725832</v>
      </c>
      <c r="M173" s="69">
        <f>'25W for Right &amp; Left'!G179</f>
        <v>24.872687734398482</v>
      </c>
      <c r="V173" s="43">
        <f>'25W'!U176/60</f>
        <v>166</v>
      </c>
      <c r="W173" s="46">
        <f>'25W'!V176</f>
        <v>25.245853584664857</v>
      </c>
      <c r="X173" s="46">
        <f>'30W'!V176</f>
        <v>26.231502497671656</v>
      </c>
      <c r="Y173" s="46">
        <f>'35W'!V176</f>
        <v>27.218955501050942</v>
      </c>
      <c r="Z173" s="46">
        <f>'40W'!V176</f>
        <v>28.20796438594958</v>
      </c>
    </row>
    <row r="174" spans="8:26" x14ac:dyDescent="0.25">
      <c r="H174" s="67">
        <f t="shared" si="3"/>
        <v>168</v>
      </c>
      <c r="I174" s="68">
        <f>'25W'!V177</f>
        <v>25.251117081170548</v>
      </c>
      <c r="J174" s="69">
        <f>'25W for Bottom'!G180</f>
        <v>19.40261587879267</v>
      </c>
      <c r="K174" s="68">
        <f>'25W for Front'!G180</f>
        <v>20.399058864214265</v>
      </c>
      <c r="L174" s="69">
        <f>'25W for Back'!G180</f>
        <v>24.378928585747687</v>
      </c>
      <c r="M174" s="69">
        <f>'25W for Right &amp; Left'!G180</f>
        <v>24.875795584218945</v>
      </c>
      <c r="V174" s="43">
        <f>'25W'!U177/60</f>
        <v>167</v>
      </c>
      <c r="W174" s="46">
        <f>'25W'!V177</f>
        <v>25.251117081170548</v>
      </c>
      <c r="X174" s="46">
        <f>'30W'!V177</f>
        <v>26.237179738143166</v>
      </c>
      <c r="Y174" s="46">
        <f>'35W'!V177</f>
        <v>27.225011890019459</v>
      </c>
      <c r="Z174" s="46">
        <f>'40W'!V177</f>
        <v>28.21436901616255</v>
      </c>
    </row>
    <row r="175" spans="8:26" x14ac:dyDescent="0.25">
      <c r="H175" s="67">
        <f t="shared" si="3"/>
        <v>169</v>
      </c>
      <c r="I175" s="68">
        <f>'25W'!V178</f>
        <v>25.256271866532497</v>
      </c>
      <c r="J175" s="69">
        <f>'25W for Bottom'!G181</f>
        <v>19.404231204375048</v>
      </c>
      <c r="K175" s="68">
        <f>'25W for Front'!G181</f>
        <v>20.399103277913273</v>
      </c>
      <c r="L175" s="69">
        <f>'25W for Back'!G181</f>
        <v>24.381848253274143</v>
      </c>
      <c r="M175" s="69">
        <f>'25W for Right &amp; Left'!G181</f>
        <v>24.878827680399592</v>
      </c>
      <c r="V175" s="43">
        <f>'25W'!U178/60</f>
        <v>168</v>
      </c>
      <c r="W175" s="46">
        <f>'25W'!V178</f>
        <v>25.256271866532497</v>
      </c>
      <c r="X175" s="46">
        <f>'30W'!V178</f>
        <v>26.242737251609476</v>
      </c>
      <c r="Y175" s="46">
        <f>'35W'!V178</f>
        <v>27.230938096077381</v>
      </c>
      <c r="Z175" s="46">
        <f>'40W'!V178</f>
        <v>28.220633528424923</v>
      </c>
    </row>
    <row r="176" spans="8:26" x14ac:dyDescent="0.25">
      <c r="H176" s="67">
        <f t="shared" si="3"/>
        <v>170</v>
      </c>
      <c r="I176" s="68">
        <f>'25W'!V179</f>
        <v>25.261320173731121</v>
      </c>
      <c r="J176" s="69">
        <f>'25W for Bottom'!G182</f>
        <v>19.405819839691027</v>
      </c>
      <c r="K176" s="68">
        <f>'25W for Front'!G182</f>
        <v>20.399145639124523</v>
      </c>
      <c r="L176" s="69">
        <f>'25W for Back'!G182</f>
        <v>24.384697617386244</v>
      </c>
      <c r="M176" s="69">
        <f>'25W for Right &amp; Left'!G182</f>
        <v>24.881785863971746</v>
      </c>
      <c r="V176" s="43">
        <f>'25W'!U179/60</f>
        <v>169</v>
      </c>
      <c r="W176" s="46">
        <f>'25W'!V179</f>
        <v>25.261320173731121</v>
      </c>
      <c r="X176" s="46">
        <f>'30W'!V179</f>
        <v>26.248177549712693</v>
      </c>
      <c r="Y176" s="46">
        <f>'35W'!V179</f>
        <v>27.236736903389051</v>
      </c>
      <c r="Z176" s="46">
        <f>'40W'!V179</f>
        <v>28.226760973271489</v>
      </c>
    </row>
    <row r="177" spans="8:26" x14ac:dyDescent="0.25">
      <c r="H177" s="67">
        <f t="shared" si="3"/>
        <v>171</v>
      </c>
      <c r="I177" s="68">
        <f>'25W'!V180</f>
        <v>25.266264190390348</v>
      </c>
      <c r="J177" s="69">
        <f>'25W for Bottom'!G183</f>
        <v>19.407382222293418</v>
      </c>
      <c r="K177" s="68">
        <f>'25W for Front'!G183</f>
        <v>20.399186042695135</v>
      </c>
      <c r="L177" s="69">
        <f>'25W for Back'!G183</f>
        <v>24.387478365912642</v>
      </c>
      <c r="M177" s="69">
        <f>'25W for Right &amp; Left'!G183</f>
        <v>24.884671931488946</v>
      </c>
      <c r="V177" s="43">
        <f>'25W'!U180/60</f>
        <v>170</v>
      </c>
      <c r="W177" s="46">
        <f>'25W'!V180</f>
        <v>25.266264190390348</v>
      </c>
      <c r="X177" s="46">
        <f>'30W'!V180</f>
        <v>26.25350309196606</v>
      </c>
      <c r="Y177" s="46">
        <f>'35W'!V180</f>
        <v>27.242411037182872</v>
      </c>
      <c r="Z177" s="46">
        <f>'40W'!V180</f>
        <v>28.232754335475104</v>
      </c>
    </row>
    <row r="178" spans="8:26" x14ac:dyDescent="0.25">
      <c r="H178" s="67">
        <f t="shared" si="3"/>
        <v>172</v>
      </c>
      <c r="I178" s="68">
        <f>'25W'!V181</f>
        <v>25.271106059677642</v>
      </c>
      <c r="J178" s="69">
        <f>'25W for Bottom'!G184</f>
        <v>19.408918782678249</v>
      </c>
      <c r="K178" s="68">
        <f>'25W for Front'!G184</f>
        <v>20.399224579089658</v>
      </c>
      <c r="L178" s="69">
        <f>'25W for Back'!G184</f>
        <v>24.390192146401642</v>
      </c>
      <c r="M178" s="69">
        <f>'25W for Right &amp; Left'!G184</f>
        <v>24.887487636088611</v>
      </c>
      <c r="V178" s="43">
        <f>'25W'!U181/60</f>
        <v>171</v>
      </c>
      <c r="W178" s="46">
        <f>'25W'!V181</f>
        <v>25.271106059677642</v>
      </c>
      <c r="X178" s="46">
        <f>'30W'!V181</f>
        <v>26.258716286812078</v>
      </c>
      <c r="Y178" s="46">
        <f>'35W'!V181</f>
        <v>27.247963164972603</v>
      </c>
      <c r="Z178" s="46">
        <f>'40W'!V181</f>
        <v>28.2386165354357</v>
      </c>
    </row>
    <row r="179" spans="8:26" x14ac:dyDescent="0.25">
      <c r="H179" s="67">
        <f t="shared" si="3"/>
        <v>173</v>
      </c>
      <c r="I179" s="68">
        <f>'25W'!V182</f>
        <v>25.275847881187069</v>
      </c>
      <c r="J179" s="69">
        <f>'25W for Bottom'!G185</f>
        <v>19.410429944394597</v>
      </c>
      <c r="K179" s="68">
        <f>'25W for Front'!G185</f>
        <v>20.399261334592552</v>
      </c>
      <c r="L179" s="69">
        <f>'25W for Back'!G185</f>
        <v>24.392840567070937</v>
      </c>
      <c r="M179" s="69">
        <f>'25W for Right &amp; Left'!G185</f>
        <v>24.890234688529024</v>
      </c>
      <c r="V179" s="43">
        <f>'25W'!U182/60</f>
        <v>172</v>
      </c>
      <c r="W179" s="46">
        <f>'25W'!V182</f>
        <v>25.275847881187069</v>
      </c>
      <c r="X179" s="46">
        <f>'30W'!V182</f>
        <v>26.263819492660154</v>
      </c>
      <c r="Y179" s="46">
        <f>'35W'!V182</f>
        <v>27.253395897754494</v>
      </c>
      <c r="Z179" s="46">
        <f>'40W'!V182</f>
        <v>28.244350430541235</v>
      </c>
    </row>
    <row r="180" spans="8:26" x14ac:dyDescent="0.25">
      <c r="H180" s="67">
        <f t="shared" si="3"/>
        <v>174</v>
      </c>
      <c r="I180" s="68">
        <f>'25W'!V183</f>
        <v>25.280491711805684</v>
      </c>
      <c r="J180" s="69">
        <f>'25W for Bottom'!G186</f>
        <v>19.411916124152853</v>
      </c>
      <c r="K180" s="68">
        <f>'25W for Front'!G186</f>
        <v>20.399296391501288</v>
      </c>
      <c r="L180" s="69">
        <f>'25W for Back'!G186</f>
        <v>24.395425197735513</v>
      </c>
      <c r="M180" s="69">
        <f>'25W for Right &amp; Left'!G186</f>
        <v>24.892914758202132</v>
      </c>
      <c r="V180" s="43">
        <f>'25W'!U183/60</f>
        <v>173</v>
      </c>
      <c r="W180" s="46">
        <f>'25W'!V183</f>
        <v>25.280491711805684</v>
      </c>
      <c r="X180" s="46">
        <f>'30W'!V183</f>
        <v>26.268815018904174</v>
      </c>
      <c r="Y180" s="46">
        <f>'35W'!V183</f>
        <v>27.258711791180698</v>
      </c>
      <c r="Z180" s="46">
        <f>'40W'!V183</f>
        <v>28.249958816501096</v>
      </c>
    </row>
    <row r="181" spans="8:26" x14ac:dyDescent="0.25">
      <c r="H181" s="67">
        <f t="shared" si="3"/>
        <v>175</v>
      </c>
      <c r="I181" s="68">
        <f>'25W'!V184</f>
        <v>25.285039566563505</v>
      </c>
      <c r="J181" s="69">
        <f>'25W for Bottom'!G187</f>
        <v>19.413377731931444</v>
      </c>
      <c r="K181" s="68">
        <f>'25W for Front'!G187</f>
        <v>20.399329828310556</v>
      </c>
      <c r="L181" s="69">
        <f>'25W for Back'!G187</f>
        <v>24.397947570714184</v>
      </c>
      <c r="M181" s="69">
        <f>'25W for Right &amp; Left'!G187</f>
        <v>24.895529474122711</v>
      </c>
      <c r="V181" s="43">
        <f>'25W'!U184/60</f>
        <v>174</v>
      </c>
      <c r="W181" s="46">
        <f>'25W'!V184</f>
        <v>25.285039566563505</v>
      </c>
      <c r="X181" s="46">
        <f>'30W'!V184</f>
        <v>26.273705126920291</v>
      </c>
      <c r="Y181" s="46">
        <f>'35W'!V184</f>
        <v>27.263913346709352</v>
      </c>
      <c r="Z181" s="46">
        <f>'40W'!V184</f>
        <v>28.255444428652432</v>
      </c>
    </row>
    <row r="182" spans="8:26" x14ac:dyDescent="0.25">
      <c r="H182" s="67">
        <f t="shared" si="3"/>
        <v>176</v>
      </c>
      <c r="I182" s="68">
        <f>'25W'!V185</f>
        <v>25.289493419467359</v>
      </c>
      <c r="J182" s="69">
        <f>'25W for Bottom'!G188</f>
        <v>19.414815171082008</v>
      </c>
      <c r="K182" s="68">
        <f>'25W for Front'!G188</f>
        <v>20.39936171988796</v>
      </c>
      <c r="L182" s="69">
        <f>'25W for Back'!G188</f>
        <v>24.400409181715244</v>
      </c>
      <c r="M182" s="69">
        <f>'25W for Right &amp; Left'!G188</f>
        <v>24.898080425894417</v>
      </c>
      <c r="V182" s="43">
        <f>'25W'!U185/60</f>
        <v>175</v>
      </c>
      <c r="W182" s="46">
        <f>'25W'!V185</f>
        <v>25.289493419467359</v>
      </c>
      <c r="X182" s="46">
        <f>'30W'!V185</f>
        <v>26.278492031045314</v>
      </c>
      <c r="Y182" s="46">
        <f>'35W'!V185</f>
        <v>27.269003012731773</v>
      </c>
      <c r="Z182" s="46">
        <f>'40W'!V185</f>
        <v>28.260809943239945</v>
      </c>
    </row>
    <row r="183" spans="8:26" x14ac:dyDescent="0.25">
      <c r="H183" s="67">
        <f t="shared" si="3"/>
        <v>177</v>
      </c>
      <c r="I183" s="68">
        <f>'25W'!V186</f>
        <v>25.293855204318891</v>
      </c>
      <c r="J183" s="69">
        <f>'25W for Bottom'!G189</f>
        <v>19.416228838433053</v>
      </c>
      <c r="K183" s="68">
        <f>'25W for Front'!G189</f>
        <v>20.399392137641581</v>
      </c>
      <c r="L183" s="69">
        <f>'25W for Back'!G189</f>
        <v>24.402811490701669</v>
      </c>
      <c r="M183" s="69">
        <f>'25W for Right &amp; Left'!G189</f>
        <v>24.900569164653248</v>
      </c>
      <c r="V183" s="43">
        <f>'25W'!U186/60</f>
        <v>176</v>
      </c>
      <c r="W183" s="46">
        <f>'25W'!V186</f>
        <v>25.293855204318891</v>
      </c>
      <c r="X183" s="46">
        <f>'30W'!V186</f>
        <v>26.283177899536014</v>
      </c>
      <c r="Y183" s="46">
        <f>'35W'!V186</f>
        <v>27.273983185677178</v>
      </c>
      <c r="Z183" s="46">
        <f>'40W'!V186</f>
        <v>28.2660579786696</v>
      </c>
    </row>
    <row r="184" spans="8:26" x14ac:dyDescent="0.25">
      <c r="H184" s="67">
        <f t="shared" si="3"/>
        <v>178</v>
      </c>
      <c r="I184" s="68">
        <f>'25W'!V187</f>
        <v>25.298126815516962</v>
      </c>
      <c r="J184" s="69">
        <f>'25W for Bottom'!G190</f>
        <v>19.417619124392122</v>
      </c>
      <c r="K184" s="68">
        <f>'25W for Front'!G190</f>
        <v>20.399421149679824</v>
      </c>
      <c r="L184" s="69">
        <f>'25W for Back'!G190</f>
        <v>24.405155922736352</v>
      </c>
      <c r="M184" s="69">
        <f>'25W for Right &amp; Left'!G190</f>
        <v>24.902997203988896</v>
      </c>
      <c r="V184" s="43">
        <f>'25W'!U187/60</f>
        <v>177</v>
      </c>
      <c r="W184" s="46">
        <f>'25W'!V187</f>
        <v>25.298126815516962</v>
      </c>
      <c r="X184" s="46">
        <f>'30W'!V187</f>
        <v>26.287764855509693</v>
      </c>
      <c r="Y184" s="46">
        <f>'35W'!V187</f>
        <v>27.278856211095317</v>
      </c>
      <c r="Z184" s="46">
        <f>'40W'!V187</f>
        <v>28.27119109673675</v>
      </c>
    </row>
    <row r="185" spans="8:26" x14ac:dyDescent="0.25">
      <c r="H185" s="67">
        <f t="shared" si="3"/>
        <v>179</v>
      </c>
      <c r="I185" s="68">
        <f>'25W'!V188</f>
        <v>25.302310108844733</v>
      </c>
      <c r="J185" s="69">
        <f>'25W for Bottom'!G191</f>
        <v>19.418986413046461</v>
      </c>
      <c r="K185" s="68">
        <f>'25W for Front'!G191</f>
        <v>20.399448820963872</v>
      </c>
      <c r="L185" s="69">
        <f>'25W for Back'!G191</f>
        <v>24.407443868807761</v>
      </c>
      <c r="M185" s="69">
        <f>'25W for Right &amp; Left'!G191</f>
        <v>24.905366020844514</v>
      </c>
      <c r="V185" s="43">
        <f>'25W'!U188/60</f>
        <v>178</v>
      </c>
      <c r="W185" s="46">
        <f>'25W'!V188</f>
        <v>25.302310108844733</v>
      </c>
      <c r="X185" s="46">
        <f>'30W'!V188</f>
        <v>26.292254977866339</v>
      </c>
      <c r="Y185" s="46">
        <f>'35W'!V188</f>
        <v>27.283624384717417</v>
      </c>
      <c r="Z185" s="46">
        <f>'40W'!V188</f>
        <v>28.27621180382916</v>
      </c>
    </row>
    <row r="186" spans="8:26" x14ac:dyDescent="0.25">
      <c r="H186" s="67">
        <f t="shared" si="3"/>
        <v>180</v>
      </c>
      <c r="I186" s="68">
        <f>'25W'!V189</f>
        <v>25.306406902241697</v>
      </c>
      <c r="J186" s="69">
        <f>'25W for Bottom'!G192</f>
        <v>19.420331082262237</v>
      </c>
      <c r="K186" s="68">
        <f>'25W for Front'!G192</f>
        <v>20.399475213453094</v>
      </c>
      <c r="L186" s="69">
        <f>'25W for Back'!G192</f>
        <v>24.409676686636502</v>
      </c>
      <c r="M186" s="69">
        <f>'25W for Right &amp; Left'!G192</f>
        <v>24.90767705639535</v>
      </c>
      <c r="V186" s="43">
        <f>'25W'!U189/60</f>
        <v>179</v>
      </c>
      <c r="W186" s="46">
        <f>'25W'!V189</f>
        <v>25.306406902241697</v>
      </c>
      <c r="X186" s="46">
        <f>'30W'!V189</f>
        <v>26.296650302192692</v>
      </c>
      <c r="Y186" s="46">
        <f>'35W'!V189</f>
        <v>27.28828995349587</v>
      </c>
      <c r="Z186" s="46">
        <f>'40W'!V189</f>
        <v>28.281122552105387</v>
      </c>
    </row>
    <row r="187" spans="8:26" x14ac:dyDescent="0.25">
      <c r="H187" s="67">
        <f t="shared" si="3"/>
        <v>181</v>
      </c>
      <c r="I187" s="68">
        <f>'25W'!V190</f>
        <v>25.310418976560907</v>
      </c>
      <c r="J187" s="69">
        <f>'25W for Bottom'!G193</f>
        <v>19.421653503782288</v>
      </c>
      <c r="K187" s="68">
        <f>'25W for Front'!G193</f>
        <v>20.399500386243741</v>
      </c>
      <c r="L187" s="69">
        <f>'25W for Back'!G193</f>
        <v>24.411855701463182</v>
      </c>
      <c r="M187" s="69">
        <f>'25W for Right &amp; Left'!G193</f>
        <v>24.909931716906744</v>
      </c>
      <c r="V187" s="43">
        <f>'25W'!U190/60</f>
        <v>180</v>
      </c>
      <c r="W187" s="46">
        <f>'25W'!V190</f>
        <v>25.310418976560907</v>
      </c>
      <c r="X187" s="46">
        <f>'30W'!V190</f>
        <v>26.300952821648554</v>
      </c>
      <c r="Y187" s="46">
        <f>'35W'!V190</f>
        <v>27.292855116622995</v>
      </c>
      <c r="Z187" s="46">
        <f>'40W'!V190</f>
        <v>28.285925740648981</v>
      </c>
    </row>
    <row r="188" spans="8:26" x14ac:dyDescent="0.25">
      <c r="H188" s="67">
        <f t="shared" si="3"/>
        <v>182</v>
      </c>
      <c r="I188" s="68">
        <f>'25W'!V191</f>
        <v>25.314348076311656</v>
      </c>
      <c r="J188" s="69">
        <f>'25W for Bottom'!G194</f>
        <v>19.422954043322463</v>
      </c>
      <c r="K188" s="68">
        <f>'25W for Front'!G194</f>
        <v>20.399524395701235</v>
      </c>
      <c r="L188" s="69">
        <f>'25W for Back'!G194</f>
        <v>24.41398220681797</v>
      </c>
      <c r="M188" s="69">
        <f>'25W for Right &amp; Left'!G194</f>
        <v>24.912131374571938</v>
      </c>
      <c r="V188" s="43">
        <f>'25W'!U191/60</f>
        <v>181</v>
      </c>
      <c r="W188" s="46">
        <f>'25W'!V191</f>
        <v>25.314348076311656</v>
      </c>
      <c r="X188" s="46">
        <f>'30W'!V191</f>
        <v>26.30516448783564</v>
      </c>
      <c r="Y188" s="46">
        <f>'35W'!V191</f>
        <v>27.297322026529326</v>
      </c>
      <c r="Z188" s="46">
        <f>'40W'!V191</f>
        <v>28.290623716598972</v>
      </c>
    </row>
    <row r="189" spans="8:26" x14ac:dyDescent="0.25">
      <c r="H189" s="67">
        <f t="shared" si="3"/>
        <v>183</v>
      </c>
      <c r="I189" s="68">
        <f>'25W'!V192</f>
        <v>25.318195910387882</v>
      </c>
      <c r="J189" s="69">
        <f>'25W for Bottom'!G195</f>
        <v>19.424233060666523</v>
      </c>
      <c r="K189" s="68">
        <f>'25W for Front'!G195</f>
        <v>20.399547295586348</v>
      </c>
      <c r="L189" s="69">
        <f>'25W for Back'!G195</f>
        <v>24.41605746527231</v>
      </c>
      <c r="M189" s="69">
        <f>'25W for Right &amp; Left'!G195</f>
        <v>24.914277368330179</v>
      </c>
      <c r="V189" s="43">
        <f>'25W'!U192/60</f>
        <v>182</v>
      </c>
      <c r="W189" s="46">
        <f>'25W'!V192</f>
        <v>25.318195910387882</v>
      </c>
      <c r="X189" s="46">
        <f>'30W'!V192</f>
        <v>26.309287211649306</v>
      </c>
      <c r="Y189" s="46">
        <f>'35W'!V192</f>
        <v>27.301692789861733</v>
      </c>
      <c r="Z189" s="46">
        <f>'40W'!V192</f>
        <v>28.295218776257084</v>
      </c>
    </row>
    <row r="190" spans="8:26" x14ac:dyDescent="0.25">
      <c r="H190" s="67">
        <f t="shared" si="3"/>
        <v>184</v>
      </c>
      <c r="I190" s="68">
        <f>'25W'!V193</f>
        <v>25.321964152782506</v>
      </c>
      <c r="J190" s="69">
        <f>'25W for Bottom'!G196</f>
        <v>19.425490909759674</v>
      </c>
      <c r="K190" s="68">
        <f>'25W for Front'!G196</f>
        <v>20.399569137175543</v>
      </c>
      <c r="L190" s="69">
        <f>'25W for Back'!G196</f>
        <v>24.418082709173135</v>
      </c>
      <c r="M190" s="69">
        <f>'25W for Right &amp; Left'!G196</f>
        <v>24.916371004665503</v>
      </c>
      <c r="V190" s="43">
        <f>'25W'!U193/60</f>
        <v>183</v>
      </c>
      <c r="W190" s="46">
        <f>'25W'!V193</f>
        <v>25.321964152782506</v>
      </c>
      <c r="X190" s="46">
        <f>'30W'!V193</f>
        <v>26.313322864113452</v>
      </c>
      <c r="Y190" s="46">
        <f>'35W'!V193</f>
        <v>27.305969468441813</v>
      </c>
      <c r="Z190" s="46">
        <f>'40W'!V193</f>
        <v>28.299713166172111</v>
      </c>
    </row>
    <row r="191" spans="8:26" x14ac:dyDescent="0.25">
      <c r="H191" s="67">
        <f t="shared" si="3"/>
        <v>185</v>
      </c>
      <c r="I191" s="68">
        <f>'25W'!V194</f>
        <v>25.325654443288016</v>
      </c>
      <c r="J191" s="69">
        <f>'25W for Bottom'!G197</f>
        <v>19.426727938800681</v>
      </c>
      <c r="K191" s="68">
        <f>'25W for Front'!G197</f>
        <v>20.399589969375775</v>
      </c>
      <c r="L191" s="69">
        <f>'25W for Back'!G197</f>
        <v>24.420059141360007</v>
      </c>
      <c r="M191" s="69">
        <f>'25W for Right &amp; Left'!G197</f>
        <v>24.918413558386725</v>
      </c>
      <c r="V191" s="43">
        <f>'25W'!U194/60</f>
        <v>184</v>
      </c>
      <c r="W191" s="46">
        <f>'25W'!V194</f>
        <v>25.325654443288016</v>
      </c>
      <c r="X191" s="46">
        <f>'30W'!V194</f>
        <v>26.317273277198904</v>
      </c>
      <c r="Y191" s="46">
        <f>'35W'!V194</f>
        <v>27.310154080204885</v>
      </c>
      <c r="Z191" s="46">
        <f>'40W'!V194</f>
        <v>28.304109084201919</v>
      </c>
    </row>
    <row r="192" spans="8:26" x14ac:dyDescent="0.25">
      <c r="H192" s="67">
        <f t="shared" si="3"/>
        <v>186</v>
      </c>
      <c r="I192" s="68">
        <f>'25W'!V195</f>
        <v>25.329268388183468</v>
      </c>
      <c r="J192" s="69">
        <f>'25W for Bottom'!G198</f>
        <v>19.42794449033266</v>
      </c>
      <c r="K192" s="68">
        <f>'25W for Front'!G198</f>
        <v>20.399609838833964</v>
      </c>
      <c r="L192" s="69">
        <f>'25W for Back'!G198</f>
        <v>24.421987935865538</v>
      </c>
      <c r="M192" s="69">
        <f>'25W for Right &amp; Left'!G198</f>
        <v>24.920406273388974</v>
      </c>
      <c r="V192" s="43">
        <f>'25W'!U195/60</f>
        <v>185</v>
      </c>
      <c r="W192" s="46">
        <f>'25W'!V195</f>
        <v>25.329268388183468</v>
      </c>
      <c r="X192" s="46">
        <f>'30W'!V195</f>
        <v>26.321140244625564</v>
      </c>
      <c r="Y192" s="46">
        <f>'35W'!V195</f>
        <v>27.314248600119946</v>
      </c>
      <c r="Z192" s="46">
        <f>'40W'!V195</f>
        <v>28.308408680553473</v>
      </c>
    </row>
    <row r="193" spans="8:26" x14ac:dyDescent="0.25">
      <c r="H193" s="67">
        <f t="shared" si="3"/>
        <v>187</v>
      </c>
      <c r="I193" s="68">
        <f>'25W'!V196</f>
        <v>25.332807560908186</v>
      </c>
      <c r="J193" s="69">
        <f>'25W for Bottom'!G199</f>
        <v>19.429140901332495</v>
      </c>
      <c r="K193" s="68">
        <f>'25W for Front'!G199</f>
        <v>20.399628790041437</v>
      </c>
      <c r="L193" s="69">
        <f>'25W for Back'!G199</f>
        <v>24.423870238599488</v>
      </c>
      <c r="M193" s="69">
        <f>'25W for Right &amp; Left'!G199</f>
        <v>24.922350363397243</v>
      </c>
      <c r="V193" s="43">
        <f>'25W'!U196/60</f>
        <v>186</v>
      </c>
      <c r="W193" s="46">
        <f>'25W'!V196</f>
        <v>25.332807560908186</v>
      </c>
      <c r="X193" s="46">
        <f>'30W'!V196</f>
        <v>26.32492552264867</v>
      </c>
      <c r="Y193" s="46">
        <f>'35W'!V196</f>
        <v>27.318254961090982</v>
      </c>
      <c r="Z193" s="46">
        <f>'40W'!V196</f>
        <v>28.31261405880133</v>
      </c>
    </row>
    <row r="194" spans="8:26" x14ac:dyDescent="0.25">
      <c r="H194" s="67">
        <f t="shared" si="3"/>
        <v>188</v>
      </c>
      <c r="I194" s="68">
        <f>'25W'!V197</f>
        <v>25.336273502722406</v>
      </c>
      <c r="J194" s="69">
        <f>'25W for Bottom'!G200</f>
        <v>19.430317503298927</v>
      </c>
      <c r="K194" s="68">
        <f>'25W for Front'!G200</f>
        <v>20.399646865433517</v>
      </c>
      <c r="L194" s="69">
        <f>'25W for Back'!G200</f>
        <v>24.425707168016888</v>
      </c>
      <c r="M194" s="69">
        <f>'25W for Right &amp; Left'!G200</f>
        <v>24.924247012692362</v>
      </c>
      <c r="V194" s="43">
        <f>'25W'!U197/60</f>
        <v>187</v>
      </c>
      <c r="W194" s="46">
        <f>'25W'!V197</f>
        <v>25.336273502722406</v>
      </c>
      <c r="X194" s="46">
        <f>'30W'!V197</f>
        <v>26.32863083082939</v>
      </c>
      <c r="Y194" s="46">
        <f>'35W'!V197</f>
        <v>27.322175054839931</v>
      </c>
      <c r="Z194" s="46">
        <f>'40W'!V197</f>
        <v>28.316727276884993</v>
      </c>
    </row>
    <row r="195" spans="8:26" x14ac:dyDescent="0.25">
      <c r="H195" s="67">
        <f t="shared" si="3"/>
        <v>189</v>
      </c>
      <c r="I195" s="68">
        <f>'25W'!V198</f>
        <v>25.339667723355053</v>
      </c>
      <c r="J195" s="69">
        <f>'25W for Bottom'!G201</f>
        <v>19.431474622339351</v>
      </c>
      <c r="K195" s="68">
        <f>'25W for Front'!G201</f>
        <v>20.399664105484543</v>
      </c>
      <c r="L195" s="69">
        <f>'25W for Back'!G201</f>
        <v>24.42749981577057</v>
      </c>
      <c r="M195" s="69">
        <f>'25W for Right &amp; Left'!G201</f>
        <v>24.926097376819776</v>
      </c>
      <c r="V195" s="43">
        <f>'25W'!U198/60</f>
        <v>188</v>
      </c>
      <c r="W195" s="46">
        <f>'25W'!V198</f>
        <v>25.339667723355053</v>
      </c>
      <c r="X195" s="46">
        <f>'30W'!V198</f>
        <v>26.332257852790093</v>
      </c>
      <c r="Y195" s="46">
        <f>'35W'!V198</f>
        <v>27.326010732771703</v>
      </c>
      <c r="Z195" s="46">
        <f>'40W'!V198</f>
        <v>28.320750348085571</v>
      </c>
    </row>
    <row r="196" spans="8:26" x14ac:dyDescent="0.25">
      <c r="H196" s="67">
        <f t="shared" si="3"/>
        <v>190</v>
      </c>
      <c r="I196" s="68">
        <f>'25W'!V199</f>
        <v>25.342991701638937</v>
      </c>
      <c r="J196" s="69">
        <f>'25W for Bottom'!G202</f>
        <v>19.432612579255292</v>
      </c>
      <c r="K196" s="68">
        <f>'25W for Front'!G202</f>
        <v>20.399680548798464</v>
      </c>
      <c r="L196" s="69">
        <f>'25W for Back'!G202</f>
        <v>24.429249247348423</v>
      </c>
      <c r="M196" s="69">
        <f>'25W for Right &amp; Left'!G202</f>
        <v>24.927902583281522</v>
      </c>
      <c r="V196" s="43">
        <f>'25W'!U199/60</f>
        <v>189</v>
      </c>
      <c r="W196" s="46">
        <f>'25W'!V199</f>
        <v>25.342991701638937</v>
      </c>
      <c r="X196" s="46">
        <f>'30W'!V199</f>
        <v>26.335808236954563</v>
      </c>
      <c r="Y196" s="46">
        <f>'35W'!V199</f>
        <v>27.32976380682155</v>
      </c>
      <c r="Z196" s="46">
        <f>'40W'!V199</f>
        <v>28.324685241982117</v>
      </c>
    </row>
    <row r="197" spans="8:26" x14ac:dyDescent="0.25">
      <c r="H197" s="67">
        <f t="shared" si="3"/>
        <v>191</v>
      </c>
      <c r="I197" s="68">
        <f>'25W'!V200</f>
        <v>25.346246886133549</v>
      </c>
      <c r="J197" s="69">
        <f>'25W for Bottom'!G203</f>
        <v>19.433731689626615</v>
      </c>
      <c r="K197" s="68">
        <f>'25W for Front'!G203</f>
        <v>20.399696232195275</v>
      </c>
      <c r="L197" s="69">
        <f>'25W for Back'!G203</f>
        <v>24.430956502695761</v>
      </c>
      <c r="M197" s="69">
        <f>'25W for Right &amp; Left'!G203</f>
        <v>24.929663732211811</v>
      </c>
      <c r="V197" s="43">
        <f>'25W'!U200/60</f>
        <v>190</v>
      </c>
      <c r="W197" s="46">
        <f>'25W'!V200</f>
        <v>25.346246886133549</v>
      </c>
      <c r="X197" s="46">
        <f>'30W'!V200</f>
        <v>26.339283597273411</v>
      </c>
      <c r="Y197" s="46">
        <f>'35W'!V200</f>
        <v>27.333436050285147</v>
      </c>
      <c r="Z197" s="46">
        <f>'40W'!V200</f>
        <v>28.328533885388037</v>
      </c>
    </row>
    <row r="198" spans="8:26" x14ac:dyDescent="0.25">
      <c r="H198" s="67">
        <f t="shared" si="3"/>
        <v>192</v>
      </c>
      <c r="I198" s="68">
        <f>'25W'!V201</f>
        <v>25.349434695735706</v>
      </c>
      <c r="J198" s="69">
        <f>'25W for Bottom'!G204</f>
        <v>19.434832263894471</v>
      </c>
      <c r="K198" s="68">
        <f>'25W for Front'!G204</f>
        <v>20.399711190793457</v>
      </c>
      <c r="L198" s="69">
        <f>'25W for Back'!G204</f>
        <v>24.432622596823091</v>
      </c>
      <c r="M198" s="69">
        <f>'25W for Right &amp; Left'!G204</f>
        <v>24.93138189703658</v>
      </c>
      <c r="V198" s="43">
        <f>'25W'!U201/60</f>
        <v>191</v>
      </c>
      <c r="W198" s="46">
        <f>'25W'!V201</f>
        <v>25.349434695735706</v>
      </c>
      <c r="X198" s="46">
        <f>'30W'!V201</f>
        <v>26.342685513935017</v>
      </c>
      <c r="Y198" s="46">
        <f>'35W'!V201</f>
        <v>27.337029198631715</v>
      </c>
      <c r="Z198" s="46">
        <f>'40W'!V201</f>
        <v>28.332298163268</v>
      </c>
    </row>
    <row r="199" spans="8:26" x14ac:dyDescent="0.25">
      <c r="H199" s="67">
        <f t="shared" si="3"/>
        <v>193</v>
      </c>
      <c r="I199" s="68">
        <f>'25W'!V202</f>
        <v>25.352556520278252</v>
      </c>
      <c r="J199" s="69">
        <f>'25W for Bottom'!G205</f>
        <v>19.435914607442989</v>
      </c>
      <c r="K199" s="68">
        <f>'25W for Front'!G205</f>
        <v>20.399725458088586</v>
      </c>
      <c r="L199" s="69">
        <f>'25W for Back'!G205</f>
        <v>24.434248520399663</v>
      </c>
      <c r="M199" s="69">
        <f>'25W for Right &amp; Left'!G205</f>
        <v>24.933058125117366</v>
      </c>
      <c r="V199" s="43">
        <f>'25W'!U202/60</f>
        <v>192</v>
      </c>
      <c r="W199" s="46">
        <f>'25W'!V202</f>
        <v>25.352556520278252</v>
      </c>
      <c r="X199" s="46">
        <f>'30W'!V202</f>
        <v>26.346015534062197</v>
      </c>
      <c r="Y199" s="46">
        <f>'35W'!V202</f>
        <v>27.34054495030049</v>
      </c>
      <c r="Z199" s="46">
        <f>'40W'!V202</f>
        <v>28.33597991963568</v>
      </c>
    </row>
    <row r="200" spans="8:26" x14ac:dyDescent="0.25">
      <c r="H200" s="67">
        <f t="shared" si="3"/>
        <v>194</v>
      </c>
      <c r="I200" s="68">
        <f>'25W'!V203</f>
        <v>25.355613721117056</v>
      </c>
      <c r="J200" s="69">
        <f>'25W for Bottom'!G206</f>
        <v>19.436979020679743</v>
      </c>
      <c r="K200" s="68">
        <f>'25W for Front'!G206</f>
        <v>20.399739066028346</v>
      </c>
      <c r="L200" s="69">
        <f>'25W for Back'!G206</f>
        <v>24.435835240333084</v>
      </c>
      <c r="M200" s="69">
        <f>'25W for Right &amp; Left'!G206</f>
        <v>24.934693438379888</v>
      </c>
      <c r="V200" s="43">
        <f>'25W'!U203/60</f>
        <v>193</v>
      </c>
      <c r="W200" s="46">
        <f>'25W'!V203</f>
        <v>25.355613721117056</v>
      </c>
      <c r="X200" s="46">
        <f>'30W'!V203</f>
        <v>26.349275172394933</v>
      </c>
      <c r="Y200" s="46">
        <f>'35W'!V203</f>
        <v>27.343984967480896</v>
      </c>
      <c r="Z200" s="46">
        <f>'40W'!V203</f>
        <v>28.339580958432741</v>
      </c>
    </row>
    <row r="201" spans="8:26" x14ac:dyDescent="0.25">
      <c r="H201" s="67">
        <f t="shared" ref="H201:H264" si="4">H200+1</f>
        <v>195</v>
      </c>
      <c r="I201" s="68">
        <f>'25W'!V204</f>
        <v>25.35860763170648</v>
      </c>
      <c r="J201" s="69">
        <f>'25W for Bottom'!G207</f>
        <v>19.43802579911501</v>
      </c>
      <c r="K201" s="68">
        <f>'25W for Front'!G207</f>
        <v>20.399752045084036</v>
      </c>
      <c r="L201" s="69">
        <f>'25W for Back'!G207</f>
        <v>24.437383700335328</v>
      </c>
      <c r="M201" s="69">
        <f>'25W for Right &amp; Left'!G207</f>
        <v>24.936288833927676</v>
      </c>
      <c r="V201" s="43">
        <f>'25W'!U204/60</f>
        <v>194</v>
      </c>
      <c r="W201" s="46">
        <f>'25W'!V204</f>
        <v>25.35860763170648</v>
      </c>
      <c r="X201" s="46">
        <f>'30W'!V204</f>
        <v>26.352465911959388</v>
      </c>
      <c r="Y201" s="46">
        <f>'35W'!V204</f>
        <v>27.347350876876678</v>
      </c>
      <c r="Z201" s="46">
        <f>'40W'!V204</f>
        <v>28.343103044389423</v>
      </c>
    </row>
    <row r="202" spans="8:26" x14ac:dyDescent="0.25">
      <c r="H202" s="67">
        <f t="shared" si="4"/>
        <v>196</v>
      </c>
      <c r="I202" s="68">
        <f>'25W'!V205</f>
        <v>25.361539558163571</v>
      </c>
      <c r="J202" s="69">
        <f>'25W for Bottom'!G208</f>
        <v>19.439055233439809</v>
      </c>
      <c r="K202" s="68">
        <f>'25W for Front'!G208</f>
        <v>20.399764424318803</v>
      </c>
      <c r="L202" s="69">
        <f>'25W for Back'!G208</f>
        <v>24.438894821475465</v>
      </c>
      <c r="M202" s="69">
        <f>'25W for Right &amp; Left'!G208</f>
        <v>24.937845284641103</v>
      </c>
      <c r="V202" s="43">
        <f>'25W'!U205/60</f>
        <v>195</v>
      </c>
      <c r="W202" s="46">
        <f>'25W'!V205</f>
        <v>25.361539558163571</v>
      </c>
      <c r="X202" s="46">
        <f>'30W'!V205</f>
        <v>26.355589204723472</v>
      </c>
      <c r="Y202" s="46">
        <f>'35W'!V205</f>
        <v>27.350644270454374</v>
      </c>
      <c r="Z202" s="46">
        <f>'40W'!V205</f>
        <v>28.346547903867101</v>
      </c>
    </row>
    <row r="203" spans="8:26" x14ac:dyDescent="0.25">
      <c r="H203" s="67">
        <f t="shared" si="4"/>
        <v>197</v>
      </c>
      <c r="I203" s="68">
        <f>'25W'!V206</f>
        <v>25.364410779821153</v>
      </c>
      <c r="J203" s="69">
        <f>'25W for Bottom'!G209</f>
        <v>19.440067609602782</v>
      </c>
      <c r="K203" s="68">
        <f>'25W for Front'!G209</f>
        <v>20.399776231452716</v>
      </c>
      <c r="L203" s="69">
        <f>'25W for Back'!G209</f>
        <v>24.440369502719378</v>
      </c>
      <c r="M203" s="69">
        <f>'25W for Right &amp; Left'!G209</f>
        <v>24.939363739762133</v>
      </c>
      <c r="V203" s="43">
        <f>'25W'!U206/60</f>
        <v>196</v>
      </c>
      <c r="W203" s="46">
        <f>'25W'!V206</f>
        <v>25.364410779821153</v>
      </c>
      <c r="X203" s="46">
        <f>'30W'!V206</f>
        <v>26.358646472239208</v>
      </c>
      <c r="Y203" s="46">
        <f>'35W'!V206</f>
        <v>27.353866706176376</v>
      </c>
      <c r="Z203" s="46">
        <f>'40W'!V206</f>
        <v>28.349917225683161</v>
      </c>
    </row>
    <row r="204" spans="8:26" x14ac:dyDescent="0.25">
      <c r="H204" s="67">
        <f t="shared" si="4"/>
        <v>198</v>
      </c>
      <c r="I204" s="68">
        <f>'25W'!V207</f>
        <v>25.367222549770037</v>
      </c>
      <c r="J204" s="69">
        <f>'25W for Bottom'!G210</f>
        <v>19.441063208885893</v>
      </c>
      <c r="K204" s="68">
        <f>'25W for Front'!G210</f>
        <v>20.399787492924819</v>
      </c>
      <c r="L204" s="69">
        <f>'25W for Back'!G210</f>
        <v>24.441808621456804</v>
      </c>
      <c r="M204" s="69">
        <f>'25W for Right &amp; Left'!G210</f>
        <v>24.940845125465156</v>
      </c>
      <c r="V204" s="43">
        <f>'25W'!U207/60</f>
        <v>197</v>
      </c>
      <c r="W204" s="46">
        <f>'25W'!V207</f>
        <v>25.367222549770037</v>
      </c>
      <c r="X204" s="46">
        <f>'30W'!V207</f>
        <v>26.361639106272172</v>
      </c>
      <c r="Y204" s="46">
        <f>'35W'!V207</f>
        <v>27.357019708718898</v>
      </c>
      <c r="Z204" s="46">
        <f>'40W'!V207</f>
        <v>28.353212661918555</v>
      </c>
    </row>
    <row r="205" spans="8:26" x14ac:dyDescent="0.25">
      <c r="H205" s="67">
        <f t="shared" si="4"/>
        <v>199</v>
      </c>
      <c r="I205" s="68">
        <f>'25W'!V208</f>
        <v>25.369976095390566</v>
      </c>
      <c r="J205" s="69">
        <f>'25W for Bottom'!G211</f>
        <v>19.44204230797898</v>
      </c>
      <c r="K205" s="68">
        <f>'25W for Front'!G211</f>
        <v>20.399798233952342</v>
      </c>
      <c r="L205" s="69">
        <f>'25W for Back'!G211</f>
        <v>24.443213034015969</v>
      </c>
      <c r="M205" s="69">
        <f>'25W for Right &amp; Left'!G211</f>
        <v>24.94229034541419</v>
      </c>
      <c r="V205" s="43">
        <f>'25W'!U208/60</f>
        <v>198</v>
      </c>
      <c r="W205" s="46">
        <f>'25W'!V208</f>
        <v>25.369976095390566</v>
      </c>
      <c r="X205" s="46">
        <f>'30W'!V208</f>
        <v>26.364568469418217</v>
      </c>
      <c r="Y205" s="46">
        <f>'35W'!V208</f>
        <v>27.360104770175159</v>
      </c>
      <c r="Z205" s="46">
        <f>'40W'!V208</f>
        <v>28.356435828708392</v>
      </c>
    </row>
    <row r="206" spans="8:26" x14ac:dyDescent="0.25">
      <c r="H206" s="67">
        <f t="shared" si="4"/>
        <v>200</v>
      </c>
      <c r="I206" s="68">
        <f>'25W'!V209</f>
        <v>25.37267261887364</v>
      </c>
      <c r="J206" s="69">
        <f>'25W for Bottom'!G212</f>
        <v>19.44300517905317</v>
      </c>
      <c r="K206" s="68">
        <f>'25W for Front'!G212</f>
        <v>20.399808478587147</v>
      </c>
      <c r="L206" s="69">
        <f>'25W for Back'!G212</f>
        <v>24.444583576166089</v>
      </c>
      <c r="M206" s="69">
        <f>'25W for Right &amp; Left'!G212</f>
        <v>24.943700281306793</v>
      </c>
      <c r="V206" s="43">
        <f>'25W'!U209/60</f>
        <v>199</v>
      </c>
      <c r="W206" s="46">
        <f>'25W'!V209</f>
        <v>25.37267261887364</v>
      </c>
      <c r="X206" s="46">
        <f>'30W'!V209</f>
        <v>26.367435895707757</v>
      </c>
      <c r="Y206" s="46">
        <f>'35W'!V209</f>
        <v>27.363123350744043</v>
      </c>
      <c r="Z206" s="46">
        <f>'40W'!V209</f>
        <v>28.359588307015866</v>
      </c>
    </row>
    <row r="207" spans="8:26" x14ac:dyDescent="0.25">
      <c r="H207" s="67">
        <f t="shared" si="4"/>
        <v>201</v>
      </c>
      <c r="I207" s="68">
        <f>'25W'!V210</f>
        <v>25.375313297731488</v>
      </c>
      <c r="J207" s="69">
        <f>'25W for Bottom'!G213</f>
        <v>19.443952089833171</v>
      </c>
      <c r="K207" s="68">
        <f>'25W for Front'!G213</f>
        <v>20.399818249769584</v>
      </c>
      <c r="L207" s="69">
        <f>'25W for Back'!G213</f>
        <v>24.445921063608036</v>
      </c>
      <c r="M207" s="69">
        <f>'25W for Right &amp; Left'!G213</f>
        <v>24.945075793405</v>
      </c>
      <c r="V207" s="43">
        <f>'25W'!U210/60</f>
        <v>200</v>
      </c>
      <c r="W207" s="46">
        <f>'25W'!V210</f>
        <v>25.375313297731488</v>
      </c>
      <c r="X207" s="46">
        <f>'30W'!V210</f>
        <v>26.370242691197834</v>
      </c>
      <c r="Y207" s="46">
        <f>'35W'!V210</f>
        <v>27.366076879404545</v>
      </c>
      <c r="Z207" s="46">
        <f>'40W'!V210</f>
        <v>28.362671643389902</v>
      </c>
    </row>
    <row r="208" spans="8:26" x14ac:dyDescent="0.25">
      <c r="H208" s="67">
        <f t="shared" si="4"/>
        <v>202</v>
      </c>
      <c r="I208" s="68">
        <f>'25W'!V211</f>
        <v>25.377899285298319</v>
      </c>
      <c r="J208" s="69">
        <f>'25W for Bottom'!G214</f>
        <v>19.444883303668473</v>
      </c>
      <c r="K208" s="68">
        <f>'25W for Front'!G214</f>
        <v>20.39982756937987</v>
      </c>
      <c r="L208" s="69">
        <f>'25W for Back'!G214</f>
        <v>24.44722629245345</v>
      </c>
      <c r="M208" s="69">
        <f>'25W for Right &amp; Left'!G214</f>
        <v>24.946417721053553</v>
      </c>
      <c r="V208" s="43">
        <f>'25W'!U211/60</f>
        <v>201</v>
      </c>
      <c r="W208" s="46">
        <f>'25W'!V211</f>
        <v>25.377899285298319</v>
      </c>
      <c r="X208" s="46">
        <f>'30W'!V211</f>
        <v>26.372990134552179</v>
      </c>
      <c r="Y208" s="46">
        <f>'35W'!V211</f>
        <v>27.368966754576267</v>
      </c>
      <c r="Z208" s="46">
        <f>'40W'!V211</f>
        <v>28.365687350706814</v>
      </c>
    </row>
    <row r="209" spans="8:26" x14ac:dyDescent="0.25">
      <c r="H209" s="67">
        <f t="shared" si="4"/>
        <v>203</v>
      </c>
      <c r="I209" s="68">
        <f>'25W'!V212</f>
        <v>25.380431711221075</v>
      </c>
      <c r="J209" s="69">
        <f>'25W for Bottom'!G215</f>
        <v>19.445799079603432</v>
      </c>
      <c r="K209" s="68">
        <f>'25W for Front'!G215</f>
        <v>20.399836458287055</v>
      </c>
      <c r="L209" s="69">
        <f>'25W for Back'!G215</f>
        <v>24.448500039692519</v>
      </c>
      <c r="M209" s="69">
        <f>'25W for Right &amp; Left'!G215</f>
        <v>24.947726883185762</v>
      </c>
      <c r="V209" s="43">
        <f>'25W'!U212/60</f>
        <v>202</v>
      </c>
      <c r="W209" s="46">
        <f>'25W'!V212</f>
        <v>25.380431711221075</v>
      </c>
      <c r="X209" s="46">
        <f>'30W'!V212</f>
        <v>26.375679477609555</v>
      </c>
      <c r="Y209" s="46">
        <f>'35W'!V212</f>
        <v>27.371794344766233</v>
      </c>
      <c r="Z209" s="46">
        <f>'40W'!V212</f>
        <v>28.368636908896303</v>
      </c>
    </row>
    <row r="210" spans="8:26" x14ac:dyDescent="0.25">
      <c r="H210" s="67">
        <f t="shared" si="4"/>
        <v>204</v>
      </c>
      <c r="I210" s="68">
        <f>'25W'!V213</f>
        <v>25.382911681940456</v>
      </c>
      <c r="J210" s="69">
        <f>'25W for Bottom'!G216</f>
        <v>19.446699672446307</v>
      </c>
      <c r="K210" s="68">
        <f>'25W for Front'!G216</f>
        <v>20.399844936395766</v>
      </c>
      <c r="L210" s="69">
        <f>'25W for Back'!G216</f>
        <v>24.449743063650729</v>
      </c>
      <c r="M210" s="69">
        <f>'25W for Right &amp; Left'!G216</f>
        <v>24.949004078817254</v>
      </c>
      <c r="V210" s="43">
        <f>'25W'!U213/60</f>
        <v>203</v>
      </c>
      <c r="W210" s="46">
        <f>'25W'!V213</f>
        <v>25.382911681940456</v>
      </c>
      <c r="X210" s="46">
        <f>'30W'!V213</f>
        <v>26.378311945940542</v>
      </c>
      <c r="Y210" s="46">
        <f>'35W'!V213</f>
        <v>27.37456098920233</v>
      </c>
      <c r="Z210" s="46">
        <f>'40W'!V213</f>
        <v>28.371521765652133</v>
      </c>
    </row>
    <row r="211" spans="8:26" x14ac:dyDescent="0.25">
      <c r="H211" s="67">
        <f t="shared" si="4"/>
        <v>205</v>
      </c>
      <c r="I211" s="68">
        <f>'25W'!V214</f>
        <v>25.385340281162406</v>
      </c>
      <c r="J211" s="69">
        <f>'25W for Bottom'!G217</f>
        <v>19.447585332837217</v>
      </c>
      <c r="K211" s="68">
        <f>'25W for Front'!G217</f>
        <v>20.39985302269077</v>
      </c>
      <c r="L211" s="69">
        <f>'25W for Back'!G217</f>
        <v>24.450956104434837</v>
      </c>
      <c r="M211" s="69">
        <f>'25W for Right &amp; Left'!G217</f>
        <v>24.950250087527905</v>
      </c>
      <c r="V211" s="43">
        <f>'25W'!U214/60</f>
        <v>204</v>
      </c>
      <c r="W211" s="46">
        <f>'25W'!V214</f>
        <v>25.385340281162406</v>
      </c>
      <c r="X211" s="46">
        <f>'30W'!V214</f>
        <v>26.38088873939304</v>
      </c>
      <c r="Y211" s="46">
        <f>'35W'!V214</f>
        <v>27.377267998453579</v>
      </c>
      <c r="Z211" s="46">
        <f>'40W'!V214</f>
        <v>28.374343337127758</v>
      </c>
    </row>
    <row r="212" spans="8:26" x14ac:dyDescent="0.25">
      <c r="H212" s="67">
        <f t="shared" si="4"/>
        <v>206</v>
      </c>
      <c r="I212" s="68">
        <f>'25W'!V215</f>
        <v>25.387718570320239</v>
      </c>
      <c r="J212" s="69">
        <f>'25W for Bottom'!G218</f>
        <v>19.448456307315066</v>
      </c>
      <c r="K212" s="68">
        <f>'25W for Front'!G218</f>
        <v>20.399860735279482</v>
      </c>
      <c r="L212" s="69">
        <f>'25W for Back'!G218</f>
        <v>24.452139884368275</v>
      </c>
      <c r="M212" s="69">
        <f>'25W for Right &amp; Left'!G218</f>
        <v>24.951465669932251</v>
      </c>
      <c r="V212" s="43">
        <f>'25W'!U215/60</f>
        <v>205</v>
      </c>
      <c r="W212" s="46">
        <f>'25W'!V215</f>
        <v>25.387718570320239</v>
      </c>
      <c r="X212" s="46">
        <f>'30W'!V215</f>
        <v>26.383411032626672</v>
      </c>
      <c r="Y212" s="46">
        <f>'35W'!V215</f>
        <v>27.379916655037558</v>
      </c>
      <c r="Z212" s="46">
        <f>'40W'!V215</f>
        <v>28.37710300861724</v>
      </c>
    </row>
    <row r="213" spans="8:26" x14ac:dyDescent="0.25">
      <c r="H213" s="67">
        <f t="shared" si="4"/>
        <v>207</v>
      </c>
      <c r="I213" s="68">
        <f>'25W'!V216</f>
        <v>25.390047589027567</v>
      </c>
      <c r="J213" s="69">
        <f>'25W for Bottom'!G219</f>
        <v>19.449312838383417</v>
      </c>
      <c r="K213" s="68">
        <f>'25W for Front'!G219</f>
        <v>20.399868091432506</v>
      </c>
      <c r="L213" s="69">
        <f>'25W for Back'!G219</f>
        <v>24.453295108416281</v>
      </c>
      <c r="M213" s="69">
        <f>'25W for Right &amp; Left'!G219</f>
        <v>24.952651568138599</v>
      </c>
      <c r="V213" s="43">
        <f>'25W'!U216/60</f>
        <v>206</v>
      </c>
      <c r="W213" s="46">
        <f>'25W'!V216</f>
        <v>25.390047589027567</v>
      </c>
      <c r="X213" s="46">
        <f>'30W'!V216</f>
        <v>26.385879975636325</v>
      </c>
      <c r="Y213" s="46">
        <f>'35W'!V216</f>
        <v>27.382508214015193</v>
      </c>
      <c r="Z213" s="46">
        <f>'40W'!V216</f>
        <v>28.379802135221727</v>
      </c>
    </row>
    <row r="214" spans="8:26" x14ac:dyDescent="0.25">
      <c r="H214" s="67">
        <f t="shared" si="4"/>
        <v>208</v>
      </c>
      <c r="I214" s="68">
        <f>'25W'!V217</f>
        <v>25.392328355522249</v>
      </c>
      <c r="J214" s="69">
        <f>'25W for Bottom'!G220</f>
        <v>19.450155164575378</v>
      </c>
      <c r="K214" s="68">
        <f>'25W for Front'!G220</f>
        <v>20.399875107622311</v>
      </c>
      <c r="L214" s="69">
        <f>'25W for Back'!G220</f>
        <v>24.454422464600967</v>
      </c>
      <c r="M214" s="69">
        <f>'25W for Right &amp; Left'!G220</f>
        <v>24.953808506197152</v>
      </c>
      <c r="V214" s="43">
        <f>'25W'!U217/60</f>
        <v>207</v>
      </c>
      <c r="W214" s="46">
        <f>'25W'!V217</f>
        <v>25.392328355522249</v>
      </c>
      <c r="X214" s="46">
        <f>'30W'!V217</f>
        <v>26.388296694265026</v>
      </c>
      <c r="Y214" s="46">
        <f>'35W'!V217</f>
        <v>27.385043903573173</v>
      </c>
      <c r="Z214" s="46">
        <f>'40W'!V217</f>
        <v>28.382442042501808</v>
      </c>
    </row>
    <row r="215" spans="8:26" x14ac:dyDescent="0.25">
      <c r="H215" s="67">
        <f t="shared" si="4"/>
        <v>209</v>
      </c>
      <c r="I215" s="68">
        <f>'25W'!V218</f>
        <v>25.394561867101462</v>
      </c>
      <c r="J215" s="69">
        <f>'25W for Bottom'!G221</f>
        <v>19.450983520517461</v>
      </c>
      <c r="K215" s="68">
        <f>'25W for Front'!G221</f>
        <v>20.399881799560113</v>
      </c>
      <c r="L215" s="69">
        <f>'25W for Back'!G221</f>
        <v>24.455522624406555</v>
      </c>
      <c r="M215" s="69">
        <f>'25W for Right &amp; Left'!G221</f>
        <v>24.954937190537393</v>
      </c>
      <c r="V215" s="43">
        <f>'25W'!U218/60</f>
        <v>208</v>
      </c>
      <c r="W215" s="46">
        <f>'25W'!V218</f>
        <v>25.394561867101462</v>
      </c>
      <c r="X215" s="46">
        <f>'30W'!V218</f>
        <v>26.39066229070637</v>
      </c>
      <c r="Y215" s="46">
        <f>'35W'!V218</f>
        <v>27.38752492559426</v>
      </c>
      <c r="Z215" s="46">
        <f>'40W'!V218</f>
        <v>28.385024027116032</v>
      </c>
    </row>
    <row r="216" spans="8:26" x14ac:dyDescent="0.25">
      <c r="H216" s="67">
        <f t="shared" si="4"/>
        <v>210</v>
      </c>
      <c r="I216" s="68">
        <f>'25W'!V219</f>
        <v>25.396749100548131</v>
      </c>
      <c r="J216" s="69">
        <f>'25W for Bottom'!G222</f>
        <v>19.451798136992458</v>
      </c>
      <c r="K216" s="68">
        <f>'25W for Front'!G222</f>
        <v>20.399888182231056</v>
      </c>
      <c r="L216" s="69">
        <f>'25W for Back'!G222</f>
        <v>24.456596243175017</v>
      </c>
      <c r="M216" s="69">
        <f>'25W for Right &amp; Left'!G222</f>
        <v>24.956038310394952</v>
      </c>
      <c r="V216" s="43">
        <f>'25W'!U219/60</f>
        <v>209</v>
      </c>
      <c r="W216" s="46">
        <f>'25W'!V219</f>
        <v>25.396749100548131</v>
      </c>
      <c r="X216" s="46">
        <f>'30W'!V219</f>
        <v>26.392977843996697</v>
      </c>
      <c r="Y216" s="46">
        <f>'35W'!V219</f>
        <v>27.389952456215699</v>
      </c>
      <c r="Z216" s="46">
        <f>'40W'!V219</f>
        <v>28.387549357445835</v>
      </c>
    </row>
    <row r="217" spans="8:26" x14ac:dyDescent="0.25">
      <c r="H217" s="67">
        <f t="shared" si="4"/>
        <v>211</v>
      </c>
      <c r="I217" s="68">
        <f>'25W'!V220</f>
        <v>25.398891012548834</v>
      </c>
      <c r="J217" s="69">
        <f>'25W for Bottom'!G223</f>
        <v>19.452599241001352</v>
      </c>
      <c r="K217" s="68">
        <f>'25W for Front'!G223</f>
        <v>20.39989426992776</v>
      </c>
      <c r="L217" s="69">
        <f>'25W for Back'!G223</f>
        <v>24.457643960492341</v>
      </c>
      <c r="M217" s="69">
        <f>'25W for Right &amp; Left'!G223</f>
        <v>24.957112538228248</v>
      </c>
      <c r="V217" s="43">
        <f>'25W'!U220/60</f>
        <v>210</v>
      </c>
      <c r="W217" s="46">
        <f>'25W'!V220</f>
        <v>25.398891012548834</v>
      </c>
      <c r="X217" s="46">
        <f>'30W'!V220</f>
        <v>26.39524441049722</v>
      </c>
      <c r="Y217" s="46">
        <f>'35W'!V220</f>
        <v>27.39232764637601</v>
      </c>
      <c r="Z217" s="46">
        <f>'40W'!V220</f>
        <v>28.390019274207226</v>
      </c>
    </row>
    <row r="218" spans="8:26" x14ac:dyDescent="0.25">
      <c r="H218" s="67">
        <f t="shared" si="4"/>
        <v>212</v>
      </c>
      <c r="I218" s="68">
        <f>'25W'!V221</f>
        <v>25.400988540103359</v>
      </c>
      <c r="J218" s="69">
        <f>'25W for Bottom'!G224</f>
        <v>19.453387055824258</v>
      </c>
      <c r="K218" s="68">
        <f>'25W for Front'!G224</f>
        <v>20.399900076282325</v>
      </c>
      <c r="L218" s="69">
        <f>'25W for Back'!G224</f>
        <v>24.458666400565644</v>
      </c>
      <c r="M218" s="69">
        <f>'25W for Right &amp; Left'!G224</f>
        <v>24.958160530125109</v>
      </c>
      <c r="V218" s="43">
        <f>'25W'!U221/60</f>
        <v>211</v>
      </c>
      <c r="W218" s="46">
        <f>'25W'!V221</f>
        <v>25.400988540103359</v>
      </c>
      <c r="X218" s="46">
        <f>'30W'!V221</f>
        <v>26.397463024366306</v>
      </c>
      <c r="Y218" s="46">
        <f>'35W'!V221</f>
        <v>27.394651622350342</v>
      </c>
      <c r="Z218" s="46">
        <f>'40W'!V221</f>
        <v>28.39243499104942</v>
      </c>
    </row>
    <row r="219" spans="8:26" x14ac:dyDescent="0.25">
      <c r="H219" s="67">
        <f t="shared" si="4"/>
        <v>213</v>
      </c>
      <c r="I219" s="68">
        <f>'25W'!V222</f>
        <v>25.403042600926106</v>
      </c>
      <c r="J219" s="69">
        <f>'25W for Bottom'!G225</f>
        <v>19.454161801080424</v>
      </c>
      <c r="K219" s="68">
        <f>'25W for Front'!G225</f>
        <v>20.399905614296863</v>
      </c>
      <c r="L219" s="69">
        <f>'25W for Back'!G225</f>
        <v>24.459664172591339</v>
      </c>
      <c r="M219" s="69">
        <f>'25W for Right &amp; Left'!G225</f>
        <v>24.959182926199642</v>
      </c>
      <c r="V219" s="43">
        <f>'25W'!U222/60</f>
        <v>212</v>
      </c>
      <c r="W219" s="46">
        <f>'25W'!V222</f>
        <v>25.403042600926106</v>
      </c>
      <c r="X219" s="46">
        <f>'30W'!V222</f>
        <v>26.399634698022105</v>
      </c>
      <c r="Y219" s="46">
        <f>'35W'!V222</f>
        <v>27.396925486274672</v>
      </c>
      <c r="Z219" s="46">
        <f>'40W'!V222</f>
        <v>28.394797695140749</v>
      </c>
    </row>
    <row r="220" spans="8:26" x14ac:dyDescent="0.25">
      <c r="H220" s="67">
        <f t="shared" si="4"/>
        <v>214</v>
      </c>
      <c r="I220" s="68">
        <f>'25W'!V223</f>
        <v>25.405054093839425</v>
      </c>
      <c r="J220" s="69">
        <f>'25W for Bottom'!G226</f>
        <v>19.454923692787283</v>
      </c>
      <c r="K220" s="68">
        <f>'25W for Front'!G226</f>
        <v>20.399910896372599</v>
      </c>
      <c r="L220" s="69">
        <f>'25W for Back'!G226</f>
        <v>24.460637871114553</v>
      </c>
      <c r="M220" s="69">
        <f>'25W for Right &amp; Left'!G226</f>
        <v>24.960180350979531</v>
      </c>
      <c r="V220" s="43">
        <f>'25W'!U223/60</f>
        <v>213</v>
      </c>
      <c r="W220" s="46">
        <f>'25W'!V223</f>
        <v>25.405054093839425</v>
      </c>
      <c r="X220" s="46">
        <f>'30W'!V223</f>
        <v>26.401760422595686</v>
      </c>
      <c r="Y220" s="46">
        <f>'35W'!V223</f>
        <v>27.399150316659039</v>
      </c>
      <c r="Z220" s="46">
        <f>'40W'!V223</f>
        <v>28.397108547742096</v>
      </c>
    </row>
    <row r="221" spans="8:26" x14ac:dyDescent="0.25">
      <c r="H221" s="67">
        <f t="shared" si="4"/>
        <v>215</v>
      </c>
      <c r="I221" s="68">
        <f>'25W'!V224</f>
        <v>25.407023899159089</v>
      </c>
      <c r="J221" s="69">
        <f>'25W for Bottom'!G227</f>
        <v>19.455672943418602</v>
      </c>
      <c r="K221" s="68">
        <f>'25W for Front'!G227</f>
        <v>20.399915934337656</v>
      </c>
      <c r="L221" s="69">
        <f>'25W for Back'!G227</f>
        <v>24.461588076380036</v>
      </c>
      <c r="M221" s="69">
        <f>'25W for Right &amp; Left'!G227</f>
        <v>24.961153413784057</v>
      </c>
      <c r="V221" s="43">
        <f>'25W'!U224/60</f>
        <v>214</v>
      </c>
      <c r="W221" s="46">
        <f>'25W'!V224</f>
        <v>25.407023899159089</v>
      </c>
      <c r="X221" s="46">
        <f>'30W'!V224</f>
        <v>26.403841168374925</v>
      </c>
      <c r="Y221" s="46">
        <f>'35W'!V224</f>
        <v>27.401327168890042</v>
      </c>
      <c r="Z221" s="46">
        <f>'40W'!V224</f>
        <v>28.399368684768081</v>
      </c>
    </row>
    <row r="222" spans="8:26" x14ac:dyDescent="0.25">
      <c r="H222" s="67">
        <f t="shared" si="4"/>
        <v>216</v>
      </c>
      <c r="I222" s="68">
        <f>'25W'!V225</f>
        <v>25.408952879072061</v>
      </c>
      <c r="J222" s="69">
        <f>'25W for Bottom'!G228</f>
        <v>19.456409761961723</v>
      </c>
      <c r="K222" s="68">
        <f>'25W for Front'!G228</f>
        <v>20.399920739473526</v>
      </c>
      <c r="L222" s="69">
        <f>'25W for Back'!G228</f>
        <v>24.462515354674721</v>
      </c>
      <c r="M222" s="69">
        <f>'25W for Right &amp; Left'!G228</f>
        <v>24.962102709093003</v>
      </c>
      <c r="V222" s="43">
        <f>'25W'!U225/60</f>
        <v>215</v>
      </c>
      <c r="W222" s="46">
        <f>'25W'!V225</f>
        <v>25.408952879072061</v>
      </c>
      <c r="X222" s="46">
        <f>'30W'!V225</f>
        <v>26.405877885239271</v>
      </c>
      <c r="Y222" s="46">
        <f>'35W'!V225</f>
        <v>27.403457075722816</v>
      </c>
      <c r="Z222" s="46">
        <f>'40W'!V225</f>
        <v>28.401579217336288</v>
      </c>
    </row>
    <row r="223" spans="8:26" x14ac:dyDescent="0.25">
      <c r="H223" s="67">
        <f t="shared" si="4"/>
        <v>217</v>
      </c>
      <c r="I223" s="68">
        <f>'25W'!V226</f>
        <v>25.410841878006675</v>
      </c>
      <c r="J223" s="69">
        <f>'25W for Bottom'!G229</f>
        <v>19.457134353973895</v>
      </c>
      <c r="K223" s="68">
        <f>'25W for Front'!G229</f>
        <v>20.399925322540334</v>
      </c>
      <c r="L223" s="69">
        <f>'25W for Back'!G229</f>
        <v>24.463420258662143</v>
      </c>
      <c r="M223" s="69">
        <f>'25W for Right &amp; Left'!G229</f>
        <v>24.963028816906679</v>
      </c>
      <c r="V223" s="43">
        <f>'25W'!U226/60</f>
        <v>216</v>
      </c>
      <c r="W223" s="46">
        <f>'25W'!V226</f>
        <v>25.410841878006675</v>
      </c>
      <c r="X223" s="46">
        <f>'30W'!V226</f>
        <v>26.407871503085602</v>
      </c>
      <c r="Y223" s="46">
        <f>'35W'!V226</f>
        <v>27.405541047762732</v>
      </c>
      <c r="Z223" s="46">
        <f>'40W'!V226</f>
        <v>28.403741232304768</v>
      </c>
    </row>
    <row r="224" spans="8:26" x14ac:dyDescent="0.25">
      <c r="H224" s="67">
        <f t="shared" si="4"/>
        <v>218</v>
      </c>
      <c r="I224" s="68">
        <f>'25W'!V227</f>
        <v>25.412691722995383</v>
      </c>
      <c r="J224" s="69">
        <f>'25W for Bottom'!G230</f>
        <v>19.457846921637739</v>
      </c>
      <c r="K224" s="68">
        <f>'25W for Front'!G230</f>
        <v>20.399929693800939</v>
      </c>
      <c r="L224" s="69">
        <f>'25W for Back'!G230</f>
        <v>24.464303327708915</v>
      </c>
      <c r="M224" s="69">
        <f>'25W for Right &amp; Left'!G230</f>
        <v>24.963932303097298</v>
      </c>
      <c r="V224" s="43">
        <f>'25W'!U227/60</f>
        <v>217</v>
      </c>
      <c r="W224" s="46">
        <f>'25W'!V227</f>
        <v>25.412691722995383</v>
      </c>
      <c r="X224" s="46">
        <f>'30W'!V227</f>
        <v>26.409822932245334</v>
      </c>
      <c r="Y224" s="46">
        <f>'35W'!V227</f>
        <v>27.407580073936963</v>
      </c>
      <c r="Z224" s="46">
        <f>'40W'!V227</f>
        <v>28.40585579279805</v>
      </c>
    </row>
    <row r="225" spans="8:26" x14ac:dyDescent="0.25">
      <c r="H225" s="67">
        <f t="shared" si="4"/>
        <v>219</v>
      </c>
      <c r="I225" s="68">
        <f>'25W'!V228</f>
        <v>25.414503224030227</v>
      </c>
      <c r="J225" s="69">
        <f>'25W for Bottom'!G231</f>
        <v>19.458547663815843</v>
      </c>
      <c r="K225" s="68">
        <f>'25W for Front'!G231</f>
        <v>20.399933863043906</v>
      </c>
      <c r="L225" s="69">
        <f>'25W for Back'!G231</f>
        <v>24.465165088203449</v>
      </c>
      <c r="M225" s="69">
        <f>'25W for Right &amp; Left'!G231</f>
        <v>24.964813719751863</v>
      </c>
      <c r="V225" s="43">
        <f>'25W'!U228/60</f>
        <v>218</v>
      </c>
      <c r="W225" s="46">
        <f>'25W'!V228</f>
        <v>25.414503224030227</v>
      </c>
      <c r="X225" s="46">
        <f>'30W'!V228</f>
        <v>26.411733063892974</v>
      </c>
      <c r="Y225" s="46">
        <f>'35W'!V228</f>
        <v>27.409575121956177</v>
      </c>
      <c r="Z225" s="46">
        <f>'40W'!V228</f>
        <v>28.407923938721918</v>
      </c>
    </row>
    <row r="226" spans="8:26" x14ac:dyDescent="0.25">
      <c r="H226" s="67">
        <f t="shared" si="4"/>
        <v>220</v>
      </c>
      <c r="I226" s="68">
        <f>'25W'!V229</f>
        <v>25.416277174411164</v>
      </c>
      <c r="J226" s="69">
        <f>'25W for Bottom'!G232</f>
        <v>19.45923677610449</v>
      </c>
      <c r="K226" s="68">
        <f>'25W for Front'!G232</f>
        <v>20.399937839605432</v>
      </c>
      <c r="L226" s="69">
        <f>'25W for Back'!G232</f>
        <v>24.46600605386708</v>
      </c>
      <c r="M226" s="69">
        <f>'25W for Right &amp; Left'!G232</f>
        <v>24.965673605506812</v>
      </c>
      <c r="V226" s="43">
        <f>'25W'!U229/60</f>
        <v>219</v>
      </c>
      <c r="W226" s="46">
        <f>'25W'!V229</f>
        <v>25.416277174411164</v>
      </c>
      <c r="X226" s="46">
        <f>'30W'!V229</f>
        <v>26.413602770446261</v>
      </c>
      <c r="Y226" s="46">
        <f>'35W'!V229</f>
        <v>27.411527138766548</v>
      </c>
      <c r="Z226" s="46">
        <f>'40W'!V229</f>
        <v>28.409946687267162</v>
      </c>
    </row>
    <row r="227" spans="8:26" x14ac:dyDescent="0.25">
      <c r="H227" s="67">
        <f t="shared" si="4"/>
        <v>221</v>
      </c>
      <c r="I227" s="68">
        <f>'25W'!V230</f>
        <v>25.418014351087386</v>
      </c>
      <c r="J227" s="69">
        <f>'25W for Bottom'!G233</f>
        <v>19.459914450886561</v>
      </c>
      <c r="K227" s="68">
        <f>'25W for Front'!G233</f>
        <v>20.399941632390242</v>
      </c>
      <c r="L227" s="69">
        <f>'25W for Back'!G233</f>
        <v>24.466826726057789</v>
      </c>
      <c r="M227" s="69">
        <f>'25W for Right &amp; Left'!G233</f>
        <v>24.966512485874585</v>
      </c>
      <c r="V227" s="43">
        <f>'25W'!U230/60</f>
        <v>220</v>
      </c>
      <c r="W227" s="46">
        <f>'25W'!V230</f>
        <v>25.418014351087386</v>
      </c>
      <c r="X227" s="46">
        <f>'30W'!V230</f>
        <v>26.415432905958074</v>
      </c>
      <c r="Y227" s="46">
        <f>'35W'!V230</f>
        <v>27.413437050992265</v>
      </c>
      <c r="Z227" s="46">
        <f>'40W'!V230</f>
        <v>28.41192503340255</v>
      </c>
    </row>
    <row r="228" spans="8:26" x14ac:dyDescent="0.25">
      <c r="H228" s="67">
        <f t="shared" si="4"/>
        <v>222</v>
      </c>
      <c r="I228" s="68">
        <f>'25W'!V231</f>
        <v>25.419715514991783</v>
      </c>
      <c r="J228" s="69">
        <f>'25W for Bottom'!G234</f>
        <v>19.460580877383592</v>
      </c>
      <c r="K228" s="68">
        <f>'25W for Front'!G234</f>
        <v>20.399945249891541</v>
      </c>
      <c r="L228" s="69">
        <f>'25W for Back'!G234</f>
        <v>24.467627594066713</v>
      </c>
      <c r="M228" s="69">
        <f>'25W for Right &amp; Left'!G234</f>
        <v>24.967330873562329</v>
      </c>
      <c r="V228" s="43">
        <f>'25W'!U231/60</f>
        <v>221</v>
      </c>
      <c r="W228" s="46">
        <f>'25W'!V231</f>
        <v>25.419715514991783</v>
      </c>
      <c r="X228" s="46">
        <f>'30W'!V231</f>
        <v>26.41722430650028</v>
      </c>
      <c r="Y228" s="46">
        <f>'35W'!V231</f>
        <v>27.415305765368732</v>
      </c>
      <c r="Z228" s="46">
        <f>'40W'!V231</f>
        <v>28.413859950357249</v>
      </c>
    </row>
    <row r="229" spans="8:26" x14ac:dyDescent="0.25">
      <c r="H229" s="67">
        <f t="shared" si="4"/>
        <v>223</v>
      </c>
      <c r="I229" s="68">
        <f>'25W'!V232</f>
        <v>25.421381411368639</v>
      </c>
      <c r="J229" s="69">
        <f>'25W for Bottom'!G235</f>
        <v>19.461236241707013</v>
      </c>
      <c r="K229" s="68">
        <f>'25W for Front'!G235</f>
        <v>20.399948700210025</v>
      </c>
      <c r="L229" s="69">
        <f>'25W for Back'!G235</f>
        <v>24.468409135407565</v>
      </c>
      <c r="M229" s="69">
        <f>'25W for Right &amp; Left'!G235</f>
        <v>24.968129268782899</v>
      </c>
      <c r="V229" s="43">
        <f>'25W'!U232/60</f>
        <v>222</v>
      </c>
      <c r="W229" s="46">
        <f>'25W'!V232</f>
        <v>25.421381411368639</v>
      </c>
      <c r="X229" s="46">
        <f>'30W'!V232</f>
        <v>26.418977790539685</v>
      </c>
      <c r="Y229" s="46">
        <f>'35W'!V232</f>
        <v>27.417134169166683</v>
      </c>
      <c r="Z229" s="46">
        <f>'40W'!V232</f>
        <v>28.415752390092905</v>
      </c>
    </row>
    <row r="230" spans="8:26" x14ac:dyDescent="0.25">
      <c r="H230" s="67">
        <f t="shared" si="4"/>
        <v>224</v>
      </c>
      <c r="I230" s="68">
        <f>'25W'!V233</f>
        <v>25.423012770094765</v>
      </c>
      <c r="J230" s="69">
        <f>'25W for Bottom'!G236</f>
        <v>19.461880726908593</v>
      </c>
      <c r="K230" s="68">
        <f>'25W for Front'!G236</f>
        <v>20.399951991072012</v>
      </c>
      <c r="L230" s="69">
        <f>'25W for Back'!G236</f>
        <v>24.469171816099191</v>
      </c>
      <c r="M230" s="69">
        <f>'25W for Right &amp; Left'!G236</f>
        <v>24.968908159558371</v>
      </c>
      <c r="V230" s="43">
        <f>'25W'!U233/60</f>
        <v>223</v>
      </c>
      <c r="W230" s="46">
        <f>'25W'!V233</f>
        <v>25.423012770094765</v>
      </c>
      <c r="X230" s="46">
        <f>'30W'!V233</f>
        <v>26.420694159306208</v>
      </c>
      <c r="Y230" s="46">
        <f>'35W'!V233</f>
        <v>27.418923130607354</v>
      </c>
      <c r="Z230" s="46">
        <f>'40W'!V233</f>
        <v>28.41760328376559</v>
      </c>
    </row>
    <row r="231" spans="8:26" x14ac:dyDescent="0.25">
      <c r="H231" s="67">
        <f t="shared" si="4"/>
        <v>225</v>
      </c>
      <c r="I231" s="68">
        <f>'25W'!V234</f>
        <v>25.424610305994122</v>
      </c>
      <c r="J231" s="69">
        <f>'25W for Bottom'!G237</f>
        <v>19.462514513030079</v>
      </c>
      <c r="K231" s="68">
        <f>'25W for Front'!G237</f>
        <v>20.399955129846763</v>
      </c>
      <c r="L231" s="69">
        <f>'25W for Back'!G237</f>
        <v>24.469916090941364</v>
      </c>
      <c r="M231" s="69">
        <f>'25W for Right &amp; Left'!G237</f>
        <v>24.969668022016219</v>
      </c>
      <c r="V231" s="43">
        <f>'25W'!U234/60</f>
        <v>224</v>
      </c>
      <c r="W231" s="46">
        <f>'25W'!V234</f>
        <v>25.424610305994122</v>
      </c>
      <c r="X231" s="46">
        <f>'30W'!V234</f>
        <v>26.422374197153488</v>
      </c>
      <c r="Y231" s="46">
        <f>'35W'!V234</f>
        <v>27.420673499268911</v>
      </c>
      <c r="Z231" s="46">
        <f>'40W'!V234</f>
        <v>28.419413542177846</v>
      </c>
    </row>
    <row r="232" spans="8:26" x14ac:dyDescent="0.25">
      <c r="H232" s="67">
        <f t="shared" si="4"/>
        <v>226</v>
      </c>
      <c r="I232" s="68">
        <f>'25W'!V235</f>
        <v>25.426174719146122</v>
      </c>
      <c r="J232" s="69">
        <f>'25W for Bottom'!G238</f>
        <v>19.463137777152049</v>
      </c>
      <c r="K232" s="68">
        <f>'25W for Front'!G238</f>
        <v>20.399958123562968</v>
      </c>
      <c r="L232" s="69">
        <f>'25W for Back'!G238</f>
        <v>24.470642403784037</v>
      </c>
      <c r="M232" s="69">
        <f>'25W for Right &amp; Left'!G238</f>
        <v>24.97040932067835</v>
      </c>
      <c r="V232" s="43">
        <f>'25W'!U235/60</f>
        <v>225</v>
      </c>
      <c r="W232" s="46">
        <f>'25W'!V235</f>
        <v>25.426174719146122</v>
      </c>
      <c r="X232" s="46">
        <f>'30W'!V235</f>
        <v>26.424018671912034</v>
      </c>
      <c r="Y232" s="46">
        <f>'35W'!V235</f>
        <v>27.422386106484343</v>
      </c>
      <c r="Z232" s="46">
        <f>'40W'!V235</f>
        <v>28.421184056221023</v>
      </c>
    </row>
    <row r="233" spans="8:26" x14ac:dyDescent="0.25">
      <c r="H233" s="67">
        <f t="shared" si="4"/>
        <v>227</v>
      </c>
      <c r="I233" s="68">
        <f>'25W'!V236</f>
        <v>25.42770669518768</v>
      </c>
      <c r="J233" s="69">
        <f>'25W for Bottom'!G239</f>
        <v>19.463750693442009</v>
      </c>
      <c r="K233" s="68">
        <f>'25W for Front'!G239</f>
        <v>20.39996097892449</v>
      </c>
      <c r="L233" s="69">
        <f>'25W for Back'!G239</f>
        <v>24.471351187790138</v>
      </c>
      <c r="M233" s="69">
        <f>'25W for Right &amp; Left'!G239</f>
        <v>24.971132508743139</v>
      </c>
      <c r="V233" s="43">
        <f>'25W'!U236/60</f>
        <v>226</v>
      </c>
      <c r="W233" s="46">
        <f>'25W'!V236</f>
        <v>25.42770669518768</v>
      </c>
      <c r="X233" s="46">
        <f>'30W'!V236</f>
        <v>26.425628335235093</v>
      </c>
      <c r="Y233" s="46">
        <f>'35W'!V236</f>
        <v>27.424061765730929</v>
      </c>
      <c r="Z233" s="46">
        <f>'40W'!V236</f>
        <v>28.42291569730811</v>
      </c>
    </row>
    <row r="234" spans="8:26" x14ac:dyDescent="0.25">
      <c r="H234" s="67">
        <f t="shared" si="4"/>
        <v>228</v>
      </c>
      <c r="I234" s="68">
        <f>'25W'!V237</f>
        <v>25.429206905609192</v>
      </c>
      <c r="J234" s="69">
        <f>'25W for Bottom'!G240</f>
        <v>19.464353433201708</v>
      </c>
      <c r="K234" s="68">
        <f>'25W for Front'!G240</f>
        <v>20.399963702325373</v>
      </c>
      <c r="L234" s="69">
        <f>'25W for Back'!G240</f>
        <v>24.472042865692121</v>
      </c>
      <c r="M234" s="69">
        <f>'25W for Right &amp; Left'!G240</f>
        <v>24.971838028360679</v>
      </c>
      <c r="V234" s="43">
        <f>'25W'!U237/60</f>
        <v>227</v>
      </c>
      <c r="W234" s="46">
        <f>'25W'!V237</f>
        <v>25.429206905609192</v>
      </c>
      <c r="X234" s="46">
        <f>'30W'!V237</f>
        <v>26.427203922937355</v>
      </c>
      <c r="Y234" s="46">
        <f>'35W'!V237</f>
        <v>27.425701273011533</v>
      </c>
      <c r="Z234" s="46">
        <f>'40W'!V237</f>
        <v>28.424609317797277</v>
      </c>
    </row>
    <row r="235" spans="8:26" x14ac:dyDescent="0.25">
      <c r="H235" s="67">
        <f t="shared" si="4"/>
        <v>229</v>
      </c>
      <c r="I235" s="68">
        <f>'25W'!V238</f>
        <v>25.430676008044497</v>
      </c>
      <c r="J235" s="69">
        <f>'25W for Bottom'!G241</f>
        <v>19.46494616491373</v>
      </c>
      <c r="K235" s="68">
        <f>'25W for Front'!G241</f>
        <v>20.399966299864165</v>
      </c>
      <c r="L235" s="69">
        <f>'25W for Back'!G241</f>
        <v>24.472717850042393</v>
      </c>
      <c r="M235" s="69">
        <f>'25W for Right &amp; Left'!G241</f>
        <v>24.972526310901355</v>
      </c>
      <c r="V235" s="43">
        <f>'25W'!U238/60</f>
        <v>228</v>
      </c>
      <c r="W235" s="46">
        <f>'25W'!V238</f>
        <v>25.430676008044497</v>
      </c>
      <c r="X235" s="46">
        <f>'30W'!V238</f>
        <v>26.428746155326678</v>
      </c>
      <c r="Y235" s="46">
        <f>'35W'!V238</f>
        <v>27.42730540722782</v>
      </c>
      <c r="Z235" s="46">
        <f>'40W'!V238</f>
        <v>28.426265751406298</v>
      </c>
    </row>
    <row r="236" spans="8:26" x14ac:dyDescent="0.25">
      <c r="H236" s="67">
        <f t="shared" si="4"/>
        <v>230</v>
      </c>
      <c r="I236" s="68">
        <f>'25W'!V239</f>
        <v>25.432114646555</v>
      </c>
      <c r="J236" s="69">
        <f>'25W for Bottom'!G242</f>
        <v>19.465529054287323</v>
      </c>
      <c r="K236" s="68">
        <f>'25W for Front'!G242</f>
        <v>20.399968777357568</v>
      </c>
      <c r="L236" s="69">
        <f>'25W for Back'!G242</f>
        <v>24.473376543457764</v>
      </c>
      <c r="M236" s="69">
        <f>'25W for Right &amp; Left'!G242</f>
        <v>24.973197777217941</v>
      </c>
      <c r="V236" s="43">
        <f>'25W'!U239/60</f>
        <v>229</v>
      </c>
      <c r="W236" s="46">
        <f>'25W'!V239</f>
        <v>25.432114646555</v>
      </c>
      <c r="X236" s="46">
        <f>'30W'!V239</f>
        <v>26.430255737528931</v>
      </c>
      <c r="Y236" s="46">
        <f>'35W'!V239</f>
        <v>27.428874930545607</v>
      </c>
      <c r="Z236" s="46">
        <f>'40W'!V239</f>
        <v>28.427885813618058</v>
      </c>
    </row>
    <row r="237" spans="8:26" x14ac:dyDescent="0.25">
      <c r="H237" s="67">
        <f t="shared" si="4"/>
        <v>231</v>
      </c>
      <c r="I237" s="68">
        <f>'25W'!V240</f>
        <v>25.433523451908041</v>
      </c>
      <c r="J237" s="69">
        <f>'25W for Bottom'!G243</f>
        <v>19.466102264303519</v>
      </c>
      <c r="K237" s="68">
        <f>'25W for Front'!G243</f>
        <v>20.399971140353475</v>
      </c>
      <c r="L237" s="69">
        <f>'25W for Back'!G243</f>
        <v>24.474019338858046</v>
      </c>
      <c r="M237" s="69">
        <f>'25W for Right &amp; Left'!G243</f>
        <v>24.973852837901344</v>
      </c>
      <c r="V237" s="43">
        <f>'25W'!U240/60</f>
        <v>230</v>
      </c>
      <c r="W237" s="46">
        <f>'25W'!V240</f>
        <v>25.433523451908041</v>
      </c>
      <c r="X237" s="46">
        <f>'30W'!V240</f>
        <v>26.431733359806138</v>
      </c>
      <c r="Y237" s="46">
        <f>'35W'!V240</f>
        <v>27.430410588752501</v>
      </c>
      <c r="Z237" s="46">
        <f>'40W'!V240</f>
        <v>28.429470302077341</v>
      </c>
    </row>
    <row r="238" spans="8:26" x14ac:dyDescent="0.25">
      <c r="H238" s="67">
        <f t="shared" si="4"/>
        <v>232</v>
      </c>
      <c r="I238" s="68">
        <f>'25W'!V241</f>
        <v>25.434903041849612</v>
      </c>
      <c r="J238" s="69">
        <f>'25W for Bottom'!G244</f>
        <v>19.466665955259529</v>
      </c>
      <c r="K238" s="68">
        <f>'25W for Front'!G244</f>
        <v>20.39997339414338</v>
      </c>
      <c r="L238" s="69">
        <f>'25W for Back'!G244</f>
        <v>24.47464661969898</v>
      </c>
      <c r="M238" s="69">
        <f>'25W for Right &amp; Left'!G244</f>
        <v>24.974491893530182</v>
      </c>
      <c r="V238" s="43">
        <f>'25W'!U241/60</f>
        <v>231</v>
      </c>
      <c r="W238" s="46">
        <f>'25W'!V241</f>
        <v>25.434903041849612</v>
      </c>
      <c r="X238" s="46">
        <f>'30W'!V241</f>
        <v>26.433179697867999</v>
      </c>
      <c r="Y238" s="46">
        <f>'35W'!V241</f>
        <v>27.431913111607972</v>
      </c>
      <c r="Z238" s="46">
        <f>'40W'!V241</f>
        <v>28.431019996979071</v>
      </c>
    </row>
    <row r="239" spans="8:26" x14ac:dyDescent="0.25">
      <c r="H239" s="67">
        <f t="shared" si="4"/>
        <v>233</v>
      </c>
      <c r="I239" s="68">
        <f>'25W'!V242</f>
        <v>25.43625402137156</v>
      </c>
      <c r="J239" s="69">
        <f>'25W for Bottom'!G245</f>
        <v>19.467220284812441</v>
      </c>
      <c r="K239" s="68">
        <f>'25W for Front'!G245</f>
        <v>20.399975543774236</v>
      </c>
      <c r="L239" s="69">
        <f>'25W for Back'!G245</f>
        <v>24.475258760199569</v>
      </c>
      <c r="M239" s="69">
        <f>'25W for Right &amp; Left'!G245</f>
        <v>24.97511533491431</v>
      </c>
      <c r="V239" s="43">
        <f>'25W'!U242/60</f>
        <v>232</v>
      </c>
      <c r="W239" s="46">
        <f>'25W'!V242</f>
        <v>25.43625402137156</v>
      </c>
      <c r="X239" s="46">
        <f>'30W'!V242</f>
        <v>26.434595413176993</v>
      </c>
      <c r="Y239" s="46">
        <f>'35W'!V242</f>
        <v>27.433383213186023</v>
      </c>
      <c r="Z239" s="46">
        <f>'40W'!V242</f>
        <v>28.432535661448181</v>
      </c>
    </row>
    <row r="240" spans="8:26" x14ac:dyDescent="0.25">
      <c r="H240" s="67">
        <f t="shared" si="4"/>
        <v>234</v>
      </c>
      <c r="I240" s="68">
        <f>'25W'!V243</f>
        <v>25.437576982973383</v>
      </c>
      <c r="J240" s="69">
        <f>'25W for Bottom'!G246</f>
        <v>19.467765408022206</v>
      </c>
      <c r="K240" s="68">
        <f>'25W for Front'!G246</f>
        <v>20.399977594059742</v>
      </c>
      <c r="L240" s="69">
        <f>'25W for Back'!G246</f>
        <v>24.475856125564007</v>
      </c>
      <c r="M240" s="69">
        <f>'25W for Right &amp; Left'!G246</f>
        <v>24.97572354333245</v>
      </c>
      <c r="V240" s="43">
        <f>'25W'!U243/60</f>
        <v>233</v>
      </c>
      <c r="W240" s="46">
        <f>'25W'!V243</f>
        <v>25.437576982973383</v>
      </c>
      <c r="X240" s="46">
        <f>'30W'!V243</f>
        <v>26.43598115324713</v>
      </c>
      <c r="Y240" s="46">
        <f>'35W'!V243</f>
        <v>27.434821592210611</v>
      </c>
      <c r="Z240" s="46">
        <f>'40W'!V243</f>
        <v>28.434018041911301</v>
      </c>
    </row>
    <row r="241" spans="8:26" x14ac:dyDescent="0.25">
      <c r="H241" s="67">
        <f t="shared" si="4"/>
        <v>235</v>
      </c>
      <c r="I241" s="68">
        <f>'25W'!V244</f>
        <v>25.438872506918688</v>
      </c>
      <c r="J241" s="69">
        <f>'25W for Bottom'!G247</f>
        <v>19.468301477393972</v>
      </c>
      <c r="K241" s="68">
        <f>'25W for Front'!G247</f>
        <v>20.399979549591144</v>
      </c>
      <c r="L241" s="69">
        <f>'25W for Back'!G247</f>
        <v>24.476439072198289</v>
      </c>
      <c r="M241" s="69">
        <f>'25W for Right &amp; Left'!G247</f>
        <v>24.976316890764078</v>
      </c>
      <c r="V241" s="43">
        <f>'25W'!U244/60</f>
        <v>234</v>
      </c>
      <c r="W241" s="46">
        <f>'25W'!V244</f>
        <v>25.438872506918688</v>
      </c>
      <c r="X241" s="46">
        <f>'30W'!V244</f>
        <v>26.437337551936533</v>
      </c>
      <c r="Y241" s="46">
        <f>'35W'!V244</f>
        <v>27.436228932383987</v>
      </c>
      <c r="Z241" s="46">
        <f>'40W'!V244</f>
        <v>28.435467868460428</v>
      </c>
    </row>
    <row r="242" spans="8:26" x14ac:dyDescent="0.25">
      <c r="H242" s="67">
        <f t="shared" si="4"/>
        <v>236</v>
      </c>
      <c r="I242" s="68">
        <f>'25W'!V245</f>
        <v>25.44014116148648</v>
      </c>
      <c r="J242" s="69">
        <f>'25W for Bottom'!G248</f>
        <v>19.468828642919711</v>
      </c>
      <c r="K242" s="68">
        <f>'25W for Front'!G248</f>
        <v>20.399981414747504</v>
      </c>
      <c r="L242" s="69">
        <f>'25W for Back'!G248</f>
        <v>24.477007947921638</v>
      </c>
      <c r="M242" s="69">
        <f>'25W for Right &amp; Left'!G248</f>
        <v>24.976895740115705</v>
      </c>
      <c r="V242" s="43">
        <f>'25W'!U245/60</f>
        <v>235</v>
      </c>
      <c r="W242" s="46">
        <f>'25W'!V245</f>
        <v>25.44014116148648</v>
      </c>
      <c r="X242" s="46">
        <f>'30W'!V245</f>
        <v>26.438665229733921</v>
      </c>
      <c r="Y242" s="46">
        <f>'35W'!V245</f>
        <v>27.437605902708047</v>
      </c>
      <c r="Z242" s="46">
        <f>'40W'!V245</f>
        <v>28.436885855208761</v>
      </c>
    </row>
    <row r="243" spans="8:26" x14ac:dyDescent="0.25">
      <c r="H243" s="67">
        <f t="shared" si="4"/>
        <v>237</v>
      </c>
      <c r="I243" s="68">
        <f>'25W'!V246</f>
        <v>25.44138350321732</v>
      </c>
      <c r="J243" s="69">
        <f>'25W for Bottom'!G249</f>
        <v>19.469347052119193</v>
      </c>
      <c r="K243" s="68">
        <f>'25W for Front'!G249</f>
        <v>20.399983193705499</v>
      </c>
      <c r="L243" s="69">
        <f>'25W for Back'!G249</f>
        <v>24.47756309217289</v>
      </c>
      <c r="M243" s="69">
        <f>'25W for Right &amp; Left'!G249</f>
        <v>24.97746044544165</v>
      </c>
      <c r="V243" s="43">
        <f>'25W'!U246/60</f>
        <v>236</v>
      </c>
      <c r="W243" s="46">
        <f>'25W'!V246</f>
        <v>25.44138350321732</v>
      </c>
      <c r="X243" s="46">
        <f>'30W'!V246</f>
        <v>26.43996479403916</v>
      </c>
      <c r="Y243" s="46">
        <f>'35W'!V246</f>
        <v>27.438953157798913</v>
      </c>
      <c r="Z243" s="46">
        <f>'40W'!V246</f>
        <v>28.438272700638837</v>
      </c>
    </row>
    <row r="244" spans="8:26" x14ac:dyDescent="0.25">
      <c r="H244" s="67">
        <f t="shared" si="4"/>
        <v>238</v>
      </c>
      <c r="I244" s="68">
        <f>'25W'!V247</f>
        <v>25.442600077154495</v>
      </c>
      <c r="J244" s="69">
        <f>'25W for Bottom'!G250</f>
        <v>19.46985685008033</v>
      </c>
      <c r="K244" s="68">
        <f>'25W for Front'!G250</f>
        <v>20.399984890448788</v>
      </c>
      <c r="L244" s="69">
        <f>'25W for Back'!G250</f>
        <v>24.478104836211937</v>
      </c>
      <c r="M244" s="69">
        <f>'25W for Right &amp; Left'!G250</f>
        <v>24.978011352159498</v>
      </c>
      <c r="V244" s="43">
        <f>'25W'!U247/60</f>
        <v>237</v>
      </c>
      <c r="W244" s="46">
        <f>'25W'!V247</f>
        <v>25.442600077154495</v>
      </c>
      <c r="X244" s="46">
        <f>'30W'!V247</f>
        <v>26.441236839437991</v>
      </c>
      <c r="Y244" s="46">
        <f>'35W'!V247</f>
        <v>27.44027133819483</v>
      </c>
      <c r="Z244" s="46">
        <f>'40W'!V247</f>
        <v>28.43962908794316</v>
      </c>
    </row>
    <row r="245" spans="8:26" x14ac:dyDescent="0.25">
      <c r="H245" s="67">
        <f t="shared" si="4"/>
        <v>239</v>
      </c>
      <c r="I245" s="68">
        <f>'25W'!V248</f>
        <v>25.443791417080291</v>
      </c>
      <c r="J245" s="69">
        <f>'25W for Bottom'!G251</f>
        <v>19.470358179498835</v>
      </c>
      <c r="K245" s="68">
        <f>'25W for Front'!G251</f>
        <v>20.399986508776927</v>
      </c>
      <c r="L245" s="69">
        <f>'25W for Back'!G251</f>
        <v>24.478633503316342</v>
      </c>
      <c r="M245" s="69">
        <f>'25W for Right &amp; Left'!G251</f>
        <v>24.978548797260306</v>
      </c>
      <c r="V245" s="43">
        <f>'25W'!U248/60</f>
        <v>238</v>
      </c>
      <c r="W245" s="46">
        <f>'25W'!V248</f>
        <v>25.443791417080291</v>
      </c>
      <c r="X245" s="46">
        <f>'30W'!V248</f>
        <v>26.442481947971046</v>
      </c>
      <c r="Y245" s="46">
        <f>'35W'!V248</f>
        <v>27.441561070657528</v>
      </c>
      <c r="Z245" s="46">
        <f>'40W'!V248</f>
        <v>28.440955685357487</v>
      </c>
    </row>
    <row r="246" spans="8:26" x14ac:dyDescent="0.25">
      <c r="H246" s="67">
        <f t="shared" si="4"/>
        <v>240</v>
      </c>
      <c r="I246" s="68">
        <f>'25W'!V249</f>
        <v>25.444958045747459</v>
      </c>
      <c r="J246" s="69">
        <f>'25W for Bottom'!G252</f>
        <v>19.470851180717279</v>
      </c>
      <c r="K246" s="68">
        <f>'25W for Front'!G252</f>
        <v>20.399988052313866</v>
      </c>
      <c r="L246" s="69">
        <f>'25W for Back'!G252</f>
        <v>24.479149408973264</v>
      </c>
      <c r="M246" s="69">
        <f>'25W for Right &amp; Left'!G252</f>
        <v>24.979073109513742</v>
      </c>
      <c r="V246" s="43">
        <f>'25W'!U249/60</f>
        <v>239</v>
      </c>
      <c r="W246" s="46">
        <f>'25W'!V249</f>
        <v>25.444958045747459</v>
      </c>
      <c r="X246" s="46">
        <f>'30W'!V249</f>
        <v>26.443700689397268</v>
      </c>
      <c r="Y246" s="46">
        <f>'35W'!V249</f>
        <v>27.442822968467212</v>
      </c>
      <c r="Z246" s="46">
        <f>'40W'!V249</f>
        <v>28.442253146486877</v>
      </c>
    </row>
    <row r="247" spans="8:26" x14ac:dyDescent="0.25">
      <c r="H247" s="67">
        <f t="shared" si="4"/>
        <v>241</v>
      </c>
      <c r="I247" s="68">
        <f>'25W'!V250</f>
        <v>25.446100475105965</v>
      </c>
      <c r="J247" s="69">
        <f>'25W for Bottom'!G253</f>
        <v>19.471335991763517</v>
      </c>
      <c r="K247" s="68">
        <f>'25W for Front'!G253</f>
        <v>20.399989524516087</v>
      </c>
      <c r="L247" s="69">
        <f>'25W for Back'!G253</f>
        <v>24.479652861066775</v>
      </c>
      <c r="M247" s="69">
        <f>'25W for Right &amp; Left'!G253</f>
        <v>24.979584609668237</v>
      </c>
      <c r="V247" s="43">
        <f>'25W'!U250/60</f>
        <v>240</v>
      </c>
      <c r="W247" s="46">
        <f>'25W'!V250</f>
        <v>25.446100475105965</v>
      </c>
      <c r="X247" s="46">
        <f>'30W'!V250</f>
        <v>26.444893621451854</v>
      </c>
      <c r="Y247" s="46">
        <f>'35W'!V250</f>
        <v>27.444057631711274</v>
      </c>
      <c r="Z247" s="46">
        <f>'40W'!V250</f>
        <v>28.44352211062473</v>
      </c>
    </row>
    <row r="248" spans="8:26" x14ac:dyDescent="0.25">
      <c r="H248" s="67">
        <f t="shared" si="4"/>
        <v>242</v>
      </c>
      <c r="I248" s="68">
        <f>'25W'!V251</f>
        <v>25.447219206525133</v>
      </c>
      <c r="J248" s="69">
        <f>'25W for Bottom'!G254</f>
        <v>19.471812748388491</v>
      </c>
      <c r="K248" s="68">
        <f>'25W for Front'!G254</f>
        <v>20.399990928680328</v>
      </c>
      <c r="L248" s="69">
        <f>'25W for Back'!G254</f>
        <v>24.480144160060707</v>
      </c>
      <c r="M248" s="69">
        <f>'25W for Right &amp; Left'!G254</f>
        <v>24.980083610646286</v>
      </c>
      <c r="V248" s="43">
        <f>'25W'!U251/60</f>
        <v>241</v>
      </c>
      <c r="W248" s="46">
        <f>'25W'!V251</f>
        <v>25.447219206525133</v>
      </c>
      <c r="X248" s="46">
        <f>'30W'!V251</f>
        <v>26.446061290098839</v>
      </c>
      <c r="Y248" s="46">
        <f>'35W'!V251</f>
        <v>27.445265647566888</v>
      </c>
      <c r="Z248" s="46">
        <f>'40W'!V251</f>
        <v>28.444763203064902</v>
      </c>
    </row>
    <row r="249" spans="8:26" x14ac:dyDescent="0.25">
      <c r="H249" s="67">
        <f t="shared" si="4"/>
        <v>243</v>
      </c>
      <c r="I249" s="68">
        <f>'25W'!V252</f>
        <v>25.448314731011273</v>
      </c>
      <c r="J249" s="69">
        <f>'25W for Bottom'!G255</f>
        <v>19.472281584103428</v>
      </c>
      <c r="K249" s="68">
        <f>'25W for Front'!G255</f>
        <v>20.39999226795096</v>
      </c>
      <c r="L249" s="69">
        <f>'25W for Back'!G255</f>
        <v>24.480623599177108</v>
      </c>
      <c r="M249" s="69">
        <f>'25W for Right &amp; Left'!G255</f>
        <v>24.980570417735017</v>
      </c>
      <c r="V249" s="43">
        <f>'25W'!U252/60</f>
        <v>242</v>
      </c>
      <c r="W249" s="46">
        <f>'25W'!V252</f>
        <v>25.448314731011273</v>
      </c>
      <c r="X249" s="46">
        <f>'30W'!V252</f>
        <v>26.447204229778418</v>
      </c>
      <c r="Y249" s="46">
        <f>'35W'!V252</f>
        <v>27.446447590577595</v>
      </c>
      <c r="Z249" s="46">
        <f>'40W'!V252</f>
        <v>28.445977035407068</v>
      </c>
    </row>
    <row r="250" spans="8:26" x14ac:dyDescent="0.25">
      <c r="H250" s="67">
        <f t="shared" si="4"/>
        <v>244</v>
      </c>
      <c r="I250" s="68">
        <f>'25W'!V253</f>
        <v>25.449387529420854</v>
      </c>
      <c r="J250" s="69">
        <f>'25W for Bottom'!G256</f>
        <v>19.472742630216459</v>
      </c>
      <c r="K250" s="68">
        <f>'25W for Front'!G256</f>
        <v>20.39999354532705</v>
      </c>
      <c r="L250" s="69">
        <f>'25W for Back'!G256</f>
        <v>24.481091464570422</v>
      </c>
      <c r="M250" s="69">
        <f>'25W for Right &amp; Left'!G256</f>
        <v>24.981045328772129</v>
      </c>
      <c r="V250" s="43">
        <f>'25W'!U253/60</f>
        <v>243</v>
      </c>
      <c r="W250" s="46">
        <f>'25W'!V253</f>
        <v>25.449387529420854</v>
      </c>
      <c r="X250" s="46">
        <f>'30W'!V253</f>
        <v>26.448322963649112</v>
      </c>
      <c r="Y250" s="46">
        <f>'35W'!V253</f>
        <v>27.447604022924018</v>
      </c>
      <c r="Z250" s="46">
        <f>'40W'!V253</f>
        <v>28.447164205855504</v>
      </c>
    </row>
    <row r="251" spans="8:26" x14ac:dyDescent="0.25">
      <c r="H251" s="67">
        <f t="shared" si="4"/>
        <v>245</v>
      </c>
      <c r="I251" s="68">
        <f>'25W'!V254</f>
        <v>25.450438072669357</v>
      </c>
      <c r="J251" s="69">
        <f>'25W for Bottom'!G257</f>
        <v>19.473196015868638</v>
      </c>
      <c r="K251" s="68">
        <f>'25W for Front'!G257</f>
        <v>20.399994763669053</v>
      </c>
      <c r="L251" s="69">
        <f>'25W for Back'!G257</f>
        <v>24.481548035497521</v>
      </c>
      <c r="M251" s="69">
        <f>'25W for Right &amp; Left'!G257</f>
        <v>24.981508634327337</v>
      </c>
      <c r="V251" s="43">
        <f>'25W'!U254/60</f>
        <v>244</v>
      </c>
      <c r="W251" s="46">
        <f>'25W'!V254</f>
        <v>25.450438072669357</v>
      </c>
      <c r="X251" s="46">
        <f>'30W'!V254</f>
        <v>26.449418003824899</v>
      </c>
      <c r="Y251" s="46">
        <f>'35W'!V254</f>
        <v>27.44873549468883</v>
      </c>
      <c r="Z251" s="46">
        <f>'40W'!V254</f>
        <v>28.448325299511357</v>
      </c>
    </row>
    <row r="252" spans="8:26" x14ac:dyDescent="0.25">
      <c r="H252" s="67">
        <f t="shared" si="4"/>
        <v>246</v>
      </c>
      <c r="I252" s="68">
        <f>'25W'!V255</f>
        <v>25.45146682193586</v>
      </c>
      <c r="J252" s="69">
        <f>'25W for Bottom'!G258</f>
        <v>19.473641868069372</v>
      </c>
      <c r="K252" s="68">
        <f>'25W for Front'!G258</f>
        <v>20.399995925705234</v>
      </c>
      <c r="L252" s="69">
        <f>'25W for Back'!G258</f>
        <v>24.481993584483629</v>
      </c>
      <c r="M252" s="69">
        <f>'25W for Right &amp; Left'!G258</f>
        <v>24.981960617879398</v>
      </c>
      <c r="V252" s="43">
        <f>'25W'!U255/60</f>
        <v>245</v>
      </c>
      <c r="W252" s="46">
        <f>'25W'!V255</f>
        <v>25.45146682193586</v>
      </c>
      <c r="X252" s="46">
        <f>'30W'!V255</f>
        <v>26.450489851607404</v>
      </c>
      <c r="Y252" s="46">
        <f>'35W'!V255</f>
        <v>27.44984254411607</v>
      </c>
      <c r="Z252" s="46">
        <f>'40W'!V255</f>
        <v>28.449460888658621</v>
      </c>
    </row>
    <row r="253" spans="8:26" x14ac:dyDescent="0.25">
      <c r="H253" s="67">
        <f t="shared" si="4"/>
        <v>247</v>
      </c>
      <c r="I253" s="68">
        <f>'25W'!V256</f>
        <v>25.452474228863451</v>
      </c>
      <c r="J253" s="69">
        <f>'25W for Bottom'!G259</f>
        <v>19.47408031173131</v>
      </c>
      <c r="K253" s="68">
        <f>'25W for Front'!G259</f>
        <v>20.399997034037771</v>
      </c>
      <c r="L253" s="69">
        <f>'25W for Back'!G259</f>
        <v>24.482428377484286</v>
      </c>
      <c r="M253" s="69">
        <f>'25W for Right &amp; Left'!G259</f>
        <v>24.98240155598884</v>
      </c>
      <c r="V253" s="43">
        <f>'25W'!U256/60</f>
        <v>246</v>
      </c>
      <c r="W253" s="46">
        <f>'25W'!V256</f>
        <v>25.452474228863451</v>
      </c>
      <c r="X253" s="46">
        <f>'30W'!V256</f>
        <v>26.451538997713246</v>
      </c>
      <c r="Y253" s="46">
        <f>'35W'!V256</f>
        <v>27.45092569786496</v>
      </c>
      <c r="Z253" s="46">
        <f>'40W'!V256</f>
        <v>28.450571533043902</v>
      </c>
    </row>
    <row r="254" spans="8:26" x14ac:dyDescent="0.25">
      <c r="H254" s="67">
        <f t="shared" si="4"/>
        <v>248</v>
      </c>
      <c r="I254" s="68">
        <f>'25W'!V257</f>
        <v>25.453460735755552</v>
      </c>
      <c r="J254" s="69">
        <f>'25W for Bottom'!G260</f>
        <v>19.474511469704648</v>
      </c>
      <c r="K254" s="68">
        <f>'25W for Front'!G260</f>
        <v>20.399998091148582</v>
      </c>
      <c r="L254" s="69">
        <f>'25W for Back'!G260</f>
        <v>24.482852674043446</v>
      </c>
      <c r="M254" s="69">
        <f>'25W for Right &amp; Left'!G260</f>
        <v>24.98283171846651</v>
      </c>
      <c r="V254" s="43">
        <f>'25W'!U257/60</f>
        <v>247</v>
      </c>
      <c r="W254" s="46">
        <f>'25W'!V257</f>
        <v>25.453460735755552</v>
      </c>
      <c r="X254" s="46">
        <f>'30W'!V257</f>
        <v>26.452565922496643</v>
      </c>
      <c r="Y254" s="46">
        <f>'35W'!V257</f>
        <v>27.451985471258322</v>
      </c>
      <c r="Z254" s="46">
        <f>'40W'!V257</f>
        <v>28.451657780150125</v>
      </c>
    </row>
    <row r="255" spans="8:26" x14ac:dyDescent="0.25">
      <c r="H255" s="67">
        <f t="shared" si="4"/>
        <v>249</v>
      </c>
      <c r="I255" s="68">
        <f>'25W'!V258</f>
        <v>25.454426775768244</v>
      </c>
      <c r="J255" s="69">
        <f>'25W for Bottom'!G261</f>
        <v>19.474935462810894</v>
      </c>
      <c r="K255" s="68">
        <f>'25W for Front'!G261</f>
        <v>20.399999099404884</v>
      </c>
      <c r="L255" s="69">
        <f>'25W for Back'!G261</f>
        <v>24.483266727447749</v>
      </c>
      <c r="M255" s="69">
        <f>'25W for Right &amp; Left'!G261</f>
        <v>24.983251368538024</v>
      </c>
      <c r="V255" s="43">
        <f>'25W'!U258/60</f>
        <v>248</v>
      </c>
      <c r="W255" s="46">
        <f>'25W'!V258</f>
        <v>25.454426775768244</v>
      </c>
      <c r="X255" s="46">
        <f>'30W'!V258</f>
        <v>26.453571096167366</v>
      </c>
      <c r="Y255" s="46">
        <f>'35W'!V258</f>
        <v>27.453022368525694</v>
      </c>
      <c r="Z255" s="46">
        <f>'40W'!V258</f>
        <v>28.452720165464306</v>
      </c>
    </row>
    <row r="256" spans="8:26" x14ac:dyDescent="0.25">
      <c r="H256" s="67">
        <f t="shared" si="4"/>
        <v>250</v>
      </c>
      <c r="I256" s="68">
        <f>'25W'!V259</f>
        <v>25.455372773098649</v>
      </c>
      <c r="J256" s="69">
        <f>'25W for Bottom'!G262</f>
        <v>19.475352409876088</v>
      </c>
      <c r="K256" s="68">
        <f>'25W for Front'!G262</f>
        <v>20.400000061064489</v>
      </c>
      <c r="L256" s="69">
        <f>'25W for Back'!G262</f>
        <v>24.48367078487712</v>
      </c>
      <c r="M256" s="69">
        <f>'25W for Right &amp; Left'!G262</f>
        <v>24.983660763004224</v>
      </c>
      <c r="V256" s="43">
        <f>'25W'!U259/60</f>
        <v>249</v>
      </c>
      <c r="W256" s="46">
        <f>'25W'!V259</f>
        <v>25.455372773098649</v>
      </c>
      <c r="X256" s="46">
        <f>'30W'!V259</f>
        <v>26.454554979004165</v>
      </c>
      <c r="Y256" s="46">
        <f>'35W'!V259</f>
        <v>27.454036883041294</v>
      </c>
      <c r="Z256" s="46">
        <f>'40W'!V259</f>
        <v>28.453759212739513</v>
      </c>
    </row>
    <row r="257" spans="8:26" x14ac:dyDescent="0.25">
      <c r="H257" s="67">
        <f t="shared" si="4"/>
        <v>251</v>
      </c>
      <c r="I257" s="68">
        <f>'25W'!V260</f>
        <v>25.456299143169481</v>
      </c>
      <c r="J257" s="69">
        <f>'25W for Bottom'!G263</f>
        <v>19.475762427763488</v>
      </c>
      <c r="K257" s="68">
        <f>'25W for Front'!G263</f>
        <v>20.400000978280868</v>
      </c>
      <c r="L257" s="69">
        <f>'25W for Back'!G263</f>
        <v>24.484065087551752</v>
      </c>
      <c r="M257" s="69">
        <f>'25W for Right &amp; Left'!G263</f>
        <v>24.984060152397738</v>
      </c>
      <c r="V257" s="43">
        <f>'25W'!U260/60</f>
        <v>250</v>
      </c>
      <c r="W257" s="46">
        <f>'25W'!V260</f>
        <v>25.456299143169481</v>
      </c>
      <c r="X257" s="46">
        <f>'30W'!V260</f>
        <v>26.455518021563723</v>
      </c>
      <c r="Y257" s="46">
        <f>'35W'!V260</f>
        <v>27.455029497556886</v>
      </c>
      <c r="Z257" s="46">
        <f>'40W'!V260</f>
        <v>28.45477543425115</v>
      </c>
    </row>
    <row r="258" spans="8:26" x14ac:dyDescent="0.25">
      <c r="H258" s="67">
        <f t="shared" si="4"/>
        <v>252</v>
      </c>
      <c r="I258" s="68">
        <f>'25W'!V261</f>
        <v>25.457206292809829</v>
      </c>
      <c r="J258" s="69">
        <f>'25W for Bottom'!G264</f>
        <v>19.476165631405728</v>
      </c>
      <c r="K258" s="68">
        <f>'25W for Front'!G264</f>
        <v>20.40000185310797</v>
      </c>
      <c r="L258" s="69">
        <f>'25W for Back'!G264</f>
        <v>24.484449870875565</v>
      </c>
      <c r="M258" s="69">
        <f>'25W for Right &amp; Left'!G264</f>
        <v>24.984449781135737</v>
      </c>
      <c r="V258" s="43">
        <f>'25W'!U261/60</f>
        <v>251</v>
      </c>
      <c r="W258" s="46">
        <f>'25W'!V261</f>
        <v>25.457206292809829</v>
      </c>
      <c r="X258" s="46">
        <f>'30W'!V261</f>
        <v>26.456460664885252</v>
      </c>
      <c r="Y258" s="46">
        <f>'35W'!V261</f>
        <v>27.456000684429718</v>
      </c>
      <c r="Z258" s="46">
        <f>'40W'!V261</f>
        <v>28.455769331047687</v>
      </c>
    </row>
    <row r="259" spans="8:26" x14ac:dyDescent="0.25">
      <c r="H259" s="67">
        <f t="shared" si="4"/>
        <v>253</v>
      </c>
      <c r="I259" s="68">
        <f>'25W'!V262</f>
        <v>25.458094620432217</v>
      </c>
      <c r="J259" s="69">
        <f>'25W for Bottom'!G265</f>
        <v>19.476562133836456</v>
      </c>
      <c r="K259" s="68">
        <f>'25W for Front'!G265</f>
        <v>20.400002687504813</v>
      </c>
      <c r="L259" s="69">
        <f>'25W for Back'!G265</f>
        <v>24.484825364576206</v>
      </c>
      <c r="M259" s="69">
        <f>'25W for Right &amp; Left'!G265</f>
        <v>24.984829887668987</v>
      </c>
      <c r="V259" s="43">
        <f>'25W'!U262/60</f>
        <v>252</v>
      </c>
      <c r="W259" s="46">
        <f>'25W'!V262</f>
        <v>25.458094620432217</v>
      </c>
      <c r="X259" s="46">
        <f>'30W'!V262</f>
        <v>26.457383340690814</v>
      </c>
      <c r="Y259" s="46">
        <f>'35W'!V262</f>
        <v>27.456950905845567</v>
      </c>
      <c r="Z259" s="46">
        <f>'40W'!V262</f>
        <v>28.45674139319593</v>
      </c>
    </row>
    <row r="260" spans="8:26" x14ac:dyDescent="0.25">
      <c r="H260" s="67">
        <f t="shared" si="4"/>
        <v>254</v>
      </c>
      <c r="I260" s="68">
        <f>'25W'!V263</f>
        <v>25.458964516206084</v>
      </c>
      <c r="J260" s="69">
        <f>'25W for Bottom'!G266</f>
        <v>19.476952046221463</v>
      </c>
      <c r="K260" s="68">
        <f>'25W for Front'!G266</f>
        <v>20.400003483339891</v>
      </c>
      <c r="L260" s="69">
        <f>'25W for Back'!G266</f>
        <v>24.485191792841711</v>
      </c>
      <c r="M260" s="69">
        <f>'25W for Right &amp; Left'!G266</f>
        <v>24.985200704627264</v>
      </c>
      <c r="V260" s="43">
        <f>'25W'!U263/60</f>
        <v>253</v>
      </c>
      <c r="W260" s="46">
        <f>'25W'!V263</f>
        <v>25.458964516206084</v>
      </c>
      <c r="X260" s="46">
        <f>'30W'!V263</f>
        <v>26.458286471581456</v>
      </c>
      <c r="Y260" s="46">
        <f>'35W'!V263</f>
        <v>27.457880614037069</v>
      </c>
      <c r="Z260" s="46">
        <f>'40W'!V263</f>
        <v>28.457692100020978</v>
      </c>
    </row>
    <row r="261" spans="8:26" x14ac:dyDescent="0.25">
      <c r="H261" s="67">
        <f t="shared" si="4"/>
        <v>255</v>
      </c>
      <c r="I261" s="68">
        <f>'25W'!V264</f>
        <v>25.459816362227684</v>
      </c>
      <c r="J261" s="69">
        <f>'25W for Bottom'!G267</f>
        <v>19.477335477889319</v>
      </c>
      <c r="K261" s="68">
        <f>'25W for Front'!G267</f>
        <v>20.40000424239534</v>
      </c>
      <c r="L261" s="69">
        <f>'25W for Back'!G267</f>
        <v>24.485549374453878</v>
      </c>
      <c r="M261" s="69">
        <f>'25W for Right &amp; Left'!G267</f>
        <v>24.985562458961255</v>
      </c>
      <c r="V261" s="43">
        <f>'25W'!U264/60</f>
        <v>254</v>
      </c>
      <c r="W261" s="46">
        <f>'25W'!V264</f>
        <v>25.459816362227684</v>
      </c>
      <c r="X261" s="46">
        <f>'30W'!V264</f>
        <v>26.459170471229246</v>
      </c>
      <c r="Y261" s="46">
        <f>'35W'!V264</f>
        <v>27.458790251497362</v>
      </c>
      <c r="Z261" s="46">
        <f>'40W'!V264</f>
        <v>28.458621920340967</v>
      </c>
    </row>
    <row r="262" spans="8:26" x14ac:dyDescent="0.25">
      <c r="H262" s="67">
        <f t="shared" si="4"/>
        <v>256</v>
      </c>
      <c r="I262" s="68">
        <f>'25W'!V265</f>
        <v>25.460650532686529</v>
      </c>
      <c r="J262" s="69">
        <f>'25W for Bottom'!G268</f>
        <v>19.477712536361505</v>
      </c>
      <c r="K262" s="68">
        <f>'25W for Front'!G268</f>
        <v>20.400004966370936</v>
      </c>
      <c r="L262" s="69">
        <f>'25W for Back'!G268</f>
        <v>24.485898322918441</v>
      </c>
      <c r="M262" s="69">
        <f>'25W for Right &amp; Left'!G268</f>
        <v>24.985915372080996</v>
      </c>
      <c r="V262" s="43">
        <f>'25W'!U265/60</f>
        <v>255</v>
      </c>
      <c r="W262" s="46">
        <f>'25W'!V265</f>
        <v>25.460650532686529</v>
      </c>
      <c r="X262" s="46">
        <f>'30W'!V265</f>
        <v>26.4600357445653</v>
      </c>
      <c r="Y262" s="46">
        <f>'35W'!V265</f>
        <v>27.459680251189187</v>
      </c>
      <c r="Z262" s="46">
        <f>'40W'!V265</f>
        <v>28.459531312696718</v>
      </c>
    </row>
    <row r="263" spans="8:26" x14ac:dyDescent="0.25">
      <c r="H263" s="67">
        <f t="shared" si="4"/>
        <v>257</v>
      </c>
      <c r="I263" s="68">
        <f>'25W'!V266</f>
        <v>25.461467394028411</v>
      </c>
      <c r="J263" s="69">
        <f>'25W for Bottom'!G269</f>
        <v>19.478083327382052</v>
      </c>
      <c r="K263" s="68">
        <f>'25W for Front'!G269</f>
        <v>20.400005656887892</v>
      </c>
      <c r="L263" s="69">
        <f>'25W for Back'!G269</f>
        <v>24.486238846592116</v>
      </c>
      <c r="M263" s="69">
        <f>'25W for Right &amp; Left'!G269</f>
        <v>24.986259659990953</v>
      </c>
      <c r="V263" s="43">
        <f>'25W'!U266/60</f>
        <v>256</v>
      </c>
      <c r="W263" s="46">
        <f>'25W'!V266</f>
        <v>25.461467394028411</v>
      </c>
      <c r="X263" s="46">
        <f>'30W'!V266</f>
        <v>26.46088268796386</v>
      </c>
      <c r="Y263" s="46">
        <f>'35W'!V266</f>
        <v>27.460551036749525</v>
      </c>
      <c r="Z263" s="46">
        <f>'40W'!V266</f>
        <v>28.460420725576391</v>
      </c>
    </row>
    <row r="264" spans="8:26" x14ac:dyDescent="0.25">
      <c r="H264" s="67">
        <f t="shared" si="4"/>
        <v>258</v>
      </c>
      <c r="I264" s="68">
        <f>'25W'!V267</f>
        <v>25.462267305115105</v>
      </c>
      <c r="J264" s="69">
        <f>'25W for Bottom'!G270</f>
        <v>19.47844795494672</v>
      </c>
      <c r="K264" s="68">
        <f>'25W for Front'!G270</f>
        <v>20.400006315492504</v>
      </c>
      <c r="L264" s="69">
        <f>'25W for Back'!G270</f>
        <v>24.4865711488066</v>
      </c>
      <c r="M264" s="69">
        <f>'25W for Right &amp; Left'!G270</f>
        <v>24.986595533421806</v>
      </c>
      <c r="V264" s="43">
        <f>'25W'!U267/60</f>
        <v>257</v>
      </c>
      <c r="W264" s="46">
        <f>'25W'!V267</f>
        <v>25.462267305115105</v>
      </c>
      <c r="X264" s="46">
        <f>'30W'!V267</f>
        <v>26.46171168942254</v>
      </c>
      <c r="Y264" s="46">
        <f>'35W'!V267</f>
        <v>27.461403022689865</v>
      </c>
      <c r="Z264" s="46">
        <f>'40W'!V267</f>
        <v>28.461290597635244</v>
      </c>
    </row>
    <row r="265" spans="8:26" x14ac:dyDescent="0.25">
      <c r="H265" s="67">
        <f t="shared" ref="H265:H328" si="5">H264+1</f>
        <v>259</v>
      </c>
      <c r="I265" s="68">
        <f>'25W'!V268</f>
        <v>25.463050617380784</v>
      </c>
      <c r="J265" s="69">
        <f>'25W for Bottom'!G271</f>
        <v>19.478806521331691</v>
      </c>
      <c r="K265" s="68">
        <f>'25W for Front'!G271</f>
        <v>20.400006943659609</v>
      </c>
      <c r="L265" s="69">
        <f>'25W for Back'!G271</f>
        <v>24.486895427989587</v>
      </c>
      <c r="M265" s="69">
        <f>'25W for Right &amp; Left'!G271</f>
        <v>24.986923197959051</v>
      </c>
      <c r="V265" s="43">
        <f>'25W'!U268/60</f>
        <v>258</v>
      </c>
      <c r="W265" s="46">
        <f>'25W'!V268</f>
        <v>25.463050617380784</v>
      </c>
      <c r="X265" s="46">
        <f>'30W'!V268</f>
        <v>26.462523128738788</v>
      </c>
      <c r="Y265" s="46">
        <f>'35W'!V268</f>
        <v>27.4622366145922</v>
      </c>
      <c r="Z265" s="46">
        <f>'40W'!V268</f>
        <v>28.462141357910649</v>
      </c>
    </row>
    <row r="266" spans="8:26" x14ac:dyDescent="0.25">
      <c r="H266" s="67">
        <f t="shared" si="5"/>
        <v>260</v>
      </c>
      <c r="I266" s="68">
        <f>'25W'!V269</f>
        <v>25.463817674985236</v>
      </c>
      <c r="J266" s="69">
        <f>'25W for Bottom'!G272</f>
        <v>19.4791591271218</v>
      </c>
      <c r="K266" s="68">
        <f>'25W for Front'!G272</f>
        <v>20.400007542795876</v>
      </c>
      <c r="L266" s="69">
        <f>'25W for Back'!G272</f>
        <v>24.48721187778289</v>
      </c>
      <c r="M266" s="69">
        <f>'25W for Right &amp; Left'!G272</f>
        <v>24.98724285416845</v>
      </c>
      <c r="V266" s="43">
        <f>'25W'!U269/60</f>
        <v>259</v>
      </c>
      <c r="W266" s="46">
        <f>'25W'!V269</f>
        <v>25.463817674985236</v>
      </c>
      <c r="X266" s="46">
        <f>'30W'!V269</f>
        <v>26.463317377682653</v>
      </c>
      <c r="Y266" s="46">
        <f>'35W'!V269</f>
        <v>27.463052209300841</v>
      </c>
      <c r="Z266" s="46">
        <f>'40W'!V269</f>
        <v>28.462973426032395</v>
      </c>
    </row>
    <row r="267" spans="8:26" x14ac:dyDescent="0.25">
      <c r="H267" s="67">
        <f t="shared" si="5"/>
        <v>261</v>
      </c>
      <c r="I267" s="68">
        <f>'25W'!V270</f>
        <v>25.464568814963954</v>
      </c>
      <c r="J267" s="69">
        <f>'25W for Bottom'!G273</f>
        <v>19.479505871238317</v>
      </c>
      <c r="K267" s="68">
        <f>'25W for Front'!G273</f>
        <v>20.400008114242972</v>
      </c>
      <c r="L267" s="69">
        <f>'25W for Back'!G273</f>
        <v>24.487520687157708</v>
      </c>
      <c r="M267" s="69">
        <f>'25W for Right &amp; Left'!G273</f>
        <v>24.987554697718451</v>
      </c>
      <c r="V267" s="43">
        <f>'25W'!U270/60</f>
        <v>260</v>
      </c>
      <c r="W267" s="46">
        <f>'25W'!V270</f>
        <v>25.464568814963954</v>
      </c>
      <c r="X267" s="46">
        <f>'30W'!V270</f>
        <v>26.464094800165952</v>
      </c>
      <c r="Y267" s="46">
        <f>'35W'!V270</f>
        <v>27.463850195110126</v>
      </c>
      <c r="Z267" s="46">
        <f>'40W'!V270</f>
        <v>28.463787212428432</v>
      </c>
    </row>
    <row r="268" spans="8:26" x14ac:dyDescent="0.25">
      <c r="H268" s="67">
        <f t="shared" si="5"/>
        <v>262</v>
      </c>
      <c r="I268" s="68">
        <f>'25W'!V271</f>
        <v>25.465304367375129</v>
      </c>
      <c r="J268" s="69">
        <f>'25W for Bottom'!G274</f>
        <v>19.479846850966268</v>
      </c>
      <c r="K268" s="68">
        <f>'25W for Front'!G274</f>
        <v>20.400008659280555</v>
      </c>
      <c r="L268" s="69">
        <f>'25W for Back'!G274</f>
        <v>24.487822040527139</v>
      </c>
      <c r="M268" s="69">
        <f>'25W for Right &amp; Left'!G274</f>
        <v>24.987858919499615</v>
      </c>
      <c r="V268" s="43">
        <f>'25W'!U271/60</f>
        <v>261</v>
      </c>
      <c r="W268" s="46">
        <f>'25W'!V271</f>
        <v>25.465304367375129</v>
      </c>
      <c r="X268" s="46">
        <f>'30W'!V271</f>
        <v>26.464855752407864</v>
      </c>
      <c r="Y268" s="46">
        <f>'35W'!V271</f>
        <v>27.464630951948127</v>
      </c>
      <c r="Z268" s="46">
        <f>'40W'!V271</f>
        <v>28.464583118526146</v>
      </c>
    </row>
    <row r="269" spans="8:26" x14ac:dyDescent="0.25">
      <c r="H269" s="67">
        <f t="shared" si="5"/>
        <v>263</v>
      </c>
      <c r="I269" s="68">
        <f>'25W'!V272</f>
        <v>25.466024655443643</v>
      </c>
      <c r="J269" s="69">
        <f>'25W for Bottom'!G275</f>
        <v>19.480182161981322</v>
      </c>
      <c r="K269" s="68">
        <f>'25W for Front'!G275</f>
        <v>20.400009179129139</v>
      </c>
      <c r="L269" s="69">
        <f>'25W for Back'!G275</f>
        <v>24.488116117855984</v>
      </c>
      <c r="M269" s="69">
        <f>'25W for Right &amp; Left'!G275</f>
        <v>24.988155705741146</v>
      </c>
      <c r="V269" s="43">
        <f>'25W'!U272/60</f>
        <v>262</v>
      </c>
      <c r="W269" s="46">
        <f>'25W'!V272</f>
        <v>25.466024655443643</v>
      </c>
      <c r="X269" s="46">
        <f>'30W'!V272</f>
        <v>26.465600583097082</v>
      </c>
      <c r="Y269" s="46">
        <f>'35W'!V272</f>
        <v>27.465394851556422</v>
      </c>
      <c r="Z269" s="46">
        <f>'40W'!V272</f>
        <v>28.465361536949246</v>
      </c>
    </row>
    <row r="270" spans="8:26" x14ac:dyDescent="0.25">
      <c r="H270" s="67">
        <f t="shared" si="5"/>
        <v>264</v>
      </c>
      <c r="I270" s="68">
        <f>'25W'!V273</f>
        <v>25.466729995702106</v>
      </c>
      <c r="J270" s="69">
        <f>'25W for Bottom'!G276</f>
        <v>19.480511898376232</v>
      </c>
      <c r="K270" s="68">
        <f>'25W for Front'!G276</f>
        <v>20.400009674952841</v>
      </c>
      <c r="L270" s="69">
        <f>'25W for Back'!G276</f>
        <v>24.488403094767911</v>
      </c>
      <c r="M270" s="69">
        <f>'25W for Right &amp; Left'!G276</f>
        <v>24.988445238124584</v>
      </c>
      <c r="V270" s="43">
        <f>'25W'!U273/60</f>
        <v>263</v>
      </c>
      <c r="W270" s="46">
        <f>'25W'!V273</f>
        <v>25.466729995702106</v>
      </c>
      <c r="X270" s="46">
        <f>'30W'!V273</f>
        <v>26.466329633550558</v>
      </c>
      <c r="Y270" s="46">
        <f>'35W'!V273</f>
        <v>27.466142257666039</v>
      </c>
      <c r="Z270" s="46">
        <f>'40W'!V273</f>
        <v>28.466122851710359</v>
      </c>
    </row>
    <row r="271" spans="8:26" x14ac:dyDescent="0.25">
      <c r="H271" s="67">
        <f t="shared" si="5"/>
        <v>265</v>
      </c>
      <c r="I271" s="68">
        <f>'25W'!V274</f>
        <v>25.467420698128997</v>
      </c>
      <c r="J271" s="69">
        <f>'25W for Bottom'!G277</f>
        <v>19.480836152686869</v>
      </c>
      <c r="K271" s="68">
        <f>'25W for Front'!G277</f>
        <v>20.400010147861973</v>
      </c>
      <c r="L271" s="69">
        <f>'25W for Back'!G277</f>
        <v>24.488683142650046</v>
      </c>
      <c r="M271" s="69">
        <f>'25W for Right &amp; Left'!G277</f>
        <v>24.98872769389472</v>
      </c>
      <c r="V271" s="43">
        <f>'25W'!U274/60</f>
        <v>264</v>
      </c>
      <c r="W271" s="46">
        <f>'25W'!V274</f>
        <v>25.467420698128997</v>
      </c>
      <c r="X271" s="46">
        <f>'30W'!V274</f>
        <v>26.467043237868911</v>
      </c>
      <c r="Y271" s="46">
        <f>'35W'!V274</f>
        <v>27.466873526169621</v>
      </c>
      <c r="Z271" s="46">
        <f>'40W'!V274</f>
        <v>28.466867438399451</v>
      </c>
    </row>
    <row r="272" spans="8:26" x14ac:dyDescent="0.25">
      <c r="H272" s="67">
        <f t="shared" si="5"/>
        <v>266</v>
      </c>
      <c r="I272" s="68">
        <f>'25W'!V275</f>
        <v>25.468097066283981</v>
      </c>
      <c r="J272" s="69">
        <f>'25W for Bottom'!G278</f>
        <v>19.481155015917803</v>
      </c>
      <c r="K272" s="68">
        <f>'25W for Front'!G278</f>
        <v>20.400010598915536</v>
      </c>
      <c r="L272" s="69">
        <f>'25W for Back'!G278</f>
        <v>24.488956428755053</v>
      </c>
      <c r="M272" s="69">
        <f>'25W for Right &amp; Left'!G278</f>
        <v>24.989003245967837</v>
      </c>
      <c r="V272" s="43">
        <f>'25W'!U275/60</f>
        <v>265</v>
      </c>
      <c r="W272" s="46">
        <f>'25W'!V275</f>
        <v>25.468097066283981</v>
      </c>
      <c r="X272" s="46">
        <f>'30W'!V275</f>
        <v>26.46774172308859</v>
      </c>
      <c r="Y272" s="46">
        <f>'35W'!V275</f>
        <v>27.467589005289931</v>
      </c>
      <c r="Z272" s="46">
        <f>'40W'!V275</f>
        <v>28.467595664368119</v>
      </c>
    </row>
    <row r="273" spans="8:26" x14ac:dyDescent="0.25">
      <c r="H273" s="67">
        <f t="shared" si="5"/>
        <v>267</v>
      </c>
      <c r="I273" s="68">
        <f>'25W'!V276</f>
        <v>25.468759397440429</v>
      </c>
      <c r="J273" s="69">
        <f>'25W for Bottom'!G279</f>
        <v>19.481468577567497</v>
      </c>
      <c r="K273" s="68">
        <f>'25W for Front'!G279</f>
        <v>20.400011029123586</v>
      </c>
      <c r="L273" s="69">
        <f>'25W for Back'!G279</f>
        <v>24.489223116300746</v>
      </c>
      <c r="M273" s="69">
        <f>'25W for Right &amp; Left'!G279</f>
        <v>24.989272063037294</v>
      </c>
      <c r="V273" s="43">
        <f>'25W'!U276/60</f>
        <v>266</v>
      </c>
      <c r="W273" s="46">
        <f>'25W'!V276</f>
        <v>25.468759397440429</v>
      </c>
      <c r="X273" s="46">
        <f>'30W'!V276</f>
        <v>26.468425409330845</v>
      </c>
      <c r="Y273" s="46">
        <f>'35W'!V276</f>
        <v>27.468289035744725</v>
      </c>
      <c r="Z273" s="46">
        <f>'40W'!V276</f>
        <v>28.468307888909901</v>
      </c>
    </row>
    <row r="274" spans="8:26" x14ac:dyDescent="0.25">
      <c r="H274" s="67">
        <f t="shared" si="5"/>
        <v>268</v>
      </c>
      <c r="I274" s="68">
        <f>'25W'!V277</f>
        <v>25.469407982715246</v>
      </c>
      <c r="J274" s="69">
        <f>'25W for Bottom'!G280</f>
        <v>19.481776925653072</v>
      </c>
      <c r="K274" s="68">
        <f>'25W for Front'!G280</f>
        <v>20.400011439449504</v>
      </c>
      <c r="L274" s="69">
        <f>'25W for Back'!G280</f>
        <v>24.489483364567327</v>
      </c>
      <c r="M274" s="69">
        <f>'25W for Right &amp; Left'!G280</f>
        <v>24.989534309676554</v>
      </c>
      <c r="V274" s="43">
        <f>'25W'!U277/60</f>
        <v>267</v>
      </c>
      <c r="W274" s="46">
        <f>'25W'!V277</f>
        <v>25.469407982715246</v>
      </c>
      <c r="X274" s="46">
        <f>'30W'!V277</f>
        <v>26.469094609947561</v>
      </c>
      <c r="Y274" s="46">
        <f>'35W'!V277</f>
        <v>27.468973950908133</v>
      </c>
      <c r="Z274" s="46">
        <f>'40W'!V277</f>
        <v>28.469004463436626</v>
      </c>
    </row>
    <row r="275" spans="8:26" x14ac:dyDescent="0.25">
      <c r="H275" s="67">
        <f t="shared" si="5"/>
        <v>269</v>
      </c>
      <c r="I275" s="68">
        <f>'25W'!V278</f>
        <v>25.470043107196002</v>
      </c>
      <c r="J275" s="69">
        <f>'25W for Bottom'!G281</f>
        <v>19.482080146734688</v>
      </c>
      <c r="K275" s="68">
        <f>'25W for Front'!G281</f>
        <v>20.400011830812144</v>
      </c>
      <c r="L275" s="69">
        <f>'25W for Back'!G281</f>
        <v>24.48973732899228</v>
      </c>
      <c r="M275" s="69">
        <f>'25W for Right &amp; Left'!G281</f>
        <v>24.989790146439681</v>
      </c>
      <c r="V275" s="43">
        <f>'25W'!U278/60</f>
        <v>268</v>
      </c>
      <c r="W275" s="46">
        <f>'25W'!V278</f>
        <v>25.470043107196002</v>
      </c>
      <c r="X275" s="46">
        <f>'30W'!V278</f>
        <v>26.469749631664044</v>
      </c>
      <c r="Y275" s="46">
        <f>'35W'!V278</f>
        <v>27.469644076968549</v>
      </c>
      <c r="Z275" s="46">
        <f>'40W'!V278</f>
        <v>28.469685731650941</v>
      </c>
    </row>
    <row r="276" spans="8:26" x14ac:dyDescent="0.25">
      <c r="H276" s="67">
        <f t="shared" si="5"/>
        <v>270</v>
      </c>
      <c r="I276" s="68">
        <f>'25W'!V279</f>
        <v>25.470665050065474</v>
      </c>
      <c r="J276" s="69">
        <f>'25W for Bottom'!G282</f>
        <v>19.482378325939507</v>
      </c>
      <c r="K276" s="68">
        <f>'25W for Front'!G282</f>
        <v>20.400012204087894</v>
      </c>
      <c r="L276" s="69">
        <f>'25W for Back'!G282</f>
        <v>24.489985161262965</v>
      </c>
      <c r="M276" s="69">
        <f>'25W for Right &amp; Left'!G282</f>
        <v>24.990039729959431</v>
      </c>
      <c r="V276" s="43">
        <f>'25W'!U279/60</f>
        <v>269</v>
      </c>
      <c r="W276" s="46">
        <f>'25W'!V279</f>
        <v>25.470665050065474</v>
      </c>
      <c r="X276" s="46">
        <f>'30W'!V279</f>
        <v>26.470390774718812</v>
      </c>
      <c r="Y276" s="46">
        <f>'35W'!V279</f>
        <v>27.470299733083174</v>
      </c>
      <c r="Z276" s="46">
        <f>'40W'!V279</f>
        <v>28.470352029715077</v>
      </c>
    </row>
    <row r="277" spans="8:26" x14ac:dyDescent="0.25">
      <c r="H277" s="67">
        <f t="shared" si="5"/>
        <v>271</v>
      </c>
      <c r="I277" s="68">
        <f>'25W'!V280</f>
        <v>25.471274084723628</v>
      </c>
      <c r="J277" s="69">
        <f>'25W for Bottom'!G283</f>
        <v>19.48267154698528</v>
      </c>
      <c r="K277" s="68">
        <f>'25W for Front'!G283</f>
        <v>20.400012560112646</v>
      </c>
      <c r="L277" s="69">
        <f>'25W for Back'!G283</f>
        <v>24.490227009407008</v>
      </c>
      <c r="M277" s="69">
        <f>'25W for Right &amp; Left'!G283</f>
        <v>24.990283213042911</v>
      </c>
      <c r="V277" s="43">
        <f>'25W'!U280/60</f>
        <v>270</v>
      </c>
      <c r="W277" s="46">
        <f>'25W'!V280</f>
        <v>25.471274084723628</v>
      </c>
      <c r="X277" s="46">
        <f>'30W'!V280</f>
        <v>26.47101833300044</v>
      </c>
      <c r="Y277" s="46">
        <f>'35W'!V280</f>
        <v>27.470941231529228</v>
      </c>
      <c r="Z277" s="46">
        <f>'40W'!V280</f>
        <v>28.471003686415923</v>
      </c>
    </row>
    <row r="278" spans="8:26" x14ac:dyDescent="0.25">
      <c r="H278" s="67">
        <f t="shared" si="5"/>
        <v>272</v>
      </c>
      <c r="I278" s="68">
        <f>'25W'!V281</f>
        <v>25.471870478907078</v>
      </c>
      <c r="J278" s="69">
        <f>'25W for Bottom'!G284</f>
        <v>19.48295989220356</v>
      </c>
      <c r="K278" s="68">
        <f>'25W for Front'!G284</f>
        <v>20.400012899683656</v>
      </c>
      <c r="L278" s="69">
        <f>'25W for Back'!G284</f>
        <v>24.490463017880511</v>
      </c>
      <c r="M278" s="69">
        <f>'25W for Right &amp; Left'!G284</f>
        <v>24.990520744764936</v>
      </c>
      <c r="V278" s="43">
        <f>'25W'!U281/60</f>
        <v>271</v>
      </c>
      <c r="W278" s="46">
        <f>'25W'!V281</f>
        <v>25.471870478907078</v>
      </c>
      <c r="X278" s="46">
        <f>'30W'!V281</f>
        <v>26.471632594181543</v>
      </c>
      <c r="Y278" s="46">
        <f>'35W'!V281</f>
        <v>27.47156887785194</v>
      </c>
      <c r="Z278" s="46">
        <f>'40W'!V281</f>
        <v>28.471641023326516</v>
      </c>
    </row>
    <row r="279" spans="8:26" x14ac:dyDescent="0.25">
      <c r="H279" s="67">
        <f t="shared" si="5"/>
        <v>273</v>
      </c>
      <c r="I279" s="68">
        <f>'25W'!V282</f>
        <v>25.472454494806112</v>
      </c>
      <c r="J279" s="69">
        <f>'25W for Bottom'!G285</f>
        <v>19.483243442562511</v>
      </c>
      <c r="K279" s="68">
        <f>'25W for Front'!G285</f>
        <v>20.400013223561338</v>
      </c>
      <c r="L279" s="69">
        <f>'25W for Back'!G285</f>
        <v>24.490693327654139</v>
      </c>
      <c r="M279" s="69">
        <f>'25W for Right &amp; Left'!G285</f>
        <v>24.990752470559102</v>
      </c>
      <c r="V279" s="43">
        <f>'25W'!U282/60</f>
        <v>272</v>
      </c>
      <c r="W279" s="46">
        <f>'25W'!V282</f>
        <v>25.472454494806112</v>
      </c>
      <c r="X279" s="46">
        <f>'30W'!V282</f>
        <v>26.472233839849938</v>
      </c>
      <c r="Y279" s="46">
        <f>'35W'!V282</f>
        <v>27.472182971009364</v>
      </c>
      <c r="Z279" s="46">
        <f>'40W'!V282</f>
        <v>28.472264354964008</v>
      </c>
    </row>
    <row r="280" spans="8:26" x14ac:dyDescent="0.25">
      <c r="H280" s="67">
        <f t="shared" si="5"/>
        <v>274</v>
      </c>
      <c r="I280" s="68">
        <f>'25W'!V283</f>
        <v>25.473026389179292</v>
      </c>
      <c r="J280" s="69">
        <f>'25W for Bottom'!G286</f>
        <v>19.483522277689367</v>
      </c>
      <c r="K280" s="68">
        <f>'25W for Front'!G286</f>
        <v>20.400013532470958</v>
      </c>
      <c r="L280" s="69">
        <f>'25W for Back'!G286</f>
        <v>24.49091807629712</v>
      </c>
      <c r="M280" s="69">
        <f>'25W for Right &amp; Left'!G286</f>
        <v>24.990978532306645</v>
      </c>
      <c r="V280" s="43">
        <f>'25W'!U283/60</f>
        <v>273</v>
      </c>
      <c r="W280" s="46">
        <f>'25W'!V283</f>
        <v>25.473026389179292</v>
      </c>
      <c r="X280" s="46">
        <f>'30W'!V283</f>
        <v>26.472822345637063</v>
      </c>
      <c r="Y280" s="46">
        <f>'35W'!V283</f>
        <v>27.472783803514083</v>
      </c>
      <c r="Z280" s="46">
        <f>'40W'!V283</f>
        <v>28.472873988944176</v>
      </c>
    </row>
    <row r="281" spans="8:26" x14ac:dyDescent="0.25">
      <c r="H281" s="67">
        <f t="shared" si="5"/>
        <v>275</v>
      </c>
      <c r="I281" s="68">
        <f>'25W'!V284</f>
        <v>25.473586413465718</v>
      </c>
      <c r="J281" s="69">
        <f>'25W for Bottom'!G287</f>
        <v>19.483796475892522</v>
      </c>
      <c r="K281" s="68">
        <f>'25W for Front'!G287</f>
        <v>20.400013827104267</v>
      </c>
      <c r="L281" s="69">
        <f>'25W for Back'!G287</f>
        <v>24.491137398059262</v>
      </c>
      <c r="M281" s="69">
        <f>'25W for Right &amp; Left'!G287</f>
        <v>24.991199068423132</v>
      </c>
      <c r="V281" s="43">
        <f>'25W'!U284/60</f>
        <v>274</v>
      </c>
      <c r="W281" s="46">
        <f>'25W'!V284</f>
        <v>25.473586413465718</v>
      </c>
      <c r="X281" s="46">
        <f>'30W'!V284</f>
        <v>26.473398381343678</v>
      </c>
      <c r="Y281" s="46">
        <f>'35W'!V284</f>
        <v>27.4733716615719</v>
      </c>
      <c r="Z281" s="46">
        <f>'40W'!V284</f>
        <v>28.473470226132569</v>
      </c>
    </row>
    <row r="282" spans="8:26" x14ac:dyDescent="0.25">
      <c r="H282" s="67">
        <f t="shared" si="5"/>
        <v>276</v>
      </c>
      <c r="I282" s="68">
        <f>'25W'!V285</f>
        <v>25.474134813894963</v>
      </c>
      <c r="J282" s="69">
        <f>'25W for Bottom'!G288</f>
        <v>19.48406611418325</v>
      </c>
      <c r="K282" s="68">
        <f>'25W for Front'!G288</f>
        <v>20.400014108121052</v>
      </c>
      <c r="L282" s="69">
        <f>'25W for Back'!G288</f>
        <v>24.491351423950952</v>
      </c>
      <c r="M282" s="69">
        <f>'25W for Right &amp; Left'!G288</f>
        <v>24.991414213943042</v>
      </c>
      <c r="V282" s="43">
        <f>'25W'!U285/60</f>
        <v>275</v>
      </c>
      <c r="W282" s="46">
        <f>'25W'!V285</f>
        <v>25.474134813894963</v>
      </c>
      <c r="X282" s="46">
        <f>'30W'!V285</f>
        <v>26.47396221106295</v>
      </c>
      <c r="Y282" s="46">
        <f>'35W'!V285</f>
        <v>27.473946825217524</v>
      </c>
      <c r="Z282" s="46">
        <f>'40W'!V285</f>
        <v>28.474053360792364</v>
      </c>
    </row>
    <row r="283" spans="8:26" x14ac:dyDescent="0.25">
      <c r="H283" s="67">
        <f t="shared" si="5"/>
        <v>277</v>
      </c>
      <c r="I283" s="68">
        <f>'25W'!V286</f>
        <v>25.474671831594758</v>
      </c>
      <c r="J283" s="69">
        <f>'25W for Bottom'!G289</f>
        <v>19.484331268297087</v>
      </c>
      <c r="K283" s="68">
        <f>'25W for Front'!G289</f>
        <v>20.400014376150597</v>
      </c>
      <c r="L283" s="69">
        <f>'25W for Back'!G289</f>
        <v>24.491560281821265</v>
      </c>
      <c r="M283" s="69">
        <f>'25W for Right &amp; Left'!G289</f>
        <v>24.99162410060228</v>
      </c>
      <c r="V283" s="43">
        <f>'25W'!U286/60</f>
        <v>276</v>
      </c>
      <c r="W283" s="46">
        <f>'25W'!V286</f>
        <v>25.474671831594758</v>
      </c>
      <c r="X283" s="46">
        <f>'30W'!V286</f>
        <v>26.474514093300925</v>
      </c>
      <c r="Y283" s="46">
        <f>'35W'!V286</f>
        <v>27.474509568447385</v>
      </c>
      <c r="Z283" s="46">
        <f>'40W'!V286</f>
        <v>28.474623680728978</v>
      </c>
    </row>
    <row r="284" spans="8:26" x14ac:dyDescent="0.25">
      <c r="H284" s="67">
        <f t="shared" si="5"/>
        <v>278</v>
      </c>
      <c r="I284" s="68">
        <f>'25W'!V287</f>
        <v>25.475197702696466</v>
      </c>
      <c r="J284" s="69">
        <f>'25W for Bottom'!G290</f>
        <v>19.484592012714849</v>
      </c>
      <c r="K284" s="68">
        <f>'25W for Front'!G290</f>
        <v>20.400014631793113</v>
      </c>
      <c r="L284" s="69">
        <f>'25W for Back'!G290</f>
        <v>24.491764096434178</v>
      </c>
      <c r="M284" s="69">
        <f>'25W for Right &amp; Left'!G290</f>
        <v>24.991828856918701</v>
      </c>
      <c r="V284" s="43">
        <f>'25W'!U287/60</f>
        <v>277</v>
      </c>
      <c r="W284" s="46">
        <f>'25W'!V287</f>
        <v>25.475197702696466</v>
      </c>
      <c r="X284" s="46">
        <f>'30W'!V287</f>
        <v>26.47505428109449</v>
      </c>
      <c r="Y284" s="46">
        <f>'35W'!V287</f>
        <v>27.475060159349571</v>
      </c>
      <c r="Z284" s="46">
        <f>'40W'!V287</f>
        <v>28.475181467431547</v>
      </c>
    </row>
    <row r="285" spans="8:26" x14ac:dyDescent="0.25">
      <c r="H285" s="67">
        <f t="shared" si="5"/>
        <v>279</v>
      </c>
      <c r="I285" s="68">
        <f>'25W'!V288</f>
        <v>25.475712658438368</v>
      </c>
      <c r="J285" s="69">
        <f>'25W for Bottom'!G291</f>
        <v>19.48484842068331</v>
      </c>
      <c r="K285" s="68">
        <f>'25W for Front'!G291</f>
        <v>20.400014875621068</v>
      </c>
      <c r="L285" s="69">
        <f>'25W for Back'!G291</f>
        <v>24.491962989542948</v>
      </c>
      <c r="M285" s="69">
        <f>'25W for Right &amp; Left'!G291</f>
        <v>24.992028608270644</v>
      </c>
      <c r="V285" s="43">
        <f>'25W'!U288/60</f>
        <v>278</v>
      </c>
      <c r="W285" s="46">
        <f>'25W'!V288</f>
        <v>25.475712658438368</v>
      </c>
      <c r="X285" s="46">
        <f>'30W'!V288</f>
        <v>26.475583022126845</v>
      </c>
      <c r="Y285" s="46">
        <f>'35W'!V288</f>
        <v>27.475598860231006</v>
      </c>
      <c r="Z285" s="46">
        <f>'40W'!V288</f>
        <v>28.475726996211296</v>
      </c>
    </row>
    <row r="286" spans="8:26" x14ac:dyDescent="0.25">
      <c r="H286" s="67">
        <f t="shared" si="5"/>
        <v>280</v>
      </c>
      <c r="I286" s="68">
        <f>'25W'!V289</f>
        <v>25.476216925266847</v>
      </c>
      <c r="J286" s="69">
        <f>'25W for Bottom'!G292</f>
        <v>19.485100564235555</v>
      </c>
      <c r="K286" s="68">
        <f>'25W for Front'!G292</f>
        <v>20.400015108180472</v>
      </c>
      <c r="L286" s="69">
        <f>'25W for Back'!G292</f>
        <v>24.492157079962709</v>
      </c>
      <c r="M286" s="69">
        <f>'25W for Right &amp; Left'!G292</f>
        <v>24.992223476973567</v>
      </c>
      <c r="V286" s="43">
        <f>'25W'!U289/60</f>
        <v>279</v>
      </c>
      <c r="W286" s="46">
        <f>'25W'!V289</f>
        <v>25.476216925266847</v>
      </c>
      <c r="X286" s="46">
        <f>'30W'!V289</f>
        <v>26.476100558840546</v>
      </c>
      <c r="Y286" s="46">
        <f>'35W'!V289</f>
        <v>27.476125927741879</v>
      </c>
      <c r="Z286" s="46">
        <f>'40W'!V289</f>
        <v>28.476260536336898</v>
      </c>
    </row>
    <row r="287" spans="8:26" x14ac:dyDescent="0.25">
      <c r="H287" s="67">
        <f t="shared" si="5"/>
        <v>281</v>
      </c>
      <c r="I287" s="68">
        <f>'25W'!V290</f>
        <v>25.476710724935469</v>
      </c>
      <c r="J287" s="69">
        <f>'25W for Bottom'!G293</f>
        <v>19.48534851421099</v>
      </c>
      <c r="K287" s="68">
        <f>'25W for Front'!G293</f>
        <v>20.400015329992105</v>
      </c>
      <c r="L287" s="69">
        <f>'25W for Back'!G293</f>
        <v>24.492346483641313</v>
      </c>
      <c r="M287" s="69">
        <f>'25W for Right &amp; Left'!G293</f>
        <v>24.992413582354821</v>
      </c>
      <c r="V287" s="43">
        <f>'25W'!U290/60</f>
        <v>280</v>
      </c>
      <c r="W287" s="46">
        <f>'25W'!V290</f>
        <v>25.476710724935469</v>
      </c>
      <c r="X287" s="46">
        <f>'30W'!V290</f>
        <v>26.476607128548174</v>
      </c>
      <c r="Y287" s="46">
        <f>'35W'!V290</f>
        <v>27.476641612997415</v>
      </c>
      <c r="Z287" s="46">
        <f>'40W'!V290</f>
        <v>28.476782351166875</v>
      </c>
    </row>
    <row r="288" spans="8:26" x14ac:dyDescent="0.25">
      <c r="H288" s="67">
        <f t="shared" si="5"/>
        <v>282</v>
      </c>
      <c r="I288" s="68">
        <f>'25W'!V291</f>
        <v>25.477194274602031</v>
      </c>
      <c r="J288" s="69">
        <f>'25W for Bottom'!G294</f>
        <v>19.485592340275026</v>
      </c>
      <c r="K288" s="68">
        <f>'25W for Front'!G294</f>
        <v>20.400015541552673</v>
      </c>
      <c r="L288" s="69">
        <f>'25W for Back'!G294</f>
        <v>24.492531313728463</v>
      </c>
      <c r="M288" s="69">
        <f>'25W for Right &amp; Left'!G294</f>
        <v>24.992599040826583</v>
      </c>
      <c r="V288" s="43">
        <f>'25W'!U291/60</f>
        <v>281</v>
      </c>
      <c r="W288" s="46">
        <f>'25W'!V291</f>
        <v>25.477194274602031</v>
      </c>
      <c r="X288" s="46">
        <f>'30W'!V291</f>
        <v>26.47710296354067</v>
      </c>
      <c r="Y288" s="46">
        <f>'35W'!V291</f>
        <v>27.477146161697032</v>
      </c>
      <c r="Z288" s="46">
        <f>'40W'!V291</f>
        <v>28.477292698279111</v>
      </c>
    </row>
    <row r="289" spans="8:26" x14ac:dyDescent="0.25">
      <c r="H289" s="67">
        <f t="shared" si="5"/>
        <v>283</v>
      </c>
      <c r="I289" s="68">
        <f>'25W'!V292</f>
        <v>25.477667786923615</v>
      </c>
      <c r="J289" s="69">
        <f>'25W for Bottom'!G295</f>
        <v>19.485832110938443</v>
      </c>
      <c r="K289" s="68">
        <f>'25W for Front'!G295</f>
        <v>20.400015743335935</v>
      </c>
      <c r="L289" s="69">
        <f>'25W for Back'!G295</f>
        <v>24.492711680643204</v>
      </c>
      <c r="M289" s="69">
        <f>'25W for Right &amp; Left'!G295</f>
        <v>24.99277996595703</v>
      </c>
      <c r="V289" s="43">
        <f>'25W'!U292/60</f>
        <v>282</v>
      </c>
      <c r="W289" s="46">
        <f>'25W'!V292</f>
        <v>25.477667786923615</v>
      </c>
      <c r="X289" s="46">
        <f>'30W'!V292</f>
        <v>26.477588291193399</v>
      </c>
      <c r="Y289" s="46">
        <f>'35W'!V292</f>
        <v>27.477639814240948</v>
      </c>
      <c r="Z289" s="46">
        <f>'40W'!V292</f>
        <v>28.477791829597532</v>
      </c>
    </row>
    <row r="290" spans="8:26" x14ac:dyDescent="0.25">
      <c r="H290" s="67">
        <f t="shared" si="5"/>
        <v>284</v>
      </c>
      <c r="I290" s="68">
        <f>'25W'!V293</f>
        <v>25.478131470149673</v>
      </c>
      <c r="J290" s="69">
        <f>'25W for Bottom'!G296</f>
        <v>19.486067893576436</v>
      </c>
      <c r="K290" s="68">
        <f>'25W for Front'!G296</f>
        <v>20.40001593579375</v>
      </c>
      <c r="L290" s="69">
        <f>'25W for Back'!G296</f>
        <v>24.492887692139753</v>
      </c>
      <c r="M290" s="69">
        <f>'25W for Right &amp; Left'!G296</f>
        <v>24.99295646853977</v>
      </c>
      <c r="V290" s="43">
        <f>'25W'!U293/60</f>
        <v>283</v>
      </c>
      <c r="W290" s="46">
        <f>'25W'!V293</f>
        <v>25.478131470149673</v>
      </c>
      <c r="X290" s="46">
        <f>'30W'!V293</f>
        <v>26.478063334069979</v>
      </c>
      <c r="Y290" s="46">
        <f>'35W'!V293</f>
        <v>27.478122805844272</v>
      </c>
      <c r="Z290" s="46">
        <f>'40W'!V293</f>
        <v>28.478279991516018</v>
      </c>
    </row>
    <row r="291" spans="8:26" x14ac:dyDescent="0.25">
      <c r="H291" s="67">
        <f t="shared" si="5"/>
        <v>285</v>
      </c>
      <c r="I291" s="68">
        <f>'25W'!V294</f>
        <v>25.478585528213213</v>
      </c>
      <c r="J291" s="69">
        <f>'25W for Bottom'!G297</f>
        <v>19.486299754447362</v>
      </c>
      <c r="K291" s="68">
        <f>'25W for Front'!G297</f>
        <v>20.400016119357094</v>
      </c>
      <c r="L291" s="69">
        <f>'25W for Back'!G297</f>
        <v>24.493059453371778</v>
      </c>
      <c r="M291" s="69">
        <f>'25W for Right &amp; Left'!G297</f>
        <v>24.993128656661565</v>
      </c>
      <c r="V291" s="43">
        <f>'25W'!U294/60</f>
        <v>284</v>
      </c>
      <c r="W291" s="46">
        <f>'25W'!V294</f>
        <v>25.478585528213213</v>
      </c>
      <c r="X291" s="46">
        <f>'30W'!V294</f>
        <v>26.478528310023929</v>
      </c>
      <c r="Y291" s="46">
        <f>'35W'!V294</f>
        <v>27.478595366648658</v>
      </c>
      <c r="Z291" s="46">
        <f>'40W'!V294</f>
        <v>28.478757425019612</v>
      </c>
    </row>
    <row r="292" spans="8:26" x14ac:dyDescent="0.25">
      <c r="H292" s="67">
        <f t="shared" si="5"/>
        <v>286</v>
      </c>
      <c r="I292" s="68">
        <f>'25W'!V295</f>
        <v>25.479030160820081</v>
      </c>
      <c r="J292" s="69">
        <f>'25W for Bottom'!G298</f>
        <v>19.486527758711155</v>
      </c>
      <c r="K292" s="68">
        <f>'25W for Front'!G298</f>
        <v>20.400016294437027</v>
      </c>
      <c r="L292" s="69">
        <f>'25W for Back'!G298</f>
        <v>24.493227066955104</v>
      </c>
      <c r="M292" s="69">
        <f>'25W for Right &amp; Left'!G298</f>
        <v>24.993296635768438</v>
      </c>
      <c r="V292" s="43">
        <f>'25W'!U295/60</f>
        <v>285</v>
      </c>
      <c r="W292" s="46">
        <f>'25W'!V295</f>
        <v>25.479030160820081</v>
      </c>
      <c r="X292" s="46">
        <f>'30W'!V295</f>
        <v>26.478983432298165</v>
      </c>
      <c r="Y292" s="46">
        <f>'35W'!V295</f>
        <v>27.479057721831566</v>
      </c>
      <c r="Z292" s="46">
        <f>'40W'!V295</f>
        <v>28.479224365803073</v>
      </c>
    </row>
    <row r="293" spans="8:26" x14ac:dyDescent="0.25">
      <c r="H293" s="67">
        <f t="shared" si="5"/>
        <v>287</v>
      </c>
      <c r="I293" s="68">
        <f>'25W'!V296</f>
        <v>25.479465563536422</v>
      </c>
      <c r="J293" s="69">
        <f>'25W for Bottom'!G299</f>
        <v>19.486751970447461</v>
      </c>
      <c r="K293" s="68">
        <f>'25W for Front'!G299</f>
        <v>20.400016461425611</v>
      </c>
      <c r="L293" s="69">
        <f>'25W for Back'!G299</f>
        <v>24.49339063302893</v>
      </c>
      <c r="M293" s="69">
        <f>'25W for Right &amp; Left'!G299</f>
        <v>24.993460508730138</v>
      </c>
      <c r="V293" s="43">
        <f>'25W'!U296/60</f>
        <v>286</v>
      </c>
      <c r="W293" s="46">
        <f>'25W'!V296</f>
        <v>25.479465563536422</v>
      </c>
      <c r="X293" s="46">
        <f>'30W'!V296</f>
        <v>26.47942890962241</v>
      </c>
      <c r="Y293" s="46">
        <f>'35W'!V296</f>
        <v>27.479510091713159</v>
      </c>
      <c r="Z293" s="46">
        <f>'40W'!V296</f>
        <v>28.479681044386858</v>
      </c>
    </row>
    <row r="294" spans="8:26" x14ac:dyDescent="0.25">
      <c r="H294" s="67">
        <f t="shared" si="5"/>
        <v>288</v>
      </c>
      <c r="I294" s="68">
        <f>'25W'!V297</f>
        <v>25.479891927874341</v>
      </c>
      <c r="J294" s="69">
        <f>'25W for Bottom'!G300</f>
        <v>19.486972452673477</v>
      </c>
      <c r="K294" s="68">
        <f>'25W for Front'!G300</f>
        <v>20.400016620696789</v>
      </c>
      <c r="L294" s="69">
        <f>'25W for Back'!G300</f>
        <v>24.49355024931555</v>
      </c>
      <c r="M294" s="69">
        <f>'25W for Right &amp; Left'!G300</f>
        <v>24.993620375903042</v>
      </c>
      <c r="V294" s="43">
        <f>'25W'!U297/60</f>
        <v>287</v>
      </c>
      <c r="W294" s="46">
        <f>'25W'!V297</f>
        <v>25.479891927874341</v>
      </c>
      <c r="X294" s="46">
        <f>'30W'!V297</f>
        <v>26.479864946308563</v>
      </c>
      <c r="Y294" s="46">
        <f>'35W'!V297</f>
        <v>27.479952691860934</v>
      </c>
      <c r="Z294" s="46">
        <f>'40W'!V297</f>
        <v>28.480127686230531</v>
      </c>
    </row>
    <row r="295" spans="8:26" x14ac:dyDescent="0.25">
      <c r="H295" s="67">
        <f t="shared" si="5"/>
        <v>289</v>
      </c>
      <c r="I295" s="68">
        <f>'25W'!V298</f>
        <v>25.48030944137578</v>
      </c>
      <c r="J295" s="69">
        <f>'25W for Bottom'!G301</f>
        <v>19.487189267361487</v>
      </c>
      <c r="K295" s="68">
        <f>'25W for Front'!G301</f>
        <v>20.40001677260722</v>
      </c>
      <c r="L295" s="69">
        <f>'25W for Back'!G301</f>
        <v>24.493706011178659</v>
      </c>
      <c r="M295" s="69">
        <f>'25W for Right &amp; Left'!G301</f>
        <v>24.993776335191527</v>
      </c>
      <c r="V295" s="43">
        <f>'25W'!U298/60</f>
        <v>288</v>
      </c>
      <c r="W295" s="46">
        <f>'25W'!V298</f>
        <v>25.48030944137578</v>
      </c>
      <c r="X295" s="46">
        <f>'30W'!V298</f>
        <v>26.480291742344036</v>
      </c>
      <c r="Y295" s="46">
        <f>'35W'!V298</f>
        <v>27.480385733192072</v>
      </c>
      <c r="Z295" s="46">
        <f>'40W'!V298</f>
        <v>28.480564511843738</v>
      </c>
    </row>
    <row r="296" spans="8:26" x14ac:dyDescent="0.25">
      <c r="H296" s="67">
        <f t="shared" si="5"/>
        <v>290</v>
      </c>
      <c r="I296" s="68">
        <f>'25W'!V299</f>
        <v>25.480718287694678</v>
      </c>
      <c r="J296" s="69">
        <f>'25W for Bottom'!G302</f>
        <v>19.487402475456108</v>
      </c>
      <c r="K296" s="68">
        <f>'25W for Front'!G302</f>
        <v>20.400016917497084</v>
      </c>
      <c r="L296" s="69">
        <f>'25W for Back'!G302</f>
        <v>24.493858011680231</v>
      </c>
      <c r="M296" s="69">
        <f>'25W for Right &amp; Left'!G302</f>
        <v>24.993928482107844</v>
      </c>
      <c r="V296" s="43">
        <f>'25W'!U299/60</f>
        <v>289</v>
      </c>
      <c r="W296" s="46">
        <f>'25W'!V299</f>
        <v>25.480718287694678</v>
      </c>
      <c r="X296" s="46">
        <f>'30W'!V299</f>
        <v>26.480709493483147</v>
      </c>
      <c r="Y296" s="46">
        <f>'35W'!V299</f>
        <v>27.480809422073623</v>
      </c>
      <c r="Z296" s="46">
        <f>'40W'!V299</f>
        <v>28.480991736894719</v>
      </c>
    </row>
    <row r="297" spans="8:26" x14ac:dyDescent="0.25">
      <c r="H297" s="67">
        <f t="shared" si="5"/>
        <v>291</v>
      </c>
      <c r="I297" s="68">
        <f>'25W'!V300</f>
        <v>25.481118646677437</v>
      </c>
      <c r="J297" s="69">
        <f>'25W for Bottom'!G303</f>
        <v>19.487612136891276</v>
      </c>
      <c r="K297" s="68">
        <f>'25W for Front'!G303</f>
        <v>20.400017055690839</v>
      </c>
      <c r="L297" s="69">
        <f>'25W for Back'!G303</f>
        <v>24.494006341636045</v>
      </c>
      <c r="M297" s="69">
        <f>'25W for Right &amp; Left'!G303</f>
        <v>24.994076909830529</v>
      </c>
      <c r="V297" s="43">
        <f>'25W'!U300/60</f>
        <v>290</v>
      </c>
      <c r="W297" s="46">
        <f>'25W'!V300</f>
        <v>25.481118646677437</v>
      </c>
      <c r="X297" s="46">
        <f>'30W'!V300</f>
        <v>26.481118391336572</v>
      </c>
      <c r="Y297" s="46">
        <f>'35W'!V300</f>
        <v>27.481223960420515</v>
      </c>
      <c r="Z297" s="46">
        <f>'40W'!V300</f>
        <v>28.481409572316473</v>
      </c>
    </row>
    <row r="298" spans="8:26" x14ac:dyDescent="0.25">
      <c r="H298" s="67">
        <f t="shared" si="5"/>
        <v>292</v>
      </c>
      <c r="I298" s="68">
        <f>'25W'!V301</f>
        <v>25.481510694441724</v>
      </c>
      <c r="J298" s="69">
        <f>'25W for Bottom'!G304</f>
        <v>19.487818310606922</v>
      </c>
      <c r="K298" s="68">
        <f>'25W for Front'!G304</f>
        <v>20.400017187497944</v>
      </c>
      <c r="L298" s="69">
        <f>'25W for Back'!G304</f>
        <v>24.49415108966986</v>
      </c>
      <c r="M298" s="69">
        <f>'25W for Right &amp; Left'!G304</f>
        <v>24.994221709261389</v>
      </c>
      <c r="V298" s="43">
        <f>'25W'!U301/60</f>
        <v>291</v>
      </c>
      <c r="W298" s="46">
        <f>'25W'!V301</f>
        <v>25.481510694441724</v>
      </c>
      <c r="X298" s="46">
        <f>'30W'!V301</f>
        <v>26.481518623458935</v>
      </c>
      <c r="Y298" s="46">
        <f>'35W'!V301</f>
        <v>27.481629545791471</v>
      </c>
      <c r="Z298" s="46">
        <f>'40W'!V301</f>
        <v>28.481818224410578</v>
      </c>
    </row>
    <row r="299" spans="8:26" x14ac:dyDescent="0.25">
      <c r="H299" s="67">
        <f t="shared" si="5"/>
        <v>293</v>
      </c>
      <c r="I299" s="68">
        <f>'25W'!V302</f>
        <v>25.48189460345365</v>
      </c>
      <c r="J299" s="69">
        <f>'25W for Bottom'!G305</f>
        <v>19.488021054565412</v>
      </c>
      <c r="K299" s="68">
        <f>'25W for Front'!G305</f>
        <v>20.40001731321356</v>
      </c>
      <c r="L299" s="69">
        <f>'25W for Back'!G305</f>
        <v>24.494292342266302</v>
      </c>
      <c r="M299" s="69">
        <f>'25W for Right &amp; Left'!G305</f>
        <v>24.994362969081099</v>
      </c>
      <c r="V299" s="43">
        <f>'25W'!U302/60</f>
        <v>292</v>
      </c>
      <c r="W299" s="46">
        <f>'25W'!V302</f>
        <v>25.48189460345365</v>
      </c>
      <c r="X299" s="46">
        <f>'30W'!V302</f>
        <v>26.481910373434523</v>
      </c>
      <c r="Y299" s="46">
        <f>'35W'!V302</f>
        <v>27.482026371482863</v>
      </c>
      <c r="Z299" s="46">
        <f>'40W'!V302</f>
        <v>28.482217894948761</v>
      </c>
    </row>
    <row r="300" spans="8:26" x14ac:dyDescent="0.25">
      <c r="H300" s="67">
        <f t="shared" si="5"/>
        <v>294</v>
      </c>
      <c r="I300" s="68">
        <f>'25W'!V303</f>
        <v>25.482270542603359</v>
      </c>
      <c r="J300" s="69">
        <f>'25W for Bottom'!G306</f>
        <v>19.488220425767675</v>
      </c>
      <c r="K300" s="68">
        <f>'25W for Front'!G306</f>
        <v>20.40001743311921</v>
      </c>
      <c r="L300" s="69">
        <f>'25W for Back'!G306</f>
        <v>24.494430183822455</v>
      </c>
      <c r="M300" s="69">
        <f>'25W for Right &amp; Left'!G306</f>
        <v>24.994500775803452</v>
      </c>
      <c r="V300" s="43">
        <f>'25W'!U303/60</f>
        <v>293</v>
      </c>
      <c r="W300" s="46">
        <f>'25W'!V303</f>
        <v>25.482270542603359</v>
      </c>
      <c r="X300" s="46">
        <f>'30W'!V303</f>
        <v>26.48229382096121</v>
      </c>
      <c r="Y300" s="46">
        <f>'35W'!V303</f>
        <v>27.482414626620546</v>
      </c>
      <c r="Z300" s="46">
        <f>'40W'!V303</f>
        <v>28.482608781272241</v>
      </c>
    </row>
    <row r="301" spans="8:26" x14ac:dyDescent="0.25">
      <c r="H301" s="67">
        <f t="shared" si="5"/>
        <v>295</v>
      </c>
      <c r="I301" s="68">
        <f>'25W'!V304</f>
        <v>25.482638677279056</v>
      </c>
      <c r="J301" s="69">
        <f>'25W for Bottom'!G307</f>
        <v>19.488416480269109</v>
      </c>
      <c r="K301" s="68">
        <f>'25W for Front'!G307</f>
        <v>20.400017547483397</v>
      </c>
      <c r="L301" s="69">
        <f>'25W for Back'!G307</f>
        <v>24.49456469669823</v>
      </c>
      <c r="M301" s="69">
        <f>'25W for Right &amp; Left'!G307</f>
        <v>24.994635213828271</v>
      </c>
      <c r="V301" s="43">
        <f>'25W'!U304/60</f>
        <v>294</v>
      </c>
      <c r="W301" s="46">
        <f>'25W'!V304</f>
        <v>25.482638677279056</v>
      </c>
      <c r="X301" s="46">
        <f>'30W'!V304</f>
        <v>26.482669141932622</v>
      </c>
      <c r="Y301" s="46">
        <f>'35W'!V304</f>
        <v>27.482794496249721</v>
      </c>
      <c r="Z301" s="46">
        <f>'40W'!V304</f>
        <v>28.482991076388888</v>
      </c>
    </row>
    <row r="302" spans="8:26" x14ac:dyDescent="0.25">
      <c r="H302" s="67">
        <f t="shared" si="5"/>
        <v>296</v>
      </c>
      <c r="I302" s="68">
        <f>'25W'!V305</f>
        <v>25.482999169439495</v>
      </c>
      <c r="J302" s="69">
        <f>'25W for Bottom'!G308</f>
        <v>19.488609273195188</v>
      </c>
      <c r="K302" s="68">
        <f>'25W for Front'!G308</f>
        <v>20.400017656562223</v>
      </c>
      <c r="L302" s="69">
        <f>'25W for Back'!G308</f>
        <v>24.494695961265499</v>
      </c>
      <c r="M302" s="69">
        <f>'25W for Right &amp; Left'!G308</f>
        <v>24.994766365493035</v>
      </c>
      <c r="V302" s="43">
        <f>'25W'!U305/60</f>
        <v>295</v>
      </c>
      <c r="W302" s="46">
        <f>'25W'!V305</f>
        <v>25.482999169439495</v>
      </c>
      <c r="X302" s="46">
        <f>'30W'!V305</f>
        <v>26.483036508518552</v>
      </c>
      <c r="Y302" s="46">
        <f>'35W'!V305</f>
        <v>27.483166161422865</v>
      </c>
      <c r="Z302" s="46">
        <f>'40W'!V305</f>
        <v>28.483364969068269</v>
      </c>
    </row>
    <row r="303" spans="8:26" x14ac:dyDescent="0.25">
      <c r="H303" s="67">
        <f t="shared" si="5"/>
        <v>297</v>
      </c>
      <c r="I303" s="68">
        <f>'25W'!V306</f>
        <v>25.483352177684999</v>
      </c>
      <c r="J303" s="69">
        <f>'25W for Bottom'!G309</f>
        <v>19.488798858756851</v>
      </c>
      <c r="K303" s="68">
        <f>'25W for Front'!G309</f>
        <v>20.400017760599955</v>
      </c>
      <c r="L303" s="69">
        <f>'25W for Back'!G309</f>
        <v>24.494824055956069</v>
      </c>
      <c r="M303" s="69">
        <f>'25W for Right &amp; Left'!G309</f>
        <v>24.994894311123247</v>
      </c>
      <c r="V303" s="43">
        <f>'25W'!U306/60</f>
        <v>296</v>
      </c>
      <c r="W303" s="46">
        <f>'25W'!V306</f>
        <v>25.483352177684999</v>
      </c>
      <c r="X303" s="46">
        <f>'30W'!V306</f>
        <v>26.483396089243687</v>
      </c>
      <c r="Y303" s="46">
        <f>'35W'!V306</f>
        <v>27.48352979928578</v>
      </c>
      <c r="Z303" s="46">
        <f>'40W'!V306</f>
        <v>28.483730643934607</v>
      </c>
    </row>
    <row r="304" spans="8:26" x14ac:dyDescent="0.25">
      <c r="H304" s="67">
        <f t="shared" si="5"/>
        <v>298</v>
      </c>
      <c r="I304" s="68">
        <f>'25W'!V307</f>
        <v>25.483697857326984</v>
      </c>
      <c r="J304" s="69">
        <f>'25W for Bottom'!G310</f>
        <v>19.488985290265603</v>
      </c>
      <c r="K304" s="68">
        <f>'25W for Front'!G310</f>
        <v>20.400017859829564</v>
      </c>
      <c r="L304" s="69">
        <f>'25W for Back'!G310</f>
        <v>24.494949057308482</v>
      </c>
      <c r="M304" s="69">
        <f>'25W for Right &amp; Left'!G310</f>
        <v>24.99501912908158</v>
      </c>
      <c r="V304" s="43">
        <f>'25W'!U307/60</f>
        <v>297</v>
      </c>
      <c r="W304" s="46">
        <f>'25W'!V307</f>
        <v>25.483697857326984</v>
      </c>
      <c r="X304" s="46">
        <f>'30W'!V307</f>
        <v>26.483748049064676</v>
      </c>
      <c r="Y304" s="46">
        <f>'35W'!V307</f>
        <v>27.483885583161776</v>
      </c>
      <c r="Z304" s="46">
        <f>'40W'!V307</f>
        <v>28.48408828155771</v>
      </c>
    </row>
    <row r="305" spans="8:26" x14ac:dyDescent="0.25">
      <c r="H305" s="67">
        <f t="shared" si="5"/>
        <v>299</v>
      </c>
      <c r="I305" s="68">
        <f>'25W'!V308</f>
        <v>25.484036360456066</v>
      </c>
      <c r="J305" s="69">
        <f>'25W for Bottom'!G311</f>
        <v>19.489168620148391</v>
      </c>
      <c r="K305" s="68">
        <f>'25W for Front'!G311</f>
        <v>20.400017954473256</v>
      </c>
      <c r="L305" s="69">
        <f>'25W for Back'!G311</f>
        <v>24.495071040013684</v>
      </c>
      <c r="M305" s="69">
        <f>'25W for Right &amp; Left'!G311</f>
        <v>24.995140895815812</v>
      </c>
      <c r="V305" s="43">
        <f>'25W'!U308/60</f>
        <v>298</v>
      </c>
      <c r="W305" s="46">
        <f>'25W'!V308</f>
        <v>25.484036360456066</v>
      </c>
      <c r="X305" s="46">
        <f>'30W'!V308</f>
        <v>26.484092549445581</v>
      </c>
      <c r="Y305" s="46">
        <f>'35W'!V308</f>
        <v>27.484233682634056</v>
      </c>
      <c r="Z305" s="46">
        <f>'40W'!V308</f>
        <v>28.484438058541915</v>
      </c>
    </row>
    <row r="306" spans="8:26" x14ac:dyDescent="0.25">
      <c r="H306" s="67">
        <f t="shared" si="5"/>
        <v>300</v>
      </c>
      <c r="I306" s="68">
        <f>'25W'!V309</f>
        <v>25.484367836008765</v>
      </c>
      <c r="J306" s="69">
        <f>'25W for Bottom'!G312</f>
        <v>19.489348899962227</v>
      </c>
      <c r="K306" s="68">
        <f>'25W for Front'!G312</f>
        <v>20.400018044742975</v>
      </c>
      <c r="L306" s="69">
        <f>'25W for Back'!G312</f>
        <v>24.495190076959616</v>
      </c>
      <c r="M306" s="69">
        <f>'25W for Right &amp; Left'!G312</f>
        <v>24.995259685905594</v>
      </c>
      <c r="V306" s="43">
        <f>'25W'!U309/60</f>
        <v>299</v>
      </c>
      <c r="W306" s="46">
        <f>'25W'!V309</f>
        <v>25.484367836008765</v>
      </c>
      <c r="X306" s="46">
        <f>'30W'!V309</f>
        <v>26.484429748431715</v>
      </c>
      <c r="Y306" s="46">
        <f>'35W'!V309</f>
        <v>27.484574263626332</v>
      </c>
      <c r="Z306" s="46">
        <f>'40W'!V309</f>
        <v>28.484780147613058</v>
      </c>
    </row>
    <row r="307" spans="8:26" x14ac:dyDescent="0.25">
      <c r="H307" s="67">
        <f t="shared" si="5"/>
        <v>301</v>
      </c>
      <c r="I307" s="68">
        <f>'25W'!V310</f>
        <v>25.484692429832808</v>
      </c>
      <c r="J307" s="69">
        <f>'25W for Bottom'!G313</f>
        <v>19.489526180408575</v>
      </c>
      <c r="K307" s="68">
        <f>'25W for Front'!G313</f>
        <v>20.400018130840863</v>
      </c>
      <c r="L307" s="69">
        <f>'25W for Back'!G313</f>
        <v>24.495306239274708</v>
      </c>
      <c r="M307" s="69">
        <f>'25W for Right &amp; Left'!G313</f>
        <v>24.995375572108088</v>
      </c>
      <c r="V307" s="43">
        <f>'25W'!U310/60</f>
        <v>300</v>
      </c>
      <c r="W307" s="46">
        <f>'25W'!V310</f>
        <v>25.484692429832808</v>
      </c>
      <c r="X307" s="46">
        <f>'30W'!V310</f>
        <v>26.484759800721946</v>
      </c>
      <c r="Y307" s="46">
        <f>'35W'!V310</f>
        <v>27.484907488481696</v>
      </c>
      <c r="Z307" s="46">
        <f>'40W'!V310</f>
        <v>28.485114717703588</v>
      </c>
    </row>
    <row r="308" spans="8:26" x14ac:dyDescent="0.25">
      <c r="H308" s="67">
        <f t="shared" si="5"/>
        <v>302</v>
      </c>
      <c r="I308" s="68">
        <f>'25W'!V311</f>
        <v>25.485010284751109</v>
      </c>
      <c r="J308" s="69">
        <f>'25W for Bottom'!G314</f>
        <v>19.4897005113475</v>
      </c>
      <c r="K308" s="68">
        <f>'25W for Front'!G314</f>
        <v>20.400018212959722</v>
      </c>
      <c r="L308" s="69">
        <f>'25W for Back'!G314</f>
        <v>24.495419596370336</v>
      </c>
      <c r="M308" s="69">
        <f>'25W for Right &amp; Left'!G314</f>
        <v>24.995488625402473</v>
      </c>
      <c r="V308" s="43">
        <f>'25W'!U311/60</f>
        <v>301</v>
      </c>
      <c r="W308" s="46">
        <f>'25W'!V311</f>
        <v>25.485010284751109</v>
      </c>
      <c r="X308" s="46">
        <f>'30W'!V311</f>
        <v>26.485082857739464</v>
      </c>
      <c r="Y308" s="46">
        <f>'35W'!V311</f>
        <v>27.485233516039806</v>
      </c>
      <c r="Z308" s="46">
        <f>'40W'!V311</f>
        <v>28.485441934035769</v>
      </c>
    </row>
    <row r="309" spans="8:26" x14ac:dyDescent="0.25">
      <c r="H309" s="67">
        <f t="shared" si="5"/>
        <v>303</v>
      </c>
      <c r="I309" s="68">
        <f>'25W'!V312</f>
        <v>25.485321540624415</v>
      </c>
      <c r="J309" s="69">
        <f>'25W for Bottom'!G315</f>
        <v>19.489871941811582</v>
      </c>
      <c r="K309" s="68">
        <f>'25W for Front'!G315</f>
        <v>20.400018291283445</v>
      </c>
      <c r="L309" s="69">
        <f>'25W for Back'!G315</f>
        <v>24.495530215982249</v>
      </c>
      <c r="M309" s="69">
        <f>'25W for Right &amp; Left'!G315</f>
        <v>24.99559891503338</v>
      </c>
      <c r="V309" s="43">
        <f>'25W'!U312/60</f>
        <v>302</v>
      </c>
      <c r="W309" s="46">
        <f>'25W'!V312</f>
        <v>25.485321540624415</v>
      </c>
      <c r="X309" s="46">
        <f>'30W'!V312</f>
        <v>26.485399067701056</v>
      </c>
      <c r="Y309" s="46">
        <f>'35W'!V312</f>
        <v>27.485552501712409</v>
      </c>
      <c r="Z309" s="46">
        <f>'40W'!V312</f>
        <v>28.485761958203092</v>
      </c>
    </row>
    <row r="310" spans="8:26" x14ac:dyDescent="0.25">
      <c r="H310" s="67">
        <f t="shared" si="5"/>
        <v>304</v>
      </c>
      <c r="I310" s="68">
        <f>'25W'!V313</f>
        <v>25.485626334412668</v>
      </c>
      <c r="J310" s="69">
        <f>'25W for Bottom'!G316</f>
        <v>19.490040520019608</v>
      </c>
      <c r="K310" s="68">
        <f>'25W for Front'!G316</f>
        <v>20.400018365987421</v>
      </c>
      <c r="L310" s="69">
        <f>'25W for Back'!G316</f>
        <v>24.495638164211002</v>
      </c>
      <c r="M310" s="69">
        <f>'25W for Right &amp; Left'!G316</f>
        <v>24.995706508553258</v>
      </c>
      <c r="V310" s="43">
        <f>'25W'!U313/60</f>
        <v>303</v>
      </c>
      <c r="W310" s="46">
        <f>'25W'!V313</f>
        <v>25.485626334412668</v>
      </c>
      <c r="X310" s="46">
        <f>'30W'!V313</f>
        <v>26.485708575684924</v>
      </c>
      <c r="Y310" s="46">
        <f>'35W'!V313</f>
        <v>27.485864597557232</v>
      </c>
      <c r="Z310" s="46">
        <f>'40W'!V313</f>
        <v>28.486074948249893</v>
      </c>
    </row>
    <row r="311" spans="8:26" x14ac:dyDescent="0.25">
      <c r="H311" s="67">
        <f t="shared" si="5"/>
        <v>305</v>
      </c>
      <c r="I311" s="68">
        <f>'25W'!V314</f>
        <v>25.485924800235079</v>
      </c>
      <c r="J311" s="69">
        <f>'25W for Bottom'!G317</f>
        <v>19.490206293390024</v>
      </c>
      <c r="K311" s="68">
        <f>'25W for Front'!G317</f>
        <v>20.400018437238941</v>
      </c>
      <c r="L311" s="69">
        <f>'25W for Back'!G317</f>
        <v>24.495743505561411</v>
      </c>
      <c r="M311" s="69">
        <f>'25W for Right &amp; Left'!G317</f>
        <v>24.995811471863714</v>
      </c>
      <c r="V311" s="43">
        <f>'25W'!U314/60</f>
        <v>304</v>
      </c>
      <c r="W311" s="46">
        <f>'25W'!V314</f>
        <v>25.485924800235079</v>
      </c>
      <c r="X311" s="46">
        <f>'30W'!V314</f>
        <v>26.486011523697066</v>
      </c>
      <c r="Y311" s="46">
        <f>'35W'!V314</f>
        <v>27.486169952350295</v>
      </c>
      <c r="Z311" s="46">
        <f>'40W'!V314</f>
        <v>28.486381058749227</v>
      </c>
    </row>
    <row r="312" spans="8:26" x14ac:dyDescent="0.25">
      <c r="H312" s="67">
        <f t="shared" si="5"/>
        <v>306</v>
      </c>
      <c r="I312" s="68">
        <f>'25W'!V315</f>
        <v>25.486217069428982</v>
      </c>
      <c r="J312" s="69">
        <f>'25W for Bottom'!G318</f>
        <v>19.49036930855419</v>
      </c>
      <c r="K312" s="68">
        <f>'25W for Front'!G318</f>
        <v>20.400018505197558</v>
      </c>
      <c r="L312" s="69">
        <f>'25W for Back'!G318</f>
        <v>24.495846302981068</v>
      </c>
      <c r="M312" s="69">
        <f>'25W for Right &amp; Left'!G318</f>
        <v>24.995913869255833</v>
      </c>
      <c r="V312" s="43">
        <f>'25W'!U315/60</f>
        <v>305</v>
      </c>
      <c r="W312" s="46">
        <f>'25W'!V315</f>
        <v>25.486217069428982</v>
      </c>
      <c r="X312" s="46">
        <f>'30W'!V315</f>
        <v>26.486308050736255</v>
      </c>
      <c r="Y312" s="46">
        <f>'35W'!V315</f>
        <v>27.486468711656663</v>
      </c>
      <c r="Z312" s="46">
        <f>'40W'!V315</f>
        <v>28.486680440879041</v>
      </c>
    </row>
    <row r="313" spans="8:26" x14ac:dyDescent="0.25">
      <c r="H313" s="67">
        <f t="shared" si="5"/>
        <v>307</v>
      </c>
      <c r="I313" s="68">
        <f>'25W'!V316</f>
        <v>25.486503270607464</v>
      </c>
      <c r="J313" s="69">
        <f>'25W for Bottom'!G319</f>
        <v>19.490529611369396</v>
      </c>
      <c r="K313" s="68">
        <f>'25W for Front'!G319</f>
        <v>20.400018570015455</v>
      </c>
      <c r="L313" s="69">
        <f>'25W for Back'!G319</f>
        <v>24.495946617897904</v>
      </c>
      <c r="M313" s="69">
        <f>'25W for Right &amp; Left'!G319</f>
        <v>24.996013763449533</v>
      </c>
      <c r="V313" s="43">
        <f>'25W'!U316/60</f>
        <v>306</v>
      </c>
      <c r="W313" s="46">
        <f>'25W'!V316</f>
        <v>25.486503270607464</v>
      </c>
      <c r="X313" s="46">
        <f>'30W'!V316</f>
        <v>26.486598292857664</v>
      </c>
      <c r="Y313" s="46">
        <f>'35W'!V316</f>
        <v>27.486761017899671</v>
      </c>
      <c r="Z313" s="46">
        <f>'40W'!V316</f>
        <v>28.486973242496678</v>
      </c>
    </row>
    <row r="314" spans="8:26" x14ac:dyDescent="0.25">
      <c r="H314" s="67">
        <f t="shared" si="5"/>
        <v>308</v>
      </c>
      <c r="I314" s="68">
        <f>'25W'!V317</f>
        <v>25.486783529715801</v>
      </c>
      <c r="J314" s="69">
        <f>'25W for Bottom'!G320</f>
        <v>19.490687246931675</v>
      </c>
      <c r="K314" s="68">
        <f>'25W for Front'!G320</f>
        <v>20.400018631837781</v>
      </c>
      <c r="L314" s="69">
        <f>'25W for Back'!G320</f>
        <v>24.496044510256869</v>
      </c>
      <c r="M314" s="69">
        <f>'25W for Right &amp; Left'!G320</f>
        <v>24.996111215631927</v>
      </c>
      <c r="V314" s="43">
        <f>'25W'!U317/60</f>
        <v>307</v>
      </c>
      <c r="W314" s="46">
        <f>'25W'!V317</f>
        <v>25.486783529715801</v>
      </c>
      <c r="X314" s="46">
        <f>'30W'!V317</f>
        <v>26.48688238323512</v>
      </c>
      <c r="Y314" s="46">
        <f>'35W'!V317</f>
        <v>27.487047010428672</v>
      </c>
      <c r="Z314" s="46">
        <f>'40W'!V317</f>
        <v>28.487259608211737</v>
      </c>
    </row>
    <row r="315" spans="8:26" x14ac:dyDescent="0.25">
      <c r="H315" s="67">
        <f t="shared" si="5"/>
        <v>309</v>
      </c>
      <c r="I315" s="68">
        <f>'25W'!V318</f>
        <v>25.487057970086731</v>
      </c>
      <c r="J315" s="69">
        <f>'25W for Bottom'!G321</f>
        <v>19.490842259588401</v>
      </c>
      <c r="K315" s="68">
        <f>'25W for Front'!G321</f>
        <v>20.40001869080298</v>
      </c>
      <c r="L315" s="69">
        <f>'25W for Back'!G321</f>
        <v>24.496140038555723</v>
      </c>
      <c r="M315" s="69">
        <f>'25W for Right &amp; Left'!G321</f>
        <v>24.99620628549479</v>
      </c>
      <c r="V315" s="43">
        <f>'25W'!U318/60</f>
        <v>308</v>
      </c>
      <c r="W315" s="46">
        <f>'25W'!V318</f>
        <v>25.487057970086731</v>
      </c>
      <c r="X315" s="46">
        <f>'30W'!V318</f>
        <v>26.487160452222064</v>
      </c>
      <c r="Y315" s="46">
        <f>'35W'!V318</f>
        <v>27.487326825585306</v>
      </c>
      <c r="Z315" s="46">
        <f>'40W'!V318</f>
        <v>28.48753967945736</v>
      </c>
    </row>
    <row r="316" spans="8:26" x14ac:dyDescent="0.25">
      <c r="H316" s="67">
        <f t="shared" si="5"/>
        <v>310</v>
      </c>
      <c r="I316" s="68">
        <f>'25W'!V319</f>
        <v>25.487326712494582</v>
      </c>
      <c r="J316" s="69">
        <f>'25W for Bottom'!G322</f>
        <v>19.490994692950679</v>
      </c>
      <c r="K316" s="68">
        <f>'25W for Front'!G322</f>
        <v>20.400018747043092</v>
      </c>
      <c r="L316" s="69">
        <f>'25W for Back'!G322</f>
        <v>24.496233259879947</v>
      </c>
      <c r="M316" s="69">
        <f>'25W for Right &amp; Left'!G322</f>
        <v>24.996299031271075</v>
      </c>
      <c r="V316" s="43">
        <f>'25W'!U319/60</f>
        <v>309</v>
      </c>
      <c r="W316" s="46">
        <f>'25W'!V319</f>
        <v>25.487326712494582</v>
      </c>
      <c r="X316" s="46">
        <f>'30W'!V319</f>
        <v>26.487432627411227</v>
      </c>
      <c r="Y316" s="46">
        <f>'35W'!V319</f>
        <v>27.487600596768377</v>
      </c>
      <c r="Z316" s="46">
        <f>'40W'!V319</f>
        <v>28.487813594559938</v>
      </c>
    </row>
    <row r="317" spans="8:26" x14ac:dyDescent="0.25">
      <c r="H317" s="67">
        <f t="shared" si="5"/>
        <v>311</v>
      </c>
      <c r="I317" s="68">
        <f>'25W'!V320</f>
        <v>25.48758987520829</v>
      </c>
      <c r="J317" s="69">
        <f>'25W for Bottom'!G323</f>
        <v>19.491144589905538</v>
      </c>
      <c r="K317" s="68">
        <f>'25W for Front'!G323</f>
        <v>20.400018800684055</v>
      </c>
      <c r="L317" s="69">
        <f>'25W for Back'!G323</f>
        <v>24.496324229936835</v>
      </c>
      <c r="M317" s="69">
        <f>'25W for Right &amp; Left'!G323</f>
        <v>24.996389509770555</v>
      </c>
      <c r="V317" s="43">
        <f>'25W'!U320/60</f>
        <v>310</v>
      </c>
      <c r="W317" s="46">
        <f>'25W'!V320</f>
        <v>25.48758987520829</v>
      </c>
      <c r="X317" s="46">
        <f>'30W'!V320</f>
        <v>26.48769903369303</v>
      </c>
      <c r="Y317" s="46">
        <f>'35W'!V320</f>
        <v>27.487868454497296</v>
      </c>
      <c r="Z317" s="46">
        <f>'40W'!V320</f>
        <v>28.4880814888073</v>
      </c>
    </row>
    <row r="318" spans="8:26" x14ac:dyDescent="0.25">
      <c r="H318" s="67">
        <f t="shared" si="5"/>
        <v>312</v>
      </c>
      <c r="I318" s="68">
        <f>'25W'!V321</f>
        <v>25.487847574043307</v>
      </c>
      <c r="J318" s="69">
        <f>'25W for Bottom'!G324</f>
        <v>19.491291992627914</v>
      </c>
      <c r="K318" s="68">
        <f>'25W for Front'!G324</f>
        <v>20.400018851845992</v>
      </c>
      <c r="L318" s="69">
        <f>'25W for Back'!G324</f>
        <v>24.496413003088758</v>
      </c>
      <c r="M318" s="69">
        <f>'25W for Right &amp; Left'!G324</f>
        <v>24.996477776414597</v>
      </c>
      <c r="V318" s="43">
        <f>'25W'!U321/60</f>
        <v>311</v>
      </c>
      <c r="W318" s="46">
        <f>'25W'!V321</f>
        <v>25.487847574043307</v>
      </c>
      <c r="X318" s="46">
        <f>'30W'!V321</f>
        <v>26.487959793312758</v>
      </c>
      <c r="Y318" s="46">
        <f>'35W'!V321</f>
        <v>27.48813052647418</v>
      </c>
      <c r="Z318" s="46">
        <f>'40W'!V321</f>
        <v>28.488343494515398</v>
      </c>
    </row>
    <row r="319" spans="8:26" x14ac:dyDescent="0.25">
      <c r="H319" s="67">
        <f t="shared" si="5"/>
        <v>313</v>
      </c>
      <c r="I319" s="68">
        <f>'25W'!V322</f>
        <v>25.488099922412449</v>
      </c>
      <c r="J319" s="69">
        <f>'25W for Bottom'!G325</f>
        <v>19.49143694259244</v>
      </c>
      <c r="K319" s="68">
        <f>'25W for Front'!G325</f>
        <v>20.40001890064347</v>
      </c>
      <c r="L319" s="69">
        <f>'25W for Back'!G325</f>
        <v>24.496499632385611</v>
      </c>
      <c r="M319" s="69">
        <f>'25W for Right &amp; Left'!G325</f>
        <v>24.996563885270078</v>
      </c>
      <c r="V319" s="43">
        <f>'25W'!U322/60</f>
        <v>312</v>
      </c>
      <c r="W319" s="46">
        <f>'25W'!V322</f>
        <v>25.488099922412449</v>
      </c>
      <c r="X319" s="46">
        <f>'30W'!V322</f>
        <v>26.488215025926536</v>
      </c>
      <c r="Y319" s="46">
        <f>'35W'!V322</f>
        <v>27.488386937644609</v>
      </c>
      <c r="Z319" s="46">
        <f>'40W'!V322</f>
        <v>28.488599741093545</v>
      </c>
    </row>
    <row r="320" spans="8:26" x14ac:dyDescent="0.25">
      <c r="H320" s="67">
        <f t="shared" si="5"/>
        <v>314</v>
      </c>
      <c r="I320" s="68">
        <f>'25W'!V323</f>
        <v>25.488347031375678</v>
      </c>
      <c r="J320" s="69">
        <f>'25W for Bottom'!G326</f>
        <v>19.491579480585042</v>
      </c>
      <c r="K320" s="68">
        <f>'25W for Front'!G326</f>
        <v>20.400018947185764</v>
      </c>
      <c r="L320" s="69">
        <f>'25W for Back'!G326</f>
        <v>24.496584169596495</v>
      </c>
      <c r="M320" s="69">
        <f>'25W for Right &amp; Left'!G326</f>
        <v>24.996647889082478</v>
      </c>
      <c r="V320" s="43">
        <f>'25W'!U323/60</f>
        <v>313</v>
      </c>
      <c r="W320" s="46">
        <f>'25W'!V323</f>
        <v>25.488347031375678</v>
      </c>
      <c r="X320" s="46">
        <f>'30W'!V323</f>
        <v>26.488464848656104</v>
      </c>
      <c r="Y320" s="46">
        <f>'35W'!V323</f>
        <v>27.488637810257085</v>
      </c>
      <c r="Z320" s="46">
        <f>'40W'!V323</f>
        <v>28.488850355108209</v>
      </c>
    </row>
    <row r="321" spans="8:26" x14ac:dyDescent="0.25">
      <c r="H321" s="67">
        <f t="shared" si="5"/>
        <v>315</v>
      </c>
      <c r="I321" s="68">
        <f>'25W'!V324</f>
        <v>25.488589009688869</v>
      </c>
      <c r="J321" s="69">
        <f>'25W for Bottom'!G327</f>
        <v>19.491719646714348</v>
      </c>
      <c r="K321" s="68">
        <f>'25W for Front'!G327</f>
        <v>20.400018991577099</v>
      </c>
      <c r="L321" s="69">
        <f>'25W for Back'!G327</f>
        <v>24.496666665240632</v>
      </c>
      <c r="M321" s="69">
        <f>'25W for Right &amp; Left'!G327</f>
        <v>24.99672983930817</v>
      </c>
      <c r="V321" s="43">
        <f>'25W'!U324/60</f>
        <v>314</v>
      </c>
      <c r="W321" s="46">
        <f>'25W'!V324</f>
        <v>25.488589009688869</v>
      </c>
      <c r="X321" s="46">
        <f>'30W'!V324</f>
        <v>26.488709376142456</v>
      </c>
      <c r="Y321" s="46">
        <f>'35W'!V324</f>
        <v>27.488883263921185</v>
      </c>
      <c r="Z321" s="46">
        <f>'40W'!V324</f>
        <v>28.489095460345418</v>
      </c>
    </row>
    <row r="322" spans="8:26" x14ac:dyDescent="0.25">
      <c r="H322" s="67">
        <f t="shared" si="5"/>
        <v>316</v>
      </c>
      <c r="I322" s="68">
        <f>'25W'!V325</f>
        <v>25.488825963851564</v>
      </c>
      <c r="J322" s="69">
        <f>'25W for Bottom'!G328</f>
        <v>19.491857480422901</v>
      </c>
      <c r="K322" s="68">
        <f>'25W for Front'!G328</f>
        <v>20.40001903391688</v>
      </c>
      <c r="L322" s="69">
        <f>'25W for Back'!G328</f>
        <v>24.496747168617517</v>
      </c>
      <c r="M322" s="69">
        <f>'25W for Right &amp; Left'!G328</f>
        <v>24.996809786145903</v>
      </c>
      <c r="V322" s="43">
        <f>'25W'!U325/60</f>
        <v>315</v>
      </c>
      <c r="W322" s="46">
        <f>'25W'!V325</f>
        <v>25.488825963851564</v>
      </c>
      <c r="X322" s="46">
        <f>'30W'!V325</f>
        <v>26.48894872059833</v>
      </c>
      <c r="Y322" s="46">
        <f>'35W'!V325</f>
        <v>27.489123415664491</v>
      </c>
      <c r="Z322" s="46">
        <f>'40W'!V325</f>
        <v>28.489335177871798</v>
      </c>
    </row>
    <row r="323" spans="8:26" x14ac:dyDescent="0.25">
      <c r="H323" s="67">
        <f t="shared" si="5"/>
        <v>317</v>
      </c>
      <c r="I323" s="68">
        <f>'25W'!V326</f>
        <v>25.489057998153733</v>
      </c>
      <c r="J323" s="69">
        <f>'25W for Bottom'!G329</f>
        <v>19.491993020498196</v>
      </c>
      <c r="K323" s="68">
        <f>'25W for Front'!G329</f>
        <v>20.400019074299919</v>
      </c>
      <c r="L323" s="69">
        <f>'25W for Back'!G329</f>
        <v>24.496825727836374</v>
      </c>
      <c r="M323" s="69">
        <f>'25W for Right &amp; Left'!G329</f>
        <v>24.99688777856754</v>
      </c>
      <c r="V323" s="43">
        <f>'25W'!U326/60</f>
        <v>316</v>
      </c>
      <c r="W323" s="46">
        <f>'25W'!V326</f>
        <v>25.489057998153733</v>
      </c>
      <c r="X323" s="46">
        <f>'30W'!V326</f>
        <v>26.489182991859597</v>
      </c>
      <c r="Y323" s="46">
        <f>'35W'!V326</f>
        <v>27.489358379988278</v>
      </c>
      <c r="Z323" s="46">
        <f>'40W'!V326</f>
        <v>28.489569626094266</v>
      </c>
    </row>
    <row r="324" spans="8:26" x14ac:dyDescent="0.25">
      <c r="H324" s="67">
        <f t="shared" si="5"/>
        <v>318</v>
      </c>
      <c r="I324" s="68">
        <f>'25W'!V327</f>
        <v>25.489285214721569</v>
      </c>
      <c r="J324" s="69">
        <f>'25W for Bottom'!G330</f>
        <v>19.49212630508352</v>
      </c>
      <c r="K324" s="68">
        <f>'25W for Front'!G330</f>
        <v>20.400019112816651</v>
      </c>
      <c r="L324" s="69">
        <f>'25W for Back'!G330</f>
        <v>24.49690238984487</v>
      </c>
      <c r="M324" s="69">
        <f>'25W for Right &amp; Left'!G330</f>
        <v>24.996963864348036</v>
      </c>
      <c r="V324" s="43">
        <f>'25W'!U327/60</f>
        <v>317</v>
      </c>
      <c r="W324" s="46">
        <f>'25W'!V327</f>
        <v>25.489285214721569</v>
      </c>
      <c r="X324" s="46">
        <f>'30W'!V327</f>
        <v>26.48941229743556</v>
      </c>
      <c r="Y324" s="46">
        <f>'35W'!V327</f>
        <v>27.489588268922009</v>
      </c>
      <c r="Z324" s="46">
        <f>'40W'!V327</f>
        <v>28.489798920818416</v>
      </c>
    </row>
    <row r="325" spans="8:26" x14ac:dyDescent="0.25">
      <c r="H325" s="67">
        <f t="shared" si="5"/>
        <v>319</v>
      </c>
      <c r="I325" s="68">
        <f>'25W'!V328</f>
        <v>25.489507713562347</v>
      </c>
      <c r="J325" s="69">
        <f>'25W for Bottom'!G331</f>
        <v>19.492257371688641</v>
      </c>
      <c r="K325" s="68">
        <f>'25W for Front'!G331</f>
        <v>20.400019149553323</v>
      </c>
      <c r="L325" s="69">
        <f>'25W for Back'!G331</f>
        <v>24.496977200457163</v>
      </c>
      <c r="M325" s="69">
        <f>'25W for Right &amp; Left'!G331</f>
        <v>24.997038090094673</v>
      </c>
      <c r="V325" s="43">
        <f>'25W'!U328/60</f>
        <v>318</v>
      </c>
      <c r="W325" s="46">
        <f>'25W'!V328</f>
        <v>25.489507713562347</v>
      </c>
      <c r="X325" s="46">
        <f>'30W'!V328</f>
        <v>26.489636742558204</v>
      </c>
      <c r="Y325" s="46">
        <f>'35W'!V328</f>
        <v>27.48981319207665</v>
      </c>
      <c r="Z325" s="46">
        <f>'40W'!V328</f>
        <v>28.490023175305637</v>
      </c>
    </row>
    <row r="326" spans="8:26" x14ac:dyDescent="0.25">
      <c r="H326" s="67">
        <f t="shared" si="5"/>
        <v>320</v>
      </c>
      <c r="I326" s="68">
        <f>'25W'!V329</f>
        <v>25.489725592608337</v>
      </c>
      <c r="J326" s="69">
        <f>'25W for Bottom'!G332</f>
        <v>19.492386257200288</v>
      </c>
      <c r="K326" s="68">
        <f>'25W for Front'!G332</f>
        <v>20.400019184592203</v>
      </c>
      <c r="L326" s="69">
        <f>'25W for Back'!G332</f>
        <v>24.497050204381249</v>
      </c>
      <c r="M326" s="69">
        <f>'25W for Right &amp; Left'!G332</f>
        <v>24.9971105012756</v>
      </c>
      <c r="V326" s="43">
        <f>'25W'!U329/60</f>
        <v>319</v>
      </c>
      <c r="W326" s="46">
        <f>'25W'!V329</f>
        <v>25.489725592608337</v>
      </c>
      <c r="X326" s="46">
        <f>'30W'!V329</f>
        <v>26.489856430230383</v>
      </c>
      <c r="Y326" s="46">
        <f>'35W'!V329</f>
        <v>27.490033256696837</v>
      </c>
      <c r="Z326" s="46">
        <f>'40W'!V329</f>
        <v>28.490242500328964</v>
      </c>
    </row>
    <row r="327" spans="8:26" x14ac:dyDescent="0.25">
      <c r="H327" s="67">
        <f t="shared" si="5"/>
        <v>321</v>
      </c>
      <c r="I327" s="68">
        <f>'25W'!V330</f>
        <v>25.489938947759821</v>
      </c>
      <c r="J327" s="69">
        <f>'25W for Bottom'!G333</f>
        <v>19.492512997892483</v>
      </c>
      <c r="K327" s="68">
        <f>'25W for Front'!G333</f>
        <v>20.400019218011757</v>
      </c>
      <c r="L327" s="69">
        <f>'25W for Back'!G333</f>
        <v>24.497121445245675</v>
      </c>
      <c r="M327" s="69">
        <f>'25W for Right &amp; Left'!G333</f>
        <v>24.997181142247658</v>
      </c>
      <c r="V327" s="43">
        <f>'25W'!U330/60</f>
        <v>320</v>
      </c>
      <c r="W327" s="46">
        <f>'25W'!V330</f>
        <v>25.489938947759821</v>
      </c>
      <c r="X327" s="46">
        <f>'30W'!V330</f>
        <v>26.490071461273004</v>
      </c>
      <c r="Y327" s="46">
        <f>'35W'!V330</f>
        <v>27.490248567711934</v>
      </c>
      <c r="Z327" s="46">
        <f>'40W'!V330</f>
        <v>28.4904570042277</v>
      </c>
    </row>
    <row r="328" spans="8:26" x14ac:dyDescent="0.25">
      <c r="H328" s="67">
        <f t="shared" si="5"/>
        <v>322</v>
      </c>
      <c r="I328" s="68">
        <f>'25W'!V331</f>
        <v>25.490147872927221</v>
      </c>
      <c r="J328" s="69">
        <f>'25W for Bottom'!G334</f>
        <v>19.49263762943669</v>
      </c>
      <c r="K328" s="68">
        <f>'25W for Front'!G334</f>
        <v>20.400019249886817</v>
      </c>
      <c r="L328" s="69">
        <f>'25W for Back'!G334</f>
        <v>24.497190965625578</v>
      </c>
      <c r="M328" s="69">
        <f>'25W for Right &amp; Left'!G334</f>
        <v>24.997250056283544</v>
      </c>
      <c r="V328" s="43">
        <f>'25W'!U331/60</f>
        <v>321</v>
      </c>
      <c r="W328" s="46">
        <f>'25W'!V331</f>
        <v>25.490147872927221</v>
      </c>
      <c r="X328" s="46">
        <f>'30W'!V331</f>
        <v>26.490281934371207</v>
      </c>
      <c r="Y328" s="46">
        <f>'35W'!V331</f>
        <v>27.490459227785973</v>
      </c>
      <c r="Z328" s="46">
        <f>'40W'!V331</f>
        <v>28.490666792960869</v>
      </c>
    </row>
    <row r="329" spans="8:26" x14ac:dyDescent="0.25">
      <c r="H329" s="67">
        <f t="shared" ref="H329:H392" si="6">H328+1</f>
        <v>323</v>
      </c>
      <c r="I329" s="68">
        <f>'25W'!V332</f>
        <v>25.490352460072341</v>
      </c>
      <c r="J329" s="69">
        <f>'25W for Bottom'!G335</f>
        <v>19.492760186911802</v>
      </c>
      <c r="K329" s="68">
        <f>'25W for Front'!G335</f>
        <v>20.400019280288767</v>
      </c>
      <c r="L329" s="69">
        <f>'25W for Back'!G335</f>
        <v>24.497258807068121</v>
      </c>
      <c r="M329" s="69">
        <f>'25W for Right &amp; Left'!G335</f>
        <v>24.997317285598296</v>
      </c>
      <c r="V329" s="43">
        <f>'25W'!U332/60</f>
        <v>322</v>
      </c>
      <c r="W329" s="46">
        <f>'25W'!V332</f>
        <v>25.490352460072341</v>
      </c>
      <c r="X329" s="46">
        <f>'30W'!V332</f>
        <v>26.490487946119586</v>
      </c>
      <c r="Y329" s="46">
        <f>'35W'!V332</f>
        <v>27.490665337366526</v>
      </c>
      <c r="Z329" s="46">
        <f>'40W'!V332</f>
        <v>28.490871970159468</v>
      </c>
    </row>
    <row r="330" spans="8:26" x14ac:dyDescent="0.25">
      <c r="H330" s="67">
        <f t="shared" si="6"/>
        <v>324</v>
      </c>
      <c r="I330" s="68">
        <f>'25W'!V333</f>
        <v>25.490552799248771</v>
      </c>
      <c r="J330" s="69">
        <f>'25W for Bottom'!G336</f>
        <v>19.49288070481396</v>
      </c>
      <c r="K330" s="68">
        <f>'25W for Front'!G336</f>
        <v>20.400019309285685</v>
      </c>
      <c r="L330" s="69">
        <f>'25W for Back'!G336</f>
        <v>24.497325010117315</v>
      </c>
      <c r="M330" s="69">
        <f>'25W for Right &amp; Left'!G336</f>
        <v>24.997382871375134</v>
      </c>
      <c r="V330" s="43">
        <f>'25W'!U333/60</f>
        <v>323</v>
      </c>
      <c r="W330" s="46">
        <f>'25W'!V333</f>
        <v>25.490552799248771</v>
      </c>
      <c r="X330" s="46">
        <f>'30W'!V333</f>
        <v>26.490689591066424</v>
      </c>
      <c r="Y330" s="46">
        <f>'35W'!V333</f>
        <v>27.490866994732524</v>
      </c>
      <c r="Z330" s="46">
        <f>'40W'!V333</f>
        <v>28.491072637177581</v>
      </c>
    </row>
    <row r="331" spans="8:26" x14ac:dyDescent="0.25">
      <c r="H331" s="67">
        <f t="shared" si="6"/>
        <v>325</v>
      </c>
      <c r="I331" s="68">
        <f>'25W'!V334</f>
        <v>25.490748978641456</v>
      </c>
      <c r="J331" s="69">
        <f>'25W for Bottom'!G337</f>
        <v>19.492999217066217</v>
      </c>
      <c r="K331" s="68">
        <f>'25W for Front'!G337</f>
        <v>20.400019336942506</v>
      </c>
      <c r="L331" s="69">
        <f>'25W for Back'!G337</f>
        <v>24.497389614338214</v>
      </c>
      <c r="M331" s="69">
        <f>'25W for Right &amp; Left'!G337</f>
        <v>24.997446853790684</v>
      </c>
      <c r="V331" s="43">
        <f>'25W'!U334/60</f>
        <v>324</v>
      </c>
      <c r="W331" s="46">
        <f>'25W'!V334</f>
        <v>25.490748978641456</v>
      </c>
      <c r="X331" s="46">
        <f>'30W'!V334</f>
        <v>26.49088696175702</v>
      </c>
      <c r="Y331" s="46">
        <f>'35W'!V334</f>
        <v>27.491064296041049</v>
      </c>
      <c r="Z331" s="46">
        <f>'40W'!V334</f>
        <v>28.491268893142383</v>
      </c>
    </row>
    <row r="332" spans="8:26" x14ac:dyDescent="0.25">
      <c r="H332" s="67">
        <f t="shared" si="6"/>
        <v>326</v>
      </c>
      <c r="I332" s="68">
        <f>'25W'!V335</f>
        <v>25.490941084605421</v>
      </c>
      <c r="J332" s="69">
        <f>'25W for Bottom'!G338</f>
        <v>19.493115757028029</v>
      </c>
      <c r="K332" s="68">
        <f>'25W for Front'!G338</f>
        <v>20.400019363321164</v>
      </c>
      <c r="L332" s="69">
        <f>'25W for Back'!G338</f>
        <v>24.49745265834056</v>
      </c>
      <c r="M332" s="69">
        <f>'25W for Right &amp; Left'!G338</f>
        <v>24.997509272039565</v>
      </c>
      <c r="V332" s="43">
        <f>'25W'!U335/60</f>
        <v>325</v>
      </c>
      <c r="W332" s="46">
        <f>'25W'!V335</f>
        <v>25.490941084605421</v>
      </c>
      <c r="X332" s="46">
        <f>'30W'!V335</f>
        <v>26.491080148776089</v>
      </c>
      <c r="Y332" s="46">
        <f>'35W'!V335</f>
        <v>27.491257335373103</v>
      </c>
      <c r="Z332" s="46">
        <f>'40W'!V335</f>
        <v>28.491460835003029</v>
      </c>
    </row>
    <row r="333" spans="8:26" x14ac:dyDescent="0.25">
      <c r="H333" s="67">
        <f t="shared" si="6"/>
        <v>327</v>
      </c>
      <c r="I333" s="68">
        <f>'25W'!V336</f>
        <v>25.491129201703732</v>
      </c>
      <c r="J333" s="69">
        <f>'25W for Bottom'!G339</f>
        <v>19.493230357504601</v>
      </c>
      <c r="K333" s="68">
        <f>'25W for Front'!G339</f>
        <v>20.400019388480725</v>
      </c>
      <c r="L333" s="69">
        <f>'25W for Back'!G339</f>
        <v>24.497514179801836</v>
      </c>
      <c r="M333" s="69">
        <f>'25W for Right &amp; Left'!G339</f>
        <v>24.997570164358386</v>
      </c>
      <c r="V333" s="43">
        <f>'25W'!U336/60</f>
        <v>326</v>
      </c>
      <c r="W333" s="46">
        <f>'25W'!V336</f>
        <v>25.491129201703732</v>
      </c>
      <c r="X333" s="46">
        <f>'30W'!V336</f>
        <v>26.491269240789261</v>
      </c>
      <c r="Y333" s="46">
        <f>'35W'!V336</f>
        <v>27.491446204778416</v>
      </c>
      <c r="Z333" s="46">
        <f>'40W'!V336</f>
        <v>28.491648557578486</v>
      </c>
    </row>
    <row r="334" spans="8:26" x14ac:dyDescent="0.25">
      <c r="H334" s="67">
        <f t="shared" si="6"/>
        <v>328</v>
      </c>
      <c r="I334" s="68">
        <f>'25W'!V337</f>
        <v>25.491313412744638</v>
      </c>
      <c r="J334" s="69">
        <f>'25W for Bottom'!G340</f>
        <v>19.493343050756081</v>
      </c>
      <c r="K334" s="68">
        <f>'25W for Front'!G340</f>
        <v>20.400019412477533</v>
      </c>
      <c r="L334" s="69">
        <f>'25W for Back'!G340</f>
        <v>24.497574215489777</v>
      </c>
      <c r="M334" s="69">
        <f>'25W for Right &amp; Left'!G340</f>
        <v>24.997629568049163</v>
      </c>
      <c r="V334" s="43">
        <f>'25W'!U337/60</f>
        <v>327</v>
      </c>
      <c r="W334" s="46">
        <f>'25W'!V337</f>
        <v>25.491313412744638</v>
      </c>
      <c r="X334" s="46">
        <f>'30W'!V337</f>
        <v>26.491454324583717</v>
      </c>
      <c r="Y334" s="46">
        <f>'35W'!V337</f>
        <v>27.491630994319269</v>
      </c>
      <c r="Z334" s="46">
        <f>'40W'!V337</f>
        <v>28.491832153604317</v>
      </c>
    </row>
    <row r="335" spans="8:26" x14ac:dyDescent="0.25">
      <c r="H335" s="67">
        <f t="shared" si="6"/>
        <v>329</v>
      </c>
      <c r="I335" s="68">
        <f>'25W'!V338</f>
        <v>25.491493798817967</v>
      </c>
      <c r="J335" s="69">
        <f>'25W for Bottom'!G341</f>
        <v>19.493453868506588</v>
      </c>
      <c r="K335" s="68">
        <f>'25W for Front'!G341</f>
        <v>20.400019435365323</v>
      </c>
      <c r="L335" s="69">
        <f>'25W for Back'!G341</f>
        <v>24.497632801284329</v>
      </c>
      <c r="M335" s="69">
        <f>'25W for Right &amp; Left'!G341</f>
        <v>24.997687519502154</v>
      </c>
      <c r="V335" s="43">
        <f>'25W'!U338/60</f>
        <v>328</v>
      </c>
      <c r="W335" s="46">
        <f>'25W'!V338</f>
        <v>25.491493798817967</v>
      </c>
      <c r="X335" s="46">
        <f>'30W'!V338</f>
        <v>26.491635485107956</v>
      </c>
      <c r="Y335" s="46">
        <f>'35W'!V338</f>
        <v>27.491811792113374</v>
      </c>
      <c r="Z335" s="46">
        <f>'40W'!V338</f>
        <v>28.492011713778421</v>
      </c>
    </row>
    <row r="336" spans="8:26" x14ac:dyDescent="0.25">
      <c r="H336" s="67">
        <f t="shared" si="6"/>
        <v>330</v>
      </c>
      <c r="I336" s="68">
        <f>'25W'!V339</f>
        <v>25.49167043933075</v>
      </c>
      <c r="J336" s="69">
        <f>'25W for Bottom'!G342</f>
        <v>19.493562841953107</v>
      </c>
      <c r="K336" s="68">
        <f>'25W for Front'!G342</f>
        <v>20.400019457195352</v>
      </c>
      <c r="L336" s="69">
        <f>'25W for Back'!G342</f>
        <v>24.497689972199073</v>
      </c>
      <c r="M336" s="69">
        <f>'25W for Right &amp; Left'!G342</f>
        <v>24.997744054218138</v>
      </c>
      <c r="V336" s="43">
        <f>'25W'!U339/60</f>
        <v>329</v>
      </c>
      <c r="W336" s="46">
        <f>'25W'!V339</f>
        <v>25.49167043933075</v>
      </c>
      <c r="X336" s="46">
        <f>'30W'!V339</f>
        <v>26.491812805510719</v>
      </c>
      <c r="Y336" s="46">
        <f>'35W'!V339</f>
        <v>27.491988684375841</v>
      </c>
      <c r="Z336" s="46">
        <f>'40W'!V339</f>
        <v>28.492187326805787</v>
      </c>
    </row>
    <row r="337" spans="8:26" x14ac:dyDescent="0.25">
      <c r="H337" s="67">
        <f t="shared" si="6"/>
        <v>331</v>
      </c>
      <c r="I337" s="68">
        <f>'25W'!V340</f>
        <v>25.491843412042126</v>
      </c>
      <c r="J337" s="69">
        <f>'25W for Bottom'!G343</f>
        <v>19.493670001774223</v>
      </c>
      <c r="K337" s="68">
        <f>'25W for Front'!G343</f>
        <v>20.400019478016503</v>
      </c>
      <c r="L337" s="69">
        <f>'25W for Back'!G343</f>
        <v>24.497745762402147</v>
      </c>
      <c r="M337" s="69">
        <f>'25W for Right &amp; Left'!G343</f>
        <v>24.997799206830152</v>
      </c>
      <c r="V337" s="43">
        <f>'25W'!U340/60</f>
        <v>330</v>
      </c>
      <c r="W337" s="46">
        <f>'25W'!V340</f>
        <v>25.491843412042126</v>
      </c>
      <c r="X337" s="46">
        <f>'30W'!V340</f>
        <v>26.491986367179098</v>
      </c>
      <c r="Y337" s="46">
        <f>'35W'!V340</f>
        <v>27.492161755460224</v>
      </c>
      <c r="Z337" s="46">
        <f>'40W'!V340</f>
        <v>28.492359079442263</v>
      </c>
    </row>
    <row r="338" spans="8:26" x14ac:dyDescent="0.25">
      <c r="H338" s="67">
        <f t="shared" si="6"/>
        <v>332</v>
      </c>
      <c r="I338" s="68">
        <f>'25W'!V341</f>
        <v>25.492012793097505</v>
      </c>
      <c r="J338" s="69">
        <f>'25W for Bottom'!G344</f>
        <v>19.493775378138725</v>
      </c>
      <c r="K338" s="68">
        <f>'25W for Front'!G344</f>
        <v>20.400019497875402</v>
      </c>
      <c r="L338" s="69">
        <f>'25W for Back'!G344</f>
        <v>24.497800205236654</v>
      </c>
      <c r="M338" s="69">
        <f>'25W for Right &amp; Left'!G344</f>
        <v>24.997853011124693</v>
      </c>
      <c r="V338" s="43">
        <f>'25W'!U341/60</f>
        <v>331</v>
      </c>
      <c r="W338" s="46">
        <f>'25W'!V341</f>
        <v>25.492012793097505</v>
      </c>
      <c r="X338" s="46">
        <f>'30W'!V341</f>
        <v>26.492156249775832</v>
      </c>
      <c r="Y338" s="46">
        <f>'35W'!V341</f>
        <v>27.492331087898702</v>
      </c>
      <c r="Z338" s="46">
        <f>'40W'!V341</f>
        <v>28.492527056537352</v>
      </c>
    </row>
    <row r="339" spans="8:26" x14ac:dyDescent="0.25">
      <c r="H339" s="67">
        <f t="shared" si="6"/>
        <v>333</v>
      </c>
      <c r="I339" s="68">
        <f>'25W'!V342</f>
        <v>25.492178657062041</v>
      </c>
      <c r="J339" s="69">
        <f>'25W for Bottom'!G345</f>
        <v>19.493879000714053</v>
      </c>
      <c r="K339" s="68">
        <f>'25W for Front'!G345</f>
        <v>20.400019516816517</v>
      </c>
      <c r="L339" s="69">
        <f>'25W for Back'!G345</f>
        <v>24.497853333240581</v>
      </c>
      <c r="M339" s="69">
        <f>'25W for Right &amp; Left'!G345</f>
        <v>24.997905500062423</v>
      </c>
      <c r="V339" s="43">
        <f>'25W'!U342/60</f>
        <v>332</v>
      </c>
      <c r="W339" s="46">
        <f>'25W'!V342</f>
        <v>25.492178657062041</v>
      </c>
      <c r="X339" s="46">
        <f>'30W'!V342</f>
        <v>26.492322531275818</v>
      </c>
      <c r="Y339" s="46">
        <f>'35W'!V342</f>
        <v>27.49249676244138</v>
      </c>
      <c r="Z339" s="46">
        <f>'40W'!V342</f>
        <v>28.492691341076092</v>
      </c>
    </row>
    <row r="340" spans="8:26" x14ac:dyDescent="0.25">
      <c r="H340" s="67">
        <f t="shared" si="6"/>
        <v>334</v>
      </c>
      <c r="I340" s="68">
        <f>'25W'!V343</f>
        <v>25.492341076953405</v>
      </c>
      <c r="J340" s="69">
        <f>'25W for Bottom'!G346</f>
        <v>19.493980898674614</v>
      </c>
      <c r="K340" s="68">
        <f>'25W for Front'!G346</f>
        <v>20.400019534882261</v>
      </c>
      <c r="L340" s="69">
        <f>'25W for Back'!G346</f>
        <v>24.497905178166224</v>
      </c>
      <c r="M340" s="69">
        <f>'25W for Right &amp; Left'!G346</f>
        <v>24.997956705798323</v>
      </c>
      <c r="V340" s="43">
        <f>'25W'!U343/60</f>
        <v>333</v>
      </c>
      <c r="W340" s="46">
        <f>'25W'!V343</f>
        <v>25.492341076953405</v>
      </c>
      <c r="X340" s="46">
        <f>'30W'!V343</f>
        <v>26.492485288001852</v>
      </c>
      <c r="Y340" s="46">
        <f>'35W'!V343</f>
        <v>27.49265885809475</v>
      </c>
      <c r="Z340" s="46">
        <f>'40W'!V343</f>
        <v>28.492852014220002</v>
      </c>
    </row>
    <row r="341" spans="8:26" x14ac:dyDescent="0.25">
      <c r="H341" s="67">
        <f t="shared" si="6"/>
        <v>335</v>
      </c>
      <c r="I341" s="68">
        <f>'25W'!V344</f>
        <v>25.492500124273878</v>
      </c>
      <c r="J341" s="69">
        <f>'25W for Bottom'!G347</f>
        <v>19.49408110070997</v>
      </c>
      <c r="K341" s="68">
        <f>'25W for Front'!G347</f>
        <v>20.400019552113097</v>
      </c>
      <c r="L341" s="69">
        <f>'25W for Back'!G347</f>
        <v>24.497955770999177</v>
      </c>
      <c r="M341" s="69">
        <f>'25W for Right &amp; Left'!G347</f>
        <v>24.998006659701403</v>
      </c>
      <c r="V341" s="43">
        <f>'25W'!U344/60</f>
        <v>334</v>
      </c>
      <c r="W341" s="46">
        <f>'25W'!V344</f>
        <v>25.492500124273878</v>
      </c>
      <c r="X341" s="46">
        <f>'30W'!V344</f>
        <v>26.492644594659609</v>
      </c>
      <c r="Y341" s="46">
        <f>'35W'!V344</f>
        <v>27.492817452159308</v>
      </c>
      <c r="Z341" s="46">
        <f>'40W'!V344</f>
        <v>28.493009155347124</v>
      </c>
    </row>
    <row r="342" spans="8:26" x14ac:dyDescent="0.25">
      <c r="H342" s="67">
        <f t="shared" si="6"/>
        <v>336</v>
      </c>
      <c r="I342" s="68">
        <f>'25W'!V345</f>
        <v>25.492655869041769</v>
      </c>
      <c r="J342" s="69">
        <f>'25W for Bottom'!G348</f>
        <v>19.494179635032864</v>
      </c>
      <c r="K342" s="68">
        <f>'25W for Front'!G348</f>
        <v>20.400019568547606</v>
      </c>
      <c r="L342" s="69">
        <f>'25W for Back'!G348</f>
        <v>24.498005141976815</v>
      </c>
      <c r="M342" s="69">
        <f>'25W for Right &amp; Left'!G348</f>
        <v>24.998055392373907</v>
      </c>
      <c r="V342" s="43">
        <f>'25W'!U345/60</f>
        <v>335</v>
      </c>
      <c r="W342" s="46">
        <f>'25W'!V345</f>
        <v>25.492655869041769</v>
      </c>
      <c r="X342" s="46">
        <f>'30W'!V345</f>
        <v>26.492800524371887</v>
      </c>
      <c r="Y342" s="46">
        <f>'35W'!V345</f>
        <v>27.492972620266382</v>
      </c>
      <c r="Z342" s="46">
        <f>'40W'!V345</f>
        <v>28.493162842091198</v>
      </c>
    </row>
    <row r="343" spans="8:26" x14ac:dyDescent="0.25">
      <c r="H343" s="67">
        <f t="shared" si="6"/>
        <v>337</v>
      </c>
      <c r="I343" s="68">
        <f>'25W'!V346</f>
        <v>25.492808379822208</v>
      </c>
      <c r="J343" s="69">
        <f>'25W for Bottom'!G349</f>
        <v>19.494276529387143</v>
      </c>
      <c r="K343" s="68">
        <f>'25W for Front'!G349</f>
        <v>20.400019584222591</v>
      </c>
      <c r="L343" s="69">
        <f>'25W for Back'!G349</f>
        <v>24.498053320606381</v>
      </c>
      <c r="M343" s="69">
        <f>'25W for Right &amp; Left'!G349</f>
        <v>24.99810293367004</v>
      </c>
      <c r="V343" s="43">
        <f>'25W'!U346/60</f>
        <v>336</v>
      </c>
      <c r="W343" s="46">
        <f>'25W'!V346</f>
        <v>25.492808379822208</v>
      </c>
      <c r="X343" s="46">
        <f>'30W'!V346</f>
        <v>26.492953148712129</v>
      </c>
      <c r="Y343" s="46">
        <f>'35W'!V346</f>
        <v>27.49312443641416</v>
      </c>
      <c r="Z343" s="46">
        <f>'40W'!V346</f>
        <v>28.493313150379983</v>
      </c>
    </row>
    <row r="344" spans="8:26" x14ac:dyDescent="0.25">
      <c r="H344" s="67">
        <f t="shared" si="6"/>
        <v>338</v>
      </c>
      <c r="I344" s="68">
        <f>'25W'!V347</f>
        <v>25.492957723757279</v>
      </c>
      <c r="J344" s="69">
        <f>'25W for Bottom'!G350</f>
        <v>19.49437181105553</v>
      </c>
      <c r="K344" s="68">
        <f>'25W for Front'!G350</f>
        <v>20.400019599173152</v>
      </c>
      <c r="L344" s="69">
        <f>'25W for Back'!G350</f>
        <v>24.498100335682597</v>
      </c>
      <c r="M344" s="69">
        <f>'25W for Right &amp; Left'!G350</f>
        <v>24.998149312714268</v>
      </c>
      <c r="V344" s="43">
        <f>'25W'!U347/60</f>
        <v>337</v>
      </c>
      <c r="W344" s="46">
        <f>'25W'!V347</f>
        <v>25.492957723757279</v>
      </c>
      <c r="X344" s="46">
        <f>'30W'!V347</f>
        <v>26.493102537737222</v>
      </c>
      <c r="Y344" s="46">
        <f>'35W'!V347</f>
        <v>27.493272973002924</v>
      </c>
      <c r="Z344" s="46">
        <f>'40W'!V347</f>
        <v>28.493460154472718</v>
      </c>
    </row>
    <row r="345" spans="8:26" x14ac:dyDescent="0.25">
      <c r="H345" s="67">
        <f t="shared" si="6"/>
        <v>339</v>
      </c>
      <c r="I345" s="68">
        <f>'25W'!V348</f>
        <v>25.493103966595537</v>
      </c>
      <c r="J345" s="69">
        <f>'25W for Bottom'!G351</f>
        <v>19.494465506867275</v>
      </c>
      <c r="K345" s="68">
        <f>'25W for Front'!G351</f>
        <v>20.400019613432772</v>
      </c>
      <c r="L345" s="69">
        <f>'25W for Back'!G351</f>
        <v>24.498146215304878</v>
      </c>
      <c r="M345" s="69">
        <f>'25W for Right &amp; Left'!G351</f>
        <v>24.998194557919142</v>
      </c>
      <c r="V345" s="43">
        <f>'25W'!U348/60</f>
        <v>338</v>
      </c>
      <c r="W345" s="46">
        <f>'25W'!V348</f>
        <v>25.493103966595537</v>
      </c>
      <c r="X345" s="46">
        <f>'30W'!V348</f>
        <v>26.493248760019629</v>
      </c>
      <c r="Y345" s="46">
        <f>'35W'!V348</f>
        <v>27.493418300869546</v>
      </c>
      <c r="Z345" s="46">
        <f>'40W'!V348</f>
        <v>28.493603926996773</v>
      </c>
    </row>
    <row r="346" spans="8:26" x14ac:dyDescent="0.25">
      <c r="H346" s="67">
        <f t="shared" si="6"/>
        <v>340</v>
      </c>
      <c r="I346" s="68">
        <f>'25W'!V349</f>
        <v>25.493247172720913</v>
      </c>
      <c r="J346" s="69">
        <f>'25W for Bottom'!G352</f>
        <v>19.494557643205685</v>
      </c>
      <c r="K346" s="68">
        <f>'25W for Front'!G352</f>
        <v>20.40001962703338</v>
      </c>
      <c r="L346" s="69">
        <f>'25W for Back'!G352</f>
        <v>24.498190986894105</v>
      </c>
      <c r="M346" s="69">
        <f>'25W for Right &amp; Left'!G352</f>
        <v>24.998238697002691</v>
      </c>
      <c r="V346" s="43">
        <f>'25W'!U349/60</f>
        <v>339</v>
      </c>
      <c r="W346" s="46">
        <f>'25W'!V349</f>
        <v>25.493247172720913</v>
      </c>
      <c r="X346" s="46">
        <f>'30W'!V349</f>
        <v>26.493391882678807</v>
      </c>
      <c r="Y346" s="46">
        <f>'35W'!V349</f>
        <v>27.493560489321229</v>
      </c>
      <c r="Z346" s="46">
        <f>'40W'!V349</f>
        <v>28.493744538983496</v>
      </c>
    </row>
    <row r="347" spans="8:26" x14ac:dyDescent="0.25">
      <c r="H347" s="67">
        <f t="shared" si="6"/>
        <v>341</v>
      </c>
      <c r="I347" s="68">
        <f>'25W'!V350</f>
        <v>25.493387405181025</v>
      </c>
      <c r="J347" s="69">
        <f>'25W for Bottom'!G353</f>
        <v>19.494648246015512</v>
      </c>
      <c r="K347" s="68">
        <f>'25W for Front'!G353</f>
        <v>20.400019640005436</v>
      </c>
      <c r="L347" s="69">
        <f>'25W for Back'!G353</f>
        <v>24.498234677209023</v>
      </c>
      <c r="M347" s="69">
        <f>'25W for Right &amp; Left'!G353</f>
        <v>24.998281757005408</v>
      </c>
      <c r="V347" s="43">
        <f>'25W'!U350/60</f>
        <v>340</v>
      </c>
      <c r="W347" s="46">
        <f>'25W'!V350</f>
        <v>25.493387405181025</v>
      </c>
      <c r="X347" s="46">
        <f>'30W'!V350</f>
        <v>26.493531971411993</v>
      </c>
      <c r="Y347" s="46">
        <f>'35W'!V350</f>
        <v>27.493699606168526</v>
      </c>
      <c r="Z347" s="46">
        <f>'40W'!V350</f>
        <v>28.493882059903271</v>
      </c>
    </row>
    <row r="348" spans="8:26" x14ac:dyDescent="0.25">
      <c r="H348" s="67">
        <f t="shared" si="6"/>
        <v>342</v>
      </c>
      <c r="I348" s="68">
        <f>'25W'!V351</f>
        <v>25.493524725714884</v>
      </c>
      <c r="J348" s="69">
        <f>'25W for Bottom'!G354</f>
        <v>19.494737340810239</v>
      </c>
      <c r="K348" s="68">
        <f>'25W for Front'!G354</f>
        <v>20.400019652377985</v>
      </c>
      <c r="L348" s="69">
        <f>'25W for Back'!G354</f>
        <v>24.498277312362212</v>
      </c>
      <c r="M348" s="69">
        <f>'25W for Right &amp; Left'!G354</f>
        <v>24.9983237643068</v>
      </c>
      <c r="V348" s="43">
        <f>'25W'!U351/60</f>
        <v>341</v>
      </c>
      <c r="W348" s="46">
        <f>'25W'!V351</f>
        <v>25.493524725714884</v>
      </c>
      <c r="X348" s="46">
        <f>'30W'!V351</f>
        <v>26.493669090524318</v>
      </c>
      <c r="Y348" s="46">
        <f>'35W'!V351</f>
        <v>27.493835717757641</v>
      </c>
      <c r="Z348" s="46">
        <f>'40W'!V351</f>
        <v>28.494016557699805</v>
      </c>
    </row>
    <row r="349" spans="8:26" x14ac:dyDescent="0.25">
      <c r="H349" s="67">
        <f t="shared" si="6"/>
        <v>343</v>
      </c>
      <c r="I349" s="68">
        <f>'25W'!V352</f>
        <v>25.493659194780054</v>
      </c>
      <c r="J349" s="69">
        <f>'25W for Bottom'!G355</f>
        <v>19.494824952679235</v>
      </c>
      <c r="K349" s="68">
        <f>'25W for Front'!G355</f>
        <v>20.400019664178735</v>
      </c>
      <c r="L349" s="69">
        <f>'25W for Back'!G355</f>
        <v>24.498318917835693</v>
      </c>
      <c r="M349" s="69">
        <f>'25W for Right &amp; Left'!G355</f>
        <v>24.998364744641549</v>
      </c>
      <c r="V349" s="43">
        <f>'25W'!U352/60</f>
        <v>342</v>
      </c>
      <c r="W349" s="46">
        <f>'25W'!V352</f>
        <v>25.493659194780054</v>
      </c>
      <c r="X349" s="46">
        <f>'30W'!V352</f>
        <v>26.493803302958288</v>
      </c>
      <c r="Y349" s="46">
        <f>'35W'!V352</f>
        <v>27.493968889002037</v>
      </c>
      <c r="Z349" s="46">
        <f>'40W'!V352</f>
        <v>28.494148098823665</v>
      </c>
    </row>
    <row r="350" spans="8:26" x14ac:dyDescent="0.25">
      <c r="H350" s="67">
        <f t="shared" si="6"/>
        <v>344</v>
      </c>
      <c r="I350" s="68">
        <f>'25W'!V353</f>
        <v>25.493790871579225</v>
      </c>
      <c r="J350" s="69">
        <f>'25W for Bottom'!G356</f>
        <v>19.49491110629479</v>
      </c>
      <c r="K350" s="68">
        <f>'25W for Front'!G356</f>
        <v>20.400019675434113</v>
      </c>
      <c r="L350" s="69">
        <f>'25W for Back'!G356</f>
        <v>24.498359518496155</v>
      </c>
      <c r="M350" s="69">
        <f>'25W for Right &amp; Left'!G356</f>
        <v>24.998404723115264</v>
      </c>
      <c r="V350" s="43">
        <f>'25W'!U353/60</f>
        <v>343</v>
      </c>
      <c r="W350" s="46">
        <f>'25W'!V353</f>
        <v>25.493790871579225</v>
      </c>
      <c r="X350" s="46">
        <f>'30W'!V353</f>
        <v>26.493934670322645</v>
      </c>
      <c r="Y350" s="46">
        <f>'35W'!V353</f>
        <v>27.494099183413361</v>
      </c>
      <c r="Z350" s="46">
        <f>'40W'!V353</f>
        <v>28.494276748265076</v>
      </c>
    </row>
    <row r="351" spans="8:26" x14ac:dyDescent="0.25">
      <c r="H351" s="67">
        <f t="shared" si="6"/>
        <v>345</v>
      </c>
      <c r="I351" s="68">
        <f>'25W'!V354</f>
        <v>25.493919814086251</v>
      </c>
      <c r="J351" s="69">
        <f>'25W for Bottom'!G357</f>
        <v>19.494995825919041</v>
      </c>
      <c r="K351" s="68">
        <f>'25W for Front'!G357</f>
        <v>20.400019686169319</v>
      </c>
      <c r="L351" s="69">
        <f>'25W for Back'!G357</f>
        <v>24.498399138609813</v>
      </c>
      <c r="M351" s="69">
        <f>'25W for Right &amp; Left'!G357</f>
        <v>24.998443724219868</v>
      </c>
      <c r="V351" s="43">
        <f>'25W'!U354/60</f>
        <v>344</v>
      </c>
      <c r="W351" s="46">
        <f>'25W'!V354</f>
        <v>25.493919814086251</v>
      </c>
      <c r="X351" s="46">
        <f>'30W'!V354</f>
        <v>26.494063252920625</v>
      </c>
      <c r="Y351" s="46">
        <f>'35W'!V354</f>
        <v>27.494226663131705</v>
      </c>
      <c r="Z351" s="46">
        <f>'40W'!V354</f>
        <v>28.494402569586008</v>
      </c>
    </row>
    <row r="352" spans="8:26" x14ac:dyDescent="0.25">
      <c r="H352" s="67">
        <f t="shared" si="6"/>
        <v>346</v>
      </c>
      <c r="I352" s="68">
        <f>'25W'!V355</f>
        <v>25.494046079071634</v>
      </c>
      <c r="J352" s="69">
        <f>'25W for Bottom'!G358</f>
        <v>19.495079135410776</v>
      </c>
      <c r="K352" s="68">
        <f>'25W for Front'!G358</f>
        <v>20.400019696408396</v>
      </c>
      <c r="L352" s="69">
        <f>'25W for Back'!G358</f>
        <v>24.498437801856891</v>
      </c>
      <c r="M352" s="69">
        <f>'25W for Right &amp; Left'!G358</f>
        <v>24.998481771848578</v>
      </c>
      <c r="V352" s="43">
        <f>'25W'!U355/60</f>
        <v>345</v>
      </c>
      <c r="W352" s="46">
        <f>'25W'!V355</f>
        <v>25.494046079071634</v>
      </c>
      <c r="X352" s="46">
        <f>'30W'!V355</f>
        <v>26.494189109777594</v>
      </c>
      <c r="Y352" s="46">
        <f>'35W'!V355</f>
        <v>27.494351388955213</v>
      </c>
      <c r="Z352" s="46">
        <f>'40W'!V355</f>
        <v>28.494525624951542</v>
      </c>
    </row>
    <row r="353" spans="8:26" x14ac:dyDescent="0.25">
      <c r="H353" s="67">
        <f t="shared" si="6"/>
        <v>347</v>
      </c>
      <c r="I353" s="68">
        <f>'25W'!V356</f>
        <v>25.494169722127502</v>
      </c>
      <c r="J353" s="69">
        <f>'25W for Bottom'!G359</f>
        <v>19.495161058232132</v>
      </c>
      <c r="K353" s="68">
        <f>'25W for Front'!G359</f>
        <v>20.400019706174273</v>
      </c>
      <c r="L353" s="69">
        <f>'25W for Back'!G359</f>
        <v>24.49847553134579</v>
      </c>
      <c r="M353" s="69">
        <f>'25W for Right &amp; Left'!G359</f>
        <v>24.998518889310564</v>
      </c>
      <c r="V353" s="43">
        <f>'25W'!U356/60</f>
        <v>346</v>
      </c>
      <c r="W353" s="46">
        <f>'25W'!V356</f>
        <v>25.494169722127502</v>
      </c>
      <c r="X353" s="46">
        <f>'30W'!V356</f>
        <v>26.494312298668117</v>
      </c>
      <c r="Y353" s="46">
        <f>'35W'!V356</f>
        <v>27.494473420369044</v>
      </c>
      <c r="Z353" s="46">
        <f>'40W'!V356</f>
        <v>28.494645975160569</v>
      </c>
    </row>
    <row r="354" spans="8:26" x14ac:dyDescent="0.25">
      <c r="H354" s="67">
        <f t="shared" si="6"/>
        <v>348</v>
      </c>
      <c r="I354" s="68">
        <f>'25W'!V357</f>
        <v>25.494290797692045</v>
      </c>
      <c r="J354" s="69">
        <f>'25W for Bottom'!G360</f>
        <v>19.495241617455175</v>
      </c>
      <c r="K354" s="68">
        <f>'25W for Front'!G360</f>
        <v>20.400019715488817</v>
      </c>
      <c r="L354" s="69">
        <f>'25W for Back'!G360</f>
        <v>24.498512349626882</v>
      </c>
      <c r="M354" s="69">
        <f>'25W for Right &amp; Left'!G360</f>
        <v>24.998555099345197</v>
      </c>
      <c r="V354" s="43">
        <f>'25W'!U357/60</f>
        <v>347</v>
      </c>
      <c r="W354" s="46">
        <f>'25W'!V357</f>
        <v>25.494290797692045</v>
      </c>
      <c r="X354" s="46">
        <f>'30W'!V357</f>
        <v>26.494432876142465</v>
      </c>
      <c r="Y354" s="46">
        <f>'35W'!V357</f>
        <v>27.494592815573721</v>
      </c>
      <c r="Z354" s="46">
        <f>'40W'!V357</f>
        <v>28.494763679675788</v>
      </c>
    </row>
    <row r="355" spans="8:26" x14ac:dyDescent="0.25">
      <c r="H355" s="67">
        <f t="shared" si="6"/>
        <v>349</v>
      </c>
      <c r="I355" s="68">
        <f>'25W'!V358</f>
        <v>25.494409359073455</v>
      </c>
      <c r="J355" s="69">
        <f>'25W for Bottom'!G361</f>
        <v>19.495320835768386</v>
      </c>
      <c r="K355" s="68">
        <f>'25W for Front'!G361</f>
        <v>20.400019724372886</v>
      </c>
      <c r="L355" s="69">
        <f>'25W for Back'!G361</f>
        <v>24.498548278705989</v>
      </c>
      <c r="M355" s="69">
        <f>'25W for Right &amp; Left'!G361</f>
        <v>24.99859042413599</v>
      </c>
      <c r="V355" s="43">
        <f>'25W'!U358/60</f>
        <v>348</v>
      </c>
      <c r="W355" s="46">
        <f>'25W'!V358</f>
        <v>25.494409359073455</v>
      </c>
      <c r="X355" s="46">
        <f>'30W'!V358</f>
        <v>26.494550897552529</v>
      </c>
      <c r="Y355" s="46">
        <f>'35W'!V358</f>
        <v>27.494709631512862</v>
      </c>
      <c r="Z355" s="46">
        <f>'40W'!V358</f>
        <v>28.494878796653076</v>
      </c>
    </row>
    <row r="356" spans="8:26" x14ac:dyDescent="0.25">
      <c r="H356" s="67">
        <f t="shared" si="6"/>
        <v>350</v>
      </c>
      <c r="I356" s="68">
        <f>'25W'!V359</f>
        <v>25.494525458473372</v>
      </c>
      <c r="J356" s="69">
        <f>'25W for Bottom'!G362</f>
        <v>19.495398735483011</v>
      </c>
      <c r="K356" s="68">
        <f>'25W for Front'!G362</f>
        <v>20.400019732846378</v>
      </c>
      <c r="L356" s="69">
        <f>'25W for Back'!G362</f>
        <v>24.498583340057522</v>
      </c>
      <c r="M356" s="69">
        <f>'25W for Right &amp; Left'!G362</f>
        <v>24.99862488532419</v>
      </c>
      <c r="V356" s="43">
        <f>'25W'!U359/60</f>
        <v>349</v>
      </c>
      <c r="W356" s="46">
        <f>'25W'!V359</f>
        <v>25.494525458473372</v>
      </c>
      <c r="X356" s="46">
        <f>'30W'!V359</f>
        <v>26.494666417077216</v>
      </c>
      <c r="Y356" s="46">
        <f>'35W'!V359</f>
        <v>27.494823923900306</v>
      </c>
      <c r="Z356" s="46">
        <f>'40W'!V359</f>
        <v>28.494991382970191</v>
      </c>
    </row>
    <row r="357" spans="8:26" x14ac:dyDescent="0.25">
      <c r="H357" s="67">
        <f t="shared" si="6"/>
        <v>351</v>
      </c>
      <c r="I357" s="68">
        <f>'25W'!V360</f>
        <v>25.494639147009849</v>
      </c>
      <c r="J357" s="69">
        <f>'25W for Bottom'!G363</f>
        <v>19.495475338539336</v>
      </c>
      <c r="K357" s="68">
        <f>'25W for Front'!G363</f>
        <v>20.400019740928265</v>
      </c>
      <c r="L357" s="69">
        <f>'25W for Back'!G363</f>
        <v>24.498617554637324</v>
      </c>
      <c r="M357" s="69">
        <f>'25W for Right &amp; Left'!G363</f>
        <v>24.998658504022014</v>
      </c>
      <c r="V357" s="43">
        <f>'25W'!U360/60</f>
        <v>350</v>
      </c>
      <c r="W357" s="46">
        <f>'25W'!V360</f>
        <v>25.494639147009849</v>
      </c>
      <c r="X357" s="46">
        <f>'30W'!V360</f>
        <v>26.494779487747291</v>
      </c>
      <c r="Y357" s="46">
        <f>'35W'!V360</f>
        <v>27.494935747246675</v>
      </c>
      <c r="Z357" s="46">
        <f>'40W'!V360</f>
        <v>28.49510149425485</v>
      </c>
    </row>
    <row r="358" spans="8:26" x14ac:dyDescent="0.25">
      <c r="H358" s="67">
        <f t="shared" si="6"/>
        <v>352</v>
      </c>
      <c r="I358" s="68">
        <f>'25W'!V361</f>
        <v>25.494750474739824</v>
      </c>
      <c r="J358" s="69">
        <f>'25W for Bottom'!G364</f>
        <v>19.495550666512848</v>
      </c>
      <c r="K358" s="68">
        <f>'25W for Front'!G364</f>
        <v>20.400019748636648</v>
      </c>
      <c r="L358" s="69">
        <f>'25W for Back'!G364</f>
        <v>24.498650942895186</v>
      </c>
      <c r="M358" s="69">
        <f>'25W for Right &amp; Left'!G364</f>
        <v>24.998691300825595</v>
      </c>
      <c r="V358" s="43">
        <f>'25W'!U361/60</f>
        <v>351</v>
      </c>
      <c r="W358" s="46">
        <f>'25W'!V361</f>
        <v>25.494750474739824</v>
      </c>
      <c r="X358" s="46">
        <f>'30W'!V361</f>
        <v>26.494890161469698</v>
      </c>
      <c r="Y358" s="46">
        <f>'35W'!V361</f>
        <v>27.495045154885332</v>
      </c>
      <c r="Z358" s="46">
        <f>'40W'!V361</f>
        <v>28.495209184912198</v>
      </c>
    </row>
    <row r="359" spans="8:26" x14ac:dyDescent="0.25">
      <c r="H359" s="67">
        <f t="shared" si="6"/>
        <v>353</v>
      </c>
      <c r="I359" s="68">
        <f>'25W'!V362</f>
        <v>25.494859490681144</v>
      </c>
      <c r="J359" s="69">
        <f>'25W for Bottom'!G365</f>
        <v>19.495624740620283</v>
      </c>
      <c r="K359" s="68">
        <f>'25W for Front'!G365</f>
        <v>20.400019755988787</v>
      </c>
      <c r="L359" s="69">
        <f>'25W for Back'!G365</f>
        <v>24.498683524787058</v>
      </c>
      <c r="M359" s="69">
        <f>'25W for Right &amp; Left'!G365</f>
        <v>24.998723295827585</v>
      </c>
      <c r="V359" s="43">
        <f>'25W'!U362/60</f>
        <v>352</v>
      </c>
      <c r="W359" s="46">
        <f>'25W'!V362</f>
        <v>25.494859490681144</v>
      </c>
      <c r="X359" s="46">
        <f>'30W'!V362</f>
        <v>26.494998489051365</v>
      </c>
      <c r="Y359" s="46">
        <f>'35W'!V362</f>
        <v>27.495152198997818</v>
      </c>
      <c r="Z359" s="46">
        <f>'40W'!V362</f>
        <v>28.495314508151665</v>
      </c>
    </row>
    <row r="360" spans="8:26" x14ac:dyDescent="0.25">
      <c r="H360" s="67">
        <f t="shared" si="6"/>
        <v>354</v>
      </c>
      <c r="I360" s="68">
        <f>'25W'!V363</f>
        <v>25.494966242834114</v>
      </c>
      <c r="J360" s="69">
        <f>'25W for Bottom'!G366</f>
        <v>19.495697581725587</v>
      </c>
      <c r="K360" s="68">
        <f>'25W for Front'!G366</f>
        <v>20.400019763001144</v>
      </c>
      <c r="L360" s="69">
        <f>'25W for Back'!G366</f>
        <v>24.498715319786985</v>
      </c>
      <c r="M360" s="69">
        <f>'25W for Right &amp; Left'!G366</f>
        <v>24.998754508629471</v>
      </c>
      <c r="V360" s="43">
        <f>'25W'!U363/60</f>
        <v>353</v>
      </c>
      <c r="W360" s="46">
        <f>'25W'!V363</f>
        <v>25.494966242834114</v>
      </c>
      <c r="X360" s="46">
        <f>'30W'!V363</f>
        <v>26.495104520222512</v>
      </c>
      <c r="Y360" s="46">
        <f>'35W'!V363</f>
        <v>27.495256930638696</v>
      </c>
      <c r="Z360" s="46">
        <f>'40W'!V363</f>
        <v>28.495417516013237</v>
      </c>
    </row>
    <row r="361" spans="8:26" x14ac:dyDescent="0.25">
      <c r="H361" s="67">
        <f t="shared" si="6"/>
        <v>355</v>
      </c>
      <c r="I361" s="68">
        <f>'25W'!V364</f>
        <v>25.495070778202624</v>
      </c>
      <c r="J361" s="69">
        <f>'25W for Bottom'!G367</f>
        <v>19.49576921034577</v>
      </c>
      <c r="K361" s="68">
        <f>'25W for Front'!G367</f>
        <v>20.400019769689425</v>
      </c>
      <c r="L361" s="69">
        <f>'25W for Back'!G367</f>
        <v>24.498746346898738</v>
      </c>
      <c r="M361" s="69">
        <f>'25W for Right &amp; Left'!G367</f>
        <v>24.998784958353571</v>
      </c>
      <c r="V361" s="43">
        <f>'25W'!U364/60</f>
        <v>354</v>
      </c>
      <c r="W361" s="46">
        <f>'25W'!V364</f>
        <v>25.495070778202624</v>
      </c>
      <c r="X361" s="46">
        <f>'30W'!V364</f>
        <v>26.495208303659446</v>
      </c>
      <c r="Y361" s="46">
        <f>'35W'!V364</f>
        <v>27.495359399759899</v>
      </c>
      <c r="Z361" s="46">
        <f>'40W'!V364</f>
        <v>28.495518259393151</v>
      </c>
    </row>
    <row r="362" spans="8:26" x14ac:dyDescent="0.25">
      <c r="H362" s="67">
        <f t="shared" si="6"/>
        <v>356</v>
      </c>
      <c r="I362" s="68">
        <f>'25W'!V365</f>
        <v>25.495173142814817</v>
      </c>
      <c r="J362" s="69">
        <f>'25W for Bottom'!G368</f>
        <v>19.49583964665668</v>
      </c>
      <c r="K362" s="68">
        <f>'25W for Front'!G368</f>
        <v>20.400019776068604</v>
      </c>
      <c r="L362" s="69">
        <f>'25W for Back'!G368</f>
        <v>24.498776624667165</v>
      </c>
      <c r="M362" s="69">
        <f>'25W for Right &amp; Left'!G368</f>
        <v>24.998814663654755</v>
      </c>
      <c r="V362" s="43">
        <f>'25W'!U365/60</f>
        <v>355</v>
      </c>
      <c r="W362" s="46">
        <f>'25W'!V365</f>
        <v>25.495173142814817</v>
      </c>
      <c r="X362" s="46">
        <f>'30W'!V365</f>
        <v>26.495309887006904</v>
      </c>
      <c r="Y362" s="46">
        <f>'35W'!V365</f>
        <v>27.495459655234523</v>
      </c>
      <c r="Z362" s="46">
        <f>'40W'!V365</f>
        <v>28.495616788069025</v>
      </c>
    </row>
    <row r="363" spans="8:26" x14ac:dyDescent="0.25">
      <c r="H363" s="67">
        <f t="shared" si="6"/>
        <v>357</v>
      </c>
      <c r="I363" s="68">
        <f>'25W'!V366</f>
        <v>25.495273381743335</v>
      </c>
      <c r="J363" s="69">
        <f>'25W for Bottom'!G369</f>
        <v>19.495908910498656</v>
      </c>
      <c r="K363" s="68">
        <f>'25W for Front'!G369</f>
        <v>20.40001978215297</v>
      </c>
      <c r="L363" s="69">
        <f>'25W for Back'!G369</f>
        <v>24.498806171189276</v>
      </c>
      <c r="M363" s="69">
        <f>'25W for Right &amp; Left'!G369</f>
        <v>24.998843642731863</v>
      </c>
      <c r="V363" s="43">
        <f>'25W'!U366/60</f>
        <v>356</v>
      </c>
      <c r="W363" s="46">
        <f>'25W'!V366</f>
        <v>25.495273381743335</v>
      </c>
      <c r="X363" s="46">
        <f>'30W'!V366</f>
        <v>26.495409316899899</v>
      </c>
      <c r="Y363" s="46">
        <f>'35W'!V366</f>
        <v>27.495557744880134</v>
      </c>
      <c r="Z363" s="46">
        <f>'40W'!V366</f>
        <v>28.495713150724438</v>
      </c>
    </row>
    <row r="364" spans="8:26" x14ac:dyDescent="0.25">
      <c r="H364" s="67">
        <f t="shared" si="6"/>
        <v>358</v>
      </c>
      <c r="I364" s="68">
        <f>'25W'!V367</f>
        <v>25.495371539125145</v>
      </c>
      <c r="J364" s="69">
        <f>'25W for Bottom'!G370</f>
        <v>19.4959770213821</v>
      </c>
      <c r="K364" s="68">
        <f>'25W for Front'!G370</f>
        <v>20.400019787956143</v>
      </c>
      <c r="L364" s="69">
        <f>'25W for Back'!G370</f>
        <v>24.498835004125059</v>
      </c>
      <c r="M364" s="69">
        <f>'25W for Right &amp; Left'!G370</f>
        <v>24.998871913338853</v>
      </c>
      <c r="V364" s="43">
        <f>'25W'!U367/60</f>
        <v>357</v>
      </c>
      <c r="W364" s="46">
        <f>'25W'!V367</f>
        <v>25.495371539125145</v>
      </c>
      <c r="X364" s="46">
        <f>'30W'!V367</f>
        <v>26.495506638985105</v>
      </c>
      <c r="Y364" s="46">
        <f>'35W'!V367</f>
        <v>27.495653715481538</v>
      </c>
      <c r="Z364" s="46">
        <f>'40W'!V367</f>
        <v>28.49580739497296</v>
      </c>
    </row>
    <row r="365" spans="8:26" x14ac:dyDescent="0.25">
      <c r="H365" s="67">
        <f t="shared" si="6"/>
        <v>359</v>
      </c>
      <c r="I365" s="68">
        <f>'25W'!V368</f>
        <v>25.495467658180957</v>
      </c>
      <c r="J365" s="69">
        <f>'25W for Bottom'!G371</f>
        <v>19.496043998492961</v>
      </c>
      <c r="K365" s="68">
        <f>'25W for Front'!G371</f>
        <v>20.400019793491126</v>
      </c>
      <c r="L365" s="69">
        <f>'25W for Back'!G371</f>
        <v>24.498863140708028</v>
      </c>
      <c r="M365" s="69">
        <f>'25W for Right &amp; Left'!G371</f>
        <v>24.998899492795683</v>
      </c>
      <c r="V365" s="43">
        <f>'25W'!U368/60</f>
        <v>358</v>
      </c>
      <c r="W365" s="46">
        <f>'25W'!V368</f>
        <v>25.495467658180957</v>
      </c>
      <c r="X365" s="46">
        <f>'30W'!V368</f>
        <v>26.495601897941803</v>
      </c>
      <c r="Y365" s="46">
        <f>'35W'!V368</f>
        <v>27.495747612813098</v>
      </c>
      <c r="Z365" s="46">
        <f>'40W'!V368</f>
        <v>28.49589956738167</v>
      </c>
    </row>
    <row r="366" spans="8:26" x14ac:dyDescent="0.25">
      <c r="H366" s="67">
        <f t="shared" si="6"/>
        <v>360</v>
      </c>
      <c r="I366" s="68">
        <f>'25W'!V369</f>
        <v>25.49556178123424</v>
      </c>
      <c r="J366" s="69">
        <f>'25W for Bottom'!G372</f>
        <v>19.496109860698123</v>
      </c>
      <c r="K366" s="68">
        <f>'25W for Front'!G372</f>
        <v>20.400019798770305</v>
      </c>
      <c r="L366" s="69">
        <f>'25W for Back'!G372</f>
        <v>24.498890597755523</v>
      </c>
      <c r="M366" s="69">
        <f>'25W for Right &amp; Left'!G372</f>
        <v>24.998926397998908</v>
      </c>
      <c r="V366" s="43">
        <f>'25W'!U369/60</f>
        <v>359</v>
      </c>
      <c r="W366" s="46">
        <f>'25W'!V369</f>
        <v>25.49556178123424</v>
      </c>
      <c r="X366" s="46">
        <f>'30W'!V369</f>
        <v>26.495695137502377</v>
      </c>
      <c r="Y366" s="46">
        <f>'35W'!V369</f>
        <v>27.495839481660536</v>
      </c>
      <c r="Z366" s="46">
        <f>'40W'!V369</f>
        <v>28.495989713494151</v>
      </c>
    </row>
    <row r="367" spans="8:26" x14ac:dyDescent="0.25">
      <c r="H367" s="67">
        <f t="shared" si="6"/>
        <v>361</v>
      </c>
      <c r="I367" s="68">
        <f>'25W'!V370</f>
        <v>25.495653949729839</v>
      </c>
      <c r="J367" s="69">
        <f>'25W for Bottom'!G373</f>
        <v>19.496174626550708</v>
      </c>
      <c r="K367" s="68">
        <f>'25W for Front'!G373</f>
        <v>20.400019803805506</v>
      </c>
      <c r="L367" s="69">
        <f>'25W for Back'!G373</f>
        <v>24.498917391678756</v>
      </c>
      <c r="M367" s="69">
        <f>'25W for Right &amp; Left'!G373</f>
        <v>24.998952645432034</v>
      </c>
      <c r="V367" s="43">
        <f>'25W'!U370/60</f>
        <v>360</v>
      </c>
      <c r="W367" s="46">
        <f>'25W'!V370</f>
        <v>25.495653949729839</v>
      </c>
      <c r="X367" s="46">
        <f>'30W'!V370</f>
        <v>26.495786400472362</v>
      </c>
      <c r="Y367" s="46">
        <f>'35W'!V370</f>
        <v>27.495929365842287</v>
      </c>
      <c r="Z367" s="46">
        <f>'40W'!V370</f>
        <v>28.496077877852972</v>
      </c>
    </row>
    <row r="368" spans="8:26" x14ac:dyDescent="0.25">
      <c r="H368" s="67">
        <f t="shared" si="6"/>
        <v>362</v>
      </c>
      <c r="I368" s="68">
        <f>'25W'!V371</f>
        <v>25.495744204252201</v>
      </c>
      <c r="J368" s="69">
        <f>'25W for Bottom'!G374</f>
        <v>19.49623831429528</v>
      </c>
      <c r="K368" s="68">
        <f>'25W for Front'!G374</f>
        <v>20.400019808608004</v>
      </c>
      <c r="L368" s="69">
        <f>'25W for Back'!G374</f>
        <v>24.498943538492622</v>
      </c>
      <c r="M368" s="69">
        <f>'25W for Right &amp; Left'!G374</f>
        <v>24.998978251175618</v>
      </c>
      <c r="V368" s="43">
        <f>'25W'!U371/60</f>
        <v>361</v>
      </c>
      <c r="W368" s="46">
        <f>'25W'!V371</f>
        <v>25.495744204252201</v>
      </c>
      <c r="X368" s="46">
        <f>'30W'!V371</f>
        <v>26.4958757287501</v>
      </c>
      <c r="Y368" s="46">
        <f>'35W'!V371</f>
        <v>27.496017308230382</v>
      </c>
      <c r="Z368" s="46">
        <f>'40W'!V371</f>
        <v>28.496164104021695</v>
      </c>
    </row>
    <row r="369" spans="8:26" x14ac:dyDescent="0.25">
      <c r="H369" s="67">
        <f t="shared" si="6"/>
        <v>363</v>
      </c>
      <c r="I369" s="68">
        <f>'25W'!V372</f>
        <v>25.495832584543244</v>
      </c>
      <c r="J369" s="69">
        <f>'25W for Bottom'!G375</f>
        <v>19.49630094187297</v>
      </c>
      <c r="K369" s="68">
        <f>'25W for Front'!G375</f>
        <v>20.400019813188553</v>
      </c>
      <c r="L369" s="69">
        <f>'25W for Back'!G375</f>
        <v>24.498969053825267</v>
      </c>
      <c r="M369" s="69">
        <f>'25W for Right &amp; Left'!G375</f>
        <v>24.999003230917111</v>
      </c>
      <c r="V369" s="43">
        <f>'25W'!U372/60</f>
        <v>362</v>
      </c>
      <c r="W369" s="46">
        <f>'25W'!V372</f>
        <v>25.495832584543244</v>
      </c>
      <c r="X369" s="46">
        <f>'30W'!V372</f>
        <v>26.495963163345944</v>
      </c>
      <c r="Y369" s="46">
        <f>'35W'!V372</f>
        <v>27.496103350770881</v>
      </c>
      <c r="Z369" s="46">
        <f>'40W'!V372</f>
        <v>28.496248434606372</v>
      </c>
    </row>
    <row r="370" spans="8:26" x14ac:dyDescent="0.25">
      <c r="H370" s="67">
        <f t="shared" si="6"/>
        <v>364</v>
      </c>
      <c r="I370" s="68">
        <f>'25W'!V373</f>
        <v>25.495919129519823</v>
      </c>
      <c r="J370" s="69">
        <f>'25W for Bottom'!G376</f>
        <v>19.496362526926529</v>
      </c>
      <c r="K370" s="68">
        <f>'25W for Front'!G376</f>
        <v>20.400019817557414</v>
      </c>
      <c r="L370" s="69">
        <f>'25W for Back'!G376</f>
        <v>24.498993952927421</v>
      </c>
      <c r="M370" s="69">
        <f>'25W for Right &amp; Left'!G376</f>
        <v>24.999027599960474</v>
      </c>
      <c r="V370" s="43">
        <f>'25W'!U373/60</f>
        <v>363</v>
      </c>
      <c r="W370" s="46">
        <f>'25W'!V373</f>
        <v>25.495919129519823</v>
      </c>
      <c r="X370" s="46">
        <f>'30W'!V373</f>
        <v>26.496048744401079</v>
      </c>
      <c r="Y370" s="46">
        <f>'35W'!V373</f>
        <v>27.496187534503871</v>
      </c>
      <c r="Z370" s="46">
        <f>'40W'!V373</f>
        <v>28.496330911276598</v>
      </c>
    </row>
    <row r="371" spans="8:26" x14ac:dyDescent="0.25">
      <c r="H371" s="67">
        <f t="shared" si="6"/>
        <v>365</v>
      </c>
      <c r="I371" s="68">
        <f>'25W'!V374</f>
        <v>25.496003877290875</v>
      </c>
      <c r="J371" s="69">
        <f>'25W for Bottom'!G377</f>
        <v>19.496423086805269</v>
      </c>
      <c r="K371" s="68">
        <f>'25W for Front'!G377</f>
        <v>20.400019821724367</v>
      </c>
      <c r="L371" s="69">
        <f>'25W for Back'!G377</f>
        <v>24.499018250681523</v>
      </c>
      <c r="M371" s="69">
        <f>'25W for Right &amp; Left'!G377</f>
        <v>24.999051373235542</v>
      </c>
      <c r="V371" s="43">
        <f>'25W'!U374/60</f>
        <v>364</v>
      </c>
      <c r="W371" s="46">
        <f>'25W'!V374</f>
        <v>25.496003877290875</v>
      </c>
      <c r="X371" s="46">
        <f>'30W'!V374</f>
        <v>26.496132511205932</v>
      </c>
      <c r="Y371" s="46">
        <f>'35W'!V374</f>
        <v>27.496269899583023</v>
      </c>
      <c r="Z371" s="46">
        <f>'40W'!V374</f>
        <v>28.49641157478608</v>
      </c>
    </row>
    <row r="372" spans="8:26" x14ac:dyDescent="0.25">
      <c r="H372" s="67">
        <f t="shared" si="6"/>
        <v>366</v>
      </c>
      <c r="I372" s="68">
        <f>'25W'!V375</f>
        <v>25.49608686517416</v>
      </c>
      <c r="J372" s="69">
        <f>'25W for Bottom'!G378</f>
        <v>19.496482638569951</v>
      </c>
      <c r="K372" s="68">
        <f>'25W for Front'!G378</f>
        <v>20.400019825698742</v>
      </c>
      <c r="L372" s="69">
        <f>'25W for Back'!G378</f>
        <v>24.499041961610608</v>
      </c>
      <c r="M372" s="69">
        <f>'25W for Right &amp; Left'!G378</f>
        <v>24.999074565307176</v>
      </c>
      <c r="V372" s="43">
        <f>'25W'!U375/60</f>
        <v>365</v>
      </c>
      <c r="W372" s="46">
        <f>'25W'!V375</f>
        <v>25.49608686517416</v>
      </c>
      <c r="X372" s="46">
        <f>'30W'!V375</f>
        <v>26.496214502218209</v>
      </c>
      <c r="Y372" s="46">
        <f>'35W'!V375</f>
        <v>27.496350485294737</v>
      </c>
      <c r="Z372" s="46">
        <f>'40W'!V375</f>
        <v>28.496490464992771</v>
      </c>
    </row>
    <row r="373" spans="8:26" x14ac:dyDescent="0.25">
      <c r="H373" s="67">
        <f t="shared" si="6"/>
        <v>367</v>
      </c>
      <c r="I373" s="68">
        <f>'25W'!V376</f>
        <v>25.496168129712707</v>
      </c>
      <c r="J373" s="69">
        <f>'25W for Bottom'!G379</f>
        <v>19.496541198997569</v>
      </c>
      <c r="K373" s="68">
        <f>'25W for Front'!G379</f>
        <v>20.400019829489441</v>
      </c>
      <c r="L373" s="69">
        <f>'25W for Back'!G379</f>
        <v>24.49906509988698</v>
      </c>
      <c r="M373" s="69">
        <f>'25W for Right &amp; Left'!G379</f>
        <v>24.999097190384184</v>
      </c>
      <c r="V373" s="43">
        <f>'25W'!U376/60</f>
        <v>366</v>
      </c>
      <c r="W373" s="46">
        <f>'25W'!V376</f>
        <v>25.496168129712707</v>
      </c>
      <c r="X373" s="46">
        <f>'30W'!V376</f>
        <v>26.49629475508052</v>
      </c>
      <c r="Y373" s="46">
        <f>'35W'!V376</f>
        <v>27.496429330076865</v>
      </c>
      <c r="Z373" s="46">
        <f>'40W'!V376</f>
        <v>28.496567620878547</v>
      </c>
    </row>
    <row r="374" spans="8:26" x14ac:dyDescent="0.25">
      <c r="H374" s="67">
        <f t="shared" si="6"/>
        <v>368</v>
      </c>
      <c r="I374" s="68">
        <f>'25W'!V377</f>
        <v>25.49624770669087</v>
      </c>
      <c r="J374" s="69">
        <f>'25W for Bottom'!G380</f>
        <v>19.49659878458607</v>
      </c>
      <c r="K374" s="68">
        <f>'25W for Front'!G380</f>
        <v>20.400019833104952</v>
      </c>
      <c r="L374" s="69">
        <f>'25W for Back'!G380</f>
        <v>24.49908767934069</v>
      </c>
      <c r="M374" s="69">
        <f>'25W for Right &amp; Left'!G380</f>
        <v>24.999119262328026</v>
      </c>
      <c r="V374" s="43">
        <f>'25W'!U377/60</f>
        <v>367</v>
      </c>
      <c r="W374" s="46">
        <f>'25W'!V377</f>
        <v>25.49624770669087</v>
      </c>
      <c r="X374" s="46">
        <f>'30W'!V377</f>
        <v>26.496373306637668</v>
      </c>
      <c r="Y374" s="46">
        <f>'35W'!V377</f>
        <v>27.496506471537035</v>
      </c>
      <c r="Z374" s="46">
        <f>'40W'!V377</f>
        <v>28.496643080568461</v>
      </c>
    </row>
    <row r="375" spans="8:26" x14ac:dyDescent="0.25">
      <c r="H375" s="67">
        <f t="shared" si="6"/>
        <v>369</v>
      </c>
      <c r="I375" s="68">
        <f>'25W'!V378</f>
        <v>25.496325631150086</v>
      </c>
      <c r="J375" s="69">
        <f>'25W for Bottom'!G381</f>
        <v>19.496655411558987</v>
      </c>
      <c r="K375" s="68">
        <f>'25W for Front'!G381</f>
        <v>20.400019836553373</v>
      </c>
      <c r="L375" s="69">
        <f>'25W for Back'!G381</f>
        <v>24.499109713467796</v>
      </c>
      <c r="M375" s="69">
        <f>'25W for Right &amp; Left'!G381</f>
        <v>24.999140794661301</v>
      </c>
      <c r="V375" s="43">
        <f>'25W'!U378/60</f>
        <v>368</v>
      </c>
      <c r="W375" s="46">
        <f>'25W'!V378</f>
        <v>25.496325631150086</v>
      </c>
      <c r="X375" s="46">
        <f>'30W'!V378</f>
        <v>26.496450192953539</v>
      </c>
      <c r="Y375" s="46">
        <f>'35W'!V378</f>
        <v>27.496581946470581</v>
      </c>
      <c r="Z375" s="46">
        <f>'40W'!V378</f>
        <v>28.49671688134957</v>
      </c>
    </row>
    <row r="376" spans="8:26" x14ac:dyDescent="0.25">
      <c r="H376" s="67">
        <f t="shared" si="6"/>
        <v>370</v>
      </c>
      <c r="I376" s="68">
        <f>'25W'!V379</f>
        <v>25.49640193740429</v>
      </c>
      <c r="J376" s="69">
        <f>'25W for Bottom'!G382</f>
        <v>19.496711095870001</v>
      </c>
      <c r="K376" s="68">
        <f>'25W for Front'!G382</f>
        <v>20.400019839842422</v>
      </c>
      <c r="L376" s="69">
        <f>'25W for Back'!G382</f>
        <v>24.499131215438432</v>
      </c>
      <c r="M376" s="69">
        <f>'25W for Right &amp; Left'!G382</f>
        <v>24.999161800576029</v>
      </c>
      <c r="V376" s="43">
        <f>'25W'!U379/60</f>
        <v>369</v>
      </c>
      <c r="W376" s="46">
        <f>'25W'!V379</f>
        <v>25.49640193740429</v>
      </c>
      <c r="X376" s="46">
        <f>'30W'!V379</f>
        <v>26.496525449327656</v>
      </c>
      <c r="Y376" s="46">
        <f>'35W'!V379</f>
        <v>27.496655790878076</v>
      </c>
      <c r="Z376" s="46">
        <f>'40W'!V379</f>
        <v>28.496789059689352</v>
      </c>
    </row>
    <row r="377" spans="8:26" x14ac:dyDescent="0.25">
      <c r="H377" s="67">
        <f t="shared" si="6"/>
        <v>371</v>
      </c>
      <c r="I377" s="68">
        <f>'25W'!V380</f>
        <v>25.496476659055016</v>
      </c>
      <c r="J377" s="69">
        <f>'25W for Bottom'!G383</f>
        <v>19.496765853207425</v>
      </c>
      <c r="K377" s="68">
        <f>'25W for Front'!G383</f>
        <v>20.400019842979468</v>
      </c>
      <c r="L377" s="69">
        <f>'25W for Back'!G383</f>
        <v>24.499152198104674</v>
      </c>
      <c r="M377" s="69">
        <f>'25W for Right &amp; Left'!G383</f>
        <v>24.999182292941736</v>
      </c>
      <c r="V377" s="43">
        <f>'25W'!U380/60</f>
        <v>370</v>
      </c>
      <c r="W377" s="46">
        <f>'25W'!V380</f>
        <v>25.496476659055016</v>
      </c>
      <c r="X377" s="46">
        <f>'30W'!V380</f>
        <v>26.496599110311376</v>
      </c>
      <c r="Y377" s="46">
        <f>'35W'!V380</f>
        <v>27.496728039982504</v>
      </c>
      <c r="Z377" s="46">
        <f>'40W'!V380</f>
        <v>28.496859651253718</v>
      </c>
    </row>
    <row r="378" spans="8:26" x14ac:dyDescent="0.25">
      <c r="H378" s="67">
        <f t="shared" si="6"/>
        <v>372</v>
      </c>
      <c r="I378" s="68">
        <f>'25W'!V381</f>
        <v>25.496549829006181</v>
      </c>
      <c r="J378" s="69">
        <f>'25W for Bottom'!G384</f>
        <v>19.49681969899861</v>
      </c>
      <c r="K378" s="68">
        <f>'25W for Front'!G384</f>
        <v>20.400019845971535</v>
      </c>
      <c r="L378" s="69">
        <f>'25W for Back'!G384</f>
        <v>24.499172674008218</v>
      </c>
      <c r="M378" s="69">
        <f>'25W for Right &amp; Left'!G384</f>
        <v>24.999202284313334</v>
      </c>
      <c r="V378" s="43">
        <f>'25W'!U381/60</f>
        <v>371</v>
      </c>
      <c r="W378" s="46">
        <f>'25W'!V381</f>
        <v>25.496549829006181</v>
      </c>
      <c r="X378" s="46">
        <f>'30W'!V381</f>
        <v>26.496671209723736</v>
      </c>
      <c r="Y378" s="46">
        <f>'35W'!V381</f>
        <v>27.496798728246045</v>
      </c>
      <c r="Z378" s="46">
        <f>'40W'!V381</f>
        <v>28.496928690924623</v>
      </c>
    </row>
    <row r="379" spans="8:26" x14ac:dyDescent="0.25">
      <c r="H379" s="67">
        <f t="shared" si="6"/>
        <v>373</v>
      </c>
      <c r="I379" s="68">
        <f>'25W'!V382</f>
        <v>25.496621479478563</v>
      </c>
      <c r="J379" s="69">
        <f>'25W for Bottom'!G385</f>
        <v>19.496872648414286</v>
      </c>
      <c r="K379" s="68">
        <f>'25W for Front'!G385</f>
        <v>20.400019848825323</v>
      </c>
      <c r="L379" s="69">
        <f>'25W for Back'!G385</f>
        <v>24.499192655387887</v>
      </c>
      <c r="M379" s="69">
        <f>'25W for Right &amp; Left'!G385</f>
        <v>24.999221786938811</v>
      </c>
      <c r="V379" s="43">
        <f>'25W'!U382/60</f>
        <v>372</v>
      </c>
      <c r="W379" s="46">
        <f>'25W'!V382</f>
        <v>25.496621479478563</v>
      </c>
      <c r="X379" s="46">
        <f>'30W'!V382</f>
        <v>26.496741780666976</v>
      </c>
      <c r="Y379" s="46">
        <f>'35W'!V382</f>
        <v>27.496867889386507</v>
      </c>
      <c r="Z379" s="46">
        <f>'40W'!V382</f>
        <v>28.496996212817297</v>
      </c>
    </row>
    <row r="380" spans="8:26" x14ac:dyDescent="0.25">
      <c r="H380" s="67">
        <f t="shared" si="6"/>
        <v>374</v>
      </c>
      <c r="I380" s="68">
        <f>'25W'!V383</f>
        <v>25.496691642023979</v>
      </c>
      <c r="J380" s="69">
        <f>'25W for Bottom'!G386</f>
        <v>19.496924716372824</v>
      </c>
      <c r="K380" s="68">
        <f>'25W for Front'!G386</f>
        <v>20.400019851547224</v>
      </c>
      <c r="L380" s="69">
        <f>'25W for Back'!G386</f>
        <v>24.499212154186928</v>
      </c>
      <c r="M380" s="69">
        <f>'25W for Right &amp; Left'!G386</f>
        <v>24.999240812766736</v>
      </c>
      <c r="V380" s="43">
        <f>'25W'!U383/60</f>
        <v>373</v>
      </c>
      <c r="W380" s="46">
        <f>'25W'!V383</f>
        <v>25.496691642023979</v>
      </c>
      <c r="X380" s="46">
        <f>'30W'!V383</f>
        <v>26.496810855541725</v>
      </c>
      <c r="Y380" s="46">
        <f>'35W'!V383</f>
        <v>27.496935556393399</v>
      </c>
      <c r="Z380" s="46">
        <f>'40W'!V383</f>
        <v>28.497062250297095</v>
      </c>
    </row>
    <row r="381" spans="8:26" x14ac:dyDescent="0.25">
      <c r="H381" s="67">
        <f t="shared" si="6"/>
        <v>375</v>
      </c>
      <c r="I381" s="68">
        <f>'25W'!V384</f>
        <v>25.496760347539176</v>
      </c>
      <c r="J381" s="69">
        <f>'25W for Bottom'!G387</f>
        <v>19.496975917544429</v>
      </c>
      <c r="K381" s="68">
        <f>'25W for Front'!G387</f>
        <v>20.400019854143331</v>
      </c>
      <c r="L381" s="69">
        <f>'25W for Back'!G387</f>
        <v>24.499231182060164</v>
      </c>
      <c r="M381" s="69">
        <f>'25W for Right &amp; Left'!G387</f>
        <v>24.99925937345358</v>
      </c>
      <c r="V381" s="43">
        <f>'25W'!U384/60</f>
        <v>374</v>
      </c>
      <c r="W381" s="46">
        <f>'25W'!V384</f>
        <v>25.496760347539176</v>
      </c>
      <c r="X381" s="46">
        <f>'30W'!V384</f>
        <v>26.496878466061865</v>
      </c>
      <c r="Y381" s="46">
        <f>'35W'!V384</f>
        <v>27.497001761543654</v>
      </c>
      <c r="Z381" s="46">
        <f>'40W'!V384</f>
        <v>28.497126835995967</v>
      </c>
    </row>
    <row r="382" spans="8:26" x14ac:dyDescent="0.25">
      <c r="H382" s="67">
        <f t="shared" si="6"/>
        <v>376</v>
      </c>
      <c r="I382" s="68">
        <f>'25W'!V385</f>
        <v>25.496827626279423</v>
      </c>
      <c r="J382" s="69">
        <f>'25W for Bottom'!G388</f>
        <v>19.497026266355263</v>
      </c>
      <c r="K382" s="68">
        <f>'25W for Front'!G388</f>
        <v>20.400019856619458</v>
      </c>
      <c r="L382" s="69">
        <f>'25W for Back'!G388</f>
        <v>24.499249750380955</v>
      </c>
      <c r="M382" s="69">
        <f>'25W for Right &amp; Left'!G388</f>
        <v>24.99927748037085</v>
      </c>
      <c r="V382" s="43">
        <f>'25W'!U385/60</f>
        <v>375</v>
      </c>
      <c r="W382" s="46">
        <f>'25W'!V385</f>
        <v>25.496827626279423</v>
      </c>
      <c r="X382" s="46">
        <f>'30W'!V385</f>
        <v>26.496944643269092</v>
      </c>
      <c r="Y382" s="46">
        <f>'35W'!V385</f>
        <v>27.49706653641703</v>
      </c>
      <c r="Z382" s="46">
        <f>'40W'!V385</f>
        <v>28.497190001828592</v>
      </c>
    </row>
    <row r="383" spans="8:26" x14ac:dyDescent="0.25">
      <c r="H383" s="67">
        <f t="shared" si="6"/>
        <v>377</v>
      </c>
      <c r="I383" s="68">
        <f>'25W'!V386</f>
        <v>25.496893507871821</v>
      </c>
      <c r="J383" s="69">
        <f>'25W for Bottom'!G389</f>
        <v>19.497075776991508</v>
      </c>
      <c r="K383" s="68">
        <f>'25W for Front'!G389</f>
        <v>20.40001985898115</v>
      </c>
      <c r="L383" s="69">
        <f>'25W for Back'!G389</f>
        <v>24.499267870247984</v>
      </c>
      <c r="M383" s="69">
        <f>'25W for Right &amp; Left'!G389</f>
        <v>24.999295144612063</v>
      </c>
      <c r="V383" s="43">
        <f>'25W'!U386/60</f>
        <v>376</v>
      </c>
      <c r="W383" s="46">
        <f>'25W'!V386</f>
        <v>25.496893507871821</v>
      </c>
      <c r="X383" s="46">
        <f>'30W'!V386</f>
        <v>26.497009417547154</v>
      </c>
      <c r="Y383" s="46">
        <f>'35W'!V386</f>
        <v>27.497129911911152</v>
      </c>
      <c r="Z383" s="46">
        <f>'40W'!V386</f>
        <v>28.497251779008131</v>
      </c>
    </row>
    <row r="384" spans="8:26" x14ac:dyDescent="0.25">
      <c r="H384" s="67">
        <f t="shared" si="6"/>
        <v>378</v>
      </c>
      <c r="I384" s="68">
        <f>'25W'!V387</f>
        <v>25.496958021328354</v>
      </c>
      <c r="J384" s="69">
        <f>'25W for Bottom'!G390</f>
        <v>19.497124463403345</v>
      </c>
      <c r="K384" s="68">
        <f>'25W for Front'!G390</f>
        <v>20.400019861233698</v>
      </c>
      <c r="L384" s="69">
        <f>'25W for Back'!G390</f>
        <v>24.499285552491905</v>
      </c>
      <c r="M384" s="69">
        <f>'25W for Right &amp; Left'!G390</f>
        <v>24.999312376999534</v>
      </c>
      <c r="V384" s="43">
        <f>'25W'!U387/60</f>
        <v>377</v>
      </c>
      <c r="W384" s="46">
        <f>'25W'!V387</f>
        <v>25.496958021328354</v>
      </c>
      <c r="X384" s="46">
        <f>'30W'!V387</f>
        <v>26.497072818635793</v>
      </c>
      <c r="Y384" s="46">
        <f>'35W'!V387</f>
        <v>27.497191918256249</v>
      </c>
      <c r="Z384" s="46">
        <f>'40W'!V387</f>
        <v>28.497312198061643</v>
      </c>
    </row>
    <row r="385" spans="8:26" x14ac:dyDescent="0.25">
      <c r="H385" s="67">
        <f t="shared" si="6"/>
        <v>379</v>
      </c>
      <c r="I385" s="68">
        <f>'25W'!V388</f>
        <v>25.49702119505864</v>
      </c>
      <c r="J385" s="69">
        <f>'25W for Bottom'!G391</f>
        <v>19.497172339308882</v>
      </c>
      <c r="K385" s="68">
        <f>'25W for Front'!G391</f>
        <v>20.400019863382141</v>
      </c>
      <c r="L385" s="69">
        <f>'25W for Back'!G391</f>
        <v>24.499302807681808</v>
      </c>
      <c r="M385" s="69">
        <f>'25W for Right &amp; Left'!G391</f>
        <v>24.999329188091007</v>
      </c>
      <c r="V385" s="43">
        <f>'25W'!U388/60</f>
        <v>378</v>
      </c>
      <c r="W385" s="46">
        <f>'25W'!V388</f>
        <v>25.49702119505864</v>
      </c>
      <c r="X385" s="46">
        <f>'30W'!V388</f>
        <v>26.497134875644392</v>
      </c>
      <c r="Y385" s="46">
        <f>'35W'!V388</f>
        <v>27.497252585029567</v>
      </c>
      <c r="Z385" s="46">
        <f>'40W'!V388</f>
        <v>28.497371288845169</v>
      </c>
    </row>
    <row r="386" spans="8:26" x14ac:dyDescent="0.25">
      <c r="H386" s="67">
        <f t="shared" si="6"/>
        <v>380</v>
      </c>
      <c r="I386" s="68">
        <f>'25W'!V389</f>
        <v>25.497083056882449</v>
      </c>
      <c r="J386" s="69">
        <f>'25W for Bottom'!G392</f>
        <v>19.497219418198011</v>
      </c>
      <c r="K386" s="68">
        <f>'25W for Front'!G392</f>
        <v>20.400019865431297</v>
      </c>
      <c r="L386" s="69">
        <f>'25W for Back'!G392</f>
        <v>24.499319646131539</v>
      </c>
      <c r="M386" s="69">
        <f>'25W for Right &amp; Left'!G392</f>
        <v>24.999345588186131</v>
      </c>
      <c r="V386" s="43">
        <f>'25W'!U389/60</f>
        <v>379</v>
      </c>
      <c r="W386" s="46">
        <f>'25W'!V389</f>
        <v>25.497083056882449</v>
      </c>
      <c r="X386" s="46">
        <f>'30W'!V389</f>
        <v>26.497195617065334</v>
      </c>
      <c r="Y386" s="46">
        <f>'35W'!V389</f>
        <v>27.497311941169471</v>
      </c>
      <c r="Z386" s="46">
        <f>'40W'!V389</f>
        <v>28.497429080558472</v>
      </c>
    </row>
    <row r="387" spans="8:26" x14ac:dyDescent="0.25">
      <c r="H387" s="67">
        <f t="shared" si="6"/>
        <v>381</v>
      </c>
      <c r="I387" s="68">
        <f>'25W'!V390</f>
        <v>25.49714363404194</v>
      </c>
      <c r="J387" s="69">
        <f>'25W for Bottom'!G393</f>
        <v>19.497265713336201</v>
      </c>
      <c r="K387" s="68">
        <f>'25W for Front'!G393</f>
        <v>20.400019867385748</v>
      </c>
      <c r="L387" s="69">
        <f>'25W for Back'!G393</f>
        <v>24.499336077905859</v>
      </c>
      <c r="M387" s="69">
        <f>'25W for Right &amp; Left'!G393</f>
        <v>24.99936158733275</v>
      </c>
      <c r="V387" s="43">
        <f>'25W'!U390/60</f>
        <v>380</v>
      </c>
      <c r="W387" s="46">
        <f>'25W'!V390</f>
        <v>25.49714363404194</v>
      </c>
      <c r="X387" s="46">
        <f>'30W'!V390</f>
        <v>26.497255070787077</v>
      </c>
      <c r="Y387" s="46">
        <f>'35W'!V390</f>
        <v>27.49737001498924</v>
      </c>
      <c r="Z387" s="46">
        <f>'40W'!V390</f>
        <v>28.497485601759472</v>
      </c>
    </row>
    <row r="388" spans="8:26" x14ac:dyDescent="0.25">
      <c r="H388" s="67">
        <f t="shared" si="6"/>
        <v>382</v>
      </c>
      <c r="I388" s="68">
        <f>'25W'!V391</f>
        <v>25.497202953213648</v>
      </c>
      <c r="J388" s="69">
        <f>'25W for Bottom'!G394</f>
        <v>19.497311237768226</v>
      </c>
      <c r="K388" s="68">
        <f>'25W for Front'!G394</f>
        <v>20.400019869249874</v>
      </c>
      <c r="L388" s="69">
        <f>'25W for Back'!G394</f>
        <v>24.499352112826461</v>
      </c>
      <c r="M388" s="69">
        <f>'25W for Right &amp; Left'!G394</f>
        <v>24.999377195333082</v>
      </c>
      <c r="V388" s="43">
        <f>'25W'!U391/60</f>
        <v>381</v>
      </c>
      <c r="W388" s="46">
        <f>'25W'!V391</f>
        <v>25.497202953213648</v>
      </c>
      <c r="X388" s="46">
        <f>'30W'!V391</f>
        <v>26.49731326410695</v>
      </c>
      <c r="Y388" s="46">
        <f>'35W'!V391</f>
        <v>27.49742683419057</v>
      </c>
      <c r="Z388" s="46">
        <f>'40W'!V391</f>
        <v>28.497540880378335</v>
      </c>
    </row>
    <row r="389" spans="8:26" x14ac:dyDescent="0.25">
      <c r="H389" s="67">
        <f t="shared" si="6"/>
        <v>383</v>
      </c>
      <c r="I389" s="68">
        <f>'25W'!V392</f>
        <v>25.497261040520232</v>
      </c>
      <c r="J389" s="69">
        <f>'25W for Bottom'!G395</f>
        <v>19.497356004321833</v>
      </c>
      <c r="K389" s="68">
        <f>'25W for Front'!G395</f>
        <v>20.400019871027851</v>
      </c>
      <c r="L389" s="69">
        <f>'25W for Back'!G395</f>
        <v>24.499367760477845</v>
      </c>
      <c r="M389" s="69">
        <f>'25W for Right &amp; Left'!G395</f>
        <v>24.999392421749707</v>
      </c>
      <c r="V389" s="43">
        <f>'25W'!U392/60</f>
        <v>382</v>
      </c>
      <c r="W389" s="46">
        <f>'25W'!V392</f>
        <v>25.497261040520232</v>
      </c>
      <c r="X389" s="46">
        <f>'30W'!V392</f>
        <v>26.497370223743683</v>
      </c>
      <c r="Y389" s="46">
        <f>'35W'!V392</f>
        <v>27.497482425876779</v>
      </c>
      <c r="Z389" s="46">
        <f>'40W'!V392</f>
        <v>28.497594943731286</v>
      </c>
    </row>
    <row r="390" spans="8:26" x14ac:dyDescent="0.25">
      <c r="H390" s="67">
        <f t="shared" si="6"/>
        <v>384</v>
      </c>
      <c r="I390" s="68">
        <f>'25W'!V393</f>
        <v>25.497317921541971</v>
      </c>
      <c r="J390" s="69">
        <f>'25W for Bottom'!G396</f>
        <v>19.497400025611359</v>
      </c>
      <c r="K390" s="68">
        <f>'25W for Front'!G396</f>
        <v>20.400019872723657</v>
      </c>
      <c r="L390" s="69">
        <f>'25W for Back'!G396</f>
        <v>24.499383030213036</v>
      </c>
      <c r="M390" s="69">
        <f>'25W for Right &amp; Left'!G396</f>
        <v>24.99940727591143</v>
      </c>
      <c r="V390" s="43">
        <f>'25W'!U393/60</f>
        <v>383</v>
      </c>
      <c r="W390" s="46">
        <f>'25W'!V393</f>
        <v>25.497317921541971</v>
      </c>
      <c r="X390" s="46">
        <f>'30W'!V393</f>
        <v>26.497425975849666</v>
      </c>
      <c r="Y390" s="46">
        <f>'35W'!V393</f>
        <v>27.497536816565731</v>
      </c>
      <c r="Z390" s="46">
        <f>'40W'!V393</f>
        <v>28.497647818534094</v>
      </c>
    </row>
    <row r="391" spans="8:26" x14ac:dyDescent="0.25">
      <c r="H391" s="67">
        <f t="shared" si="6"/>
        <v>385</v>
      </c>
      <c r="I391" s="68">
        <f>'25W'!V394</f>
        <v>25.497373621328013</v>
      </c>
      <c r="J391" s="69">
        <f>'25W for Bottom'!G397</f>
        <v>19.497443314041263</v>
      </c>
      <c r="K391" s="68">
        <f>'25W for Front'!G397</f>
        <v>20.400019874341091</v>
      </c>
      <c r="L391" s="69">
        <f>'25W for Back'!G397</f>
        <v>24.499397931159177</v>
      </c>
      <c r="M391" s="69">
        <f>'25W for Right &amp; Left'!G397</f>
        <v>24.999421766918996</v>
      </c>
      <c r="V391" s="43">
        <f>'25W'!U394/60</f>
        <v>384</v>
      </c>
      <c r="W391" s="46">
        <f>'25W'!V394</f>
        <v>25.497373621328013</v>
      </c>
      <c r="X391" s="46">
        <f>'30W'!V394</f>
        <v>26.497480546022953</v>
      </c>
      <c r="Y391" s="46">
        <f>'35W'!V394</f>
        <v>27.497590032202481</v>
      </c>
      <c r="Z391" s="46">
        <f>'40W'!V394</f>
        <v>28.49769953091527</v>
      </c>
    </row>
    <row r="392" spans="8:26" x14ac:dyDescent="0.25">
      <c r="H392" s="67">
        <f t="shared" si="6"/>
        <v>386</v>
      </c>
      <c r="I392" s="68">
        <f>'25W'!V395</f>
        <v>25.49742816440741</v>
      </c>
      <c r="J392" s="69">
        <f>'25W for Bottom'!G398</f>
        <v>19.497485881809624</v>
      </c>
      <c r="K392" s="68">
        <f>'25W for Front'!G398</f>
        <v>20.400019875883775</v>
      </c>
      <c r="L392" s="69">
        <f>'25W for Back'!G398</f>
        <v>24.499412472222993</v>
      </c>
      <c r="M392" s="69">
        <f>'25W for Right &amp; Left'!G398</f>
        <v>24.999435903650664</v>
      </c>
      <c r="V392" s="43">
        <f>'25W'!U395/60</f>
        <v>385</v>
      </c>
      <c r="W392" s="46">
        <f>'25W'!V395</f>
        <v>25.49742816440741</v>
      </c>
      <c r="X392" s="46">
        <f>'30W'!V395</f>
        <v>26.497533959319007</v>
      </c>
      <c r="Y392" s="46">
        <f>'35W'!V395</f>
        <v>27.497642098171646</v>
      </c>
      <c r="Z392" s="46">
        <f>'40W'!V395</f>
        <v>28.497750106428974</v>
      </c>
    </row>
    <row r="393" spans="8:26" x14ac:dyDescent="0.25">
      <c r="H393" s="67">
        <f t="shared" ref="H393:H456" si="7">H392+1</f>
        <v>387</v>
      </c>
      <c r="I393" s="68">
        <f>'25W'!V396</f>
        <v>25.497481574799913</v>
      </c>
      <c r="J393" s="69">
        <f>'25W for Bottom'!G399</f>
        <v>19.497527740911579</v>
      </c>
      <c r="K393" s="68">
        <f>'25W for Front'!G399</f>
        <v>20.400019877355163</v>
      </c>
      <c r="L393" s="69">
        <f>'25W for Back'!G399</f>
        <v>24.499426662096106</v>
      </c>
      <c r="M393" s="69">
        <f>'25W for Right &amp; Left'!G399</f>
        <v>24.999449694767648</v>
      </c>
      <c r="V393" s="43">
        <f>'25W'!U396/60</f>
        <v>386</v>
      </c>
      <c r="W393" s="46">
        <f>'25W'!V396</f>
        <v>25.497481574799913</v>
      </c>
      <c r="X393" s="46">
        <f>'30W'!V396</f>
        <v>26.497586240262198</v>
      </c>
      <c r="Y393" s="46">
        <f>'35W'!V396</f>
        <v>27.497693039309503</v>
      </c>
      <c r="Z393" s="46">
        <f>'40W'!V396</f>
        <v>28.497799570067635</v>
      </c>
    </row>
    <row r="394" spans="8:26" x14ac:dyDescent="0.25">
      <c r="H394" s="67">
        <f t="shared" si="7"/>
        <v>388</v>
      </c>
      <c r="I394" s="68">
        <f>'25W'!V397</f>
        <v>25.497533876026544</v>
      </c>
      <c r="J394" s="69">
        <f>'25W for Bottom'!G400</f>
        <v>19.497568903142682</v>
      </c>
      <c r="K394" s="68">
        <f>'25W for Front'!G400</f>
        <v>20.400019878758552</v>
      </c>
      <c r="L394" s="69">
        <f>'25W for Back'!G400</f>
        <v>24.499440509260225</v>
      </c>
      <c r="M394" s="69">
        <f>'25W for Right &amp; Left'!G400</f>
        <v>24.999463148719421</v>
      </c>
      <c r="V394" s="43">
        <f>'25W'!U397/60</f>
        <v>387</v>
      </c>
      <c r="W394" s="46">
        <f>'25W'!V397</f>
        <v>25.497533876026544</v>
      </c>
      <c r="X394" s="46">
        <f>'30W'!V397</f>
        <v>26.497637412857063</v>
      </c>
      <c r="Y394" s="46">
        <f>'35W'!V397</f>
        <v>27.497742879915837</v>
      </c>
      <c r="Z394" s="46">
        <f>'40W'!V397</f>
        <v>28.497847946274305</v>
      </c>
    </row>
    <row r="395" spans="8:26" x14ac:dyDescent="0.25">
      <c r="H395" s="67">
        <f t="shared" si="7"/>
        <v>389</v>
      </c>
      <c r="I395" s="68">
        <f>'25W'!V398</f>
        <v>25.497585091119948</v>
      </c>
      <c r="J395" s="69">
        <f>'25W for Bottom'!G401</f>
        <v>19.497609380102229</v>
      </c>
      <c r="K395" s="68">
        <f>'25W for Front'!G401</f>
        <v>20.400019880097084</v>
      </c>
      <c r="L395" s="69">
        <f>'25W for Back'!G401</f>
        <v>24.499454021992225</v>
      </c>
      <c r="M395" s="69">
        <f>'25W for Right &amp; Left'!G401</f>
        <v>24.99947627374889</v>
      </c>
      <c r="V395" s="43">
        <f>'25W'!U398/60</f>
        <v>388</v>
      </c>
      <c r="W395" s="46">
        <f>'25W'!V398</f>
        <v>25.497585091119948</v>
      </c>
      <c r="X395" s="46">
        <f>'30W'!V398</f>
        <v>26.497687500599319</v>
      </c>
      <c r="Y395" s="46">
        <f>'35W'!V398</f>
        <v>27.497791643765535</v>
      </c>
      <c r="Z395" s="46">
        <f>'40W'!V398</f>
        <v>28.497895258954728</v>
      </c>
    </row>
    <row r="396" spans="8:26" x14ac:dyDescent="0.25">
      <c r="H396" s="67">
        <f t="shared" si="7"/>
        <v>390</v>
      </c>
      <c r="I396" s="68">
        <f>'25W'!V399</f>
        <v>25.497635242634527</v>
      </c>
      <c r="J396" s="69">
        <f>'25W for Bottom'!G402</f>
        <v>19.497649183196522</v>
      </c>
      <c r="K396" s="68">
        <f>'25W for Front'!G402</f>
        <v>20.400019881373755</v>
      </c>
      <c r="L396" s="69">
        <f>'25W for Back'!G402</f>
        <v>24.49946720836909</v>
      </c>
      <c r="M396" s="69">
        <f>'25W for Right &amp; Left'!G402</f>
        <v>24.999489077897451</v>
      </c>
      <c r="V396" s="43">
        <f>'25W'!U399/60</f>
        <v>389</v>
      </c>
      <c r="W396" s="46">
        <f>'25W'!V399</f>
        <v>25.497635242634527</v>
      </c>
      <c r="X396" s="46">
        <f>'30W'!V399</f>
        <v>26.497736526486648</v>
      </c>
      <c r="Y396" s="46">
        <f>'35W'!V399</f>
        <v>27.497839354119908</v>
      </c>
      <c r="Z396" s="46">
        <f>'40W'!V399</f>
        <v>28.497941531489147</v>
      </c>
    </row>
    <row r="397" spans="8:26" x14ac:dyDescent="0.25">
      <c r="H397" s="67">
        <f t="shared" si="7"/>
        <v>391</v>
      </c>
      <c r="I397" s="68">
        <f>'25W'!V400</f>
        <v>25.497684352656378</v>
      </c>
      <c r="J397" s="69">
        <f>'25W for Bottom'!G403</f>
        <v>19.49768832364208</v>
      </c>
      <c r="K397" s="68">
        <f>'25W for Front'!G403</f>
        <v>20.400019882591423</v>
      </c>
      <c r="L397" s="69">
        <f>'25W for Back'!G403</f>
        <v>24.499480076272736</v>
      </c>
      <c r="M397" s="69">
        <f>'25W for Right &amp; Left'!G403</f>
        <v>24.999501569009905</v>
      </c>
      <c r="V397" s="43">
        <f>'25W'!U400/60</f>
        <v>390</v>
      </c>
      <c r="W397" s="46">
        <f>'25W'!V400</f>
        <v>25.497684352656378</v>
      </c>
      <c r="X397" s="46">
        <f>'30W'!V400</f>
        <v>26.497784513029249</v>
      </c>
      <c r="Y397" s="46">
        <f>'35W'!V400</f>
        <v>27.497886033737792</v>
      </c>
      <c r="Z397" s="46">
        <f>'40W'!V400</f>
        <v>28.497986786743859</v>
      </c>
    </row>
    <row r="398" spans="8:26" x14ac:dyDescent="0.25">
      <c r="H398" s="67">
        <f t="shared" si="7"/>
        <v>392</v>
      </c>
      <c r="I398" s="68">
        <f>'25W'!V401</f>
        <v>25.497732442813007</v>
      </c>
      <c r="J398" s="69">
        <f>'25W for Bottom'!G404</f>
        <v>19.497726812468787</v>
      </c>
      <c r="K398" s="68">
        <f>'25W for Front'!G404</f>
        <v>20.400019883752815</v>
      </c>
      <c r="L398" s="69">
        <f>'25W for Back'!G404</f>
        <v>24.499492633394723</v>
      </c>
      <c r="M398" s="69">
        <f>'25W for Right &amp; Left'!G404</f>
        <v>24.999513754739276</v>
      </c>
      <c r="V398" s="43">
        <f>'25W'!U401/60</f>
        <v>391</v>
      </c>
      <c r="W398" s="46">
        <f>'25W'!V401</f>
        <v>25.497732442813007</v>
      </c>
      <c r="X398" s="46">
        <f>'30W'!V401</f>
        <v>26.497831482260167</v>
      </c>
      <c r="Y398" s="46">
        <f>'35W'!V401</f>
        <v>27.497931704886398</v>
      </c>
      <c r="Z398" s="46">
        <f>'40W'!V401</f>
        <v>28.49803104708251</v>
      </c>
    </row>
    <row r="399" spans="8:26" x14ac:dyDescent="0.25">
      <c r="H399" s="67">
        <f t="shared" si="7"/>
        <v>393</v>
      </c>
      <c r="I399" s="68">
        <f>'25W'!V402</f>
        <v>25.497779534282849</v>
      </c>
      <c r="J399" s="69">
        <f>'25W for Bottom'!G405</f>
        <v>19.497764660523</v>
      </c>
      <c r="K399" s="68">
        <f>'25W for Front'!G405</f>
        <v>20.400019884860534</v>
      </c>
      <c r="L399" s="69">
        <f>'25W for Back'!G405</f>
        <v>24.49950488724086</v>
      </c>
      <c r="M399" s="69">
        <f>'25W for Right &amp; Left'!G405</f>
        <v>24.999525642551493</v>
      </c>
      <c r="V399" s="43">
        <f>'25W'!U402/60</f>
        <v>392</v>
      </c>
      <c r="W399" s="46">
        <f>'25W'!V402</f>
        <v>25.497779534282849</v>
      </c>
      <c r="X399" s="46">
        <f>'30W'!V402</f>
        <v>26.497877455745421</v>
      </c>
      <c r="Y399" s="46">
        <f>'35W'!V402</f>
        <v>27.49797638935193</v>
      </c>
      <c r="Z399" s="46">
        <f>'40W'!V402</f>
        <v>28.49807433437714</v>
      </c>
    </row>
    <row r="400" spans="8:26" x14ac:dyDescent="0.25">
      <c r="H400" s="67">
        <f t="shared" si="7"/>
        <v>394</v>
      </c>
      <c r="I400" s="68">
        <f>'25W'!V403</f>
        <v>25.497825647804593</v>
      </c>
      <c r="J400" s="69">
        <f>'25W for Bottom'!G406</f>
        <v>19.4978018784706</v>
      </c>
      <c r="K400" s="68">
        <f>'25W for Front'!G406</f>
        <v>20.400019885917061</v>
      </c>
      <c r="L400" s="69">
        <f>'25W for Back'!G406</f>
        <v>24.499516845135684</v>
      </c>
      <c r="M400" s="69">
        <f>'25W for Right &amp; Left'!G406</f>
        <v>24.99953723972996</v>
      </c>
      <c r="V400" s="43">
        <f>'25W'!U403/60</f>
        <v>393</v>
      </c>
      <c r="W400" s="46">
        <f>'25W'!V403</f>
        <v>25.497825647804593</v>
      </c>
      <c r="X400" s="46">
        <f>'30W'!V403</f>
        <v>26.497922454593883</v>
      </c>
      <c r="Y400" s="46">
        <f>'35W'!V403</f>
        <v>27.498020108449978</v>
      </c>
      <c r="Z400" s="46">
        <f>'40W'!V403</f>
        <v>28.498116670018991</v>
      </c>
    </row>
    <row r="401" spans="8:26" x14ac:dyDescent="0.25">
      <c r="H401" s="67">
        <f t="shared" si="7"/>
        <v>395</v>
      </c>
      <c r="I401" s="68">
        <f>'25W'!V404</f>
        <v>25.497870803686311</v>
      </c>
      <c r="J401" s="69">
        <f>'25W for Bottom'!G407</f>
        <v>19.497838476799991</v>
      </c>
      <c r="K401" s="68">
        <f>'25W for Front'!G407</f>
        <v>20.40001988692476</v>
      </c>
      <c r="L401" s="69">
        <f>'25W for Back'!G407</f>
        <v>24.499528514226835</v>
      </c>
      <c r="M401" s="69">
        <f>'25W for Right &amp; Left'!G407</f>
        <v>24.999548553380023</v>
      </c>
      <c r="V401" s="43">
        <f>'25W'!U404/60</f>
        <v>394</v>
      </c>
      <c r="W401" s="46">
        <f>'25W'!V404</f>
        <v>25.497870803686311</v>
      </c>
      <c r="X401" s="46">
        <f>'30W'!V404</f>
        <v>26.497966499466973</v>
      </c>
      <c r="Y401" s="46">
        <f>'35W'!V404</f>
        <v>27.498062883035679</v>
      </c>
      <c r="Z401" s="46">
        <f>'40W'!V404</f>
        <v>28.498158074929076</v>
      </c>
    </row>
    <row r="402" spans="8:26" x14ac:dyDescent="0.25">
      <c r="H402" s="67">
        <f t="shared" si="7"/>
        <v>396</v>
      </c>
      <c r="I402" s="68">
        <f>'25W'!V405</f>
        <v>25.4979150218144</v>
      </c>
      <c r="J402" s="69">
        <f>'25W for Bottom'!G408</f>
        <v>19.49787446582506</v>
      </c>
      <c r="K402" s="68">
        <f>'25W for Front'!G408</f>
        <v>20.400019887885886</v>
      </c>
      <c r="L402" s="69">
        <f>'25W for Back'!G408</f>
        <v>24.499539901489335</v>
      </c>
      <c r="M402" s="69">
        <f>'25W for Right &amp; Left'!G408</f>
        <v>24.999559590433329</v>
      </c>
      <c r="V402" s="43">
        <f>'25W'!U405/60</f>
        <v>395</v>
      </c>
      <c r="W402" s="46">
        <f>'25W'!V405</f>
        <v>25.4979150218144</v>
      </c>
      <c r="X402" s="46">
        <f>'30W'!V405</f>
        <v>26.498009610588145</v>
      </c>
      <c r="Y402" s="46">
        <f>'35W'!V405</f>
        <v>27.49810473351366</v>
      </c>
      <c r="Z402" s="46">
        <f>'40W'!V405</f>
        <v>28.498198569568512</v>
      </c>
    </row>
    <row r="403" spans="8:26" x14ac:dyDescent="0.25">
      <c r="H403" s="67">
        <f t="shared" si="7"/>
        <v>397</v>
      </c>
      <c r="I403" s="68">
        <f>'25W'!V406</f>
        <v>25.497958321662331</v>
      </c>
      <c r="J403" s="69">
        <f>'25W for Bottom'!G409</f>
        <v>19.497909855688061</v>
      </c>
      <c r="K403" s="68">
        <f>'25W for Front'!G409</f>
        <v>20.400019888802596</v>
      </c>
      <c r="L403" s="69">
        <f>'25W for Back'!G409</f>
        <v>24.49955101372975</v>
      </c>
      <c r="M403" s="69">
        <f>'25W for Right &amp; Left'!G409</f>
        <v>24.999570357652054</v>
      </c>
      <c r="V403" s="43">
        <f>'25W'!U406/60</f>
        <v>396</v>
      </c>
      <c r="W403" s="46">
        <f>'25W'!V406</f>
        <v>25.497958321662331</v>
      </c>
      <c r="X403" s="46">
        <f>'30W'!V406</f>
        <v>26.498051807752173</v>
      </c>
      <c r="Y403" s="46">
        <f>'35W'!V406</f>
        <v>27.49814567984777</v>
      </c>
      <c r="Z403" s="46">
        <f>'40W'!V406</f>
        <v>28.498238173948625</v>
      </c>
    </row>
    <row r="404" spans="8:26" x14ac:dyDescent="0.25">
      <c r="H404" s="67">
        <f t="shared" si="7"/>
        <v>398</v>
      </c>
      <c r="I404" s="68">
        <f>'25W'!V407</f>
        <v>25.498000722299221</v>
      </c>
      <c r="J404" s="69">
        <f>'25W for Bottom'!G410</f>
        <v>19.497944656362488</v>
      </c>
      <c r="K404" s="68">
        <f>'25W for Front'!G410</f>
        <v>20.40001988967694</v>
      </c>
      <c r="L404" s="69">
        <f>'25W for Back'!G410</f>
        <v>24.499561857590265</v>
      </c>
      <c r="M404" s="69">
        <f>'25W for Right &amp; Left'!G410</f>
        <v>24.999580861633067</v>
      </c>
      <c r="V404" s="43">
        <f>'25W'!U407/60</f>
        <v>397</v>
      </c>
      <c r="W404" s="46">
        <f>'25W'!V407</f>
        <v>25.498000722299221</v>
      </c>
      <c r="X404" s="46">
        <f>'30W'!V407</f>
        <v>26.498093110334221</v>
      </c>
      <c r="Y404" s="46">
        <f>'35W'!V407</f>
        <v>27.498185741570602</v>
      </c>
      <c r="Z404" s="46">
        <f>'40W'!V407</f>
        <v>28.498276907640843</v>
      </c>
    </row>
    <row r="405" spans="8:26" x14ac:dyDescent="0.25">
      <c r="H405" s="67">
        <f t="shared" si="7"/>
        <v>399</v>
      </c>
      <c r="I405" s="68">
        <f>'25W'!V408</f>
        <v>25.498042242398235</v>
      </c>
      <c r="J405" s="69">
        <f>'25W for Bottom'!G411</f>
        <v>19.497978877655868</v>
      </c>
      <c r="K405" s="68">
        <f>'25W for Front'!G411</f>
        <v>20.400019890510876</v>
      </c>
      <c r="L405" s="69">
        <f>'25W for Back'!G411</f>
        <v>24.499572439552647</v>
      </c>
      <c r="M405" s="69">
        <f>'25W for Right &amp; Left'!G411</f>
        <v>24.999591108811952</v>
      </c>
      <c r="V405" s="43">
        <f>'25W'!U408/60</f>
        <v>398</v>
      </c>
      <c r="W405" s="46">
        <f>'25W'!V408</f>
        <v>25.498042242398235</v>
      </c>
      <c r="X405" s="46">
        <f>'30W'!V408</f>
        <v>26.498133537298756</v>
      </c>
      <c r="Y405" s="46">
        <f>'35W'!V408</f>
        <v>27.498224937792806</v>
      </c>
      <c r="Z405" s="46">
        <f>'40W'!V408</f>
        <v>28.49831478978636</v>
      </c>
    </row>
    <row r="406" spans="8:26" x14ac:dyDescent="0.25">
      <c r="H406" s="67">
        <f t="shared" si="7"/>
        <v>400</v>
      </c>
      <c r="I406" s="68">
        <f>'25W'!V409</f>
        <v>25.4980829002448</v>
      </c>
      <c r="J406" s="69">
        <f>'25W for Bottom'!G412</f>
        <v>19.498012529212527</v>
      </c>
      <c r="K406" s="68">
        <f>'25W for Front'!G412</f>
        <v>20.400019891306272</v>
      </c>
      <c r="L406" s="69">
        <f>'25W for Back'!G412</f>
        <v>24.499582765942126</v>
      </c>
      <c r="M406" s="69">
        <f>'25W for Right &amp; Left'!G412</f>
        <v>24.999601105466969</v>
      </c>
      <c r="V406" s="43">
        <f>'25W'!U409/60</f>
        <v>399</v>
      </c>
      <c r="W406" s="46">
        <f>'25W'!V409</f>
        <v>25.4980829002448</v>
      </c>
      <c r="X406" s="46">
        <f>'30W'!V409</f>
        <v>26.498173107208235</v>
      </c>
      <c r="Y406" s="46">
        <f>'35W'!V409</f>
        <v>27.498263287212204</v>
      </c>
      <c r="Z406" s="46">
        <f>'40W'!V409</f>
        <v>28.498351839105595</v>
      </c>
    </row>
    <row r="407" spans="8:26" x14ac:dyDescent="0.25">
      <c r="H407" s="67">
        <f t="shared" si="7"/>
        <v>401</v>
      </c>
      <c r="I407" s="68">
        <f>'25W'!V410</f>
        <v>25.498122713744657</v>
      </c>
      <c r="J407" s="69">
        <f>'25W for Bottom'!G413</f>
        <v>19.498045620516308</v>
      </c>
      <c r="K407" s="68">
        <f>'25W for Front'!G413</f>
        <v>20.400019892064908</v>
      </c>
      <c r="L407" s="69">
        <f>'25W for Back'!G413</f>
        <v>24.499592842931168</v>
      </c>
      <c r="M407" s="69">
        <f>'25W for Right &amp; Left'!G413</f>
        <v>24.999610857722885</v>
      </c>
      <c r="V407" s="43">
        <f>'25W'!U410/60</f>
        <v>400</v>
      </c>
      <c r="W407" s="46">
        <f>'25W'!V410</f>
        <v>25.498122713744657</v>
      </c>
      <c r="X407" s="46">
        <f>'30W'!V410</f>
        <v>26.498211838231637</v>
      </c>
      <c r="Y407" s="46">
        <f>'35W'!V410</f>
        <v>27.49830080812271</v>
      </c>
      <c r="Z407" s="46">
        <f>'40W'!V410</f>
        <v>28.498388073907446</v>
      </c>
    </row>
    <row r="408" spans="8:26" x14ac:dyDescent="0.25">
      <c r="H408" s="67">
        <f t="shared" si="7"/>
        <v>402</v>
      </c>
      <c r="I408" s="68">
        <f>'25W'!V411</f>
        <v>25.498161700431741</v>
      </c>
      <c r="J408" s="69">
        <f>'25W for Bottom'!G414</f>
        <v>19.498078160893225</v>
      </c>
      <c r="K408" s="68">
        <f>'25W for Front'!G414</f>
        <v>20.400019892788482</v>
      </c>
      <c r="L408" s="69">
        <f>'25W for Back'!G414</f>
        <v>24.499602676543169</v>
      </c>
      <c r="M408" s="69">
        <f>'25W for Right &amp; Left'!G414</f>
        <v>24.999620371554737</v>
      </c>
      <c r="V408" s="43">
        <f>'25W'!U411/60</f>
        <v>401</v>
      </c>
      <c r="W408" s="46">
        <f>'25W'!V411</f>
        <v>25.498161700431741</v>
      </c>
      <c r="X408" s="46">
        <f>'30W'!V411</f>
        <v>26.498249748152798</v>
      </c>
      <c r="Y408" s="46">
        <f>'35W'!V411</f>
        <v>27.498337518423043</v>
      </c>
      <c r="Z408" s="46">
        <f>'40W'!V411</f>
        <v>28.49842351209832</v>
      </c>
    </row>
    <row r="409" spans="8:26" x14ac:dyDescent="0.25">
      <c r="H409" s="67">
        <f t="shared" si="7"/>
        <v>403</v>
      </c>
      <c r="I409" s="68">
        <f>'25W'!V412</f>
        <v>25.498199877475905</v>
      </c>
      <c r="J409" s="69">
        <f>'25W for Bottom'!G415</f>
        <v>19.498110159514109</v>
      </c>
      <c r="K409" s="68">
        <f>'25W for Front'!G415</f>
        <v>20.400019893478618</v>
      </c>
      <c r="L409" s="69">
        <f>'25W for Back'!G415</f>
        <v>24.499612272656055</v>
      </c>
      <c r="M409" s="69">
        <f>'25W for Right &amp; Left'!G415</f>
        <v>24.999629652791487</v>
      </c>
      <c r="V409" s="43">
        <f>'25W'!U412/60</f>
        <v>402</v>
      </c>
      <c r="W409" s="46">
        <f>'25W'!V412</f>
        <v>25.498199877475905</v>
      </c>
      <c r="X409" s="46">
        <f>'30W'!V412</f>
        <v>26.498286854378577</v>
      </c>
      <c r="Y409" s="46">
        <f>'35W'!V412</f>
        <v>27.498373435625275</v>
      </c>
      <c r="Z409" s="46">
        <f>'40W'!V412</f>
        <v>28.498458171191</v>
      </c>
    </row>
    <row r="410" spans="8:26" x14ac:dyDescent="0.25">
      <c r="H410" s="67">
        <f t="shared" si="7"/>
        <v>404</v>
      </c>
      <c r="I410" s="68">
        <f>'25W'!V413</f>
        <v>25.49823726169047</v>
      </c>
      <c r="J410" s="69">
        <f>'25W for Bottom'!G416</f>
        <v>19.498141625397167</v>
      </c>
      <c r="K410" s="68">
        <f>'25W for Front'!G416</f>
        <v>20.400019894136857</v>
      </c>
      <c r="L410" s="69">
        <f>'25W for Back'!G416</f>
        <v>24.499621637005792</v>
      </c>
      <c r="M410" s="69">
        <f>'25W for Right &amp; Left'!G416</f>
        <v>24.99963870711959</v>
      </c>
      <c r="V410" s="43">
        <f>'25W'!U413/60</f>
        <v>403</v>
      </c>
      <c r="W410" s="46">
        <f>'25W'!V413</f>
        <v>25.49823726169047</v>
      </c>
      <c r="X410" s="46">
        <f>'30W'!V413</f>
        <v>26.498323173946844</v>
      </c>
      <c r="Y410" s="46">
        <f>'35W'!V413</f>
        <v>27.498408576863177</v>
      </c>
      <c r="Z410" s="46">
        <f>'40W'!V413</f>
        <v>28.498492068313276</v>
      </c>
    </row>
    <row r="411" spans="8:26" x14ac:dyDescent="0.25">
      <c r="H411" s="67">
        <f t="shared" si="7"/>
        <v>405</v>
      </c>
      <c r="I411" s="68">
        <f>'25W'!V414</f>
        <v>25.498273869539641</v>
      </c>
      <c r="J411" s="69">
        <f>'25W for Bottom'!G417</f>
        <v>19.498172567410538</v>
      </c>
      <c r="K411" s="68">
        <f>'25W for Front'!G417</f>
        <v>20.400019894764675</v>
      </c>
      <c r="L411" s="69">
        <f>'25W for Back'!G417</f>
        <v>24.499630775189818</v>
      </c>
      <c r="M411" s="69">
        <f>'25W for Right &amp; Left'!G417</f>
        <v>24.999647540086485</v>
      </c>
      <c r="V411" s="43">
        <f>'25W'!U414/60</f>
        <v>404</v>
      </c>
      <c r="W411" s="46">
        <f>'25W'!V414</f>
        <v>25.498273869539641</v>
      </c>
      <c r="X411" s="46">
        <f>'30W'!V414</f>
        <v>26.498358723534295</v>
      </c>
      <c r="Y411" s="46">
        <f>'35W'!V414</f>
        <v>27.498442958900391</v>
      </c>
      <c r="Z411" s="46">
        <f>'40W'!V414</f>
        <v>28.498525220216425</v>
      </c>
    </row>
    <row r="412" spans="8:26" x14ac:dyDescent="0.25">
      <c r="H412" s="67">
        <f t="shared" si="7"/>
        <v>406</v>
      </c>
      <c r="I412" s="68">
        <f>'25W'!V415</f>
        <v>25.498309717145741</v>
      </c>
      <c r="J412" s="69">
        <f>'25W for Bottom'!G418</f>
        <v>19.498202994274781</v>
      </c>
      <c r="K412" s="68">
        <f>'25W for Front'!G418</f>
        <v>20.400019895363478</v>
      </c>
      <c r="L412" s="69">
        <f>'25W for Back'!G418</f>
        <v>24.499639692670389</v>
      </c>
      <c r="M412" s="69">
        <f>'25W for Right &amp; Left'!G418</f>
        <v>24.999656157103988</v>
      </c>
      <c r="V412" s="43">
        <f>'25W'!U415/60</f>
        <v>405</v>
      </c>
      <c r="W412" s="46">
        <f>'25W'!V415</f>
        <v>25.498309717145741</v>
      </c>
      <c r="X412" s="46">
        <f>'30W'!V415</f>
        <v>26.49839351946412</v>
      </c>
      <c r="Y412" s="46">
        <f>'35W'!V415</f>
        <v>27.498476598138421</v>
      </c>
      <c r="Z412" s="46">
        <f>'40W'!V415</f>
        <v>28.49855764328348</v>
      </c>
    </row>
    <row r="413" spans="8:26" x14ac:dyDescent="0.25">
      <c r="H413" s="67">
        <f t="shared" si="7"/>
        <v>407</v>
      </c>
      <c r="I413" s="68">
        <f>'25W'!V416</f>
        <v>25.498344820296317</v>
      </c>
      <c r="J413" s="69">
        <f>'25W for Bottom'!G419</f>
        <v>19.498232914565328</v>
      </c>
      <c r="K413" s="68">
        <f>'25W for Front'!G419</f>
        <v>20.400019895934609</v>
      </c>
      <c r="L413" s="69">
        <f>'25W for Back'!G419</f>
        <v>24.499648394777836</v>
      </c>
      <c r="M413" s="69">
        <f>'25W for Right &amp; Left'!G419</f>
        <v>24.999664563451613</v>
      </c>
      <c r="V413" s="43">
        <f>'25W'!U416/60</f>
        <v>406</v>
      </c>
      <c r="W413" s="46">
        <f>'25W'!V416</f>
        <v>25.498344820296317</v>
      </c>
      <c r="X413" s="46">
        <f>'30W'!V416</f>
        <v>26.498427577713482</v>
      </c>
      <c r="Y413" s="46">
        <f>'35W'!V416</f>
        <v>27.498509510624462</v>
      </c>
      <c r="Z413" s="46">
        <f>'40W'!V416</f>
        <v>28.498589353537319</v>
      </c>
    </row>
    <row r="414" spans="8:26" x14ac:dyDescent="0.25">
      <c r="H414" s="67">
        <f t="shared" si="7"/>
        <v>408</v>
      </c>
      <c r="I414" s="68">
        <f>'25W'!V417</f>
        <v>25.49837919445109</v>
      </c>
      <c r="J414" s="69">
        <f>'25W for Bottom'!G420</f>
        <v>19.498262336714898</v>
      </c>
      <c r="K414" s="68">
        <f>'25W for Front'!G420</f>
        <v>20.400019896479343</v>
      </c>
      <c r="L414" s="69">
        <f>'25W for Back'!G420</f>
        <v>24.499656886713758</v>
      </c>
      <c r="M414" s="69">
        <f>'25W for Right &amp; Left'!G420</f>
        <v>24.999672764279797</v>
      </c>
      <c r="V414" s="43">
        <f>'25W'!U417/60</f>
        <v>407</v>
      </c>
      <c r="W414" s="46">
        <f>'25W'!V417</f>
        <v>25.49837919445109</v>
      </c>
      <c r="X414" s="46">
        <f>'30W'!V417</f>
        <v>26.498460913920862</v>
      </c>
      <c r="Y414" s="46">
        <f>'35W'!V417</f>
        <v>27.498541712059048</v>
      </c>
      <c r="Z414" s="46">
        <f>'40W'!V417</f>
        <v>28.498620366648591</v>
      </c>
    </row>
    <row r="415" spans="8:26" x14ac:dyDescent="0.25">
      <c r="H415" s="67">
        <f t="shared" si="7"/>
        <v>409</v>
      </c>
      <c r="I415" s="68">
        <f>'25W'!V418</f>
        <v>25.498412854748761</v>
      </c>
      <c r="J415" s="69">
        <f>'25W for Bottom'!G421</f>
        <v>19.49829126901588</v>
      </c>
      <c r="K415" s="68">
        <f>'25W for Front'!G421</f>
        <v>20.400019896998902</v>
      </c>
      <c r="L415" s="69">
        <f>'25W for Back'!G421</f>
        <v>24.499665173554131</v>
      </c>
      <c r="M415" s="69">
        <f>'25W for Right &amp; Left'!G421</f>
        <v>24.999680764613068</v>
      </c>
      <c r="V415" s="43">
        <f>'25W'!U418/60</f>
        <v>408</v>
      </c>
      <c r="W415" s="46">
        <f>'25W'!V418</f>
        <v>25.498412854748761</v>
      </c>
      <c r="X415" s="46">
        <f>'30W'!V418</f>
        <v>26.498493543393231</v>
      </c>
      <c r="Y415" s="46">
        <f>'35W'!V418</f>
        <v>27.498573217803543</v>
      </c>
      <c r="Z415" s="46">
        <f>'40W'!V418</f>
        <v>28.498650697943457</v>
      </c>
    </row>
    <row r="416" spans="8:26" x14ac:dyDescent="0.25">
      <c r="H416" s="67">
        <f t="shared" si="7"/>
        <v>410</v>
      </c>
      <c r="I416" s="68">
        <f>'25W'!V419</f>
        <v>25.498445816013671</v>
      </c>
      <c r="J416" s="69">
        <f>'25W for Bottom'!G422</f>
        <v>19.49831971962265</v>
      </c>
      <c r="K416" s="68">
        <f>'25W for Front'!G422</f>
        <v>20.400019897494452</v>
      </c>
      <c r="L416" s="69">
        <f>'25W for Back'!G422</f>
        <v>24.499673260252344</v>
      </c>
      <c r="M416" s="69">
        <f>'25W for Right &amp; Left'!G422</f>
        <v>24.999688569353115</v>
      </c>
      <c r="V416" s="43">
        <f>'25W'!U419/60</f>
        <v>409</v>
      </c>
      <c r="W416" s="46">
        <f>'25W'!V419</f>
        <v>25.498445816013671</v>
      </c>
      <c r="X416" s="46">
        <f>'30W'!V419</f>
        <v>26.498525481113077</v>
      </c>
      <c r="Y416" s="46">
        <f>'35W'!V419</f>
        <v>27.498604042887465</v>
      </c>
      <c r="Z416" s="46">
        <f>'40W'!V419</f>
        <v>28.49868036241115</v>
      </c>
    </row>
    <row r="417" spans="8:26" x14ac:dyDescent="0.25">
      <c r="H417" s="67">
        <f t="shared" si="7"/>
        <v>411</v>
      </c>
      <c r="I417" s="68">
        <f>'25W'!V420</f>
        <v>25.498478092762337</v>
      </c>
      <c r="J417" s="69">
        <f>'25W for Bottom'!G423</f>
        <v>19.498347696553886</v>
      </c>
      <c r="K417" s="68">
        <f>'25W for Front'!G423</f>
        <v>20.400019897967098</v>
      </c>
      <c r="L417" s="69">
        <f>'25W for Back'!G423</f>
        <v>24.499681151642147</v>
      </c>
      <c r="M417" s="69">
        <f>'25W for Right &amp; Left'!G423</f>
        <v>24.999696183281792</v>
      </c>
      <c r="V417" s="43">
        <f>'25W'!U420/60</f>
        <v>410</v>
      </c>
      <c r="W417" s="46">
        <f>'25W'!V420</f>
        <v>25.498478092762337</v>
      </c>
      <c r="X417" s="46">
        <f>'30W'!V420</f>
        <v>26.49855674174529</v>
      </c>
      <c r="Y417" s="46">
        <f>'35W'!V420</f>
        <v>27.498634202015655</v>
      </c>
      <c r="Z417" s="46">
        <f>'40W'!V420</f>
        <v>28.498709374711403</v>
      </c>
    </row>
    <row r="418" spans="8:26" x14ac:dyDescent="0.25">
      <c r="H418" s="67">
        <f t="shared" si="7"/>
        <v>412</v>
      </c>
      <c r="I418" s="68">
        <f>'25W'!V421</f>
        <v>25.49850969920983</v>
      </c>
      <c r="J418" s="69">
        <f>'25W for Bottom'!G424</f>
        <v>19.49837520769481</v>
      </c>
      <c r="K418" s="68">
        <f>'25W for Front'!G424</f>
        <v>20.400019898417902</v>
      </c>
      <c r="L418" s="69">
        <f>'25W for Back'!G424</f>
        <v>24.499688852440553</v>
      </c>
      <c r="M418" s="69">
        <f>'25W for Right &amp; Left'!G424</f>
        <v>24.999703611064046</v>
      </c>
      <c r="V418" s="43">
        <f>'25W'!U421/60</f>
        <v>411</v>
      </c>
      <c r="W418" s="46">
        <f>'25W'!V421</f>
        <v>25.49850969920983</v>
      </c>
      <c r="X418" s="46">
        <f>'30W'!V421</f>
        <v>26.49858733964388</v>
      </c>
      <c r="Y418" s="46">
        <f>'35W'!V421</f>
        <v>27.498663709575293</v>
      </c>
      <c r="Z418" s="46">
        <f>'40W'!V421</f>
        <v>28.498737749181668</v>
      </c>
    </row>
    <row r="419" spans="8:26" x14ac:dyDescent="0.25">
      <c r="H419" s="67">
        <f t="shared" si="7"/>
        <v>413</v>
      </c>
      <c r="I419" s="68">
        <f>'25W'!V422</f>
        <v>25.498540649276052</v>
      </c>
      <c r="J419" s="69">
        <f>'25W for Bottom'!G425</f>
        <v>19.498402260799413</v>
      </c>
      <c r="K419" s="68">
        <f>'25W for Front'!G425</f>
        <v>20.400019898847873</v>
      </c>
      <c r="L419" s="69">
        <f>'25W for Back'!G425</f>
        <v>24.499696367250657</v>
      </c>
      <c r="M419" s="69">
        <f>'25W for Right &amp; Left'!G425</f>
        <v>24.999710857250779</v>
      </c>
      <c r="V419" s="43">
        <f>'25W'!U422/60</f>
        <v>412</v>
      </c>
      <c r="W419" s="46">
        <f>'25W'!V422</f>
        <v>25.498540649276052</v>
      </c>
      <c r="X419" s="46">
        <f>'30W'!V422</f>
        <v>26.498617288858583</v>
      </c>
      <c r="Y419" s="46">
        <f>'35W'!V422</f>
        <v>27.49869257964275</v>
      </c>
      <c r="Z419" s="46">
        <f>'40W'!V422</f>
        <v>28.498765499844218</v>
      </c>
    </row>
    <row r="420" spans="8:26" x14ac:dyDescent="0.25">
      <c r="H420" s="67">
        <f t="shared" si="7"/>
        <v>414</v>
      </c>
      <c r="I420" s="68">
        <f>'25W'!V423</f>
        <v>25.498570956591845</v>
      </c>
      <c r="J420" s="69">
        <f>'25W for Bottom'!G426</f>
        <v>19.498428863492641</v>
      </c>
      <c r="K420" s="68">
        <f>'25W for Front'!G426</f>
        <v>20.400019899257973</v>
      </c>
      <c r="L420" s="69">
        <f>'25W for Back'!G426</f>
        <v>24.499703700564378</v>
      </c>
      <c r="M420" s="69">
        <f>'25W for Right &amp; Left'!G426</f>
        <v>24.999717926281637</v>
      </c>
      <c r="V420" s="43">
        <f>'25W'!U423/60</f>
        <v>413</v>
      </c>
      <c r="W420" s="46">
        <f>'25W'!V423</f>
        <v>25.498570956591845</v>
      </c>
      <c r="X420" s="46">
        <f>'30W'!V423</f>
        <v>26.498646603141296</v>
      </c>
      <c r="Y420" s="46">
        <f>'35W'!V423</f>
        <v>27.498720825990315</v>
      </c>
      <c r="Z420" s="46">
        <f>'40W'!V423</f>
        <v>28.498792640413068</v>
      </c>
    </row>
    <row r="421" spans="8:26" x14ac:dyDescent="0.25">
      <c r="H421" s="67">
        <f t="shared" si="7"/>
        <v>415</v>
      </c>
      <c r="I421" s="68">
        <f>'25W'!V424</f>
        <v>25.498600634505006</v>
      </c>
      <c r="J421" s="69">
        <f>'25W for Bottom'!G427</f>
        <v>19.498455023272538</v>
      </c>
      <c r="K421" s="68">
        <f>'25W for Front'!G427</f>
        <v>20.40001989964912</v>
      </c>
      <c r="L421" s="69">
        <f>'25W for Back'!G427</f>
        <v>24.499710856765155</v>
      </c>
      <c r="M421" s="69">
        <f>'25W for Right &amp; Left'!G427</f>
        <v>24.999724822487721</v>
      </c>
      <c r="V421" s="43">
        <f>'25W'!U424/60</f>
        <v>414</v>
      </c>
      <c r="W421" s="46">
        <f>'25W'!V424</f>
        <v>25.498600634505006</v>
      </c>
      <c r="X421" s="46">
        <f>'30W'!V424</f>
        <v>26.498675295952399</v>
      </c>
      <c r="Y421" s="46">
        <f>'35W'!V424</f>
        <v>27.498748462092749</v>
      </c>
      <c r="Z421" s="46">
        <f>'40W'!V424</f>
        <v>28.49881918430075</v>
      </c>
    </row>
    <row r="422" spans="8:26" x14ac:dyDescent="0.25">
      <c r="H422" s="67">
        <f t="shared" si="7"/>
        <v>416</v>
      </c>
      <c r="I422" s="68">
        <f>'25W'!V425</f>
        <v>25.498629696086162</v>
      </c>
      <c r="J422" s="69">
        <f>'25W for Bottom'!G428</f>
        <v>19.498480747512357</v>
      </c>
      <c r="K422" s="68">
        <f>'25W for Front'!G428</f>
        <v>20.40001990002219</v>
      </c>
      <c r="L422" s="69">
        <f>'25W for Back'!G428</f>
        <v>24.499717840130558</v>
      </c>
      <c r="M422" s="69">
        <f>'25W for Right &amp; Left'!G428</f>
        <v>24.99973155009425</v>
      </c>
      <c r="V422" s="43">
        <f>'25W'!U425/60</f>
        <v>415</v>
      </c>
      <c r="W422" s="46">
        <f>'25W'!V425</f>
        <v>25.498629696086162</v>
      </c>
      <c r="X422" s="46">
        <f>'30W'!V425</f>
        <v>26.498703380466928</v>
      </c>
      <c r="Y422" s="46">
        <f>'35W'!V425</f>
        <v>27.498775501133728</v>
      </c>
      <c r="Z422" s="46">
        <f>'40W'!V425</f>
        <v>28.498845144624944</v>
      </c>
    </row>
    <row r="423" spans="8:26" x14ac:dyDescent="0.25">
      <c r="H423" s="67">
        <f t="shared" si="7"/>
        <v>417</v>
      </c>
      <c r="I423" s="68">
        <f>'25W'!V426</f>
        <v>25.498658154134521</v>
      </c>
      <c r="J423" s="69">
        <f>'25W for Bottom'!G429</f>
        <v>19.49850604346264</v>
      </c>
      <c r="K423" s="68">
        <f>'25W for Front'!G429</f>
        <v>20.40001990037802</v>
      </c>
      <c r="L423" s="69">
        <f>'25W for Back'!G429</f>
        <v>24.499724654834846</v>
      </c>
      <c r="M423" s="69">
        <f>'25W for Right &amp; Left'!G429</f>
        <v>24.999738113223149</v>
      </c>
      <c r="V423" s="43">
        <f>'25W'!U426/60</f>
        <v>416</v>
      </c>
      <c r="W423" s="46">
        <f>'25W'!V426</f>
        <v>25.498658154134521</v>
      </c>
      <c r="X423" s="46">
        <f>'30W'!V426</f>
        <v>26.49873086958063</v>
      </c>
      <c r="Y423" s="46">
        <f>'35W'!V426</f>
        <v>27.498801956012116</v>
      </c>
      <c r="Z423" s="46">
        <f>'40W'!V426</f>
        <v>28.498870534214955</v>
      </c>
    </row>
    <row r="424" spans="8:26" x14ac:dyDescent="0.25">
      <c r="H424" s="67">
        <f t="shared" si="7"/>
        <v>418</v>
      </c>
      <c r="I424" s="68">
        <f>'25W'!V427</f>
        <v>25.498686021183506</v>
      </c>
      <c r="J424" s="69">
        <f>'25W for Bottom'!G430</f>
        <v>19.498530918253252</v>
      </c>
      <c r="K424" s="68">
        <f>'25W for Front'!G430</f>
        <v>20.400019900717403</v>
      </c>
      <c r="L424" s="69">
        <f>'25W for Back'!G430</f>
        <v>24.499731304951471</v>
      </c>
      <c r="M424" s="69">
        <f>'25W for Right &amp; Left'!G430</f>
        <v>24.999744515895568</v>
      </c>
      <c r="V424" s="43">
        <f>'25W'!U427/60</f>
        <v>417</v>
      </c>
      <c r="W424" s="46">
        <f>'25W'!V427</f>
        <v>25.498686021183506</v>
      </c>
      <c r="X424" s="46">
        <f>'30W'!V427</f>
        <v>26.498757775915873</v>
      </c>
      <c r="Y424" s="46">
        <f>'35W'!V427</f>
        <v>27.498827839348127</v>
      </c>
      <c r="Z424" s="46">
        <f>'40W'!V427</f>
        <v>28.498895365618054</v>
      </c>
    </row>
    <row r="425" spans="8:26" x14ac:dyDescent="0.25">
      <c r="H425" s="67">
        <f t="shared" si="7"/>
        <v>419</v>
      </c>
      <c r="I425" s="68">
        <f>'25W'!V428</f>
        <v>25.498713309506279</v>
      </c>
      <c r="J425" s="69">
        <f>'25W for Bottom'!G431</f>
        <v>19.498555378895393</v>
      </c>
      <c r="K425" s="68">
        <f>'25W for Front'!G431</f>
        <v>20.400019901041102</v>
      </c>
      <c r="L425" s="69">
        <f>'25W for Back'!G431</f>
        <v>24.499737794455495</v>
      </c>
      <c r="M425" s="69">
        <f>'25W for Right &amp; Left'!G431</f>
        <v>24.999750762034349</v>
      </c>
      <c r="V425" s="43">
        <f>'25W'!U428/60</f>
        <v>418</v>
      </c>
      <c r="W425" s="46">
        <f>'25W'!V428</f>
        <v>25.498713309506279</v>
      </c>
      <c r="X425" s="46">
        <f>'30W'!V428</f>
        <v>26.498784111827455</v>
      </c>
      <c r="Y425" s="46">
        <f>'35W'!V428</f>
        <v>27.49885316348934</v>
      </c>
      <c r="Z425" s="46">
        <f>'40W'!V428</f>
        <v>28.49891965110568</v>
      </c>
    </row>
    <row r="426" spans="8:26" x14ac:dyDescent="0.25">
      <c r="H426" s="67">
        <f t="shared" si="7"/>
        <v>420</v>
      </c>
      <c r="I426" s="68">
        <f>'25W'!V429</f>
        <v>25.498740031121137</v>
      </c>
      <c r="J426" s="69">
        <f>'25W for Bottom'!G432</f>
        <v>19.498579432283574</v>
      </c>
      <c r="K426" s="68">
        <f>'25W for Front'!G432</f>
        <v>20.40001990134984</v>
      </c>
      <c r="L426" s="69">
        <f>'25W for Back'!G432</f>
        <v>24.499744127225988</v>
      </c>
      <c r="M426" s="69">
        <f>'25W for Right &amp; Left'!G432</f>
        <v>24.999756855466433</v>
      </c>
      <c r="V426" s="43">
        <f>'25W'!U429/60</f>
        <v>419</v>
      </c>
      <c r="W426" s="46">
        <f>'25W'!V429</f>
        <v>25.498740031121137</v>
      </c>
      <c r="X426" s="46">
        <f>'30W'!V429</f>
        <v>26.49880988940826</v>
      </c>
      <c r="Y426" s="46">
        <f>'35W'!V429</f>
        <v>27.498877940516582</v>
      </c>
      <c r="Z426" s="46">
        <f>'40W'!V429</f>
        <v>28.498943402679501</v>
      </c>
    </row>
    <row r="427" spans="8:26" x14ac:dyDescent="0.25">
      <c r="H427" s="67">
        <f t="shared" si="7"/>
        <v>421</v>
      </c>
      <c r="I427" s="68">
        <f>'25W'!V430</f>
        <v>25.498766197796822</v>
      </c>
      <c r="J427" s="69">
        <f>'25W for Bottom'!G433</f>
        <v>19.498603085197555</v>
      </c>
      <c r="K427" s="68">
        <f>'25W for Front'!G433</f>
        <v>20.40001990164431</v>
      </c>
      <c r="L427" s="69">
        <f>'25W for Back'!G433</f>
        <v>24.499750307048327</v>
      </c>
      <c r="M427" s="69">
        <f>'25W for Right &amp; Left'!G433</f>
        <v>24.999762799925197</v>
      </c>
      <c r="V427" s="43">
        <f>'25W'!U430/60</f>
        <v>420</v>
      </c>
      <c r="W427" s="46">
        <f>'25W'!V430</f>
        <v>25.498766197796822</v>
      </c>
      <c r="X427" s="46">
        <f>'30W'!V430</f>
        <v>26.498835120494824</v>
      </c>
      <c r="Y427" s="46">
        <f>'35W'!V430</f>
        <v>27.498902182249708</v>
      </c>
      <c r="Z427" s="46">
        <f>'40W'!V430</f>
        <v>28.498966632077341</v>
      </c>
    </row>
    <row r="428" spans="8:26" x14ac:dyDescent="0.25">
      <c r="H428" s="67">
        <f t="shared" si="7"/>
        <v>422</v>
      </c>
      <c r="I428" s="68">
        <f>'25W'!V431</f>
        <v>25.498791821057676</v>
      </c>
      <c r="J428" s="69">
        <f>'25W for Bottom'!G434</f>
        <v>19.498626344304256</v>
      </c>
      <c r="K428" s="68">
        <f>'25W for Front'!G434</f>
        <v>20.40001990192517</v>
      </c>
      <c r="L428" s="69">
        <f>'25W for Back'!G434</f>
        <v>24.499756337616475</v>
      </c>
      <c r="M428" s="69">
        <f>'25W for Right &amp; Left'!G434</f>
        <v>24.999768599052743</v>
      </c>
      <c r="V428" s="43">
        <f>'25W'!U431/60</f>
        <v>421</v>
      </c>
      <c r="W428" s="46">
        <f>'25W'!V431</f>
        <v>25.498791821057676</v>
      </c>
      <c r="X428" s="46">
        <f>'30W'!V431</f>
        <v>26.498859816672756</v>
      </c>
      <c r="Y428" s="46">
        <f>'35W'!V431</f>
        <v>27.498925900253219</v>
      </c>
      <c r="Z428" s="46">
        <f>'40W'!V431</f>
        <v>28.498989350778984</v>
      </c>
    </row>
    <row r="429" spans="8:26" x14ac:dyDescent="0.25">
      <c r="H429" s="67">
        <f t="shared" si="7"/>
        <v>423</v>
      </c>
      <c r="I429" s="68">
        <f>'25W'!V432</f>
        <v>25.498816912188737</v>
      </c>
      <c r="J429" s="69">
        <f>'25W for Bottom'!G435</f>
        <v>19.498649216159627</v>
      </c>
      <c r="K429" s="68">
        <f>'25W for Front'!G435</f>
        <v>20.400019902193051</v>
      </c>
      <c r="L429" s="69">
        <f>'25W for Back'!G435</f>
        <v>24.499762222535171</v>
      </c>
      <c r="M429" s="69">
        <f>'25W for Right &amp; Left'!G435</f>
        <v>24.999774256402141</v>
      </c>
      <c r="V429" s="43">
        <f>'25W'!U432/60</f>
        <v>422</v>
      </c>
      <c r="W429" s="46">
        <f>'25W'!V432</f>
        <v>25.498816912188737</v>
      </c>
      <c r="X429" s="46">
        <f>'30W'!V432</f>
        <v>26.498883989282067</v>
      </c>
      <c r="Y429" s="46">
        <f>'35W'!V432</f>
        <v>27.498949105841792</v>
      </c>
      <c r="Z429" s="46">
        <f>'40W'!V432</f>
        <v>28.499011570011849</v>
      </c>
    </row>
    <row r="430" spans="8:26" x14ac:dyDescent="0.25">
      <c r="H430" s="67">
        <f t="shared" si="7"/>
        <v>424</v>
      </c>
      <c r="I430" s="68">
        <f>'25W'!V433</f>
        <v>25.498841482240696</v>
      </c>
      <c r="J430" s="69">
        <f>'25W for Bottom'!G436</f>
        <v>19.498671707210512</v>
      </c>
      <c r="K430" s="68">
        <f>'25W for Front'!G436</f>
        <v>20.400019902448552</v>
      </c>
      <c r="L430" s="69">
        <f>'25W for Back'!G436</f>
        <v>24.4997679653221</v>
      </c>
      <c r="M430" s="69">
        <f>'25W for Right &amp; Left'!G436</f>
        <v>24.999779775439588</v>
      </c>
      <c r="V430" s="43">
        <f>'25W'!U433/60</f>
        <v>423</v>
      </c>
      <c r="W430" s="46">
        <f>'25W'!V433</f>
        <v>25.498841482240696</v>
      </c>
      <c r="X430" s="46">
        <f>'30W'!V433</f>
        <v>26.498907649422367</v>
      </c>
      <c r="Y430" s="46">
        <f>'35W'!V433</f>
        <v>27.498971810085667</v>
      </c>
      <c r="Z430" s="46">
        <f>'40W'!V433</f>
        <v>28.49903330075653</v>
      </c>
    </row>
    <row r="431" spans="8:26" x14ac:dyDescent="0.25">
      <c r="H431" s="67">
        <f t="shared" si="7"/>
        <v>425</v>
      </c>
      <c r="I431" s="68">
        <f>'25W'!V434</f>
        <v>25.498865542034771</v>
      </c>
      <c r="J431" s="69">
        <f>'25W for Bottom'!G437</f>
        <v>19.49869382379644</v>
      </c>
      <c r="K431" s="68">
        <f>'25W for Front'!G437</f>
        <v>20.400019902692247</v>
      </c>
      <c r="L431" s="69">
        <f>'25W for Back'!G437</f>
        <v>24.499773569409992</v>
      </c>
      <c r="M431" s="69">
        <f>'25W for Right &amp; Left'!G437</f>
        <v>24.999785159546544</v>
      </c>
      <c r="V431" s="43">
        <f>'25W'!U434/60</f>
        <v>424</v>
      </c>
      <c r="W431" s="46">
        <f>'25W'!V434</f>
        <v>25.498865542034771</v>
      </c>
      <c r="X431" s="46">
        <f>'30W'!V434</f>
        <v>26.498930807957969</v>
      </c>
      <c r="Y431" s="46">
        <f>'35W'!V434</f>
        <v>27.498994023815932</v>
      </c>
      <c r="Z431" s="46">
        <f>'40W'!V434</f>
        <v>28.499054553752224</v>
      </c>
    </row>
    <row r="432" spans="8:26" x14ac:dyDescent="0.25">
      <c r="H432" s="67">
        <f t="shared" si="7"/>
        <v>426</v>
      </c>
      <c r="I432" s="68">
        <f>'25W'!V435</f>
        <v>25.498889102167464</v>
      </c>
      <c r="J432" s="69">
        <f>'25W for Bottom'!G438</f>
        <v>19.498715572151433</v>
      </c>
      <c r="K432" s="68">
        <f>'25W for Front'!G438</f>
        <v>20.400019902924676</v>
      </c>
      <c r="L432" s="69">
        <f>'25W for Back'!G438</f>
        <v>24.499779038148667</v>
      </c>
      <c r="M432" s="69">
        <f>'25W for Right &amp; Left'!G438</f>
        <v>24.999790412021795</v>
      </c>
      <c r="V432" s="43">
        <f>'25W'!U435/60</f>
        <v>425</v>
      </c>
      <c r="W432" s="46">
        <f>'25W'!V435</f>
        <v>25.498889102167464</v>
      </c>
      <c r="X432" s="46">
        <f>'30W'!V435</f>
        <v>26.498953475522875</v>
      </c>
      <c r="Y432" s="46">
        <f>'35W'!V435</f>
        <v>27.499015757629685</v>
      </c>
      <c r="Z432" s="46">
        <f>'40W'!V435</f>
        <v>28.499075339502046</v>
      </c>
    </row>
    <row r="433" spans="8:26" x14ac:dyDescent="0.25">
      <c r="H433" s="67">
        <f t="shared" si="7"/>
        <v>427</v>
      </c>
      <c r="I433" s="68">
        <f>'25W'!V436</f>
        <v>25.498912173015235</v>
      </c>
      <c r="J433" s="69">
        <f>'25W for Bottom'!G439</f>
        <v>19.498736958405747</v>
      </c>
      <c r="K433" s="68">
        <f>'25W for Front'!G439</f>
        <v>20.400019903146365</v>
      </c>
      <c r="L433" s="69">
        <f>'25W for Back'!G439</f>
        <v>24.499784374807042</v>
      </c>
      <c r="M433" s="69">
        <f>'25W for Right &amp; Left'!G439</f>
        <v>24.999795536083486</v>
      </c>
      <c r="V433" s="43">
        <f>'25W'!U436/60</f>
        <v>426</v>
      </c>
      <c r="W433" s="46">
        <f>'25W'!V436</f>
        <v>25.498912173015235</v>
      </c>
      <c r="X433" s="46">
        <f>'30W'!V436</f>
        <v>26.498975662525652</v>
      </c>
      <c r="Y433" s="46">
        <f>'35W'!V436</f>
        <v>27.499037021895099</v>
      </c>
      <c r="Z433" s="46">
        <f>'40W'!V436</f>
        <v>28.499095668278205</v>
      </c>
    </row>
    <row r="434" spans="8:26" x14ac:dyDescent="0.25">
      <c r="H434" s="67">
        <f t="shared" si="7"/>
        <v>428</v>
      </c>
      <c r="I434" s="68">
        <f>'25W'!V437</f>
        <v>25.498934764739062</v>
      </c>
      <c r="J434" s="69">
        <f>'25W for Bottom'!G440</f>
        <v>19.498757988587602</v>
      </c>
      <c r="K434" s="68">
        <f>'25W for Front'!G440</f>
        <v>20.400019903357808</v>
      </c>
      <c r="L434" s="69">
        <f>'25W for Back'!G440</f>
        <v>24.49978958257509</v>
      </c>
      <c r="M434" s="69">
        <f>'25W for Right &amp; Left'!G440</f>
        <v>24.999800534871081</v>
      </c>
      <c r="V434" s="43">
        <f>'25W'!U437/60</f>
        <v>427</v>
      </c>
      <c r="W434" s="46">
        <f>'25W'!V437</f>
        <v>25.498934764739062</v>
      </c>
      <c r="X434" s="46">
        <f>'30W'!V437</f>
        <v>26.498997379154215</v>
      </c>
      <c r="Y434" s="46">
        <f>'35W'!V437</f>
        <v>27.499057826756353</v>
      </c>
      <c r="Z434" s="46">
        <f>'40W'!V437</f>
        <v>28.49911555012709</v>
      </c>
    </row>
    <row r="435" spans="8:26" x14ac:dyDescent="0.25">
      <c r="H435" s="67">
        <f t="shared" si="7"/>
        <v>429</v>
      </c>
      <c r="I435" s="68">
        <f>'25W'!V438</f>
        <v>25.498956887288919</v>
      </c>
      <c r="J435" s="69">
        <f>'25W for Bottom'!G441</f>
        <v>19.498778668624883</v>
      </c>
      <c r="K435" s="68">
        <f>'25W for Front'!G441</f>
        <v>20.400019903559478</v>
      </c>
      <c r="L435" s="69">
        <f>'25W for Back'!G441</f>
        <v>24.499794664565734</v>
      </c>
      <c r="M435" s="69">
        <f>'25W for Right &amp; Left'!G441</f>
        <v>24.999805411447294</v>
      </c>
      <c r="V435" s="43">
        <f>'25W'!U438/60</f>
        <v>428</v>
      </c>
      <c r="W435" s="46">
        <f>'25W'!V438</f>
        <v>25.498956887288919</v>
      </c>
      <c r="X435" s="46">
        <f>'30W'!V438</f>
        <v>26.499018635380505</v>
      </c>
      <c r="Y435" s="46">
        <f>'35W'!V438</f>
        <v>27.499078182138479</v>
      </c>
      <c r="Z435" s="46">
        <f>'40W'!V438</f>
        <v>28.499134994874233</v>
      </c>
    </row>
    <row r="436" spans="8:26" x14ac:dyDescent="0.25">
      <c r="H436" s="67">
        <f t="shared" si="7"/>
        <v>430</v>
      </c>
      <c r="I436" s="68">
        <f>'25W'!V439</f>
        <v>25.498978550408168</v>
      </c>
      <c r="J436" s="69">
        <f>'25W for Bottom'!G442</f>
        <v>19.498799004346804</v>
      </c>
      <c r="K436" s="68">
        <f>'25W for Front'!G442</f>
        <v>20.400019903751829</v>
      </c>
      <c r="L436" s="69">
        <f>'25W for Back'!G442</f>
        <v>24.49979962381672</v>
      </c>
      <c r="M436" s="69">
        <f>'25W for Right &amp; Left'!G442</f>
        <v>24.999810168799957</v>
      </c>
      <c r="V436" s="43">
        <f>'25W'!U439/60</f>
        <v>429</v>
      </c>
      <c r="W436" s="46">
        <f>'25W'!V439</f>
        <v>25.498978550408168</v>
      </c>
      <c r="X436" s="46">
        <f>'30W'!V439</f>
        <v>26.499039440965067</v>
      </c>
      <c r="Y436" s="46">
        <f>'35W'!V439</f>
        <v>27.4990980977521</v>
      </c>
      <c r="Z436" s="46">
        <f>'40W'!V439</f>
        <v>28.499154012129154</v>
      </c>
    </row>
    <row r="437" spans="8:26" x14ac:dyDescent="0.25">
      <c r="H437" s="67">
        <f t="shared" si="7"/>
        <v>431</v>
      </c>
      <c r="I437" s="68">
        <f>'25W'!V440</f>
        <v>25.498999763637826</v>
      </c>
      <c r="J437" s="69">
        <f>'25W for Bottom'!G443</f>
        <v>19.498819001485554</v>
      </c>
      <c r="K437" s="68">
        <f>'25W for Front'!G443</f>
        <v>20.400019903935291</v>
      </c>
      <c r="L437" s="69">
        <f>'25W for Back'!G443</f>
        <v>24.499804463292431</v>
      </c>
      <c r="M437" s="69">
        <f>'25W for Right &amp; Left'!G443</f>
        <v>24.999814809843858</v>
      </c>
      <c r="V437" s="43">
        <f>'25W'!U440/60</f>
        <v>430</v>
      </c>
      <c r="W437" s="46">
        <f>'25W'!V440</f>
        <v>25.498999763637826</v>
      </c>
      <c r="X437" s="46">
        <f>'30W'!V440</f>
        <v>26.499059805461528</v>
      </c>
      <c r="Y437" s="46">
        <f>'35W'!V440</f>
        <v>27.499117583098048</v>
      </c>
      <c r="Z437" s="46">
        <f>'40W'!V440</f>
        <v>28.499172611290124</v>
      </c>
    </row>
    <row r="438" spans="8:26" x14ac:dyDescent="0.25">
      <c r="H438" s="67">
        <f t="shared" si="7"/>
        <v>432</v>
      </c>
      <c r="I438" s="68">
        <f>'25W'!V441</f>
        <v>25.499020536320792</v>
      </c>
      <c r="J438" s="69">
        <f>'25W for Bottom'!G444</f>
        <v>19.498838665677908</v>
      </c>
      <c r="K438" s="68">
        <f>'25W for Front'!G444</f>
        <v>20.400019904110273</v>
      </c>
      <c r="L438" s="69">
        <f>'25W for Back'!G444</f>
        <v>24.499809185885649</v>
      </c>
      <c r="M438" s="69">
        <f>'25W for Right &amp; Left'!G444</f>
        <v>24.999819337422529</v>
      </c>
      <c r="V438" s="43">
        <f>'25W'!U441/60</f>
        <v>431</v>
      </c>
      <c r="W438" s="46">
        <f>'25W'!V441</f>
        <v>25.499020536320792</v>
      </c>
      <c r="X438" s="46">
        <f>'30W'!V441</f>
        <v>26.499079738220988</v>
      </c>
      <c r="Y438" s="46">
        <f>'35W'!V441</f>
        <v>27.499136647471911</v>
      </c>
      <c r="Z438" s="46">
        <f>'40W'!V441</f>
        <v>28.499190801548803</v>
      </c>
    </row>
    <row r="439" spans="8:26" x14ac:dyDescent="0.25">
      <c r="H439" s="67">
        <f t="shared" si="7"/>
        <v>433</v>
      </c>
      <c r="I439" s="68">
        <f>'25W'!V442</f>
        <v>25.499040877605939</v>
      </c>
      <c r="J439" s="69">
        <f>'25W for Bottom'!G445</f>
        <v>19.498858002466822</v>
      </c>
      <c r="K439" s="68">
        <f>'25W for Front'!G445</f>
        <v>20.400019904277169</v>
      </c>
      <c r="L439" s="69">
        <f>'25W for Back'!G445</f>
        <v>24.499813794419296</v>
      </c>
      <c r="M439" s="69">
        <f>'25W for Right &amp; Left'!G445</f>
        <v>24.999823754309979</v>
      </c>
      <c r="V439" s="43">
        <f>'25W'!U442/60</f>
        <v>432</v>
      </c>
      <c r="W439" s="46">
        <f>'25W'!V442</f>
        <v>25.499040877605939</v>
      </c>
      <c r="X439" s="46">
        <f>'30W'!V442</f>
        <v>26.499099248396309</v>
      </c>
      <c r="Y439" s="46">
        <f>'35W'!V442</f>
        <v>27.499155299968454</v>
      </c>
      <c r="Z439" s="46">
        <f>'40W'!V442</f>
        <v>28.499208591894774</v>
      </c>
    </row>
    <row r="440" spans="8:26" x14ac:dyDescent="0.25">
      <c r="H440" s="67">
        <f t="shared" si="7"/>
        <v>434</v>
      </c>
      <c r="I440" s="68">
        <f>'25W'!V443</f>
        <v>25.499060796452159</v>
      </c>
      <c r="J440" s="69">
        <f>'25W for Bottom'!G446</f>
        <v>19.498877017302984</v>
      </c>
      <c r="K440" s="68">
        <f>'25W for Front'!G446</f>
        <v>20.400019904436352</v>
      </c>
      <c r="L440" s="69">
        <f>'25W for Back'!G446</f>
        <v>24.499818291648111</v>
      </c>
      <c r="M440" s="69">
        <f>'25W for Right &amp; Left'!G446</f>
        <v>24.999828063212398</v>
      </c>
      <c r="V440" s="43">
        <f>'25W'!U443/60</f>
        <v>433</v>
      </c>
      <c r="W440" s="46">
        <f>'25W'!V443</f>
        <v>25.499060796452159</v>
      </c>
      <c r="X440" s="46">
        <f>'30W'!V443</f>
        <v>26.499118344946318</v>
      </c>
      <c r="Y440" s="46">
        <f>'35W'!V443</f>
        <v>27.499173549485967</v>
      </c>
      <c r="Z440" s="46">
        <f>'40W'!V443</f>
        <v>28.499225991119999</v>
      </c>
    </row>
    <row r="441" spans="8:26" x14ac:dyDescent="0.25">
      <c r="H441" s="67">
        <f t="shared" si="7"/>
        <v>435</v>
      </c>
      <c r="I441" s="68">
        <f>'25W'!V444</f>
        <v>25.499080301632297</v>
      </c>
      <c r="J441" s="69">
        <f>'25W for Bottom'!G447</f>
        <v>19.498895715546354</v>
      </c>
      <c r="K441" s="68">
        <f>'25W for Front'!G447</f>
        <v>20.400019904588177</v>
      </c>
      <c r="L441" s="69">
        <f>'25W for Back'!G447</f>
        <v>24.499822680260305</v>
      </c>
      <c r="M441" s="69">
        <f>'25W for Right &amp; Left'!G447</f>
        <v>24.999832266769815</v>
      </c>
      <c r="V441" s="43">
        <f>'25W'!U444/60</f>
        <v>434</v>
      </c>
      <c r="W441" s="46">
        <f>'25W'!V444</f>
        <v>25.499080301632297</v>
      </c>
      <c r="X441" s="46">
        <f>'30W'!V444</f>
        <v>26.499137036639922</v>
      </c>
      <c r="Y441" s="46">
        <f>'35W'!V444</f>
        <v>27.499191404730503</v>
      </c>
      <c r="Z441" s="46">
        <f>'40W'!V444</f>
        <v>28.499243007823154</v>
      </c>
    </row>
    <row r="442" spans="8:26" x14ac:dyDescent="0.25">
      <c r="H442" s="67">
        <f t="shared" si="7"/>
        <v>436</v>
      </c>
      <c r="I442" s="68">
        <f>'25W'!V445</f>
        <v>25.499099401737023</v>
      </c>
      <c r="J442" s="69">
        <f>'25W for Bottom'!G448</f>
        <v>19.498914102467676</v>
      </c>
      <c r="K442" s="68">
        <f>'25W for Front'!G448</f>
        <v>20.400019904732986</v>
      </c>
      <c r="L442" s="69">
        <f>'25W for Back'!G448</f>
        <v>24.499826962879162</v>
      </c>
      <c r="M442" s="69">
        <f>'25W for Right &amp; Left'!G448</f>
        <v>24.99983636755772</v>
      </c>
      <c r="V442" s="43">
        <f>'25W'!U445/60</f>
        <v>435</v>
      </c>
      <c r="W442" s="46">
        <f>'25W'!V445</f>
        <v>25.499099401737023</v>
      </c>
      <c r="X442" s="46">
        <f>'30W'!V445</f>
        <v>26.499155332060131</v>
      </c>
      <c r="Y442" s="46">
        <f>'35W'!V445</f>
        <v>27.499208874220034</v>
      </c>
      <c r="Z442" s="46">
        <f>'40W'!V445</f>
        <v>28.49925965041388</v>
      </c>
    </row>
    <row r="443" spans="8:26" x14ac:dyDescent="0.25">
      <c r="H443" s="67">
        <f t="shared" si="7"/>
        <v>437</v>
      </c>
      <c r="I443" s="68">
        <f>'25W'!V446</f>
        <v>25.499118105178606</v>
      </c>
      <c r="J443" s="69">
        <f>'25W for Bottom'!G449</f>
        <v>19.498932183249959</v>
      </c>
      <c r="K443" s="68">
        <f>'25W for Front'!G449</f>
        <v>20.400019904871105</v>
      </c>
      <c r="L443" s="69">
        <f>'25W for Back'!G449</f>
        <v>24.499831142064615</v>
      </c>
      <c r="M443" s="69">
        <f>'25W for Right &amp; Left'!G449</f>
        <v>24.999840368088638</v>
      </c>
      <c r="V443" s="43">
        <f>'25W'!U446/60</f>
        <v>436</v>
      </c>
      <c r="W443" s="46">
        <f>'25W'!V446</f>
        <v>25.499118105178606</v>
      </c>
      <c r="X443" s="46">
        <f>'30W'!V446</f>
        <v>26.499173239607998</v>
      </c>
      <c r="Y443" s="46">
        <f>'35W'!V446</f>
        <v>27.499225966288513</v>
      </c>
      <c r="Z443" s="46">
        <f>'40W'!V446</f>
        <v>28.49927592711694</v>
      </c>
    </row>
    <row r="444" spans="8:26" x14ac:dyDescent="0.25">
      <c r="H444" s="67">
        <f t="shared" si="7"/>
        <v>438</v>
      </c>
      <c r="I444" s="68">
        <f>'25W'!V447</f>
        <v>25.499136420194624</v>
      </c>
      <c r="J444" s="69">
        <f>'25W for Bottom'!G450</f>
        <v>19.498949962989933</v>
      </c>
      <c r="K444" s="68">
        <f>'25W for Front'!G450</f>
        <v>20.400019905002839</v>
      </c>
      <c r="L444" s="69">
        <f>'25W for Back'!G450</f>
        <v>24.499835220314765</v>
      </c>
      <c r="M444" s="69">
        <f>'25W for Right &amp; Left'!G450</f>
        <v>24.999844270813661</v>
      </c>
      <c r="V444" s="43">
        <f>'25W'!U447/60</f>
        <v>437</v>
      </c>
      <c r="W444" s="46">
        <f>'25W'!V447</f>
        <v>25.499136420194624</v>
      </c>
      <c r="X444" s="46">
        <f>'30W'!V447</f>
        <v>26.499190767506487</v>
      </c>
      <c r="Y444" s="46">
        <f>'35W'!V447</f>
        <v>27.499242689089851</v>
      </c>
      <c r="Z444" s="46">
        <f>'40W'!V447</f>
        <v>28.499291845976284</v>
      </c>
    </row>
    <row r="445" spans="8:26" x14ac:dyDescent="0.25">
      <c r="H445" s="67">
        <f t="shared" si="7"/>
        <v>439</v>
      </c>
      <c r="I445" s="68">
        <f>'25W'!V448</f>
        <v>25.499154354851594</v>
      </c>
      <c r="J445" s="69">
        <f>'25W for Bottom'!G451</f>
        <v>19.498967446699499</v>
      </c>
      <c r="K445" s="68">
        <f>'25W for Front'!G451</f>
        <v>20.400019905128485</v>
      </c>
      <c r="L445" s="69">
        <f>'25W for Back'!G451</f>
        <v>24.499839200067381</v>
      </c>
      <c r="M445" s="69">
        <f>'25W for Right &amp; Left'!G451</f>
        <v>24.999848078123961</v>
      </c>
      <c r="V445" s="43">
        <f>'25W'!U448/60</f>
        <v>438</v>
      </c>
      <c r="W445" s="46">
        <f>'25W'!V448</f>
        <v>25.499154354851594</v>
      </c>
      <c r="X445" s="46">
        <f>'30W'!V448</f>
        <v>26.499207923804232</v>
      </c>
      <c r="Y445" s="46">
        <f>'35W'!V448</f>
        <v>27.4992590506018</v>
      </c>
      <c r="Z445" s="46">
        <f>'40W'!V448</f>
        <v>28.499307414859018</v>
      </c>
    </row>
    <row r="446" spans="8:26" x14ac:dyDescent="0.25">
      <c r="H446" s="67">
        <f t="shared" si="7"/>
        <v>440</v>
      </c>
      <c r="I446" s="68">
        <f>'25W'!V449</f>
        <v>25.499171917048514</v>
      </c>
      <c r="J446" s="69">
        <f>'25W for Bottom'!G452</f>
        <v>19.498984639307121</v>
      </c>
      <c r="K446" s="68">
        <f>'25W for Front'!G452</f>
        <v>20.400019905248325</v>
      </c>
      <c r="L446" s="69">
        <f>'25W for Back'!G452</f>
        <v>24.499843083701361</v>
      </c>
      <c r="M446" s="69">
        <f>'25W for Right &amp; Left'!G452</f>
        <v>24.999851792352253</v>
      </c>
      <c r="V446" s="43">
        <f>'25W'!U449/60</f>
        <v>439</v>
      </c>
      <c r="W446" s="46">
        <f>'25W'!V449</f>
        <v>25.499171917048514</v>
      </c>
      <c r="X446" s="46">
        <f>'30W'!V449</f>
        <v>26.499224716379238</v>
      </c>
      <c r="Y446" s="46">
        <f>'35W'!V449</f>
        <v>27.499275058629767</v>
      </c>
      <c r="Z446" s="46">
        <f>'40W'!V449</f>
        <v>28.499322641459298</v>
      </c>
    </row>
    <row r="447" spans="8:26" x14ac:dyDescent="0.25">
      <c r="H447" s="67">
        <f t="shared" si="7"/>
        <v>441</v>
      </c>
      <c r="I447" s="68">
        <f>'25W'!V450</f>
        <v>25.499189114520352</v>
      </c>
      <c r="J447" s="69">
        <f>'25W for Bottom'!G453</f>
        <v>19.499001545659233</v>
      </c>
      <c r="K447" s="68">
        <f>'25W for Front'!G453</f>
        <v>20.400019905362626</v>
      </c>
      <c r="L447" s="69">
        <f>'25W for Back'!G453</f>
        <v>24.499846873538143</v>
      </c>
      <c r="M447" s="69">
        <f>'25W for Right &amp; Left'!G453</f>
        <v>24.999855415774217</v>
      </c>
      <c r="V447" s="43">
        <f>'25W'!U450/60</f>
        <v>440</v>
      </c>
      <c r="W447" s="46">
        <f>'25W'!V450</f>
        <v>25.499189114520352</v>
      </c>
      <c r="X447" s="46">
        <f>'30W'!V450</f>
        <v>26.499241152942506</v>
      </c>
      <c r="Y447" s="46">
        <f>'35W'!V450</f>
        <v>27.499290720810531</v>
      </c>
      <c r="Z447" s="46">
        <f>'40W'!V450</f>
        <v>28.499337533302128</v>
      </c>
    </row>
    <row r="448" spans="8:26" x14ac:dyDescent="0.25">
      <c r="H448" s="67">
        <f t="shared" si="7"/>
        <v>442</v>
      </c>
      <c r="I448" s="68">
        <f>'25W'!V451</f>
        <v>25.499205954841443</v>
      </c>
      <c r="J448" s="69">
        <f>'25W for Bottom'!G454</f>
        <v>19.499018170521591</v>
      </c>
      <c r="K448" s="68">
        <f>'25W for Front'!G454</f>
        <v>20.400019905471645</v>
      </c>
      <c r="L448" s="69">
        <f>'25W for Back'!G454</f>
        <v>24.499850571843098</v>
      </c>
      <c r="M448" s="69">
        <f>'25W for Right &amp; Left'!G454</f>
        <v>24.999858950609902</v>
      </c>
      <c r="V448" s="43">
        <f>'25W'!U451/60</f>
        <v>441</v>
      </c>
      <c r="W448" s="46">
        <f>'25W'!V451</f>
        <v>25.499205954841443</v>
      </c>
      <c r="X448" s="46">
        <f>'30W'!V451</f>
        <v>26.499257241041565</v>
      </c>
      <c r="Y448" s="46">
        <f>'35W'!V451</f>
        <v>27.499306044615892</v>
      </c>
      <c r="Z448" s="46">
        <f>'40W'!V451</f>
        <v>28.499352097747085</v>
      </c>
    </row>
    <row r="449" spans="8:26" x14ac:dyDescent="0.25">
      <c r="H449" s="67">
        <f t="shared" si="7"/>
        <v>443</v>
      </c>
      <c r="I449" s="68">
        <f>'25W'!V452</f>
        <v>25.499222445428838</v>
      </c>
      <c r="J449" s="69">
        <f>'25W for Bottom'!G455</f>
        <v>19.499034518580622</v>
      </c>
      <c r="K449" s="68">
        <f>'25W for Front'!G455</f>
        <v>20.400019905575626</v>
      </c>
      <c r="L449" s="69">
        <f>'25W for Back'!G455</f>
        <v>24.499854180826887</v>
      </c>
      <c r="M449" s="69">
        <f>'25W for Right &amp; Left'!G455</f>
        <v>24.999862399025076</v>
      </c>
      <c r="V449" s="43">
        <f>'25W'!U452/60</f>
        <v>442</v>
      </c>
      <c r="W449" s="46">
        <f>'25W'!V452</f>
        <v>25.499222445428838</v>
      </c>
      <c r="X449" s="46">
        <f>'30W'!V452</f>
        <v>26.499272988063939</v>
      </c>
      <c r="Y449" s="46">
        <f>'35W'!V452</f>
        <v>27.499321037356225</v>
      </c>
      <c r="Z449" s="46">
        <f>'40W'!V452</f>
        <v>28.499366341991944</v>
      </c>
    </row>
    <row r="450" spans="8:26" x14ac:dyDescent="0.25">
      <c r="H450" s="67">
        <f t="shared" si="7"/>
        <v>444</v>
      </c>
      <c r="I450" s="68">
        <f>'25W'!V453</f>
        <v>25.499238593545556</v>
      </c>
      <c r="J450" s="69">
        <f>'25W for Bottom'!G456</f>
        <v>19.499050594444739</v>
      </c>
      <c r="K450" s="68">
        <f>'25W for Front'!G456</f>
        <v>20.4000199056748</v>
      </c>
      <c r="L450" s="69">
        <f>'25W for Back'!G456</f>
        <v>24.499857702646782</v>
      </c>
      <c r="M450" s="69">
        <f>'25W for Right &amp; Left'!G456</f>
        <v>24.999865763132565</v>
      </c>
      <c r="V450" s="43">
        <f>'25W'!U453/60</f>
        <v>443</v>
      </c>
      <c r="W450" s="46">
        <f>'25W'!V453</f>
        <v>25.499238593545556</v>
      </c>
      <c r="X450" s="46">
        <f>'30W'!V453</f>
        <v>26.499288401240541</v>
      </c>
      <c r="Y450" s="46">
        <f>'35W'!V453</f>
        <v>27.499335706183977</v>
      </c>
      <c r="Z450" s="46">
        <f>'40W'!V453</f>
        <v>28.499380273076248</v>
      </c>
    </row>
    <row r="451" spans="8:26" x14ac:dyDescent="0.25">
      <c r="H451" s="67">
        <f t="shared" si="7"/>
        <v>445</v>
      </c>
      <c r="I451" s="68">
        <f>'25W'!V454</f>
        <v>25.499254406303784</v>
      </c>
      <c r="J451" s="69">
        <f>'25W for Bottom'!G457</f>
        <v>19.499066402645649</v>
      </c>
      <c r="K451" s="68">
        <f>'25W for Front'!G457</f>
        <v>20.400019905769391</v>
      </c>
      <c r="L451" s="69">
        <f>'25W for Back'!G457</f>
        <v>24.499861139407951</v>
      </c>
      <c r="M451" s="69">
        <f>'25W for Right &amp; Left'!G457</f>
        <v>24.999869044993535</v>
      </c>
      <c r="V451" s="43">
        <f>'25W'!U454/60</f>
        <v>444</v>
      </c>
      <c r="W451" s="46">
        <f>'25W'!V454</f>
        <v>25.499254406303784</v>
      </c>
      <c r="X451" s="46">
        <f>'30W'!V454</f>
        <v>26.499303487648987</v>
      </c>
      <c r="Y451" s="46">
        <f>'35W'!V454</f>
        <v>27.499350058097072</v>
      </c>
      <c r="Z451" s="46">
        <f>'40W'!V454</f>
        <v>28.499393897884776</v>
      </c>
    </row>
    <row r="452" spans="8:26" x14ac:dyDescent="0.25">
      <c r="H452" s="67">
        <f t="shared" si="7"/>
        <v>446</v>
      </c>
      <c r="I452" s="68">
        <f>'25W'!V455</f>
        <v>25.499269890668021</v>
      </c>
      <c r="J452" s="69">
        <f>'25W for Bottom'!G458</f>
        <v>19.499081947639613</v>
      </c>
      <c r="K452" s="68">
        <f>'25W for Front'!G458</f>
        <v>20.400019905859608</v>
      </c>
      <c r="L452" s="69">
        <f>'25W for Back'!G458</f>
        <v>24.499864493164718</v>
      </c>
      <c r="M452" s="69">
        <f>'25W for Right &amp; Left'!G458</f>
        <v>24.999872246618761</v>
      </c>
      <c r="V452" s="43">
        <f>'25W'!U455/60</f>
        <v>445</v>
      </c>
      <c r="W452" s="46">
        <f>'25W'!V455</f>
        <v>25.499269890668021</v>
      </c>
      <c r="X452" s="46">
        <f>'30W'!V455</f>
        <v>26.499318254216856</v>
      </c>
      <c r="Y452" s="46">
        <f>'35W'!V455</f>
        <v>27.499364099942255</v>
      </c>
      <c r="Z452" s="46">
        <f>'40W'!V455</f>
        <v>28.49940722315095</v>
      </c>
    </row>
    <row r="453" spans="8:26" x14ac:dyDescent="0.25">
      <c r="H453" s="67">
        <f t="shared" si="7"/>
        <v>447</v>
      </c>
      <c r="I453" s="68">
        <f>'25W'!V456</f>
        <v>25.499285053458131</v>
      </c>
      <c r="J453" s="69">
        <f>'25W for Bottom'!G459</f>
        <v>19.499097233808723</v>
      </c>
      <c r="K453" s="68">
        <f>'25W for Front'!G459</f>
        <v>20.400019905945658</v>
      </c>
      <c r="L453" s="69">
        <f>'25W for Back'!G459</f>
        <v>24.499867765921792</v>
      </c>
      <c r="M453" s="69">
        <f>'25W for Right &amp; Left'!G459</f>
        <v>24.999875369969864</v>
      </c>
      <c r="V453" s="43">
        <f>'25W'!U456/60</f>
        <v>446</v>
      </c>
      <c r="W453" s="46">
        <f>'25W'!V456</f>
        <v>25.499285053458131</v>
      </c>
      <c r="X453" s="46">
        <f>'30W'!V456</f>
        <v>26.499332707724861</v>
      </c>
      <c r="Y453" s="46">
        <f>'35W'!V456</f>
        <v>27.499377838418354</v>
      </c>
      <c r="Z453" s="46">
        <f>'40W'!V456</f>
        <v>28.499420255460166</v>
      </c>
    </row>
    <row r="454" spans="8:26" x14ac:dyDescent="0.25">
      <c r="H454" s="67">
        <f t="shared" si="7"/>
        <v>448</v>
      </c>
      <c r="I454" s="68">
        <f>'25W'!V457</f>
        <v>25.499299901352355</v>
      </c>
      <c r="J454" s="69">
        <f>'25W for Bottom'!G460</f>
        <v>19.499112265462117</v>
      </c>
      <c r="K454" s="68">
        <f>'25W for Front'!G460</f>
        <v>20.400019906027733</v>
      </c>
      <c r="L454" s="69">
        <f>'25W for Back'!G460</f>
        <v>24.499870959635462</v>
      </c>
      <c r="M454" s="69">
        <f>'25W for Right &amp; Left'!G460</f>
        <v>24.999878416960502</v>
      </c>
      <c r="V454" s="43">
        <f>'25W'!U457/60</f>
        <v>447</v>
      </c>
      <c r="W454" s="46">
        <f>'25W'!V457</f>
        <v>25.499299901352355</v>
      </c>
      <c r="X454" s="46">
        <f>'30W'!V457</f>
        <v>26.499346854809961</v>
      </c>
      <c r="Y454" s="46">
        <f>'35W'!V457</f>
        <v>27.499391280079475</v>
      </c>
      <c r="Z454" s="46">
        <f>'40W'!V457</f>
        <v>28.499433001253038</v>
      </c>
    </row>
    <row r="455" spans="8:26" x14ac:dyDescent="0.25">
      <c r="H455" s="67">
        <f t="shared" si="7"/>
        <v>449</v>
      </c>
      <c r="I455" s="68">
        <f>'25W'!V458</f>
        <v>25.499314440890249</v>
      </c>
      <c r="J455" s="69">
        <f>'25W for Bottom'!G461</f>
        <v>19.499127046837202</v>
      </c>
      <c r="K455" s="68">
        <f>'25W for Front'!G461</f>
        <v>20.400019906106014</v>
      </c>
      <c r="L455" s="69">
        <f>'25W for Back'!G461</f>
        <v>24.499874076214777</v>
      </c>
      <c r="M455" s="69">
        <f>'25W for Right &amp; Left'!G461</f>
        <v>24.999881389457549</v>
      </c>
      <c r="V455" s="43">
        <f>'25W'!U458/60</f>
        <v>448</v>
      </c>
      <c r="W455" s="46">
        <f>'25W'!V458</f>
        <v>25.499314440890249</v>
      </c>
      <c r="X455" s="46">
        <f>'30W'!V458</f>
        <v>26.499360701968421</v>
      </c>
      <c r="Y455" s="46">
        <f>'35W'!V458</f>
        <v>27.499404431338132</v>
      </c>
      <c r="Z455" s="46">
        <f>'40W'!V458</f>
        <v>28.499445466828593</v>
      </c>
    </row>
    <row r="456" spans="8:26" x14ac:dyDescent="0.25">
      <c r="H456" s="67">
        <f t="shared" si="7"/>
        <v>450</v>
      </c>
      <c r="I456" s="68">
        <f>'25W'!V459</f>
        <v>25.49932867847556</v>
      </c>
      <c r="J456" s="69">
        <f>'25W for Bottom'!G462</f>
        <v>19.499141582100847</v>
      </c>
      <c r="K456" s="68">
        <f>'25W for Front'!G462</f>
        <v>20.400019906180678</v>
      </c>
      <c r="L456" s="69">
        <f>'25W for Back'!G462</f>
        <v>24.499877117522672</v>
      </c>
      <c r="M456" s="69">
        <f>'25W for Right &amp; Left'!G462</f>
        <v>24.999884289282235</v>
      </c>
      <c r="V456" s="43">
        <f>'25W'!U459/60</f>
        <v>449</v>
      </c>
      <c r="W456" s="46">
        <f>'25W'!V459</f>
        <v>25.49932867847556</v>
      </c>
      <c r="X456" s="46">
        <f>'30W'!V459</f>
        <v>26.499374255558784</v>
      </c>
      <c r="Y456" s="46">
        <f>'35W'!V459</f>
        <v>27.499417298468298</v>
      </c>
      <c r="Z456" s="46">
        <f>'40W'!V459</f>
        <v>28.499457658347371</v>
      </c>
    </row>
    <row r="457" spans="8:26" x14ac:dyDescent="0.25">
      <c r="H457" s="67">
        <f t="shared" ref="H457:H486" si="8">H456+1</f>
        <v>451</v>
      </c>
      <c r="I457" s="68">
        <f>'25W'!V460</f>
        <v>25.499342620379057</v>
      </c>
      <c r="J457" s="69">
        <f>'25W for Bottom'!G463</f>
        <v>19.49915587535056</v>
      </c>
      <c r="K457" s="68">
        <f>'25W for Front'!G463</f>
        <v>20.400019906251888</v>
      </c>
      <c r="L457" s="69">
        <f>'25W for Back'!G463</f>
        <v>24.499880085377097</v>
      </c>
      <c r="M457" s="69">
        <f>'25W for Right &amp; Left'!G463</f>
        <v>24.999887118211269</v>
      </c>
      <c r="V457" s="43">
        <f>'25W'!U460/60</f>
        <v>450</v>
      </c>
      <c r="W457" s="46">
        <f>'25W'!V460</f>
        <v>25.499342620379057</v>
      </c>
      <c r="X457" s="46">
        <f>'30W'!V460</f>
        <v>26.499387521804795</v>
      </c>
      <c r="Y457" s="46">
        <f>'35W'!V460</f>
        <v>27.499429887608411</v>
      </c>
      <c r="Z457" s="46">
        <f>'40W'!V460</f>
        <v>28.499469581834479</v>
      </c>
    </row>
    <row r="458" spans="8:26" x14ac:dyDescent="0.25">
      <c r="H458" s="67">
        <f t="shared" si="8"/>
        <v>452</v>
      </c>
      <c r="I458" s="68">
        <f>'25W'!V461</f>
        <v>25.499356272741277</v>
      </c>
      <c r="J458" s="69">
        <f>'25W for Bottom'!G464</f>
        <v>19.499169930615633</v>
      </c>
      <c r="K458" s="68">
        <f>'25W for Front'!G464</f>
        <v>20.400019906319809</v>
      </c>
      <c r="L458" s="69">
        <f>'25W for Back'!G464</f>
        <v>24.499882981552084</v>
      </c>
      <c r="M458" s="69">
        <f>'25W for Right &amp; Left'!G464</f>
        <v>24.999889877977925</v>
      </c>
      <c r="V458" s="43">
        <f>'25W'!U461/60</f>
        <v>451</v>
      </c>
      <c r="W458" s="46">
        <f>'25W'!V461</f>
        <v>25.499356272741277</v>
      </c>
      <c r="X458" s="46">
        <f>'30W'!V461</f>
        <v>26.499400506798253</v>
      </c>
      <c r="Y458" s="46">
        <f>'35W'!V461</f>
        <v>27.499442204764289</v>
      </c>
      <c r="Z458" s="46">
        <f>'40W'!V461</f>
        <v>28.499481243182565</v>
      </c>
    </row>
    <row r="459" spans="8:26" x14ac:dyDescent="0.25">
      <c r="H459" s="67">
        <f t="shared" si="8"/>
        <v>453</v>
      </c>
      <c r="I459" s="68">
        <f>'25W'!V462</f>
        <v>25.499369641575246</v>
      </c>
      <c r="J459" s="69">
        <f>'25W for Bottom'!G465</f>
        <v>19.499183751858286</v>
      </c>
      <c r="K459" s="68">
        <f>'25W for Front'!G465</f>
        <v>20.400019906384589</v>
      </c>
      <c r="L459" s="69">
        <f>'25W for Back'!G465</f>
        <v>24.499885807778828</v>
      </c>
      <c r="M459" s="69">
        <f>'25W for Right &amp; Left'!G465</f>
        <v>24.999892570273094</v>
      </c>
      <c r="V459" s="43">
        <f>'25W'!U462/60</f>
        <v>452</v>
      </c>
      <c r="W459" s="46">
        <f>'25W'!V462</f>
        <v>25.499369641575246</v>
      </c>
      <c r="X459" s="46">
        <f>'30W'!V462</f>
        <v>26.499413216501811</v>
      </c>
      <c r="Y459" s="46">
        <f>'35W'!V462</f>
        <v>27.499454255812001</v>
      </c>
      <c r="Z459" s="46">
        <f>'40W'!V462</f>
        <v>28.499492648154728</v>
      </c>
    </row>
    <row r="460" spans="8:26" x14ac:dyDescent="0.25">
      <c r="H460" s="67">
        <f t="shared" si="8"/>
        <v>454</v>
      </c>
      <c r="I460" s="68">
        <f>'25W'!V463</f>
        <v>25.49938273276911</v>
      </c>
      <c r="J460" s="69">
        <f>'25W for Bottom'!G466</f>
        <v>19.499197342974782</v>
      </c>
      <c r="K460" s="68">
        <f>'25W for Front'!G466</f>
        <v>20.400019906446378</v>
      </c>
      <c r="L460" s="69">
        <f>'25W for Back'!G466</f>
        <v>24.499888565746708</v>
      </c>
      <c r="M460" s="69">
        <f>'25W for Right &amp; Left'!G466</f>
        <v>24.999895196746333</v>
      </c>
      <c r="V460" s="43">
        <f>'25W'!U463/60</f>
        <v>453</v>
      </c>
      <c r="W460" s="46">
        <f>'25W'!V463</f>
        <v>25.49938273276911</v>
      </c>
      <c r="X460" s="46">
        <f>'30W'!V463</f>
        <v>26.499425656751718</v>
      </c>
      <c r="Y460" s="46">
        <f>'35W'!V463</f>
        <v>27.499466046500672</v>
      </c>
      <c r="Z460" s="46">
        <f>'40W'!V463</f>
        <v>28.499503802387373</v>
      </c>
    </row>
    <row r="461" spans="8:26" x14ac:dyDescent="0.25">
      <c r="H461" s="67">
        <f t="shared" si="8"/>
        <v>455</v>
      </c>
      <c r="I461" s="68">
        <f>'25W'!V464</f>
        <v>25.499395552088743</v>
      </c>
      <c r="J461" s="69">
        <f>'25W for Bottom'!G467</f>
        <v>19.499210707796518</v>
      </c>
      <c r="K461" s="68">
        <f>'25W for Front'!G467</f>
        <v>20.40001990650531</v>
      </c>
      <c r="L461" s="69">
        <f>'25W for Back'!G467</f>
        <v>24.499891257104306</v>
      </c>
      <c r="M461" s="69">
        <f>'25W for Right &amp; Left'!G467</f>
        <v>24.999897759006871</v>
      </c>
      <c r="V461" s="43">
        <f>'25W'!U464/60</f>
        <v>454</v>
      </c>
      <c r="W461" s="46">
        <f>'25W'!V464</f>
        <v>25.499395552088743</v>
      </c>
      <c r="X461" s="46">
        <f>'30W'!V464</f>
        <v>26.499437833260497</v>
      </c>
      <c r="Y461" s="46">
        <f>'35W'!V464</f>
        <v>27.499477582455221</v>
      </c>
      <c r="Z461" s="46">
        <f>'40W'!V464</f>
        <v>28.49951471139299</v>
      </c>
    </row>
    <row r="462" spans="8:26" x14ac:dyDescent="0.25">
      <c r="H462" s="67">
        <f t="shared" si="8"/>
        <v>456</v>
      </c>
      <c r="I462" s="68">
        <f>'25W'!V465</f>
        <v>25.499408105180279</v>
      </c>
      <c r="J462" s="69">
        <f>'25W for Bottom'!G468</f>
        <v>19.499223850091116</v>
      </c>
      <c r="K462" s="68">
        <f>'25W for Front'!G468</f>
        <v>20.400019906561521</v>
      </c>
      <c r="L462" s="69">
        <f>'25W for Back'!G468</f>
        <v>24.499893883460381</v>
      </c>
      <c r="M462" s="69">
        <f>'25W for Right &amp; Left'!G468</f>
        <v>24.999900258624589</v>
      </c>
      <c r="V462" s="43">
        <f>'25W'!U465/60</f>
        <v>455</v>
      </c>
      <c r="W462" s="46">
        <f>'25W'!V465</f>
        <v>25.499408105180279</v>
      </c>
      <c r="X462" s="46">
        <f>'30W'!V465</f>
        <v>26.499449751619562</v>
      </c>
      <c r="Y462" s="46">
        <f>'35W'!V465</f>
        <v>27.499488869179046</v>
      </c>
      <c r="Z462" s="46">
        <f>'40W'!V465</f>
        <v>28.499525380562876</v>
      </c>
    </row>
    <row r="463" spans="8:26" x14ac:dyDescent="0.25">
      <c r="H463" s="67">
        <f t="shared" si="8"/>
        <v>457</v>
      </c>
      <c r="I463" s="68">
        <f>'25W'!V466</f>
        <v>25.499420397572596</v>
      </c>
      <c r="J463" s="69">
        <f>'25W for Bottom'!G469</f>
        <v>19.499236773563471</v>
      </c>
      <c r="K463" s="68">
        <f>'25W for Front'!G469</f>
        <v>20.400019906615132</v>
      </c>
      <c r="L463" s="69">
        <f>'25W for Back'!G469</f>
        <v>24.499896446384845</v>
      </c>
      <c r="M463" s="69">
        <f>'25W for Right &amp; Left'!G469</f>
        <v>24.999902697130995</v>
      </c>
      <c r="V463" s="43">
        <f>'25W'!U466/60</f>
        <v>456</v>
      </c>
      <c r="W463" s="46">
        <f>'25W'!V466</f>
        <v>25.499420397572596</v>
      </c>
      <c r="X463" s="46">
        <f>'30W'!V466</f>
        <v>26.499461417301788</v>
      </c>
      <c r="Y463" s="46">
        <f>'35W'!V466</f>
        <v>27.499499912056649</v>
      </c>
      <c r="Z463" s="46">
        <f>'40W'!V466</f>
        <v>28.4995358151698</v>
      </c>
    </row>
    <row r="464" spans="8:26" x14ac:dyDescent="0.25">
      <c r="H464" s="67">
        <f t="shared" si="8"/>
        <v>458</v>
      </c>
      <c r="I464" s="68">
        <f>'25W'!V467</f>
        <v>25.499432434679758</v>
      </c>
      <c r="J464" s="69">
        <f>'25W for Bottom'!G470</f>
        <v>19.499249481856808</v>
      </c>
      <c r="K464" s="68">
        <f>'25W for Front'!G470</f>
        <v>20.400019906666266</v>
      </c>
      <c r="L464" s="69">
        <f>'25W for Back'!G470</f>
        <v>24.499898947409694</v>
      </c>
      <c r="M464" s="69">
        <f>'25W for Right &amp; Left'!G470</f>
        <v>24.999905076020148</v>
      </c>
      <c r="V464" s="43">
        <f>'25W'!U467/60</f>
        <v>457</v>
      </c>
      <c r="W464" s="46">
        <f>'25W'!V467</f>
        <v>25.499432434679758</v>
      </c>
      <c r="X464" s="46">
        <f>'30W'!V467</f>
        <v>26.499472835664033</v>
      </c>
      <c r="Y464" s="46">
        <f>'35W'!V467</f>
        <v>27.499510716356205</v>
      </c>
      <c r="Z464" s="46">
        <f>'40W'!V467</f>
        <v>28.499546020370619</v>
      </c>
    </row>
    <row r="465" spans="8:26" x14ac:dyDescent="0.25">
      <c r="H465" s="67">
        <f t="shared" si="8"/>
        <v>459</v>
      </c>
      <c r="I465" s="68">
        <f>'25W'!V468</f>
        <v>25.499444221803394</v>
      </c>
      <c r="J465" s="69">
        <f>'25W for Bottom'!G471</f>
        <v>19.499261978553701</v>
      </c>
      <c r="K465" s="68">
        <f>'25W for Front'!G471</f>
        <v>20.400019906715038</v>
      </c>
      <c r="L465" s="69">
        <f>'25W for Back'!G471</f>
        <v>24.499901388029915</v>
      </c>
      <c r="M465" s="69">
        <f>'25W for Right &amp; Left'!G471</f>
        <v>24.999907396749588</v>
      </c>
      <c r="V465" s="43">
        <f>'25W'!U468/60</f>
        <v>458</v>
      </c>
      <c r="W465" s="46">
        <f>'25W'!V468</f>
        <v>25.499444221803394</v>
      </c>
      <c r="X465" s="46">
        <f>'30W'!V468</f>
        <v>26.499484011949583</v>
      </c>
      <c r="Y465" s="46">
        <f>'35W'!V468</f>
        <v>27.499521287232074</v>
      </c>
      <c r="Z465" s="46">
        <f>'40W'!V468</f>
        <v>28.499556001208816</v>
      </c>
    </row>
    <row r="466" spans="8:26" x14ac:dyDescent="0.25">
      <c r="H466" s="67">
        <f t="shared" si="8"/>
        <v>460</v>
      </c>
      <c r="I466" s="68">
        <f>'25W'!V469</f>
        <v>25.499455764135032</v>
      </c>
      <c r="J466" s="69">
        <f>'25W for Bottom'!G472</f>
        <v>19.499274267177078</v>
      </c>
      <c r="K466" s="68">
        <f>'25W for Front'!G472</f>
        <v>20.400019906761553</v>
      </c>
      <c r="L466" s="69">
        <f>'25W for Back'!G472</f>
        <v>24.499903769704396</v>
      </c>
      <c r="M466" s="69">
        <f>'25W for Right &amp; Left'!G472</f>
        <v>24.999909660741213</v>
      </c>
      <c r="V466" s="43">
        <f>'25W'!U469/60</f>
        <v>459</v>
      </c>
      <c r="W466" s="46">
        <f>'25W'!V469</f>
        <v>25.499455764135032</v>
      </c>
      <c r="X466" s="46">
        <f>'30W'!V469</f>
        <v>26.499494951290568</v>
      </c>
      <c r="Y466" s="46">
        <f>'35W'!V469</f>
        <v>27.499531629727262</v>
      </c>
      <c r="Z466" s="46">
        <f>'40W'!V469</f>
        <v>28.499565762616992</v>
      </c>
    </row>
    <row r="467" spans="8:26" x14ac:dyDescent="0.25">
      <c r="H467" s="67">
        <f t="shared" si="8"/>
        <v>461</v>
      </c>
      <c r="I467" s="68">
        <f>'25W'!V470</f>
        <v>25.499467066758392</v>
      </c>
      <c r="J467" s="69">
        <f>'25W for Bottom'!G473</f>
        <v>19.49928635119123</v>
      </c>
      <c r="K467" s="68">
        <f>'25W for Front'!G473</f>
        <v>20.40001990680592</v>
      </c>
      <c r="L467" s="69">
        <f>'25W for Back'!G473</f>
        <v>24.49990609385679</v>
      </c>
      <c r="M467" s="69">
        <f>'25W for Right &amp; Left'!G473</f>
        <v>24.99991186938216</v>
      </c>
      <c r="V467" s="43">
        <f>'25W'!U470/60</f>
        <v>460</v>
      </c>
      <c r="W467" s="46">
        <f>'25W'!V470</f>
        <v>25.499467066758392</v>
      </c>
      <c r="X467" s="46">
        <f>'30W'!V470</f>
        <v>26.499505658710319</v>
      </c>
      <c r="Y467" s="46">
        <f>'35W'!V470</f>
        <v>27.499541748775822</v>
      </c>
      <c r="Z467" s="46">
        <f>'40W'!V470</f>
        <v>28.499575309419313</v>
      </c>
    </row>
    <row r="468" spans="8:26" x14ac:dyDescent="0.25">
      <c r="H468" s="67">
        <f t="shared" si="8"/>
        <v>462</v>
      </c>
      <c r="I468" s="68">
        <f>'25W'!V471</f>
        <v>25.499478134651618</v>
      </c>
      <c r="J468" s="69">
        <f>'25W for Bottom'!G474</f>
        <v>19.499298234002765</v>
      </c>
      <c r="K468" s="68">
        <f>'25W for Front'!G474</f>
        <v>20.400019906848236</v>
      </c>
      <c r="L468" s="69">
        <f>'25W for Back'!G474</f>
        <v>24.499908361876361</v>
      </c>
      <c r="M468" s="69">
        <f>'25W for Right &amp; Left'!G474</f>
        <v>24.999914024025657</v>
      </c>
      <c r="V468" s="43">
        <f>'25W'!U471/60</f>
        <v>461</v>
      </c>
      <c r="W468" s="46">
        <f>'25W'!V471</f>
        <v>25.499478134651618</v>
      </c>
      <c r="X468" s="46">
        <f>'30W'!V471</f>
        <v>26.499516139125667</v>
      </c>
      <c r="Y468" s="46">
        <f>'35W'!V471</f>
        <v>27.499551649205216</v>
      </c>
      <c r="Z468" s="46">
        <f>'40W'!V471</f>
        <v>28.499584646333879</v>
      </c>
    </row>
    <row r="469" spans="8:26" x14ac:dyDescent="0.25">
      <c r="H469" s="67">
        <f t="shared" si="8"/>
        <v>463</v>
      </c>
      <c r="I469" s="68">
        <f>'25W'!V472</f>
        <v>25.49948897268947</v>
      </c>
      <c r="J469" s="69">
        <f>'25W for Bottom'!G475</f>
        <v>19.49930991896159</v>
      </c>
      <c r="K469" s="68">
        <f>'25W for Front'!G475</f>
        <v>20.400019906888598</v>
      </c>
      <c r="L469" s="69">
        <f>'25W for Back'!G475</f>
        <v>24.499910575118825</v>
      </c>
      <c r="M469" s="69">
        <f>'25W for Right &amp; Left'!G475</f>
        <v>24.999916125991842</v>
      </c>
      <c r="V469" s="43">
        <f>'25W'!U472/60</f>
        <v>462</v>
      </c>
      <c r="W469" s="46">
        <f>'25W'!V472</f>
        <v>25.49948897268947</v>
      </c>
      <c r="X469" s="46">
        <f>'30W'!V472</f>
        <v>26.499526397349211</v>
      </c>
      <c r="Y469" s="46">
        <f>'35W'!V472</f>
        <v>27.499561335738608</v>
      </c>
      <c r="Z469" s="46">
        <f>'40W'!V472</f>
        <v>28.499593777975072</v>
      </c>
    </row>
    <row r="470" spans="8:26" x14ac:dyDescent="0.25">
      <c r="H470" s="67">
        <f t="shared" si="8"/>
        <v>464</v>
      </c>
      <c r="I470" s="68">
        <f>'25W'!V473</f>
        <v>25.499499585645481</v>
      </c>
      <c r="J470" s="69">
        <f>'25W for Bottom'!G476</f>
        <v>19.499321409361833</v>
      </c>
      <c r="K470" s="68">
        <f>'25W for Front'!G476</f>
        <v>20.400019906927092</v>
      </c>
      <c r="L470" s="69">
        <f>'25W for Back'!G476</f>
        <v>24.499912734907156</v>
      </c>
      <c r="M470" s="69">
        <f>'25W for Right &amp; Left'!G476</f>
        <v>24.999918176568585</v>
      </c>
      <c r="V470" s="43">
        <f>'25W'!U473/60</f>
        <v>463</v>
      </c>
      <c r="W470" s="46">
        <f>'25W'!V473</f>
        <v>25.499499585645481</v>
      </c>
      <c r="X470" s="46">
        <f>'30W'!V473</f>
        <v>26.499536438091521</v>
      </c>
      <c r="Y470" s="46">
        <f>'35W'!V473</f>
        <v>27.499570812997128</v>
      </c>
      <c r="Z470" s="46">
        <f>'40W'!V473</f>
        <v>28.499602708855821</v>
      </c>
    </row>
    <row r="471" spans="8:26" x14ac:dyDescent="0.25">
      <c r="H471" s="67">
        <f t="shared" si="8"/>
        <v>465</v>
      </c>
      <c r="I471" s="68">
        <f>'25W'!V474</f>
        <v>25.499509978194041</v>
      </c>
      <c r="J471" s="69">
        <f>'25W for Bottom'!G477</f>
        <v>19.499332708442793</v>
      </c>
      <c r="K471" s="68">
        <f>'25W for Front'!G477</f>
        <v>20.400019906963809</v>
      </c>
      <c r="L471" s="69">
        <f>'25W for Back'!G477</f>
        <v>24.499914842532366</v>
      </c>
      <c r="M471" s="69">
        <f>'25W for Right &amp; Left'!G477</f>
        <v>24.999920177012264</v>
      </c>
      <c r="V471" s="43">
        <f>'25W'!U474/60</f>
        <v>464</v>
      </c>
      <c r="W471" s="46">
        <f>'25W'!V474</f>
        <v>25.499509978194041</v>
      </c>
      <c r="X471" s="46">
        <f>'30W'!V474</f>
        <v>26.499546265963307</v>
      </c>
      <c r="Y471" s="46">
        <f>'35W'!V474</f>
        <v>27.499580085502064</v>
      </c>
      <c r="Z471" s="46">
        <f>'40W'!V474</f>
        <v>28.499611443389846</v>
      </c>
    </row>
    <row r="472" spans="8:26" x14ac:dyDescent="0.25">
      <c r="H472" s="67">
        <f t="shared" si="8"/>
        <v>466</v>
      </c>
      <c r="I472" s="68">
        <f>'25W'!V475</f>
        <v>25.499520154912478</v>
      </c>
      <c r="J472" s="69">
        <f>'25W for Bottom'!G478</f>
        <v>19.499343819389836</v>
      </c>
      <c r="K472" s="68">
        <f>'25W for Front'!G478</f>
        <v>20.400019906998828</v>
      </c>
      <c r="L472" s="69">
        <f>'25W for Back'!G478</f>
        <v>24.499916899254298</v>
      </c>
      <c r="M472" s="69">
        <f>'25W for Right &amp; Left'!G478</f>
        <v>24.999922128548548</v>
      </c>
      <c r="V472" s="43">
        <f>'25W'!U475/60</f>
        <v>465</v>
      </c>
      <c r="W472" s="46">
        <f>'25W'!V475</f>
        <v>25.499520154912478</v>
      </c>
      <c r="X472" s="46">
        <f>'30W'!V475</f>
        <v>26.499555885477523</v>
      </c>
      <c r="Y472" s="46">
        <f>'35W'!V475</f>
        <v>27.499589157677025</v>
      </c>
      <c r="Z472" s="46">
        <f>'40W'!V475</f>
        <v>28.499619985893826</v>
      </c>
    </row>
    <row r="473" spans="8:26" x14ac:dyDescent="0.25">
      <c r="H473" s="67">
        <f t="shared" si="8"/>
        <v>467</v>
      </c>
      <c r="I473" s="68">
        <f>'25W'!V476</f>
        <v>25.499530120283055</v>
      </c>
      <c r="J473" s="69">
        <f>'25W for Bottom'!G479</f>
        <v>19.499354745335303</v>
      </c>
      <c r="K473" s="68">
        <f>'25W for Front'!G479</f>
        <v>20.400019907032231</v>
      </c>
      <c r="L473" s="69">
        <f>'25W for Back'!G479</f>
        <v>24.499918906302366</v>
      </c>
      <c r="M473" s="69">
        <f>'25W for Right &amp; Left'!G479</f>
        <v>24.99992403237313</v>
      </c>
      <c r="V473" s="43">
        <f>'25W'!U476/60</f>
        <v>466</v>
      </c>
      <c r="W473" s="46">
        <f>'25W'!V476</f>
        <v>25.499530120283055</v>
      </c>
      <c r="X473" s="46">
        <f>'30W'!V476</f>
        <v>26.499565301051451</v>
      </c>
      <c r="Y473" s="46">
        <f>'35W'!V476</f>
        <v>27.499598033850056</v>
      </c>
      <c r="Z473" s="46">
        <f>'40W'!V476</f>
        <v>28.499628340589545</v>
      </c>
    </row>
    <row r="474" spans="8:26" x14ac:dyDescent="0.25">
      <c r="H474" s="67">
        <f t="shared" si="8"/>
        <v>468</v>
      </c>
      <c r="I474" s="68">
        <f>'25W'!V477</f>
        <v>25.49953987869495</v>
      </c>
      <c r="J474" s="69">
        <f>'25W for Bottom'!G480</f>
        <v>19.499365489359384</v>
      </c>
      <c r="K474" s="68">
        <f>'25W for Front'!G480</f>
        <v>20.400019907064088</v>
      </c>
      <c r="L474" s="69">
        <f>'25W for Back'!G480</f>
        <v>24.499920864876284</v>
      </c>
      <c r="M474" s="69">
        <f>'25W for Right &amp; Left'!G480</f>
        <v>24.999925889652481</v>
      </c>
      <c r="V474" s="43">
        <f>'25W'!U477/60</f>
        <v>467</v>
      </c>
      <c r="W474" s="46">
        <f>'25W'!V477</f>
        <v>25.49953987869495</v>
      </c>
      <c r="X474" s="46">
        <f>'30W'!V477</f>
        <v>26.499574517008732</v>
      </c>
      <c r="Y474" s="46">
        <f>'35W'!V477</f>
        <v>27.499606718255695</v>
      </c>
      <c r="Z474" s="46">
        <f>'40W'!V477</f>
        <v>28.499636511605974</v>
      </c>
    </row>
    <row r="475" spans="8:26" x14ac:dyDescent="0.25">
      <c r="H475" s="67">
        <f t="shared" si="8"/>
        <v>469</v>
      </c>
      <c r="I475" s="68">
        <f>'25W'!V478</f>
        <v>25.499549434446195</v>
      </c>
      <c r="J475" s="69">
        <f>'25W for Bottom'!G481</f>
        <v>19.499376054490991</v>
      </c>
      <c r="K475" s="68">
        <f>'25W for Front'!G481</f>
        <v>20.400019907094475</v>
      </c>
      <c r="L475" s="69">
        <f>'25W for Back'!G481</f>
        <v>24.499922776146796</v>
      </c>
      <c r="M475" s="69">
        <f>'25W for Right &amp; Left'!G481</f>
        <v>24.999927701524548</v>
      </c>
      <c r="V475" s="43">
        <f>'25W'!U478/60</f>
        <v>468</v>
      </c>
      <c r="W475" s="46">
        <f>'25W'!V478</f>
        <v>25.499549434446195</v>
      </c>
      <c r="X475" s="46">
        <f>'30W'!V478</f>
        <v>26.499583537581337</v>
      </c>
      <c r="Y475" s="46">
        <f>'35W'!V478</f>
        <v>27.499615215036997</v>
      </c>
      <c r="Z475" s="46">
        <f>'40W'!V478</f>
        <v>28.499644502981301</v>
      </c>
    </row>
    <row r="476" spans="8:26" x14ac:dyDescent="0.25">
      <c r="H476" s="67">
        <f t="shared" si="8"/>
        <v>470</v>
      </c>
      <c r="I476" s="68">
        <f>'25W'!V479</f>
        <v>25.499558791745564</v>
      </c>
      <c r="J476" s="69">
        <f>'25W for Bottom'!G482</f>
        <v>19.499386443708616</v>
      </c>
      <c r="K476" s="68">
        <f>'25W for Front'!G482</f>
        <v>20.400019907123454</v>
      </c>
      <c r="L476" s="69">
        <f>'25W for Back'!G482</f>
        <v>24.499924641256374</v>
      </c>
      <c r="M476" s="69">
        <f>'25W for Right &amp; Left'!G482</f>
        <v>24.999929469099463</v>
      </c>
      <c r="V476" s="43">
        <f>'25W'!U479/60</f>
        <v>469</v>
      </c>
      <c r="W476" s="46">
        <f>'25W'!V479</f>
        <v>25.499558791745564</v>
      </c>
      <c r="X476" s="46">
        <f>'30W'!V479</f>
        <v>26.499592366911525</v>
      </c>
      <c r="Y476" s="46">
        <f>'35W'!V479</f>
        <v>27.499623528247508</v>
      </c>
      <c r="Z476" s="46">
        <f>'40W'!V479</f>
        <v>28.499652318664943</v>
      </c>
    </row>
    <row r="477" spans="8:26" x14ac:dyDescent="0.25">
      <c r="H477" s="67">
        <f t="shared" si="8"/>
        <v>471</v>
      </c>
      <c r="I477" s="68">
        <f>'25W'!V480</f>
        <v>25.499567954714422</v>
      </c>
      <c r="J477" s="69">
        <f>'25W for Bottom'!G483</f>
        <v>19.499396659941159</v>
      </c>
      <c r="K477" s="68">
        <f>'25W for Front'!G483</f>
        <v>20.400019907151094</v>
      </c>
      <c r="L477" s="69">
        <f>'25W for Back'!G483</f>
        <v>24.499926461319891</v>
      </c>
      <c r="M477" s="69">
        <f>'25W for Right &amp; Left'!G483</f>
        <v>24.99993119346021</v>
      </c>
      <c r="V477" s="43">
        <f>'25W'!U480/60</f>
        <v>470</v>
      </c>
      <c r="W477" s="46">
        <f>'25W'!V480</f>
        <v>25.499567954714422</v>
      </c>
      <c r="X477" s="46">
        <f>'30W'!V480</f>
        <v>26.49960100905373</v>
      </c>
      <c r="Y477" s="46">
        <f>'35W'!V480</f>
        <v>27.499631661853201</v>
      </c>
      <c r="Z477" s="46">
        <f>'40W'!V480</f>
        <v>28.499659962519488</v>
      </c>
    </row>
    <row r="478" spans="8:26" x14ac:dyDescent="0.25">
      <c r="H478" s="67">
        <f t="shared" si="8"/>
        <v>472</v>
      </c>
      <c r="I478" s="68">
        <f>'25W'!V481</f>
        <v>25.499576927388553</v>
      </c>
      <c r="J478" s="69">
        <f>'25W for Bottom'!G484</f>
        <v>19.499406706068761</v>
      </c>
      <c r="K478" s="68">
        <f>'25W for Front'!G484</f>
        <v>20.400019907177459</v>
      </c>
      <c r="L478" s="69">
        <f>'25W for Back'!G484</f>
        <v>24.499928237425294</v>
      </c>
      <c r="M478" s="69">
        <f>'25W for Right &amp; Left'!G484</f>
        <v>24.999932875663298</v>
      </c>
      <c r="V478" s="43">
        <f>'25W'!U481/60</f>
        <v>471</v>
      </c>
      <c r="W478" s="46">
        <f>'25W'!V481</f>
        <v>25.499576927388553</v>
      </c>
      <c r="X478" s="46">
        <f>'30W'!V481</f>
        <v>26.499609467976441</v>
      </c>
      <c r="Y478" s="46">
        <f>'35W'!V481</f>
        <v>27.499639619734367</v>
      </c>
      <c r="Z478" s="46">
        <f>'40W'!V481</f>
        <v>28.499667438322604</v>
      </c>
    </row>
    <row r="479" spans="8:26" x14ac:dyDescent="0.25">
      <c r="H479" s="67">
        <f t="shared" si="8"/>
        <v>473</v>
      </c>
      <c r="I479" s="68">
        <f>'25W'!V482</f>
        <v>25.49958571371992</v>
      </c>
      <c r="J479" s="69">
        <f>'25W for Bottom'!G485</f>
        <v>19.499416584923615</v>
      </c>
      <c r="K479" s="68">
        <f>'25W for Front'!G485</f>
        <v>20.400019907202605</v>
      </c>
      <c r="L479" s="69">
        <f>'25W for Back'!G485</f>
        <v>24.499929970634255</v>
      </c>
      <c r="M479" s="69">
        <f>'25W for Right &amp; Left'!G485</f>
        <v>24.999934516739408</v>
      </c>
      <c r="V479" s="43">
        <f>'25W'!U482/60</f>
        <v>472</v>
      </c>
      <c r="W479" s="46">
        <f>'25W'!V482</f>
        <v>25.49958571371992</v>
      </c>
      <c r="X479" s="46">
        <f>'30W'!V482</f>
        <v>26.49961774756401</v>
      </c>
      <c r="Y479" s="46">
        <f>'35W'!V482</f>
        <v>27.499647405687465</v>
      </c>
      <c r="Z479" s="46">
        <f>'40W'!V482</f>
        <v>28.499674749768907</v>
      </c>
    </row>
    <row r="480" spans="8:26" x14ac:dyDescent="0.25">
      <c r="H480" s="67">
        <f t="shared" si="8"/>
        <v>474</v>
      </c>
      <c r="I480" s="68">
        <f>'25W'!V483</f>
        <v>25.499594317578421</v>
      </c>
      <c r="J480" s="69">
        <f>'25W for Bottom'!G486</f>
        <v>19.499426299290764</v>
      </c>
      <c r="K480" s="68">
        <f>'25W for Front'!G486</f>
        <v>20.400019907226589</v>
      </c>
      <c r="L480" s="69">
        <f>'25W for Back'!G486</f>
        <v>24.49993166198281</v>
      </c>
      <c r="M480" s="69">
        <f>'25W for Right &amp; Left'!G486</f>
        <v>24.999936117694023</v>
      </c>
      <c r="V480" s="43">
        <f>'25W'!U483/60</f>
        <v>473</v>
      </c>
      <c r="W480" s="46">
        <f>'25W'!V483</f>
        <v>25.499594317578421</v>
      </c>
      <c r="X480" s="46">
        <f>'30W'!V483</f>
        <v>26.49962585161844</v>
      </c>
      <c r="Y480" s="46">
        <f>'35W'!V483</f>
        <v>27.499655023426936</v>
      </c>
      <c r="Z480" s="46">
        <f>'40W'!V483</f>
        <v>28.499681900471796</v>
      </c>
    </row>
    <row r="481" spans="8:26" x14ac:dyDescent="0.25">
      <c r="H481" s="67">
        <f t="shared" si="8"/>
        <v>475</v>
      </c>
      <c r="I481" s="68">
        <f>'25W'!V484</f>
        <v>25.499602742753581</v>
      </c>
      <c r="J481" s="69">
        <f>'25W for Bottom'!G487</f>
        <v>19.499435851908885</v>
      </c>
      <c r="K481" s="68">
        <f>'25W for Front'!G487</f>
        <v>20.400019907249465</v>
      </c>
      <c r="L481" s="69">
        <f>'25W for Back'!G487</f>
        <v>24.499933312481964</v>
      </c>
      <c r="M481" s="69">
        <f>'25W for Right &amp; Left'!G487</f>
        <v>24.999937679508047</v>
      </c>
      <c r="V481" s="43">
        <f>'25W'!U484/60</f>
        <v>474</v>
      </c>
      <c r="W481" s="46">
        <f>'25W'!V484</f>
        <v>25.499602742753581</v>
      </c>
      <c r="X481" s="46">
        <f>'30W'!V484</f>
        <v>26.499633783861128</v>
      </c>
      <c r="Y481" s="46">
        <f>'35W'!V484</f>
        <v>27.49966247658697</v>
      </c>
      <c r="Z481" s="46">
        <f>'40W'!V484</f>
        <v>28.499688893965217</v>
      </c>
    </row>
    <row r="482" spans="8:26" x14ac:dyDescent="0.25">
      <c r="H482" s="67">
        <f t="shared" si="8"/>
        <v>476</v>
      </c>
      <c r="I482" s="68">
        <f>'25W'!V485</f>
        <v>25.499610992956232</v>
      </c>
      <c r="J482" s="69">
        <f>'25W for Bottom'!G488</f>
        <v>19.499445245471062</v>
      </c>
      <c r="K482" s="68">
        <f>'25W for Front'!G488</f>
        <v>20.400019907271282</v>
      </c>
      <c r="L482" s="69">
        <f>'25W for Back'!G488</f>
        <v>24.499934923118314</v>
      </c>
      <c r="M482" s="69">
        <f>'25W for Right &amp; Left'!G488</f>
        <v>24.999939203138393</v>
      </c>
      <c r="V482" s="43">
        <f>'25W'!U485/60</f>
        <v>475</v>
      </c>
      <c r="W482" s="46">
        <f>'25W'!V485</f>
        <v>25.499610992956232</v>
      </c>
      <c r="X482" s="46">
        <f>'30W'!V485</f>
        <v>26.499641547934583</v>
      </c>
      <c r="Y482" s="46">
        <f>'35W'!V485</f>
        <v>27.499669768723244</v>
      </c>
      <c r="Z482" s="46">
        <f>'40W'!V485</f>
        <v>28.499695733705433</v>
      </c>
    </row>
    <row r="483" spans="8:26" x14ac:dyDescent="0.25">
      <c r="H483" s="67">
        <f t="shared" si="8"/>
        <v>477</v>
      </c>
      <c r="I483" s="68">
        <f>'25W'!V486</f>
        <v>25.499619071820138</v>
      </c>
      <c r="J483" s="69">
        <f>'25W for Bottom'!G489</f>
        <v>19.499454482625538</v>
      </c>
      <c r="K483" s="68">
        <f>'25W for Front'!G489</f>
        <v>20.400019907292094</v>
      </c>
      <c r="L483" s="69">
        <f>'25W for Back'!G489</f>
        <v>24.499936494854619</v>
      </c>
      <c r="M483" s="69">
        <f>'25W for Right &amp; Left'!G489</f>
        <v>24.999940689518588</v>
      </c>
      <c r="V483" s="43">
        <f>'25W'!U486/60</f>
        <v>476</v>
      </c>
      <c r="W483" s="46">
        <f>'25W'!V486</f>
        <v>25.499619071820138</v>
      </c>
      <c r="X483" s="46">
        <f>'30W'!V486</f>
        <v>26.499649147404085</v>
      </c>
      <c r="Y483" s="46">
        <f>'35W'!V486</f>
        <v>27.499676903314619</v>
      </c>
      <c r="Z483" s="46">
        <f>'40W'!V486</f>
        <v>28.499702423072719</v>
      </c>
    </row>
    <row r="484" spans="8:26" x14ac:dyDescent="0.25">
      <c r="H484" s="67">
        <f t="shared" si="8"/>
        <v>478</v>
      </c>
      <c r="I484" s="68">
        <f>'25W'!V487</f>
        <v>25.499626982903607</v>
      </c>
      <c r="J484" s="69">
        <f>'25W for Bottom'!G490</f>
        <v>19.499463565976473</v>
      </c>
      <c r="K484" s="68">
        <f>'25W for Front'!G490</f>
        <v>20.40001990731194</v>
      </c>
      <c r="L484" s="69">
        <f>'25W for Back'!G490</f>
        <v>24.499938028630392</v>
      </c>
      <c r="M484" s="69">
        <f>'25W for Right &amp; Left'!G490</f>
        <v>24.999942139559334</v>
      </c>
      <c r="V484" s="43">
        <f>'25W'!U487/60</f>
        <v>477</v>
      </c>
      <c r="W484" s="46">
        <f>'25W'!V487</f>
        <v>25.499626982903607</v>
      </c>
      <c r="X484" s="46">
        <f>'30W'!V487</f>
        <v>26.499656585759332</v>
      </c>
      <c r="Y484" s="46">
        <f>'35W'!V487</f>
        <v>27.499683883764796</v>
      </c>
      <c r="Z484" s="46">
        <f>'40W'!V487</f>
        <v>28.499708965373031</v>
      </c>
    </row>
    <row r="485" spans="8:26" x14ac:dyDescent="0.25">
      <c r="H485" s="67">
        <f t="shared" si="8"/>
        <v>479</v>
      </c>
      <c r="I485" s="68">
        <f>'25W'!V488</f>
        <v>25.499634729691042</v>
      </c>
      <c r="J485" s="69">
        <f>'25W for Bottom'!G491</f>
        <v>19.499472498084671</v>
      </c>
      <c r="K485" s="68">
        <f>'25W for Front'!G491</f>
        <v>20.400019907330869</v>
      </c>
      <c r="L485" s="69">
        <f>'25W for Back'!G491</f>
        <v>24.499939525362453</v>
      </c>
      <c r="M485" s="69">
        <f>'25W for Right &amp; Left'!G491</f>
        <v>24.999943554149066</v>
      </c>
      <c r="V485" s="43">
        <f>'25W'!U488/60</f>
        <v>478</v>
      </c>
      <c r="W485" s="46">
        <f>'25W'!V488</f>
        <v>25.499634729691042</v>
      </c>
      <c r="X485" s="46">
        <f>'30W'!V488</f>
        <v>26.499663866416039</v>
      </c>
      <c r="Y485" s="46">
        <f>'35W'!V488</f>
        <v>27.499690713403936</v>
      </c>
      <c r="Z485" s="46">
        <f>'40W'!V488</f>
        <v>28.499715363839648</v>
      </c>
    </row>
    <row r="486" spans="8:26" x14ac:dyDescent="0.25">
      <c r="H486" s="67">
        <f t="shared" si="8"/>
        <v>480</v>
      </c>
      <c r="I486" s="68">
        <f>'25W'!V489</f>
        <v>25.499642315594485</v>
      </c>
      <c r="J486" s="69">
        <f>'25W for Bottom'!G492</f>
        <v>19.499481281468299</v>
      </c>
      <c r="K486" s="68">
        <f>'25W for Front'!G492</f>
        <v>20.400019907348923</v>
      </c>
      <c r="L486" s="69">
        <f>'25W for Back'!G492</f>
        <v>24.499940985945482</v>
      </c>
      <c r="M486" s="69">
        <f>'25W for Right &amp; Left'!G492</f>
        <v>24.999944934154499</v>
      </c>
      <c r="V486" s="43">
        <f>'25W'!U489/60</f>
        <v>479</v>
      </c>
      <c r="W486" s="46">
        <f>'25W'!V489</f>
        <v>25.499642315594485</v>
      </c>
      <c r="X486" s="46">
        <f>'30W'!V489</f>
        <v>26.499670992717508</v>
      </c>
      <c r="Y486" s="46">
        <f>'35W'!V489</f>
        <v>27.499697395490262</v>
      </c>
      <c r="Z486" s="46">
        <f>'40W'!V489</f>
        <v>28.49972162163477</v>
      </c>
    </row>
    <row r="487" spans="8:26" x14ac:dyDescent="0.25">
      <c r="V487" s="43">
        <f>'25W'!U490/60</f>
        <v>480</v>
      </c>
      <c r="W487" s="46">
        <f>'25W'!V490</f>
        <v>25.499649743955128</v>
      </c>
      <c r="X487" s="46">
        <f>'30W'!V490</f>
        <v>26.499677967936165</v>
      </c>
      <c r="Y487" s="46">
        <f>'35W'!V490</f>
        <v>27.499703933211602</v>
      </c>
      <c r="Z487" s="46">
        <f>'40W'!V490</f>
        <v>28.499727741851068</v>
      </c>
    </row>
    <row r="488" spans="8:26" x14ac:dyDescent="0.25">
      <c r="V488" s="32"/>
      <c r="W488" s="39"/>
      <c r="X488" s="39"/>
      <c r="Y488" s="39"/>
      <c r="Z488" s="39"/>
    </row>
    <row r="489" spans="8:26" x14ac:dyDescent="0.25">
      <c r="V489" s="32"/>
      <c r="W489" s="39"/>
      <c r="X489" s="39"/>
      <c r="Y489" s="39"/>
      <c r="Z489" s="39"/>
    </row>
    <row r="490" spans="8:26" x14ac:dyDescent="0.25">
      <c r="V490" s="32"/>
      <c r="W490" s="39"/>
      <c r="X490" s="39"/>
      <c r="Y490" s="39"/>
      <c r="Z490" s="39"/>
    </row>
    <row r="491" spans="8:26" x14ac:dyDescent="0.25">
      <c r="V491" s="32"/>
      <c r="W491" s="39"/>
      <c r="X491" s="39"/>
      <c r="Y491" s="39"/>
      <c r="Z491" s="39"/>
    </row>
  </sheetData>
  <mergeCells count="22">
    <mergeCell ref="A48:B48"/>
    <mergeCell ref="B12:E12"/>
    <mergeCell ref="B13:C13"/>
    <mergeCell ref="B14:C14"/>
    <mergeCell ref="B15:C15"/>
    <mergeCell ref="B16:C16"/>
    <mergeCell ref="B17:C17"/>
    <mergeCell ref="A47:B47"/>
    <mergeCell ref="V5:Z5"/>
    <mergeCell ref="H5:M5"/>
    <mergeCell ref="A28:B28"/>
    <mergeCell ref="A26:B26"/>
    <mergeCell ref="A27:B27"/>
    <mergeCell ref="A25:B25"/>
    <mergeCell ref="B7:C7"/>
    <mergeCell ref="B8:C8"/>
    <mergeCell ref="B6:C6"/>
    <mergeCell ref="B1:E1"/>
    <mergeCell ref="B2:C2"/>
    <mergeCell ref="B3:C3"/>
    <mergeCell ref="B4:C4"/>
    <mergeCell ref="B5:C5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754A7-DD61-4BD9-8685-04D841329BFB}">
  <sheetPr codeName="Sheet6"/>
  <dimension ref="E3:F17"/>
  <sheetViews>
    <sheetView workbookViewId="0">
      <selection activeCell="E18" sqref="E18"/>
    </sheetView>
  </sheetViews>
  <sheetFormatPr defaultRowHeight="13.8" x14ac:dyDescent="0.25"/>
  <cols>
    <col min="6" max="6" width="27.33203125" customWidth="1"/>
  </cols>
  <sheetData>
    <row r="3" spans="5:6" x14ac:dyDescent="0.25">
      <c r="E3" s="97" t="s">
        <v>193</v>
      </c>
      <c r="F3" s="97"/>
    </row>
    <row r="4" spans="5:6" x14ac:dyDescent="0.25">
      <c r="E4" s="34" t="s">
        <v>181</v>
      </c>
      <c r="F4" s="35" t="s">
        <v>195</v>
      </c>
    </row>
    <row r="5" spans="5:6" x14ac:dyDescent="0.25">
      <c r="E5" s="34" t="s">
        <v>182</v>
      </c>
      <c r="F5" s="35" t="s">
        <v>194</v>
      </c>
    </row>
    <row r="6" spans="5:6" x14ac:dyDescent="0.25">
      <c r="E6" s="34" t="s">
        <v>183</v>
      </c>
      <c r="F6" s="35" t="s">
        <v>196</v>
      </c>
    </row>
    <row r="7" spans="5:6" x14ac:dyDescent="0.25">
      <c r="E7" s="34" t="s">
        <v>184</v>
      </c>
      <c r="F7" s="35" t="s">
        <v>197</v>
      </c>
    </row>
    <row r="8" spans="5:6" x14ac:dyDescent="0.25">
      <c r="E8" s="34" t="s">
        <v>185</v>
      </c>
      <c r="F8" s="35" t="s">
        <v>198</v>
      </c>
    </row>
    <row r="9" spans="5:6" x14ac:dyDescent="0.25">
      <c r="E9" s="34" t="s">
        <v>186</v>
      </c>
      <c r="F9" s="35" t="s">
        <v>199</v>
      </c>
    </row>
    <row r="10" spans="5:6" x14ac:dyDescent="0.25">
      <c r="E10" s="34" t="s">
        <v>187</v>
      </c>
      <c r="F10" s="35" t="s">
        <v>200</v>
      </c>
    </row>
    <row r="11" spans="5:6" x14ac:dyDescent="0.25">
      <c r="E11" s="34" t="s">
        <v>188</v>
      </c>
      <c r="F11" s="35" t="s">
        <v>201</v>
      </c>
    </row>
    <row r="12" spans="5:6" x14ac:dyDescent="0.25">
      <c r="E12" s="34" t="s">
        <v>189</v>
      </c>
      <c r="F12" s="35" t="s">
        <v>202</v>
      </c>
    </row>
    <row r="13" spans="5:6" x14ac:dyDescent="0.25">
      <c r="E13" s="34" t="s">
        <v>190</v>
      </c>
      <c r="F13" s="35" t="s">
        <v>203</v>
      </c>
    </row>
    <row r="14" spans="5:6" x14ac:dyDescent="0.25">
      <c r="E14" s="34" t="s">
        <v>191</v>
      </c>
      <c r="F14" s="35" t="s">
        <v>204</v>
      </c>
    </row>
    <row r="15" spans="5:6" x14ac:dyDescent="0.25">
      <c r="E15" s="34" t="s">
        <v>192</v>
      </c>
      <c r="F15" s="35" t="s">
        <v>205</v>
      </c>
    </row>
    <row r="16" spans="5:6" x14ac:dyDescent="0.25">
      <c r="E16" s="34" t="s">
        <v>262</v>
      </c>
      <c r="F16" s="35" t="s">
        <v>206</v>
      </c>
    </row>
    <row r="17" spans="5:6" x14ac:dyDescent="0.25">
      <c r="E17" s="34" t="s">
        <v>263</v>
      </c>
      <c r="F17" s="35" t="s">
        <v>207</v>
      </c>
    </row>
  </sheetData>
  <mergeCells count="1">
    <mergeCell ref="E3:F3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25W</vt:lpstr>
      <vt:lpstr>25W for Bottom</vt:lpstr>
      <vt:lpstr>25W for Front</vt:lpstr>
      <vt:lpstr>25W for Back</vt:lpstr>
      <vt:lpstr>25W for Right &amp; Left</vt:lpstr>
      <vt:lpstr>30W</vt:lpstr>
      <vt:lpstr>35W</vt:lpstr>
      <vt:lpstr>40W</vt:lpstr>
      <vt:lpstr>Result</vt:lpstr>
      <vt:lpstr>Position for sensors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郑子恩</dc:creator>
  <cp:lastModifiedBy>郑 子恩</cp:lastModifiedBy>
  <dcterms:created xsi:type="dcterms:W3CDTF">2015-06-05T18:19:34Z</dcterms:created>
  <dcterms:modified xsi:type="dcterms:W3CDTF">2021-06-09T12:43:05Z</dcterms:modified>
</cp:coreProperties>
</file>